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K:\9000\9960_FL_N02_EINZM_OT_Brücke_Bäumlihof\P100_Projektschluessel\Organisation\MA-Liste\"/>
    </mc:Choice>
  </mc:AlternateContent>
  <bookViews>
    <workbookView xWindow="-15" yWindow="-15" windowWidth="28830" windowHeight="7080" tabRatio="903"/>
  </bookViews>
  <sheets>
    <sheet name="131.060.FWG-10.2018" sheetId="131" r:id="rId1"/>
    <sheet name="04.2022" sheetId="132" r:id="rId2"/>
    <sheet name="131.060.FWG-09.2018" sheetId="130" r:id="rId3"/>
    <sheet name="131.060.FWG-08.2018" sheetId="129" r:id="rId4"/>
    <sheet name="131.060.FWG-07.2018" sheetId="128" r:id="rId5"/>
    <sheet name="131.060.FWG-05.2018" sheetId="127" r:id="rId6"/>
    <sheet name="131.060.FWG-03.2018" sheetId="125" r:id="rId7"/>
    <sheet name="131.060.FWG-02.2018" sheetId="124" r:id="rId8"/>
    <sheet name="131.060.FWG-01.2018" sheetId="123" r:id="rId9"/>
    <sheet name="131.060.FWG-12.2017" sheetId="122" r:id="rId10"/>
    <sheet name="131.060.FWG-01.2017" sheetId="118" r:id="rId11"/>
    <sheet name="131.060.FWG-11.2016" sheetId="117" r:id="rId12"/>
    <sheet name="16 Bearbeitren" sheetId="126" r:id="rId13"/>
    <sheet name="131.060.FWG-01.2016" sheetId="113" r:id="rId14"/>
    <sheet name="131.060.FWG-10.2015" sheetId="112" r:id="rId15"/>
    <sheet name="131.060.FWG-01.2015" sheetId="106" r:id="rId16"/>
    <sheet name="131.060.FWG-12.14" sheetId="105" r:id="rId17"/>
    <sheet name="131.060.FWG-01.14" sheetId="98" r:id="rId18"/>
    <sheet name="131.060.FWG-12.13" sheetId="97" r:id="rId19"/>
    <sheet name="131.060.FWG-11.12" sheetId="88" r:id="rId20"/>
    <sheet name="131.060.FWG-10.11" sheetId="82" r:id="rId21"/>
    <sheet name="131.060.FWG-12.10" sheetId="73" r:id="rId22"/>
  </sheets>
  <externalReferences>
    <externalReference r:id="rId23"/>
  </externalReferences>
  <definedNames>
    <definedName name="_xlnm._FilterDatabase" localSheetId="1" hidden="1">'04.2022'!$A$4:$S$4</definedName>
    <definedName name="_xlnm._FilterDatabase" localSheetId="17" hidden="1">'131.060.FWG-01.14'!$A$4:$EG$150</definedName>
    <definedName name="_xlnm._FilterDatabase" localSheetId="15" hidden="1">'131.060.FWG-01.2015'!$A$4:$EJ$151</definedName>
    <definedName name="_xlnm._FilterDatabase" localSheetId="13" hidden="1">'131.060.FWG-01.2016'!$A$4:$EJ$159</definedName>
    <definedName name="_xlnm._FilterDatabase" localSheetId="10" hidden="1">'131.060.FWG-01.2017'!$A$4:$EL$155</definedName>
    <definedName name="_xlnm._FilterDatabase" localSheetId="8" hidden="1">'131.060.FWG-01.2018'!$A$4:$EL$162</definedName>
    <definedName name="_xlnm._FilterDatabase" localSheetId="7" hidden="1">'131.060.FWG-02.2018'!$A$4:$EL$163</definedName>
    <definedName name="_xlnm._FilterDatabase" localSheetId="6" hidden="1">'131.060.FWG-03.2018'!$A$4:$EP$163</definedName>
    <definedName name="_xlnm._FilterDatabase" localSheetId="5" hidden="1">'131.060.FWG-05.2018'!$A$4:$EP$164</definedName>
    <definedName name="_xlnm._FilterDatabase" localSheetId="4" hidden="1">'131.060.FWG-07.2018'!$A$4:$EP$164</definedName>
    <definedName name="_xlnm._FilterDatabase" localSheetId="3" hidden="1">'131.060.FWG-08.2018'!$A$4:$R$153</definedName>
    <definedName name="_xlnm._FilterDatabase" localSheetId="2" hidden="1">'131.060.FWG-09.2018'!$A$4:$R$155</definedName>
    <definedName name="_xlnm._FilterDatabase" localSheetId="20" hidden="1">'131.060.FWG-10.11'!$A$3:$Q$147</definedName>
    <definedName name="_xlnm._FilterDatabase" localSheetId="14" hidden="1">'131.060.FWG-10.2015'!$A$4:$EJ$158</definedName>
    <definedName name="_xlnm._FilterDatabase" localSheetId="0" hidden="1">'131.060.FWG-10.2018'!$A$5:$EW$161</definedName>
    <definedName name="_xlnm._FilterDatabase" localSheetId="19" hidden="1">'131.060.FWG-11.12'!$A$4:$DJ$150</definedName>
    <definedName name="_xlnm._FilterDatabase" localSheetId="11" hidden="1">'131.060.FWG-11.2016'!$A$4:$EL$156</definedName>
    <definedName name="_xlnm._FilterDatabase" localSheetId="21" hidden="1">'131.060.FWG-12.10'!$A$3:$Q$139</definedName>
    <definedName name="_xlnm._FilterDatabase" localSheetId="18" hidden="1">'131.060.FWG-12.13'!$A$4:$EG$151</definedName>
    <definedName name="_xlnm._FilterDatabase" localSheetId="16" hidden="1">'131.060.FWG-12.14'!$A$4:$EJ$148</definedName>
    <definedName name="_xlnm._FilterDatabase" localSheetId="9" hidden="1">'131.060.FWG-12.2017'!$A$4:$EL$165</definedName>
    <definedName name="_xlnm._FilterDatabase" localSheetId="12" hidden="1">'16 Bearbeitren'!$A$4:$EM$156</definedName>
    <definedName name="Berufsbezeichnung" localSheetId="1">'04.2022'!#REF!</definedName>
    <definedName name="Berufsbezeichnung" localSheetId="17">'131.060.FWG-01.14'!$DH$170:$DK$428</definedName>
    <definedName name="Berufsbezeichnung" localSheetId="15">'131.060.FWG-01.2015'!$DK$171:$DN$429</definedName>
    <definedName name="Berufsbezeichnung" localSheetId="13">'131.060.FWG-01.2016'!$DK$179:$DN$437</definedName>
    <definedName name="Berufsbezeichnung" localSheetId="10">'131.060.FWG-01.2017'!$DM$175:$DP$433</definedName>
    <definedName name="Berufsbezeichnung" localSheetId="8">'131.060.FWG-01.2018'!$DM$182:$DP$440</definedName>
    <definedName name="Berufsbezeichnung" localSheetId="7">'131.060.FWG-02.2018'!$DM$183:$DP$441</definedName>
    <definedName name="Berufsbezeichnung" localSheetId="6">'131.060.FWG-03.2018'!$DQ$183:$DT$447</definedName>
    <definedName name="Berufsbezeichnung" localSheetId="5">'131.060.FWG-05.2018'!$DQ$184:$DT$448</definedName>
    <definedName name="Berufsbezeichnung" localSheetId="4">'131.060.FWG-07.2018'!$DQ$184:$DT$448</definedName>
    <definedName name="Berufsbezeichnung" localSheetId="3">'131.060.FWG-08.2018'!$DL$182:$DO$446</definedName>
    <definedName name="Berufsbezeichnung" localSheetId="2">'131.060.FWG-09.2018'!$DL$184:$DO$448</definedName>
    <definedName name="Berufsbezeichnung" localSheetId="14">'131.060.FWG-10.2015'!$DK$178:$DN$436</definedName>
    <definedName name="Berufsbezeichnung" localSheetId="0">'131.060.FWG-10.2018'!$DO$191:$DR$455</definedName>
    <definedName name="Berufsbezeichnung" localSheetId="11">'131.060.FWG-11.2016'!$DM$176:$DP$434</definedName>
    <definedName name="Berufsbezeichnung" localSheetId="18">'131.060.FWG-12.13'!$DH$171:$DK$429</definedName>
    <definedName name="Berufsbezeichnung" localSheetId="16">'131.060.FWG-12.14'!$DK$168:$DN$426</definedName>
    <definedName name="Berufsbezeichnung" localSheetId="9">'131.060.FWG-12.2017'!$DM$185:$DP$443</definedName>
    <definedName name="Berufsbezeichnung" localSheetId="12">'16 Bearbeitren'!$DN$176:$DQ$434</definedName>
    <definedName name="Berufsbezeichnung">#REF!</definedName>
    <definedName name="_xlnm.Print_Area" localSheetId="1">'04.2022'!$T$1:$AE$170</definedName>
    <definedName name="_xlnm.Print_Area" localSheetId="17">'131.060.FWG-01.14'!$R$1:$AB$150</definedName>
    <definedName name="_xlnm.Print_Area" localSheetId="15">'131.060.FWG-01.2015'!$R$1:$AB$151</definedName>
    <definedName name="_xlnm.Print_Area" localSheetId="13">'131.060.FWG-01.2016'!$R$1:$AB$159</definedName>
    <definedName name="_xlnm.Print_Area" localSheetId="10">'131.060.FWG-01.2017'!$R$1:$AB$155</definedName>
    <definedName name="_xlnm.Print_Area" localSheetId="8">'131.060.FWG-01.2018'!$R$1:$AB$162</definedName>
    <definedName name="_xlnm.Print_Area" localSheetId="7">'131.060.FWG-02.2018'!$R$1:$AB$163</definedName>
    <definedName name="_xlnm.Print_Area" localSheetId="6">'131.060.FWG-03.2018'!$R$1:$AB$163</definedName>
    <definedName name="_xlnm.Print_Area" localSheetId="5">'131.060.FWG-05.2018'!$R$1:$AB$164</definedName>
    <definedName name="_xlnm.Print_Area" localSheetId="4">'131.060.FWG-07.2018'!$R$1:$AB$164</definedName>
    <definedName name="_xlnm.Print_Area" localSheetId="3">'131.060.FWG-08.2018'!$S$1:$AD$155</definedName>
    <definedName name="_xlnm.Print_Area" localSheetId="2">'131.060.FWG-09.2018'!$S$1:$AD$157</definedName>
    <definedName name="_xlnm.Print_Area" localSheetId="20">'131.060.FWG-10.11'!$R$1:$AB$147</definedName>
    <definedName name="_xlnm.Print_Area" localSheetId="14">'131.060.FWG-10.2015'!$R$1:$AB$158</definedName>
    <definedName name="_xlnm.Print_Area" localSheetId="0">'131.060.FWG-10.2018'!$T$1:$AG$169</definedName>
    <definedName name="_xlnm.Print_Area" localSheetId="19">'131.060.FWG-11.12'!$R$1:$AB$150</definedName>
    <definedName name="_xlnm.Print_Area" localSheetId="11">'131.060.FWG-11.2016'!$R$1:$AB$156</definedName>
    <definedName name="_xlnm.Print_Area" localSheetId="21">'131.060.FWG-12.10'!$R$1:$AB$148</definedName>
    <definedName name="_xlnm.Print_Area" localSheetId="18">'131.060.FWG-12.13'!$R$1:$AB$151</definedName>
    <definedName name="_xlnm.Print_Area" localSheetId="16">'131.060.FWG-12.14'!$R$1:$AB$148</definedName>
    <definedName name="_xlnm.Print_Area" localSheetId="9">'131.060.FWG-12.2017'!$R$1:$AB$165</definedName>
    <definedName name="_xlnm.Print_Area" localSheetId="12">'16 Bearbeitren'!$R$1:$AB$156</definedName>
    <definedName name="_xlnm.Print_Titles" localSheetId="1">'04.2022'!$T:$T,'04.2022'!$1:$4</definedName>
    <definedName name="_xlnm.Print_Titles" localSheetId="17">'131.060.FWG-01.14'!$S:$S,'131.060.FWG-01.14'!$1:$4</definedName>
    <definedName name="_xlnm.Print_Titles" localSheetId="15">'131.060.FWG-01.2015'!$S:$S,'131.060.FWG-01.2015'!$1:$4</definedName>
    <definedName name="_xlnm.Print_Titles" localSheetId="13">'131.060.FWG-01.2016'!$S:$S,'131.060.FWG-01.2016'!$1:$4</definedName>
    <definedName name="_xlnm.Print_Titles" localSheetId="10">'131.060.FWG-01.2017'!$S:$S,'131.060.FWG-01.2017'!$1:$4</definedName>
    <definedName name="_xlnm.Print_Titles" localSheetId="8">'131.060.FWG-01.2018'!$S:$S,'131.060.FWG-01.2018'!$1:$4</definedName>
    <definedName name="_xlnm.Print_Titles" localSheetId="7">'131.060.FWG-02.2018'!$S:$S,'131.060.FWG-02.2018'!$1:$4</definedName>
    <definedName name="_xlnm.Print_Titles" localSheetId="6">'131.060.FWG-03.2018'!$S:$S,'131.060.FWG-03.2018'!$1:$4</definedName>
    <definedName name="_xlnm.Print_Titles" localSheetId="5">'131.060.FWG-05.2018'!$S:$S,'131.060.FWG-05.2018'!$1:$4</definedName>
    <definedName name="_xlnm.Print_Titles" localSheetId="4">'131.060.FWG-07.2018'!$S:$S,'131.060.FWG-07.2018'!$1:$4</definedName>
    <definedName name="_xlnm.Print_Titles" localSheetId="3">'131.060.FWG-08.2018'!$S:$S,'131.060.FWG-08.2018'!$1:$3</definedName>
    <definedName name="_xlnm.Print_Titles" localSheetId="2">'131.060.FWG-09.2018'!$S:$S,'131.060.FWG-09.2018'!$1:$3</definedName>
    <definedName name="_xlnm.Print_Titles" localSheetId="20">'131.060.FWG-10.11'!$S:$S,'131.060.FWG-10.11'!$1:$4</definedName>
    <definedName name="_xlnm.Print_Titles" localSheetId="14">'131.060.FWG-10.2015'!$S:$S,'131.060.FWG-10.2015'!$1:$4</definedName>
    <definedName name="_xlnm.Print_Titles" localSheetId="0">'131.060.FWG-10.2018'!$T:$T,'131.060.FWG-10.2018'!$1:$5</definedName>
    <definedName name="_xlnm.Print_Titles" localSheetId="19">'131.060.FWG-11.12'!$S:$S,'131.060.FWG-11.12'!$1:$4</definedName>
    <definedName name="_xlnm.Print_Titles" localSheetId="11">'131.060.FWG-11.2016'!$S:$S,'131.060.FWG-11.2016'!$1:$4</definedName>
    <definedName name="_xlnm.Print_Titles" localSheetId="21">'131.060.FWG-12.10'!$S:$S,'131.060.FWG-12.10'!$1:$4</definedName>
    <definedName name="_xlnm.Print_Titles" localSheetId="18">'131.060.FWG-12.13'!$S:$S,'131.060.FWG-12.13'!$1:$4</definedName>
    <definedName name="_xlnm.Print_Titles" localSheetId="16">'131.060.FWG-12.14'!$S:$S,'131.060.FWG-12.14'!$1:$4</definedName>
    <definedName name="_xlnm.Print_Titles" localSheetId="9">'131.060.FWG-12.2017'!$S:$S,'131.060.FWG-12.2017'!$1:$4</definedName>
    <definedName name="_xlnm.Print_Titles" localSheetId="12">'16 Bearbeitren'!$S:$S,'16 Bearbeitren'!$1:$4</definedName>
    <definedName name="Funktionsbezeichnungen" localSheetId="1">'04.2022'!#REF!</definedName>
    <definedName name="Funktionsbezeichnungen" localSheetId="17">'131.060.FWG-01.14'!$DH$171:$DJ$428</definedName>
    <definedName name="Funktionsbezeichnungen" localSheetId="15">'131.060.FWG-01.2015'!$DK$172:$DM$429</definedName>
    <definedName name="Funktionsbezeichnungen" localSheetId="13">'131.060.FWG-01.2016'!$DK$180:$DM$437</definedName>
    <definedName name="Funktionsbezeichnungen" localSheetId="10">'131.060.FWG-01.2017'!$DM$176:$DO$433</definedName>
    <definedName name="Funktionsbezeichnungen" localSheetId="8">'131.060.FWG-01.2018'!$DM$183:$DO$440</definedName>
    <definedName name="Funktionsbezeichnungen" localSheetId="7">'131.060.FWG-02.2018'!$DM$184:$DO$441</definedName>
    <definedName name="Funktionsbezeichnungen" localSheetId="6">'131.060.FWG-03.2018'!$DQ$184:$DS$447</definedName>
    <definedName name="Funktionsbezeichnungen" localSheetId="5">'131.060.FWG-05.2018'!$DQ$185:$DS$448</definedName>
    <definedName name="Funktionsbezeichnungen" localSheetId="4">'131.060.FWG-07.2018'!$DQ$185:$DS$448</definedName>
    <definedName name="Funktionsbezeichnungen" localSheetId="3">'131.060.FWG-08.2018'!$DL$183:$DN$446</definedName>
    <definedName name="Funktionsbezeichnungen" localSheetId="2">'131.060.FWG-09.2018'!$DL$185:$DN$448</definedName>
    <definedName name="Funktionsbezeichnungen" localSheetId="20">'131.060.FWG-10.11'!$CA$164:$CC$421</definedName>
    <definedName name="Funktionsbezeichnungen" localSheetId="14">'131.060.FWG-10.2015'!$DK$179:$DM$436</definedName>
    <definedName name="Funktionsbezeichnungen" localSheetId="0">'131.060.FWG-10.2018'!$DO$192:$DQ$455</definedName>
    <definedName name="Funktionsbezeichnungen" localSheetId="19">'131.060.FWG-11.12'!$DH$167:$DJ$424</definedName>
    <definedName name="Funktionsbezeichnungen" localSheetId="11">'131.060.FWG-11.2016'!$DM$177:$DO$434</definedName>
    <definedName name="Funktionsbezeichnungen" localSheetId="18">'131.060.FWG-12.13'!$DH$172:$DJ$429</definedName>
    <definedName name="Funktionsbezeichnungen" localSheetId="16">'131.060.FWG-12.14'!$DK$169:$DM$426</definedName>
    <definedName name="Funktionsbezeichnungen" localSheetId="9">'131.060.FWG-12.2017'!$DM$186:$DO$443</definedName>
    <definedName name="Funktionsbezeichnungen" localSheetId="12">'16 Bearbeitren'!$DN$177:$DP$434</definedName>
    <definedName name="Funktionsbezeichnungen">#REF!</definedName>
    <definedName name="Kategorie" localSheetId="1">'04.2022'!#REF!</definedName>
    <definedName name="Kategorie" localSheetId="5">'131.060.FWG-05.2018'!$EX:$EY</definedName>
    <definedName name="Kategorie" localSheetId="4">'131.060.FWG-07.2018'!$EX:$EY</definedName>
    <definedName name="Kategorie" localSheetId="3">'131.060.FWG-08.2018'!$ES:$ET</definedName>
    <definedName name="Kategorie" localSheetId="2">'131.060.FWG-09.2018'!$ES:$ET</definedName>
    <definedName name="Kategorie" localSheetId="0">'131.060.FWG-10.2018'!$EV:$EW</definedName>
    <definedName name="Kategorie">'131.060.FWG-03.2018'!$EX:$EY</definedName>
    <definedName name="wer">'[1]05.2022'!#REF!</definedName>
    <definedName name="_xlnm.Extract" localSheetId="1">'04.2022'!#REF!</definedName>
    <definedName name="_xlnm.Extract" localSheetId="17">'131.060.FWG-01.14'!$EG$1</definedName>
    <definedName name="_xlnm.Extract" localSheetId="15">'131.060.FWG-01.2015'!$EJ$1</definedName>
    <definedName name="_xlnm.Extract" localSheetId="13">'131.060.FWG-01.2016'!$EJ$1</definedName>
    <definedName name="_xlnm.Extract" localSheetId="10">'131.060.FWG-01.2017'!$EL$1</definedName>
    <definedName name="_xlnm.Extract" localSheetId="8">'131.060.FWG-01.2018'!$EL$1</definedName>
    <definedName name="_xlnm.Extract" localSheetId="7">'131.060.FWG-02.2018'!$EL$1</definedName>
    <definedName name="_xlnm.Extract" localSheetId="6">'131.060.FWG-03.2018'!$EP$1</definedName>
    <definedName name="_xlnm.Extract" localSheetId="5">'131.060.FWG-05.2018'!$EP$1</definedName>
    <definedName name="_xlnm.Extract" localSheetId="4">'131.060.FWG-07.2018'!$EP$1</definedName>
    <definedName name="_xlnm.Extract" localSheetId="3">'131.060.FWG-08.2018'!$EK$1</definedName>
    <definedName name="_xlnm.Extract" localSheetId="2">'131.060.FWG-09.2018'!$EK$1</definedName>
    <definedName name="_xlnm.Extract" localSheetId="14">'131.060.FWG-10.2015'!$EJ$1</definedName>
    <definedName name="_xlnm.Extract" localSheetId="0">'131.060.FWG-10.2018'!$EN$1</definedName>
    <definedName name="_xlnm.Extract" localSheetId="11">'131.060.FWG-11.2016'!$EL$1</definedName>
    <definedName name="_xlnm.Extract" localSheetId="18">'131.060.FWG-12.13'!$EG$1</definedName>
    <definedName name="_xlnm.Extract" localSheetId="16">'131.060.FWG-12.14'!$EJ$1</definedName>
    <definedName name="_xlnm.Extract" localSheetId="9">'131.060.FWG-12.2017'!$EL$1</definedName>
    <definedName name="_xlnm.Extract" localSheetId="12">'16 Bearbeitren'!$EM$1</definedName>
  </definedNames>
  <calcPr calcId="162913"/>
</workbook>
</file>

<file path=xl/calcChain.xml><?xml version="1.0" encoding="utf-8"?>
<calcChain xmlns="http://schemas.openxmlformats.org/spreadsheetml/2006/main">
  <c r="CN150" i="131" l="1"/>
  <c r="CQ99" i="131" l="1"/>
  <c r="AB99" i="131"/>
  <c r="C99" i="131" s="1"/>
  <c r="CN99" i="131"/>
  <c r="CP99" i="131" l="1"/>
  <c r="AB37" i="131"/>
  <c r="CN162" i="131"/>
  <c r="C157" i="131" l="1"/>
  <c r="CN157" i="131"/>
  <c r="AB155" i="131"/>
  <c r="AB153" i="131"/>
  <c r="CN156" i="131"/>
  <c r="CQ144" i="131" l="1"/>
  <c r="AB144" i="131"/>
  <c r="C5" i="132"/>
  <c r="AB5" i="132"/>
  <c r="AB6" i="132"/>
  <c r="C6" i="132" s="1"/>
  <c r="AB7" i="132"/>
  <c r="C7" i="132" s="1"/>
  <c r="C8" i="132"/>
  <c r="AB8" i="132"/>
  <c r="C9" i="132"/>
  <c r="AB9" i="132"/>
  <c r="AB10" i="132"/>
  <c r="C10" i="132" s="1"/>
  <c r="AB11" i="132"/>
  <c r="C11" i="132" s="1"/>
  <c r="C12" i="132"/>
  <c r="AB12" i="132"/>
  <c r="C13" i="132"/>
  <c r="AB13" i="132"/>
  <c r="AB14" i="132"/>
  <c r="C14" i="132" s="1"/>
  <c r="AB15" i="132"/>
  <c r="C15" i="132" s="1"/>
  <c r="C16" i="132"/>
  <c r="AB16" i="132"/>
  <c r="C17" i="132"/>
  <c r="AB17" i="132"/>
  <c r="AB18" i="132"/>
  <c r="C18" i="132" s="1"/>
  <c r="AB19" i="132"/>
  <c r="C19" i="132" s="1"/>
  <c r="C20" i="132"/>
  <c r="AB20" i="132"/>
  <c r="C21" i="132"/>
  <c r="AB21" i="132"/>
  <c r="AB22" i="132"/>
  <c r="C22" i="132" s="1"/>
  <c r="AB23" i="132"/>
  <c r="C23" i="132" s="1"/>
  <c r="C24" i="132"/>
  <c r="AB24" i="132"/>
  <c r="C25" i="132"/>
  <c r="AB25" i="132"/>
  <c r="AB26" i="132"/>
  <c r="C26" i="132" s="1"/>
  <c r="AB27" i="132"/>
  <c r="C27" i="132" s="1"/>
  <c r="C28" i="132"/>
  <c r="AB28" i="132"/>
  <c r="C29" i="132"/>
  <c r="AB29" i="132"/>
  <c r="AB30" i="132"/>
  <c r="C30" i="132" s="1"/>
  <c r="AB31" i="132"/>
  <c r="C31" i="132" s="1"/>
  <c r="C32" i="132"/>
  <c r="AB32" i="132"/>
  <c r="C33" i="132"/>
  <c r="AB33" i="132"/>
  <c r="AB34" i="132"/>
  <c r="C34" i="132" s="1"/>
  <c r="AB35" i="132"/>
  <c r="C35" i="132" s="1"/>
  <c r="C36" i="132"/>
  <c r="AB36" i="132"/>
  <c r="C37" i="132"/>
  <c r="AB37" i="132"/>
  <c r="AB38" i="132"/>
  <c r="C38" i="132" s="1"/>
  <c r="AB39" i="132"/>
  <c r="C39" i="132" s="1"/>
  <c r="C40" i="132"/>
  <c r="AB40" i="132"/>
  <c r="C41" i="132"/>
  <c r="AB41" i="132"/>
  <c r="AB42" i="132"/>
  <c r="C42" i="132" s="1"/>
  <c r="AB43" i="132"/>
  <c r="C43" i="132" s="1"/>
  <c r="C44" i="132"/>
  <c r="AB44" i="132"/>
  <c r="C45" i="132"/>
  <c r="AB45" i="132"/>
  <c r="AB46" i="132"/>
  <c r="C46" i="132" s="1"/>
  <c r="AB47" i="132"/>
  <c r="C47" i="132" s="1"/>
  <c r="C48" i="132"/>
  <c r="AB48" i="132"/>
  <c r="C49" i="132"/>
  <c r="AB49" i="132"/>
  <c r="AB50" i="132"/>
  <c r="C50" i="132" s="1"/>
  <c r="AB51" i="132"/>
  <c r="C51" i="132" s="1"/>
  <c r="C52" i="132"/>
  <c r="AB52" i="132"/>
  <c r="C53" i="132"/>
  <c r="AB53" i="132"/>
  <c r="AB54" i="132"/>
  <c r="C54" i="132" s="1"/>
  <c r="AB55" i="132"/>
  <c r="C55" i="132" s="1"/>
  <c r="C56" i="132"/>
  <c r="AB56" i="132"/>
  <c r="C57" i="132"/>
  <c r="AB57" i="132"/>
  <c r="AB58" i="132"/>
  <c r="C58" i="132" s="1"/>
  <c r="AB59" i="132"/>
  <c r="C59" i="132" s="1"/>
  <c r="C60" i="132"/>
  <c r="AB60" i="132"/>
  <c r="C61" i="132"/>
  <c r="AB61" i="132"/>
  <c r="AB62" i="132"/>
  <c r="C62" i="132" s="1"/>
  <c r="AB63" i="132"/>
  <c r="C63" i="132" s="1"/>
  <c r="C64" i="132"/>
  <c r="AB64" i="132"/>
  <c r="C65" i="132"/>
  <c r="AB65" i="132"/>
  <c r="AB66" i="132"/>
  <c r="C66" i="132" s="1"/>
  <c r="AB67" i="132"/>
  <c r="C67" i="132" s="1"/>
  <c r="C68" i="132"/>
  <c r="AB68" i="132"/>
  <c r="C69" i="132"/>
  <c r="AB69" i="132"/>
  <c r="AB70" i="132"/>
  <c r="C70" i="132" s="1"/>
  <c r="AB71" i="132"/>
  <c r="C71" i="132" s="1"/>
  <c r="C72" i="132"/>
  <c r="AB72" i="132"/>
  <c r="C73" i="132"/>
  <c r="AB73" i="132"/>
  <c r="AB74" i="132"/>
  <c r="C74" i="132" s="1"/>
  <c r="AB75" i="132"/>
  <c r="C75" i="132" s="1"/>
  <c r="C76" i="132"/>
  <c r="AB76" i="132"/>
  <c r="C77" i="132"/>
  <c r="AB77" i="132"/>
  <c r="AB78" i="132"/>
  <c r="C78" i="132" s="1"/>
  <c r="AB79" i="132"/>
  <c r="C79" i="132" s="1"/>
  <c r="C80" i="132"/>
  <c r="AB80" i="132"/>
  <c r="C81" i="132"/>
  <c r="AB81" i="132"/>
  <c r="AB82" i="132"/>
  <c r="C82" i="132" s="1"/>
  <c r="AB83" i="132"/>
  <c r="C83" i="132" s="1"/>
  <c r="C84" i="132"/>
  <c r="AB84" i="132"/>
  <c r="C85" i="132"/>
  <c r="AB85" i="132"/>
  <c r="AB86" i="132"/>
  <c r="C86" i="132" s="1"/>
  <c r="AB87" i="132"/>
  <c r="C87" i="132" s="1"/>
  <c r="C88" i="132"/>
  <c r="AB88" i="132"/>
  <c r="C89" i="132"/>
  <c r="AB89" i="132"/>
  <c r="AB90" i="132"/>
  <c r="C90" i="132" s="1"/>
  <c r="AB91" i="132"/>
  <c r="C91" i="132" s="1"/>
  <c r="C92" i="132"/>
  <c r="AB92" i="132"/>
  <c r="C93" i="132"/>
  <c r="AB93" i="132"/>
  <c r="AB94" i="132"/>
  <c r="C94" i="132" s="1"/>
  <c r="AB95" i="132"/>
  <c r="C95" i="132" s="1"/>
  <c r="C96" i="132"/>
  <c r="AB96" i="132"/>
  <c r="C97" i="132"/>
  <c r="AB97" i="132"/>
  <c r="AB98" i="132"/>
  <c r="C98" i="132" s="1"/>
  <c r="AB99" i="132"/>
  <c r="C99" i="132" s="1"/>
  <c r="C100" i="132"/>
  <c r="AB100" i="132"/>
  <c r="C101" i="132"/>
  <c r="AB101" i="132"/>
  <c r="AB102" i="132"/>
  <c r="C102" i="132" s="1"/>
  <c r="AB103" i="132"/>
  <c r="C103" i="132" s="1"/>
  <c r="C104" i="132"/>
  <c r="AB104" i="132"/>
  <c r="C105" i="132"/>
  <c r="AB105" i="132"/>
  <c r="AB106" i="132"/>
  <c r="C106" i="132" s="1"/>
  <c r="AB107" i="132"/>
  <c r="C107" i="132" s="1"/>
  <c r="C108" i="132"/>
  <c r="AB108" i="132"/>
  <c r="C109" i="132"/>
  <c r="AB109" i="132"/>
  <c r="AB110" i="132"/>
  <c r="C110" i="132" s="1"/>
  <c r="AB111" i="132"/>
  <c r="C111" i="132" s="1"/>
  <c r="C112" i="132"/>
  <c r="AB112" i="132"/>
  <c r="C113" i="132"/>
  <c r="AB113" i="132"/>
  <c r="AB114" i="132"/>
  <c r="C114" i="132" s="1"/>
  <c r="AB115" i="132"/>
  <c r="C115" i="132" s="1"/>
  <c r="C116" i="132"/>
  <c r="AB116" i="132"/>
  <c r="C117" i="132"/>
  <c r="AB117" i="132"/>
  <c r="AB118" i="132"/>
  <c r="C118" i="132" s="1"/>
  <c r="AB119" i="132"/>
  <c r="C119" i="132" s="1"/>
  <c r="C120" i="132"/>
  <c r="AB120" i="132"/>
  <c r="C121" i="132"/>
  <c r="AB121" i="132"/>
  <c r="AB122" i="132"/>
  <c r="C122" i="132" s="1"/>
  <c r="AB123" i="132"/>
  <c r="C123" i="132" s="1"/>
  <c r="C124" i="132"/>
  <c r="AB124" i="132"/>
  <c r="C125" i="132"/>
  <c r="AB125" i="132"/>
  <c r="AB126" i="132"/>
  <c r="C126" i="132" s="1"/>
  <c r="AB127" i="132"/>
  <c r="C127" i="132" s="1"/>
  <c r="C128" i="132"/>
  <c r="AB128" i="132"/>
  <c r="C129" i="132"/>
  <c r="AB129" i="132"/>
  <c r="AB130" i="132"/>
  <c r="C130" i="132" s="1"/>
  <c r="AB131" i="132"/>
  <c r="C131" i="132" s="1"/>
  <c r="C132" i="132"/>
  <c r="AB132" i="132"/>
  <c r="C133" i="132"/>
  <c r="AB133" i="132"/>
  <c r="AB134" i="132"/>
  <c r="C134" i="132" s="1"/>
  <c r="AB135" i="132"/>
  <c r="C135" i="132" s="1"/>
  <c r="C136" i="132"/>
  <c r="AB136" i="132"/>
  <c r="C137" i="132"/>
  <c r="AB137" i="132"/>
  <c r="AB138" i="132"/>
  <c r="C138" i="132" s="1"/>
  <c r="AB139" i="132"/>
  <c r="C139" i="132" s="1"/>
  <c r="C140" i="132"/>
  <c r="AB140" i="132"/>
  <c r="C141" i="132"/>
  <c r="AB141" i="132"/>
  <c r="AB142" i="132"/>
  <c r="C142" i="132" s="1"/>
  <c r="AB143" i="132"/>
  <c r="C143" i="132" s="1"/>
  <c r="C144" i="132"/>
  <c r="AB144" i="132"/>
  <c r="C145" i="132"/>
  <c r="AB145" i="132"/>
  <c r="AB146" i="132"/>
  <c r="C146" i="132" s="1"/>
  <c r="AB147" i="132"/>
  <c r="C147" i="132" s="1"/>
  <c r="C148" i="132"/>
  <c r="AB148" i="132"/>
  <c r="C149" i="132"/>
  <c r="AB149" i="132"/>
  <c r="AB150" i="132"/>
  <c r="C150" i="132" s="1"/>
  <c r="AB151" i="132"/>
  <c r="C151" i="132" s="1"/>
  <c r="C152" i="132"/>
  <c r="AB152" i="132"/>
  <c r="C153" i="132"/>
  <c r="AB153" i="132"/>
  <c r="AB154" i="132"/>
  <c r="C154" i="132" s="1"/>
  <c r="AB155" i="132"/>
  <c r="C155" i="132" s="1"/>
  <c r="C156" i="132"/>
  <c r="C157" i="132"/>
  <c r="C158" i="132"/>
  <c r="C159" i="132"/>
  <c r="C160" i="132"/>
  <c r="C161" i="132"/>
  <c r="C162" i="132"/>
  <c r="C163" i="132"/>
  <c r="C164" i="132"/>
  <c r="C165" i="132"/>
  <c r="C166" i="132"/>
  <c r="C167" i="132"/>
  <c r="C168" i="132"/>
  <c r="U170" i="132"/>
  <c r="A171" i="132"/>
  <c r="B171" i="132"/>
  <c r="D171" i="132"/>
  <c r="R171" i="132" s="1"/>
  <c r="R173" i="132" s="1"/>
  <c r="E171" i="132"/>
  <c r="F171" i="132"/>
  <c r="G171" i="132"/>
  <c r="H171" i="132"/>
  <c r="I171" i="132"/>
  <c r="J171" i="132"/>
  <c r="K171" i="132"/>
  <c r="L171" i="132"/>
  <c r="M171" i="132"/>
  <c r="N171" i="132"/>
  <c r="O171" i="132"/>
  <c r="U171" i="132"/>
  <c r="W171" i="132"/>
  <c r="W178" i="132" s="1"/>
  <c r="A172" i="132"/>
  <c r="B172" i="132"/>
  <c r="D172" i="132"/>
  <c r="E172" i="132"/>
  <c r="F172" i="132"/>
  <c r="G172" i="132"/>
  <c r="H172" i="132"/>
  <c r="I172" i="132"/>
  <c r="R172" i="132" s="1"/>
  <c r="J172" i="132"/>
  <c r="K172" i="132"/>
  <c r="L172" i="132"/>
  <c r="M172" i="132"/>
  <c r="N172" i="132"/>
  <c r="O172" i="132"/>
  <c r="U172" i="132"/>
  <c r="U178" i="132" s="1"/>
  <c r="W172" i="132"/>
  <c r="U173" i="132"/>
  <c r="W173" i="132"/>
  <c r="U174" i="132"/>
  <c r="W174" i="132"/>
  <c r="U175" i="132"/>
  <c r="W175" i="132"/>
  <c r="U176" i="132"/>
  <c r="W176" i="132"/>
  <c r="U177" i="132"/>
  <c r="W177" i="132"/>
  <c r="C172" i="132" l="1"/>
  <c r="C171" i="132"/>
  <c r="CN160" i="131"/>
  <c r="CN158" i="131" l="1"/>
  <c r="AB7" i="131" l="1"/>
  <c r="CQ148" i="131" l="1"/>
  <c r="AB148" i="131"/>
  <c r="CP148" i="131" s="1"/>
  <c r="C148" i="131" l="1"/>
  <c r="AB117" i="131" l="1"/>
  <c r="CQ100" i="131" l="1"/>
  <c r="AB100" i="131"/>
  <c r="CP100" i="131" s="1"/>
  <c r="CN100" i="131"/>
  <c r="C100" i="131" l="1"/>
  <c r="AB43" i="131"/>
  <c r="DQ151" i="131" l="1"/>
  <c r="CN151" i="131"/>
  <c r="CM151" i="131"/>
  <c r="AB151" i="131"/>
  <c r="C151" i="131" s="1"/>
  <c r="DQ77" i="131" l="1"/>
  <c r="CV77" i="131"/>
  <c r="CU77" i="131"/>
  <c r="CR77" i="131"/>
  <c r="CQ77" i="131"/>
  <c r="CN77" i="131"/>
  <c r="AB77" i="131"/>
  <c r="CP77" i="131" s="1"/>
  <c r="CM77" i="131" l="1"/>
  <c r="C77" i="131"/>
  <c r="CQ126" i="131" l="1"/>
  <c r="AB126" i="131"/>
  <c r="C126" i="131" s="1"/>
  <c r="CN126" i="131"/>
  <c r="CP126" i="131" l="1"/>
  <c r="AB6" i="131" l="1"/>
  <c r="C6" i="131" s="1"/>
  <c r="CN6" i="131"/>
  <c r="CQ6" i="131"/>
  <c r="CR6" i="131"/>
  <c r="CU6" i="131"/>
  <c r="CV6" i="131"/>
  <c r="CX6" i="131"/>
  <c r="CY6" i="131"/>
  <c r="DA6" i="131"/>
  <c r="DB6" i="131"/>
  <c r="DD6" i="131"/>
  <c r="DE6" i="131"/>
  <c r="DG6" i="131"/>
  <c r="DH6" i="131"/>
  <c r="DK6" i="131"/>
  <c r="DL6" i="131"/>
  <c r="DQ6" i="131"/>
  <c r="C7" i="131"/>
  <c r="CN7" i="131"/>
  <c r="CQ7" i="131"/>
  <c r="CR7" i="131"/>
  <c r="CU7" i="131"/>
  <c r="CV7" i="131"/>
  <c r="CX7" i="131"/>
  <c r="CY7" i="131"/>
  <c r="DA7" i="131"/>
  <c r="DB7" i="131"/>
  <c r="DD7" i="131"/>
  <c r="DE7" i="131"/>
  <c r="DG7" i="131"/>
  <c r="DH7" i="131"/>
  <c r="DK7" i="131"/>
  <c r="DL7" i="131"/>
  <c r="DQ7" i="131"/>
  <c r="AB8" i="131"/>
  <c r="CP8" i="131" s="1"/>
  <c r="CN8" i="131"/>
  <c r="CQ8" i="131"/>
  <c r="CR8" i="131"/>
  <c r="CU8" i="131"/>
  <c r="CV8" i="131"/>
  <c r="CX8" i="131"/>
  <c r="CY8" i="131"/>
  <c r="DA8" i="131"/>
  <c r="DB8" i="131"/>
  <c r="DD8" i="131"/>
  <c r="DE8" i="131"/>
  <c r="DG8" i="131"/>
  <c r="DH8" i="131"/>
  <c r="DK8" i="131"/>
  <c r="DL8" i="131"/>
  <c r="DQ8" i="131"/>
  <c r="AB9" i="131"/>
  <c r="C9" i="131" s="1"/>
  <c r="CN9" i="131"/>
  <c r="CQ9" i="131"/>
  <c r="CR9" i="131"/>
  <c r="CU9" i="131"/>
  <c r="CV9" i="131"/>
  <c r="CX9" i="131"/>
  <c r="CY9" i="131"/>
  <c r="DA9" i="131"/>
  <c r="DB9" i="131"/>
  <c r="DD9" i="131"/>
  <c r="DE9" i="131"/>
  <c r="DG9" i="131"/>
  <c r="DH9" i="131"/>
  <c r="DK9" i="131"/>
  <c r="DL9" i="131"/>
  <c r="DQ9" i="131"/>
  <c r="AB10" i="131"/>
  <c r="CP10" i="131" s="1"/>
  <c r="CN10" i="131"/>
  <c r="CQ10" i="131"/>
  <c r="CR10" i="131"/>
  <c r="CU10" i="131"/>
  <c r="CV10" i="131"/>
  <c r="CX10" i="131"/>
  <c r="CY10" i="131"/>
  <c r="DA10" i="131"/>
  <c r="DB10" i="131"/>
  <c r="DD10" i="131"/>
  <c r="DE10" i="131"/>
  <c r="DG10" i="131"/>
  <c r="DH10" i="131"/>
  <c r="DK10" i="131"/>
  <c r="DL10" i="131"/>
  <c r="DQ10" i="131"/>
  <c r="AB11" i="131"/>
  <c r="C11" i="131" s="1"/>
  <c r="CN11" i="131"/>
  <c r="CQ11" i="131"/>
  <c r="CR11" i="131"/>
  <c r="CU11" i="131"/>
  <c r="CV11" i="131"/>
  <c r="CX11" i="131"/>
  <c r="CY11" i="131"/>
  <c r="DA11" i="131"/>
  <c r="DB11" i="131"/>
  <c r="DD11" i="131"/>
  <c r="DE11" i="131"/>
  <c r="DG11" i="131"/>
  <c r="DH11" i="131"/>
  <c r="DK11" i="131"/>
  <c r="DL11" i="131"/>
  <c r="DQ11" i="131"/>
  <c r="AB12" i="131"/>
  <c r="CP12" i="131" s="1"/>
  <c r="CN12" i="131"/>
  <c r="CQ12" i="131"/>
  <c r="CR12" i="131"/>
  <c r="DG12" i="131"/>
  <c r="DH12" i="131"/>
  <c r="DK12" i="131"/>
  <c r="DL12" i="131"/>
  <c r="DQ12" i="131"/>
  <c r="AB13" i="131"/>
  <c r="C13" i="131" s="1"/>
  <c r="CN13" i="131"/>
  <c r="CQ13" i="131"/>
  <c r="CR13" i="131"/>
  <c r="CU13" i="131"/>
  <c r="CV13" i="131"/>
  <c r="DQ13" i="131"/>
  <c r="AB14" i="131"/>
  <c r="CP14" i="131" s="1"/>
  <c r="CN14" i="131"/>
  <c r="CQ14" i="131"/>
  <c r="CR14" i="131"/>
  <c r="CU14" i="131"/>
  <c r="CV14" i="131"/>
  <c r="CX14" i="131"/>
  <c r="CY14" i="131"/>
  <c r="DA14" i="131"/>
  <c r="DB14" i="131"/>
  <c r="DD14" i="131"/>
  <c r="DE14" i="131"/>
  <c r="DG14" i="131"/>
  <c r="DH14" i="131"/>
  <c r="DK14" i="131"/>
  <c r="DL14" i="131"/>
  <c r="DQ14" i="131"/>
  <c r="AB15" i="131"/>
  <c r="CP15" i="131" s="1"/>
  <c r="CN15" i="131"/>
  <c r="CQ15" i="131"/>
  <c r="CR15" i="131"/>
  <c r="CU15" i="131"/>
  <c r="CV15" i="131"/>
  <c r="CX15" i="131"/>
  <c r="CY15" i="131"/>
  <c r="DA15" i="131"/>
  <c r="DB15" i="131"/>
  <c r="DD15" i="131"/>
  <c r="DE15" i="131"/>
  <c r="DG15" i="131"/>
  <c r="DH15" i="131"/>
  <c r="DK15" i="131"/>
  <c r="DL15" i="131"/>
  <c r="DQ15" i="131"/>
  <c r="AB16" i="131"/>
  <c r="C16" i="131" s="1"/>
  <c r="CN16" i="131"/>
  <c r="CQ16" i="131"/>
  <c r="CR16" i="131"/>
  <c r="CU16" i="131"/>
  <c r="CV16" i="131"/>
  <c r="CX16" i="131"/>
  <c r="CY16" i="131"/>
  <c r="DA16" i="131"/>
  <c r="DB16" i="131"/>
  <c r="DD16" i="131"/>
  <c r="DE16" i="131"/>
  <c r="DG16" i="131"/>
  <c r="DH16" i="131"/>
  <c r="DK16" i="131"/>
  <c r="DL16" i="131"/>
  <c r="DQ16" i="131"/>
  <c r="AB17" i="131"/>
  <c r="C17" i="131" s="1"/>
  <c r="CN17" i="131"/>
  <c r="CQ17" i="131"/>
  <c r="CR17" i="131"/>
  <c r="CU17" i="131"/>
  <c r="CV17" i="131"/>
  <c r="DQ17" i="131"/>
  <c r="AB18" i="131"/>
  <c r="C18" i="131" s="1"/>
  <c r="CN18" i="131"/>
  <c r="AB19" i="131"/>
  <c r="CP19" i="131" s="1"/>
  <c r="CN19" i="131"/>
  <c r="CQ19" i="131"/>
  <c r="CR19" i="131"/>
  <c r="CU19" i="131"/>
  <c r="CV19" i="131"/>
  <c r="CX19" i="131"/>
  <c r="CY19" i="131"/>
  <c r="DQ19" i="131"/>
  <c r="AB20" i="131"/>
  <c r="C20" i="131" s="1"/>
  <c r="CN20" i="131"/>
  <c r="CQ20" i="131"/>
  <c r="CR20" i="131"/>
  <c r="CU20" i="131"/>
  <c r="CV20" i="131"/>
  <c r="CX20" i="131"/>
  <c r="CY20" i="131"/>
  <c r="DA20" i="131"/>
  <c r="DB20" i="131"/>
  <c r="DD20" i="131"/>
  <c r="DE20" i="131"/>
  <c r="DG20" i="131"/>
  <c r="DH20" i="131"/>
  <c r="DK20" i="131"/>
  <c r="DL20" i="131"/>
  <c r="DQ20" i="131"/>
  <c r="AB21" i="131"/>
  <c r="CP21" i="131" s="1"/>
  <c r="CN21" i="131"/>
  <c r="CQ21" i="131"/>
  <c r="CR21" i="131"/>
  <c r="CU21" i="131"/>
  <c r="CV21" i="131"/>
  <c r="CX21" i="131"/>
  <c r="CY21" i="131"/>
  <c r="DA21" i="131"/>
  <c r="DB21" i="131"/>
  <c r="DD21" i="131"/>
  <c r="DE21" i="131"/>
  <c r="DG21" i="131"/>
  <c r="DH21" i="131"/>
  <c r="DK21" i="131"/>
  <c r="DL21" i="131"/>
  <c r="DQ21" i="131"/>
  <c r="AB22" i="131"/>
  <c r="C22" i="131" s="1"/>
  <c r="CN22" i="131"/>
  <c r="CQ22" i="131"/>
  <c r="CR22" i="131"/>
  <c r="CU22" i="131"/>
  <c r="CV22" i="131"/>
  <c r="CX22" i="131"/>
  <c r="CY22" i="131"/>
  <c r="DA22" i="131"/>
  <c r="DB22" i="131"/>
  <c r="DD22" i="131"/>
  <c r="DE22" i="131"/>
  <c r="DG22" i="131"/>
  <c r="DH22" i="131"/>
  <c r="DK22" i="131"/>
  <c r="DL22" i="131"/>
  <c r="DQ22" i="131"/>
  <c r="AB23" i="131"/>
  <c r="CP23" i="131" s="1"/>
  <c r="CN23" i="131"/>
  <c r="CQ23" i="131"/>
  <c r="CR23" i="131"/>
  <c r="CU23" i="131"/>
  <c r="CV23" i="131"/>
  <c r="CX23" i="131"/>
  <c r="CY23" i="131"/>
  <c r="DA23" i="131"/>
  <c r="DB23" i="131"/>
  <c r="DD23" i="131"/>
  <c r="DE23" i="131"/>
  <c r="DG23" i="131"/>
  <c r="DH23" i="131"/>
  <c r="DK23" i="131"/>
  <c r="DL23" i="131"/>
  <c r="DQ23" i="131"/>
  <c r="AB24" i="131"/>
  <c r="C24" i="131" s="1"/>
  <c r="CN24" i="131"/>
  <c r="CQ24" i="131"/>
  <c r="AB25" i="131"/>
  <c r="C25" i="131" s="1"/>
  <c r="CN25" i="131"/>
  <c r="CQ25" i="131"/>
  <c r="CR25" i="131"/>
  <c r="CU25" i="131"/>
  <c r="CV25" i="131"/>
  <c r="CX25" i="131"/>
  <c r="CY25" i="131"/>
  <c r="DA25" i="131"/>
  <c r="DB25" i="131"/>
  <c r="DD25" i="131"/>
  <c r="DE25" i="131"/>
  <c r="DG25" i="131"/>
  <c r="DH25" i="131"/>
  <c r="DK25" i="131"/>
  <c r="DL25" i="131"/>
  <c r="DQ25" i="131"/>
  <c r="AB26" i="131"/>
  <c r="CP26" i="131" s="1"/>
  <c r="CN26" i="131"/>
  <c r="CQ26" i="131"/>
  <c r="CR26" i="131"/>
  <c r="CU26" i="131"/>
  <c r="CV26" i="131"/>
  <c r="CX26" i="131"/>
  <c r="CY26" i="131"/>
  <c r="DA26" i="131"/>
  <c r="DB26" i="131"/>
  <c r="DD26" i="131"/>
  <c r="DE26" i="131"/>
  <c r="DG26" i="131"/>
  <c r="DH26" i="131"/>
  <c r="DK26" i="131"/>
  <c r="DL26" i="131"/>
  <c r="DQ26" i="131"/>
  <c r="AB27" i="131"/>
  <c r="C27" i="131" s="1"/>
  <c r="CN27" i="131"/>
  <c r="CQ27" i="131"/>
  <c r="CR27" i="131"/>
  <c r="CU27" i="131"/>
  <c r="CV27" i="131"/>
  <c r="CX27" i="131"/>
  <c r="CY27" i="131"/>
  <c r="DA27" i="131"/>
  <c r="DB27" i="131"/>
  <c r="DD27" i="131"/>
  <c r="DE27" i="131"/>
  <c r="DG27" i="131"/>
  <c r="DH27" i="131"/>
  <c r="DK27" i="131"/>
  <c r="DL27" i="131"/>
  <c r="DQ27" i="131"/>
  <c r="AB28" i="131"/>
  <c r="CP28" i="131" s="1"/>
  <c r="CN28" i="131"/>
  <c r="CQ28" i="131"/>
  <c r="CR28" i="131"/>
  <c r="CU28" i="131"/>
  <c r="CV28" i="131"/>
  <c r="CX28" i="131"/>
  <c r="CY28" i="131"/>
  <c r="DA28" i="131"/>
  <c r="DB28" i="131"/>
  <c r="DD28" i="131"/>
  <c r="DE28" i="131"/>
  <c r="DG28" i="131"/>
  <c r="DH28" i="131"/>
  <c r="DK28" i="131"/>
  <c r="DL28" i="131"/>
  <c r="DQ28" i="131"/>
  <c r="AB29" i="131"/>
  <c r="CP29" i="131" s="1"/>
  <c r="CN29" i="131"/>
  <c r="CQ29" i="131"/>
  <c r="CR29" i="131"/>
  <c r="CU29" i="131"/>
  <c r="CV29" i="131"/>
  <c r="CX29" i="131"/>
  <c r="CY29" i="131"/>
  <c r="DQ29" i="131"/>
  <c r="AB30" i="131"/>
  <c r="CP30" i="131" s="1"/>
  <c r="CN30" i="131"/>
  <c r="CQ30" i="131"/>
  <c r="CR30" i="131"/>
  <c r="CU30" i="131"/>
  <c r="CV30" i="131"/>
  <c r="CX30" i="131"/>
  <c r="CY30" i="131"/>
  <c r="DA30" i="131"/>
  <c r="DB30" i="131"/>
  <c r="DD30" i="131"/>
  <c r="DE30" i="131"/>
  <c r="DG30" i="131"/>
  <c r="DH30" i="131"/>
  <c r="DK30" i="131"/>
  <c r="DL30" i="131"/>
  <c r="DQ30" i="131"/>
  <c r="AB31" i="131"/>
  <c r="C31" i="131" s="1"/>
  <c r="CN31" i="131"/>
  <c r="CQ31" i="131"/>
  <c r="CR31" i="131"/>
  <c r="CU31" i="131"/>
  <c r="CV31" i="131"/>
  <c r="CX31" i="131"/>
  <c r="CY31" i="131"/>
  <c r="DA31" i="131"/>
  <c r="DB31" i="131"/>
  <c r="DD31" i="131"/>
  <c r="DE31" i="131"/>
  <c r="DG31" i="131"/>
  <c r="DH31" i="131"/>
  <c r="DK31" i="131"/>
  <c r="DL31" i="131"/>
  <c r="DQ31" i="131"/>
  <c r="AB32" i="131"/>
  <c r="CP32" i="131" s="1"/>
  <c r="CN32" i="131"/>
  <c r="CQ32" i="131"/>
  <c r="CR32" i="131"/>
  <c r="CU32" i="131"/>
  <c r="CV32" i="131"/>
  <c r="CX32" i="131"/>
  <c r="CY32" i="131"/>
  <c r="DA32" i="131"/>
  <c r="DB32" i="131"/>
  <c r="DD32" i="131"/>
  <c r="DE32" i="131"/>
  <c r="DG32" i="131"/>
  <c r="DH32" i="131"/>
  <c r="DK32" i="131"/>
  <c r="DL32" i="131"/>
  <c r="DQ32" i="131"/>
  <c r="AB33" i="131"/>
  <c r="C33" i="131" s="1"/>
  <c r="CN33" i="131"/>
  <c r="CQ33" i="131"/>
  <c r="CR33" i="131"/>
  <c r="CU33" i="131"/>
  <c r="CV33" i="131"/>
  <c r="CX33" i="131"/>
  <c r="CY33" i="131"/>
  <c r="DA33" i="131"/>
  <c r="DB33" i="131"/>
  <c r="DD33" i="131"/>
  <c r="DE33" i="131"/>
  <c r="DG33" i="131"/>
  <c r="DH33" i="131"/>
  <c r="DK33" i="131"/>
  <c r="DL33" i="131"/>
  <c r="DQ33" i="131"/>
  <c r="AB34" i="131"/>
  <c r="CP34" i="131" s="1"/>
  <c r="CN34" i="131"/>
  <c r="CQ34" i="131"/>
  <c r="CR34" i="131"/>
  <c r="DQ34" i="131"/>
  <c r="AB35" i="131"/>
  <c r="CP35" i="131" s="1"/>
  <c r="CN35" i="131"/>
  <c r="CQ35" i="131"/>
  <c r="CR35" i="131"/>
  <c r="CU35" i="131"/>
  <c r="CV35" i="131"/>
  <c r="CX35" i="131"/>
  <c r="CY35" i="131"/>
  <c r="DA35" i="131"/>
  <c r="DB35" i="131"/>
  <c r="DD35" i="131"/>
  <c r="DE35" i="131"/>
  <c r="DG35" i="131"/>
  <c r="DH35" i="131"/>
  <c r="DK35" i="131"/>
  <c r="DL35" i="131"/>
  <c r="DQ35" i="131"/>
  <c r="AB36" i="131"/>
  <c r="CP36" i="131" s="1"/>
  <c r="CN36" i="131"/>
  <c r="CQ36" i="131"/>
  <c r="CR36" i="131"/>
  <c r="CU36" i="131"/>
  <c r="CV36" i="131"/>
  <c r="CX36" i="131"/>
  <c r="CY36" i="131"/>
  <c r="DA36" i="131"/>
  <c r="DB36" i="131"/>
  <c r="DD36" i="131"/>
  <c r="DE36" i="131"/>
  <c r="DG36" i="131"/>
  <c r="DH36" i="131"/>
  <c r="DK36" i="131"/>
  <c r="DL36" i="131"/>
  <c r="DQ36" i="131"/>
  <c r="AB38" i="131"/>
  <c r="CP38" i="131" s="1"/>
  <c r="CN38" i="131"/>
  <c r="CQ38" i="131"/>
  <c r="CR38" i="131"/>
  <c r="CU38" i="131"/>
  <c r="CV38" i="131"/>
  <c r="CX38" i="131"/>
  <c r="CY38" i="131"/>
  <c r="DA38" i="131"/>
  <c r="DB38" i="131"/>
  <c r="DD38" i="131"/>
  <c r="DE38" i="131"/>
  <c r="DG38" i="131"/>
  <c r="DH38" i="131"/>
  <c r="DK38" i="131"/>
  <c r="DL38" i="131"/>
  <c r="DQ38" i="131"/>
  <c r="AB39" i="131"/>
  <c r="C39" i="131" s="1"/>
  <c r="CN39" i="131"/>
  <c r="CQ39" i="131"/>
  <c r="CR39" i="131"/>
  <c r="CU39" i="131"/>
  <c r="CV39" i="131"/>
  <c r="CX39" i="131"/>
  <c r="CY39" i="131"/>
  <c r="DA39" i="131"/>
  <c r="DB39" i="131"/>
  <c r="DD39" i="131"/>
  <c r="DE39" i="131"/>
  <c r="DK39" i="131"/>
  <c r="DL39" i="131"/>
  <c r="DQ39" i="131"/>
  <c r="AB40" i="131"/>
  <c r="C40" i="131" s="1"/>
  <c r="CN40" i="131"/>
  <c r="CQ40" i="131"/>
  <c r="CR40" i="131"/>
  <c r="CU40" i="131"/>
  <c r="CV40" i="131"/>
  <c r="CX40" i="131"/>
  <c r="CY40" i="131"/>
  <c r="DA40" i="131"/>
  <c r="DB40" i="131"/>
  <c r="DQ40" i="131"/>
  <c r="AB41" i="131"/>
  <c r="CP41" i="131" s="1"/>
  <c r="CN41" i="131"/>
  <c r="CQ41" i="131"/>
  <c r="CR41" i="131"/>
  <c r="CU41" i="131"/>
  <c r="CV41" i="131"/>
  <c r="CX41" i="131"/>
  <c r="CY41" i="131"/>
  <c r="DA41" i="131"/>
  <c r="DB41" i="131"/>
  <c r="DD41" i="131"/>
  <c r="DE41" i="131"/>
  <c r="DG41" i="131"/>
  <c r="DH41" i="131"/>
  <c r="DK41" i="131"/>
  <c r="DL41" i="131"/>
  <c r="DQ41" i="131"/>
  <c r="AB42" i="131"/>
  <c r="CP42" i="131" s="1"/>
  <c r="CN42" i="131"/>
  <c r="CQ42" i="131"/>
  <c r="CR42" i="131"/>
  <c r="CU42" i="131"/>
  <c r="CV42" i="131"/>
  <c r="CX42" i="131"/>
  <c r="CY42" i="131"/>
  <c r="DA42" i="131"/>
  <c r="DB42" i="131"/>
  <c r="DD42" i="131"/>
  <c r="DE42" i="131"/>
  <c r="DG42" i="131"/>
  <c r="DH42" i="131"/>
  <c r="DK42" i="131"/>
  <c r="DL42" i="131"/>
  <c r="DQ42" i="131"/>
  <c r="C43" i="131"/>
  <c r="CN43" i="131"/>
  <c r="CQ43" i="131"/>
  <c r="CR43" i="131"/>
  <c r="CU43" i="131"/>
  <c r="CV43" i="131"/>
  <c r="CX43" i="131"/>
  <c r="CY43" i="131"/>
  <c r="DA43" i="131"/>
  <c r="DB43" i="131"/>
  <c r="DD43" i="131"/>
  <c r="DE43" i="131"/>
  <c r="DG43" i="131"/>
  <c r="DH43" i="131"/>
  <c r="DK43" i="131"/>
  <c r="DL43" i="131"/>
  <c r="DQ43" i="131"/>
  <c r="AB44" i="131"/>
  <c r="CP44" i="131" s="1"/>
  <c r="CN44" i="131"/>
  <c r="CQ44" i="131"/>
  <c r="CR44" i="131"/>
  <c r="CU44" i="131"/>
  <c r="CV44" i="131"/>
  <c r="CX44" i="131"/>
  <c r="CY44" i="131"/>
  <c r="DA44" i="131"/>
  <c r="DB44" i="131"/>
  <c r="DD44" i="131"/>
  <c r="DE44" i="131"/>
  <c r="DG44" i="131"/>
  <c r="DH44" i="131"/>
  <c r="DK44" i="131"/>
  <c r="DL44" i="131"/>
  <c r="DQ44" i="131"/>
  <c r="AB45" i="131"/>
  <c r="CP45" i="131" s="1"/>
  <c r="CN45" i="131"/>
  <c r="CQ45" i="131"/>
  <c r="CR45" i="131"/>
  <c r="CU45" i="131"/>
  <c r="CV45" i="131"/>
  <c r="CX45" i="131"/>
  <c r="CY45" i="131"/>
  <c r="DA45" i="131"/>
  <c r="DB45" i="131"/>
  <c r="DD45" i="131"/>
  <c r="DE45" i="131"/>
  <c r="DG45" i="131"/>
  <c r="DH45" i="131"/>
  <c r="DK45" i="131"/>
  <c r="DL45" i="131"/>
  <c r="DQ45" i="131"/>
  <c r="AB46" i="131"/>
  <c r="CP46" i="131" s="1"/>
  <c r="CN46" i="131"/>
  <c r="CQ46" i="131"/>
  <c r="CR46" i="131"/>
  <c r="CU46" i="131"/>
  <c r="CV46" i="131"/>
  <c r="CX46" i="131"/>
  <c r="CY46" i="131"/>
  <c r="DQ46" i="131"/>
  <c r="AB47" i="131"/>
  <c r="C47" i="131" s="1"/>
  <c r="CN47" i="131"/>
  <c r="CQ47" i="131"/>
  <c r="CR47" i="131"/>
  <c r="CU47" i="131"/>
  <c r="CV47" i="131"/>
  <c r="CX47" i="131"/>
  <c r="CY47" i="131"/>
  <c r="DA47" i="131"/>
  <c r="DB47" i="131"/>
  <c r="DD47" i="131"/>
  <c r="DE47" i="131"/>
  <c r="DG47" i="131"/>
  <c r="DH47" i="131"/>
  <c r="DK47" i="131"/>
  <c r="DL47" i="131"/>
  <c r="DQ47" i="131"/>
  <c r="AB48" i="131"/>
  <c r="CP48" i="131" s="1"/>
  <c r="CN48" i="131"/>
  <c r="CQ48" i="131"/>
  <c r="CR48" i="131"/>
  <c r="CU48" i="131"/>
  <c r="CV48" i="131"/>
  <c r="CX48" i="131"/>
  <c r="CY48" i="131"/>
  <c r="DQ48" i="131"/>
  <c r="AB49" i="131"/>
  <c r="C49" i="131" s="1"/>
  <c r="CN49" i="131"/>
  <c r="CQ49" i="131"/>
  <c r="CR49" i="131"/>
  <c r="CU49" i="131"/>
  <c r="CV49" i="131"/>
  <c r="CX49" i="131"/>
  <c r="CY49" i="131"/>
  <c r="DA49" i="131"/>
  <c r="DB49" i="131"/>
  <c r="DD49" i="131"/>
  <c r="DE49" i="131"/>
  <c r="DG49" i="131"/>
  <c r="DH49" i="131"/>
  <c r="DK49" i="131"/>
  <c r="DL49" i="131"/>
  <c r="DQ49" i="131"/>
  <c r="AB50" i="131"/>
  <c r="CP50" i="131" s="1"/>
  <c r="CN50" i="131"/>
  <c r="CQ50" i="131"/>
  <c r="CR50" i="131"/>
  <c r="CU50" i="131"/>
  <c r="CV50" i="131"/>
  <c r="CX50" i="131"/>
  <c r="CY50" i="131"/>
  <c r="DQ50" i="131"/>
  <c r="AB51" i="131"/>
  <c r="CP51" i="131" s="1"/>
  <c r="CN51" i="131"/>
  <c r="CQ51" i="131"/>
  <c r="CR51" i="131"/>
  <c r="CU51" i="131"/>
  <c r="CV51" i="131"/>
  <c r="CX51" i="131"/>
  <c r="CY51" i="131"/>
  <c r="DA51" i="131"/>
  <c r="DB51" i="131"/>
  <c r="DQ51" i="131"/>
  <c r="AB52" i="131"/>
  <c r="CP52" i="131" s="1"/>
  <c r="CN52" i="131"/>
  <c r="CQ52" i="131"/>
  <c r="CR52" i="131"/>
  <c r="CU52" i="131"/>
  <c r="CV52" i="131"/>
  <c r="CX52" i="131"/>
  <c r="CY52" i="131"/>
  <c r="DA52" i="131"/>
  <c r="DB52" i="131"/>
  <c r="DD52" i="131"/>
  <c r="DE52" i="131"/>
  <c r="DG52" i="131"/>
  <c r="DH52" i="131"/>
  <c r="DK52" i="131"/>
  <c r="DL52" i="131"/>
  <c r="DQ52" i="131"/>
  <c r="AB53" i="131"/>
  <c r="CP53" i="131" s="1"/>
  <c r="CN53" i="131"/>
  <c r="CQ53" i="131"/>
  <c r="CR53" i="131"/>
  <c r="DA53" i="131"/>
  <c r="DB53" i="131"/>
  <c r="DD53" i="131"/>
  <c r="DE53" i="131"/>
  <c r="DG53" i="131"/>
  <c r="DH53" i="131"/>
  <c r="DK53" i="131"/>
  <c r="DL53" i="131"/>
  <c r="DQ53" i="131"/>
  <c r="AB54" i="131"/>
  <c r="C54" i="131" s="1"/>
  <c r="CN54" i="131"/>
  <c r="CQ54" i="131"/>
  <c r="CR54" i="131"/>
  <c r="CU54" i="131"/>
  <c r="CV54" i="131"/>
  <c r="DQ54" i="131"/>
  <c r="AB55" i="131"/>
  <c r="C55" i="131" s="1"/>
  <c r="CN55" i="131"/>
  <c r="CQ55" i="131"/>
  <c r="CR55" i="131"/>
  <c r="CU55" i="131"/>
  <c r="CV55" i="131"/>
  <c r="CX55" i="131"/>
  <c r="CY55" i="131"/>
  <c r="DA55" i="131"/>
  <c r="DB55" i="131"/>
  <c r="DD55" i="131"/>
  <c r="DE55" i="131"/>
  <c r="DG55" i="131"/>
  <c r="DH55" i="131"/>
  <c r="DK55" i="131"/>
  <c r="DL55" i="131"/>
  <c r="DQ55" i="131"/>
  <c r="AB56" i="131"/>
  <c r="CP56" i="131" s="1"/>
  <c r="CN56" i="131"/>
  <c r="CQ56" i="131"/>
  <c r="CR56" i="131"/>
  <c r="CU56" i="131"/>
  <c r="CV56" i="131"/>
  <c r="DQ56" i="131"/>
  <c r="AB57" i="131"/>
  <c r="C57" i="131" s="1"/>
  <c r="CN57" i="131"/>
  <c r="CQ57" i="131"/>
  <c r="CR57" i="131"/>
  <c r="CU57" i="131"/>
  <c r="CV57" i="131"/>
  <c r="CX57" i="131"/>
  <c r="CY57" i="131"/>
  <c r="DA57" i="131"/>
  <c r="DB57" i="131"/>
  <c r="DD57" i="131"/>
  <c r="DE57" i="131"/>
  <c r="DG57" i="131"/>
  <c r="DH57" i="131"/>
  <c r="DK57" i="131"/>
  <c r="DL57" i="131"/>
  <c r="DQ57" i="131"/>
  <c r="AB58" i="131"/>
  <c r="C58" i="131" s="1"/>
  <c r="CN58" i="131"/>
  <c r="CQ58" i="131"/>
  <c r="CR58" i="131"/>
  <c r="CU58" i="131"/>
  <c r="CV58" i="131"/>
  <c r="CX58" i="131"/>
  <c r="CY58" i="131"/>
  <c r="DA58" i="131"/>
  <c r="DB58" i="131"/>
  <c r="DQ58" i="131"/>
  <c r="AB59" i="131"/>
  <c r="CP59" i="131" s="1"/>
  <c r="CN59" i="131"/>
  <c r="CQ59" i="131"/>
  <c r="CR59" i="131"/>
  <c r="CU59" i="131"/>
  <c r="CV59" i="131"/>
  <c r="CX59" i="131"/>
  <c r="CY59" i="131"/>
  <c r="DA59" i="131"/>
  <c r="DB59" i="131"/>
  <c r="DD59" i="131"/>
  <c r="DE59" i="131"/>
  <c r="DG59" i="131"/>
  <c r="DH59" i="131"/>
  <c r="DK59" i="131"/>
  <c r="DL59" i="131"/>
  <c r="DQ59" i="131"/>
  <c r="AB60" i="131"/>
  <c r="CP60" i="131" s="1"/>
  <c r="CN60" i="131"/>
  <c r="CQ60" i="131"/>
  <c r="CR60" i="131"/>
  <c r="CU60" i="131"/>
  <c r="CV60" i="131"/>
  <c r="CX60" i="131"/>
  <c r="CY60" i="131"/>
  <c r="DQ60" i="131"/>
  <c r="AB61" i="131"/>
  <c r="C61" i="131" s="1"/>
  <c r="CN61" i="131"/>
  <c r="CQ61" i="131"/>
  <c r="CR61" i="131"/>
  <c r="CU61" i="131"/>
  <c r="CV61" i="131"/>
  <c r="CX61" i="131"/>
  <c r="CY61" i="131"/>
  <c r="DA61" i="131"/>
  <c r="DB61" i="131"/>
  <c r="DD61" i="131"/>
  <c r="DE61" i="131"/>
  <c r="DG61" i="131"/>
  <c r="DH61" i="131"/>
  <c r="DK61" i="131"/>
  <c r="DL61" i="131"/>
  <c r="DQ61" i="131"/>
  <c r="AB62" i="131"/>
  <c r="CP62" i="131" s="1"/>
  <c r="CN62" i="131"/>
  <c r="CQ62" i="131"/>
  <c r="CR62" i="131"/>
  <c r="CU62" i="131"/>
  <c r="CV62" i="131"/>
  <c r="CX62" i="131"/>
  <c r="CY62" i="131"/>
  <c r="DD62" i="131"/>
  <c r="DE62" i="131"/>
  <c r="DG62" i="131"/>
  <c r="DH62" i="131"/>
  <c r="DK62" i="131"/>
  <c r="DL62" i="131"/>
  <c r="DQ62" i="131"/>
  <c r="AB63" i="131"/>
  <c r="C63" i="131" s="1"/>
  <c r="CN63" i="131"/>
  <c r="CQ63" i="131"/>
  <c r="CR63" i="131"/>
  <c r="CU63" i="131"/>
  <c r="CV63" i="131"/>
  <c r="CX63" i="131"/>
  <c r="CY63" i="131"/>
  <c r="DA63" i="131"/>
  <c r="DB63" i="131"/>
  <c r="DD63" i="131"/>
  <c r="DE63" i="131"/>
  <c r="DG63" i="131"/>
  <c r="DH63" i="131"/>
  <c r="DK63" i="131"/>
  <c r="DL63" i="131"/>
  <c r="DQ63" i="131"/>
  <c r="AB64" i="131"/>
  <c r="CP64" i="131" s="1"/>
  <c r="CN64" i="131"/>
  <c r="CQ64" i="131"/>
  <c r="CR64" i="131"/>
  <c r="CU64" i="131"/>
  <c r="CV64" i="131"/>
  <c r="CX64" i="131"/>
  <c r="CY64" i="131"/>
  <c r="DQ64" i="131"/>
  <c r="AB65" i="131"/>
  <c r="C65" i="131" s="1"/>
  <c r="CN65" i="131"/>
  <c r="CQ65" i="131"/>
  <c r="CR65" i="131"/>
  <c r="CU65" i="131"/>
  <c r="CV65" i="131"/>
  <c r="CX65" i="131"/>
  <c r="CY65" i="131"/>
  <c r="DA65" i="131"/>
  <c r="DB65" i="131"/>
  <c r="DQ65" i="131"/>
  <c r="AB66" i="131"/>
  <c r="CP66" i="131" s="1"/>
  <c r="CN66" i="131"/>
  <c r="CQ66" i="131"/>
  <c r="CR66" i="131"/>
  <c r="CU66" i="131"/>
  <c r="CV66" i="131"/>
  <c r="DQ66" i="131"/>
  <c r="AB67" i="131"/>
  <c r="C67" i="131" s="1"/>
  <c r="CN67" i="131"/>
  <c r="CQ67" i="131"/>
  <c r="CR67" i="131"/>
  <c r="CU67" i="131"/>
  <c r="CV67" i="131"/>
  <c r="CX67" i="131"/>
  <c r="CY67" i="131"/>
  <c r="DA67" i="131"/>
  <c r="DB67" i="131"/>
  <c r="DQ67" i="131"/>
  <c r="AB68" i="131"/>
  <c r="CP68" i="131" s="1"/>
  <c r="CN68" i="131"/>
  <c r="CQ68" i="131"/>
  <c r="CR68" i="131"/>
  <c r="CU68" i="131"/>
  <c r="CV68" i="131"/>
  <c r="CX68" i="131"/>
  <c r="CY68" i="131"/>
  <c r="DA68" i="131"/>
  <c r="DB68" i="131"/>
  <c r="DQ68" i="131"/>
  <c r="AB69" i="131"/>
  <c r="C69" i="131" s="1"/>
  <c r="CN69" i="131"/>
  <c r="CQ69" i="131"/>
  <c r="CR69" i="131"/>
  <c r="CU69" i="131"/>
  <c r="CV69" i="131"/>
  <c r="DQ69" i="131"/>
  <c r="AB70" i="131"/>
  <c r="CP70" i="131" s="1"/>
  <c r="CN70" i="131"/>
  <c r="CQ70" i="131"/>
  <c r="CR70" i="131"/>
  <c r="CU70" i="131"/>
  <c r="CV70" i="131"/>
  <c r="CX70" i="131"/>
  <c r="CY70" i="131"/>
  <c r="DA70" i="131"/>
  <c r="DB70" i="131"/>
  <c r="DQ70" i="131"/>
  <c r="AB71" i="131"/>
  <c r="C71" i="131" s="1"/>
  <c r="CN71" i="131"/>
  <c r="CQ71" i="131"/>
  <c r="CR71" i="131"/>
  <c r="CU71" i="131"/>
  <c r="CV71" i="131"/>
  <c r="CX71" i="131"/>
  <c r="CY71" i="131"/>
  <c r="DQ71" i="131"/>
  <c r="AB72" i="131"/>
  <c r="C72" i="131" s="1"/>
  <c r="CN72" i="131"/>
  <c r="CQ72" i="131"/>
  <c r="CR72" i="131"/>
  <c r="CU72" i="131"/>
  <c r="CV72" i="131"/>
  <c r="CX72" i="131"/>
  <c r="CY72" i="131"/>
  <c r="DA72" i="131"/>
  <c r="DB72" i="131"/>
  <c r="DQ72" i="131"/>
  <c r="AB73" i="131"/>
  <c r="CP73" i="131" s="1"/>
  <c r="CN73" i="131"/>
  <c r="CQ73" i="131"/>
  <c r="CR73" i="131"/>
  <c r="CU73" i="131"/>
  <c r="CV73" i="131"/>
  <c r="CX73" i="131"/>
  <c r="CY73" i="131"/>
  <c r="DQ73" i="131"/>
  <c r="AB74" i="131"/>
  <c r="CP74" i="131" s="1"/>
  <c r="CN74" i="131"/>
  <c r="CQ74" i="131"/>
  <c r="CR74" i="131"/>
  <c r="CU74" i="131"/>
  <c r="CV74" i="131"/>
  <c r="CX74" i="131"/>
  <c r="CY74" i="131"/>
  <c r="DQ74" i="131"/>
  <c r="AB75" i="131"/>
  <c r="CP75" i="131" s="1"/>
  <c r="CN75" i="131"/>
  <c r="CQ75" i="131"/>
  <c r="CR75" i="131"/>
  <c r="CU75" i="131"/>
  <c r="CV75" i="131"/>
  <c r="DQ75" i="131"/>
  <c r="AB76" i="131"/>
  <c r="C76" i="131" s="1"/>
  <c r="CN76" i="131"/>
  <c r="CQ76" i="131"/>
  <c r="CR76" i="131"/>
  <c r="CU76" i="131"/>
  <c r="CV76" i="131"/>
  <c r="DQ76" i="131"/>
  <c r="AB78" i="131"/>
  <c r="C78" i="131" s="1"/>
  <c r="CN78" i="131"/>
  <c r="CQ78" i="131"/>
  <c r="CR78" i="131"/>
  <c r="CU78" i="131"/>
  <c r="CV78" i="131"/>
  <c r="DQ78" i="131"/>
  <c r="AB79" i="131"/>
  <c r="C79" i="131" s="1"/>
  <c r="CN79" i="131"/>
  <c r="CQ79" i="131"/>
  <c r="AB80" i="131"/>
  <c r="C80" i="131" s="1"/>
  <c r="CN80" i="131"/>
  <c r="AB81" i="131"/>
  <c r="C81" i="131" s="1"/>
  <c r="CN81" i="131"/>
  <c r="AB82" i="131"/>
  <c r="CP82" i="131" s="1"/>
  <c r="CN82" i="131"/>
  <c r="CQ82" i="131"/>
  <c r="CR82" i="131"/>
  <c r="CU82" i="131"/>
  <c r="CV82" i="131"/>
  <c r="CX82" i="131"/>
  <c r="CY82" i="131"/>
  <c r="DQ82" i="131"/>
  <c r="AB83" i="131"/>
  <c r="CP83" i="131" s="1"/>
  <c r="CN83" i="131"/>
  <c r="CQ83" i="131"/>
  <c r="CR83" i="131"/>
  <c r="CU83" i="131"/>
  <c r="CV83" i="131"/>
  <c r="CX83" i="131"/>
  <c r="CY83" i="131"/>
  <c r="DA83" i="131"/>
  <c r="DB83" i="131"/>
  <c r="DD83" i="131"/>
  <c r="DE83" i="131"/>
  <c r="DG83" i="131"/>
  <c r="DH83" i="131"/>
  <c r="DK83" i="131"/>
  <c r="DL83" i="131"/>
  <c r="DQ83" i="131"/>
  <c r="AB84" i="131"/>
  <c r="CP84" i="131" s="1"/>
  <c r="CN84" i="131"/>
  <c r="CQ84" i="131"/>
  <c r="CR84" i="131"/>
  <c r="CU84" i="131"/>
  <c r="CV84" i="131"/>
  <c r="CX84" i="131"/>
  <c r="CY84" i="131"/>
  <c r="DA84" i="131"/>
  <c r="DB84" i="131"/>
  <c r="DD84" i="131"/>
  <c r="DE84" i="131"/>
  <c r="DG84" i="131"/>
  <c r="DH84" i="131"/>
  <c r="DK84" i="131"/>
  <c r="DL84" i="131"/>
  <c r="DQ84" i="131"/>
  <c r="AB85" i="131"/>
  <c r="CP85" i="131" s="1"/>
  <c r="CN85" i="131"/>
  <c r="CQ85" i="131"/>
  <c r="CR85" i="131"/>
  <c r="CU85" i="131"/>
  <c r="CV85" i="131"/>
  <c r="CX85" i="131"/>
  <c r="CY85" i="131"/>
  <c r="DA85" i="131"/>
  <c r="DB85" i="131"/>
  <c r="DD85" i="131"/>
  <c r="DE85" i="131"/>
  <c r="DG85" i="131"/>
  <c r="DH85" i="131"/>
  <c r="DK85" i="131"/>
  <c r="DL85" i="131"/>
  <c r="DQ85" i="131"/>
  <c r="AB86" i="131"/>
  <c r="CP86" i="131" s="1"/>
  <c r="CN86" i="131"/>
  <c r="CQ86" i="131"/>
  <c r="CR86" i="131"/>
  <c r="CU86" i="131"/>
  <c r="CV86" i="131"/>
  <c r="DQ86" i="131"/>
  <c r="AB87" i="131"/>
  <c r="C87" i="131" s="1"/>
  <c r="CN87" i="131"/>
  <c r="CQ87" i="131"/>
  <c r="CR87" i="131"/>
  <c r="CU87" i="131"/>
  <c r="CV87" i="131"/>
  <c r="CX87" i="131"/>
  <c r="CY87" i="131"/>
  <c r="DA87" i="131"/>
  <c r="DB87" i="131"/>
  <c r="DD87" i="131"/>
  <c r="DE87" i="131"/>
  <c r="DG87" i="131"/>
  <c r="DH87" i="131"/>
  <c r="DK87" i="131"/>
  <c r="DL87" i="131"/>
  <c r="DQ87" i="131"/>
  <c r="AB88" i="131"/>
  <c r="CP88" i="131" s="1"/>
  <c r="CN88" i="131"/>
  <c r="CQ88" i="131"/>
  <c r="CR88" i="131"/>
  <c r="CU88" i="131"/>
  <c r="CV88" i="131"/>
  <c r="CX88" i="131"/>
  <c r="CY88" i="131"/>
  <c r="DA88" i="131"/>
  <c r="DB88" i="131"/>
  <c r="DD88" i="131"/>
  <c r="DE88" i="131"/>
  <c r="DG88" i="131"/>
  <c r="DH88" i="131"/>
  <c r="DK88" i="131"/>
  <c r="DL88" i="131"/>
  <c r="DQ88" i="131"/>
  <c r="AB89" i="131"/>
  <c r="C89" i="131" s="1"/>
  <c r="CQ89" i="131"/>
  <c r="AB90" i="131"/>
  <c r="CP90" i="131" s="1"/>
  <c r="CN90" i="131"/>
  <c r="CQ90" i="131"/>
  <c r="CR90" i="131"/>
  <c r="CU90" i="131"/>
  <c r="CV90" i="131"/>
  <c r="CX90" i="131"/>
  <c r="CY90" i="131"/>
  <c r="DA90" i="131"/>
  <c r="DB90" i="131"/>
  <c r="DD90" i="131"/>
  <c r="DE90" i="131"/>
  <c r="DG90" i="131"/>
  <c r="DH90" i="131"/>
  <c r="DK90" i="131"/>
  <c r="DL90" i="131"/>
  <c r="DQ90" i="131"/>
  <c r="AB91" i="131"/>
  <c r="C91" i="131" s="1"/>
  <c r="CN91" i="131"/>
  <c r="CQ91" i="131"/>
  <c r="CR91" i="131"/>
  <c r="CU91" i="131"/>
  <c r="CV91" i="131"/>
  <c r="CX91" i="131"/>
  <c r="CY91" i="131"/>
  <c r="DA91" i="131"/>
  <c r="DB91" i="131"/>
  <c r="DD91" i="131"/>
  <c r="DE91" i="131"/>
  <c r="DG91" i="131"/>
  <c r="DH91" i="131"/>
  <c r="DK91" i="131"/>
  <c r="DL91" i="131"/>
  <c r="DQ91" i="131"/>
  <c r="AB92" i="131"/>
  <c r="C92" i="131" s="1"/>
  <c r="CN92" i="131"/>
  <c r="CQ92" i="131"/>
  <c r="CR92" i="131"/>
  <c r="CU92" i="131"/>
  <c r="CV92" i="131"/>
  <c r="CX92" i="131"/>
  <c r="CY92" i="131"/>
  <c r="DA92" i="131"/>
  <c r="DB92" i="131"/>
  <c r="DD92" i="131"/>
  <c r="DE92" i="131"/>
  <c r="DG92" i="131"/>
  <c r="DH92" i="131"/>
  <c r="DK92" i="131"/>
  <c r="DL92" i="131"/>
  <c r="DQ92" i="131"/>
  <c r="AB93" i="131"/>
  <c r="C93" i="131" s="1"/>
  <c r="CN93" i="131"/>
  <c r="CQ93" i="131"/>
  <c r="CR93" i="131"/>
  <c r="CU93" i="131"/>
  <c r="CV93" i="131"/>
  <c r="CX93" i="131"/>
  <c r="CY93" i="131"/>
  <c r="DA93" i="131"/>
  <c r="DB93" i="131"/>
  <c r="DD93" i="131"/>
  <c r="DE93" i="131"/>
  <c r="DG93" i="131"/>
  <c r="DH93" i="131"/>
  <c r="DK93" i="131"/>
  <c r="DL93" i="131"/>
  <c r="DQ93" i="131"/>
  <c r="AB94" i="131"/>
  <c r="CP94" i="131" s="1"/>
  <c r="CN94" i="131"/>
  <c r="CQ94" i="131"/>
  <c r="CR94" i="131"/>
  <c r="CU94" i="131"/>
  <c r="CV94" i="131"/>
  <c r="CX94" i="131"/>
  <c r="CY94" i="131"/>
  <c r="DA94" i="131"/>
  <c r="DB94" i="131"/>
  <c r="DD94" i="131"/>
  <c r="DE94" i="131"/>
  <c r="DG94" i="131"/>
  <c r="DH94" i="131"/>
  <c r="DK94" i="131"/>
  <c r="DL94" i="131"/>
  <c r="DQ94" i="131"/>
  <c r="AB95" i="131"/>
  <c r="C95" i="131" s="1"/>
  <c r="CN95" i="131"/>
  <c r="CQ95" i="131"/>
  <c r="CR95" i="131"/>
  <c r="CU95" i="131"/>
  <c r="CV95" i="131"/>
  <c r="CX95" i="131"/>
  <c r="CY95" i="131"/>
  <c r="DA95" i="131"/>
  <c r="DB95" i="131"/>
  <c r="DD95" i="131"/>
  <c r="DE95" i="131"/>
  <c r="DG95" i="131"/>
  <c r="DH95" i="131"/>
  <c r="DK95" i="131"/>
  <c r="DL95" i="131"/>
  <c r="DQ95" i="131"/>
  <c r="AB96" i="131"/>
  <c r="CP96" i="131" s="1"/>
  <c r="CN96" i="131"/>
  <c r="CQ96" i="131"/>
  <c r="CR96" i="131"/>
  <c r="CU96" i="131"/>
  <c r="CV96" i="131"/>
  <c r="DQ96" i="131"/>
  <c r="AB97" i="131"/>
  <c r="CP97" i="131" s="1"/>
  <c r="CN97" i="131"/>
  <c r="CQ97" i="131"/>
  <c r="CR97" i="131"/>
  <c r="CU97" i="131"/>
  <c r="CV97" i="131"/>
  <c r="CX97" i="131"/>
  <c r="CY97" i="131"/>
  <c r="DA97" i="131"/>
  <c r="DB97" i="131"/>
  <c r="DD97" i="131"/>
  <c r="DE97" i="131"/>
  <c r="DG97" i="131"/>
  <c r="DH97" i="131"/>
  <c r="DK97" i="131"/>
  <c r="DL97" i="131"/>
  <c r="DQ97" i="131"/>
  <c r="AB98" i="131"/>
  <c r="C98" i="131" s="1"/>
  <c r="CN98" i="131"/>
  <c r="CQ98" i="131"/>
  <c r="CR98" i="131"/>
  <c r="CU98" i="131"/>
  <c r="CV98" i="131"/>
  <c r="CX98" i="131"/>
  <c r="CY98" i="131"/>
  <c r="DA98" i="131"/>
  <c r="DB98" i="131"/>
  <c r="DD98" i="131"/>
  <c r="DE98" i="131"/>
  <c r="DG98" i="131"/>
  <c r="DH98" i="131"/>
  <c r="DK98" i="131"/>
  <c r="DL98" i="131"/>
  <c r="DQ98" i="131"/>
  <c r="AB102" i="131"/>
  <c r="C102" i="131" s="1"/>
  <c r="CN102" i="131"/>
  <c r="CQ102" i="131"/>
  <c r="CR102" i="131"/>
  <c r="CU102" i="131"/>
  <c r="CV102" i="131"/>
  <c r="CX102" i="131"/>
  <c r="CY102" i="131"/>
  <c r="DA102" i="131"/>
  <c r="DB102" i="131"/>
  <c r="DD102" i="131"/>
  <c r="DE102" i="131"/>
  <c r="DG102" i="131"/>
  <c r="DH102" i="131"/>
  <c r="DK102" i="131"/>
  <c r="DL102" i="131"/>
  <c r="DQ102" i="131"/>
  <c r="AB103" i="131"/>
  <c r="CP103" i="131" s="1"/>
  <c r="CN103" i="131"/>
  <c r="CQ103" i="131"/>
  <c r="CR103" i="131"/>
  <c r="CU103" i="131"/>
  <c r="CV103" i="131"/>
  <c r="CX103" i="131"/>
  <c r="CY103" i="131"/>
  <c r="DA103" i="131"/>
  <c r="DB103" i="131"/>
  <c r="DD103" i="131"/>
  <c r="DE103" i="131"/>
  <c r="DG103" i="131"/>
  <c r="DH103" i="131"/>
  <c r="DK103" i="131"/>
  <c r="DL103" i="131"/>
  <c r="DQ103" i="131"/>
  <c r="AB104" i="131"/>
  <c r="C104" i="131" s="1"/>
  <c r="CN104" i="131"/>
  <c r="CQ104" i="131"/>
  <c r="CR104" i="131"/>
  <c r="CU104" i="131"/>
  <c r="CV104" i="131"/>
  <c r="CX104" i="131"/>
  <c r="CY104" i="131"/>
  <c r="DA104" i="131"/>
  <c r="DB104" i="131"/>
  <c r="DD104" i="131"/>
  <c r="DE104" i="131"/>
  <c r="DG104" i="131"/>
  <c r="DH104" i="131"/>
  <c r="DK104" i="131"/>
  <c r="DL104" i="131"/>
  <c r="DQ104" i="131"/>
  <c r="AB105" i="131"/>
  <c r="CP105" i="131" s="1"/>
  <c r="CN105" i="131"/>
  <c r="CQ105" i="131"/>
  <c r="CR105" i="131"/>
  <c r="CU105" i="131"/>
  <c r="CV105" i="131"/>
  <c r="CX105" i="131"/>
  <c r="CY105" i="131"/>
  <c r="DA105" i="131"/>
  <c r="DB105" i="131"/>
  <c r="DD105" i="131"/>
  <c r="DE105" i="131"/>
  <c r="DG105" i="131"/>
  <c r="DH105" i="131"/>
  <c r="DK105" i="131"/>
  <c r="DL105" i="131"/>
  <c r="DQ105" i="131"/>
  <c r="AB106" i="131"/>
  <c r="C106" i="131" s="1"/>
  <c r="CN106" i="131"/>
  <c r="CQ106" i="131"/>
  <c r="CR106" i="131"/>
  <c r="CU106" i="131"/>
  <c r="CV106" i="131"/>
  <c r="CX106" i="131"/>
  <c r="CY106" i="131"/>
  <c r="DA106" i="131"/>
  <c r="DB106" i="131"/>
  <c r="DD106" i="131"/>
  <c r="DE106" i="131"/>
  <c r="DG106" i="131"/>
  <c r="DH106" i="131"/>
  <c r="DK106" i="131"/>
  <c r="DL106" i="131"/>
  <c r="DQ106" i="131"/>
  <c r="AB107" i="131"/>
  <c r="CP107" i="131" s="1"/>
  <c r="CN107" i="131"/>
  <c r="CQ107" i="131"/>
  <c r="CR107" i="131"/>
  <c r="CU107" i="131"/>
  <c r="CV107" i="131"/>
  <c r="DQ107" i="131"/>
  <c r="AB108" i="131"/>
  <c r="C108" i="131" s="1"/>
  <c r="CN108" i="131"/>
  <c r="CQ108" i="131"/>
  <c r="CR108" i="131"/>
  <c r="CU108" i="131"/>
  <c r="CV108" i="131"/>
  <c r="CX108" i="131"/>
  <c r="CY108" i="131"/>
  <c r="DA108" i="131"/>
  <c r="DB108" i="131"/>
  <c r="DD108" i="131"/>
  <c r="DE108" i="131"/>
  <c r="DG108" i="131"/>
  <c r="DH108" i="131"/>
  <c r="DK108" i="131"/>
  <c r="DL108" i="131"/>
  <c r="DQ108" i="131"/>
  <c r="AB109" i="131"/>
  <c r="C109" i="131" s="1"/>
  <c r="CN109" i="131"/>
  <c r="CQ109" i="131"/>
  <c r="CR109" i="131"/>
  <c r="CU109" i="131"/>
  <c r="CV109" i="131"/>
  <c r="CX109" i="131"/>
  <c r="CY109" i="131"/>
  <c r="DQ109" i="131"/>
  <c r="AB110" i="131"/>
  <c r="C110" i="131" s="1"/>
  <c r="CN110" i="131"/>
  <c r="CQ110" i="131"/>
  <c r="CR110" i="131"/>
  <c r="CU110" i="131"/>
  <c r="CV110" i="131"/>
  <c r="CX110" i="131"/>
  <c r="CY110" i="131"/>
  <c r="DQ110" i="131"/>
  <c r="AB111" i="131"/>
  <c r="C111" i="131" s="1"/>
  <c r="CN111" i="131"/>
  <c r="CQ111" i="131"/>
  <c r="AB112" i="131"/>
  <c r="C112" i="131" s="1"/>
  <c r="CN112" i="131"/>
  <c r="CQ112" i="131"/>
  <c r="CR112" i="131"/>
  <c r="CU112" i="131"/>
  <c r="CV112" i="131"/>
  <c r="CX112" i="131"/>
  <c r="CY112" i="131"/>
  <c r="DA112" i="131"/>
  <c r="DB112" i="131"/>
  <c r="DD112" i="131"/>
  <c r="DE112" i="131"/>
  <c r="DG112" i="131"/>
  <c r="DH112" i="131"/>
  <c r="DK112" i="131"/>
  <c r="DL112" i="131"/>
  <c r="DQ112" i="131"/>
  <c r="AB113" i="131"/>
  <c r="CP113" i="131" s="1"/>
  <c r="CN113" i="131"/>
  <c r="CQ113" i="131"/>
  <c r="CR113" i="131"/>
  <c r="CU113" i="131"/>
  <c r="CV113" i="131"/>
  <c r="DQ113" i="131"/>
  <c r="AB114" i="131"/>
  <c r="CP114" i="131" s="1"/>
  <c r="CN114" i="131"/>
  <c r="CQ114" i="131"/>
  <c r="CR114" i="131"/>
  <c r="CU114" i="131"/>
  <c r="CV114" i="131"/>
  <c r="CX114" i="131"/>
  <c r="CY114" i="131"/>
  <c r="DA114" i="131"/>
  <c r="DB114" i="131"/>
  <c r="DD114" i="131"/>
  <c r="DE114" i="131"/>
  <c r="DG114" i="131"/>
  <c r="DH114" i="131"/>
  <c r="DK114" i="131"/>
  <c r="DL114" i="131"/>
  <c r="DQ114" i="131"/>
  <c r="AB115" i="131"/>
  <c r="C115" i="131" s="1"/>
  <c r="CN115" i="131"/>
  <c r="CQ115" i="131"/>
  <c r="CR115" i="131"/>
  <c r="CU115" i="131"/>
  <c r="CV115" i="131"/>
  <c r="CX115" i="131"/>
  <c r="CY115" i="131"/>
  <c r="DD115" i="131"/>
  <c r="DE115" i="131"/>
  <c r="DG115" i="131"/>
  <c r="DH115" i="131"/>
  <c r="DK115" i="131"/>
  <c r="DL115" i="131"/>
  <c r="DQ115" i="131"/>
  <c r="AB116" i="131"/>
  <c r="C116" i="131" s="1"/>
  <c r="CN116" i="131"/>
  <c r="CQ116" i="131"/>
  <c r="CR116" i="131"/>
  <c r="CU116" i="131"/>
  <c r="CV116" i="131"/>
  <c r="CX116" i="131"/>
  <c r="CY116" i="131"/>
  <c r="DA116" i="131"/>
  <c r="DB116" i="131"/>
  <c r="DD116" i="131"/>
  <c r="DE116" i="131"/>
  <c r="DG116" i="131"/>
  <c r="DH116" i="131"/>
  <c r="DK116" i="131"/>
  <c r="DL116" i="131"/>
  <c r="DQ116" i="131"/>
  <c r="C117" i="131"/>
  <c r="CN117" i="131"/>
  <c r="CQ117" i="131"/>
  <c r="CR117" i="131"/>
  <c r="CU117" i="131"/>
  <c r="CV117" i="131"/>
  <c r="CX117" i="131"/>
  <c r="CY117" i="131"/>
  <c r="DA117" i="131"/>
  <c r="DB117" i="131"/>
  <c r="DK117" i="131"/>
  <c r="DL117" i="131"/>
  <c r="DQ117" i="131"/>
  <c r="AB118" i="131"/>
  <c r="C118" i="131" s="1"/>
  <c r="CN118" i="131"/>
  <c r="CQ118" i="131"/>
  <c r="CR118" i="131"/>
  <c r="CU118" i="131"/>
  <c r="CV118" i="131"/>
  <c r="CY118" i="131"/>
  <c r="DQ118" i="131"/>
  <c r="AB119" i="131"/>
  <c r="C119" i="131" s="1"/>
  <c r="CN119" i="131"/>
  <c r="CQ119" i="131"/>
  <c r="CR119" i="131"/>
  <c r="CU119" i="131"/>
  <c r="CV119" i="131"/>
  <c r="CX119" i="131"/>
  <c r="CY119" i="131"/>
  <c r="DA119" i="131"/>
  <c r="DB119" i="131"/>
  <c r="DD119" i="131"/>
  <c r="DE119" i="131"/>
  <c r="DG119" i="131"/>
  <c r="DH119" i="131"/>
  <c r="DK119" i="131"/>
  <c r="DL119" i="131"/>
  <c r="DQ119" i="131"/>
  <c r="AB120" i="131"/>
  <c r="CP120" i="131" s="1"/>
  <c r="CN120" i="131"/>
  <c r="CQ120" i="131"/>
  <c r="CR120" i="131"/>
  <c r="CU120" i="131"/>
  <c r="CV120" i="131"/>
  <c r="CX120" i="131"/>
  <c r="CY120" i="131"/>
  <c r="DA120" i="131"/>
  <c r="DB120" i="131"/>
  <c r="DD120" i="131"/>
  <c r="DE120" i="131"/>
  <c r="DG120" i="131"/>
  <c r="DH120" i="131"/>
  <c r="DK120" i="131"/>
  <c r="DL120" i="131"/>
  <c r="DQ120" i="131"/>
  <c r="AB121" i="131"/>
  <c r="C121" i="131" s="1"/>
  <c r="CN121" i="131"/>
  <c r="CQ121" i="131"/>
  <c r="CR121" i="131"/>
  <c r="CU121" i="131"/>
  <c r="CV121" i="131"/>
  <c r="CX121" i="131"/>
  <c r="CY121" i="131"/>
  <c r="DA121" i="131"/>
  <c r="DB121" i="131"/>
  <c r="DD121" i="131"/>
  <c r="DE121" i="131"/>
  <c r="DG121" i="131"/>
  <c r="DH121" i="131"/>
  <c r="DK121" i="131"/>
  <c r="DL121" i="131"/>
  <c r="DQ121" i="131"/>
  <c r="AB122" i="131"/>
  <c r="C122" i="131" s="1"/>
  <c r="CN122" i="131"/>
  <c r="CQ122" i="131"/>
  <c r="CR122" i="131"/>
  <c r="CU122" i="131"/>
  <c r="CV122" i="131"/>
  <c r="CX122" i="131"/>
  <c r="CY122" i="131"/>
  <c r="DA122" i="131"/>
  <c r="DB122" i="131"/>
  <c r="DD122" i="131"/>
  <c r="DE122" i="131"/>
  <c r="DG122" i="131"/>
  <c r="DH122" i="131"/>
  <c r="DK122" i="131"/>
  <c r="DL122" i="131"/>
  <c r="DQ122" i="131"/>
  <c r="AB123" i="131"/>
  <c r="C123" i="131" s="1"/>
  <c r="CN123" i="131"/>
  <c r="CQ123" i="131"/>
  <c r="CR123" i="131"/>
  <c r="CU123" i="131"/>
  <c r="CV123" i="131"/>
  <c r="CX123" i="131"/>
  <c r="CY123" i="131"/>
  <c r="DD123" i="131"/>
  <c r="DE123" i="131"/>
  <c r="DG123" i="131"/>
  <c r="DH123" i="131"/>
  <c r="DK123" i="131"/>
  <c r="DL123" i="131"/>
  <c r="DQ123" i="131"/>
  <c r="AB124" i="131"/>
  <c r="CP124" i="131" s="1"/>
  <c r="CN124" i="131"/>
  <c r="CQ124" i="131"/>
  <c r="CR124" i="131"/>
  <c r="CU124" i="131"/>
  <c r="CV124" i="131"/>
  <c r="CX124" i="131"/>
  <c r="CY124" i="131"/>
  <c r="DA124" i="131"/>
  <c r="DB124" i="131"/>
  <c r="DD124" i="131"/>
  <c r="DE124" i="131"/>
  <c r="DG124" i="131"/>
  <c r="DH124" i="131"/>
  <c r="DK124" i="131"/>
  <c r="DL124" i="131"/>
  <c r="DQ124" i="131"/>
  <c r="AB125" i="131"/>
  <c r="CP125" i="131" s="1"/>
  <c r="CN125" i="131"/>
  <c r="CQ125" i="131"/>
  <c r="CR125" i="131"/>
  <c r="CU125" i="131"/>
  <c r="CV125" i="131"/>
  <c r="CX125" i="131"/>
  <c r="CY125" i="131"/>
  <c r="DA125" i="131"/>
  <c r="DB125" i="131"/>
  <c r="DD125" i="131"/>
  <c r="DE125" i="131"/>
  <c r="DG125" i="131"/>
  <c r="DH125" i="131"/>
  <c r="DK125" i="131"/>
  <c r="DL125" i="131"/>
  <c r="DQ125" i="131"/>
  <c r="AB127" i="131"/>
  <c r="C127" i="131" s="1"/>
  <c r="CN127" i="131"/>
  <c r="CQ127" i="131"/>
  <c r="CR127" i="131"/>
  <c r="CU127" i="131"/>
  <c r="CV127" i="131"/>
  <c r="CX127" i="131"/>
  <c r="CY127" i="131"/>
  <c r="DA127" i="131"/>
  <c r="DB127" i="131"/>
  <c r="DD127" i="131"/>
  <c r="DE127" i="131"/>
  <c r="DG127" i="131"/>
  <c r="DH127" i="131"/>
  <c r="DK127" i="131"/>
  <c r="DL127" i="131"/>
  <c r="DQ127" i="131"/>
  <c r="AB128" i="131"/>
  <c r="CP128" i="131" s="1"/>
  <c r="CN128" i="131"/>
  <c r="CQ128" i="131"/>
  <c r="CR128" i="131"/>
  <c r="CU128" i="131"/>
  <c r="CV128" i="131"/>
  <c r="CX128" i="131"/>
  <c r="CY128" i="131"/>
  <c r="DA128" i="131"/>
  <c r="DB128" i="131"/>
  <c r="DD128" i="131"/>
  <c r="DE128" i="131"/>
  <c r="DG128" i="131"/>
  <c r="DH128" i="131"/>
  <c r="DK128" i="131"/>
  <c r="DL128" i="131"/>
  <c r="DQ128" i="131"/>
  <c r="AB129" i="131"/>
  <c r="CP129" i="131" s="1"/>
  <c r="CN129" i="131"/>
  <c r="CQ129" i="131"/>
  <c r="CR129" i="131"/>
  <c r="CU129" i="131"/>
  <c r="CV129" i="131"/>
  <c r="CX129" i="131"/>
  <c r="CY129" i="131"/>
  <c r="DA129" i="131"/>
  <c r="DB129" i="131"/>
  <c r="DD129" i="131"/>
  <c r="DE129" i="131"/>
  <c r="DG129" i="131"/>
  <c r="DH129" i="131"/>
  <c r="DK129" i="131"/>
  <c r="DL129" i="131"/>
  <c r="DQ129" i="131"/>
  <c r="AB130" i="131"/>
  <c r="CP130" i="131" s="1"/>
  <c r="CN130" i="131"/>
  <c r="CQ130" i="131"/>
  <c r="CR130" i="131"/>
  <c r="CU130" i="131"/>
  <c r="CV130" i="131"/>
  <c r="CX130" i="131"/>
  <c r="CY130" i="131"/>
  <c r="DA130" i="131"/>
  <c r="DB130" i="131"/>
  <c r="DD130" i="131"/>
  <c r="DE130" i="131"/>
  <c r="DG130" i="131"/>
  <c r="DH130" i="131"/>
  <c r="DK130" i="131"/>
  <c r="DL130" i="131"/>
  <c r="DQ130" i="131"/>
  <c r="AB131" i="131"/>
  <c r="C131" i="131" s="1"/>
  <c r="CN131" i="131"/>
  <c r="CQ131" i="131"/>
  <c r="CR131" i="131"/>
  <c r="CU131" i="131"/>
  <c r="CV131" i="131"/>
  <c r="CX131" i="131"/>
  <c r="CY131" i="131"/>
  <c r="DA131" i="131"/>
  <c r="DB131" i="131"/>
  <c r="DD131" i="131"/>
  <c r="DE131" i="131"/>
  <c r="DG131" i="131"/>
  <c r="DH131" i="131"/>
  <c r="DK131" i="131"/>
  <c r="DL131" i="131"/>
  <c r="DQ131" i="131"/>
  <c r="AB132" i="131"/>
  <c r="CP132" i="131" s="1"/>
  <c r="CN132" i="131"/>
  <c r="CQ132" i="131"/>
  <c r="CR132" i="131"/>
  <c r="CU132" i="131"/>
  <c r="CV132" i="131"/>
  <c r="CX132" i="131"/>
  <c r="CY132" i="131"/>
  <c r="DA132" i="131"/>
  <c r="DB132" i="131"/>
  <c r="DD132" i="131"/>
  <c r="DE132" i="131"/>
  <c r="DG132" i="131"/>
  <c r="DH132" i="131"/>
  <c r="DK132" i="131"/>
  <c r="DL132" i="131"/>
  <c r="DQ132" i="131"/>
  <c r="AB133" i="131"/>
  <c r="C133" i="131" s="1"/>
  <c r="CN133" i="131"/>
  <c r="CQ133" i="131"/>
  <c r="CR133" i="131"/>
  <c r="CU133" i="131"/>
  <c r="CV133" i="131"/>
  <c r="CX133" i="131"/>
  <c r="CY133" i="131"/>
  <c r="DA133" i="131"/>
  <c r="DB133" i="131"/>
  <c r="DD133" i="131"/>
  <c r="DE133" i="131"/>
  <c r="DG133" i="131"/>
  <c r="DH133" i="131"/>
  <c r="DK133" i="131"/>
  <c r="DL133" i="131"/>
  <c r="DQ133" i="131"/>
  <c r="AB134" i="131"/>
  <c r="CP134" i="131" s="1"/>
  <c r="CN134" i="131"/>
  <c r="CQ134" i="131"/>
  <c r="CR134" i="131"/>
  <c r="CU134" i="131"/>
  <c r="CV134" i="131"/>
  <c r="CX134" i="131"/>
  <c r="CY134" i="131"/>
  <c r="DA134" i="131"/>
  <c r="DB134" i="131"/>
  <c r="DD134" i="131"/>
  <c r="DE134" i="131"/>
  <c r="DG134" i="131"/>
  <c r="DH134" i="131"/>
  <c r="DK134" i="131"/>
  <c r="DL134" i="131"/>
  <c r="DQ134" i="131"/>
  <c r="AB135" i="131"/>
  <c r="CP135" i="131" s="1"/>
  <c r="CN135" i="131"/>
  <c r="CQ135" i="131"/>
  <c r="CR135" i="131"/>
  <c r="CU135" i="131"/>
  <c r="CV135" i="131"/>
  <c r="CX135" i="131"/>
  <c r="CY135" i="131"/>
  <c r="DA135" i="131"/>
  <c r="DB135" i="131"/>
  <c r="DD135" i="131"/>
  <c r="DE135" i="131"/>
  <c r="DG135" i="131"/>
  <c r="DH135" i="131"/>
  <c r="DK135" i="131"/>
  <c r="DL135" i="131"/>
  <c r="DQ135" i="131"/>
  <c r="AB136" i="131"/>
  <c r="CP136" i="131" s="1"/>
  <c r="CN136" i="131"/>
  <c r="CQ136" i="131"/>
  <c r="CR136" i="131"/>
  <c r="CU136" i="131"/>
  <c r="CV136" i="131"/>
  <c r="CX136" i="131"/>
  <c r="DQ136" i="131"/>
  <c r="AB137" i="131"/>
  <c r="CP137" i="131" s="1"/>
  <c r="CN137" i="131"/>
  <c r="CQ137" i="131"/>
  <c r="CR137" i="131"/>
  <c r="CU137" i="131"/>
  <c r="CV137" i="131"/>
  <c r="CX137" i="131"/>
  <c r="CY137" i="131"/>
  <c r="DA137" i="131"/>
  <c r="DB137" i="131"/>
  <c r="DD137" i="131"/>
  <c r="DE137" i="131"/>
  <c r="DG137" i="131"/>
  <c r="DH137" i="131"/>
  <c r="DK137" i="131"/>
  <c r="DL137" i="131"/>
  <c r="DQ137" i="131"/>
  <c r="AB138" i="131"/>
  <c r="C138" i="131" s="1"/>
  <c r="CN138" i="131"/>
  <c r="CQ138" i="131"/>
  <c r="CR138" i="131"/>
  <c r="CU138" i="131"/>
  <c r="CV138" i="131"/>
  <c r="CX138" i="131"/>
  <c r="CY138" i="131"/>
  <c r="DA138" i="131"/>
  <c r="DB138" i="131"/>
  <c r="DD138" i="131"/>
  <c r="DE138" i="131"/>
  <c r="DG138" i="131"/>
  <c r="DH138" i="131"/>
  <c r="DK138" i="131"/>
  <c r="DL138" i="131"/>
  <c r="DQ138" i="131"/>
  <c r="AB139" i="131"/>
  <c r="CP139" i="131" s="1"/>
  <c r="CN139" i="131"/>
  <c r="CQ139" i="131"/>
  <c r="CR139" i="131"/>
  <c r="CU139" i="131"/>
  <c r="CV139" i="131"/>
  <c r="DQ139" i="131"/>
  <c r="AB140" i="131"/>
  <c r="C140" i="131" s="1"/>
  <c r="CN140" i="131"/>
  <c r="CQ140" i="131"/>
  <c r="CR140" i="131"/>
  <c r="CU140" i="131"/>
  <c r="CV140" i="131"/>
  <c r="CX140" i="131"/>
  <c r="CY140" i="131"/>
  <c r="DA140" i="131"/>
  <c r="DB140" i="131"/>
  <c r="DD140" i="131"/>
  <c r="DE140" i="131"/>
  <c r="DG140" i="131"/>
  <c r="DH140" i="131"/>
  <c r="DK140" i="131"/>
  <c r="DL140" i="131"/>
  <c r="DQ140" i="131"/>
  <c r="AB141" i="131"/>
  <c r="CP141" i="131" s="1"/>
  <c r="CN141" i="131"/>
  <c r="CQ141" i="131"/>
  <c r="CR141" i="131"/>
  <c r="CU141" i="131"/>
  <c r="CV141" i="131"/>
  <c r="DQ141" i="131"/>
  <c r="AB142" i="131"/>
  <c r="CP142" i="131" s="1"/>
  <c r="CN142" i="131"/>
  <c r="CQ142" i="131"/>
  <c r="CR142" i="131"/>
  <c r="CU142" i="131"/>
  <c r="CV142" i="131"/>
  <c r="CX142" i="131"/>
  <c r="CY142" i="131"/>
  <c r="DA142" i="131"/>
  <c r="DB142" i="131"/>
  <c r="DD142" i="131"/>
  <c r="DE142" i="131"/>
  <c r="DG142" i="131"/>
  <c r="DH142" i="131"/>
  <c r="DK142" i="131"/>
  <c r="DL142" i="131"/>
  <c r="DQ142" i="131"/>
  <c r="AB143" i="131"/>
  <c r="C143" i="131" s="1"/>
  <c r="CN143" i="131"/>
  <c r="CQ143" i="131"/>
  <c r="CR143" i="131"/>
  <c r="CU143" i="131"/>
  <c r="CV143" i="131"/>
  <c r="DQ143" i="131"/>
  <c r="AB145" i="131"/>
  <c r="CP145" i="131" s="1"/>
  <c r="CN145" i="131"/>
  <c r="CQ145" i="131"/>
  <c r="CR145" i="131"/>
  <c r="CU145" i="131"/>
  <c r="CV145" i="131"/>
  <c r="CX145" i="131"/>
  <c r="CY145" i="131"/>
  <c r="DA145" i="131"/>
  <c r="DB145" i="131"/>
  <c r="DD145" i="131"/>
  <c r="DE145" i="131"/>
  <c r="DG145" i="131"/>
  <c r="DH145" i="131"/>
  <c r="DK145" i="131"/>
  <c r="DL145" i="131"/>
  <c r="DQ145" i="131"/>
  <c r="AB146" i="131"/>
  <c r="C146" i="131" s="1"/>
  <c r="CN146" i="131"/>
  <c r="CQ146" i="131"/>
  <c r="CR146" i="131"/>
  <c r="CU146" i="131"/>
  <c r="CV146" i="131"/>
  <c r="CX146" i="131"/>
  <c r="CY146" i="131"/>
  <c r="DA146" i="131"/>
  <c r="DB146" i="131"/>
  <c r="DD146" i="131"/>
  <c r="DE146" i="131"/>
  <c r="DG146" i="131"/>
  <c r="DH146" i="131"/>
  <c r="DK146" i="131"/>
  <c r="DL146" i="131"/>
  <c r="DQ146" i="131"/>
  <c r="AB147" i="131"/>
  <c r="CP147" i="131" s="1"/>
  <c r="CN147" i="131"/>
  <c r="CQ147" i="131"/>
  <c r="CR147" i="131"/>
  <c r="CU147" i="131"/>
  <c r="CV147" i="131"/>
  <c r="CX147" i="131"/>
  <c r="CY147" i="131"/>
  <c r="DA147" i="131"/>
  <c r="DB147" i="131"/>
  <c r="DD147" i="131"/>
  <c r="DE147" i="131"/>
  <c r="DG147" i="131"/>
  <c r="DH147" i="131"/>
  <c r="DK147" i="131"/>
  <c r="DL147" i="131"/>
  <c r="DQ147" i="131"/>
  <c r="CN148" i="131"/>
  <c r="C149" i="131"/>
  <c r="CM149" i="131"/>
  <c r="CN149" i="131"/>
  <c r="DQ149" i="131"/>
  <c r="C152" i="131"/>
  <c r="CM152" i="131"/>
  <c r="CN152" i="131"/>
  <c r="DQ152" i="131"/>
  <c r="C153" i="131"/>
  <c r="CM153" i="131"/>
  <c r="CN153" i="131"/>
  <c r="DQ153" i="131"/>
  <c r="C154" i="131"/>
  <c r="CM154" i="131"/>
  <c r="CN154" i="131"/>
  <c r="DQ154" i="131"/>
  <c r="C155" i="131"/>
  <c r="CM155" i="131"/>
  <c r="CN155" i="131"/>
  <c r="DQ155" i="131"/>
  <c r="C159" i="131"/>
  <c r="CN159" i="131"/>
  <c r="C161" i="131"/>
  <c r="CN161" i="131"/>
  <c r="A166" i="131"/>
  <c r="B166" i="131"/>
  <c r="D166" i="131"/>
  <c r="E166" i="131"/>
  <c r="F166" i="131"/>
  <c r="G166" i="131"/>
  <c r="H166" i="131"/>
  <c r="I166" i="131"/>
  <c r="J166" i="131"/>
  <c r="K166" i="131"/>
  <c r="L166" i="131"/>
  <c r="M166" i="131"/>
  <c r="N166" i="131"/>
  <c r="O166" i="131"/>
  <c r="CM166" i="131"/>
  <c r="A167" i="131"/>
  <c r="B167" i="131"/>
  <c r="D167" i="131"/>
  <c r="E167" i="131"/>
  <c r="F167" i="131"/>
  <c r="G167" i="131"/>
  <c r="H167" i="131"/>
  <c r="I167" i="131"/>
  <c r="J167" i="131"/>
  <c r="K167" i="131"/>
  <c r="L167" i="131"/>
  <c r="M167" i="131"/>
  <c r="N167" i="131"/>
  <c r="O167" i="131"/>
  <c r="CM167" i="131"/>
  <c r="CM168" i="131"/>
  <c r="CM169" i="131"/>
  <c r="CM170" i="131"/>
  <c r="CM171" i="131"/>
  <c r="CM172" i="131"/>
  <c r="CM76" i="131" l="1"/>
  <c r="CP55" i="131"/>
  <c r="CP6" i="131"/>
  <c r="CP138" i="131"/>
  <c r="CP71" i="131"/>
  <c r="CP11" i="131"/>
  <c r="C74" i="131"/>
  <c r="CM85" i="131"/>
  <c r="CM12" i="131"/>
  <c r="CP133" i="131"/>
  <c r="CP143" i="131"/>
  <c r="CP78" i="131"/>
  <c r="CM73" i="131"/>
  <c r="CP61" i="131"/>
  <c r="CM138" i="131"/>
  <c r="CM121" i="131"/>
  <c r="CP93" i="131"/>
  <c r="CP87" i="131"/>
  <c r="CP43" i="131"/>
  <c r="CP33" i="131"/>
  <c r="CM26" i="131"/>
  <c r="CP22" i="131"/>
  <c r="C142" i="131"/>
  <c r="CM98" i="131"/>
  <c r="C139" i="131"/>
  <c r="CP31" i="131"/>
  <c r="C36" i="131"/>
  <c r="CM106" i="131"/>
  <c r="CM44" i="131"/>
  <c r="CP39" i="131"/>
  <c r="CM38" i="131"/>
  <c r="CP9" i="131"/>
  <c r="CP131" i="131"/>
  <c r="CP115" i="131"/>
  <c r="CM32" i="131"/>
  <c r="CM128" i="131"/>
  <c r="C107" i="131"/>
  <c r="CM104" i="131"/>
  <c r="CP69" i="131"/>
  <c r="CM62" i="131"/>
  <c r="CM57" i="131"/>
  <c r="CP47" i="131"/>
  <c r="CM20" i="131"/>
  <c r="C120" i="131"/>
  <c r="CP127" i="131"/>
  <c r="C86" i="131"/>
  <c r="C21" i="131"/>
  <c r="C14" i="131"/>
  <c r="CM115" i="131"/>
  <c r="CM67" i="131"/>
  <c r="C45" i="131"/>
  <c r="CM15" i="131"/>
  <c r="C129" i="131"/>
  <c r="CM118" i="131"/>
  <c r="CM72" i="131"/>
  <c r="CP49" i="131"/>
  <c r="CP13" i="131"/>
  <c r="P167" i="131"/>
  <c r="P166" i="131"/>
  <c r="CP118" i="131"/>
  <c r="CP106" i="131"/>
  <c r="CM94" i="131"/>
  <c r="CM88" i="131"/>
  <c r="CP58" i="131"/>
  <c r="CP40" i="131"/>
  <c r="CP27" i="131"/>
  <c r="CP17" i="131"/>
  <c r="CP7" i="131"/>
  <c r="CP122" i="131"/>
  <c r="CP110" i="131"/>
  <c r="CP25" i="131"/>
  <c r="CP16" i="131"/>
  <c r="CM116" i="131"/>
  <c r="CP102" i="131"/>
  <c r="CM90" i="131"/>
  <c r="CM65" i="131"/>
  <c r="CM8" i="131"/>
  <c r="CM56" i="131"/>
  <c r="CM47" i="131"/>
  <c r="CM23" i="131"/>
  <c r="CM124" i="131"/>
  <c r="CM122" i="131"/>
  <c r="CM102" i="131"/>
  <c r="CM82" i="131"/>
  <c r="CM42" i="131"/>
  <c r="CM69" i="131"/>
  <c r="CM130" i="131"/>
  <c r="CM143" i="131"/>
  <c r="CM132" i="131"/>
  <c r="CM64" i="131"/>
  <c r="CM109" i="131"/>
  <c r="CM7" i="131"/>
  <c r="CM10" i="131"/>
  <c r="CM34" i="131"/>
  <c r="CM68" i="131"/>
  <c r="CM28" i="131"/>
  <c r="CM93" i="131"/>
  <c r="CM35" i="131"/>
  <c r="CM103" i="131"/>
  <c r="CM70" i="131"/>
  <c r="CM50" i="131"/>
  <c r="CM22" i="131"/>
  <c r="CM113" i="131"/>
  <c r="CM84" i="131"/>
  <c r="CM75" i="131"/>
  <c r="CM30" i="131"/>
  <c r="CM25" i="131"/>
  <c r="CM11" i="131"/>
  <c r="CM145" i="131"/>
  <c r="CM147" i="131"/>
  <c r="CM136" i="131"/>
  <c r="CM125" i="131"/>
  <c r="CM92" i="131"/>
  <c r="CM48" i="131"/>
  <c r="CM16" i="131"/>
  <c r="CM134" i="131"/>
  <c r="CM96" i="131"/>
  <c r="CM66" i="131"/>
  <c r="CM55" i="131"/>
  <c r="CM141" i="131"/>
  <c r="CM60" i="131"/>
  <c r="CM51" i="131"/>
  <c r="CM46" i="131"/>
  <c r="C135" i="131"/>
  <c r="CM97" i="131"/>
  <c r="CM78" i="131"/>
  <c r="C64" i="131"/>
  <c r="CM137" i="131"/>
  <c r="C124" i="131"/>
  <c r="CM114" i="131"/>
  <c r="CM105" i="131"/>
  <c r="CM49" i="131"/>
  <c r="CM142" i="131"/>
  <c r="CM129" i="131"/>
  <c r="CM120" i="131"/>
  <c r="CM112" i="131"/>
  <c r="C97" i="131"/>
  <c r="CP95" i="131"/>
  <c r="CP91" i="131"/>
  <c r="CM86" i="131"/>
  <c r="CM53" i="131"/>
  <c r="CM45" i="131"/>
  <c r="CM39" i="131"/>
  <c r="CM33" i="131"/>
  <c r="CM21" i="131"/>
  <c r="C19" i="131"/>
  <c r="CM13" i="131"/>
  <c r="CM9" i="131"/>
  <c r="CM6" i="131"/>
  <c r="CM127" i="131"/>
  <c r="CM61" i="131"/>
  <c r="CM43" i="131"/>
  <c r="CM36" i="131"/>
  <c r="CM19" i="131"/>
  <c r="C83" i="131"/>
  <c r="C52" i="131"/>
  <c r="CM87" i="131"/>
  <c r="CM74" i="131"/>
  <c r="CM58" i="131"/>
  <c r="CM27" i="131"/>
  <c r="CM17" i="131"/>
  <c r="CM140" i="131"/>
  <c r="CM139" i="131"/>
  <c r="C137" i="131"/>
  <c r="CM135" i="131"/>
  <c r="CM117" i="131"/>
  <c r="C114" i="131"/>
  <c r="CP112" i="131"/>
  <c r="CM108" i="131"/>
  <c r="CM107" i="131"/>
  <c r="C105" i="131"/>
  <c r="CP104" i="131"/>
  <c r="CM31" i="131"/>
  <c r="CM133" i="131"/>
  <c r="C103" i="131"/>
  <c r="C41" i="131"/>
  <c r="C29" i="131"/>
  <c r="C23" i="131"/>
  <c r="CM95" i="131"/>
  <c r="CM71" i="131"/>
  <c r="CM14" i="131"/>
  <c r="CM146" i="131"/>
  <c r="CP140" i="131"/>
  <c r="CM123" i="131"/>
  <c r="CM119" i="131"/>
  <c r="CP117" i="131"/>
  <c r="CP108" i="131"/>
  <c r="CM83" i="131"/>
  <c r="CM59" i="131"/>
  <c r="CM52" i="131"/>
  <c r="CM41" i="131"/>
  <c r="CM29" i="131"/>
  <c r="CP24" i="131"/>
  <c r="CM110" i="131"/>
  <c r="C59" i="131"/>
  <c r="CM91" i="131"/>
  <c r="CM40" i="131"/>
  <c r="CP146" i="131"/>
  <c r="CM131" i="131"/>
  <c r="CP98" i="131"/>
  <c r="CM63" i="131"/>
  <c r="CM54" i="131"/>
  <c r="CP20" i="131"/>
  <c r="C88" i="131"/>
  <c r="C15" i="131"/>
  <c r="C147" i="131"/>
  <c r="C141" i="131"/>
  <c r="C113" i="131"/>
  <c r="C96" i="131"/>
  <c r="C132" i="131"/>
  <c r="C128" i="131"/>
  <c r="C75" i="131"/>
  <c r="C73" i="131"/>
  <c r="C60" i="131"/>
  <c r="C44" i="131"/>
  <c r="C30" i="131"/>
  <c r="C53" i="131"/>
  <c r="C145" i="131"/>
  <c r="C90" i="131"/>
  <c r="C82" i="131"/>
  <c r="C70" i="131"/>
  <c r="C66" i="131"/>
  <c r="C56" i="131"/>
  <c r="C46" i="131"/>
  <c r="C35" i="131"/>
  <c r="C32" i="131"/>
  <c r="CP123" i="131"/>
  <c r="CP121" i="131"/>
  <c r="CP119" i="131"/>
  <c r="CP76" i="131"/>
  <c r="CP72" i="131"/>
  <c r="CP67" i="131"/>
  <c r="CP65" i="131"/>
  <c r="CP63" i="131"/>
  <c r="CP57" i="131"/>
  <c r="CP54" i="131"/>
  <c r="C94" i="131"/>
  <c r="C136" i="131"/>
  <c r="C85" i="131"/>
  <c r="C84" i="131"/>
  <c r="C62" i="131"/>
  <c r="C50" i="131"/>
  <c r="C34" i="131"/>
  <c r="C26" i="131"/>
  <c r="C12" i="131"/>
  <c r="C10" i="131"/>
  <c r="C8" i="131"/>
  <c r="CP116" i="131"/>
  <c r="CP109" i="131"/>
  <c r="CP92" i="131"/>
  <c r="C134" i="131"/>
  <c r="C130" i="131"/>
  <c r="C125" i="131"/>
  <c r="C68" i="131"/>
  <c r="C51" i="131"/>
  <c r="C48" i="131"/>
  <c r="C42" i="131"/>
  <c r="C38" i="131"/>
  <c r="C28" i="131"/>
  <c r="T164" i="130"/>
  <c r="T163" i="130"/>
  <c r="T162" i="130"/>
  <c r="T161" i="130"/>
  <c r="T160" i="130"/>
  <c r="T159" i="130"/>
  <c r="T158" i="130"/>
  <c r="T165" i="130" s="1"/>
  <c r="CN78" i="130"/>
  <c r="AA78" i="130"/>
  <c r="C78" i="130" s="1"/>
  <c r="CK78" i="130"/>
  <c r="C166" i="131" l="1"/>
  <c r="C167" i="131"/>
  <c r="AA19" i="130"/>
  <c r="C19" i="130" s="1"/>
  <c r="CK19" i="130"/>
  <c r="CN107" i="130"/>
  <c r="AA107" i="130"/>
  <c r="C107" i="130" s="1"/>
  <c r="CK107" i="130"/>
  <c r="CJ165" i="130"/>
  <c r="CJ164" i="130"/>
  <c r="CJ163" i="130"/>
  <c r="CJ162" i="130"/>
  <c r="CJ161" i="130"/>
  <c r="CJ160" i="130"/>
  <c r="CJ159" i="130"/>
  <c r="O159" i="130"/>
  <c r="N159" i="130"/>
  <c r="M159" i="130"/>
  <c r="L159" i="130"/>
  <c r="K159" i="130"/>
  <c r="J159" i="130"/>
  <c r="I159" i="130"/>
  <c r="H159" i="130"/>
  <c r="G159" i="130"/>
  <c r="F159" i="130"/>
  <c r="E159" i="130"/>
  <c r="D159" i="130"/>
  <c r="B159" i="130"/>
  <c r="A159" i="130"/>
  <c r="CJ158" i="130"/>
  <c r="O158" i="130"/>
  <c r="N158" i="130"/>
  <c r="M158" i="130"/>
  <c r="L158" i="130"/>
  <c r="K158" i="130"/>
  <c r="J158" i="130"/>
  <c r="I158" i="130"/>
  <c r="H158" i="130"/>
  <c r="G158" i="130"/>
  <c r="F158" i="130"/>
  <c r="E158" i="130"/>
  <c r="D158" i="130"/>
  <c r="B158" i="130"/>
  <c r="A158" i="130"/>
  <c r="CJ157" i="130"/>
  <c r="T157" i="130"/>
  <c r="CK155" i="130"/>
  <c r="C155" i="130"/>
  <c r="CK154" i="130"/>
  <c r="C154" i="130"/>
  <c r="CK153" i="130"/>
  <c r="C153" i="130"/>
  <c r="DN152" i="130"/>
  <c r="CK152" i="130"/>
  <c r="CJ152" i="130"/>
  <c r="C152" i="130"/>
  <c r="DN151" i="130"/>
  <c r="CK151" i="130"/>
  <c r="CJ151" i="130"/>
  <c r="C151" i="130"/>
  <c r="DN150" i="130"/>
  <c r="CK150" i="130"/>
  <c r="CJ150" i="130"/>
  <c r="C150" i="130"/>
  <c r="DN149" i="130"/>
  <c r="CK149" i="130"/>
  <c r="CJ149" i="130"/>
  <c r="C149" i="130"/>
  <c r="DN148" i="130"/>
  <c r="CK148" i="130"/>
  <c r="CJ148" i="130"/>
  <c r="C148" i="130"/>
  <c r="DN147" i="130"/>
  <c r="CK147" i="130"/>
  <c r="CJ147" i="130"/>
  <c r="C147" i="130"/>
  <c r="DN146" i="130"/>
  <c r="CK146" i="130"/>
  <c r="CJ146" i="130"/>
  <c r="C146" i="130"/>
  <c r="DN145" i="130"/>
  <c r="CK145" i="130"/>
  <c r="CJ145" i="130"/>
  <c r="C145" i="130"/>
  <c r="DN144" i="130"/>
  <c r="CK144" i="130"/>
  <c r="CJ144" i="130"/>
  <c r="C144" i="130"/>
  <c r="CK143" i="130"/>
  <c r="CJ143" i="130"/>
  <c r="C143" i="130"/>
  <c r="DN142" i="130"/>
  <c r="DI142" i="130"/>
  <c r="DH142" i="130"/>
  <c r="DE142" i="130"/>
  <c r="DD142" i="130"/>
  <c r="DB142" i="130"/>
  <c r="DA142" i="130"/>
  <c r="CY142" i="130"/>
  <c r="CX142" i="130"/>
  <c r="CV142" i="130"/>
  <c r="CU142" i="130"/>
  <c r="CS142" i="130"/>
  <c r="CR142" i="130"/>
  <c r="CO142" i="130"/>
  <c r="CN142" i="130"/>
  <c r="CK142" i="130"/>
  <c r="AA142" i="130"/>
  <c r="C142" i="130" s="1"/>
  <c r="DN141" i="130"/>
  <c r="DI141" i="130"/>
  <c r="DH141" i="130"/>
  <c r="DE141" i="130"/>
  <c r="DD141" i="130"/>
  <c r="DB141" i="130"/>
  <c r="DA141" i="130"/>
  <c r="CY141" i="130"/>
  <c r="CX141" i="130"/>
  <c r="CV141" i="130"/>
  <c r="CU141" i="130"/>
  <c r="CS141" i="130"/>
  <c r="CR141" i="130"/>
  <c r="CO141" i="130"/>
  <c r="CN141" i="130"/>
  <c r="CK141" i="130"/>
  <c r="AA141" i="130"/>
  <c r="CM141" i="130" s="1"/>
  <c r="DN140" i="130"/>
  <c r="DI140" i="130"/>
  <c r="DH140" i="130"/>
  <c r="DE140" i="130"/>
  <c r="DD140" i="130"/>
  <c r="DB140" i="130"/>
  <c r="DA140" i="130"/>
  <c r="CY140" i="130"/>
  <c r="CX140" i="130"/>
  <c r="CV140" i="130"/>
  <c r="CU140" i="130"/>
  <c r="CS140" i="130"/>
  <c r="CR140" i="130"/>
  <c r="CO140" i="130"/>
  <c r="CN140" i="130"/>
  <c r="CK140" i="130"/>
  <c r="AA140" i="130"/>
  <c r="C140" i="130" s="1"/>
  <c r="DN139" i="130"/>
  <c r="CS139" i="130"/>
  <c r="CR139" i="130"/>
  <c r="CO139" i="130"/>
  <c r="CN139" i="130"/>
  <c r="CK139" i="130"/>
  <c r="AA139" i="130"/>
  <c r="C139" i="130" s="1"/>
  <c r="DN138" i="130"/>
  <c r="DI138" i="130"/>
  <c r="DH138" i="130"/>
  <c r="DE138" i="130"/>
  <c r="DD138" i="130"/>
  <c r="DB138" i="130"/>
  <c r="DA138" i="130"/>
  <c r="CY138" i="130"/>
  <c r="CX138" i="130"/>
  <c r="CV138" i="130"/>
  <c r="CU138" i="130"/>
  <c r="CS138" i="130"/>
  <c r="CR138" i="130"/>
  <c r="CO138" i="130"/>
  <c r="CN138" i="130"/>
  <c r="CK138" i="130"/>
  <c r="AA138" i="130"/>
  <c r="CM138" i="130" s="1"/>
  <c r="DN137" i="130"/>
  <c r="CS137" i="130"/>
  <c r="CR137" i="130"/>
  <c r="CO137" i="130"/>
  <c r="CN137" i="130"/>
  <c r="CK137" i="130"/>
  <c r="AA137" i="130"/>
  <c r="C137" i="130" s="1"/>
  <c r="DN136" i="130"/>
  <c r="DI136" i="130"/>
  <c r="DH136" i="130"/>
  <c r="DE136" i="130"/>
  <c r="DD136" i="130"/>
  <c r="DB136" i="130"/>
  <c r="DA136" i="130"/>
  <c r="CY136" i="130"/>
  <c r="CX136" i="130"/>
  <c r="CV136" i="130"/>
  <c r="CU136" i="130"/>
  <c r="CS136" i="130"/>
  <c r="CR136" i="130"/>
  <c r="CO136" i="130"/>
  <c r="CN136" i="130"/>
  <c r="CK136" i="130"/>
  <c r="AA136" i="130"/>
  <c r="C136" i="130" s="1"/>
  <c r="DN135" i="130"/>
  <c r="CS135" i="130"/>
  <c r="CR135" i="130"/>
  <c r="CO135" i="130"/>
  <c r="CN135" i="130"/>
  <c r="CK135" i="130"/>
  <c r="AA135" i="130"/>
  <c r="CM135" i="130" s="1"/>
  <c r="DN134" i="130"/>
  <c r="DI134" i="130"/>
  <c r="DH134" i="130"/>
  <c r="DE134" i="130"/>
  <c r="DD134" i="130"/>
  <c r="DB134" i="130"/>
  <c r="DA134" i="130"/>
  <c r="CY134" i="130"/>
  <c r="CX134" i="130"/>
  <c r="CV134" i="130"/>
  <c r="CU134" i="130"/>
  <c r="CS134" i="130"/>
  <c r="CR134" i="130"/>
  <c r="CO134" i="130"/>
  <c r="CN134" i="130"/>
  <c r="CK134" i="130"/>
  <c r="AA134" i="130"/>
  <c r="C134" i="130" s="1"/>
  <c r="DN133" i="130"/>
  <c r="DI133" i="130"/>
  <c r="DH133" i="130"/>
  <c r="DE133" i="130"/>
  <c r="DD133" i="130"/>
  <c r="DB133" i="130"/>
  <c r="DA133" i="130"/>
  <c r="CY133" i="130"/>
  <c r="CX133" i="130"/>
  <c r="CV133" i="130"/>
  <c r="CU133" i="130"/>
  <c r="CS133" i="130"/>
  <c r="CR133" i="130"/>
  <c r="CO133" i="130"/>
  <c r="CN133" i="130"/>
  <c r="CK133" i="130"/>
  <c r="AA133" i="130"/>
  <c r="CM133" i="130" s="1"/>
  <c r="DN132" i="130"/>
  <c r="CU132" i="130"/>
  <c r="CS132" i="130"/>
  <c r="CR132" i="130"/>
  <c r="CO132" i="130"/>
  <c r="CN132" i="130"/>
  <c r="CK132" i="130"/>
  <c r="AA132" i="130"/>
  <c r="C132" i="130" s="1"/>
  <c r="DN131" i="130"/>
  <c r="DI131" i="130"/>
  <c r="DH131" i="130"/>
  <c r="DE131" i="130"/>
  <c r="DD131" i="130"/>
  <c r="DB131" i="130"/>
  <c r="DA131" i="130"/>
  <c r="CY131" i="130"/>
  <c r="CX131" i="130"/>
  <c r="CV131" i="130"/>
  <c r="CU131" i="130"/>
  <c r="CS131" i="130"/>
  <c r="CR131" i="130"/>
  <c r="CO131" i="130"/>
  <c r="CN131" i="130"/>
  <c r="CK131" i="130"/>
  <c r="AA131" i="130"/>
  <c r="CM131" i="130" s="1"/>
  <c r="C131" i="130"/>
  <c r="DN130" i="130"/>
  <c r="DI130" i="130"/>
  <c r="DH130" i="130"/>
  <c r="DE130" i="130"/>
  <c r="DD130" i="130"/>
  <c r="DB130" i="130"/>
  <c r="DA130" i="130"/>
  <c r="CY130" i="130"/>
  <c r="CX130" i="130"/>
  <c r="CV130" i="130"/>
  <c r="CU130" i="130"/>
  <c r="CS130" i="130"/>
  <c r="CR130" i="130"/>
  <c r="CO130" i="130"/>
  <c r="CN130" i="130"/>
  <c r="CJ130" i="130" s="1"/>
  <c r="CK130" i="130"/>
  <c r="AA130" i="130"/>
  <c r="C130" i="130" s="1"/>
  <c r="DN129" i="130"/>
  <c r="DI129" i="130"/>
  <c r="DH129" i="130"/>
  <c r="DE129" i="130"/>
  <c r="DD129" i="130"/>
  <c r="DB129" i="130"/>
  <c r="DA129" i="130"/>
  <c r="CY129" i="130"/>
  <c r="CX129" i="130"/>
  <c r="CV129" i="130"/>
  <c r="CU129" i="130"/>
  <c r="CS129" i="130"/>
  <c r="CR129" i="130"/>
  <c r="CO129" i="130"/>
  <c r="CN129" i="130"/>
  <c r="CK129" i="130"/>
  <c r="AA129" i="130"/>
  <c r="CM129" i="130" s="1"/>
  <c r="DN128" i="130"/>
  <c r="DI128" i="130"/>
  <c r="DH128" i="130"/>
  <c r="DE128" i="130"/>
  <c r="DD128" i="130"/>
  <c r="DB128" i="130"/>
  <c r="DA128" i="130"/>
  <c r="CY128" i="130"/>
  <c r="CX128" i="130"/>
  <c r="CV128" i="130"/>
  <c r="CU128" i="130"/>
  <c r="CS128" i="130"/>
  <c r="CR128" i="130"/>
  <c r="CO128" i="130"/>
  <c r="CN128" i="130"/>
  <c r="CK128" i="130"/>
  <c r="AA128" i="130"/>
  <c r="CM128" i="130" s="1"/>
  <c r="DN127" i="130"/>
  <c r="DI127" i="130"/>
  <c r="DH127" i="130"/>
  <c r="DE127" i="130"/>
  <c r="DD127" i="130"/>
  <c r="DB127" i="130"/>
  <c r="DA127" i="130"/>
  <c r="CY127" i="130"/>
  <c r="CX127" i="130"/>
  <c r="CV127" i="130"/>
  <c r="CU127" i="130"/>
  <c r="CS127" i="130"/>
  <c r="CR127" i="130"/>
  <c r="CO127" i="130"/>
  <c r="CN127" i="130"/>
  <c r="CK127" i="130"/>
  <c r="AA127" i="130"/>
  <c r="CM127" i="130" s="1"/>
  <c r="DN126" i="130"/>
  <c r="DI126" i="130"/>
  <c r="DH126" i="130"/>
  <c r="DE126" i="130"/>
  <c r="DD126" i="130"/>
  <c r="DB126" i="130"/>
  <c r="DA126" i="130"/>
  <c r="CY126" i="130"/>
  <c r="CX126" i="130"/>
  <c r="CV126" i="130"/>
  <c r="CU126" i="130"/>
  <c r="CS126" i="130"/>
  <c r="CR126" i="130"/>
  <c r="CO126" i="130"/>
  <c r="CN126" i="130"/>
  <c r="CK126" i="130"/>
  <c r="AA126" i="130"/>
  <c r="C126" i="130" s="1"/>
  <c r="DN125" i="130"/>
  <c r="DI125" i="130"/>
  <c r="DH125" i="130"/>
  <c r="DE125" i="130"/>
  <c r="DD125" i="130"/>
  <c r="DB125" i="130"/>
  <c r="DA125" i="130"/>
  <c r="CY125" i="130"/>
  <c r="CX125" i="130"/>
  <c r="CV125" i="130"/>
  <c r="CU125" i="130"/>
  <c r="CS125" i="130"/>
  <c r="CR125" i="130"/>
  <c r="CO125" i="130"/>
  <c r="CN125" i="130"/>
  <c r="CK125" i="130"/>
  <c r="AA125" i="130"/>
  <c r="C125" i="130" s="1"/>
  <c r="DN124" i="130"/>
  <c r="DI124" i="130"/>
  <c r="DH124" i="130"/>
  <c r="DE124" i="130"/>
  <c r="DD124" i="130"/>
  <c r="DB124" i="130"/>
  <c r="DA124" i="130"/>
  <c r="CY124" i="130"/>
  <c r="CX124" i="130"/>
  <c r="CV124" i="130"/>
  <c r="CU124" i="130"/>
  <c r="CS124" i="130"/>
  <c r="CR124" i="130"/>
  <c r="CO124" i="130"/>
  <c r="CN124" i="130"/>
  <c r="CK124" i="130"/>
  <c r="AA124" i="130"/>
  <c r="CM124" i="130" s="1"/>
  <c r="DN123" i="130"/>
  <c r="DI123" i="130"/>
  <c r="DH123" i="130"/>
  <c r="DE123" i="130"/>
  <c r="DD123" i="130"/>
  <c r="DB123" i="130"/>
  <c r="DA123" i="130"/>
  <c r="CY123" i="130"/>
  <c r="CX123" i="130"/>
  <c r="CV123" i="130"/>
  <c r="CU123" i="130"/>
  <c r="CS123" i="130"/>
  <c r="CR123" i="130"/>
  <c r="CO123" i="130"/>
  <c r="CN123" i="130"/>
  <c r="CK123" i="130"/>
  <c r="AA123" i="130"/>
  <c r="C123" i="130" s="1"/>
  <c r="DN122" i="130"/>
  <c r="DI122" i="130"/>
  <c r="DH122" i="130"/>
  <c r="DE122" i="130"/>
  <c r="DD122" i="130"/>
  <c r="DB122" i="130"/>
  <c r="DA122" i="130"/>
  <c r="CY122" i="130"/>
  <c r="CX122" i="130"/>
  <c r="CV122" i="130"/>
  <c r="CU122" i="130"/>
  <c r="CS122" i="130"/>
  <c r="CR122" i="130"/>
  <c r="CO122" i="130"/>
  <c r="CN122" i="130"/>
  <c r="CK122" i="130"/>
  <c r="AA122" i="130"/>
  <c r="CM122" i="130" s="1"/>
  <c r="DN121" i="130"/>
  <c r="DI121" i="130"/>
  <c r="DH121" i="130"/>
  <c r="DE121" i="130"/>
  <c r="DD121" i="130"/>
  <c r="DB121" i="130"/>
  <c r="DA121" i="130"/>
  <c r="CY121" i="130"/>
  <c r="CX121" i="130"/>
  <c r="CV121" i="130"/>
  <c r="CU121" i="130"/>
  <c r="CS121" i="130"/>
  <c r="CR121" i="130"/>
  <c r="CO121" i="130"/>
  <c r="CN121" i="130"/>
  <c r="CK121" i="130"/>
  <c r="AA121" i="130"/>
  <c r="CM121" i="130" s="1"/>
  <c r="DN120" i="130"/>
  <c r="DI120" i="130"/>
  <c r="DH120" i="130"/>
  <c r="DE120" i="130"/>
  <c r="DD120" i="130"/>
  <c r="DB120" i="130"/>
  <c r="DA120" i="130"/>
  <c r="CV120" i="130"/>
  <c r="CU120" i="130"/>
  <c r="CS120" i="130"/>
  <c r="CR120" i="130"/>
  <c r="CO120" i="130"/>
  <c r="CN120" i="130"/>
  <c r="CK120" i="130"/>
  <c r="AA120" i="130"/>
  <c r="CM120" i="130" s="1"/>
  <c r="DN119" i="130"/>
  <c r="DI119" i="130"/>
  <c r="DH119" i="130"/>
  <c r="DE119" i="130"/>
  <c r="DD119" i="130"/>
  <c r="DB119" i="130"/>
  <c r="DA119" i="130"/>
  <c r="CY119" i="130"/>
  <c r="CX119" i="130"/>
  <c r="CV119" i="130"/>
  <c r="CU119" i="130"/>
  <c r="CS119" i="130"/>
  <c r="CR119" i="130"/>
  <c r="CO119" i="130"/>
  <c r="CN119" i="130"/>
  <c r="CK119" i="130"/>
  <c r="AA119" i="130"/>
  <c r="CM119" i="130" s="1"/>
  <c r="DN118" i="130"/>
  <c r="DI118" i="130"/>
  <c r="DH118" i="130"/>
  <c r="DE118" i="130"/>
  <c r="DD118" i="130"/>
  <c r="DB118" i="130"/>
  <c r="DA118" i="130"/>
  <c r="CY118" i="130"/>
  <c r="CX118" i="130"/>
  <c r="CV118" i="130"/>
  <c r="CU118" i="130"/>
  <c r="CS118" i="130"/>
  <c r="CR118" i="130"/>
  <c r="CO118" i="130"/>
  <c r="CN118" i="130"/>
  <c r="CK118" i="130"/>
  <c r="AA118" i="130"/>
  <c r="CM118" i="130" s="1"/>
  <c r="DN117" i="130"/>
  <c r="DI117" i="130"/>
  <c r="DH117" i="130"/>
  <c r="DE117" i="130"/>
  <c r="DD117" i="130"/>
  <c r="DB117" i="130"/>
  <c r="DA117" i="130"/>
  <c r="CY117" i="130"/>
  <c r="CX117" i="130"/>
  <c r="CV117" i="130"/>
  <c r="CU117" i="130"/>
  <c r="CS117" i="130"/>
  <c r="CR117" i="130"/>
  <c r="CO117" i="130"/>
  <c r="CN117" i="130"/>
  <c r="CK117" i="130"/>
  <c r="AA117" i="130"/>
  <c r="CM117" i="130" s="1"/>
  <c r="DN116" i="130"/>
  <c r="DI116" i="130"/>
  <c r="DH116" i="130"/>
  <c r="DE116" i="130"/>
  <c r="DD116" i="130"/>
  <c r="DB116" i="130"/>
  <c r="DA116" i="130"/>
  <c r="CY116" i="130"/>
  <c r="CX116" i="130"/>
  <c r="CV116" i="130"/>
  <c r="CU116" i="130"/>
  <c r="CS116" i="130"/>
  <c r="CR116" i="130"/>
  <c r="CO116" i="130"/>
  <c r="CN116" i="130"/>
  <c r="CK116" i="130"/>
  <c r="AA116" i="130"/>
  <c r="CM116" i="130" s="1"/>
  <c r="DN115" i="130"/>
  <c r="CS115" i="130"/>
  <c r="CR115" i="130"/>
  <c r="CO115" i="130"/>
  <c r="CN115" i="130"/>
  <c r="CK115" i="130"/>
  <c r="AA115" i="130"/>
  <c r="C115" i="130" s="1"/>
  <c r="DN114" i="130"/>
  <c r="CV114" i="130"/>
  <c r="CS114" i="130"/>
  <c r="CR114" i="130"/>
  <c r="CO114" i="130"/>
  <c r="CN114" i="130"/>
  <c r="CK114" i="130"/>
  <c r="AA114" i="130"/>
  <c r="CM114" i="130" s="1"/>
  <c r="DN113" i="130"/>
  <c r="DI113" i="130"/>
  <c r="DH113" i="130"/>
  <c r="CY113" i="130"/>
  <c r="CX113" i="130"/>
  <c r="CV113" i="130"/>
  <c r="CU113" i="130"/>
  <c r="CS113" i="130"/>
  <c r="CR113" i="130"/>
  <c r="CO113" i="130"/>
  <c r="CN113" i="130"/>
  <c r="CK113" i="130"/>
  <c r="AA113" i="130"/>
  <c r="CM113" i="130" s="1"/>
  <c r="DN112" i="130"/>
  <c r="DI112" i="130"/>
  <c r="DH112" i="130"/>
  <c r="DE112" i="130"/>
  <c r="DD112" i="130"/>
  <c r="DB112" i="130"/>
  <c r="DA112" i="130"/>
  <c r="CY112" i="130"/>
  <c r="CX112" i="130"/>
  <c r="CV112" i="130"/>
  <c r="CU112" i="130"/>
  <c r="CS112" i="130"/>
  <c r="CR112" i="130"/>
  <c r="CO112" i="130"/>
  <c r="CN112" i="130"/>
  <c r="CK112" i="130"/>
  <c r="AA112" i="130"/>
  <c r="C112" i="130" s="1"/>
  <c r="DN111" i="130"/>
  <c r="DI111" i="130"/>
  <c r="DH111" i="130"/>
  <c r="DE111" i="130"/>
  <c r="DD111" i="130"/>
  <c r="DB111" i="130"/>
  <c r="DA111" i="130"/>
  <c r="CV111" i="130"/>
  <c r="CU111" i="130"/>
  <c r="CS111" i="130"/>
  <c r="CR111" i="130"/>
  <c r="CO111" i="130"/>
  <c r="CN111" i="130"/>
  <c r="CK111" i="130"/>
  <c r="AA111" i="130"/>
  <c r="C111" i="130" s="1"/>
  <c r="DN110" i="130"/>
  <c r="DI110" i="130"/>
  <c r="DH110" i="130"/>
  <c r="DE110" i="130"/>
  <c r="DD110" i="130"/>
  <c r="DB110" i="130"/>
  <c r="DA110" i="130"/>
  <c r="CY110" i="130"/>
  <c r="CX110" i="130"/>
  <c r="CV110" i="130"/>
  <c r="CU110" i="130"/>
  <c r="CS110" i="130"/>
  <c r="CR110" i="130"/>
  <c r="CO110" i="130"/>
  <c r="CN110" i="130"/>
  <c r="CK110" i="130"/>
  <c r="AA110" i="130"/>
  <c r="CM110" i="130" s="1"/>
  <c r="DN109" i="130"/>
  <c r="CS109" i="130"/>
  <c r="CR109" i="130"/>
  <c r="CO109" i="130"/>
  <c r="CN109" i="130"/>
  <c r="CK109" i="130"/>
  <c r="AA109" i="130"/>
  <c r="C109" i="130" s="1"/>
  <c r="DN108" i="130"/>
  <c r="DI108" i="130"/>
  <c r="DH108" i="130"/>
  <c r="DE108" i="130"/>
  <c r="DD108" i="130"/>
  <c r="DB108" i="130"/>
  <c r="DA108" i="130"/>
  <c r="CY108" i="130"/>
  <c r="CX108" i="130"/>
  <c r="CV108" i="130"/>
  <c r="CU108" i="130"/>
  <c r="CS108" i="130"/>
  <c r="CR108" i="130"/>
  <c r="CO108" i="130"/>
  <c r="CN108" i="130"/>
  <c r="CK108" i="130"/>
  <c r="AA108" i="130"/>
  <c r="CM108" i="130" s="1"/>
  <c r="DN106" i="130"/>
  <c r="CV106" i="130"/>
  <c r="CU106" i="130"/>
  <c r="CS106" i="130"/>
  <c r="CR106" i="130"/>
  <c r="CO106" i="130"/>
  <c r="CN106" i="130"/>
  <c r="CK106" i="130"/>
  <c r="AA106" i="130"/>
  <c r="C106" i="130" s="1"/>
  <c r="DN105" i="130"/>
  <c r="CV105" i="130"/>
  <c r="CU105" i="130"/>
  <c r="CS105" i="130"/>
  <c r="CR105" i="130"/>
  <c r="CO105" i="130"/>
  <c r="CN105" i="130"/>
  <c r="CK105" i="130"/>
  <c r="AA105" i="130"/>
  <c r="CM105" i="130" s="1"/>
  <c r="DN104" i="130"/>
  <c r="DI104" i="130"/>
  <c r="DH104" i="130"/>
  <c r="DE104" i="130"/>
  <c r="DD104" i="130"/>
  <c r="DB104" i="130"/>
  <c r="DA104" i="130"/>
  <c r="CY104" i="130"/>
  <c r="CX104" i="130"/>
  <c r="CV104" i="130"/>
  <c r="CU104" i="130"/>
  <c r="CS104" i="130"/>
  <c r="CR104" i="130"/>
  <c r="CO104" i="130"/>
  <c r="CN104" i="130"/>
  <c r="CK104" i="130"/>
  <c r="AA104" i="130"/>
  <c r="C104" i="130" s="1"/>
  <c r="DN103" i="130"/>
  <c r="CS103" i="130"/>
  <c r="CR103" i="130"/>
  <c r="CO103" i="130"/>
  <c r="CN103" i="130"/>
  <c r="CK103" i="130"/>
  <c r="AA103" i="130"/>
  <c r="C103" i="130" s="1"/>
  <c r="DN102" i="130"/>
  <c r="DI102" i="130"/>
  <c r="DH102" i="130"/>
  <c r="DE102" i="130"/>
  <c r="DD102" i="130"/>
  <c r="DB102" i="130"/>
  <c r="DA102" i="130"/>
  <c r="CY102" i="130"/>
  <c r="CX102" i="130"/>
  <c r="CV102" i="130"/>
  <c r="CU102" i="130"/>
  <c r="CS102" i="130"/>
  <c r="CR102" i="130"/>
  <c r="CO102" i="130"/>
  <c r="CN102" i="130"/>
  <c r="CK102" i="130"/>
  <c r="AA102" i="130"/>
  <c r="CM102" i="130" s="1"/>
  <c r="DN101" i="130"/>
  <c r="DI101" i="130"/>
  <c r="DH101" i="130"/>
  <c r="DE101" i="130"/>
  <c r="DD101" i="130"/>
  <c r="DB101" i="130"/>
  <c r="DA101" i="130"/>
  <c r="CY101" i="130"/>
  <c r="CX101" i="130"/>
  <c r="CV101" i="130"/>
  <c r="CU101" i="130"/>
  <c r="CS101" i="130"/>
  <c r="CR101" i="130"/>
  <c r="CO101" i="130"/>
  <c r="CN101" i="130"/>
  <c r="CK101" i="130"/>
  <c r="AA101" i="130"/>
  <c r="C101" i="130" s="1"/>
  <c r="DN100" i="130"/>
  <c r="DI100" i="130"/>
  <c r="DH100" i="130"/>
  <c r="DE100" i="130"/>
  <c r="DD100" i="130"/>
  <c r="DB100" i="130"/>
  <c r="DA100" i="130"/>
  <c r="CY100" i="130"/>
  <c r="CX100" i="130"/>
  <c r="CV100" i="130"/>
  <c r="CU100" i="130"/>
  <c r="CS100" i="130"/>
  <c r="CR100" i="130"/>
  <c r="CO100" i="130"/>
  <c r="CN100" i="130"/>
  <c r="CK100" i="130"/>
  <c r="AA100" i="130"/>
  <c r="CM100" i="130" s="1"/>
  <c r="DN99" i="130"/>
  <c r="DI99" i="130"/>
  <c r="DH99" i="130"/>
  <c r="DE99" i="130"/>
  <c r="DD99" i="130"/>
  <c r="DB99" i="130"/>
  <c r="DA99" i="130"/>
  <c r="CY99" i="130"/>
  <c r="CX99" i="130"/>
  <c r="CV99" i="130"/>
  <c r="CU99" i="130"/>
  <c r="CS99" i="130"/>
  <c r="CR99" i="130"/>
  <c r="CO99" i="130"/>
  <c r="CN99" i="130"/>
  <c r="CK99" i="130"/>
  <c r="AA99" i="130"/>
  <c r="C99" i="130" s="1"/>
  <c r="DN98" i="130"/>
  <c r="DI98" i="130"/>
  <c r="DH98" i="130"/>
  <c r="DE98" i="130"/>
  <c r="DD98" i="130"/>
  <c r="DB98" i="130"/>
  <c r="DA98" i="130"/>
  <c r="CY98" i="130"/>
  <c r="CX98" i="130"/>
  <c r="CV98" i="130"/>
  <c r="CU98" i="130"/>
  <c r="CS98" i="130"/>
  <c r="CR98" i="130"/>
  <c r="CO98" i="130"/>
  <c r="CN98" i="130"/>
  <c r="CK98" i="130"/>
  <c r="AA98" i="130"/>
  <c r="CM98" i="130" s="1"/>
  <c r="DN97" i="130"/>
  <c r="DI97" i="130"/>
  <c r="DH97" i="130"/>
  <c r="DE97" i="130"/>
  <c r="DD97" i="130"/>
  <c r="DB97" i="130"/>
  <c r="DA97" i="130"/>
  <c r="CY97" i="130"/>
  <c r="CX97" i="130"/>
  <c r="CV97" i="130"/>
  <c r="CU97" i="130"/>
  <c r="CS97" i="130"/>
  <c r="CR97" i="130"/>
  <c r="CO97" i="130"/>
  <c r="CN97" i="130"/>
  <c r="CK97" i="130"/>
  <c r="AA97" i="130"/>
  <c r="C97" i="130" s="1"/>
  <c r="DN96" i="130"/>
  <c r="DI96" i="130"/>
  <c r="DH96" i="130"/>
  <c r="DE96" i="130"/>
  <c r="DD96" i="130"/>
  <c r="DB96" i="130"/>
  <c r="DA96" i="130"/>
  <c r="CY96" i="130"/>
  <c r="CX96" i="130"/>
  <c r="CV96" i="130"/>
  <c r="CU96" i="130"/>
  <c r="CS96" i="130"/>
  <c r="CR96" i="130"/>
  <c r="CO96" i="130"/>
  <c r="CN96" i="130"/>
  <c r="CK96" i="130"/>
  <c r="AA96" i="130"/>
  <c r="CM96" i="130" s="1"/>
  <c r="DN95" i="130"/>
  <c r="DI95" i="130"/>
  <c r="DH95" i="130"/>
  <c r="DE95" i="130"/>
  <c r="DD95" i="130"/>
  <c r="DB95" i="130"/>
  <c r="DA95" i="130"/>
  <c r="CY95" i="130"/>
  <c r="CX95" i="130"/>
  <c r="CV95" i="130"/>
  <c r="CU95" i="130"/>
  <c r="CS95" i="130"/>
  <c r="CR95" i="130"/>
  <c r="CO95" i="130"/>
  <c r="CN95" i="130"/>
  <c r="CK95" i="130"/>
  <c r="AA95" i="130"/>
  <c r="C95" i="130" s="1"/>
  <c r="DN94" i="130"/>
  <c r="CS94" i="130"/>
  <c r="CR94" i="130"/>
  <c r="CO94" i="130"/>
  <c r="CN94" i="130"/>
  <c r="CK94" i="130"/>
  <c r="AA94" i="130"/>
  <c r="CM94" i="130" s="1"/>
  <c r="DN93" i="130"/>
  <c r="DI93" i="130"/>
  <c r="DH93" i="130"/>
  <c r="DE93" i="130"/>
  <c r="DD93" i="130"/>
  <c r="DB93" i="130"/>
  <c r="DA93" i="130"/>
  <c r="CY93" i="130"/>
  <c r="CX93" i="130"/>
  <c r="CV93" i="130"/>
  <c r="CU93" i="130"/>
  <c r="CS93" i="130"/>
  <c r="CR93" i="130"/>
  <c r="CO93" i="130"/>
  <c r="CN93" i="130"/>
  <c r="CK93" i="130"/>
  <c r="AA93" i="130"/>
  <c r="C93" i="130" s="1"/>
  <c r="DN92" i="130"/>
  <c r="DI92" i="130"/>
  <c r="DH92" i="130"/>
  <c r="DE92" i="130"/>
  <c r="DD92" i="130"/>
  <c r="DB92" i="130"/>
  <c r="DA92" i="130"/>
  <c r="CY92" i="130"/>
  <c r="CX92" i="130"/>
  <c r="CV92" i="130"/>
  <c r="CU92" i="130"/>
  <c r="CS92" i="130"/>
  <c r="CR92" i="130"/>
  <c r="CO92" i="130"/>
  <c r="CN92" i="130"/>
  <c r="CK92" i="130"/>
  <c r="AA92" i="130"/>
  <c r="CM92" i="130" s="1"/>
  <c r="DN91" i="130"/>
  <c r="DI91" i="130"/>
  <c r="DH91" i="130"/>
  <c r="DE91" i="130"/>
  <c r="DD91" i="130"/>
  <c r="DB91" i="130"/>
  <c r="DA91" i="130"/>
  <c r="CY91" i="130"/>
  <c r="CX91" i="130"/>
  <c r="CV91" i="130"/>
  <c r="CU91" i="130"/>
  <c r="CS91" i="130"/>
  <c r="CR91" i="130"/>
  <c r="CO91" i="130"/>
  <c r="CN91" i="130"/>
  <c r="CK91" i="130"/>
  <c r="AA91" i="130"/>
  <c r="C91" i="130" s="1"/>
  <c r="DN90" i="130"/>
  <c r="DI90" i="130"/>
  <c r="DH90" i="130"/>
  <c r="DE90" i="130"/>
  <c r="DD90" i="130"/>
  <c r="DB90" i="130"/>
  <c r="DA90" i="130"/>
  <c r="CY90" i="130"/>
  <c r="CX90" i="130"/>
  <c r="CV90" i="130"/>
  <c r="CU90" i="130"/>
  <c r="CS90" i="130"/>
  <c r="CR90" i="130"/>
  <c r="CO90" i="130"/>
  <c r="CN90" i="130"/>
  <c r="CK90" i="130"/>
  <c r="AA90" i="130"/>
  <c r="CM90" i="130" s="1"/>
  <c r="DN89" i="130"/>
  <c r="DI89" i="130"/>
  <c r="DH89" i="130"/>
  <c r="DE89" i="130"/>
  <c r="DD89" i="130"/>
  <c r="DB89" i="130"/>
  <c r="DA89" i="130"/>
  <c r="CY89" i="130"/>
  <c r="CX89" i="130"/>
  <c r="CV89" i="130"/>
  <c r="CU89" i="130"/>
  <c r="CS89" i="130"/>
  <c r="CR89" i="130"/>
  <c r="CO89" i="130"/>
  <c r="CN89" i="130"/>
  <c r="CK89" i="130"/>
  <c r="AA89" i="130"/>
  <c r="C89" i="130" s="1"/>
  <c r="DN88" i="130"/>
  <c r="DI88" i="130"/>
  <c r="DH88" i="130"/>
  <c r="DE88" i="130"/>
  <c r="DD88" i="130"/>
  <c r="DB88" i="130"/>
  <c r="DA88" i="130"/>
  <c r="CY88" i="130"/>
  <c r="CX88" i="130"/>
  <c r="CV88" i="130"/>
  <c r="CU88" i="130"/>
  <c r="CS88" i="130"/>
  <c r="CR88" i="130"/>
  <c r="CO88" i="130"/>
  <c r="CN88" i="130"/>
  <c r="CK88" i="130"/>
  <c r="AA88" i="130"/>
  <c r="CM88" i="130" s="1"/>
  <c r="CN87" i="130"/>
  <c r="AA87" i="130"/>
  <c r="C87" i="130" s="1"/>
  <c r="DN86" i="130"/>
  <c r="DI86" i="130"/>
  <c r="DH86" i="130"/>
  <c r="DE86" i="130"/>
  <c r="DD86" i="130"/>
  <c r="DB86" i="130"/>
  <c r="DA86" i="130"/>
  <c r="CY86" i="130"/>
  <c r="CX86" i="130"/>
  <c r="CV86" i="130"/>
  <c r="CU86" i="130"/>
  <c r="CS86" i="130"/>
  <c r="CR86" i="130"/>
  <c r="CO86" i="130"/>
  <c r="CN86" i="130"/>
  <c r="CK86" i="130"/>
  <c r="AA86" i="130"/>
  <c r="C86" i="130" s="1"/>
  <c r="DN85" i="130"/>
  <c r="DI85" i="130"/>
  <c r="DH85" i="130"/>
  <c r="DE85" i="130"/>
  <c r="DD85" i="130"/>
  <c r="DB85" i="130"/>
  <c r="DA85" i="130"/>
  <c r="CY85" i="130"/>
  <c r="CX85" i="130"/>
  <c r="CV85" i="130"/>
  <c r="CU85" i="130"/>
  <c r="CS85" i="130"/>
  <c r="CR85" i="130"/>
  <c r="CO85" i="130"/>
  <c r="CN85" i="130"/>
  <c r="CK85" i="130"/>
  <c r="AA85" i="130"/>
  <c r="CM85" i="130" s="1"/>
  <c r="DN84" i="130"/>
  <c r="CS84" i="130"/>
  <c r="CR84" i="130"/>
  <c r="CO84" i="130"/>
  <c r="CN84" i="130"/>
  <c r="CK84" i="130"/>
  <c r="AA84" i="130"/>
  <c r="C84" i="130" s="1"/>
  <c r="DN83" i="130"/>
  <c r="DI83" i="130"/>
  <c r="DH83" i="130"/>
  <c r="DE83" i="130"/>
  <c r="DD83" i="130"/>
  <c r="DB83" i="130"/>
  <c r="DA83" i="130"/>
  <c r="CY83" i="130"/>
  <c r="CX83" i="130"/>
  <c r="CV83" i="130"/>
  <c r="CU83" i="130"/>
  <c r="CS83" i="130"/>
  <c r="CR83" i="130"/>
  <c r="CO83" i="130"/>
  <c r="CN83" i="130"/>
  <c r="CK83" i="130"/>
  <c r="AA83" i="130"/>
  <c r="CM83" i="130" s="1"/>
  <c r="DN82" i="130"/>
  <c r="DI82" i="130"/>
  <c r="DH82" i="130"/>
  <c r="DE82" i="130"/>
  <c r="DD82" i="130"/>
  <c r="DB82" i="130"/>
  <c r="DA82" i="130"/>
  <c r="CY82" i="130"/>
  <c r="CX82" i="130"/>
  <c r="CV82" i="130"/>
  <c r="CU82" i="130"/>
  <c r="CS82" i="130"/>
  <c r="CR82" i="130"/>
  <c r="CO82" i="130"/>
  <c r="CN82" i="130"/>
  <c r="CK82" i="130"/>
  <c r="AA82" i="130"/>
  <c r="CM82" i="130" s="1"/>
  <c r="DN81" i="130"/>
  <c r="DI81" i="130"/>
  <c r="DH81" i="130"/>
  <c r="DE81" i="130"/>
  <c r="DD81" i="130"/>
  <c r="DB81" i="130"/>
  <c r="DA81" i="130"/>
  <c r="CY81" i="130"/>
  <c r="CX81" i="130"/>
  <c r="CV81" i="130"/>
  <c r="CU81" i="130"/>
  <c r="CS81" i="130"/>
  <c r="CR81" i="130"/>
  <c r="CO81" i="130"/>
  <c r="CN81" i="130"/>
  <c r="CK81" i="130"/>
  <c r="AA81" i="130"/>
  <c r="C81" i="130" s="1"/>
  <c r="DN80" i="130"/>
  <c r="DI80" i="130"/>
  <c r="DH80" i="130"/>
  <c r="DE80" i="130"/>
  <c r="DD80" i="130"/>
  <c r="DB80" i="130"/>
  <c r="DA80" i="130"/>
  <c r="CY80" i="130"/>
  <c r="CX80" i="130"/>
  <c r="CV80" i="130"/>
  <c r="CU80" i="130"/>
  <c r="CS80" i="130"/>
  <c r="CR80" i="130"/>
  <c r="CO80" i="130"/>
  <c r="CN80" i="130"/>
  <c r="CK80" i="130"/>
  <c r="AA80" i="130"/>
  <c r="C80" i="130" s="1"/>
  <c r="DN79" i="130"/>
  <c r="CV79" i="130"/>
  <c r="CU79" i="130"/>
  <c r="CS79" i="130"/>
  <c r="CR79" i="130"/>
  <c r="CO79" i="130"/>
  <c r="CN79" i="130"/>
  <c r="CK79" i="130"/>
  <c r="AA79" i="130"/>
  <c r="CM79" i="130" s="1"/>
  <c r="DN77" i="130"/>
  <c r="CS77" i="130"/>
  <c r="CR77" i="130"/>
  <c r="CO77" i="130"/>
  <c r="CN77" i="130"/>
  <c r="CK77" i="130"/>
  <c r="AA77" i="130"/>
  <c r="CM77" i="130" s="1"/>
  <c r="DN76" i="130"/>
  <c r="CS76" i="130"/>
  <c r="CR76" i="130"/>
  <c r="CO76" i="130"/>
  <c r="CN76" i="130"/>
  <c r="CK76" i="130"/>
  <c r="AA76" i="130"/>
  <c r="C76" i="130" s="1"/>
  <c r="DN75" i="130"/>
  <c r="CS75" i="130"/>
  <c r="CR75" i="130"/>
  <c r="CO75" i="130"/>
  <c r="CN75" i="130"/>
  <c r="CK75" i="130"/>
  <c r="AA75" i="130"/>
  <c r="CM75" i="130" s="1"/>
  <c r="DN74" i="130"/>
  <c r="CV74" i="130"/>
  <c r="CU74" i="130"/>
  <c r="CS74" i="130"/>
  <c r="CR74" i="130"/>
  <c r="CO74" i="130"/>
  <c r="CN74" i="130"/>
  <c r="CK74" i="130"/>
  <c r="AA74" i="130"/>
  <c r="CM74" i="130" s="1"/>
  <c r="DN73" i="130"/>
  <c r="CV73" i="130"/>
  <c r="CU73" i="130"/>
  <c r="CS73" i="130"/>
  <c r="CR73" i="130"/>
  <c r="CO73" i="130"/>
  <c r="CN73" i="130"/>
  <c r="CK73" i="130"/>
  <c r="AA73" i="130"/>
  <c r="CM73" i="130" s="1"/>
  <c r="DN72" i="130"/>
  <c r="CY72" i="130"/>
  <c r="CX72" i="130"/>
  <c r="CV72" i="130"/>
  <c r="CU72" i="130"/>
  <c r="CS72" i="130"/>
  <c r="CR72" i="130"/>
  <c r="CO72" i="130"/>
  <c r="CN72" i="130"/>
  <c r="CK72" i="130"/>
  <c r="AA72" i="130"/>
  <c r="CM72" i="130" s="1"/>
  <c r="DN71" i="130"/>
  <c r="CV71" i="130"/>
  <c r="CU71" i="130"/>
  <c r="CS71" i="130"/>
  <c r="CR71" i="130"/>
  <c r="CO71" i="130"/>
  <c r="CN71" i="130"/>
  <c r="CK71" i="130"/>
  <c r="AA71" i="130"/>
  <c r="CM71" i="130" s="1"/>
  <c r="C71" i="130"/>
  <c r="DN70" i="130"/>
  <c r="CY70" i="130"/>
  <c r="CX70" i="130"/>
  <c r="CV70" i="130"/>
  <c r="CU70" i="130"/>
  <c r="CS70" i="130"/>
  <c r="CR70" i="130"/>
  <c r="CO70" i="130"/>
  <c r="CN70" i="130"/>
  <c r="CK70" i="130"/>
  <c r="AA70" i="130"/>
  <c r="CM70" i="130" s="1"/>
  <c r="C70" i="130"/>
  <c r="DN69" i="130"/>
  <c r="CS69" i="130"/>
  <c r="CR69" i="130"/>
  <c r="CO69" i="130"/>
  <c r="CN69" i="130"/>
  <c r="CK69" i="130"/>
  <c r="AA69" i="130"/>
  <c r="CM69" i="130" s="1"/>
  <c r="DN68" i="130"/>
  <c r="CY68" i="130"/>
  <c r="CX68" i="130"/>
  <c r="CV68" i="130"/>
  <c r="CU68" i="130"/>
  <c r="CS68" i="130"/>
  <c r="CR68" i="130"/>
  <c r="CO68" i="130"/>
  <c r="CN68" i="130"/>
  <c r="CK68" i="130"/>
  <c r="AA68" i="130"/>
  <c r="C68" i="130" s="1"/>
  <c r="DN67" i="130"/>
  <c r="CY67" i="130"/>
  <c r="CX67" i="130"/>
  <c r="CV67" i="130"/>
  <c r="CU67" i="130"/>
  <c r="CS67" i="130"/>
  <c r="CR67" i="130"/>
  <c r="CO67" i="130"/>
  <c r="CN67" i="130"/>
  <c r="CK67" i="130"/>
  <c r="AA67" i="130"/>
  <c r="CM67" i="130" s="1"/>
  <c r="C67" i="130"/>
  <c r="DN66" i="130"/>
  <c r="CS66" i="130"/>
  <c r="CR66" i="130"/>
  <c r="CO66" i="130"/>
  <c r="CN66" i="130"/>
  <c r="CK66" i="130"/>
  <c r="AA66" i="130"/>
  <c r="CM66" i="130" s="1"/>
  <c r="C66" i="130"/>
  <c r="DN65" i="130"/>
  <c r="CY65" i="130"/>
  <c r="CX65" i="130"/>
  <c r="CV65" i="130"/>
  <c r="CU65" i="130"/>
  <c r="CS65" i="130"/>
  <c r="CR65" i="130"/>
  <c r="CO65" i="130"/>
  <c r="CN65" i="130"/>
  <c r="CK65" i="130"/>
  <c r="AA65" i="130"/>
  <c r="CM65" i="130" s="1"/>
  <c r="DN64" i="130"/>
  <c r="CV64" i="130"/>
  <c r="CU64" i="130"/>
  <c r="CS64" i="130"/>
  <c r="CR64" i="130"/>
  <c r="CO64" i="130"/>
  <c r="CN64" i="130"/>
  <c r="CK64" i="130"/>
  <c r="AA64" i="130"/>
  <c r="C64" i="130" s="1"/>
  <c r="DN63" i="130"/>
  <c r="DI63" i="130"/>
  <c r="DH63" i="130"/>
  <c r="DE63" i="130"/>
  <c r="DD63" i="130"/>
  <c r="DB63" i="130"/>
  <c r="DA63" i="130"/>
  <c r="CY63" i="130"/>
  <c r="CX63" i="130"/>
  <c r="CV63" i="130"/>
  <c r="CU63" i="130"/>
  <c r="CS63" i="130"/>
  <c r="CR63" i="130"/>
  <c r="CO63" i="130"/>
  <c r="CN63" i="130"/>
  <c r="CK63" i="130"/>
  <c r="AA63" i="130"/>
  <c r="CM63" i="130" s="1"/>
  <c r="C63" i="130"/>
  <c r="DN62" i="130"/>
  <c r="DI62" i="130"/>
  <c r="DH62" i="130"/>
  <c r="DE62" i="130"/>
  <c r="DD62" i="130"/>
  <c r="DB62" i="130"/>
  <c r="DA62" i="130"/>
  <c r="CV62" i="130"/>
  <c r="CU62" i="130"/>
  <c r="CS62" i="130"/>
  <c r="CR62" i="130"/>
  <c r="CO62" i="130"/>
  <c r="CN62" i="130"/>
  <c r="CK62" i="130"/>
  <c r="AA62" i="130"/>
  <c r="CM62" i="130" s="1"/>
  <c r="C62" i="130"/>
  <c r="DN61" i="130"/>
  <c r="DI61" i="130"/>
  <c r="DH61" i="130"/>
  <c r="DE61" i="130"/>
  <c r="DD61" i="130"/>
  <c r="DB61" i="130"/>
  <c r="DA61" i="130"/>
  <c r="CY61" i="130"/>
  <c r="CX61" i="130"/>
  <c r="CV61" i="130"/>
  <c r="CU61" i="130"/>
  <c r="CS61" i="130"/>
  <c r="CR61" i="130"/>
  <c r="CO61" i="130"/>
  <c r="CN61" i="130"/>
  <c r="CK61" i="130"/>
  <c r="AA61" i="130"/>
  <c r="CM61" i="130" s="1"/>
  <c r="DN60" i="130"/>
  <c r="CV60" i="130"/>
  <c r="CU60" i="130"/>
  <c r="CS60" i="130"/>
  <c r="CR60" i="130"/>
  <c r="CO60" i="130"/>
  <c r="CN60" i="130"/>
  <c r="CK60" i="130"/>
  <c r="AA60" i="130"/>
  <c r="CM60" i="130" s="1"/>
  <c r="DN59" i="130"/>
  <c r="DI59" i="130"/>
  <c r="DH59" i="130"/>
  <c r="DE59" i="130"/>
  <c r="DD59" i="130"/>
  <c r="DB59" i="130"/>
  <c r="DA59" i="130"/>
  <c r="CY59" i="130"/>
  <c r="CX59" i="130"/>
  <c r="CV59" i="130"/>
  <c r="CU59" i="130"/>
  <c r="CS59" i="130"/>
  <c r="CR59" i="130"/>
  <c r="CO59" i="130"/>
  <c r="CN59" i="130"/>
  <c r="CK59" i="130"/>
  <c r="AA59" i="130"/>
  <c r="CM59" i="130" s="1"/>
  <c r="C59" i="130"/>
  <c r="DN58" i="130"/>
  <c r="CY58" i="130"/>
  <c r="CX58" i="130"/>
  <c r="CV58" i="130"/>
  <c r="CU58" i="130"/>
  <c r="CS58" i="130"/>
  <c r="CR58" i="130"/>
  <c r="CO58" i="130"/>
  <c r="CN58" i="130"/>
  <c r="CK58" i="130"/>
  <c r="AA58" i="130"/>
  <c r="C58" i="130" s="1"/>
  <c r="DN57" i="130"/>
  <c r="DI57" i="130"/>
  <c r="DH57" i="130"/>
  <c r="DE57" i="130"/>
  <c r="DD57" i="130"/>
  <c r="DB57" i="130"/>
  <c r="DA57" i="130"/>
  <c r="CY57" i="130"/>
  <c r="CX57" i="130"/>
  <c r="CV57" i="130"/>
  <c r="CU57" i="130"/>
  <c r="CS57" i="130"/>
  <c r="CR57" i="130"/>
  <c r="CO57" i="130"/>
  <c r="CN57" i="130"/>
  <c r="CK57" i="130"/>
  <c r="AA57" i="130"/>
  <c r="CM57" i="130" s="1"/>
  <c r="DN56" i="130"/>
  <c r="CS56" i="130"/>
  <c r="CR56" i="130"/>
  <c r="CO56" i="130"/>
  <c r="CN56" i="130"/>
  <c r="CK56" i="130"/>
  <c r="AA56" i="130"/>
  <c r="CM56" i="130" s="1"/>
  <c r="DN55" i="130"/>
  <c r="DI55" i="130"/>
  <c r="DH55" i="130"/>
  <c r="DE55" i="130"/>
  <c r="DD55" i="130"/>
  <c r="DB55" i="130"/>
  <c r="DA55" i="130"/>
  <c r="CY55" i="130"/>
  <c r="CX55" i="130"/>
  <c r="CV55" i="130"/>
  <c r="CU55" i="130"/>
  <c r="CS55" i="130"/>
  <c r="CR55" i="130"/>
  <c r="CO55" i="130"/>
  <c r="CN55" i="130"/>
  <c r="CK55" i="130"/>
  <c r="AA55" i="130"/>
  <c r="CM55" i="130" s="1"/>
  <c r="DN54" i="130"/>
  <c r="CS54" i="130"/>
  <c r="CR54" i="130"/>
  <c r="CO54" i="130"/>
  <c r="CN54" i="130"/>
  <c r="CK54" i="130"/>
  <c r="AA54" i="130"/>
  <c r="CM54" i="130" s="1"/>
  <c r="DN53" i="130"/>
  <c r="DI53" i="130"/>
  <c r="DH53" i="130"/>
  <c r="DE53" i="130"/>
  <c r="DD53" i="130"/>
  <c r="DB53" i="130"/>
  <c r="DA53" i="130"/>
  <c r="CY53" i="130"/>
  <c r="CX53" i="130"/>
  <c r="CO53" i="130"/>
  <c r="CN53" i="130"/>
  <c r="CK53" i="130"/>
  <c r="AA53" i="130"/>
  <c r="C53" i="130" s="1"/>
  <c r="DN52" i="130"/>
  <c r="DI52" i="130"/>
  <c r="DH52" i="130"/>
  <c r="DE52" i="130"/>
  <c r="DD52" i="130"/>
  <c r="DB52" i="130"/>
  <c r="DA52" i="130"/>
  <c r="CY52" i="130"/>
  <c r="CX52" i="130"/>
  <c r="CV52" i="130"/>
  <c r="CU52" i="130"/>
  <c r="CS52" i="130"/>
  <c r="CR52" i="130"/>
  <c r="CO52" i="130"/>
  <c r="CN52" i="130"/>
  <c r="CK52" i="130"/>
  <c r="AA52" i="130"/>
  <c r="CM52" i="130" s="1"/>
  <c r="DN51" i="130"/>
  <c r="CY51" i="130"/>
  <c r="CX51" i="130"/>
  <c r="CV51" i="130"/>
  <c r="CU51" i="130"/>
  <c r="CS51" i="130"/>
  <c r="CR51" i="130"/>
  <c r="CO51" i="130"/>
  <c r="CN51" i="130"/>
  <c r="CK51" i="130"/>
  <c r="AA51" i="130"/>
  <c r="C51" i="130" s="1"/>
  <c r="DN50" i="130"/>
  <c r="DI50" i="130"/>
  <c r="DH50" i="130"/>
  <c r="DE50" i="130"/>
  <c r="DD50" i="130"/>
  <c r="DB50" i="130"/>
  <c r="DA50" i="130"/>
  <c r="CY50" i="130"/>
  <c r="CX50" i="130"/>
  <c r="CV50" i="130"/>
  <c r="CU50" i="130"/>
  <c r="CS50" i="130"/>
  <c r="CR50" i="130"/>
  <c r="CO50" i="130"/>
  <c r="CN50" i="130"/>
  <c r="CK50" i="130"/>
  <c r="AA50" i="130"/>
  <c r="CM50" i="130" s="1"/>
  <c r="C50" i="130"/>
  <c r="DN49" i="130"/>
  <c r="CV49" i="130"/>
  <c r="CU49" i="130"/>
  <c r="CS49" i="130"/>
  <c r="CR49" i="130"/>
  <c r="CO49" i="130"/>
  <c r="CN49" i="130"/>
  <c r="CK49" i="130"/>
  <c r="AA49" i="130"/>
  <c r="CM49" i="130" s="1"/>
  <c r="DN48" i="130"/>
  <c r="DI48" i="130"/>
  <c r="DH48" i="130"/>
  <c r="DE48" i="130"/>
  <c r="DD48" i="130"/>
  <c r="DB48" i="130"/>
  <c r="DA48" i="130"/>
  <c r="CY48" i="130"/>
  <c r="CX48" i="130"/>
  <c r="CV48" i="130"/>
  <c r="CU48" i="130"/>
  <c r="CS48" i="130"/>
  <c r="CR48" i="130"/>
  <c r="CO48" i="130"/>
  <c r="CN48" i="130"/>
  <c r="CK48" i="130"/>
  <c r="AA48" i="130"/>
  <c r="CM48" i="130" s="1"/>
  <c r="DN47" i="130"/>
  <c r="CV47" i="130"/>
  <c r="CU47" i="130"/>
  <c r="CS47" i="130"/>
  <c r="CR47" i="130"/>
  <c r="CO47" i="130"/>
  <c r="CN47" i="130"/>
  <c r="CK47" i="130"/>
  <c r="AA47" i="130"/>
  <c r="CM47" i="130" s="1"/>
  <c r="DN46" i="130"/>
  <c r="DI46" i="130"/>
  <c r="DH46" i="130"/>
  <c r="DE46" i="130"/>
  <c r="DD46" i="130"/>
  <c r="DB46" i="130"/>
  <c r="DA46" i="130"/>
  <c r="CY46" i="130"/>
  <c r="CX46" i="130"/>
  <c r="CV46" i="130"/>
  <c r="CU46" i="130"/>
  <c r="CS46" i="130"/>
  <c r="CR46" i="130"/>
  <c r="CO46" i="130"/>
  <c r="CN46" i="130"/>
  <c r="CK46" i="130"/>
  <c r="AA46" i="130"/>
  <c r="CM46" i="130" s="1"/>
  <c r="DN45" i="130"/>
  <c r="CV45" i="130"/>
  <c r="CU45" i="130"/>
  <c r="CS45" i="130"/>
  <c r="CR45" i="130"/>
  <c r="CO45" i="130"/>
  <c r="CN45" i="130"/>
  <c r="CK45" i="130"/>
  <c r="AA45" i="130"/>
  <c r="C45" i="130" s="1"/>
  <c r="DN44" i="130"/>
  <c r="DI44" i="130"/>
  <c r="DH44" i="130"/>
  <c r="DE44" i="130"/>
  <c r="DD44" i="130"/>
  <c r="DB44" i="130"/>
  <c r="DA44" i="130"/>
  <c r="CY44" i="130"/>
  <c r="CX44" i="130"/>
  <c r="CV44" i="130"/>
  <c r="CU44" i="130"/>
  <c r="CS44" i="130"/>
  <c r="CR44" i="130"/>
  <c r="CO44" i="130"/>
  <c r="CN44" i="130"/>
  <c r="CK44" i="130"/>
  <c r="AA44" i="130"/>
  <c r="CM44" i="130" s="1"/>
  <c r="DN43" i="130"/>
  <c r="DI43" i="130"/>
  <c r="DH43" i="130"/>
  <c r="DE43" i="130"/>
  <c r="DD43" i="130"/>
  <c r="DB43" i="130"/>
  <c r="DA43" i="130"/>
  <c r="CY43" i="130"/>
  <c r="CX43" i="130"/>
  <c r="CV43" i="130"/>
  <c r="CU43" i="130"/>
  <c r="CS43" i="130"/>
  <c r="CR43" i="130"/>
  <c r="CO43" i="130"/>
  <c r="CN43" i="130"/>
  <c r="CK43" i="130"/>
  <c r="AA43" i="130"/>
  <c r="CM43" i="130" s="1"/>
  <c r="C43" i="130"/>
  <c r="DN42" i="130"/>
  <c r="DI42" i="130"/>
  <c r="DH42" i="130"/>
  <c r="DE42" i="130"/>
  <c r="DD42" i="130"/>
  <c r="DB42" i="130"/>
  <c r="DA42" i="130"/>
  <c r="CY42" i="130"/>
  <c r="CX42" i="130"/>
  <c r="CV42" i="130"/>
  <c r="CU42" i="130"/>
  <c r="CS42" i="130"/>
  <c r="CR42" i="130"/>
  <c r="CO42" i="130"/>
  <c r="CN42" i="130"/>
  <c r="CK42" i="130"/>
  <c r="AA42" i="130"/>
  <c r="CM42" i="130" s="1"/>
  <c r="DN41" i="130"/>
  <c r="DI41" i="130"/>
  <c r="DH41" i="130"/>
  <c r="DE41" i="130"/>
  <c r="DD41" i="130"/>
  <c r="DB41" i="130"/>
  <c r="DA41" i="130"/>
  <c r="CY41" i="130"/>
  <c r="CX41" i="130"/>
  <c r="CV41" i="130"/>
  <c r="CU41" i="130"/>
  <c r="CS41" i="130"/>
  <c r="CR41" i="130"/>
  <c r="CO41" i="130"/>
  <c r="CN41" i="130"/>
  <c r="CJ41" i="130" s="1"/>
  <c r="CK41" i="130"/>
  <c r="AA41" i="130"/>
  <c r="CM41" i="130" s="1"/>
  <c r="DN40" i="130"/>
  <c r="DI40" i="130"/>
  <c r="DH40" i="130"/>
  <c r="DE40" i="130"/>
  <c r="DD40" i="130"/>
  <c r="DB40" i="130"/>
  <c r="DA40" i="130"/>
  <c r="CY40" i="130"/>
  <c r="CX40" i="130"/>
  <c r="CV40" i="130"/>
  <c r="CU40" i="130"/>
  <c r="CS40" i="130"/>
  <c r="CR40" i="130"/>
  <c r="CO40" i="130"/>
  <c r="CN40" i="130"/>
  <c r="CK40" i="130"/>
  <c r="AA40" i="130"/>
  <c r="CM40" i="130" s="1"/>
  <c r="DN39" i="130"/>
  <c r="CY39" i="130"/>
  <c r="CX39" i="130"/>
  <c r="CV39" i="130"/>
  <c r="CU39" i="130"/>
  <c r="CS39" i="130"/>
  <c r="CR39" i="130"/>
  <c r="CO39" i="130"/>
  <c r="CN39" i="130"/>
  <c r="CK39" i="130"/>
  <c r="AA39" i="130"/>
  <c r="CM39" i="130" s="1"/>
  <c r="DN38" i="130"/>
  <c r="DI38" i="130"/>
  <c r="DH38" i="130"/>
  <c r="DB38" i="130"/>
  <c r="DA38" i="130"/>
  <c r="CY38" i="130"/>
  <c r="CX38" i="130"/>
  <c r="CV38" i="130"/>
  <c r="CU38" i="130"/>
  <c r="CS38" i="130"/>
  <c r="CR38" i="130"/>
  <c r="CO38" i="130"/>
  <c r="CJ38" i="130" s="1"/>
  <c r="CN38" i="130"/>
  <c r="CK38" i="130"/>
  <c r="AA38" i="130"/>
  <c r="CM38" i="130" s="1"/>
  <c r="DN37" i="130"/>
  <c r="DI37" i="130"/>
  <c r="DH37" i="130"/>
  <c r="DE37" i="130"/>
  <c r="DD37" i="130"/>
  <c r="DB37" i="130"/>
  <c r="DA37" i="130"/>
  <c r="CY37" i="130"/>
  <c r="CX37" i="130"/>
  <c r="CV37" i="130"/>
  <c r="CU37" i="130"/>
  <c r="CS37" i="130"/>
  <c r="CR37" i="130"/>
  <c r="CO37" i="130"/>
  <c r="CN37" i="130"/>
  <c r="CK37" i="130"/>
  <c r="AA37" i="130"/>
  <c r="CM37" i="130" s="1"/>
  <c r="DN36" i="130"/>
  <c r="DI36" i="130"/>
  <c r="DH36" i="130"/>
  <c r="DE36" i="130"/>
  <c r="DD36" i="130"/>
  <c r="DB36" i="130"/>
  <c r="DA36" i="130"/>
  <c r="CY36" i="130"/>
  <c r="CX36" i="130"/>
  <c r="CV36" i="130"/>
  <c r="CU36" i="130"/>
  <c r="CS36" i="130"/>
  <c r="CR36" i="130"/>
  <c r="CO36" i="130"/>
  <c r="CN36" i="130"/>
  <c r="CK36" i="130"/>
  <c r="AA36" i="130"/>
  <c r="CM36" i="130" s="1"/>
  <c r="DN35" i="130"/>
  <c r="DI35" i="130"/>
  <c r="DH35" i="130"/>
  <c r="DE35" i="130"/>
  <c r="DD35" i="130"/>
  <c r="DB35" i="130"/>
  <c r="DA35" i="130"/>
  <c r="CY35" i="130"/>
  <c r="CX35" i="130"/>
  <c r="CV35" i="130"/>
  <c r="CU35" i="130"/>
  <c r="CS35" i="130"/>
  <c r="CR35" i="130"/>
  <c r="CO35" i="130"/>
  <c r="CN35" i="130"/>
  <c r="CK35" i="130"/>
  <c r="AA35" i="130"/>
  <c r="CM35" i="130" s="1"/>
  <c r="DN34" i="130"/>
  <c r="CO34" i="130"/>
  <c r="CN34" i="130"/>
  <c r="CK34" i="130"/>
  <c r="AA34" i="130"/>
  <c r="CM34" i="130" s="1"/>
  <c r="DN33" i="130"/>
  <c r="DI33" i="130"/>
  <c r="DH33" i="130"/>
  <c r="DE33" i="130"/>
  <c r="DD33" i="130"/>
  <c r="DB33" i="130"/>
  <c r="DA33" i="130"/>
  <c r="CY33" i="130"/>
  <c r="CX33" i="130"/>
  <c r="CV33" i="130"/>
  <c r="CU33" i="130"/>
  <c r="CS33" i="130"/>
  <c r="CR33" i="130"/>
  <c r="CO33" i="130"/>
  <c r="CN33" i="130"/>
  <c r="CK33" i="130"/>
  <c r="AA33" i="130"/>
  <c r="CM33" i="130" s="1"/>
  <c r="DN32" i="130"/>
  <c r="DI32" i="130"/>
  <c r="DH32" i="130"/>
  <c r="DE32" i="130"/>
  <c r="DD32" i="130"/>
  <c r="DB32" i="130"/>
  <c r="DA32" i="130"/>
  <c r="CY32" i="130"/>
  <c r="CX32" i="130"/>
  <c r="CV32" i="130"/>
  <c r="CU32" i="130"/>
  <c r="CS32" i="130"/>
  <c r="CR32" i="130"/>
  <c r="CO32" i="130"/>
  <c r="CN32" i="130"/>
  <c r="CK32" i="130"/>
  <c r="AA32" i="130"/>
  <c r="C32" i="130" s="1"/>
  <c r="DN31" i="130"/>
  <c r="DI31" i="130"/>
  <c r="DH31" i="130"/>
  <c r="DE31" i="130"/>
  <c r="DD31" i="130"/>
  <c r="DB31" i="130"/>
  <c r="DA31" i="130"/>
  <c r="CY31" i="130"/>
  <c r="CX31" i="130"/>
  <c r="CV31" i="130"/>
  <c r="CU31" i="130"/>
  <c r="CS31" i="130"/>
  <c r="CR31" i="130"/>
  <c r="CO31" i="130"/>
  <c r="CN31" i="130"/>
  <c r="CK31" i="130"/>
  <c r="AA31" i="130"/>
  <c r="CM31" i="130" s="1"/>
  <c r="DN30" i="130"/>
  <c r="DI30" i="130"/>
  <c r="DH30" i="130"/>
  <c r="DE30" i="130"/>
  <c r="DD30" i="130"/>
  <c r="DB30" i="130"/>
  <c r="DA30" i="130"/>
  <c r="CY30" i="130"/>
  <c r="CX30" i="130"/>
  <c r="CV30" i="130"/>
  <c r="CU30" i="130"/>
  <c r="CS30" i="130"/>
  <c r="CR30" i="130"/>
  <c r="CO30" i="130"/>
  <c r="CN30" i="130"/>
  <c r="CK30" i="130"/>
  <c r="AA30" i="130"/>
  <c r="C30" i="130" s="1"/>
  <c r="DN29" i="130"/>
  <c r="CV29" i="130"/>
  <c r="CU29" i="130"/>
  <c r="CS29" i="130"/>
  <c r="CR29" i="130"/>
  <c r="CO29" i="130"/>
  <c r="CN29" i="130"/>
  <c r="CK29" i="130"/>
  <c r="AA29" i="130"/>
  <c r="CM29" i="130" s="1"/>
  <c r="DN28" i="130"/>
  <c r="DI28" i="130"/>
  <c r="DH28" i="130"/>
  <c r="DE28" i="130"/>
  <c r="DD28" i="130"/>
  <c r="DB28" i="130"/>
  <c r="DA28" i="130"/>
  <c r="CY28" i="130"/>
  <c r="CX28" i="130"/>
  <c r="CV28" i="130"/>
  <c r="CU28" i="130"/>
  <c r="CS28" i="130"/>
  <c r="CR28" i="130"/>
  <c r="CO28" i="130"/>
  <c r="CN28" i="130"/>
  <c r="CK28" i="130"/>
  <c r="AA28" i="130"/>
  <c r="CM28" i="130" s="1"/>
  <c r="DN27" i="130"/>
  <c r="DI27" i="130"/>
  <c r="DH27" i="130"/>
  <c r="DE27" i="130"/>
  <c r="DD27" i="130"/>
  <c r="DB27" i="130"/>
  <c r="DA27" i="130"/>
  <c r="CY27" i="130"/>
  <c r="CX27" i="130"/>
  <c r="CV27" i="130"/>
  <c r="CU27" i="130"/>
  <c r="CS27" i="130"/>
  <c r="CR27" i="130"/>
  <c r="CO27" i="130"/>
  <c r="CN27" i="130"/>
  <c r="CK27" i="130"/>
  <c r="AA27" i="130"/>
  <c r="CM27" i="130" s="1"/>
  <c r="C27" i="130"/>
  <c r="DN26" i="130"/>
  <c r="DI26" i="130"/>
  <c r="DH26" i="130"/>
  <c r="DE26" i="130"/>
  <c r="DD26" i="130"/>
  <c r="DB26" i="130"/>
  <c r="DA26" i="130"/>
  <c r="CY26" i="130"/>
  <c r="CX26" i="130"/>
  <c r="CV26" i="130"/>
  <c r="CU26" i="130"/>
  <c r="CS26" i="130"/>
  <c r="CR26" i="130"/>
  <c r="CO26" i="130"/>
  <c r="CN26" i="130"/>
  <c r="CK26" i="130"/>
  <c r="AA26" i="130"/>
  <c r="C26" i="130" s="1"/>
  <c r="DN25" i="130"/>
  <c r="DI25" i="130"/>
  <c r="DH25" i="130"/>
  <c r="DE25" i="130"/>
  <c r="DD25" i="130"/>
  <c r="DB25" i="130"/>
  <c r="DA25" i="130"/>
  <c r="CY25" i="130"/>
  <c r="CX25" i="130"/>
  <c r="CV25" i="130"/>
  <c r="CU25" i="130"/>
  <c r="CS25" i="130"/>
  <c r="CR25" i="130"/>
  <c r="CO25" i="130"/>
  <c r="CN25" i="130"/>
  <c r="CK25" i="130"/>
  <c r="AA25" i="130"/>
  <c r="CM25" i="130" s="1"/>
  <c r="DN13" i="130"/>
  <c r="CS13" i="130"/>
  <c r="CR13" i="130"/>
  <c r="CO13" i="130"/>
  <c r="CN13" i="130"/>
  <c r="CK13" i="130"/>
  <c r="AA13" i="130"/>
  <c r="CM13" i="130" s="1"/>
  <c r="DN24" i="130"/>
  <c r="DI24" i="130"/>
  <c r="DH24" i="130"/>
  <c r="DE24" i="130"/>
  <c r="DD24" i="130"/>
  <c r="DB24" i="130"/>
  <c r="DA24" i="130"/>
  <c r="CY24" i="130"/>
  <c r="CX24" i="130"/>
  <c r="CV24" i="130"/>
  <c r="CU24" i="130"/>
  <c r="CS24" i="130"/>
  <c r="CR24" i="130"/>
  <c r="CO24" i="130"/>
  <c r="CN24" i="130"/>
  <c r="CK24" i="130"/>
  <c r="AA24" i="130"/>
  <c r="C24" i="130" s="1"/>
  <c r="DN23" i="130"/>
  <c r="DI23" i="130"/>
  <c r="DH23" i="130"/>
  <c r="DE23" i="130"/>
  <c r="DD23" i="130"/>
  <c r="DB23" i="130"/>
  <c r="DA23" i="130"/>
  <c r="CY23" i="130"/>
  <c r="CX23" i="130"/>
  <c r="CV23" i="130"/>
  <c r="CU23" i="130"/>
  <c r="CS23" i="130"/>
  <c r="CR23" i="130"/>
  <c r="CO23" i="130"/>
  <c r="CN23" i="130"/>
  <c r="CK23" i="130"/>
  <c r="AA23" i="130"/>
  <c r="C23" i="130" s="1"/>
  <c r="DN22" i="130"/>
  <c r="DI22" i="130"/>
  <c r="DH22" i="130"/>
  <c r="DE22" i="130"/>
  <c r="DD22" i="130"/>
  <c r="DB22" i="130"/>
  <c r="DA22" i="130"/>
  <c r="CY22" i="130"/>
  <c r="CX22" i="130"/>
  <c r="CV22" i="130"/>
  <c r="CU22" i="130"/>
  <c r="CS22" i="130"/>
  <c r="CR22" i="130"/>
  <c r="CO22" i="130"/>
  <c r="CN22" i="130"/>
  <c r="CK22" i="130"/>
  <c r="AA22" i="130"/>
  <c r="CM22" i="130" s="1"/>
  <c r="DN21" i="130"/>
  <c r="DI21" i="130"/>
  <c r="DH21" i="130"/>
  <c r="DE21" i="130"/>
  <c r="DD21" i="130"/>
  <c r="DB21" i="130"/>
  <c r="DA21" i="130"/>
  <c r="CY21" i="130"/>
  <c r="CX21" i="130"/>
  <c r="CV21" i="130"/>
  <c r="CU21" i="130"/>
  <c r="CS21" i="130"/>
  <c r="CR21" i="130"/>
  <c r="CO21" i="130"/>
  <c r="CN21" i="130"/>
  <c r="CK21" i="130"/>
  <c r="AA21" i="130"/>
  <c r="CM21" i="130" s="1"/>
  <c r="DN20" i="130"/>
  <c r="CV20" i="130"/>
  <c r="CU20" i="130"/>
  <c r="CS20" i="130"/>
  <c r="CR20" i="130"/>
  <c r="CO20" i="130"/>
  <c r="CN20" i="130"/>
  <c r="CK20" i="130"/>
  <c r="AA20" i="130"/>
  <c r="C20" i="130" s="1"/>
  <c r="DN18" i="130"/>
  <c r="CS18" i="130"/>
  <c r="CR18" i="130"/>
  <c r="CO18" i="130"/>
  <c r="CN18" i="130"/>
  <c r="CK18" i="130"/>
  <c r="AA18" i="130"/>
  <c r="CM18" i="130" s="1"/>
  <c r="DN17" i="130"/>
  <c r="DI17" i="130"/>
  <c r="DH17" i="130"/>
  <c r="DE17" i="130"/>
  <c r="DD17" i="130"/>
  <c r="DB17" i="130"/>
  <c r="DA17" i="130"/>
  <c r="CY17" i="130"/>
  <c r="CX17" i="130"/>
  <c r="CV17" i="130"/>
  <c r="CU17" i="130"/>
  <c r="CS17" i="130"/>
  <c r="CR17" i="130"/>
  <c r="CO17" i="130"/>
  <c r="CN17" i="130"/>
  <c r="CK17" i="130"/>
  <c r="AA17" i="130"/>
  <c r="C17" i="130" s="1"/>
  <c r="DN16" i="130"/>
  <c r="DI16" i="130"/>
  <c r="DH16" i="130"/>
  <c r="DE16" i="130"/>
  <c r="DD16" i="130"/>
  <c r="DB16" i="130"/>
  <c r="DA16" i="130"/>
  <c r="CY16" i="130"/>
  <c r="CX16" i="130"/>
  <c r="CV16" i="130"/>
  <c r="CU16" i="130"/>
  <c r="CS16" i="130"/>
  <c r="CR16" i="130"/>
  <c r="CO16" i="130"/>
  <c r="CN16" i="130"/>
  <c r="CK16" i="130"/>
  <c r="AA16" i="130"/>
  <c r="CM16" i="130" s="1"/>
  <c r="DN15" i="130"/>
  <c r="DI15" i="130"/>
  <c r="DH15" i="130"/>
  <c r="DE15" i="130"/>
  <c r="DD15" i="130"/>
  <c r="DB15" i="130"/>
  <c r="DA15" i="130"/>
  <c r="CY15" i="130"/>
  <c r="CX15" i="130"/>
  <c r="CV15" i="130"/>
  <c r="CU15" i="130"/>
  <c r="CS15" i="130"/>
  <c r="CR15" i="130"/>
  <c r="CO15" i="130"/>
  <c r="CN15" i="130"/>
  <c r="CK15" i="130"/>
  <c r="AA15" i="130"/>
  <c r="CM15" i="130" s="1"/>
  <c r="DN14" i="130"/>
  <c r="DI14" i="130"/>
  <c r="DH14" i="130"/>
  <c r="DE14" i="130"/>
  <c r="DD14" i="130"/>
  <c r="DB14" i="130"/>
  <c r="DA14" i="130"/>
  <c r="CY14" i="130"/>
  <c r="CX14" i="130"/>
  <c r="CV14" i="130"/>
  <c r="CU14" i="130"/>
  <c r="CS14" i="130"/>
  <c r="CR14" i="130"/>
  <c r="CO14" i="130"/>
  <c r="CN14" i="130"/>
  <c r="CK14" i="130"/>
  <c r="AA14" i="130"/>
  <c r="CM14" i="130" s="1"/>
  <c r="DN12" i="130"/>
  <c r="DI12" i="130"/>
  <c r="DH12" i="130"/>
  <c r="DE12" i="130"/>
  <c r="DD12" i="130"/>
  <c r="CO12" i="130"/>
  <c r="CN12" i="130"/>
  <c r="CK12" i="130"/>
  <c r="AA12" i="130"/>
  <c r="C12" i="130" s="1"/>
  <c r="DN11" i="130"/>
  <c r="DI11" i="130"/>
  <c r="DH11" i="130"/>
  <c r="DE11" i="130"/>
  <c r="DD11" i="130"/>
  <c r="DB11" i="130"/>
  <c r="DA11" i="130"/>
  <c r="CY11" i="130"/>
  <c r="CX11" i="130"/>
  <c r="CV11" i="130"/>
  <c r="CU11" i="130"/>
  <c r="CS11" i="130"/>
  <c r="CR11" i="130"/>
  <c r="CO11" i="130"/>
  <c r="CN11" i="130"/>
  <c r="CK11" i="130"/>
  <c r="AA11" i="130"/>
  <c r="CM11" i="130" s="1"/>
  <c r="DN10" i="130"/>
  <c r="DI10" i="130"/>
  <c r="DH10" i="130"/>
  <c r="DE10" i="130"/>
  <c r="DD10" i="130"/>
  <c r="DB10" i="130"/>
  <c r="DA10" i="130"/>
  <c r="CY10" i="130"/>
  <c r="CX10" i="130"/>
  <c r="CV10" i="130"/>
  <c r="CU10" i="130"/>
  <c r="CS10" i="130"/>
  <c r="CR10" i="130"/>
  <c r="CO10" i="130"/>
  <c r="CN10" i="130"/>
  <c r="CK10" i="130"/>
  <c r="AA10" i="130"/>
  <c r="C10" i="130" s="1"/>
  <c r="DN9" i="130"/>
  <c r="DI9" i="130"/>
  <c r="DH9" i="130"/>
  <c r="DE9" i="130"/>
  <c r="DD9" i="130"/>
  <c r="DB9" i="130"/>
  <c r="DA9" i="130"/>
  <c r="CY9" i="130"/>
  <c r="CX9" i="130"/>
  <c r="CV9" i="130"/>
  <c r="CU9" i="130"/>
  <c r="CS9" i="130"/>
  <c r="CR9" i="130"/>
  <c r="CO9" i="130"/>
  <c r="CN9" i="130"/>
  <c r="CK9" i="130"/>
  <c r="AA9" i="130"/>
  <c r="CM9" i="130" s="1"/>
  <c r="DN8" i="130"/>
  <c r="DI8" i="130"/>
  <c r="DH8" i="130"/>
  <c r="DE8" i="130"/>
  <c r="DD8" i="130"/>
  <c r="DB8" i="130"/>
  <c r="DA8" i="130"/>
  <c r="CY8" i="130"/>
  <c r="CX8" i="130"/>
  <c r="CV8" i="130"/>
  <c r="CU8" i="130"/>
  <c r="CS8" i="130"/>
  <c r="CR8" i="130"/>
  <c r="CO8" i="130"/>
  <c r="CN8" i="130"/>
  <c r="CK8" i="130"/>
  <c r="AA8" i="130"/>
  <c r="C8" i="130" s="1"/>
  <c r="DN7" i="130"/>
  <c r="DI7" i="130"/>
  <c r="DH7" i="130"/>
  <c r="DE7" i="130"/>
  <c r="DD7" i="130"/>
  <c r="DB7" i="130"/>
  <c r="DA7" i="130"/>
  <c r="CY7" i="130"/>
  <c r="CX7" i="130"/>
  <c r="CV7" i="130"/>
  <c r="CU7" i="130"/>
  <c r="CS7" i="130"/>
  <c r="CR7" i="130"/>
  <c r="CO7" i="130"/>
  <c r="CN7" i="130"/>
  <c r="CK7" i="130"/>
  <c r="AA7" i="130"/>
  <c r="CM7" i="130" s="1"/>
  <c r="DN6" i="130"/>
  <c r="DI6" i="130"/>
  <c r="DH6" i="130"/>
  <c r="DE6" i="130"/>
  <c r="DD6" i="130"/>
  <c r="DB6" i="130"/>
  <c r="DA6" i="130"/>
  <c r="CY6" i="130"/>
  <c r="CX6" i="130"/>
  <c r="CV6" i="130"/>
  <c r="CU6" i="130"/>
  <c r="CS6" i="130"/>
  <c r="CR6" i="130"/>
  <c r="CO6" i="130"/>
  <c r="CN6" i="130"/>
  <c r="CK6" i="130"/>
  <c r="AA6" i="130"/>
  <c r="CM6" i="130" s="1"/>
  <c r="DN5" i="130"/>
  <c r="DI5" i="130"/>
  <c r="DH5" i="130"/>
  <c r="DE5" i="130"/>
  <c r="DD5" i="130"/>
  <c r="DB5" i="130"/>
  <c r="DA5" i="130"/>
  <c r="CY5" i="130"/>
  <c r="CX5" i="130"/>
  <c r="CV5" i="130"/>
  <c r="CU5" i="130"/>
  <c r="CS5" i="130"/>
  <c r="CR5" i="130"/>
  <c r="CO5" i="130"/>
  <c r="CN5" i="130"/>
  <c r="CK5" i="130"/>
  <c r="AA5" i="130"/>
  <c r="CM5" i="130" s="1"/>
  <c r="C110" i="130" l="1"/>
  <c r="CJ102" i="130"/>
  <c r="CJ95" i="130"/>
  <c r="CJ68" i="130"/>
  <c r="CJ8" i="130"/>
  <c r="CJ80" i="130"/>
  <c r="CJ129" i="130"/>
  <c r="CM8" i="130"/>
  <c r="C21" i="130"/>
  <c r="CJ54" i="130"/>
  <c r="CJ94" i="130"/>
  <c r="CJ96" i="130"/>
  <c r="C98" i="130"/>
  <c r="C56" i="130"/>
  <c r="C57" i="130"/>
  <c r="C82" i="130"/>
  <c r="C119" i="130"/>
  <c r="C5" i="130"/>
  <c r="C85" i="130"/>
  <c r="C120" i="130"/>
  <c r="C121" i="130"/>
  <c r="C135" i="130"/>
  <c r="C6" i="130"/>
  <c r="C31" i="130"/>
  <c r="CJ60" i="130"/>
  <c r="CJ111" i="130"/>
  <c r="CJ113" i="130"/>
  <c r="P158" i="130"/>
  <c r="P160" i="130" s="1"/>
  <c r="CJ128" i="130"/>
  <c r="CM26" i="130"/>
  <c r="CJ106" i="130"/>
  <c r="CM81" i="130"/>
  <c r="CJ10" i="130"/>
  <c r="CJ137" i="130"/>
  <c r="CJ121" i="130"/>
  <c r="CJ57" i="130"/>
  <c r="CM12" i="130"/>
  <c r="C14" i="130"/>
  <c r="C28" i="130"/>
  <c r="CJ32" i="130"/>
  <c r="C60" i="130"/>
  <c r="C77" i="130"/>
  <c r="C79" i="130"/>
  <c r="CJ112" i="130"/>
  <c r="CM125" i="130"/>
  <c r="CJ142" i="130"/>
  <c r="CM51" i="130"/>
  <c r="CJ77" i="130"/>
  <c r="CJ120" i="130"/>
  <c r="C9" i="130"/>
  <c r="CJ23" i="130"/>
  <c r="C13" i="130"/>
  <c r="C25" i="130"/>
  <c r="CJ45" i="130"/>
  <c r="C116" i="130"/>
  <c r="C122" i="130"/>
  <c r="CJ126" i="130"/>
  <c r="CM132" i="130"/>
  <c r="CJ74" i="130"/>
  <c r="CM45" i="130"/>
  <c r="C46" i="130"/>
  <c r="CM53" i="130"/>
  <c r="CJ72" i="130"/>
  <c r="C73" i="130"/>
  <c r="CJ76" i="130"/>
  <c r="C83" i="130"/>
  <c r="CJ103" i="130"/>
  <c r="CJ105" i="130"/>
  <c r="CM126" i="130"/>
  <c r="C127" i="130"/>
  <c r="CJ140" i="130"/>
  <c r="CJ141" i="130"/>
  <c r="CM76" i="130"/>
  <c r="CM17" i="130"/>
  <c r="CM58" i="130"/>
  <c r="CM24" i="130"/>
  <c r="CJ81" i="130"/>
  <c r="CJ17" i="130"/>
  <c r="CJ13" i="130"/>
  <c r="CJ30" i="130"/>
  <c r="C47" i="130"/>
  <c r="CJ67" i="130"/>
  <c r="C74" i="130"/>
  <c r="CJ98" i="130"/>
  <c r="C124" i="130"/>
  <c r="C128" i="130"/>
  <c r="C133" i="130"/>
  <c r="CJ12" i="130"/>
  <c r="C37" i="130"/>
  <c r="CJ46" i="130"/>
  <c r="C52" i="130"/>
  <c r="C54" i="130"/>
  <c r="C72" i="130"/>
  <c r="C75" i="130"/>
  <c r="CJ100" i="130"/>
  <c r="C102" i="130"/>
  <c r="CJ109" i="130"/>
  <c r="CJ127" i="130"/>
  <c r="CJ132" i="130"/>
  <c r="CM20" i="130"/>
  <c r="CJ26" i="130"/>
  <c r="CJ24" i="130"/>
  <c r="CJ34" i="130"/>
  <c r="CJ61" i="130"/>
  <c r="CJ71" i="130"/>
  <c r="CM80" i="130"/>
  <c r="CJ82" i="130"/>
  <c r="CJ118" i="130"/>
  <c r="CJ123" i="130"/>
  <c r="CJ35" i="130"/>
  <c r="CJ65" i="130"/>
  <c r="CJ93" i="130"/>
  <c r="CJ104" i="130"/>
  <c r="CM134" i="130"/>
  <c r="CJ5" i="130"/>
  <c r="C11" i="130"/>
  <c r="CJ14" i="130"/>
  <c r="CJ15" i="130"/>
  <c r="CJ37" i="130"/>
  <c r="CJ136" i="130"/>
  <c r="CM30" i="130"/>
  <c r="CJ40" i="130"/>
  <c r="CJ79" i="130"/>
  <c r="CJ122" i="130"/>
  <c r="CJ6" i="130"/>
  <c r="CJ21" i="130"/>
  <c r="CJ28" i="130"/>
  <c r="CM32" i="130"/>
  <c r="C33" i="130"/>
  <c r="C35" i="130"/>
  <c r="C40" i="130"/>
  <c r="CJ43" i="130"/>
  <c r="C48" i="130"/>
  <c r="CJ50" i="130"/>
  <c r="CJ52" i="130"/>
  <c r="CJ62" i="130"/>
  <c r="CJ63" i="130"/>
  <c r="C65" i="130"/>
  <c r="CJ69" i="130"/>
  <c r="CJ70" i="130"/>
  <c r="CJ83" i="130"/>
  <c r="CM84" i="130"/>
  <c r="CJ89" i="130"/>
  <c r="CJ90" i="130"/>
  <c r="CJ99" i="130"/>
  <c r="CJ114" i="130"/>
  <c r="CM115" i="130"/>
  <c r="C117" i="130"/>
  <c r="CJ119" i="130"/>
  <c r="CJ124" i="130"/>
  <c r="CJ135" i="130"/>
  <c r="CJ138" i="130"/>
  <c r="P159" i="130"/>
  <c r="C18" i="130"/>
  <c r="CJ25" i="130"/>
  <c r="CJ29" i="130"/>
  <c r="C34" i="130"/>
  <c r="C36" i="130"/>
  <c r="C41" i="130"/>
  <c r="CJ44" i="130"/>
  <c r="C49" i="130"/>
  <c r="CJ51" i="130"/>
  <c r="CJ53" i="130"/>
  <c r="CJ56" i="130"/>
  <c r="C61" i="130"/>
  <c r="CJ84" i="130"/>
  <c r="CJ85" i="130"/>
  <c r="CJ86" i="130"/>
  <c r="CJ91" i="130"/>
  <c r="CJ92" i="130"/>
  <c r="CJ110" i="130"/>
  <c r="CJ115" i="130"/>
  <c r="CJ116" i="130"/>
  <c r="C118" i="130"/>
  <c r="CJ125" i="130"/>
  <c r="CJ20" i="130"/>
  <c r="CJ27" i="130"/>
  <c r="CJ36" i="130"/>
  <c r="CM64" i="130"/>
  <c r="CM123" i="130"/>
  <c r="CJ7" i="130"/>
  <c r="CM10" i="130"/>
  <c r="C15" i="130"/>
  <c r="CJ16" i="130"/>
  <c r="CM23" i="130"/>
  <c r="CJ42" i="130"/>
  <c r="CJ55" i="130"/>
  <c r="CJ58" i="130"/>
  <c r="CM97" i="130"/>
  <c r="CM101" i="130"/>
  <c r="CM130" i="130"/>
  <c r="CM139" i="130"/>
  <c r="CJ48" i="130"/>
  <c r="CM68" i="130"/>
  <c r="CM86" i="130"/>
  <c r="C22" i="130"/>
  <c r="C29" i="130"/>
  <c r="CJ33" i="130"/>
  <c r="C38" i="130"/>
  <c r="C39" i="130"/>
  <c r="C44" i="130"/>
  <c r="CJ49" i="130"/>
  <c r="CJ64" i="130"/>
  <c r="CJ66" i="130"/>
  <c r="C69" i="130"/>
  <c r="CJ75" i="130"/>
  <c r="CJ97" i="130"/>
  <c r="CJ101" i="130"/>
  <c r="CJ108" i="130"/>
  <c r="CJ117" i="130"/>
  <c r="C129" i="130"/>
  <c r="CJ133" i="130"/>
  <c r="CJ139" i="130"/>
  <c r="CJ18" i="130"/>
  <c r="CJ22" i="130"/>
  <c r="CJ39" i="130"/>
  <c r="CJ31" i="130"/>
  <c r="CJ134" i="130"/>
  <c r="CJ9" i="130"/>
  <c r="C7" i="130"/>
  <c r="CJ11" i="130"/>
  <c r="C16" i="130"/>
  <c r="C42" i="130"/>
  <c r="CJ47" i="130"/>
  <c r="C55" i="130"/>
  <c r="CJ59" i="130"/>
  <c r="CJ73" i="130"/>
  <c r="CJ88" i="130"/>
  <c r="CM95" i="130"/>
  <c r="C96" i="130"/>
  <c r="CM99" i="130"/>
  <c r="C100" i="130"/>
  <c r="CM103" i="130"/>
  <c r="CM111" i="130"/>
  <c r="CJ131" i="130"/>
  <c r="CM136" i="130"/>
  <c r="C138" i="130"/>
  <c r="C88" i="130"/>
  <c r="CM89" i="130"/>
  <c r="C90" i="130"/>
  <c r="CM91" i="130"/>
  <c r="C92" i="130"/>
  <c r="CM93" i="130"/>
  <c r="C94" i="130"/>
  <c r="CM104" i="130"/>
  <c r="C105" i="130"/>
  <c r="CM106" i="130"/>
  <c r="C108" i="130"/>
  <c r="CM109" i="130"/>
  <c r="CM112" i="130"/>
  <c r="C113" i="130"/>
  <c r="C114" i="130"/>
  <c r="CM137" i="130"/>
  <c r="CM140" i="130"/>
  <c r="C141" i="130"/>
  <c r="CM142" i="130"/>
  <c r="C141" i="129"/>
  <c r="C142" i="129"/>
  <c r="C143" i="129"/>
  <c r="C144" i="129"/>
  <c r="C145" i="129"/>
  <c r="C146" i="129"/>
  <c r="C147" i="129"/>
  <c r="C148" i="129"/>
  <c r="C149" i="129"/>
  <c r="C150" i="129"/>
  <c r="C152" i="129"/>
  <c r="C151" i="129"/>
  <c r="C153" i="129"/>
  <c r="CN86" i="129"/>
  <c r="AA86" i="129"/>
  <c r="C86" i="129" s="1"/>
  <c r="N156" i="129"/>
  <c r="N157" i="129"/>
  <c r="AA140" i="129"/>
  <c r="C140" i="129" s="1"/>
  <c r="AA139" i="129"/>
  <c r="C139" i="129" s="1"/>
  <c r="AA138" i="129"/>
  <c r="C138" i="129" s="1"/>
  <c r="AA137" i="129"/>
  <c r="C137" i="129" s="1"/>
  <c r="AA136" i="129"/>
  <c r="C136" i="129" s="1"/>
  <c r="AA135" i="129"/>
  <c r="C135" i="129" s="1"/>
  <c r="AA134" i="129"/>
  <c r="C134" i="129" s="1"/>
  <c r="AA133" i="129"/>
  <c r="C133" i="129" s="1"/>
  <c r="AA132" i="129"/>
  <c r="C132" i="129" s="1"/>
  <c r="AA131" i="129"/>
  <c r="C131" i="129" s="1"/>
  <c r="AA130" i="129"/>
  <c r="C130" i="129" s="1"/>
  <c r="AA129" i="129"/>
  <c r="C129" i="129" s="1"/>
  <c r="AA128" i="129"/>
  <c r="C128" i="129" s="1"/>
  <c r="AA127" i="129"/>
  <c r="C127" i="129" s="1"/>
  <c r="AA126" i="129"/>
  <c r="C126" i="129" s="1"/>
  <c r="AA125" i="129"/>
  <c r="C125" i="129" s="1"/>
  <c r="AA124" i="129"/>
  <c r="C124" i="129" s="1"/>
  <c r="AA123" i="129"/>
  <c r="C123" i="129" s="1"/>
  <c r="AA122" i="129"/>
  <c r="C122" i="129" s="1"/>
  <c r="AA121" i="129"/>
  <c r="C121" i="129" s="1"/>
  <c r="AA120" i="129"/>
  <c r="C120" i="129" s="1"/>
  <c r="AA119" i="129"/>
  <c r="C119" i="129" s="1"/>
  <c r="AA118" i="129"/>
  <c r="C118" i="129" s="1"/>
  <c r="AA117" i="129"/>
  <c r="C117" i="129" s="1"/>
  <c r="AA116" i="129"/>
  <c r="C116" i="129" s="1"/>
  <c r="AA115" i="129"/>
  <c r="C115" i="129" s="1"/>
  <c r="AA114" i="129"/>
  <c r="C114" i="129" s="1"/>
  <c r="AA113" i="129"/>
  <c r="C113" i="129" s="1"/>
  <c r="AA112" i="129"/>
  <c r="C112" i="129" s="1"/>
  <c r="AA111" i="129"/>
  <c r="C111" i="129" s="1"/>
  <c r="AA110" i="129"/>
  <c r="C110" i="129" s="1"/>
  <c r="AA109" i="129"/>
  <c r="C109" i="129" s="1"/>
  <c r="AA108" i="129"/>
  <c r="C108" i="129" s="1"/>
  <c r="AA107" i="129"/>
  <c r="C107" i="129" s="1"/>
  <c r="AA106" i="129"/>
  <c r="C106" i="129" s="1"/>
  <c r="AA105" i="129"/>
  <c r="C105" i="129" s="1"/>
  <c r="AA104" i="129"/>
  <c r="C104" i="129" s="1"/>
  <c r="AA103" i="129"/>
  <c r="C103" i="129" s="1"/>
  <c r="AA102" i="129"/>
  <c r="C102" i="129" s="1"/>
  <c r="AA101" i="129"/>
  <c r="C101" i="129" s="1"/>
  <c r="AA100" i="129"/>
  <c r="C100" i="129" s="1"/>
  <c r="AA99" i="129"/>
  <c r="C99" i="129" s="1"/>
  <c r="AA98" i="129"/>
  <c r="C98" i="129" s="1"/>
  <c r="AA97" i="129"/>
  <c r="C97" i="129" s="1"/>
  <c r="AA96" i="129"/>
  <c r="C96" i="129" s="1"/>
  <c r="AA95" i="129"/>
  <c r="C95" i="129" s="1"/>
  <c r="AA94" i="129"/>
  <c r="C94" i="129" s="1"/>
  <c r="AA93" i="129"/>
  <c r="C93" i="129" s="1"/>
  <c r="AA92" i="129"/>
  <c r="C92" i="129" s="1"/>
  <c r="AA91" i="129"/>
  <c r="C91" i="129" s="1"/>
  <c r="AA90" i="129"/>
  <c r="C90" i="129" s="1"/>
  <c r="AA89" i="129"/>
  <c r="C89" i="129" s="1"/>
  <c r="AA88" i="129"/>
  <c r="C88" i="129" s="1"/>
  <c r="AA87" i="129"/>
  <c r="C87" i="129" s="1"/>
  <c r="AA85" i="129"/>
  <c r="C85" i="129" s="1"/>
  <c r="AA80" i="129"/>
  <c r="C80" i="129" s="1"/>
  <c r="AA79" i="129"/>
  <c r="C79" i="129" s="1"/>
  <c r="AA83" i="129"/>
  <c r="C83" i="129" s="1"/>
  <c r="AA84" i="129"/>
  <c r="C84" i="129" s="1"/>
  <c r="AA82" i="129"/>
  <c r="C82" i="129" s="1"/>
  <c r="AA81" i="129"/>
  <c r="C81" i="129" s="1"/>
  <c r="AA78" i="129"/>
  <c r="C78" i="129" s="1"/>
  <c r="AA77" i="129"/>
  <c r="C77" i="129" s="1"/>
  <c r="AA76" i="129"/>
  <c r="C76" i="129" s="1"/>
  <c r="AA75" i="129"/>
  <c r="C75" i="129" s="1"/>
  <c r="AA74" i="129"/>
  <c r="C74" i="129" s="1"/>
  <c r="AA73" i="129"/>
  <c r="C73" i="129" s="1"/>
  <c r="AA72" i="129"/>
  <c r="C72" i="129" s="1"/>
  <c r="AA71" i="129"/>
  <c r="C71" i="129" s="1"/>
  <c r="AA70" i="129"/>
  <c r="C70" i="129" s="1"/>
  <c r="AA69" i="129"/>
  <c r="C69" i="129" s="1"/>
  <c r="AA68" i="129"/>
  <c r="C68" i="129" s="1"/>
  <c r="AA67" i="129"/>
  <c r="C67" i="129" s="1"/>
  <c r="AA66" i="129"/>
  <c r="C66" i="129" s="1"/>
  <c r="AA65" i="129"/>
  <c r="C65" i="129" s="1"/>
  <c r="AA64" i="129"/>
  <c r="C64" i="129" s="1"/>
  <c r="AA63" i="129"/>
  <c r="C63" i="129" s="1"/>
  <c r="AA62" i="129"/>
  <c r="C62" i="129" s="1"/>
  <c r="AA61" i="129"/>
  <c r="C61" i="129" s="1"/>
  <c r="AA60" i="129"/>
  <c r="C60" i="129" s="1"/>
  <c r="AA59" i="129"/>
  <c r="C59" i="129" s="1"/>
  <c r="AA58" i="129"/>
  <c r="C58" i="129" s="1"/>
  <c r="AA57" i="129"/>
  <c r="C57" i="129" s="1"/>
  <c r="AA56" i="129"/>
  <c r="C56" i="129" s="1"/>
  <c r="AA55" i="129"/>
  <c r="C55" i="129" s="1"/>
  <c r="AA54" i="129"/>
  <c r="C54" i="129" s="1"/>
  <c r="AA53" i="129"/>
  <c r="C53" i="129" s="1"/>
  <c r="AA52" i="129"/>
  <c r="C52" i="129" s="1"/>
  <c r="AA51" i="129"/>
  <c r="C51" i="129" s="1"/>
  <c r="AA50" i="129"/>
  <c r="C50" i="129" s="1"/>
  <c r="AA49" i="129"/>
  <c r="C49" i="129" s="1"/>
  <c r="AA48" i="129"/>
  <c r="C48" i="129" s="1"/>
  <c r="AA47" i="129"/>
  <c r="C47" i="129" s="1"/>
  <c r="AA46" i="129"/>
  <c r="C46" i="129" s="1"/>
  <c r="AA45" i="129"/>
  <c r="C45" i="129" s="1"/>
  <c r="AA44" i="129"/>
  <c r="C44" i="129" s="1"/>
  <c r="AA43" i="129"/>
  <c r="C43" i="129" s="1"/>
  <c r="AA42" i="129"/>
  <c r="C42" i="129" s="1"/>
  <c r="AA41" i="129"/>
  <c r="C41" i="129" s="1"/>
  <c r="AA40" i="129"/>
  <c r="C40" i="129" s="1"/>
  <c r="AA39" i="129"/>
  <c r="C39" i="129" s="1"/>
  <c r="AA38" i="129"/>
  <c r="C38" i="129" s="1"/>
  <c r="AA37" i="129"/>
  <c r="C37" i="129" s="1"/>
  <c r="AA36" i="129"/>
  <c r="C36" i="129" s="1"/>
  <c r="AA35" i="129"/>
  <c r="C35" i="129" s="1"/>
  <c r="AA34" i="129"/>
  <c r="C34" i="129" s="1"/>
  <c r="AA33" i="129"/>
  <c r="C33" i="129" s="1"/>
  <c r="AA32" i="129"/>
  <c r="C32" i="129" s="1"/>
  <c r="AA31" i="129"/>
  <c r="C31" i="129" s="1"/>
  <c r="AA30" i="129"/>
  <c r="C30" i="129" s="1"/>
  <c r="AA29" i="129"/>
  <c r="C29" i="129" s="1"/>
  <c r="AA28" i="129"/>
  <c r="C28" i="129" s="1"/>
  <c r="AA27" i="129"/>
  <c r="C27" i="129" s="1"/>
  <c r="AA26" i="129"/>
  <c r="C26" i="129" s="1"/>
  <c r="AA25" i="129"/>
  <c r="C25" i="129" s="1"/>
  <c r="AA24" i="129"/>
  <c r="C24" i="129" s="1"/>
  <c r="AA23" i="129"/>
  <c r="C23" i="129" s="1"/>
  <c r="AA22" i="129"/>
  <c r="C22" i="129" s="1"/>
  <c r="AA21" i="129"/>
  <c r="C21" i="129" s="1"/>
  <c r="AA20" i="129"/>
  <c r="C20" i="129" s="1"/>
  <c r="AA19" i="129"/>
  <c r="C19" i="129" s="1"/>
  <c r="AA18" i="129"/>
  <c r="C18" i="129" s="1"/>
  <c r="AA17" i="129"/>
  <c r="C17" i="129" s="1"/>
  <c r="AA16" i="129"/>
  <c r="C16" i="129" s="1"/>
  <c r="AA15" i="129"/>
  <c r="C15" i="129" s="1"/>
  <c r="AA14" i="129"/>
  <c r="C14" i="129" s="1"/>
  <c r="AA13" i="129"/>
  <c r="C13" i="129" s="1"/>
  <c r="AA12" i="129"/>
  <c r="C12" i="129" s="1"/>
  <c r="AA11" i="129"/>
  <c r="C11" i="129" s="1"/>
  <c r="AA10" i="129"/>
  <c r="C10" i="129" s="1"/>
  <c r="AA9" i="129"/>
  <c r="C9" i="129" s="1"/>
  <c r="AA8" i="129"/>
  <c r="C8" i="129" s="1"/>
  <c r="AA7" i="129"/>
  <c r="C7" i="129" s="1"/>
  <c r="AA6" i="129"/>
  <c r="C6" i="129" s="1"/>
  <c r="AA5" i="129"/>
  <c r="C5" i="129" s="1"/>
  <c r="K156" i="129"/>
  <c r="K157" i="129"/>
  <c r="CK153" i="129"/>
  <c r="CK151" i="129"/>
  <c r="CK152" i="129"/>
  <c r="T155" i="129"/>
  <c r="C159" i="130" l="1"/>
  <c r="C158" i="130"/>
  <c r="CM10" i="129"/>
  <c r="CM12" i="129"/>
  <c r="CM13" i="129"/>
  <c r="CM17" i="129"/>
  <c r="CM20" i="129"/>
  <c r="CM26" i="129"/>
  <c r="CM28" i="129"/>
  <c r="CM34" i="129"/>
  <c r="CM35" i="129"/>
  <c r="CM37" i="129"/>
  <c r="CM39" i="129"/>
  <c r="CM41" i="129"/>
  <c r="CM43" i="129"/>
  <c r="CM44" i="129"/>
  <c r="CM50" i="129"/>
  <c r="CM51" i="129"/>
  <c r="CM52" i="129"/>
  <c r="CM58" i="129"/>
  <c r="CM60" i="129"/>
  <c r="CM61" i="129"/>
  <c r="CM62" i="129"/>
  <c r="CM65" i="129"/>
  <c r="CM66" i="129"/>
  <c r="CM67" i="129"/>
  <c r="CM68" i="129"/>
  <c r="CM73" i="129"/>
  <c r="CM75" i="129"/>
  <c r="CM77" i="129"/>
  <c r="CM82" i="129"/>
  <c r="CM79" i="129"/>
  <c r="CM85" i="129"/>
  <c r="CM88" i="129"/>
  <c r="CM90" i="129"/>
  <c r="CM92" i="129"/>
  <c r="CM94" i="129"/>
  <c r="CM96" i="129"/>
  <c r="CM98" i="129"/>
  <c r="CM100" i="129"/>
  <c r="CM102" i="129"/>
  <c r="CM104" i="129"/>
  <c r="CM105" i="129"/>
  <c r="CM106" i="129"/>
  <c r="CM107" i="129"/>
  <c r="CM109" i="129"/>
  <c r="CM112" i="129"/>
  <c r="CM113" i="129"/>
  <c r="CM116" i="129"/>
  <c r="CM118" i="129"/>
  <c r="CM120" i="129"/>
  <c r="CM126" i="129"/>
  <c r="CM129" i="129"/>
  <c r="CM130" i="129"/>
  <c r="CM131" i="129"/>
  <c r="CM136" i="129"/>
  <c r="CM137" i="129"/>
  <c r="CM138" i="129"/>
  <c r="CJ163" i="129"/>
  <c r="CJ162" i="129"/>
  <c r="CJ161" i="129"/>
  <c r="CJ160" i="129"/>
  <c r="CJ159" i="129"/>
  <c r="CJ158" i="129"/>
  <c r="CJ157" i="129"/>
  <c r="O157" i="129"/>
  <c r="M157" i="129"/>
  <c r="L157" i="129"/>
  <c r="J157" i="129"/>
  <c r="I157" i="129"/>
  <c r="H157" i="129"/>
  <c r="G157" i="129"/>
  <c r="F157" i="129"/>
  <c r="E157" i="129"/>
  <c r="D157" i="129"/>
  <c r="B157" i="129"/>
  <c r="A157" i="129"/>
  <c r="CJ156" i="129"/>
  <c r="O156" i="129"/>
  <c r="M156" i="129"/>
  <c r="L156" i="129"/>
  <c r="J156" i="129"/>
  <c r="I156" i="129"/>
  <c r="H156" i="129"/>
  <c r="G156" i="129"/>
  <c r="F156" i="129"/>
  <c r="E156" i="129"/>
  <c r="D156" i="129"/>
  <c r="B156" i="129"/>
  <c r="A156" i="129"/>
  <c r="CJ155" i="129"/>
  <c r="DN150" i="129"/>
  <c r="CK150" i="129"/>
  <c r="CJ150" i="129"/>
  <c r="DN149" i="129"/>
  <c r="CK149" i="129"/>
  <c r="CJ149" i="129"/>
  <c r="DN148" i="129"/>
  <c r="CK148" i="129"/>
  <c r="CJ148" i="129"/>
  <c r="DN147" i="129"/>
  <c r="CK147" i="129"/>
  <c r="CJ147" i="129"/>
  <c r="DN146" i="129"/>
  <c r="CK146" i="129"/>
  <c r="CJ146" i="129"/>
  <c r="DN145" i="129"/>
  <c r="CK145" i="129"/>
  <c r="CJ145" i="129"/>
  <c r="DN144" i="129"/>
  <c r="CK144" i="129"/>
  <c r="CJ144" i="129"/>
  <c r="DN143" i="129"/>
  <c r="CK143" i="129"/>
  <c r="CJ143" i="129"/>
  <c r="DN142" i="129"/>
  <c r="CK142" i="129"/>
  <c r="CJ142" i="129"/>
  <c r="CK141" i="129"/>
  <c r="CJ141" i="129"/>
  <c r="DN140" i="129"/>
  <c r="DI140" i="129"/>
  <c r="DH140" i="129"/>
  <c r="DE140" i="129"/>
  <c r="DD140" i="129"/>
  <c r="DB140" i="129"/>
  <c r="DA140" i="129"/>
  <c r="CY140" i="129"/>
  <c r="CX140" i="129"/>
  <c r="CV140" i="129"/>
  <c r="CU140" i="129"/>
  <c r="CS140" i="129"/>
  <c r="CR140" i="129"/>
  <c r="CO140" i="129"/>
  <c r="CN140" i="129"/>
  <c r="CK140" i="129"/>
  <c r="DN139" i="129"/>
  <c r="DI139" i="129"/>
  <c r="DH139" i="129"/>
  <c r="DE139" i="129"/>
  <c r="DD139" i="129"/>
  <c r="DB139" i="129"/>
  <c r="DA139" i="129"/>
  <c r="CY139" i="129"/>
  <c r="CX139" i="129"/>
  <c r="CV139" i="129"/>
  <c r="CU139" i="129"/>
  <c r="CS139" i="129"/>
  <c r="CR139" i="129"/>
  <c r="CO139" i="129"/>
  <c r="CN139" i="129"/>
  <c r="CK139" i="129"/>
  <c r="DN138" i="129"/>
  <c r="DI138" i="129"/>
  <c r="DH138" i="129"/>
  <c r="DE138" i="129"/>
  <c r="DD138" i="129"/>
  <c r="DB138" i="129"/>
  <c r="DA138" i="129"/>
  <c r="CY138" i="129"/>
  <c r="CX138" i="129"/>
  <c r="CV138" i="129"/>
  <c r="CU138" i="129"/>
  <c r="CS138" i="129"/>
  <c r="CR138" i="129"/>
  <c r="CO138" i="129"/>
  <c r="CN138" i="129"/>
  <c r="CK138" i="129"/>
  <c r="DN137" i="129"/>
  <c r="CS137" i="129"/>
  <c r="CR137" i="129"/>
  <c r="CO137" i="129"/>
  <c r="CN137" i="129"/>
  <c r="CK137" i="129"/>
  <c r="DN136" i="129"/>
  <c r="DI136" i="129"/>
  <c r="DH136" i="129"/>
  <c r="DE136" i="129"/>
  <c r="DD136" i="129"/>
  <c r="DB136" i="129"/>
  <c r="DA136" i="129"/>
  <c r="CY136" i="129"/>
  <c r="CX136" i="129"/>
  <c r="CV136" i="129"/>
  <c r="CU136" i="129"/>
  <c r="CS136" i="129"/>
  <c r="CR136" i="129"/>
  <c r="CO136" i="129"/>
  <c r="CN136" i="129"/>
  <c r="CK136" i="129"/>
  <c r="DN135" i="129"/>
  <c r="CS135" i="129"/>
  <c r="CR135" i="129"/>
  <c r="CO135" i="129"/>
  <c r="CN135" i="129"/>
  <c r="CK135" i="129"/>
  <c r="DN134" i="129"/>
  <c r="DI134" i="129"/>
  <c r="DH134" i="129"/>
  <c r="DE134" i="129"/>
  <c r="DD134" i="129"/>
  <c r="DB134" i="129"/>
  <c r="DA134" i="129"/>
  <c r="CY134" i="129"/>
  <c r="CX134" i="129"/>
  <c r="CV134" i="129"/>
  <c r="CU134" i="129"/>
  <c r="CS134" i="129"/>
  <c r="CR134" i="129"/>
  <c r="CO134" i="129"/>
  <c r="CN134" i="129"/>
  <c r="CK134" i="129"/>
  <c r="DN133" i="129"/>
  <c r="CS133" i="129"/>
  <c r="CR133" i="129"/>
  <c r="CO133" i="129"/>
  <c r="CN133" i="129"/>
  <c r="CK133" i="129"/>
  <c r="DN132" i="129"/>
  <c r="DI132" i="129"/>
  <c r="DH132" i="129"/>
  <c r="DE132" i="129"/>
  <c r="DD132" i="129"/>
  <c r="DB132" i="129"/>
  <c r="DA132" i="129"/>
  <c r="CY132" i="129"/>
  <c r="CX132" i="129"/>
  <c r="CV132" i="129"/>
  <c r="CU132" i="129"/>
  <c r="CS132" i="129"/>
  <c r="CR132" i="129"/>
  <c r="CO132" i="129"/>
  <c r="CN132" i="129"/>
  <c r="CK132" i="129"/>
  <c r="CM132" i="129"/>
  <c r="DN131" i="129"/>
  <c r="DI131" i="129"/>
  <c r="DH131" i="129"/>
  <c r="DE131" i="129"/>
  <c r="DD131" i="129"/>
  <c r="DB131" i="129"/>
  <c r="DA131" i="129"/>
  <c r="CY131" i="129"/>
  <c r="CX131" i="129"/>
  <c r="CV131" i="129"/>
  <c r="CU131" i="129"/>
  <c r="CS131" i="129"/>
  <c r="CR131" i="129"/>
  <c r="CO131" i="129"/>
  <c r="CN131" i="129"/>
  <c r="CK131" i="129"/>
  <c r="DN130" i="129"/>
  <c r="CU130" i="129"/>
  <c r="CS130" i="129"/>
  <c r="CR130" i="129"/>
  <c r="CO130" i="129"/>
  <c r="CN130" i="129"/>
  <c r="CK130" i="129"/>
  <c r="DN129" i="129"/>
  <c r="DI129" i="129"/>
  <c r="DH129" i="129"/>
  <c r="DE129" i="129"/>
  <c r="DD129" i="129"/>
  <c r="DB129" i="129"/>
  <c r="DA129" i="129"/>
  <c r="CY129" i="129"/>
  <c r="CX129" i="129"/>
  <c r="CV129" i="129"/>
  <c r="CU129" i="129"/>
  <c r="CS129" i="129"/>
  <c r="CR129" i="129"/>
  <c r="CO129" i="129"/>
  <c r="CN129" i="129"/>
  <c r="CK129" i="129"/>
  <c r="DN128" i="129"/>
  <c r="DI128" i="129"/>
  <c r="DH128" i="129"/>
  <c r="DE128" i="129"/>
  <c r="DD128" i="129"/>
  <c r="DB128" i="129"/>
  <c r="DA128" i="129"/>
  <c r="CY128" i="129"/>
  <c r="CX128" i="129"/>
  <c r="CV128" i="129"/>
  <c r="CU128" i="129"/>
  <c r="CS128" i="129"/>
  <c r="CR128" i="129"/>
  <c r="CO128" i="129"/>
  <c r="CN128" i="129"/>
  <c r="CK128" i="129"/>
  <c r="DN127" i="129"/>
  <c r="DI127" i="129"/>
  <c r="DH127" i="129"/>
  <c r="DE127" i="129"/>
  <c r="DD127" i="129"/>
  <c r="DB127" i="129"/>
  <c r="DA127" i="129"/>
  <c r="CY127" i="129"/>
  <c r="CX127" i="129"/>
  <c r="CV127" i="129"/>
  <c r="CU127" i="129"/>
  <c r="CS127" i="129"/>
  <c r="CR127" i="129"/>
  <c r="CO127" i="129"/>
  <c r="CN127" i="129"/>
  <c r="CK127" i="129"/>
  <c r="DN126" i="129"/>
  <c r="DI126" i="129"/>
  <c r="DH126" i="129"/>
  <c r="DE126" i="129"/>
  <c r="DD126" i="129"/>
  <c r="DB126" i="129"/>
  <c r="DA126" i="129"/>
  <c r="CY126" i="129"/>
  <c r="CX126" i="129"/>
  <c r="CV126" i="129"/>
  <c r="CU126" i="129"/>
  <c r="CS126" i="129"/>
  <c r="CR126" i="129"/>
  <c r="CO126" i="129"/>
  <c r="CN126" i="129"/>
  <c r="CK126" i="129"/>
  <c r="DN125" i="129"/>
  <c r="DI125" i="129"/>
  <c r="DH125" i="129"/>
  <c r="DE125" i="129"/>
  <c r="DD125" i="129"/>
  <c r="DB125" i="129"/>
  <c r="DA125" i="129"/>
  <c r="CY125" i="129"/>
  <c r="CX125" i="129"/>
  <c r="CV125" i="129"/>
  <c r="CU125" i="129"/>
  <c r="CS125" i="129"/>
  <c r="CR125" i="129"/>
  <c r="CO125" i="129"/>
  <c r="CN125" i="129"/>
  <c r="CK125" i="129"/>
  <c r="DN124" i="129"/>
  <c r="DI124" i="129"/>
  <c r="DH124" i="129"/>
  <c r="DE124" i="129"/>
  <c r="DD124" i="129"/>
  <c r="DB124" i="129"/>
  <c r="DA124" i="129"/>
  <c r="CY124" i="129"/>
  <c r="CX124" i="129"/>
  <c r="CV124" i="129"/>
  <c r="CU124" i="129"/>
  <c r="CS124" i="129"/>
  <c r="CR124" i="129"/>
  <c r="CO124" i="129"/>
  <c r="CN124" i="129"/>
  <c r="CK124" i="129"/>
  <c r="DN123" i="129"/>
  <c r="DI123" i="129"/>
  <c r="DH123" i="129"/>
  <c r="DE123" i="129"/>
  <c r="DD123" i="129"/>
  <c r="DB123" i="129"/>
  <c r="DA123" i="129"/>
  <c r="CY123" i="129"/>
  <c r="CX123" i="129"/>
  <c r="CV123" i="129"/>
  <c r="CU123" i="129"/>
  <c r="CS123" i="129"/>
  <c r="CR123" i="129"/>
  <c r="CO123" i="129"/>
  <c r="CN123" i="129"/>
  <c r="CK123" i="129"/>
  <c r="DN122" i="129"/>
  <c r="DI122" i="129"/>
  <c r="DH122" i="129"/>
  <c r="DE122" i="129"/>
  <c r="DD122" i="129"/>
  <c r="DB122" i="129"/>
  <c r="DA122" i="129"/>
  <c r="CY122" i="129"/>
  <c r="CX122" i="129"/>
  <c r="CV122" i="129"/>
  <c r="CU122" i="129"/>
  <c r="CS122" i="129"/>
  <c r="CR122" i="129"/>
  <c r="CO122" i="129"/>
  <c r="CN122" i="129"/>
  <c r="CK122" i="129"/>
  <c r="DN121" i="129"/>
  <c r="DI121" i="129"/>
  <c r="DH121" i="129"/>
  <c r="DE121" i="129"/>
  <c r="DD121" i="129"/>
  <c r="DB121" i="129"/>
  <c r="DA121" i="129"/>
  <c r="CY121" i="129"/>
  <c r="CX121" i="129"/>
  <c r="CV121" i="129"/>
  <c r="CU121" i="129"/>
  <c r="CS121" i="129"/>
  <c r="CR121" i="129"/>
  <c r="CO121" i="129"/>
  <c r="CN121" i="129"/>
  <c r="CK121" i="129"/>
  <c r="DN120" i="129"/>
  <c r="DI120" i="129"/>
  <c r="DH120" i="129"/>
  <c r="DE120" i="129"/>
  <c r="DD120" i="129"/>
  <c r="DB120" i="129"/>
  <c r="DA120" i="129"/>
  <c r="CY120" i="129"/>
  <c r="CX120" i="129"/>
  <c r="CV120" i="129"/>
  <c r="CU120" i="129"/>
  <c r="CS120" i="129"/>
  <c r="CR120" i="129"/>
  <c r="CO120" i="129"/>
  <c r="CN120" i="129"/>
  <c r="CK120" i="129"/>
  <c r="DN119" i="129"/>
  <c r="DI119" i="129"/>
  <c r="DH119" i="129"/>
  <c r="DE119" i="129"/>
  <c r="DD119" i="129"/>
  <c r="DB119" i="129"/>
  <c r="DA119" i="129"/>
  <c r="CY119" i="129"/>
  <c r="CX119" i="129"/>
  <c r="CV119" i="129"/>
  <c r="CU119" i="129"/>
  <c r="CS119" i="129"/>
  <c r="CR119" i="129"/>
  <c r="CO119" i="129"/>
  <c r="CN119" i="129"/>
  <c r="CK119" i="129"/>
  <c r="DN118" i="129"/>
  <c r="DI118" i="129"/>
  <c r="DH118" i="129"/>
  <c r="DE118" i="129"/>
  <c r="DD118" i="129"/>
  <c r="DB118" i="129"/>
  <c r="DA118" i="129"/>
  <c r="CV118" i="129"/>
  <c r="CU118" i="129"/>
  <c r="CS118" i="129"/>
  <c r="CR118" i="129"/>
  <c r="CO118" i="129"/>
  <c r="CN118" i="129"/>
  <c r="CK118" i="129"/>
  <c r="DN117" i="129"/>
  <c r="DI117" i="129"/>
  <c r="DH117" i="129"/>
  <c r="DE117" i="129"/>
  <c r="DD117" i="129"/>
  <c r="DB117" i="129"/>
  <c r="DA117" i="129"/>
  <c r="CY117" i="129"/>
  <c r="CX117" i="129"/>
  <c r="CV117" i="129"/>
  <c r="CU117" i="129"/>
  <c r="CS117" i="129"/>
  <c r="CR117" i="129"/>
  <c r="CO117" i="129"/>
  <c r="CN117" i="129"/>
  <c r="CK117" i="129"/>
  <c r="DN116" i="129"/>
  <c r="DI116" i="129"/>
  <c r="DH116" i="129"/>
  <c r="DE116" i="129"/>
  <c r="DD116" i="129"/>
  <c r="DB116" i="129"/>
  <c r="DA116" i="129"/>
  <c r="CY116" i="129"/>
  <c r="CX116" i="129"/>
  <c r="CV116" i="129"/>
  <c r="CU116" i="129"/>
  <c r="CS116" i="129"/>
  <c r="CR116" i="129"/>
  <c r="CO116" i="129"/>
  <c r="CN116" i="129"/>
  <c r="CK116" i="129"/>
  <c r="DN115" i="129"/>
  <c r="DI115" i="129"/>
  <c r="DH115" i="129"/>
  <c r="DE115" i="129"/>
  <c r="DD115" i="129"/>
  <c r="DB115" i="129"/>
  <c r="DA115" i="129"/>
  <c r="CY115" i="129"/>
  <c r="CX115" i="129"/>
  <c r="CV115" i="129"/>
  <c r="CU115" i="129"/>
  <c r="CS115" i="129"/>
  <c r="CR115" i="129"/>
  <c r="CO115" i="129"/>
  <c r="CN115" i="129"/>
  <c r="CK115" i="129"/>
  <c r="DN114" i="129"/>
  <c r="DI114" i="129"/>
  <c r="DH114" i="129"/>
  <c r="DE114" i="129"/>
  <c r="DD114" i="129"/>
  <c r="DB114" i="129"/>
  <c r="DA114" i="129"/>
  <c r="CY114" i="129"/>
  <c r="CX114" i="129"/>
  <c r="CV114" i="129"/>
  <c r="CU114" i="129"/>
  <c r="CS114" i="129"/>
  <c r="CR114" i="129"/>
  <c r="CO114" i="129"/>
  <c r="CN114" i="129"/>
  <c r="CK114" i="129"/>
  <c r="DN113" i="129"/>
  <c r="CS113" i="129"/>
  <c r="CR113" i="129"/>
  <c r="CO113" i="129"/>
  <c r="CN113" i="129"/>
  <c r="CK113" i="129"/>
  <c r="DN112" i="129"/>
  <c r="CV112" i="129"/>
  <c r="CS112" i="129"/>
  <c r="CR112" i="129"/>
  <c r="CO112" i="129"/>
  <c r="CN112" i="129"/>
  <c r="CK112" i="129"/>
  <c r="DN111" i="129"/>
  <c r="DI111" i="129"/>
  <c r="DH111" i="129"/>
  <c r="CY111" i="129"/>
  <c r="CX111" i="129"/>
  <c r="CV111" i="129"/>
  <c r="CU111" i="129"/>
  <c r="CS111" i="129"/>
  <c r="CR111" i="129"/>
  <c r="CO111" i="129"/>
  <c r="CN111" i="129"/>
  <c r="CK111" i="129"/>
  <c r="DN110" i="129"/>
  <c r="DI110" i="129"/>
  <c r="DH110" i="129"/>
  <c r="DE110" i="129"/>
  <c r="DD110" i="129"/>
  <c r="DB110" i="129"/>
  <c r="DA110" i="129"/>
  <c r="CY110" i="129"/>
  <c r="CX110" i="129"/>
  <c r="CV110" i="129"/>
  <c r="CU110" i="129"/>
  <c r="CS110" i="129"/>
  <c r="CR110" i="129"/>
  <c r="CO110" i="129"/>
  <c r="CN110" i="129"/>
  <c r="CK110" i="129"/>
  <c r="CM110" i="129"/>
  <c r="DN109" i="129"/>
  <c r="DI109" i="129"/>
  <c r="DH109" i="129"/>
  <c r="DE109" i="129"/>
  <c r="DD109" i="129"/>
  <c r="DB109" i="129"/>
  <c r="DA109" i="129"/>
  <c r="CV109" i="129"/>
  <c r="CU109" i="129"/>
  <c r="CS109" i="129"/>
  <c r="CR109" i="129"/>
  <c r="CO109" i="129"/>
  <c r="CN109" i="129"/>
  <c r="CK109" i="129"/>
  <c r="DN108" i="129"/>
  <c r="DI108" i="129"/>
  <c r="DH108" i="129"/>
  <c r="DE108" i="129"/>
  <c r="DD108" i="129"/>
  <c r="DB108" i="129"/>
  <c r="DA108" i="129"/>
  <c r="CY108" i="129"/>
  <c r="CX108" i="129"/>
  <c r="CV108" i="129"/>
  <c r="CU108" i="129"/>
  <c r="CS108" i="129"/>
  <c r="CR108" i="129"/>
  <c r="CO108" i="129"/>
  <c r="CN108" i="129"/>
  <c r="CK108" i="129"/>
  <c r="DN107" i="129"/>
  <c r="CS107" i="129"/>
  <c r="CR107" i="129"/>
  <c r="CO107" i="129"/>
  <c r="CN107" i="129"/>
  <c r="CK107" i="129"/>
  <c r="DN106" i="129"/>
  <c r="DI106" i="129"/>
  <c r="DH106" i="129"/>
  <c r="DE106" i="129"/>
  <c r="DD106" i="129"/>
  <c r="DB106" i="129"/>
  <c r="DA106" i="129"/>
  <c r="CY106" i="129"/>
  <c r="CX106" i="129"/>
  <c r="CV106" i="129"/>
  <c r="CU106" i="129"/>
  <c r="CS106" i="129"/>
  <c r="CR106" i="129"/>
  <c r="CO106" i="129"/>
  <c r="CN106" i="129"/>
  <c r="CK106" i="129"/>
  <c r="DN105" i="129"/>
  <c r="CV105" i="129"/>
  <c r="CU105" i="129"/>
  <c r="CS105" i="129"/>
  <c r="CR105" i="129"/>
  <c r="CO105" i="129"/>
  <c r="CN105" i="129"/>
  <c r="CK105" i="129"/>
  <c r="DN104" i="129"/>
  <c r="CV104" i="129"/>
  <c r="CU104" i="129"/>
  <c r="CS104" i="129"/>
  <c r="CR104" i="129"/>
  <c r="CO104" i="129"/>
  <c r="CN104" i="129"/>
  <c r="CK104" i="129"/>
  <c r="DN103" i="129"/>
  <c r="DI103" i="129"/>
  <c r="DH103" i="129"/>
  <c r="DE103" i="129"/>
  <c r="DD103" i="129"/>
  <c r="DB103" i="129"/>
  <c r="DA103" i="129"/>
  <c r="CY103" i="129"/>
  <c r="CX103" i="129"/>
  <c r="CV103" i="129"/>
  <c r="CU103" i="129"/>
  <c r="CS103" i="129"/>
  <c r="CR103" i="129"/>
  <c r="CO103" i="129"/>
  <c r="CN103" i="129"/>
  <c r="CK103" i="129"/>
  <c r="CM103" i="129"/>
  <c r="DN102" i="129"/>
  <c r="CS102" i="129"/>
  <c r="CR102" i="129"/>
  <c r="CO102" i="129"/>
  <c r="CN102" i="129"/>
  <c r="CK102" i="129"/>
  <c r="DN101" i="129"/>
  <c r="DI101" i="129"/>
  <c r="DH101" i="129"/>
  <c r="DE101" i="129"/>
  <c r="DD101" i="129"/>
  <c r="DB101" i="129"/>
  <c r="DA101" i="129"/>
  <c r="CY101" i="129"/>
  <c r="CX101" i="129"/>
  <c r="CV101" i="129"/>
  <c r="CU101" i="129"/>
  <c r="CS101" i="129"/>
  <c r="CR101" i="129"/>
  <c r="CO101" i="129"/>
  <c r="CN101" i="129"/>
  <c r="CK101" i="129"/>
  <c r="DN100" i="129"/>
  <c r="DI100" i="129"/>
  <c r="DH100" i="129"/>
  <c r="DE100" i="129"/>
  <c r="DD100" i="129"/>
  <c r="DB100" i="129"/>
  <c r="DA100" i="129"/>
  <c r="CY100" i="129"/>
  <c r="CX100" i="129"/>
  <c r="CV100" i="129"/>
  <c r="CU100" i="129"/>
  <c r="CS100" i="129"/>
  <c r="CR100" i="129"/>
  <c r="CO100" i="129"/>
  <c r="CN100" i="129"/>
  <c r="CK100" i="129"/>
  <c r="DN99" i="129"/>
  <c r="DI99" i="129"/>
  <c r="DH99" i="129"/>
  <c r="DE99" i="129"/>
  <c r="DD99" i="129"/>
  <c r="DB99" i="129"/>
  <c r="DA99" i="129"/>
  <c r="CY99" i="129"/>
  <c r="CX99" i="129"/>
  <c r="CV99" i="129"/>
  <c r="CU99" i="129"/>
  <c r="CS99" i="129"/>
  <c r="CR99" i="129"/>
  <c r="CO99" i="129"/>
  <c r="CN99" i="129"/>
  <c r="CK99" i="129"/>
  <c r="DN98" i="129"/>
  <c r="DI98" i="129"/>
  <c r="DH98" i="129"/>
  <c r="DE98" i="129"/>
  <c r="DD98" i="129"/>
  <c r="DB98" i="129"/>
  <c r="DA98" i="129"/>
  <c r="CY98" i="129"/>
  <c r="CX98" i="129"/>
  <c r="CV98" i="129"/>
  <c r="CU98" i="129"/>
  <c r="CS98" i="129"/>
  <c r="CR98" i="129"/>
  <c r="CO98" i="129"/>
  <c r="CN98" i="129"/>
  <c r="CK98" i="129"/>
  <c r="DN97" i="129"/>
  <c r="DI97" i="129"/>
  <c r="DH97" i="129"/>
  <c r="DE97" i="129"/>
  <c r="DD97" i="129"/>
  <c r="DB97" i="129"/>
  <c r="DA97" i="129"/>
  <c r="CY97" i="129"/>
  <c r="CX97" i="129"/>
  <c r="CV97" i="129"/>
  <c r="CU97" i="129"/>
  <c r="CS97" i="129"/>
  <c r="CR97" i="129"/>
  <c r="CO97" i="129"/>
  <c r="CN97" i="129"/>
  <c r="CK97" i="129"/>
  <c r="DN96" i="129"/>
  <c r="DI96" i="129"/>
  <c r="DH96" i="129"/>
  <c r="DE96" i="129"/>
  <c r="DD96" i="129"/>
  <c r="DB96" i="129"/>
  <c r="DA96" i="129"/>
  <c r="CY96" i="129"/>
  <c r="CX96" i="129"/>
  <c r="CV96" i="129"/>
  <c r="CU96" i="129"/>
  <c r="CS96" i="129"/>
  <c r="CR96" i="129"/>
  <c r="CO96" i="129"/>
  <c r="CN96" i="129"/>
  <c r="CK96" i="129"/>
  <c r="DN95" i="129"/>
  <c r="DI95" i="129"/>
  <c r="DH95" i="129"/>
  <c r="DE95" i="129"/>
  <c r="DD95" i="129"/>
  <c r="DB95" i="129"/>
  <c r="DA95" i="129"/>
  <c r="CY95" i="129"/>
  <c r="CX95" i="129"/>
  <c r="CV95" i="129"/>
  <c r="CU95" i="129"/>
  <c r="CS95" i="129"/>
  <c r="CR95" i="129"/>
  <c r="CO95" i="129"/>
  <c r="CN95" i="129"/>
  <c r="CK95" i="129"/>
  <c r="DN94" i="129"/>
  <c r="DI94" i="129"/>
  <c r="DH94" i="129"/>
  <c r="DE94" i="129"/>
  <c r="DD94" i="129"/>
  <c r="DB94" i="129"/>
  <c r="DA94" i="129"/>
  <c r="CY94" i="129"/>
  <c r="CX94" i="129"/>
  <c r="CV94" i="129"/>
  <c r="CU94" i="129"/>
  <c r="CS94" i="129"/>
  <c r="CR94" i="129"/>
  <c r="CO94" i="129"/>
  <c r="CN94" i="129"/>
  <c r="CK94" i="129"/>
  <c r="DN93" i="129"/>
  <c r="CS93" i="129"/>
  <c r="CR93" i="129"/>
  <c r="CO93" i="129"/>
  <c r="CN93" i="129"/>
  <c r="CK93" i="129"/>
  <c r="DN92" i="129"/>
  <c r="DI92" i="129"/>
  <c r="DH92" i="129"/>
  <c r="DE92" i="129"/>
  <c r="DD92" i="129"/>
  <c r="DB92" i="129"/>
  <c r="DA92" i="129"/>
  <c r="CY92" i="129"/>
  <c r="CX92" i="129"/>
  <c r="CV92" i="129"/>
  <c r="CU92" i="129"/>
  <c r="CS92" i="129"/>
  <c r="CR92" i="129"/>
  <c r="CO92" i="129"/>
  <c r="CN92" i="129"/>
  <c r="CK92" i="129"/>
  <c r="DN91" i="129"/>
  <c r="DI91" i="129"/>
  <c r="DH91" i="129"/>
  <c r="DE91" i="129"/>
  <c r="DD91" i="129"/>
  <c r="DB91" i="129"/>
  <c r="DA91" i="129"/>
  <c r="CY91" i="129"/>
  <c r="CX91" i="129"/>
  <c r="CV91" i="129"/>
  <c r="CU91" i="129"/>
  <c r="CS91" i="129"/>
  <c r="CR91" i="129"/>
  <c r="CO91" i="129"/>
  <c r="CN91" i="129"/>
  <c r="CK91" i="129"/>
  <c r="DN90" i="129"/>
  <c r="DI90" i="129"/>
  <c r="DH90" i="129"/>
  <c r="DE90" i="129"/>
  <c r="DD90" i="129"/>
  <c r="DB90" i="129"/>
  <c r="DA90" i="129"/>
  <c r="CY90" i="129"/>
  <c r="CX90" i="129"/>
  <c r="CV90" i="129"/>
  <c r="CU90" i="129"/>
  <c r="CS90" i="129"/>
  <c r="CR90" i="129"/>
  <c r="CO90" i="129"/>
  <c r="CN90" i="129"/>
  <c r="CK90" i="129"/>
  <c r="DN89" i="129"/>
  <c r="DI89" i="129"/>
  <c r="DH89" i="129"/>
  <c r="DE89" i="129"/>
  <c r="DD89" i="129"/>
  <c r="DB89" i="129"/>
  <c r="DA89" i="129"/>
  <c r="CY89" i="129"/>
  <c r="CX89" i="129"/>
  <c r="CV89" i="129"/>
  <c r="CU89" i="129"/>
  <c r="CS89" i="129"/>
  <c r="CR89" i="129"/>
  <c r="CO89" i="129"/>
  <c r="CN89" i="129"/>
  <c r="CK89" i="129"/>
  <c r="DN88" i="129"/>
  <c r="DI88" i="129"/>
  <c r="DH88" i="129"/>
  <c r="DE88" i="129"/>
  <c r="DD88" i="129"/>
  <c r="DB88" i="129"/>
  <c r="DA88" i="129"/>
  <c r="CY88" i="129"/>
  <c r="CX88" i="129"/>
  <c r="CV88" i="129"/>
  <c r="CU88" i="129"/>
  <c r="CS88" i="129"/>
  <c r="CR88" i="129"/>
  <c r="CO88" i="129"/>
  <c r="CN88" i="129"/>
  <c r="CK88" i="129"/>
  <c r="DN87" i="129"/>
  <c r="DI87" i="129"/>
  <c r="DH87" i="129"/>
  <c r="DE87" i="129"/>
  <c r="DD87" i="129"/>
  <c r="DB87" i="129"/>
  <c r="DA87" i="129"/>
  <c r="CY87" i="129"/>
  <c r="CX87" i="129"/>
  <c r="CV87" i="129"/>
  <c r="CU87" i="129"/>
  <c r="CS87" i="129"/>
  <c r="CR87" i="129"/>
  <c r="CO87" i="129"/>
  <c r="CN87" i="129"/>
  <c r="CK87" i="129"/>
  <c r="CM87" i="129"/>
  <c r="DN85" i="129"/>
  <c r="DI85" i="129"/>
  <c r="DH85" i="129"/>
  <c r="DE85" i="129"/>
  <c r="DD85" i="129"/>
  <c r="DB85" i="129"/>
  <c r="DA85" i="129"/>
  <c r="CY85" i="129"/>
  <c r="CX85" i="129"/>
  <c r="CV85" i="129"/>
  <c r="CU85" i="129"/>
  <c r="CS85" i="129"/>
  <c r="CR85" i="129"/>
  <c r="CO85" i="129"/>
  <c r="CN85" i="129"/>
  <c r="CK85" i="129"/>
  <c r="DN80" i="129"/>
  <c r="DI80" i="129"/>
  <c r="DH80" i="129"/>
  <c r="DE80" i="129"/>
  <c r="DD80" i="129"/>
  <c r="DB80" i="129"/>
  <c r="DA80" i="129"/>
  <c r="CY80" i="129"/>
  <c r="CX80" i="129"/>
  <c r="CV80" i="129"/>
  <c r="CU80" i="129"/>
  <c r="CS80" i="129"/>
  <c r="CR80" i="129"/>
  <c r="CO80" i="129"/>
  <c r="CN80" i="129"/>
  <c r="CK80" i="129"/>
  <c r="CM80" i="129"/>
  <c r="DN79" i="129"/>
  <c r="DI79" i="129"/>
  <c r="DH79" i="129"/>
  <c r="DE79" i="129"/>
  <c r="DD79" i="129"/>
  <c r="DB79" i="129"/>
  <c r="DA79" i="129"/>
  <c r="CY79" i="129"/>
  <c r="CX79" i="129"/>
  <c r="CV79" i="129"/>
  <c r="CU79" i="129"/>
  <c r="CS79" i="129"/>
  <c r="CR79" i="129"/>
  <c r="CO79" i="129"/>
  <c r="CN79" i="129"/>
  <c r="CK79" i="129"/>
  <c r="DN83" i="129"/>
  <c r="CS83" i="129"/>
  <c r="CR83" i="129"/>
  <c r="CO83" i="129"/>
  <c r="CN83" i="129"/>
  <c r="CK83" i="129"/>
  <c r="DN84" i="129"/>
  <c r="DI84" i="129"/>
  <c r="DH84" i="129"/>
  <c r="DE84" i="129"/>
  <c r="DD84" i="129"/>
  <c r="DB84" i="129"/>
  <c r="DA84" i="129"/>
  <c r="CY84" i="129"/>
  <c r="CX84" i="129"/>
  <c r="CV84" i="129"/>
  <c r="CU84" i="129"/>
  <c r="CS84" i="129"/>
  <c r="CR84" i="129"/>
  <c r="CO84" i="129"/>
  <c r="CN84" i="129"/>
  <c r="CK84" i="129"/>
  <c r="DN82" i="129"/>
  <c r="DI82" i="129"/>
  <c r="DH82" i="129"/>
  <c r="DE82" i="129"/>
  <c r="DD82" i="129"/>
  <c r="DB82" i="129"/>
  <c r="DA82" i="129"/>
  <c r="CY82" i="129"/>
  <c r="CX82" i="129"/>
  <c r="CV82" i="129"/>
  <c r="CU82" i="129"/>
  <c r="CS82" i="129"/>
  <c r="CR82" i="129"/>
  <c r="CO82" i="129"/>
  <c r="CN82" i="129"/>
  <c r="CK82" i="129"/>
  <c r="DN81" i="129"/>
  <c r="DI81" i="129"/>
  <c r="DH81" i="129"/>
  <c r="DE81" i="129"/>
  <c r="DD81" i="129"/>
  <c r="DB81" i="129"/>
  <c r="DA81" i="129"/>
  <c r="CY81" i="129"/>
  <c r="CX81" i="129"/>
  <c r="CV81" i="129"/>
  <c r="CU81" i="129"/>
  <c r="CS81" i="129"/>
  <c r="CR81" i="129"/>
  <c r="CO81" i="129"/>
  <c r="CN81" i="129"/>
  <c r="CK81" i="129"/>
  <c r="DN78" i="129"/>
  <c r="CV78" i="129"/>
  <c r="CU78" i="129"/>
  <c r="CS78" i="129"/>
  <c r="CR78" i="129"/>
  <c r="CO78" i="129"/>
  <c r="CN78" i="129"/>
  <c r="CK78" i="129"/>
  <c r="CM78" i="129"/>
  <c r="DN77" i="129"/>
  <c r="CS77" i="129"/>
  <c r="CR77" i="129"/>
  <c r="CO77" i="129"/>
  <c r="CN77" i="129"/>
  <c r="CK77" i="129"/>
  <c r="DN76" i="129"/>
  <c r="CS76" i="129"/>
  <c r="CR76" i="129"/>
  <c r="CO76" i="129"/>
  <c r="CN76" i="129"/>
  <c r="CK76" i="129"/>
  <c r="DN75" i="129"/>
  <c r="CS75" i="129"/>
  <c r="CR75" i="129"/>
  <c r="CO75" i="129"/>
  <c r="CN75" i="129"/>
  <c r="CK75" i="129"/>
  <c r="DN74" i="129"/>
  <c r="CV74" i="129"/>
  <c r="CU74" i="129"/>
  <c r="CS74" i="129"/>
  <c r="CR74" i="129"/>
  <c r="CO74" i="129"/>
  <c r="CN74" i="129"/>
  <c r="CK74" i="129"/>
  <c r="DN73" i="129"/>
  <c r="CV73" i="129"/>
  <c r="CU73" i="129"/>
  <c r="CS73" i="129"/>
  <c r="CR73" i="129"/>
  <c r="CO73" i="129"/>
  <c r="CN73" i="129"/>
  <c r="CK73" i="129"/>
  <c r="DN72" i="129"/>
  <c r="CY72" i="129"/>
  <c r="CX72" i="129"/>
  <c r="CV72" i="129"/>
  <c r="CU72" i="129"/>
  <c r="CS72" i="129"/>
  <c r="CR72" i="129"/>
  <c r="CO72" i="129"/>
  <c r="CN72" i="129"/>
  <c r="CK72" i="129"/>
  <c r="DN71" i="129"/>
  <c r="CV71" i="129"/>
  <c r="CU71" i="129"/>
  <c r="CS71" i="129"/>
  <c r="CR71" i="129"/>
  <c r="CO71" i="129"/>
  <c r="CN71" i="129"/>
  <c r="CK71" i="129"/>
  <c r="DN70" i="129"/>
  <c r="CY70" i="129"/>
  <c r="CX70" i="129"/>
  <c r="CV70" i="129"/>
  <c r="CU70" i="129"/>
  <c r="CS70" i="129"/>
  <c r="CR70" i="129"/>
  <c r="CO70" i="129"/>
  <c r="CN70" i="129"/>
  <c r="CK70" i="129"/>
  <c r="DN69" i="129"/>
  <c r="CS69" i="129"/>
  <c r="CR69" i="129"/>
  <c r="CO69" i="129"/>
  <c r="CN69" i="129"/>
  <c r="CK69" i="129"/>
  <c r="DN68" i="129"/>
  <c r="CY68" i="129"/>
  <c r="CX68" i="129"/>
  <c r="CV68" i="129"/>
  <c r="CU68" i="129"/>
  <c r="CS68" i="129"/>
  <c r="CR68" i="129"/>
  <c r="CO68" i="129"/>
  <c r="CN68" i="129"/>
  <c r="CK68" i="129"/>
  <c r="DN67" i="129"/>
  <c r="CY67" i="129"/>
  <c r="CX67" i="129"/>
  <c r="CV67" i="129"/>
  <c r="CU67" i="129"/>
  <c r="CS67" i="129"/>
  <c r="CR67" i="129"/>
  <c r="CO67" i="129"/>
  <c r="CN67" i="129"/>
  <c r="CK67" i="129"/>
  <c r="DN66" i="129"/>
  <c r="CS66" i="129"/>
  <c r="CR66" i="129"/>
  <c r="CO66" i="129"/>
  <c r="CN66" i="129"/>
  <c r="CK66" i="129"/>
  <c r="DN65" i="129"/>
  <c r="CY65" i="129"/>
  <c r="CX65" i="129"/>
  <c r="CV65" i="129"/>
  <c r="CU65" i="129"/>
  <c r="CS65" i="129"/>
  <c r="CR65" i="129"/>
  <c r="CO65" i="129"/>
  <c r="CN65" i="129"/>
  <c r="CK65" i="129"/>
  <c r="DN64" i="129"/>
  <c r="CV64" i="129"/>
  <c r="CU64" i="129"/>
  <c r="CS64" i="129"/>
  <c r="CR64" i="129"/>
  <c r="CO64" i="129"/>
  <c r="CN64" i="129"/>
  <c r="CK64" i="129"/>
  <c r="DN63" i="129"/>
  <c r="DI63" i="129"/>
  <c r="DH63" i="129"/>
  <c r="DE63" i="129"/>
  <c r="DD63" i="129"/>
  <c r="DB63" i="129"/>
  <c r="DA63" i="129"/>
  <c r="CY63" i="129"/>
  <c r="CX63" i="129"/>
  <c r="CV63" i="129"/>
  <c r="CU63" i="129"/>
  <c r="CS63" i="129"/>
  <c r="CR63" i="129"/>
  <c r="CO63" i="129"/>
  <c r="CN63" i="129"/>
  <c r="CK63" i="129"/>
  <c r="DN62" i="129"/>
  <c r="DI62" i="129"/>
  <c r="DH62" i="129"/>
  <c r="DE62" i="129"/>
  <c r="DD62" i="129"/>
  <c r="DB62" i="129"/>
  <c r="DA62" i="129"/>
  <c r="CV62" i="129"/>
  <c r="CU62" i="129"/>
  <c r="CS62" i="129"/>
  <c r="CR62" i="129"/>
  <c r="CO62" i="129"/>
  <c r="CN62" i="129"/>
  <c r="CK62" i="129"/>
  <c r="DN61" i="129"/>
  <c r="DI61" i="129"/>
  <c r="DH61" i="129"/>
  <c r="DE61" i="129"/>
  <c r="DD61" i="129"/>
  <c r="DB61" i="129"/>
  <c r="DA61" i="129"/>
  <c r="CY61" i="129"/>
  <c r="CX61" i="129"/>
  <c r="CV61" i="129"/>
  <c r="CU61" i="129"/>
  <c r="CS61" i="129"/>
  <c r="CR61" i="129"/>
  <c r="CO61" i="129"/>
  <c r="CN61" i="129"/>
  <c r="CK61" i="129"/>
  <c r="DN60" i="129"/>
  <c r="CV60" i="129"/>
  <c r="CU60" i="129"/>
  <c r="CS60" i="129"/>
  <c r="CR60" i="129"/>
  <c r="CO60" i="129"/>
  <c r="CN60" i="129"/>
  <c r="CK60" i="129"/>
  <c r="DN59" i="129"/>
  <c r="DI59" i="129"/>
  <c r="DH59" i="129"/>
  <c r="DE59" i="129"/>
  <c r="DD59" i="129"/>
  <c r="DB59" i="129"/>
  <c r="DA59" i="129"/>
  <c r="CY59" i="129"/>
  <c r="CX59" i="129"/>
  <c r="CV59" i="129"/>
  <c r="CU59" i="129"/>
  <c r="CS59" i="129"/>
  <c r="CR59" i="129"/>
  <c r="CO59" i="129"/>
  <c r="CN59" i="129"/>
  <c r="CK59" i="129"/>
  <c r="DN58" i="129"/>
  <c r="CY58" i="129"/>
  <c r="CX58" i="129"/>
  <c r="CV58" i="129"/>
  <c r="CU58" i="129"/>
  <c r="CS58" i="129"/>
  <c r="CR58" i="129"/>
  <c r="CO58" i="129"/>
  <c r="CN58" i="129"/>
  <c r="CK58" i="129"/>
  <c r="DN57" i="129"/>
  <c r="DI57" i="129"/>
  <c r="DH57" i="129"/>
  <c r="DE57" i="129"/>
  <c r="DD57" i="129"/>
  <c r="DB57" i="129"/>
  <c r="DA57" i="129"/>
  <c r="CY57" i="129"/>
  <c r="CX57" i="129"/>
  <c r="CV57" i="129"/>
  <c r="CU57" i="129"/>
  <c r="CS57" i="129"/>
  <c r="CR57" i="129"/>
  <c r="CO57" i="129"/>
  <c r="CN57" i="129"/>
  <c r="CK57" i="129"/>
  <c r="DN56" i="129"/>
  <c r="CS56" i="129"/>
  <c r="CR56" i="129"/>
  <c r="CO56" i="129"/>
  <c r="CN56" i="129"/>
  <c r="CK56" i="129"/>
  <c r="CM56" i="129"/>
  <c r="DN55" i="129"/>
  <c r="DI55" i="129"/>
  <c r="DH55" i="129"/>
  <c r="DE55" i="129"/>
  <c r="DD55" i="129"/>
  <c r="DB55" i="129"/>
  <c r="DA55" i="129"/>
  <c r="CY55" i="129"/>
  <c r="CX55" i="129"/>
  <c r="CV55" i="129"/>
  <c r="CU55" i="129"/>
  <c r="CS55" i="129"/>
  <c r="CR55" i="129"/>
  <c r="CO55" i="129"/>
  <c r="CN55" i="129"/>
  <c r="CM55" i="129"/>
  <c r="CK55" i="129"/>
  <c r="DN54" i="129"/>
  <c r="CS54" i="129"/>
  <c r="CR54" i="129"/>
  <c r="CO54" i="129"/>
  <c r="CN54" i="129"/>
  <c r="CK54" i="129"/>
  <c r="DN53" i="129"/>
  <c r="DI53" i="129"/>
  <c r="DH53" i="129"/>
  <c r="DE53" i="129"/>
  <c r="DD53" i="129"/>
  <c r="DB53" i="129"/>
  <c r="DA53" i="129"/>
  <c r="CY53" i="129"/>
  <c r="CX53" i="129"/>
  <c r="CO53" i="129"/>
  <c r="CN53" i="129"/>
  <c r="CK53" i="129"/>
  <c r="DN52" i="129"/>
  <c r="DI52" i="129"/>
  <c r="DH52" i="129"/>
  <c r="DE52" i="129"/>
  <c r="DD52" i="129"/>
  <c r="DB52" i="129"/>
  <c r="DA52" i="129"/>
  <c r="CY52" i="129"/>
  <c r="CX52" i="129"/>
  <c r="CV52" i="129"/>
  <c r="CU52" i="129"/>
  <c r="CS52" i="129"/>
  <c r="CR52" i="129"/>
  <c r="CO52" i="129"/>
  <c r="CN52" i="129"/>
  <c r="CK52" i="129"/>
  <c r="DN51" i="129"/>
  <c r="CY51" i="129"/>
  <c r="CX51" i="129"/>
  <c r="CV51" i="129"/>
  <c r="CU51" i="129"/>
  <c r="CS51" i="129"/>
  <c r="CR51" i="129"/>
  <c r="CO51" i="129"/>
  <c r="CN51" i="129"/>
  <c r="CK51" i="129"/>
  <c r="DN50" i="129"/>
  <c r="DI50" i="129"/>
  <c r="DH50" i="129"/>
  <c r="DE50" i="129"/>
  <c r="DD50" i="129"/>
  <c r="DB50" i="129"/>
  <c r="DA50" i="129"/>
  <c r="CY50" i="129"/>
  <c r="CX50" i="129"/>
  <c r="CV50" i="129"/>
  <c r="CU50" i="129"/>
  <c r="CS50" i="129"/>
  <c r="CR50" i="129"/>
  <c r="CO50" i="129"/>
  <c r="CN50" i="129"/>
  <c r="CK50" i="129"/>
  <c r="DN49" i="129"/>
  <c r="CV49" i="129"/>
  <c r="CU49" i="129"/>
  <c r="CS49" i="129"/>
  <c r="CR49" i="129"/>
  <c r="CO49" i="129"/>
  <c r="CN49" i="129"/>
  <c r="CK49" i="129"/>
  <c r="DN48" i="129"/>
  <c r="DI48" i="129"/>
  <c r="DH48" i="129"/>
  <c r="DE48" i="129"/>
  <c r="DD48" i="129"/>
  <c r="DB48" i="129"/>
  <c r="DA48" i="129"/>
  <c r="CY48" i="129"/>
  <c r="CX48" i="129"/>
  <c r="CV48" i="129"/>
  <c r="CU48" i="129"/>
  <c r="CS48" i="129"/>
  <c r="CR48" i="129"/>
  <c r="CO48" i="129"/>
  <c r="CN48" i="129"/>
  <c r="CK48" i="129"/>
  <c r="CM48" i="129"/>
  <c r="DN47" i="129"/>
  <c r="CV47" i="129"/>
  <c r="CU47" i="129"/>
  <c r="CS47" i="129"/>
  <c r="CR47" i="129"/>
  <c r="CO47" i="129"/>
  <c r="CN47" i="129"/>
  <c r="CK47" i="129"/>
  <c r="CM47" i="129"/>
  <c r="DN46" i="129"/>
  <c r="DI46" i="129"/>
  <c r="DH46" i="129"/>
  <c r="DE46" i="129"/>
  <c r="DD46" i="129"/>
  <c r="DB46" i="129"/>
  <c r="DA46" i="129"/>
  <c r="CY46" i="129"/>
  <c r="CX46" i="129"/>
  <c r="CV46" i="129"/>
  <c r="CU46" i="129"/>
  <c r="CS46" i="129"/>
  <c r="CR46" i="129"/>
  <c r="CO46" i="129"/>
  <c r="CN46" i="129"/>
  <c r="CK46" i="129"/>
  <c r="DN45" i="129"/>
  <c r="CV45" i="129"/>
  <c r="CU45" i="129"/>
  <c r="CS45" i="129"/>
  <c r="CR45" i="129"/>
  <c r="CO45" i="129"/>
  <c r="CN45" i="129"/>
  <c r="CK45" i="129"/>
  <c r="DN44" i="129"/>
  <c r="DI44" i="129"/>
  <c r="DH44" i="129"/>
  <c r="DE44" i="129"/>
  <c r="DD44" i="129"/>
  <c r="DB44" i="129"/>
  <c r="DA44" i="129"/>
  <c r="CY44" i="129"/>
  <c r="CX44" i="129"/>
  <c r="CV44" i="129"/>
  <c r="CU44" i="129"/>
  <c r="CS44" i="129"/>
  <c r="CR44" i="129"/>
  <c r="CO44" i="129"/>
  <c r="CN44" i="129"/>
  <c r="CK44" i="129"/>
  <c r="DN43" i="129"/>
  <c r="DI43" i="129"/>
  <c r="DH43" i="129"/>
  <c r="DE43" i="129"/>
  <c r="DD43" i="129"/>
  <c r="DB43" i="129"/>
  <c r="DA43" i="129"/>
  <c r="CY43" i="129"/>
  <c r="CX43" i="129"/>
  <c r="CV43" i="129"/>
  <c r="CU43" i="129"/>
  <c r="CS43" i="129"/>
  <c r="CR43" i="129"/>
  <c r="CO43" i="129"/>
  <c r="CN43" i="129"/>
  <c r="CK43" i="129"/>
  <c r="DN42" i="129"/>
  <c r="DI42" i="129"/>
  <c r="DH42" i="129"/>
  <c r="DE42" i="129"/>
  <c r="DD42" i="129"/>
  <c r="DB42" i="129"/>
  <c r="DA42" i="129"/>
  <c r="CY42" i="129"/>
  <c r="CX42" i="129"/>
  <c r="CV42" i="129"/>
  <c r="CU42" i="129"/>
  <c r="CS42" i="129"/>
  <c r="CR42" i="129"/>
  <c r="CO42" i="129"/>
  <c r="CN42" i="129"/>
  <c r="CK42" i="129"/>
  <c r="DN41" i="129"/>
  <c r="DI41" i="129"/>
  <c r="DH41" i="129"/>
  <c r="DE41" i="129"/>
  <c r="DD41" i="129"/>
  <c r="DB41" i="129"/>
  <c r="DA41" i="129"/>
  <c r="CY41" i="129"/>
  <c r="CX41" i="129"/>
  <c r="CV41" i="129"/>
  <c r="CU41" i="129"/>
  <c r="CS41" i="129"/>
  <c r="CR41" i="129"/>
  <c r="CO41" i="129"/>
  <c r="CN41" i="129"/>
  <c r="CK41" i="129"/>
  <c r="DN40" i="129"/>
  <c r="DI40" i="129"/>
  <c r="DH40" i="129"/>
  <c r="DE40" i="129"/>
  <c r="DD40" i="129"/>
  <c r="DB40" i="129"/>
  <c r="DA40" i="129"/>
  <c r="CY40" i="129"/>
  <c r="CX40" i="129"/>
  <c r="CV40" i="129"/>
  <c r="CU40" i="129"/>
  <c r="CS40" i="129"/>
  <c r="CR40" i="129"/>
  <c r="CO40" i="129"/>
  <c r="CN40" i="129"/>
  <c r="CK40" i="129"/>
  <c r="CM40" i="129"/>
  <c r="DN39" i="129"/>
  <c r="CY39" i="129"/>
  <c r="CX39" i="129"/>
  <c r="CV39" i="129"/>
  <c r="CU39" i="129"/>
  <c r="CS39" i="129"/>
  <c r="CR39" i="129"/>
  <c r="CO39" i="129"/>
  <c r="CN39" i="129"/>
  <c r="CK39" i="129"/>
  <c r="DN38" i="129"/>
  <c r="DI38" i="129"/>
  <c r="DH38" i="129"/>
  <c r="DB38" i="129"/>
  <c r="DA38" i="129"/>
  <c r="CY38" i="129"/>
  <c r="CX38" i="129"/>
  <c r="CV38" i="129"/>
  <c r="CU38" i="129"/>
  <c r="CS38" i="129"/>
  <c r="CR38" i="129"/>
  <c r="CO38" i="129"/>
  <c r="CN38" i="129"/>
  <c r="CK38" i="129"/>
  <c r="DN37" i="129"/>
  <c r="DI37" i="129"/>
  <c r="DH37" i="129"/>
  <c r="DE37" i="129"/>
  <c r="DD37" i="129"/>
  <c r="DB37" i="129"/>
  <c r="DA37" i="129"/>
  <c r="CY37" i="129"/>
  <c r="CX37" i="129"/>
  <c r="CV37" i="129"/>
  <c r="CU37" i="129"/>
  <c r="CS37" i="129"/>
  <c r="CR37" i="129"/>
  <c r="CO37" i="129"/>
  <c r="CN37" i="129"/>
  <c r="CK37" i="129"/>
  <c r="DN36" i="129"/>
  <c r="DI36" i="129"/>
  <c r="DH36" i="129"/>
  <c r="DE36" i="129"/>
  <c r="DD36" i="129"/>
  <c r="DB36" i="129"/>
  <c r="DA36" i="129"/>
  <c r="CY36" i="129"/>
  <c r="CX36" i="129"/>
  <c r="CV36" i="129"/>
  <c r="CU36" i="129"/>
  <c r="CS36" i="129"/>
  <c r="CR36" i="129"/>
  <c r="CO36" i="129"/>
  <c r="CN36" i="129"/>
  <c r="CK36" i="129"/>
  <c r="DN35" i="129"/>
  <c r="DI35" i="129"/>
  <c r="DH35" i="129"/>
  <c r="DE35" i="129"/>
  <c r="DD35" i="129"/>
  <c r="DB35" i="129"/>
  <c r="DA35" i="129"/>
  <c r="CY35" i="129"/>
  <c r="CX35" i="129"/>
  <c r="CV35" i="129"/>
  <c r="CU35" i="129"/>
  <c r="CS35" i="129"/>
  <c r="CR35" i="129"/>
  <c r="CO35" i="129"/>
  <c r="CN35" i="129"/>
  <c r="CK35" i="129"/>
  <c r="DN34" i="129"/>
  <c r="CO34" i="129"/>
  <c r="CN34" i="129"/>
  <c r="CK34" i="129"/>
  <c r="DN33" i="129"/>
  <c r="DI33" i="129"/>
  <c r="DH33" i="129"/>
  <c r="DE33" i="129"/>
  <c r="DD33" i="129"/>
  <c r="DB33" i="129"/>
  <c r="DA33" i="129"/>
  <c r="CY33" i="129"/>
  <c r="CX33" i="129"/>
  <c r="CV33" i="129"/>
  <c r="CU33" i="129"/>
  <c r="CS33" i="129"/>
  <c r="CR33" i="129"/>
  <c r="CO33" i="129"/>
  <c r="CN33" i="129"/>
  <c r="CK33" i="129"/>
  <c r="DN32" i="129"/>
  <c r="DI32" i="129"/>
  <c r="DH32" i="129"/>
  <c r="DE32" i="129"/>
  <c r="DD32" i="129"/>
  <c r="DB32" i="129"/>
  <c r="DA32" i="129"/>
  <c r="CY32" i="129"/>
  <c r="CX32" i="129"/>
  <c r="CV32" i="129"/>
  <c r="CU32" i="129"/>
  <c r="CS32" i="129"/>
  <c r="CR32" i="129"/>
  <c r="CO32" i="129"/>
  <c r="CN32" i="129"/>
  <c r="CK32" i="129"/>
  <c r="CM32" i="129"/>
  <c r="DN31" i="129"/>
  <c r="DI31" i="129"/>
  <c r="DH31" i="129"/>
  <c r="DE31" i="129"/>
  <c r="DD31" i="129"/>
  <c r="DB31" i="129"/>
  <c r="DA31" i="129"/>
  <c r="CY31" i="129"/>
  <c r="CX31" i="129"/>
  <c r="CV31" i="129"/>
  <c r="CU31" i="129"/>
  <c r="CS31" i="129"/>
  <c r="CR31" i="129"/>
  <c r="CO31" i="129"/>
  <c r="CN31" i="129"/>
  <c r="CK31" i="129"/>
  <c r="DN30" i="129"/>
  <c r="DI30" i="129"/>
  <c r="DH30" i="129"/>
  <c r="DE30" i="129"/>
  <c r="DD30" i="129"/>
  <c r="DB30" i="129"/>
  <c r="DA30" i="129"/>
  <c r="CY30" i="129"/>
  <c r="CX30" i="129"/>
  <c r="CV30" i="129"/>
  <c r="CU30" i="129"/>
  <c r="CS30" i="129"/>
  <c r="CR30" i="129"/>
  <c r="CO30" i="129"/>
  <c r="CN30" i="129"/>
  <c r="CK30" i="129"/>
  <c r="CM30" i="129"/>
  <c r="DN29" i="129"/>
  <c r="CV29" i="129"/>
  <c r="CU29" i="129"/>
  <c r="CS29" i="129"/>
  <c r="CR29" i="129"/>
  <c r="CO29" i="129"/>
  <c r="CN29" i="129"/>
  <c r="CK29" i="129"/>
  <c r="DN28" i="129"/>
  <c r="DI28" i="129"/>
  <c r="DH28" i="129"/>
  <c r="DE28" i="129"/>
  <c r="DD28" i="129"/>
  <c r="DB28" i="129"/>
  <c r="DA28" i="129"/>
  <c r="CY28" i="129"/>
  <c r="CX28" i="129"/>
  <c r="CV28" i="129"/>
  <c r="CU28" i="129"/>
  <c r="CS28" i="129"/>
  <c r="CR28" i="129"/>
  <c r="CO28" i="129"/>
  <c r="CN28" i="129"/>
  <c r="CK28" i="129"/>
  <c r="DN27" i="129"/>
  <c r="DI27" i="129"/>
  <c r="DH27" i="129"/>
  <c r="DE27" i="129"/>
  <c r="DD27" i="129"/>
  <c r="DB27" i="129"/>
  <c r="DA27" i="129"/>
  <c r="CY27" i="129"/>
  <c r="CX27" i="129"/>
  <c r="CV27" i="129"/>
  <c r="CU27" i="129"/>
  <c r="CS27" i="129"/>
  <c r="CR27" i="129"/>
  <c r="CO27" i="129"/>
  <c r="CN27" i="129"/>
  <c r="CK27" i="129"/>
  <c r="DN26" i="129"/>
  <c r="DI26" i="129"/>
  <c r="DH26" i="129"/>
  <c r="DE26" i="129"/>
  <c r="DD26" i="129"/>
  <c r="DB26" i="129"/>
  <c r="DA26" i="129"/>
  <c r="CY26" i="129"/>
  <c r="CX26" i="129"/>
  <c r="CV26" i="129"/>
  <c r="CU26" i="129"/>
  <c r="CS26" i="129"/>
  <c r="CR26" i="129"/>
  <c r="CO26" i="129"/>
  <c r="CN26" i="129"/>
  <c r="CK26" i="129"/>
  <c r="DN25" i="129"/>
  <c r="DI25" i="129"/>
  <c r="DH25" i="129"/>
  <c r="DE25" i="129"/>
  <c r="DD25" i="129"/>
  <c r="DB25" i="129"/>
  <c r="DA25" i="129"/>
  <c r="CY25" i="129"/>
  <c r="CX25" i="129"/>
  <c r="CV25" i="129"/>
  <c r="CU25" i="129"/>
  <c r="CS25" i="129"/>
  <c r="CR25" i="129"/>
  <c r="CO25" i="129"/>
  <c r="CN25" i="129"/>
  <c r="CK25" i="129"/>
  <c r="DN24" i="129"/>
  <c r="CS24" i="129"/>
  <c r="CR24" i="129"/>
  <c r="CO24" i="129"/>
  <c r="CN24" i="129"/>
  <c r="CK24" i="129"/>
  <c r="CM24" i="129"/>
  <c r="DN23" i="129"/>
  <c r="DI23" i="129"/>
  <c r="DH23" i="129"/>
  <c r="DE23" i="129"/>
  <c r="DD23" i="129"/>
  <c r="DB23" i="129"/>
  <c r="DA23" i="129"/>
  <c r="CY23" i="129"/>
  <c r="CX23" i="129"/>
  <c r="CV23" i="129"/>
  <c r="CU23" i="129"/>
  <c r="CS23" i="129"/>
  <c r="CR23" i="129"/>
  <c r="CO23" i="129"/>
  <c r="CN23" i="129"/>
  <c r="CK23" i="129"/>
  <c r="DN22" i="129"/>
  <c r="DI22" i="129"/>
  <c r="DH22" i="129"/>
  <c r="DE22" i="129"/>
  <c r="DD22" i="129"/>
  <c r="DB22" i="129"/>
  <c r="DA22" i="129"/>
  <c r="CY22" i="129"/>
  <c r="CX22" i="129"/>
  <c r="CV22" i="129"/>
  <c r="CU22" i="129"/>
  <c r="CS22" i="129"/>
  <c r="CR22" i="129"/>
  <c r="CO22" i="129"/>
  <c r="CN22" i="129"/>
  <c r="CK22" i="129"/>
  <c r="CM22" i="129"/>
  <c r="DN21" i="129"/>
  <c r="DI21" i="129"/>
  <c r="DH21" i="129"/>
  <c r="DE21" i="129"/>
  <c r="DD21" i="129"/>
  <c r="DB21" i="129"/>
  <c r="DA21" i="129"/>
  <c r="CY21" i="129"/>
  <c r="CX21" i="129"/>
  <c r="CV21" i="129"/>
  <c r="CU21" i="129"/>
  <c r="CS21" i="129"/>
  <c r="CR21" i="129"/>
  <c r="CO21" i="129"/>
  <c r="CN21" i="129"/>
  <c r="CK21" i="129"/>
  <c r="DN20" i="129"/>
  <c r="DI20" i="129"/>
  <c r="DH20" i="129"/>
  <c r="DE20" i="129"/>
  <c r="DD20" i="129"/>
  <c r="DB20" i="129"/>
  <c r="DA20" i="129"/>
  <c r="CY20" i="129"/>
  <c r="CX20" i="129"/>
  <c r="CV20" i="129"/>
  <c r="CU20" i="129"/>
  <c r="CS20" i="129"/>
  <c r="CR20" i="129"/>
  <c r="CO20" i="129"/>
  <c r="CN20" i="129"/>
  <c r="CK20" i="129"/>
  <c r="DN19" i="129"/>
  <c r="CV19" i="129"/>
  <c r="CU19" i="129"/>
  <c r="CS19" i="129"/>
  <c r="CR19" i="129"/>
  <c r="CO19" i="129"/>
  <c r="CN19" i="129"/>
  <c r="CK19" i="129"/>
  <c r="DN18" i="129"/>
  <c r="CS18" i="129"/>
  <c r="CR18" i="129"/>
  <c r="CO18" i="129"/>
  <c r="CN18" i="129"/>
  <c r="CK18" i="129"/>
  <c r="DN17" i="129"/>
  <c r="DI17" i="129"/>
  <c r="DH17" i="129"/>
  <c r="DE17" i="129"/>
  <c r="DD17" i="129"/>
  <c r="DB17" i="129"/>
  <c r="DA17" i="129"/>
  <c r="CY17" i="129"/>
  <c r="CX17" i="129"/>
  <c r="CV17" i="129"/>
  <c r="CU17" i="129"/>
  <c r="CS17" i="129"/>
  <c r="CR17" i="129"/>
  <c r="CO17" i="129"/>
  <c r="CN17" i="129"/>
  <c r="CK17" i="129"/>
  <c r="DN16" i="129"/>
  <c r="DI16" i="129"/>
  <c r="DH16" i="129"/>
  <c r="DE16" i="129"/>
  <c r="DD16" i="129"/>
  <c r="DB16" i="129"/>
  <c r="DA16" i="129"/>
  <c r="CY16" i="129"/>
  <c r="CX16" i="129"/>
  <c r="CV16" i="129"/>
  <c r="CU16" i="129"/>
  <c r="CS16" i="129"/>
  <c r="CR16" i="129"/>
  <c r="CO16" i="129"/>
  <c r="CN16" i="129"/>
  <c r="CK16" i="129"/>
  <c r="CM16" i="129"/>
  <c r="DN15" i="129"/>
  <c r="DI15" i="129"/>
  <c r="DH15" i="129"/>
  <c r="DE15" i="129"/>
  <c r="DD15" i="129"/>
  <c r="DB15" i="129"/>
  <c r="DA15" i="129"/>
  <c r="CY15" i="129"/>
  <c r="CX15" i="129"/>
  <c r="CV15" i="129"/>
  <c r="CU15" i="129"/>
  <c r="CS15" i="129"/>
  <c r="CR15" i="129"/>
  <c r="CO15" i="129"/>
  <c r="CN15" i="129"/>
  <c r="CK15" i="129"/>
  <c r="CM15" i="129"/>
  <c r="DN14" i="129"/>
  <c r="DI14" i="129"/>
  <c r="DH14" i="129"/>
  <c r="DE14" i="129"/>
  <c r="DD14" i="129"/>
  <c r="DB14" i="129"/>
  <c r="DA14" i="129"/>
  <c r="CY14" i="129"/>
  <c r="CX14" i="129"/>
  <c r="CV14" i="129"/>
  <c r="CU14" i="129"/>
  <c r="CS14" i="129"/>
  <c r="CR14" i="129"/>
  <c r="CO14" i="129"/>
  <c r="CN14" i="129"/>
  <c r="CK14" i="129"/>
  <c r="DN13" i="129"/>
  <c r="DI13" i="129"/>
  <c r="DH13" i="129"/>
  <c r="DE13" i="129"/>
  <c r="DD13" i="129"/>
  <c r="CO13" i="129"/>
  <c r="CN13" i="129"/>
  <c r="CK13" i="129"/>
  <c r="DN12" i="129"/>
  <c r="CO12" i="129"/>
  <c r="CN12" i="129"/>
  <c r="CK12" i="129"/>
  <c r="DN11" i="129"/>
  <c r="DI11" i="129"/>
  <c r="DH11" i="129"/>
  <c r="DE11" i="129"/>
  <c r="DD11" i="129"/>
  <c r="DB11" i="129"/>
  <c r="DA11" i="129"/>
  <c r="CY11" i="129"/>
  <c r="CX11" i="129"/>
  <c r="CV11" i="129"/>
  <c r="CU11" i="129"/>
  <c r="CS11" i="129"/>
  <c r="CR11" i="129"/>
  <c r="CO11" i="129"/>
  <c r="CN11" i="129"/>
  <c r="CK11" i="129"/>
  <c r="DN10" i="129"/>
  <c r="DI10" i="129"/>
  <c r="DH10" i="129"/>
  <c r="DE10" i="129"/>
  <c r="DD10" i="129"/>
  <c r="DB10" i="129"/>
  <c r="DA10" i="129"/>
  <c r="CY10" i="129"/>
  <c r="CX10" i="129"/>
  <c r="CV10" i="129"/>
  <c r="CU10" i="129"/>
  <c r="CS10" i="129"/>
  <c r="CR10" i="129"/>
  <c r="CO10" i="129"/>
  <c r="CN10" i="129"/>
  <c r="CK10" i="129"/>
  <c r="DN9" i="129"/>
  <c r="DI9" i="129"/>
  <c r="DH9" i="129"/>
  <c r="DE9" i="129"/>
  <c r="DD9" i="129"/>
  <c r="DB9" i="129"/>
  <c r="DA9" i="129"/>
  <c r="CY9" i="129"/>
  <c r="CX9" i="129"/>
  <c r="CV9" i="129"/>
  <c r="CU9" i="129"/>
  <c r="CS9" i="129"/>
  <c r="CR9" i="129"/>
  <c r="CO9" i="129"/>
  <c r="CN9" i="129"/>
  <c r="CK9" i="129"/>
  <c r="DN8" i="129"/>
  <c r="DI8" i="129"/>
  <c r="DH8" i="129"/>
  <c r="DE8" i="129"/>
  <c r="DD8" i="129"/>
  <c r="DB8" i="129"/>
  <c r="DA8" i="129"/>
  <c r="CY8" i="129"/>
  <c r="CX8" i="129"/>
  <c r="CV8" i="129"/>
  <c r="CU8" i="129"/>
  <c r="CS8" i="129"/>
  <c r="CR8" i="129"/>
  <c r="CO8" i="129"/>
  <c r="CN8" i="129"/>
  <c r="CK8" i="129"/>
  <c r="CM8" i="129"/>
  <c r="DN7" i="129"/>
  <c r="DI7" i="129"/>
  <c r="DH7" i="129"/>
  <c r="DE7" i="129"/>
  <c r="DD7" i="129"/>
  <c r="DB7" i="129"/>
  <c r="DA7" i="129"/>
  <c r="CY7" i="129"/>
  <c r="CX7" i="129"/>
  <c r="CV7" i="129"/>
  <c r="CU7" i="129"/>
  <c r="CS7" i="129"/>
  <c r="CR7" i="129"/>
  <c r="CO7" i="129"/>
  <c r="CN7" i="129"/>
  <c r="CK7" i="129"/>
  <c r="DN6" i="129"/>
  <c r="DI6" i="129"/>
  <c r="DH6" i="129"/>
  <c r="DE6" i="129"/>
  <c r="DD6" i="129"/>
  <c r="DB6" i="129"/>
  <c r="DA6" i="129"/>
  <c r="CY6" i="129"/>
  <c r="CX6" i="129"/>
  <c r="CV6" i="129"/>
  <c r="CU6" i="129"/>
  <c r="CS6" i="129"/>
  <c r="CR6" i="129"/>
  <c r="CO6" i="129"/>
  <c r="CN6" i="129"/>
  <c r="CK6" i="129"/>
  <c r="CM6" i="129"/>
  <c r="DN5" i="129"/>
  <c r="DI5" i="129"/>
  <c r="DH5" i="129"/>
  <c r="DE5" i="129"/>
  <c r="DD5" i="129"/>
  <c r="DB5" i="129"/>
  <c r="DA5" i="129"/>
  <c r="CY5" i="129"/>
  <c r="CX5" i="129"/>
  <c r="CV5" i="129"/>
  <c r="CU5" i="129"/>
  <c r="CS5" i="129"/>
  <c r="CR5" i="129"/>
  <c r="CO5" i="129"/>
  <c r="CN5" i="129"/>
  <c r="CK5" i="129"/>
  <c r="P157" i="129" l="1"/>
  <c r="CJ20" i="129"/>
  <c r="CJ17" i="129"/>
  <c r="CJ93" i="129"/>
  <c r="CJ71" i="129"/>
  <c r="CJ139" i="129"/>
  <c r="CM59" i="129"/>
  <c r="CJ119" i="129"/>
  <c r="CJ121" i="129"/>
  <c r="CJ109" i="129"/>
  <c r="CJ115" i="129"/>
  <c r="CM91" i="129"/>
  <c r="CJ47" i="129"/>
  <c r="CJ72" i="129"/>
  <c r="CJ23" i="129"/>
  <c r="CJ48" i="129"/>
  <c r="CJ50" i="129"/>
  <c r="CJ51" i="129"/>
  <c r="CJ54" i="129"/>
  <c r="CJ55" i="129"/>
  <c r="CJ58" i="129"/>
  <c r="CJ59" i="129"/>
  <c r="CJ6" i="129"/>
  <c r="CJ75" i="129"/>
  <c r="CJ95" i="129"/>
  <c r="CJ97" i="129"/>
  <c r="CJ100" i="129"/>
  <c r="CM128" i="129"/>
  <c r="CM111" i="129"/>
  <c r="CJ101" i="129"/>
  <c r="CJ105" i="129"/>
  <c r="CJ112" i="129"/>
  <c r="CJ117" i="129"/>
  <c r="CJ123" i="129"/>
  <c r="CJ138" i="129"/>
  <c r="CJ19" i="129"/>
  <c r="CJ40" i="129"/>
  <c r="CJ135" i="129"/>
  <c r="CJ11" i="129"/>
  <c r="CJ12" i="129"/>
  <c r="CJ25" i="129"/>
  <c r="CJ61" i="129"/>
  <c r="CJ82" i="129"/>
  <c r="CJ85" i="129"/>
  <c r="CJ87" i="129"/>
  <c r="CJ91" i="129"/>
  <c r="CJ110" i="129"/>
  <c r="CJ114" i="129"/>
  <c r="CJ132" i="129"/>
  <c r="CJ21" i="129"/>
  <c r="CJ137" i="129"/>
  <c r="CJ62" i="129"/>
  <c r="CJ42" i="129"/>
  <c r="CJ43" i="129"/>
  <c r="CJ44" i="129"/>
  <c r="CJ45" i="129"/>
  <c r="CJ52" i="129"/>
  <c r="CJ53" i="129"/>
  <c r="CJ140" i="129"/>
  <c r="CJ30" i="129"/>
  <c r="CJ67" i="129"/>
  <c r="CJ74" i="129"/>
  <c r="CJ76" i="129"/>
  <c r="CJ94" i="129"/>
  <c r="CJ113" i="129"/>
  <c r="CM42" i="129"/>
  <c r="CM122" i="129"/>
  <c r="CM45" i="129"/>
  <c r="CM49" i="129"/>
  <c r="CM139" i="129"/>
  <c r="CM124" i="129"/>
  <c r="CM46" i="129"/>
  <c r="CM74" i="129"/>
  <c r="CM72" i="129"/>
  <c r="CM89" i="129"/>
  <c r="CM114" i="129"/>
  <c r="CM70" i="129"/>
  <c r="CJ33" i="129"/>
  <c r="CJ130" i="129"/>
  <c r="CM57" i="129"/>
  <c r="CM125" i="129"/>
  <c r="CM64" i="129"/>
  <c r="CM53" i="129"/>
  <c r="CM83" i="129"/>
  <c r="CJ96" i="129"/>
  <c r="CJ122" i="129"/>
  <c r="CM134" i="129"/>
  <c r="CM69" i="129"/>
  <c r="CM121" i="129"/>
  <c r="CJ14" i="129"/>
  <c r="CJ29" i="129"/>
  <c r="CJ38" i="129"/>
  <c r="CJ39" i="129"/>
  <c r="CM93" i="129"/>
  <c r="CJ13" i="129"/>
  <c r="CJ34" i="129"/>
  <c r="CJ63" i="129"/>
  <c r="CJ106" i="129"/>
  <c r="CJ7" i="129"/>
  <c r="CJ16" i="129"/>
  <c r="CJ31" i="129"/>
  <c r="CJ60" i="129"/>
  <c r="CJ65" i="129"/>
  <c r="CJ68" i="129"/>
  <c r="CJ83" i="129"/>
  <c r="CJ102" i="129"/>
  <c r="CJ111" i="129"/>
  <c r="CJ126" i="129"/>
  <c r="CJ8" i="129"/>
  <c r="CJ24" i="129"/>
  <c r="CJ26" i="129"/>
  <c r="CJ35" i="129"/>
  <c r="CJ46" i="129"/>
  <c r="CJ77" i="129"/>
  <c r="CJ78" i="129"/>
  <c r="CJ98" i="129"/>
  <c r="CJ108" i="129"/>
  <c r="CJ116" i="129"/>
  <c r="CJ133" i="129"/>
  <c r="CJ134" i="129"/>
  <c r="P156" i="129"/>
  <c r="CJ5" i="129"/>
  <c r="CJ10" i="129"/>
  <c r="CJ18" i="129"/>
  <c r="CJ37" i="129"/>
  <c r="CM63" i="129"/>
  <c r="CJ69" i="129"/>
  <c r="CJ70" i="129"/>
  <c r="CJ73" i="129"/>
  <c r="CM81" i="129"/>
  <c r="CJ84" i="129"/>
  <c r="CJ89" i="129"/>
  <c r="CJ92" i="129"/>
  <c r="CM99" i="129"/>
  <c r="CM108" i="129"/>
  <c r="CJ125" i="129"/>
  <c r="CJ129" i="129"/>
  <c r="CM133" i="129"/>
  <c r="CJ81" i="129"/>
  <c r="CJ15" i="129"/>
  <c r="CJ27" i="129"/>
  <c r="CJ32" i="129"/>
  <c r="CJ64" i="129"/>
  <c r="CJ66" i="129"/>
  <c r="CJ79" i="129"/>
  <c r="CJ104" i="129"/>
  <c r="CJ107" i="129"/>
  <c r="CJ118" i="129"/>
  <c r="CJ127" i="129"/>
  <c r="CJ131" i="129"/>
  <c r="CM135" i="129"/>
  <c r="CJ41" i="129"/>
  <c r="CM71" i="129"/>
  <c r="CM97" i="129"/>
  <c r="CM119" i="129"/>
  <c r="CM127" i="129"/>
  <c r="CM54" i="129"/>
  <c r="CM95" i="129"/>
  <c r="CM101" i="129"/>
  <c r="CM140" i="129"/>
  <c r="CJ99" i="129"/>
  <c r="CJ103" i="129"/>
  <c r="CJ49" i="129"/>
  <c r="CJ56" i="129"/>
  <c r="CJ57" i="129"/>
  <c r="CM76" i="129"/>
  <c r="CJ90" i="129"/>
  <c r="CM123" i="129"/>
  <c r="CJ9" i="129"/>
  <c r="CJ22" i="129"/>
  <c r="CJ28" i="129"/>
  <c r="CJ36" i="129"/>
  <c r="CM84" i="129"/>
  <c r="CJ80" i="129"/>
  <c r="CJ88" i="129"/>
  <c r="CJ120" i="129"/>
  <c r="CJ124" i="129"/>
  <c r="CJ128" i="129"/>
  <c r="CJ136" i="129"/>
  <c r="CM5" i="129"/>
  <c r="CM7" i="129"/>
  <c r="CM9" i="129"/>
  <c r="CM11" i="129"/>
  <c r="CM25" i="129"/>
  <c r="CM27" i="129"/>
  <c r="CM33" i="129"/>
  <c r="CM19" i="129"/>
  <c r="CM23" i="129"/>
  <c r="CM115" i="129"/>
  <c r="CM14" i="129"/>
  <c r="CM18" i="129"/>
  <c r="CM29" i="129"/>
  <c r="CM31" i="129"/>
  <c r="CM36" i="129"/>
  <c r="CM38" i="129"/>
  <c r="CM21" i="129"/>
  <c r="CM117" i="129"/>
  <c r="DM113" i="128"/>
  <c r="DH113" i="128"/>
  <c r="DG113" i="128"/>
  <c r="CX113" i="128"/>
  <c r="CW113" i="128"/>
  <c r="CS113" i="128"/>
  <c r="CP113" i="128"/>
  <c r="Z113" i="128"/>
  <c r="CR113" i="128" s="1"/>
  <c r="C113" i="128" l="1"/>
  <c r="C157" i="129"/>
  <c r="C156" i="129"/>
  <c r="DS134" i="128"/>
  <c r="DN134" i="128"/>
  <c r="DM134" i="128"/>
  <c r="DJ134" i="128"/>
  <c r="DI134" i="128"/>
  <c r="DG134" i="128"/>
  <c r="DF134" i="128"/>
  <c r="DD134" i="128"/>
  <c r="DC134" i="128"/>
  <c r="DA134" i="128"/>
  <c r="CZ134" i="128"/>
  <c r="CX134" i="128"/>
  <c r="CW134" i="128"/>
  <c r="CT134" i="128"/>
  <c r="CS134" i="128"/>
  <c r="CP134" i="128"/>
  <c r="Z134" i="128"/>
  <c r="C134" i="128" s="1"/>
  <c r="CO164" i="128"/>
  <c r="CO163" i="128"/>
  <c r="CO162" i="128"/>
  <c r="CO161" i="128"/>
  <c r="CO160" i="128"/>
  <c r="CO159" i="128"/>
  <c r="CO158" i="128"/>
  <c r="N158" i="128"/>
  <c r="M158" i="128"/>
  <c r="L158" i="128"/>
  <c r="K158" i="128"/>
  <c r="J158" i="128"/>
  <c r="I158" i="128"/>
  <c r="H158" i="128"/>
  <c r="G158" i="128"/>
  <c r="F158" i="128"/>
  <c r="E158" i="128"/>
  <c r="D158" i="128"/>
  <c r="B158" i="128"/>
  <c r="A158" i="128"/>
  <c r="CO157" i="128"/>
  <c r="N157" i="128"/>
  <c r="M157" i="128"/>
  <c r="L157" i="128"/>
  <c r="K157" i="128"/>
  <c r="J157" i="128"/>
  <c r="I157" i="128"/>
  <c r="H157" i="128"/>
  <c r="G157" i="128"/>
  <c r="F157" i="128"/>
  <c r="E157" i="128"/>
  <c r="D157" i="128"/>
  <c r="B157" i="128"/>
  <c r="A157" i="128"/>
  <c r="CO156" i="128"/>
  <c r="T156" i="128"/>
  <c r="DS155" i="128"/>
  <c r="CP155" i="128"/>
  <c r="CO155" i="128"/>
  <c r="C155" i="128"/>
  <c r="DS154" i="128"/>
  <c r="CP154" i="128"/>
  <c r="CO154" i="128"/>
  <c r="C154" i="128"/>
  <c r="DS153" i="128"/>
  <c r="CP153" i="128"/>
  <c r="CO153" i="128"/>
  <c r="C153" i="128"/>
  <c r="DS152" i="128"/>
  <c r="CP152" i="128"/>
  <c r="CO152" i="128"/>
  <c r="C152" i="128"/>
  <c r="DS151" i="128"/>
  <c r="CP151" i="128"/>
  <c r="CO151" i="128"/>
  <c r="C151" i="128"/>
  <c r="DS150" i="128"/>
  <c r="CP150" i="128"/>
  <c r="CO150" i="128"/>
  <c r="C150" i="128"/>
  <c r="DS149" i="128"/>
  <c r="CP149" i="128"/>
  <c r="CO149" i="128"/>
  <c r="C149" i="128"/>
  <c r="DS148" i="128"/>
  <c r="CP148" i="128"/>
  <c r="CO148" i="128"/>
  <c r="C148" i="128"/>
  <c r="DS147" i="128"/>
  <c r="CP147" i="128"/>
  <c r="CO147" i="128"/>
  <c r="C147" i="128"/>
  <c r="DS146" i="128"/>
  <c r="CP146" i="128"/>
  <c r="CO146" i="128"/>
  <c r="C146" i="128"/>
  <c r="CP145" i="128"/>
  <c r="CO145" i="128"/>
  <c r="C145" i="128"/>
  <c r="CP144" i="128"/>
  <c r="CO144" i="128"/>
  <c r="C144" i="128"/>
  <c r="DS143" i="128"/>
  <c r="DN143" i="128"/>
  <c r="DM143" i="128"/>
  <c r="DJ143" i="128"/>
  <c r="DI143" i="128"/>
  <c r="DG143" i="128"/>
  <c r="DF143" i="128"/>
  <c r="DD143" i="128"/>
  <c r="DC143" i="128"/>
  <c r="DA143" i="128"/>
  <c r="CZ143" i="128"/>
  <c r="CX143" i="128"/>
  <c r="CW143" i="128"/>
  <c r="CT143" i="128"/>
  <c r="CS143" i="128"/>
  <c r="CP143" i="128"/>
  <c r="Z143" i="128"/>
  <c r="C143" i="128" s="1"/>
  <c r="DS142" i="128"/>
  <c r="DN142" i="128"/>
  <c r="DM142" i="128"/>
  <c r="DJ142" i="128"/>
  <c r="DI142" i="128"/>
  <c r="DG142" i="128"/>
  <c r="DF142" i="128"/>
  <c r="DD142" i="128"/>
  <c r="DC142" i="128"/>
  <c r="DA142" i="128"/>
  <c r="CZ142" i="128"/>
  <c r="CX142" i="128"/>
  <c r="CW142" i="128"/>
  <c r="CT142" i="128"/>
  <c r="CS142" i="128"/>
  <c r="CP142" i="128"/>
  <c r="Z142" i="128"/>
  <c r="CR142" i="128" s="1"/>
  <c r="DS141" i="128"/>
  <c r="DN141" i="128"/>
  <c r="DM141" i="128"/>
  <c r="DJ141" i="128"/>
  <c r="DI141" i="128"/>
  <c r="DG141" i="128"/>
  <c r="DF141" i="128"/>
  <c r="DD141" i="128"/>
  <c r="DC141" i="128"/>
  <c r="DA141" i="128"/>
  <c r="CZ141" i="128"/>
  <c r="CX141" i="128"/>
  <c r="CW141" i="128"/>
  <c r="CT141" i="128"/>
  <c r="CS141" i="128"/>
  <c r="CP141" i="128"/>
  <c r="Z141" i="128"/>
  <c r="C141" i="128" s="1"/>
  <c r="DS140" i="128"/>
  <c r="CX140" i="128"/>
  <c r="CW140" i="128"/>
  <c r="CT140" i="128"/>
  <c r="CS140" i="128"/>
  <c r="CP140" i="128"/>
  <c r="Z140" i="128"/>
  <c r="C140" i="128" s="1"/>
  <c r="DS139" i="128"/>
  <c r="DN139" i="128"/>
  <c r="DM139" i="128"/>
  <c r="DJ139" i="128"/>
  <c r="DI139" i="128"/>
  <c r="DG139" i="128"/>
  <c r="DF139" i="128"/>
  <c r="DD139" i="128"/>
  <c r="DC139" i="128"/>
  <c r="DA139" i="128"/>
  <c r="CZ139" i="128"/>
  <c r="CX139" i="128"/>
  <c r="CW139" i="128"/>
  <c r="CT139" i="128"/>
  <c r="CS139" i="128"/>
  <c r="CP139" i="128"/>
  <c r="Z139" i="128"/>
  <c r="CR139" i="128" s="1"/>
  <c r="DS138" i="128"/>
  <c r="CX138" i="128"/>
  <c r="CW138" i="128"/>
  <c r="CT138" i="128"/>
  <c r="CS138" i="128"/>
  <c r="CP138" i="128"/>
  <c r="Z138" i="128"/>
  <c r="CR138" i="128" s="1"/>
  <c r="DS137" i="128"/>
  <c r="DN137" i="128"/>
  <c r="DM137" i="128"/>
  <c r="DJ137" i="128"/>
  <c r="DI137" i="128"/>
  <c r="DG137" i="128"/>
  <c r="DF137" i="128"/>
  <c r="DD137" i="128"/>
  <c r="DC137" i="128"/>
  <c r="DA137" i="128"/>
  <c r="CZ137" i="128"/>
  <c r="CX137" i="128"/>
  <c r="CW137" i="128"/>
  <c r="CT137" i="128"/>
  <c r="CS137" i="128"/>
  <c r="CP137" i="128"/>
  <c r="Z137" i="128"/>
  <c r="CR137" i="128" s="1"/>
  <c r="C137" i="128"/>
  <c r="DS136" i="128"/>
  <c r="CX136" i="128"/>
  <c r="CW136" i="128"/>
  <c r="CT136" i="128"/>
  <c r="CS136" i="128"/>
  <c r="CP136" i="128"/>
  <c r="Z136" i="128"/>
  <c r="CR136" i="128" s="1"/>
  <c r="C136" i="128"/>
  <c r="DS135" i="128"/>
  <c r="DN135" i="128"/>
  <c r="DM135" i="128"/>
  <c r="DJ135" i="128"/>
  <c r="DI135" i="128"/>
  <c r="DG135" i="128"/>
  <c r="DF135" i="128"/>
  <c r="DD135" i="128"/>
  <c r="DC135" i="128"/>
  <c r="DA135" i="128"/>
  <c r="CZ135" i="128"/>
  <c r="CX135" i="128"/>
  <c r="CW135" i="128"/>
  <c r="CT135" i="128"/>
  <c r="CS135" i="128"/>
  <c r="CP135" i="128"/>
  <c r="Z135" i="128"/>
  <c r="C135" i="128" s="1"/>
  <c r="DS133" i="128"/>
  <c r="CZ133" i="128"/>
  <c r="CX133" i="128"/>
  <c r="CW133" i="128"/>
  <c r="CT133" i="128"/>
  <c r="CS133" i="128"/>
  <c r="CP133" i="128"/>
  <c r="Z133" i="128"/>
  <c r="CR133" i="128" s="1"/>
  <c r="DS132" i="128"/>
  <c r="DN132" i="128"/>
  <c r="DM132" i="128"/>
  <c r="DJ132" i="128"/>
  <c r="DI132" i="128"/>
  <c r="DG132" i="128"/>
  <c r="DF132" i="128"/>
  <c r="DD132" i="128"/>
  <c r="DC132" i="128"/>
  <c r="DA132" i="128"/>
  <c r="CZ132" i="128"/>
  <c r="CX132" i="128"/>
  <c r="CW132" i="128"/>
  <c r="CT132" i="128"/>
  <c r="CS132" i="128"/>
  <c r="CP132" i="128"/>
  <c r="Z132" i="128"/>
  <c r="CR132" i="128" s="1"/>
  <c r="DS131" i="128"/>
  <c r="DN131" i="128"/>
  <c r="DM131" i="128"/>
  <c r="DJ131" i="128"/>
  <c r="DI131" i="128"/>
  <c r="DG131" i="128"/>
  <c r="DF131" i="128"/>
  <c r="DD131" i="128"/>
  <c r="DC131" i="128"/>
  <c r="DA131" i="128"/>
  <c r="CZ131" i="128"/>
  <c r="CX131" i="128"/>
  <c r="CW131" i="128"/>
  <c r="CT131" i="128"/>
  <c r="CS131" i="128"/>
  <c r="CP131" i="128"/>
  <c r="Z131" i="128"/>
  <c r="CR131" i="128" s="1"/>
  <c r="DS130" i="128"/>
  <c r="DN130" i="128"/>
  <c r="DM130" i="128"/>
  <c r="DJ130" i="128"/>
  <c r="DI130" i="128"/>
  <c r="DG130" i="128"/>
  <c r="DF130" i="128"/>
  <c r="DD130" i="128"/>
  <c r="DC130" i="128"/>
  <c r="DA130" i="128"/>
  <c r="CZ130" i="128"/>
  <c r="CX130" i="128"/>
  <c r="CW130" i="128"/>
  <c r="CT130" i="128"/>
  <c r="CS130" i="128"/>
  <c r="CP130" i="128"/>
  <c r="Z130" i="128"/>
  <c r="CR130" i="128" s="1"/>
  <c r="DS129" i="128"/>
  <c r="DN129" i="128"/>
  <c r="DM129" i="128"/>
  <c r="DJ129" i="128"/>
  <c r="DI129" i="128"/>
  <c r="DG129" i="128"/>
  <c r="DF129" i="128"/>
  <c r="DD129" i="128"/>
  <c r="DC129" i="128"/>
  <c r="DA129" i="128"/>
  <c r="CZ129" i="128"/>
  <c r="CX129" i="128"/>
  <c r="CW129" i="128"/>
  <c r="CT129" i="128"/>
  <c r="CS129" i="128"/>
  <c r="CP129" i="128"/>
  <c r="Z129" i="128"/>
  <c r="CR129" i="128" s="1"/>
  <c r="DS128" i="128"/>
  <c r="DN128" i="128"/>
  <c r="DM128" i="128"/>
  <c r="DJ128" i="128"/>
  <c r="DI128" i="128"/>
  <c r="DG128" i="128"/>
  <c r="DF128" i="128"/>
  <c r="DD128" i="128"/>
  <c r="DC128" i="128"/>
  <c r="DA128" i="128"/>
  <c r="CZ128" i="128"/>
  <c r="CX128" i="128"/>
  <c r="CW128" i="128"/>
  <c r="CT128" i="128"/>
  <c r="CS128" i="128"/>
  <c r="CP128" i="128"/>
  <c r="Z128" i="128"/>
  <c r="CR128" i="128" s="1"/>
  <c r="DS127" i="128"/>
  <c r="DN127" i="128"/>
  <c r="DM127" i="128"/>
  <c r="DJ127" i="128"/>
  <c r="DI127" i="128"/>
  <c r="DG127" i="128"/>
  <c r="DF127" i="128"/>
  <c r="DD127" i="128"/>
  <c r="DC127" i="128"/>
  <c r="DA127" i="128"/>
  <c r="CZ127" i="128"/>
  <c r="CX127" i="128"/>
  <c r="CW127" i="128"/>
  <c r="CT127" i="128"/>
  <c r="CS127" i="128"/>
  <c r="CP127" i="128"/>
  <c r="Z127" i="128"/>
  <c r="CR127" i="128" s="1"/>
  <c r="DS126" i="128"/>
  <c r="DN126" i="128"/>
  <c r="DM126" i="128"/>
  <c r="DJ126" i="128"/>
  <c r="DI126" i="128"/>
  <c r="DG126" i="128"/>
  <c r="DF126" i="128"/>
  <c r="DD126" i="128"/>
  <c r="DC126" i="128"/>
  <c r="DA126" i="128"/>
  <c r="CZ126" i="128"/>
  <c r="CX126" i="128"/>
  <c r="CW126" i="128"/>
  <c r="CT126" i="128"/>
  <c r="CS126" i="128"/>
  <c r="CP126" i="128"/>
  <c r="Z126" i="128"/>
  <c r="CR126" i="128" s="1"/>
  <c r="DS125" i="128"/>
  <c r="DN125" i="128"/>
  <c r="DM125" i="128"/>
  <c r="DJ125" i="128"/>
  <c r="DI125" i="128"/>
  <c r="DG125" i="128"/>
  <c r="DF125" i="128"/>
  <c r="DD125" i="128"/>
  <c r="DC125" i="128"/>
  <c r="DA125" i="128"/>
  <c r="CZ125" i="128"/>
  <c r="CX125" i="128"/>
  <c r="CW125" i="128"/>
  <c r="CT125" i="128"/>
  <c r="CS125" i="128"/>
  <c r="CP125" i="128"/>
  <c r="Z125" i="128"/>
  <c r="CR125" i="128" s="1"/>
  <c r="DS124" i="128"/>
  <c r="DN124" i="128"/>
  <c r="DM124" i="128"/>
  <c r="DJ124" i="128"/>
  <c r="DI124" i="128"/>
  <c r="DG124" i="128"/>
  <c r="DF124" i="128"/>
  <c r="DD124" i="128"/>
  <c r="DC124" i="128"/>
  <c r="DA124" i="128"/>
  <c r="CZ124" i="128"/>
  <c r="CX124" i="128"/>
  <c r="CW124" i="128"/>
  <c r="CT124" i="128"/>
  <c r="CS124" i="128"/>
  <c r="CP124" i="128"/>
  <c r="Z124" i="128"/>
  <c r="CR124" i="128" s="1"/>
  <c r="DS123" i="128"/>
  <c r="DN123" i="128"/>
  <c r="DM123" i="128"/>
  <c r="DJ123" i="128"/>
  <c r="DI123" i="128"/>
  <c r="DG123" i="128"/>
  <c r="DF123" i="128"/>
  <c r="DD123" i="128"/>
  <c r="DC123" i="128"/>
  <c r="DA123" i="128"/>
  <c r="CZ123" i="128"/>
  <c r="CX123" i="128"/>
  <c r="CW123" i="128"/>
  <c r="CT123" i="128"/>
  <c r="CS123" i="128"/>
  <c r="CP123" i="128"/>
  <c r="Z123" i="128"/>
  <c r="CR123" i="128" s="1"/>
  <c r="DS122" i="128"/>
  <c r="DN122" i="128"/>
  <c r="DM122" i="128"/>
  <c r="DJ122" i="128"/>
  <c r="DI122" i="128"/>
  <c r="DG122" i="128"/>
  <c r="DF122" i="128"/>
  <c r="DD122" i="128"/>
  <c r="DC122" i="128"/>
  <c r="DA122" i="128"/>
  <c r="CZ122" i="128"/>
  <c r="CX122" i="128"/>
  <c r="CW122" i="128"/>
  <c r="CT122" i="128"/>
  <c r="CS122" i="128"/>
  <c r="CR122" i="128"/>
  <c r="CP122" i="128"/>
  <c r="Z122" i="128"/>
  <c r="C122" i="128" s="1"/>
  <c r="DS121" i="128"/>
  <c r="DN121" i="128"/>
  <c r="DM121" i="128"/>
  <c r="DJ121" i="128"/>
  <c r="DI121" i="128"/>
  <c r="DG121" i="128"/>
  <c r="DF121" i="128"/>
  <c r="DA121" i="128"/>
  <c r="CZ121" i="128"/>
  <c r="CX121" i="128"/>
  <c r="CW121" i="128"/>
  <c r="CT121" i="128"/>
  <c r="CS121" i="128"/>
  <c r="CP121" i="128"/>
  <c r="Z121" i="128"/>
  <c r="C121" i="128" s="1"/>
  <c r="DS120" i="128"/>
  <c r="DN120" i="128"/>
  <c r="DM120" i="128"/>
  <c r="DJ120" i="128"/>
  <c r="DI120" i="128"/>
  <c r="DG120" i="128"/>
  <c r="DF120" i="128"/>
  <c r="DD120" i="128"/>
  <c r="DC120" i="128"/>
  <c r="DA120" i="128"/>
  <c r="CZ120" i="128"/>
  <c r="CX120" i="128"/>
  <c r="CW120" i="128"/>
  <c r="CT120" i="128"/>
  <c r="CS120" i="128"/>
  <c r="CP120" i="128"/>
  <c r="Z120" i="128"/>
  <c r="CR120" i="128" s="1"/>
  <c r="DS119" i="128"/>
  <c r="DN119" i="128"/>
  <c r="DM119" i="128"/>
  <c r="DJ119" i="128"/>
  <c r="DI119" i="128"/>
  <c r="DG119" i="128"/>
  <c r="DF119" i="128"/>
  <c r="DD119" i="128"/>
  <c r="DC119" i="128"/>
  <c r="DA119" i="128"/>
  <c r="CZ119" i="128"/>
  <c r="CX119" i="128"/>
  <c r="CW119" i="128"/>
  <c r="CT119" i="128"/>
  <c r="CS119" i="128"/>
  <c r="CP119" i="128"/>
  <c r="Z119" i="128"/>
  <c r="C119" i="128" s="1"/>
  <c r="DS118" i="128"/>
  <c r="DN118" i="128"/>
  <c r="DM118" i="128"/>
  <c r="DJ118" i="128"/>
  <c r="DI118" i="128"/>
  <c r="DG118" i="128"/>
  <c r="DF118" i="128"/>
  <c r="DD118" i="128"/>
  <c r="DC118" i="128"/>
  <c r="DA118" i="128"/>
  <c r="CZ118" i="128"/>
  <c r="CX118" i="128"/>
  <c r="CW118" i="128"/>
  <c r="CT118" i="128"/>
  <c r="CS118" i="128"/>
  <c r="CP118" i="128"/>
  <c r="Z118" i="128"/>
  <c r="C118" i="128" s="1"/>
  <c r="DS117" i="128"/>
  <c r="DN117" i="128"/>
  <c r="DM117" i="128"/>
  <c r="DJ117" i="128"/>
  <c r="DI117" i="128"/>
  <c r="DG117" i="128"/>
  <c r="DF117" i="128"/>
  <c r="DD117" i="128"/>
  <c r="DC117" i="128"/>
  <c r="DA117" i="128"/>
  <c r="CZ117" i="128"/>
  <c r="CX117" i="128"/>
  <c r="CW117" i="128"/>
  <c r="CT117" i="128"/>
  <c r="CS117" i="128"/>
  <c r="CP117" i="128"/>
  <c r="Z117" i="128"/>
  <c r="CR117" i="128" s="1"/>
  <c r="DS116" i="128"/>
  <c r="CX116" i="128"/>
  <c r="CW116" i="128"/>
  <c r="CT116" i="128"/>
  <c r="CS116" i="128"/>
  <c r="CP116" i="128"/>
  <c r="Z116" i="128"/>
  <c r="CR116" i="128" s="1"/>
  <c r="DS115" i="128"/>
  <c r="DA115" i="128"/>
  <c r="CX115" i="128"/>
  <c r="CW115" i="128"/>
  <c r="CT115" i="128"/>
  <c r="CS115" i="128"/>
  <c r="CP115" i="128"/>
  <c r="Z115" i="128"/>
  <c r="C115" i="128" s="1"/>
  <c r="DS114" i="128"/>
  <c r="DN114" i="128"/>
  <c r="DM114" i="128"/>
  <c r="DD114" i="128"/>
  <c r="DC114" i="128"/>
  <c r="DA114" i="128"/>
  <c r="CZ114" i="128"/>
  <c r="CX114" i="128"/>
  <c r="CW114" i="128"/>
  <c r="CT114" i="128"/>
  <c r="CS114" i="128"/>
  <c r="CP114" i="128"/>
  <c r="Z114" i="128"/>
  <c r="C114" i="128" s="1"/>
  <c r="DS112" i="128"/>
  <c r="DN112" i="128"/>
  <c r="DM112" i="128"/>
  <c r="DJ112" i="128"/>
  <c r="DI112" i="128"/>
  <c r="DG112" i="128"/>
  <c r="DF112" i="128"/>
  <c r="DD112" i="128"/>
  <c r="DC112" i="128"/>
  <c r="DA112" i="128"/>
  <c r="CZ112" i="128"/>
  <c r="CX112" i="128"/>
  <c r="CW112" i="128"/>
  <c r="CT112" i="128"/>
  <c r="CS112" i="128"/>
  <c r="CP112" i="128"/>
  <c r="Z112" i="128"/>
  <c r="CR112" i="128" s="1"/>
  <c r="DS111" i="128"/>
  <c r="DN111" i="128"/>
  <c r="DM111" i="128"/>
  <c r="DJ111" i="128"/>
  <c r="DI111" i="128"/>
  <c r="DG111" i="128"/>
  <c r="DF111" i="128"/>
  <c r="DA111" i="128"/>
  <c r="CZ111" i="128"/>
  <c r="CX111" i="128"/>
  <c r="CW111" i="128"/>
  <c r="CT111" i="128"/>
  <c r="CS111" i="128"/>
  <c r="CP111" i="128"/>
  <c r="Z111" i="128"/>
  <c r="C111" i="128" s="1"/>
  <c r="DS110" i="128"/>
  <c r="DN110" i="128"/>
  <c r="DM110" i="128"/>
  <c r="DJ110" i="128"/>
  <c r="DI110" i="128"/>
  <c r="DG110" i="128"/>
  <c r="DF110" i="128"/>
  <c r="DD110" i="128"/>
  <c r="DC110" i="128"/>
  <c r="DA110" i="128"/>
  <c r="CZ110" i="128"/>
  <c r="CX110" i="128"/>
  <c r="CW110" i="128"/>
  <c r="CT110" i="128"/>
  <c r="CS110" i="128"/>
  <c r="CP110" i="128"/>
  <c r="Z110" i="128"/>
  <c r="CR110" i="128" s="1"/>
  <c r="DS109" i="128"/>
  <c r="DN109" i="128"/>
  <c r="DM109" i="128"/>
  <c r="DD109" i="128"/>
  <c r="DC109" i="128"/>
  <c r="DA109" i="128"/>
  <c r="CZ109" i="128"/>
  <c r="CX109" i="128"/>
  <c r="CW109" i="128"/>
  <c r="CT109" i="128"/>
  <c r="CS109" i="128"/>
  <c r="CP109" i="128"/>
  <c r="Z109" i="128"/>
  <c r="CR109" i="128" s="1"/>
  <c r="DS108" i="128"/>
  <c r="CX108" i="128"/>
  <c r="CW108" i="128"/>
  <c r="CT108" i="128"/>
  <c r="CS108" i="128"/>
  <c r="CP108" i="128"/>
  <c r="Z108" i="128"/>
  <c r="CR108" i="128" s="1"/>
  <c r="C108" i="128"/>
  <c r="DS107" i="128"/>
  <c r="DN107" i="128"/>
  <c r="DM107" i="128"/>
  <c r="DJ107" i="128"/>
  <c r="DI107" i="128"/>
  <c r="DG107" i="128"/>
  <c r="DF107" i="128"/>
  <c r="DD107" i="128"/>
  <c r="DC107" i="128"/>
  <c r="DA107" i="128"/>
  <c r="CZ107" i="128"/>
  <c r="CX107" i="128"/>
  <c r="CW107" i="128"/>
  <c r="CT107" i="128"/>
  <c r="CS107" i="128"/>
  <c r="CP107" i="128"/>
  <c r="Z107" i="128"/>
  <c r="C107" i="128" s="1"/>
  <c r="DS106" i="128"/>
  <c r="DA106" i="128"/>
  <c r="CZ106" i="128"/>
  <c r="CX106" i="128"/>
  <c r="CW106" i="128"/>
  <c r="CT106" i="128"/>
  <c r="CS106" i="128"/>
  <c r="CP106" i="128"/>
  <c r="Z106" i="128"/>
  <c r="CR106" i="128" s="1"/>
  <c r="C106" i="128"/>
  <c r="DS105" i="128"/>
  <c r="DA105" i="128"/>
  <c r="CZ105" i="128"/>
  <c r="CX105" i="128"/>
  <c r="CW105" i="128"/>
  <c r="CT105" i="128"/>
  <c r="CS105" i="128"/>
  <c r="CP105" i="128"/>
  <c r="Z105" i="128"/>
  <c r="C105" i="128" s="1"/>
  <c r="DS104" i="128"/>
  <c r="DN104" i="128"/>
  <c r="DM104" i="128"/>
  <c r="DJ104" i="128"/>
  <c r="DI104" i="128"/>
  <c r="DG104" i="128"/>
  <c r="DF104" i="128"/>
  <c r="DD104" i="128"/>
  <c r="DC104" i="128"/>
  <c r="DA104" i="128"/>
  <c r="CZ104" i="128"/>
  <c r="CX104" i="128"/>
  <c r="CW104" i="128"/>
  <c r="CT104" i="128"/>
  <c r="CS104" i="128"/>
  <c r="CP104" i="128"/>
  <c r="Z104" i="128"/>
  <c r="CR104" i="128" s="1"/>
  <c r="DS103" i="128"/>
  <c r="CX103" i="128"/>
  <c r="CW103" i="128"/>
  <c r="CT103" i="128"/>
  <c r="CS103" i="128"/>
  <c r="CO103" i="128" s="1"/>
  <c r="CP103" i="128"/>
  <c r="Z103" i="128"/>
  <c r="C103" i="128" s="1"/>
  <c r="DS102" i="128"/>
  <c r="DN102" i="128"/>
  <c r="DM102" i="128"/>
  <c r="DJ102" i="128"/>
  <c r="DI102" i="128"/>
  <c r="DG102" i="128"/>
  <c r="DF102" i="128"/>
  <c r="DD102" i="128"/>
  <c r="DC102" i="128"/>
  <c r="DA102" i="128"/>
  <c r="CZ102" i="128"/>
  <c r="CX102" i="128"/>
  <c r="CW102" i="128"/>
  <c r="CT102" i="128"/>
  <c r="CS102" i="128"/>
  <c r="CP102" i="128"/>
  <c r="Z102" i="128"/>
  <c r="CR102" i="128" s="1"/>
  <c r="DS101" i="128"/>
  <c r="DN101" i="128"/>
  <c r="DM101" i="128"/>
  <c r="DJ101" i="128"/>
  <c r="DI101" i="128"/>
  <c r="DG101" i="128"/>
  <c r="DF101" i="128"/>
  <c r="DD101" i="128"/>
  <c r="DC101" i="128"/>
  <c r="DA101" i="128"/>
  <c r="CZ101" i="128"/>
  <c r="CX101" i="128"/>
  <c r="CW101" i="128"/>
  <c r="CT101" i="128"/>
  <c r="CS101" i="128"/>
  <c r="CP101" i="128"/>
  <c r="Z101" i="128"/>
  <c r="C101" i="128" s="1"/>
  <c r="DS100" i="128"/>
  <c r="DN100" i="128"/>
  <c r="DM100" i="128"/>
  <c r="DJ100" i="128"/>
  <c r="DI100" i="128"/>
  <c r="DG100" i="128"/>
  <c r="DF100" i="128"/>
  <c r="DD100" i="128"/>
  <c r="DC100" i="128"/>
  <c r="DA100" i="128"/>
  <c r="CZ100" i="128"/>
  <c r="CX100" i="128"/>
  <c r="CW100" i="128"/>
  <c r="CT100" i="128"/>
  <c r="CS100" i="128"/>
  <c r="CP100" i="128"/>
  <c r="Z100" i="128"/>
  <c r="CR100" i="128" s="1"/>
  <c r="DS99" i="128"/>
  <c r="DN99" i="128"/>
  <c r="DM99" i="128"/>
  <c r="DJ99" i="128"/>
  <c r="DI99" i="128"/>
  <c r="DG99" i="128"/>
  <c r="DF99" i="128"/>
  <c r="DD99" i="128"/>
  <c r="DC99" i="128"/>
  <c r="DA99" i="128"/>
  <c r="CZ99" i="128"/>
  <c r="CX99" i="128"/>
  <c r="CW99" i="128"/>
  <c r="CT99" i="128"/>
  <c r="CS99" i="128"/>
  <c r="CP99" i="128"/>
  <c r="Z99" i="128"/>
  <c r="C99" i="128" s="1"/>
  <c r="DS98" i="128"/>
  <c r="DN98" i="128"/>
  <c r="DM98" i="128"/>
  <c r="DJ98" i="128"/>
  <c r="DI98" i="128"/>
  <c r="DG98" i="128"/>
  <c r="DF98" i="128"/>
  <c r="DD98" i="128"/>
  <c r="DC98" i="128"/>
  <c r="DA98" i="128"/>
  <c r="CZ98" i="128"/>
  <c r="CX98" i="128"/>
  <c r="CW98" i="128"/>
  <c r="CT98" i="128"/>
  <c r="CS98" i="128"/>
  <c r="CP98" i="128"/>
  <c r="Z98" i="128"/>
  <c r="CR98" i="128" s="1"/>
  <c r="DS97" i="128"/>
  <c r="DN97" i="128"/>
  <c r="DM97" i="128"/>
  <c r="DJ97" i="128"/>
  <c r="DI97" i="128"/>
  <c r="DG97" i="128"/>
  <c r="DF97" i="128"/>
  <c r="DD97" i="128"/>
  <c r="DC97" i="128"/>
  <c r="DA97" i="128"/>
  <c r="CZ97" i="128"/>
  <c r="CX97" i="128"/>
  <c r="CW97" i="128"/>
  <c r="CT97" i="128"/>
  <c r="CS97" i="128"/>
  <c r="CP97" i="128"/>
  <c r="Z97" i="128"/>
  <c r="C97" i="128" s="1"/>
  <c r="DS96" i="128"/>
  <c r="DN96" i="128"/>
  <c r="DM96" i="128"/>
  <c r="DJ96" i="128"/>
  <c r="DI96" i="128"/>
  <c r="DG96" i="128"/>
  <c r="DF96" i="128"/>
  <c r="DD96" i="128"/>
  <c r="DC96" i="128"/>
  <c r="DA96" i="128"/>
  <c r="CZ96" i="128"/>
  <c r="CX96" i="128"/>
  <c r="CW96" i="128"/>
  <c r="CT96" i="128"/>
  <c r="CS96" i="128"/>
  <c r="CP96" i="128"/>
  <c r="Z96" i="128"/>
  <c r="CR96" i="128" s="1"/>
  <c r="DS95" i="128"/>
  <c r="DN95" i="128"/>
  <c r="DM95" i="128"/>
  <c r="DJ95" i="128"/>
  <c r="DI95" i="128"/>
  <c r="DG95" i="128"/>
  <c r="DF95" i="128"/>
  <c r="DD95" i="128"/>
  <c r="DC95" i="128"/>
  <c r="DA95" i="128"/>
  <c r="CZ95" i="128"/>
  <c r="CX95" i="128"/>
  <c r="CW95" i="128"/>
  <c r="CT95" i="128"/>
  <c r="CS95" i="128"/>
  <c r="CP95" i="128"/>
  <c r="Z95" i="128"/>
  <c r="C95" i="128" s="1"/>
  <c r="DS94" i="128"/>
  <c r="CX94" i="128"/>
  <c r="CW94" i="128"/>
  <c r="CT94" i="128"/>
  <c r="CS94" i="128"/>
  <c r="CP94" i="128"/>
  <c r="Z94" i="128"/>
  <c r="C94" i="128" s="1"/>
  <c r="DS93" i="128"/>
  <c r="DN93" i="128"/>
  <c r="DM93" i="128"/>
  <c r="DJ93" i="128"/>
  <c r="DI93" i="128"/>
  <c r="DG93" i="128"/>
  <c r="DF93" i="128"/>
  <c r="DD93" i="128"/>
  <c r="DC93" i="128"/>
  <c r="DA93" i="128"/>
  <c r="CZ93" i="128"/>
  <c r="CX93" i="128"/>
  <c r="CW93" i="128"/>
  <c r="CT93" i="128"/>
  <c r="CS93" i="128"/>
  <c r="CP93" i="128"/>
  <c r="Z93" i="128"/>
  <c r="CR93" i="128" s="1"/>
  <c r="DS92" i="128"/>
  <c r="DN92" i="128"/>
  <c r="DM92" i="128"/>
  <c r="DJ92" i="128"/>
  <c r="DI92" i="128"/>
  <c r="DG92" i="128"/>
  <c r="DF92" i="128"/>
  <c r="DD92" i="128"/>
  <c r="DC92" i="128"/>
  <c r="DA92" i="128"/>
  <c r="CZ92" i="128"/>
  <c r="CX92" i="128"/>
  <c r="CW92" i="128"/>
  <c r="CT92" i="128"/>
  <c r="CS92" i="128"/>
  <c r="CP92" i="128"/>
  <c r="Z92" i="128"/>
  <c r="C92" i="128" s="1"/>
  <c r="DS91" i="128"/>
  <c r="DN91" i="128"/>
  <c r="DM91" i="128"/>
  <c r="DJ91" i="128"/>
  <c r="DI91" i="128"/>
  <c r="DG91" i="128"/>
  <c r="DF91" i="128"/>
  <c r="DD91" i="128"/>
  <c r="DC91" i="128"/>
  <c r="DA91" i="128"/>
  <c r="CZ91" i="128"/>
  <c r="CX91" i="128"/>
  <c r="CW91" i="128"/>
  <c r="CT91" i="128"/>
  <c r="CS91" i="128"/>
  <c r="CP91" i="128"/>
  <c r="Z91" i="128"/>
  <c r="CR91" i="128" s="1"/>
  <c r="DS90" i="128"/>
  <c r="DN90" i="128"/>
  <c r="DM90" i="128"/>
  <c r="DJ90" i="128"/>
  <c r="DI90" i="128"/>
  <c r="DG90" i="128"/>
  <c r="DF90" i="128"/>
  <c r="DD90" i="128"/>
  <c r="DC90" i="128"/>
  <c r="DA90" i="128"/>
  <c r="CZ90" i="128"/>
  <c r="CX90" i="128"/>
  <c r="CW90" i="128"/>
  <c r="CT90" i="128"/>
  <c r="CS90" i="128"/>
  <c r="CP90" i="128"/>
  <c r="Z90" i="128"/>
  <c r="C90" i="128" s="1"/>
  <c r="DS89" i="128"/>
  <c r="DN89" i="128"/>
  <c r="DM89" i="128"/>
  <c r="DJ89" i="128"/>
  <c r="DI89" i="128"/>
  <c r="DG89" i="128"/>
  <c r="DF89" i="128"/>
  <c r="DD89" i="128"/>
  <c r="DC89" i="128"/>
  <c r="DA89" i="128"/>
  <c r="CZ89" i="128"/>
  <c r="CX89" i="128"/>
  <c r="CW89" i="128"/>
  <c r="CT89" i="128"/>
  <c r="CS89" i="128"/>
  <c r="CP89" i="128"/>
  <c r="Z89" i="128"/>
  <c r="CR89" i="128" s="1"/>
  <c r="DS88" i="128"/>
  <c r="DN88" i="128"/>
  <c r="DM88" i="128"/>
  <c r="DJ88" i="128"/>
  <c r="DI88" i="128"/>
  <c r="DG88" i="128"/>
  <c r="DF88" i="128"/>
  <c r="DD88" i="128"/>
  <c r="DC88" i="128"/>
  <c r="DA88" i="128"/>
  <c r="CZ88" i="128"/>
  <c r="CX88" i="128"/>
  <c r="CW88" i="128"/>
  <c r="CT88" i="128"/>
  <c r="CS88" i="128"/>
  <c r="CP88" i="128"/>
  <c r="Z88" i="128"/>
  <c r="C88" i="128" s="1"/>
  <c r="DS87" i="128"/>
  <c r="DN87" i="128"/>
  <c r="DM87" i="128"/>
  <c r="DJ87" i="128"/>
  <c r="DI87" i="128"/>
  <c r="DG87" i="128"/>
  <c r="DF87" i="128"/>
  <c r="DD87" i="128"/>
  <c r="DC87" i="128"/>
  <c r="DA87" i="128"/>
  <c r="CZ87" i="128"/>
  <c r="CX87" i="128"/>
  <c r="CW87" i="128"/>
  <c r="CT87" i="128"/>
  <c r="CS87" i="128"/>
  <c r="CP87" i="128"/>
  <c r="Z87" i="128"/>
  <c r="CR87" i="128" s="1"/>
  <c r="DS86" i="128"/>
  <c r="DN86" i="128"/>
  <c r="DM86" i="128"/>
  <c r="DJ86" i="128"/>
  <c r="DI86" i="128"/>
  <c r="DG86" i="128"/>
  <c r="DF86" i="128"/>
  <c r="DD86" i="128"/>
  <c r="DC86" i="128"/>
  <c r="DA86" i="128"/>
  <c r="CZ86" i="128"/>
  <c r="CX86" i="128"/>
  <c r="CW86" i="128"/>
  <c r="CT86" i="128"/>
  <c r="CS86" i="128"/>
  <c r="CP86" i="128"/>
  <c r="Z86" i="128"/>
  <c r="C86" i="128" s="1"/>
  <c r="DS85" i="128"/>
  <c r="DN85" i="128"/>
  <c r="DM85" i="128"/>
  <c r="DJ85" i="128"/>
  <c r="DI85" i="128"/>
  <c r="DG85" i="128"/>
  <c r="DF85" i="128"/>
  <c r="DD85" i="128"/>
  <c r="DC85" i="128"/>
  <c r="DA85" i="128"/>
  <c r="CZ85" i="128"/>
  <c r="CX85" i="128"/>
  <c r="CW85" i="128"/>
  <c r="CT85" i="128"/>
  <c r="CS85" i="128"/>
  <c r="CP85" i="128"/>
  <c r="Z85" i="128"/>
  <c r="CR85" i="128" s="1"/>
  <c r="DS84" i="128"/>
  <c r="CX84" i="128"/>
  <c r="CW84" i="128"/>
  <c r="CT84" i="128"/>
  <c r="CS84" i="128"/>
  <c r="CP84" i="128"/>
  <c r="Z84" i="128"/>
  <c r="C84" i="128" s="1"/>
  <c r="DS83" i="128"/>
  <c r="DN83" i="128"/>
  <c r="DM83" i="128"/>
  <c r="DJ83" i="128"/>
  <c r="DI83" i="128"/>
  <c r="DG83" i="128"/>
  <c r="DF83" i="128"/>
  <c r="DD83" i="128"/>
  <c r="DC83" i="128"/>
  <c r="DA83" i="128"/>
  <c r="CZ83" i="128"/>
  <c r="CX83" i="128"/>
  <c r="CW83" i="128"/>
  <c r="CT83" i="128"/>
  <c r="CS83" i="128"/>
  <c r="CP83" i="128"/>
  <c r="Z83" i="128"/>
  <c r="CR83" i="128" s="1"/>
  <c r="DS82" i="128"/>
  <c r="DN82" i="128"/>
  <c r="DM82" i="128"/>
  <c r="DJ82" i="128"/>
  <c r="DI82" i="128"/>
  <c r="DG82" i="128"/>
  <c r="DF82" i="128"/>
  <c r="DD82" i="128"/>
  <c r="DC82" i="128"/>
  <c r="DA82" i="128"/>
  <c r="CZ82" i="128"/>
  <c r="CX82" i="128"/>
  <c r="CW82" i="128"/>
  <c r="CT82" i="128"/>
  <c r="CS82" i="128"/>
  <c r="CP82" i="128"/>
  <c r="Z82" i="128"/>
  <c r="C82" i="128" s="1"/>
  <c r="DS81" i="128"/>
  <c r="DN81" i="128"/>
  <c r="DM81" i="128"/>
  <c r="DJ81" i="128"/>
  <c r="DI81" i="128"/>
  <c r="DG81" i="128"/>
  <c r="DF81" i="128"/>
  <c r="DD81" i="128"/>
  <c r="DC81" i="128"/>
  <c r="DA81" i="128"/>
  <c r="CZ81" i="128"/>
  <c r="CX81" i="128"/>
  <c r="CW81" i="128"/>
  <c r="CT81" i="128"/>
  <c r="CS81" i="128"/>
  <c r="CP81" i="128"/>
  <c r="Z81" i="128"/>
  <c r="CR81" i="128" s="1"/>
  <c r="C81" i="128"/>
  <c r="DS80" i="128"/>
  <c r="DA80" i="128"/>
  <c r="CZ80" i="128"/>
  <c r="CX80" i="128"/>
  <c r="CW80" i="128"/>
  <c r="CT80" i="128"/>
  <c r="CS80" i="128"/>
  <c r="CP80" i="128"/>
  <c r="Z80" i="128"/>
  <c r="C80" i="128" s="1"/>
  <c r="DS79" i="128"/>
  <c r="CX79" i="128"/>
  <c r="CW79" i="128"/>
  <c r="CT79" i="128"/>
  <c r="CS79" i="128"/>
  <c r="CP79" i="128"/>
  <c r="Z79" i="128"/>
  <c r="CR79" i="128" s="1"/>
  <c r="DS78" i="128"/>
  <c r="CX78" i="128"/>
  <c r="CW78" i="128"/>
  <c r="CT78" i="128"/>
  <c r="CS78" i="128"/>
  <c r="CP78" i="128"/>
  <c r="Z78" i="128"/>
  <c r="CR78" i="128" s="1"/>
  <c r="DS77" i="128"/>
  <c r="CX77" i="128"/>
  <c r="CW77" i="128"/>
  <c r="CT77" i="128"/>
  <c r="CS77" i="128"/>
  <c r="CP77" i="128"/>
  <c r="Z77" i="128"/>
  <c r="C77" i="128" s="1"/>
  <c r="DS76" i="128"/>
  <c r="DA76" i="128"/>
  <c r="CZ76" i="128"/>
  <c r="CX76" i="128"/>
  <c r="CW76" i="128"/>
  <c r="CT76" i="128"/>
  <c r="CS76" i="128"/>
  <c r="CP76" i="128"/>
  <c r="Z76" i="128"/>
  <c r="CR76" i="128" s="1"/>
  <c r="DS75" i="128"/>
  <c r="DA75" i="128"/>
  <c r="CZ75" i="128"/>
  <c r="CX75" i="128"/>
  <c r="CW75" i="128"/>
  <c r="CT75" i="128"/>
  <c r="CS75" i="128"/>
  <c r="CP75" i="128"/>
  <c r="Z75" i="128"/>
  <c r="C75" i="128" s="1"/>
  <c r="DS74" i="128"/>
  <c r="DA74" i="128"/>
  <c r="CZ74" i="128"/>
  <c r="CX74" i="128"/>
  <c r="CW74" i="128"/>
  <c r="CT74" i="128"/>
  <c r="CS74" i="128"/>
  <c r="CP74" i="128"/>
  <c r="Z74" i="128"/>
  <c r="CR74" i="128" s="1"/>
  <c r="DS73" i="128"/>
  <c r="DD73" i="128"/>
  <c r="DC73" i="128"/>
  <c r="DA73" i="128"/>
  <c r="CZ73" i="128"/>
  <c r="CX73" i="128"/>
  <c r="CW73" i="128"/>
  <c r="CT73" i="128"/>
  <c r="CS73" i="128"/>
  <c r="CP73" i="128"/>
  <c r="Z73" i="128"/>
  <c r="CR73" i="128" s="1"/>
  <c r="DS72" i="128"/>
  <c r="DA72" i="128"/>
  <c r="CZ72" i="128"/>
  <c r="CX72" i="128"/>
  <c r="CW72" i="128"/>
  <c r="CT72" i="128"/>
  <c r="CS72" i="128"/>
  <c r="CP72" i="128"/>
  <c r="Z72" i="128"/>
  <c r="CR72" i="128" s="1"/>
  <c r="DS71" i="128"/>
  <c r="DD71" i="128"/>
  <c r="DC71" i="128"/>
  <c r="DA71" i="128"/>
  <c r="CZ71" i="128"/>
  <c r="CX71" i="128"/>
  <c r="CW71" i="128"/>
  <c r="CT71" i="128"/>
  <c r="CS71" i="128"/>
  <c r="CP71" i="128"/>
  <c r="Z71" i="128"/>
  <c r="CR71" i="128" s="1"/>
  <c r="DS70" i="128"/>
  <c r="CX70" i="128"/>
  <c r="CW70" i="128"/>
  <c r="CT70" i="128"/>
  <c r="CS70" i="128"/>
  <c r="CP70" i="128"/>
  <c r="Z70" i="128"/>
  <c r="CR70" i="128" s="1"/>
  <c r="C70" i="128"/>
  <c r="DS69" i="128"/>
  <c r="DD69" i="128"/>
  <c r="DC69" i="128"/>
  <c r="DA69" i="128"/>
  <c r="CZ69" i="128"/>
  <c r="CX69" i="128"/>
  <c r="CW69" i="128"/>
  <c r="CT69" i="128"/>
  <c r="CS69" i="128"/>
  <c r="CP69" i="128"/>
  <c r="Z69" i="128"/>
  <c r="CR69" i="128" s="1"/>
  <c r="DS68" i="128"/>
  <c r="DD68" i="128"/>
  <c r="DC68" i="128"/>
  <c r="DA68" i="128"/>
  <c r="CZ68" i="128"/>
  <c r="CX68" i="128"/>
  <c r="CW68" i="128"/>
  <c r="CT68" i="128"/>
  <c r="CS68" i="128"/>
  <c r="CP68" i="128"/>
  <c r="Z68" i="128"/>
  <c r="CR68" i="128" s="1"/>
  <c r="DS67" i="128"/>
  <c r="CX67" i="128"/>
  <c r="CW67" i="128"/>
  <c r="CT67" i="128"/>
  <c r="CS67" i="128"/>
  <c r="CP67" i="128"/>
  <c r="Z67" i="128"/>
  <c r="CR67" i="128" s="1"/>
  <c r="DS66" i="128"/>
  <c r="DD66" i="128"/>
  <c r="DC66" i="128"/>
  <c r="DA66" i="128"/>
  <c r="CZ66" i="128"/>
  <c r="CX66" i="128"/>
  <c r="CW66" i="128"/>
  <c r="CT66" i="128"/>
  <c r="CS66" i="128"/>
  <c r="CP66" i="128"/>
  <c r="Z66" i="128"/>
  <c r="CR66" i="128" s="1"/>
  <c r="DS65" i="128"/>
  <c r="DA65" i="128"/>
  <c r="CZ65" i="128"/>
  <c r="CX65" i="128"/>
  <c r="CW65" i="128"/>
  <c r="CT65" i="128"/>
  <c r="CS65" i="128"/>
  <c r="CP65" i="128"/>
  <c r="Z65" i="128"/>
  <c r="C65" i="128" s="1"/>
  <c r="DS64" i="128"/>
  <c r="DN64" i="128"/>
  <c r="DM64" i="128"/>
  <c r="DJ64" i="128"/>
  <c r="DI64" i="128"/>
  <c r="DG64" i="128"/>
  <c r="DF64" i="128"/>
  <c r="DD64" i="128"/>
  <c r="DC64" i="128"/>
  <c r="DA64" i="128"/>
  <c r="CZ64" i="128"/>
  <c r="CX64" i="128"/>
  <c r="CW64" i="128"/>
  <c r="CT64" i="128"/>
  <c r="CS64" i="128"/>
  <c r="CP64" i="128"/>
  <c r="Z64" i="128"/>
  <c r="CR64" i="128" s="1"/>
  <c r="DS63" i="128"/>
  <c r="DN63" i="128"/>
  <c r="DM63" i="128"/>
  <c r="DJ63" i="128"/>
  <c r="DI63" i="128"/>
  <c r="DG63" i="128"/>
  <c r="DF63" i="128"/>
  <c r="DA63" i="128"/>
  <c r="CZ63" i="128"/>
  <c r="CX63" i="128"/>
  <c r="CW63" i="128"/>
  <c r="CT63" i="128"/>
  <c r="CS63" i="128"/>
  <c r="CP63" i="128"/>
  <c r="Z63" i="128"/>
  <c r="CR63" i="128" s="1"/>
  <c r="DS62" i="128"/>
  <c r="DN62" i="128"/>
  <c r="DM62" i="128"/>
  <c r="DJ62" i="128"/>
  <c r="DI62" i="128"/>
  <c r="DG62" i="128"/>
  <c r="DF62" i="128"/>
  <c r="DD62" i="128"/>
  <c r="DC62" i="128"/>
  <c r="DA62" i="128"/>
  <c r="CZ62" i="128"/>
  <c r="CX62" i="128"/>
  <c r="CW62" i="128"/>
  <c r="CT62" i="128"/>
  <c r="CS62" i="128"/>
  <c r="CP62" i="128"/>
  <c r="Z62" i="128"/>
  <c r="C62" i="128" s="1"/>
  <c r="DS61" i="128"/>
  <c r="DA61" i="128"/>
  <c r="CZ61" i="128"/>
  <c r="CX61" i="128"/>
  <c r="CW61" i="128"/>
  <c r="CT61" i="128"/>
  <c r="CS61" i="128"/>
  <c r="CP61" i="128"/>
  <c r="Z61" i="128"/>
  <c r="CR61" i="128" s="1"/>
  <c r="DS60" i="128"/>
  <c r="DN60" i="128"/>
  <c r="DM60" i="128"/>
  <c r="DJ60" i="128"/>
  <c r="DI60" i="128"/>
  <c r="DG60" i="128"/>
  <c r="DF60" i="128"/>
  <c r="DD60" i="128"/>
  <c r="DC60" i="128"/>
  <c r="DA60" i="128"/>
  <c r="CZ60" i="128"/>
  <c r="CX60" i="128"/>
  <c r="CW60" i="128"/>
  <c r="CT60" i="128"/>
  <c r="CS60" i="128"/>
  <c r="CP60" i="128"/>
  <c r="Z60" i="128"/>
  <c r="CR60" i="128" s="1"/>
  <c r="DS59" i="128"/>
  <c r="DN59" i="128"/>
  <c r="DM59" i="128"/>
  <c r="DJ59" i="128"/>
  <c r="DI59" i="128"/>
  <c r="DG59" i="128"/>
  <c r="DF59" i="128"/>
  <c r="DD59" i="128"/>
  <c r="DC59" i="128"/>
  <c r="DA59" i="128"/>
  <c r="CZ59" i="128"/>
  <c r="CX59" i="128"/>
  <c r="CW59" i="128"/>
  <c r="CT59" i="128"/>
  <c r="CS59" i="128"/>
  <c r="CP59" i="128"/>
  <c r="Z59" i="128"/>
  <c r="CR59" i="128" s="1"/>
  <c r="DS58" i="128"/>
  <c r="DD58" i="128"/>
  <c r="DC58" i="128"/>
  <c r="DA58" i="128"/>
  <c r="CZ58" i="128"/>
  <c r="CX58" i="128"/>
  <c r="CW58" i="128"/>
  <c r="CT58" i="128"/>
  <c r="CS58" i="128"/>
  <c r="CP58" i="128"/>
  <c r="Z58" i="128"/>
  <c r="CR58" i="128" s="1"/>
  <c r="DS57" i="128"/>
  <c r="DN57" i="128"/>
  <c r="DM57" i="128"/>
  <c r="DJ57" i="128"/>
  <c r="DI57" i="128"/>
  <c r="DG57" i="128"/>
  <c r="DF57" i="128"/>
  <c r="DD57" i="128"/>
  <c r="DC57" i="128"/>
  <c r="DA57" i="128"/>
  <c r="CZ57" i="128"/>
  <c r="CX57" i="128"/>
  <c r="CW57" i="128"/>
  <c r="CT57" i="128"/>
  <c r="CS57" i="128"/>
  <c r="CP57" i="128"/>
  <c r="Z57" i="128"/>
  <c r="C57" i="128" s="1"/>
  <c r="DS56" i="128"/>
  <c r="CX56" i="128"/>
  <c r="CW56" i="128"/>
  <c r="CT56" i="128"/>
  <c r="CS56" i="128"/>
  <c r="CP56" i="128"/>
  <c r="Z56" i="128"/>
  <c r="CR56" i="128" s="1"/>
  <c r="DS55" i="128"/>
  <c r="DN55" i="128"/>
  <c r="DM55" i="128"/>
  <c r="DJ55" i="128"/>
  <c r="DI55" i="128"/>
  <c r="DG55" i="128"/>
  <c r="DF55" i="128"/>
  <c r="DD55" i="128"/>
  <c r="DC55" i="128"/>
  <c r="DA55" i="128"/>
  <c r="CZ55" i="128"/>
  <c r="CX55" i="128"/>
  <c r="CW55" i="128"/>
  <c r="CT55" i="128"/>
  <c r="CS55" i="128"/>
  <c r="CP55" i="128"/>
  <c r="Z55" i="128"/>
  <c r="CR55" i="128" s="1"/>
  <c r="C55" i="128"/>
  <c r="DS54" i="128"/>
  <c r="CX54" i="128"/>
  <c r="CW54" i="128"/>
  <c r="CT54" i="128"/>
  <c r="CS54" i="128"/>
  <c r="CP54" i="128"/>
  <c r="Z54" i="128"/>
  <c r="C54" i="128" s="1"/>
  <c r="DS53" i="128"/>
  <c r="DN53" i="128"/>
  <c r="DM53" i="128"/>
  <c r="DJ53" i="128"/>
  <c r="DI53" i="128"/>
  <c r="DG53" i="128"/>
  <c r="DF53" i="128"/>
  <c r="DD53" i="128"/>
  <c r="DC53" i="128"/>
  <c r="CT53" i="128"/>
  <c r="CS53" i="128"/>
  <c r="CP53" i="128"/>
  <c r="Z53" i="128"/>
  <c r="C53" i="128" s="1"/>
  <c r="DS52" i="128"/>
  <c r="DN52" i="128"/>
  <c r="DM52" i="128"/>
  <c r="DJ52" i="128"/>
  <c r="DI52" i="128"/>
  <c r="DG52" i="128"/>
  <c r="DF52" i="128"/>
  <c r="DD52" i="128"/>
  <c r="DC52" i="128"/>
  <c r="DA52" i="128"/>
  <c r="CZ52" i="128"/>
  <c r="CX52" i="128"/>
  <c r="CW52" i="128"/>
  <c r="CT52" i="128"/>
  <c r="CS52" i="128"/>
  <c r="CP52" i="128"/>
  <c r="Z52" i="128"/>
  <c r="CR52" i="128" s="1"/>
  <c r="DS51" i="128"/>
  <c r="DD51" i="128"/>
  <c r="DC51" i="128"/>
  <c r="DA51" i="128"/>
  <c r="CZ51" i="128"/>
  <c r="CX51" i="128"/>
  <c r="CW51" i="128"/>
  <c r="CT51" i="128"/>
  <c r="CS51" i="128"/>
  <c r="CP51" i="128"/>
  <c r="Z51" i="128"/>
  <c r="CR51" i="128" s="1"/>
  <c r="DS50" i="128"/>
  <c r="DN50" i="128"/>
  <c r="DM50" i="128"/>
  <c r="DJ50" i="128"/>
  <c r="DI50" i="128"/>
  <c r="DG50" i="128"/>
  <c r="DF50" i="128"/>
  <c r="DD50" i="128"/>
  <c r="DC50" i="128"/>
  <c r="DA50" i="128"/>
  <c r="CZ50" i="128"/>
  <c r="CX50" i="128"/>
  <c r="CW50" i="128"/>
  <c r="CT50" i="128"/>
  <c r="CS50" i="128"/>
  <c r="CP50" i="128"/>
  <c r="Z50" i="128"/>
  <c r="CR50" i="128" s="1"/>
  <c r="DS49" i="128"/>
  <c r="DA49" i="128"/>
  <c r="CZ49" i="128"/>
  <c r="CX49" i="128"/>
  <c r="CW49" i="128"/>
  <c r="CT49" i="128"/>
  <c r="CS49" i="128"/>
  <c r="CP49" i="128"/>
  <c r="Z49" i="128"/>
  <c r="C49" i="128" s="1"/>
  <c r="DS48" i="128"/>
  <c r="DN48" i="128"/>
  <c r="DM48" i="128"/>
  <c r="DJ48" i="128"/>
  <c r="DI48" i="128"/>
  <c r="DG48" i="128"/>
  <c r="DF48" i="128"/>
  <c r="DD48" i="128"/>
  <c r="DC48" i="128"/>
  <c r="DA48" i="128"/>
  <c r="CZ48" i="128"/>
  <c r="CX48" i="128"/>
  <c r="CW48" i="128"/>
  <c r="CT48" i="128"/>
  <c r="CS48" i="128"/>
  <c r="CP48" i="128"/>
  <c r="Z48" i="128"/>
  <c r="CR48" i="128" s="1"/>
  <c r="DS47" i="128"/>
  <c r="DA47" i="128"/>
  <c r="CZ47" i="128"/>
  <c r="CX47" i="128"/>
  <c r="CW47" i="128"/>
  <c r="CT47" i="128"/>
  <c r="CS47" i="128"/>
  <c r="CP47" i="128"/>
  <c r="Z47" i="128"/>
  <c r="CR47" i="128" s="1"/>
  <c r="DS46" i="128"/>
  <c r="DN46" i="128"/>
  <c r="DM46" i="128"/>
  <c r="DJ46" i="128"/>
  <c r="DI46" i="128"/>
  <c r="DG46" i="128"/>
  <c r="DF46" i="128"/>
  <c r="DD46" i="128"/>
  <c r="DC46" i="128"/>
  <c r="DA46" i="128"/>
  <c r="CZ46" i="128"/>
  <c r="CX46" i="128"/>
  <c r="CW46" i="128"/>
  <c r="CT46" i="128"/>
  <c r="CS46" i="128"/>
  <c r="CP46" i="128"/>
  <c r="Z46" i="128"/>
  <c r="CR46" i="128" s="1"/>
  <c r="DS45" i="128"/>
  <c r="DA45" i="128"/>
  <c r="CZ45" i="128"/>
  <c r="CX45" i="128"/>
  <c r="CW45" i="128"/>
  <c r="CT45" i="128"/>
  <c r="CS45" i="128"/>
  <c r="CP45" i="128"/>
  <c r="Z45" i="128"/>
  <c r="CR45" i="128" s="1"/>
  <c r="DS44" i="128"/>
  <c r="DN44" i="128"/>
  <c r="DM44" i="128"/>
  <c r="DJ44" i="128"/>
  <c r="DI44" i="128"/>
  <c r="DG44" i="128"/>
  <c r="DF44" i="128"/>
  <c r="DD44" i="128"/>
  <c r="DC44" i="128"/>
  <c r="DA44" i="128"/>
  <c r="CZ44" i="128"/>
  <c r="CX44" i="128"/>
  <c r="CW44" i="128"/>
  <c r="CT44" i="128"/>
  <c r="CS44" i="128"/>
  <c r="CP44" i="128"/>
  <c r="Z44" i="128"/>
  <c r="CR44" i="128" s="1"/>
  <c r="DS43" i="128"/>
  <c r="DN43" i="128"/>
  <c r="DM43" i="128"/>
  <c r="DJ43" i="128"/>
  <c r="DI43" i="128"/>
  <c r="DG43" i="128"/>
  <c r="DF43" i="128"/>
  <c r="DD43" i="128"/>
  <c r="DC43" i="128"/>
  <c r="DA43" i="128"/>
  <c r="CZ43" i="128"/>
  <c r="CX43" i="128"/>
  <c r="CW43" i="128"/>
  <c r="CT43" i="128"/>
  <c r="CS43" i="128"/>
  <c r="CP43" i="128"/>
  <c r="Z43" i="128"/>
  <c r="CR43" i="128" s="1"/>
  <c r="DS42" i="128"/>
  <c r="DN42" i="128"/>
  <c r="DM42" i="128"/>
  <c r="DJ42" i="128"/>
  <c r="DI42" i="128"/>
  <c r="DG42" i="128"/>
  <c r="DF42" i="128"/>
  <c r="DD42" i="128"/>
  <c r="DC42" i="128"/>
  <c r="DA42" i="128"/>
  <c r="CZ42" i="128"/>
  <c r="CX42" i="128"/>
  <c r="CW42" i="128"/>
  <c r="CT42" i="128"/>
  <c r="CS42" i="128"/>
  <c r="CP42" i="128"/>
  <c r="Z42" i="128"/>
  <c r="CR42" i="128" s="1"/>
  <c r="DS41" i="128"/>
  <c r="DN41" i="128"/>
  <c r="DM41" i="128"/>
  <c r="DJ41" i="128"/>
  <c r="DI41" i="128"/>
  <c r="DG41" i="128"/>
  <c r="DF41" i="128"/>
  <c r="DD41" i="128"/>
  <c r="DC41" i="128"/>
  <c r="DA41" i="128"/>
  <c r="CZ41" i="128"/>
  <c r="CX41" i="128"/>
  <c r="CW41" i="128"/>
  <c r="CT41" i="128"/>
  <c r="CS41" i="128"/>
  <c r="CP41" i="128"/>
  <c r="Z41" i="128"/>
  <c r="CR41" i="128" s="1"/>
  <c r="DS40" i="128"/>
  <c r="DN40" i="128"/>
  <c r="DM40" i="128"/>
  <c r="DJ40" i="128"/>
  <c r="DI40" i="128"/>
  <c r="DG40" i="128"/>
  <c r="DF40" i="128"/>
  <c r="DD40" i="128"/>
  <c r="DC40" i="128"/>
  <c r="DA40" i="128"/>
  <c r="CZ40" i="128"/>
  <c r="CX40" i="128"/>
  <c r="CW40" i="128"/>
  <c r="CT40" i="128"/>
  <c r="CS40" i="128"/>
  <c r="CP40" i="128"/>
  <c r="Z40" i="128"/>
  <c r="CR40" i="128" s="1"/>
  <c r="DS39" i="128"/>
  <c r="DD39" i="128"/>
  <c r="DC39" i="128"/>
  <c r="DA39" i="128"/>
  <c r="CZ39" i="128"/>
  <c r="CX39" i="128"/>
  <c r="CW39" i="128"/>
  <c r="CT39" i="128"/>
  <c r="CS39" i="128"/>
  <c r="CP39" i="128"/>
  <c r="Z39" i="128"/>
  <c r="CR39" i="128" s="1"/>
  <c r="DS38" i="128"/>
  <c r="DN38" i="128"/>
  <c r="DM38" i="128"/>
  <c r="DG38" i="128"/>
  <c r="DF38" i="128"/>
  <c r="DD38" i="128"/>
  <c r="DC38" i="128"/>
  <c r="DA38" i="128"/>
  <c r="CZ38" i="128"/>
  <c r="CX38" i="128"/>
  <c r="CW38" i="128"/>
  <c r="CT38" i="128"/>
  <c r="CS38" i="128"/>
  <c r="CP38" i="128"/>
  <c r="Z38" i="128"/>
  <c r="CR38" i="128" s="1"/>
  <c r="DS37" i="128"/>
  <c r="DN37" i="128"/>
  <c r="DM37" i="128"/>
  <c r="DJ37" i="128"/>
  <c r="DI37" i="128"/>
  <c r="DG37" i="128"/>
  <c r="DF37" i="128"/>
  <c r="DD37" i="128"/>
  <c r="DC37" i="128"/>
  <c r="DA37" i="128"/>
  <c r="CZ37" i="128"/>
  <c r="CX37" i="128"/>
  <c r="CW37" i="128"/>
  <c r="CT37" i="128"/>
  <c r="CS37" i="128"/>
  <c r="CP37" i="128"/>
  <c r="Z37" i="128"/>
  <c r="C37" i="128" s="1"/>
  <c r="DS36" i="128"/>
  <c r="DN36" i="128"/>
  <c r="DM36" i="128"/>
  <c r="DJ36" i="128"/>
  <c r="DI36" i="128"/>
  <c r="DG36" i="128"/>
  <c r="DF36" i="128"/>
  <c r="DD36" i="128"/>
  <c r="DC36" i="128"/>
  <c r="DA36" i="128"/>
  <c r="CZ36" i="128"/>
  <c r="CX36" i="128"/>
  <c r="CW36" i="128"/>
  <c r="CT36" i="128"/>
  <c r="CS36" i="128"/>
  <c r="CP36" i="128"/>
  <c r="Z36" i="128"/>
  <c r="CR36" i="128" s="1"/>
  <c r="DS35" i="128"/>
  <c r="DN35" i="128"/>
  <c r="DM35" i="128"/>
  <c r="DJ35" i="128"/>
  <c r="DI35" i="128"/>
  <c r="DG35" i="128"/>
  <c r="DF35" i="128"/>
  <c r="DD35" i="128"/>
  <c r="DC35" i="128"/>
  <c r="DA35" i="128"/>
  <c r="CZ35" i="128"/>
  <c r="CX35" i="128"/>
  <c r="CW35" i="128"/>
  <c r="CT35" i="128"/>
  <c r="CS35" i="128"/>
  <c r="CP35" i="128"/>
  <c r="Z35" i="128"/>
  <c r="C35" i="128" s="1"/>
  <c r="DS34" i="128"/>
  <c r="CT34" i="128"/>
  <c r="CS34" i="128"/>
  <c r="CP34" i="128"/>
  <c r="Z34" i="128"/>
  <c r="C34" i="128" s="1"/>
  <c r="DS33" i="128"/>
  <c r="DN33" i="128"/>
  <c r="DM33" i="128"/>
  <c r="DJ33" i="128"/>
  <c r="DI33" i="128"/>
  <c r="DG33" i="128"/>
  <c r="DF33" i="128"/>
  <c r="DD33" i="128"/>
  <c r="DC33" i="128"/>
  <c r="DA33" i="128"/>
  <c r="CZ33" i="128"/>
  <c r="CX33" i="128"/>
  <c r="CW33" i="128"/>
  <c r="CT33" i="128"/>
  <c r="CS33" i="128"/>
  <c r="CP33" i="128"/>
  <c r="Z33" i="128"/>
  <c r="CR33" i="128" s="1"/>
  <c r="DS32" i="128"/>
  <c r="DN32" i="128"/>
  <c r="DM32" i="128"/>
  <c r="DJ32" i="128"/>
  <c r="DI32" i="128"/>
  <c r="DG32" i="128"/>
  <c r="DF32" i="128"/>
  <c r="DD32" i="128"/>
  <c r="DC32" i="128"/>
  <c r="DA32" i="128"/>
  <c r="CZ32" i="128"/>
  <c r="CX32" i="128"/>
  <c r="CW32" i="128"/>
  <c r="CT32" i="128"/>
  <c r="CS32" i="128"/>
  <c r="CP32" i="128"/>
  <c r="Z32" i="128"/>
  <c r="C32" i="128" s="1"/>
  <c r="DS31" i="128"/>
  <c r="DN31" i="128"/>
  <c r="DM31" i="128"/>
  <c r="DJ31" i="128"/>
  <c r="DI31" i="128"/>
  <c r="DG31" i="128"/>
  <c r="DF31" i="128"/>
  <c r="DD31" i="128"/>
  <c r="DC31" i="128"/>
  <c r="DA31" i="128"/>
  <c r="CZ31" i="128"/>
  <c r="CX31" i="128"/>
  <c r="CW31" i="128"/>
  <c r="CT31" i="128"/>
  <c r="CS31" i="128"/>
  <c r="CP31" i="128"/>
  <c r="Z31" i="128"/>
  <c r="CR31" i="128" s="1"/>
  <c r="DS30" i="128"/>
  <c r="DN30" i="128"/>
  <c r="DM30" i="128"/>
  <c r="DJ30" i="128"/>
  <c r="DI30" i="128"/>
  <c r="DG30" i="128"/>
  <c r="DF30" i="128"/>
  <c r="DD30" i="128"/>
  <c r="DC30" i="128"/>
  <c r="DA30" i="128"/>
  <c r="CZ30" i="128"/>
  <c r="CX30" i="128"/>
  <c r="CW30" i="128"/>
  <c r="CT30" i="128"/>
  <c r="CS30" i="128"/>
  <c r="CP30" i="128"/>
  <c r="Z30" i="128"/>
  <c r="C30" i="128" s="1"/>
  <c r="DS29" i="128"/>
  <c r="DA29" i="128"/>
  <c r="CZ29" i="128"/>
  <c r="CX29" i="128"/>
  <c r="CW29" i="128"/>
  <c r="CT29" i="128"/>
  <c r="CS29" i="128"/>
  <c r="CP29" i="128"/>
  <c r="Z29" i="128"/>
  <c r="CR29" i="128" s="1"/>
  <c r="DS28" i="128"/>
  <c r="DN28" i="128"/>
  <c r="DM28" i="128"/>
  <c r="DJ28" i="128"/>
  <c r="DI28" i="128"/>
  <c r="DG28" i="128"/>
  <c r="DF28" i="128"/>
  <c r="DD28" i="128"/>
  <c r="DC28" i="128"/>
  <c r="DA28" i="128"/>
  <c r="CZ28" i="128"/>
  <c r="CX28" i="128"/>
  <c r="CW28" i="128"/>
  <c r="CT28" i="128"/>
  <c r="CS28" i="128"/>
  <c r="CP28" i="128"/>
  <c r="Z28" i="128"/>
  <c r="C28" i="128" s="1"/>
  <c r="DS27" i="128"/>
  <c r="DN27" i="128"/>
  <c r="DM27" i="128"/>
  <c r="DJ27" i="128"/>
  <c r="DI27" i="128"/>
  <c r="DG27" i="128"/>
  <c r="DF27" i="128"/>
  <c r="DD27" i="128"/>
  <c r="DC27" i="128"/>
  <c r="DA27" i="128"/>
  <c r="CZ27" i="128"/>
  <c r="CX27" i="128"/>
  <c r="CW27" i="128"/>
  <c r="CT27" i="128"/>
  <c r="CS27" i="128"/>
  <c r="CP27" i="128"/>
  <c r="Z27" i="128"/>
  <c r="CR27" i="128" s="1"/>
  <c r="DS26" i="128"/>
  <c r="DN26" i="128"/>
  <c r="DM26" i="128"/>
  <c r="DJ26" i="128"/>
  <c r="DI26" i="128"/>
  <c r="DG26" i="128"/>
  <c r="DF26" i="128"/>
  <c r="DD26" i="128"/>
  <c r="DC26" i="128"/>
  <c r="DA26" i="128"/>
  <c r="CZ26" i="128"/>
  <c r="CX26" i="128"/>
  <c r="CW26" i="128"/>
  <c r="CT26" i="128"/>
  <c r="CS26" i="128"/>
  <c r="CP26" i="128"/>
  <c r="Z26" i="128"/>
  <c r="C26" i="128" s="1"/>
  <c r="DS25" i="128"/>
  <c r="DN25" i="128"/>
  <c r="DM25" i="128"/>
  <c r="DJ25" i="128"/>
  <c r="DI25" i="128"/>
  <c r="DG25" i="128"/>
  <c r="DF25" i="128"/>
  <c r="DD25" i="128"/>
  <c r="DC25" i="128"/>
  <c r="DA25" i="128"/>
  <c r="CZ25" i="128"/>
  <c r="CX25" i="128"/>
  <c r="CW25" i="128"/>
  <c r="CT25" i="128"/>
  <c r="CS25" i="128"/>
  <c r="CP25" i="128"/>
  <c r="Z25" i="128"/>
  <c r="CR25" i="128" s="1"/>
  <c r="DS24" i="128"/>
  <c r="CX24" i="128"/>
  <c r="CW24" i="128"/>
  <c r="CT24" i="128"/>
  <c r="CS24" i="128"/>
  <c r="CP24" i="128"/>
  <c r="Z24" i="128"/>
  <c r="CR24" i="128" s="1"/>
  <c r="DS23" i="128"/>
  <c r="DN23" i="128"/>
  <c r="DM23" i="128"/>
  <c r="DJ23" i="128"/>
  <c r="DI23" i="128"/>
  <c r="DG23" i="128"/>
  <c r="DF23" i="128"/>
  <c r="DD23" i="128"/>
  <c r="DC23" i="128"/>
  <c r="DA23" i="128"/>
  <c r="CZ23" i="128"/>
  <c r="CX23" i="128"/>
  <c r="CW23" i="128"/>
  <c r="CT23" i="128"/>
  <c r="CS23" i="128"/>
  <c r="CP23" i="128"/>
  <c r="Z23" i="128"/>
  <c r="C23" i="128" s="1"/>
  <c r="DS22" i="128"/>
  <c r="DN22" i="128"/>
  <c r="DM22" i="128"/>
  <c r="DJ22" i="128"/>
  <c r="DI22" i="128"/>
  <c r="DG22" i="128"/>
  <c r="DF22" i="128"/>
  <c r="DD22" i="128"/>
  <c r="DC22" i="128"/>
  <c r="DA22" i="128"/>
  <c r="CZ22" i="128"/>
  <c r="CX22" i="128"/>
  <c r="CW22" i="128"/>
  <c r="CT22" i="128"/>
  <c r="CS22" i="128"/>
  <c r="CP22" i="128"/>
  <c r="Z22" i="128"/>
  <c r="CR22" i="128" s="1"/>
  <c r="DS21" i="128"/>
  <c r="DN21" i="128"/>
  <c r="DM21" i="128"/>
  <c r="DJ21" i="128"/>
  <c r="DI21" i="128"/>
  <c r="DG21" i="128"/>
  <c r="DF21" i="128"/>
  <c r="DD21" i="128"/>
  <c r="DC21" i="128"/>
  <c r="DA21" i="128"/>
  <c r="CZ21" i="128"/>
  <c r="CX21" i="128"/>
  <c r="CW21" i="128"/>
  <c r="CT21" i="128"/>
  <c r="CS21" i="128"/>
  <c r="CP21" i="128"/>
  <c r="Z21" i="128"/>
  <c r="C21" i="128" s="1"/>
  <c r="DS20" i="128"/>
  <c r="DN20" i="128"/>
  <c r="DM20" i="128"/>
  <c r="DJ20" i="128"/>
  <c r="DI20" i="128"/>
  <c r="DG20" i="128"/>
  <c r="DF20" i="128"/>
  <c r="DD20" i="128"/>
  <c r="DC20" i="128"/>
  <c r="DA20" i="128"/>
  <c r="CZ20" i="128"/>
  <c r="CX20" i="128"/>
  <c r="CW20" i="128"/>
  <c r="CT20" i="128"/>
  <c r="CS20" i="128"/>
  <c r="CP20" i="128"/>
  <c r="Z20" i="128"/>
  <c r="CR20" i="128" s="1"/>
  <c r="DS19" i="128"/>
  <c r="DA19" i="128"/>
  <c r="CZ19" i="128"/>
  <c r="CX19" i="128"/>
  <c r="CW19" i="128"/>
  <c r="CT19" i="128"/>
  <c r="CS19" i="128"/>
  <c r="CP19" i="128"/>
  <c r="Z19" i="128"/>
  <c r="CR19" i="128" s="1"/>
  <c r="DS18" i="128"/>
  <c r="CX18" i="128"/>
  <c r="CW18" i="128"/>
  <c r="CT18" i="128"/>
  <c r="CS18" i="128"/>
  <c r="CP18" i="128"/>
  <c r="Z18" i="128"/>
  <c r="CR18" i="128" s="1"/>
  <c r="DS17" i="128"/>
  <c r="DN17" i="128"/>
  <c r="DM17" i="128"/>
  <c r="DJ17" i="128"/>
  <c r="DI17" i="128"/>
  <c r="DG17" i="128"/>
  <c r="DF17" i="128"/>
  <c r="DD17" i="128"/>
  <c r="DC17" i="128"/>
  <c r="DA17" i="128"/>
  <c r="CZ17" i="128"/>
  <c r="CX17" i="128"/>
  <c r="CW17" i="128"/>
  <c r="CT17" i="128"/>
  <c r="CS17" i="128"/>
  <c r="CP17" i="128"/>
  <c r="Z17" i="128"/>
  <c r="C17" i="128" s="1"/>
  <c r="DS16" i="128"/>
  <c r="DN16" i="128"/>
  <c r="DM16" i="128"/>
  <c r="DJ16" i="128"/>
  <c r="DI16" i="128"/>
  <c r="DG16" i="128"/>
  <c r="DF16" i="128"/>
  <c r="DD16" i="128"/>
  <c r="DC16" i="128"/>
  <c r="DA16" i="128"/>
  <c r="CZ16" i="128"/>
  <c r="CX16" i="128"/>
  <c r="CW16" i="128"/>
  <c r="CT16" i="128"/>
  <c r="CS16" i="128"/>
  <c r="CP16" i="128"/>
  <c r="Z16" i="128"/>
  <c r="CR16" i="128" s="1"/>
  <c r="DS15" i="128"/>
  <c r="DN15" i="128"/>
  <c r="DM15" i="128"/>
  <c r="DJ15" i="128"/>
  <c r="DI15" i="128"/>
  <c r="DG15" i="128"/>
  <c r="DF15" i="128"/>
  <c r="DD15" i="128"/>
  <c r="DC15" i="128"/>
  <c r="DA15" i="128"/>
  <c r="CZ15" i="128"/>
  <c r="CX15" i="128"/>
  <c r="CW15" i="128"/>
  <c r="CT15" i="128"/>
  <c r="CS15" i="128"/>
  <c r="CP15" i="128"/>
  <c r="Z15" i="128"/>
  <c r="C15" i="128" s="1"/>
  <c r="DS14" i="128"/>
  <c r="DN14" i="128"/>
  <c r="DM14" i="128"/>
  <c r="DJ14" i="128"/>
  <c r="DI14" i="128"/>
  <c r="DG14" i="128"/>
  <c r="DF14" i="128"/>
  <c r="DD14" i="128"/>
  <c r="DC14" i="128"/>
  <c r="DA14" i="128"/>
  <c r="CZ14" i="128"/>
  <c r="CX14" i="128"/>
  <c r="CW14" i="128"/>
  <c r="CT14" i="128"/>
  <c r="CS14" i="128"/>
  <c r="CP14" i="128"/>
  <c r="Z14" i="128"/>
  <c r="CR14" i="128" s="1"/>
  <c r="DS13" i="128"/>
  <c r="DN13" i="128"/>
  <c r="DM13" i="128"/>
  <c r="DJ13" i="128"/>
  <c r="DI13" i="128"/>
  <c r="CT13" i="128"/>
  <c r="CS13" i="128"/>
  <c r="CP13" i="128"/>
  <c r="Z13" i="128"/>
  <c r="C13" i="128" s="1"/>
  <c r="DS12" i="128"/>
  <c r="CT12" i="128"/>
  <c r="CS12" i="128"/>
  <c r="CP12" i="128"/>
  <c r="Z12" i="128"/>
  <c r="C12" i="128" s="1"/>
  <c r="DS11" i="128"/>
  <c r="DN11" i="128"/>
  <c r="DM11" i="128"/>
  <c r="DJ11" i="128"/>
  <c r="DI11" i="128"/>
  <c r="DG11" i="128"/>
  <c r="DF11" i="128"/>
  <c r="DD11" i="128"/>
  <c r="DC11" i="128"/>
  <c r="DA11" i="128"/>
  <c r="CZ11" i="128"/>
  <c r="CX11" i="128"/>
  <c r="CW11" i="128"/>
  <c r="CT11" i="128"/>
  <c r="CS11" i="128"/>
  <c r="CP11" i="128"/>
  <c r="Z11" i="128"/>
  <c r="CR11" i="128" s="1"/>
  <c r="DS10" i="128"/>
  <c r="DN10" i="128"/>
  <c r="DM10" i="128"/>
  <c r="DJ10" i="128"/>
  <c r="DI10" i="128"/>
  <c r="DG10" i="128"/>
  <c r="DF10" i="128"/>
  <c r="DD10" i="128"/>
  <c r="DC10" i="128"/>
  <c r="DA10" i="128"/>
  <c r="CZ10" i="128"/>
  <c r="CX10" i="128"/>
  <c r="CW10" i="128"/>
  <c r="CT10" i="128"/>
  <c r="CS10" i="128"/>
  <c r="CP10" i="128"/>
  <c r="Z10" i="128"/>
  <c r="C10" i="128" s="1"/>
  <c r="DS9" i="128"/>
  <c r="DN9" i="128"/>
  <c r="DM9" i="128"/>
  <c r="DJ9" i="128"/>
  <c r="DI9" i="128"/>
  <c r="DG9" i="128"/>
  <c r="DF9" i="128"/>
  <c r="DD9" i="128"/>
  <c r="DC9" i="128"/>
  <c r="DA9" i="128"/>
  <c r="CZ9" i="128"/>
  <c r="CX9" i="128"/>
  <c r="CW9" i="128"/>
  <c r="CT9" i="128"/>
  <c r="CS9" i="128"/>
  <c r="CP9" i="128"/>
  <c r="Z9" i="128"/>
  <c r="CR9" i="128" s="1"/>
  <c r="DS8" i="128"/>
  <c r="DN8" i="128"/>
  <c r="DM8" i="128"/>
  <c r="DJ8" i="128"/>
  <c r="DI8" i="128"/>
  <c r="DG8" i="128"/>
  <c r="DF8" i="128"/>
  <c r="DD8" i="128"/>
  <c r="DC8" i="128"/>
  <c r="DA8" i="128"/>
  <c r="CZ8" i="128"/>
  <c r="CX8" i="128"/>
  <c r="CW8" i="128"/>
  <c r="CT8" i="128"/>
  <c r="CS8" i="128"/>
  <c r="CP8" i="128"/>
  <c r="Z8" i="128"/>
  <c r="C8" i="128" s="1"/>
  <c r="DS7" i="128"/>
  <c r="DN7" i="128"/>
  <c r="DM7" i="128"/>
  <c r="DJ7" i="128"/>
  <c r="DI7" i="128"/>
  <c r="DG7" i="128"/>
  <c r="DF7" i="128"/>
  <c r="DD7" i="128"/>
  <c r="DC7" i="128"/>
  <c r="DA7" i="128"/>
  <c r="CZ7" i="128"/>
  <c r="CX7" i="128"/>
  <c r="CW7" i="128"/>
  <c r="CT7" i="128"/>
  <c r="CS7" i="128"/>
  <c r="CP7" i="128"/>
  <c r="Z7" i="128"/>
  <c r="CR7" i="128" s="1"/>
  <c r="DS6" i="128"/>
  <c r="DN6" i="128"/>
  <c r="DM6" i="128"/>
  <c r="DJ6" i="128"/>
  <c r="DI6" i="128"/>
  <c r="DG6" i="128"/>
  <c r="DF6" i="128"/>
  <c r="DD6" i="128"/>
  <c r="DC6" i="128"/>
  <c r="DA6" i="128"/>
  <c r="CZ6" i="128"/>
  <c r="CX6" i="128"/>
  <c r="CW6" i="128"/>
  <c r="CT6" i="128"/>
  <c r="CS6" i="128"/>
  <c r="CP6" i="128"/>
  <c r="Z6" i="128"/>
  <c r="C6" i="128" s="1"/>
  <c r="DS5" i="128"/>
  <c r="DN5" i="128"/>
  <c r="DM5" i="128"/>
  <c r="DJ5" i="128"/>
  <c r="DI5" i="128"/>
  <c r="DG5" i="128"/>
  <c r="DF5" i="128"/>
  <c r="DD5" i="128"/>
  <c r="DC5" i="128"/>
  <c r="DA5" i="128"/>
  <c r="CZ5" i="128"/>
  <c r="CX5" i="128"/>
  <c r="CW5" i="128"/>
  <c r="CT5" i="128"/>
  <c r="CS5" i="128"/>
  <c r="CP5" i="128"/>
  <c r="Z5" i="128"/>
  <c r="CR5" i="128" s="1"/>
  <c r="CR134" i="128" l="1"/>
  <c r="C61" i="128"/>
  <c r="CO92" i="128"/>
  <c r="CO120" i="128"/>
  <c r="CO62" i="128"/>
  <c r="C120" i="128"/>
  <c r="C128" i="128"/>
  <c r="CR23" i="128"/>
  <c r="C24" i="128"/>
  <c r="C11" i="128"/>
  <c r="C31" i="128"/>
  <c r="C42" i="128"/>
  <c r="C132" i="128"/>
  <c r="CO116" i="128"/>
  <c r="CO10" i="128"/>
  <c r="CO139" i="128"/>
  <c r="CO67" i="128"/>
  <c r="CO142" i="128"/>
  <c r="CR143" i="128"/>
  <c r="C9" i="128"/>
  <c r="C29" i="128"/>
  <c r="CO69" i="128"/>
  <c r="CR135" i="128"/>
  <c r="CO131" i="128"/>
  <c r="CO34" i="128"/>
  <c r="CO107" i="128"/>
  <c r="C139" i="128"/>
  <c r="CO31" i="128"/>
  <c r="CR32" i="128"/>
  <c r="C33" i="128"/>
  <c r="C67" i="128"/>
  <c r="CO97" i="128"/>
  <c r="CO124" i="128"/>
  <c r="CO136" i="128"/>
  <c r="CO137" i="128"/>
  <c r="CR141" i="128"/>
  <c r="C142" i="128"/>
  <c r="CR107" i="128"/>
  <c r="CO32" i="128"/>
  <c r="CO75" i="128"/>
  <c r="CO99" i="128"/>
  <c r="CR119" i="128"/>
  <c r="CO9" i="128"/>
  <c r="CO43" i="128"/>
  <c r="C69" i="128"/>
  <c r="C87" i="128"/>
  <c r="CO11" i="128"/>
  <c r="CR12" i="128"/>
  <c r="C19" i="128"/>
  <c r="CO30" i="128"/>
  <c r="CO38" i="128"/>
  <c r="C48" i="128"/>
  <c r="CO54" i="128"/>
  <c r="C89" i="128"/>
  <c r="CR118" i="128"/>
  <c r="CO143" i="128"/>
  <c r="CO5" i="128"/>
  <c r="CO6" i="128"/>
  <c r="CO57" i="128"/>
  <c r="CO73" i="128"/>
  <c r="C124" i="128"/>
  <c r="C130" i="128"/>
  <c r="CR140" i="128"/>
  <c r="CO134" i="128"/>
  <c r="CO53" i="128"/>
  <c r="CO8" i="128"/>
  <c r="CO101" i="128"/>
  <c r="CO141" i="128"/>
  <c r="C5" i="128"/>
  <c r="C27" i="128"/>
  <c r="C72" i="128"/>
  <c r="CO87" i="128"/>
  <c r="CO93" i="128"/>
  <c r="CO95" i="128"/>
  <c r="CO104" i="128"/>
  <c r="CO108" i="128"/>
  <c r="CO125" i="128"/>
  <c r="CO15" i="128"/>
  <c r="CO29" i="128"/>
  <c r="CR30" i="128"/>
  <c r="CR10" i="128"/>
  <c r="CO19" i="128"/>
  <c r="CO24" i="128"/>
  <c r="C41" i="128"/>
  <c r="C47" i="128"/>
  <c r="C56" i="128"/>
  <c r="CR88" i="128"/>
  <c r="CR105" i="128"/>
  <c r="CO16" i="128"/>
  <c r="CO33" i="128"/>
  <c r="C22" i="128"/>
  <c r="CR82" i="128"/>
  <c r="C85" i="128"/>
  <c r="C123" i="128"/>
  <c r="C133" i="128"/>
  <c r="O157" i="128"/>
  <c r="CO88" i="128"/>
  <c r="CO82" i="128"/>
  <c r="CO35" i="128"/>
  <c r="CO114" i="128"/>
  <c r="CO133" i="128"/>
  <c r="O158" i="128"/>
  <c r="CR6" i="128"/>
  <c r="C20" i="128"/>
  <c r="CO22" i="128"/>
  <c r="CO27" i="128"/>
  <c r="CO28" i="128"/>
  <c r="C45" i="128"/>
  <c r="C60" i="128"/>
  <c r="CO77" i="128"/>
  <c r="CO102" i="128"/>
  <c r="CO109" i="128"/>
  <c r="CO118" i="128"/>
  <c r="CO122" i="128"/>
  <c r="C131" i="128"/>
  <c r="CO65" i="128"/>
  <c r="CO12" i="128"/>
  <c r="CR15" i="128"/>
  <c r="C16" i="128"/>
  <c r="CO20" i="128"/>
  <c r="C38" i="128"/>
  <c r="C43" i="128"/>
  <c r="C46" i="128"/>
  <c r="CR49" i="128"/>
  <c r="C50" i="128"/>
  <c r="CO52" i="128"/>
  <c r="CO83" i="128"/>
  <c r="C116" i="128"/>
  <c r="CO123" i="128"/>
  <c r="C129" i="128"/>
  <c r="CR34" i="128"/>
  <c r="CR115" i="128"/>
  <c r="CO21" i="128"/>
  <c r="CO37" i="128"/>
  <c r="CO42" i="128"/>
  <c r="C51" i="128"/>
  <c r="C78" i="128"/>
  <c r="CO84" i="128"/>
  <c r="CO86" i="128"/>
  <c r="CO91" i="128"/>
  <c r="CR21" i="128"/>
  <c r="CO26" i="128"/>
  <c r="C44" i="128"/>
  <c r="C59" i="128"/>
  <c r="CR62" i="128"/>
  <c r="C63" i="128"/>
  <c r="C73" i="128"/>
  <c r="CR92" i="128"/>
  <c r="C93" i="128"/>
  <c r="CO111" i="128"/>
  <c r="CR114" i="128"/>
  <c r="CR121" i="128"/>
  <c r="C126" i="128"/>
  <c r="CO129" i="128"/>
  <c r="CO132" i="128"/>
  <c r="C138" i="128"/>
  <c r="CO47" i="128"/>
  <c r="CO51" i="128"/>
  <c r="CO64" i="128"/>
  <c r="CO106" i="128"/>
  <c r="CO110" i="128"/>
  <c r="CO112" i="128"/>
  <c r="CO115" i="128"/>
  <c r="CO128" i="128"/>
  <c r="CO135" i="128"/>
  <c r="CO140" i="128"/>
  <c r="CO49" i="128"/>
  <c r="CO94" i="128"/>
  <c r="CO17" i="128"/>
  <c r="CO39" i="128"/>
  <c r="CO74" i="128"/>
  <c r="CO126" i="128"/>
  <c r="CO130" i="128"/>
  <c r="CO138" i="128"/>
  <c r="CO13" i="128"/>
  <c r="CO68" i="128"/>
  <c r="CO90" i="128"/>
  <c r="CO98" i="128"/>
  <c r="CO105" i="128"/>
  <c r="CO127" i="128"/>
  <c r="C7" i="128"/>
  <c r="CR17" i="128"/>
  <c r="C18" i="128"/>
  <c r="CO23" i="128"/>
  <c r="C25" i="128"/>
  <c r="CR35" i="128"/>
  <c r="C36" i="128"/>
  <c r="C40" i="128"/>
  <c r="CO45" i="128"/>
  <c r="CO48" i="128"/>
  <c r="CO61" i="128"/>
  <c r="CO71" i="128"/>
  <c r="CO78" i="128"/>
  <c r="CO81" i="128"/>
  <c r="CO96" i="128"/>
  <c r="C104" i="128"/>
  <c r="C117" i="128"/>
  <c r="C125" i="128"/>
  <c r="CO55" i="128"/>
  <c r="CO7" i="128"/>
  <c r="CO18" i="128"/>
  <c r="CO25" i="128"/>
  <c r="CO36" i="128"/>
  <c r="CO40" i="128"/>
  <c r="CO119" i="128"/>
  <c r="CO14" i="128"/>
  <c r="CR28" i="128"/>
  <c r="CO59" i="128"/>
  <c r="CO121" i="128"/>
  <c r="CR8" i="128"/>
  <c r="CR26" i="128"/>
  <c r="CR37" i="128"/>
  <c r="CO50" i="128"/>
  <c r="CO56" i="128"/>
  <c r="CO60" i="128"/>
  <c r="CO63" i="128"/>
  <c r="CO72" i="128"/>
  <c r="CO76" i="128"/>
  <c r="CR80" i="128"/>
  <c r="CO85" i="128"/>
  <c r="CO89" i="128"/>
  <c r="CO117" i="128"/>
  <c r="CO70" i="128"/>
  <c r="CO46" i="128"/>
  <c r="CR13" i="128"/>
  <c r="C14" i="128"/>
  <c r="CO41" i="128"/>
  <c r="CO44" i="128"/>
  <c r="CO58" i="128"/>
  <c r="CO66" i="128"/>
  <c r="CO79" i="128"/>
  <c r="CO80" i="128"/>
  <c r="CR86" i="128"/>
  <c r="CR90" i="128"/>
  <c r="C91" i="128"/>
  <c r="CR94" i="128"/>
  <c r="CO100" i="128"/>
  <c r="C112" i="128"/>
  <c r="C127" i="128"/>
  <c r="C52" i="128"/>
  <c r="CR53" i="128"/>
  <c r="CR54" i="128"/>
  <c r="CR57" i="128"/>
  <c r="C58" i="128"/>
  <c r="C64" i="128"/>
  <c r="CR65" i="128"/>
  <c r="C66" i="128"/>
  <c r="C68" i="128"/>
  <c r="C71" i="128"/>
  <c r="C74" i="128"/>
  <c r="CR75" i="128"/>
  <c r="C76" i="128"/>
  <c r="CR77" i="128"/>
  <c r="C79" i="128"/>
  <c r="C83" i="128"/>
  <c r="CR84" i="128"/>
  <c r="CR95" i="128"/>
  <c r="C96" i="128"/>
  <c r="CR97" i="128"/>
  <c r="C98" i="128"/>
  <c r="CR99" i="128"/>
  <c r="C100" i="128"/>
  <c r="CR101" i="128"/>
  <c r="C102" i="128"/>
  <c r="CR103" i="128"/>
  <c r="C109" i="128"/>
  <c r="C110" i="128"/>
  <c r="CR111" i="128"/>
  <c r="CP71" i="127"/>
  <c r="DS71" i="127"/>
  <c r="CX71" i="127"/>
  <c r="CW71" i="127"/>
  <c r="CT71" i="127"/>
  <c r="CS71" i="127"/>
  <c r="Z71" i="127"/>
  <c r="CR71" i="127" s="1"/>
  <c r="C71" i="127"/>
  <c r="C158" i="128" l="1"/>
  <c r="C157" i="128"/>
  <c r="CO71" i="127"/>
  <c r="CP144" i="127"/>
  <c r="CO144" i="127"/>
  <c r="C144" i="127"/>
  <c r="CO164" i="127" l="1"/>
  <c r="CO163" i="127"/>
  <c r="CO162" i="127"/>
  <c r="CO161" i="127"/>
  <c r="CO160" i="127"/>
  <c r="CO159" i="127"/>
  <c r="CO158" i="127"/>
  <c r="N158" i="127"/>
  <c r="M158" i="127"/>
  <c r="L158" i="127"/>
  <c r="K158" i="127"/>
  <c r="J158" i="127"/>
  <c r="I158" i="127"/>
  <c r="H158" i="127"/>
  <c r="G158" i="127"/>
  <c r="F158" i="127"/>
  <c r="E158" i="127"/>
  <c r="D158" i="127"/>
  <c r="B158" i="127"/>
  <c r="A158" i="127"/>
  <c r="CO157" i="127"/>
  <c r="N157" i="127"/>
  <c r="M157" i="127"/>
  <c r="L157" i="127"/>
  <c r="K157" i="127"/>
  <c r="J157" i="127"/>
  <c r="I157" i="127"/>
  <c r="H157" i="127"/>
  <c r="G157" i="127"/>
  <c r="F157" i="127"/>
  <c r="E157" i="127"/>
  <c r="D157" i="127"/>
  <c r="B157" i="127"/>
  <c r="A157" i="127"/>
  <c r="CO156" i="127"/>
  <c r="T156" i="127"/>
  <c r="DS155" i="127"/>
  <c r="CP155" i="127"/>
  <c r="CO155" i="127"/>
  <c r="C155" i="127"/>
  <c r="DS154" i="127"/>
  <c r="CP154" i="127"/>
  <c r="CO154" i="127"/>
  <c r="C154" i="127"/>
  <c r="DS153" i="127"/>
  <c r="CP153" i="127"/>
  <c r="CO153" i="127"/>
  <c r="C153" i="127"/>
  <c r="DS152" i="127"/>
  <c r="CP152" i="127"/>
  <c r="CO152" i="127"/>
  <c r="C152" i="127"/>
  <c r="DS151" i="127"/>
  <c r="CP151" i="127"/>
  <c r="CO151" i="127"/>
  <c r="C151" i="127"/>
  <c r="DS150" i="127"/>
  <c r="CP150" i="127"/>
  <c r="CO150" i="127"/>
  <c r="C150" i="127"/>
  <c r="DS149" i="127"/>
  <c r="CP149" i="127"/>
  <c r="CO149" i="127"/>
  <c r="C149" i="127"/>
  <c r="DS148" i="127"/>
  <c r="CP148" i="127"/>
  <c r="CO148" i="127"/>
  <c r="C148" i="127"/>
  <c r="DS147" i="127"/>
  <c r="CP147" i="127"/>
  <c r="CO147" i="127"/>
  <c r="C147" i="127"/>
  <c r="DS146" i="127"/>
  <c r="CP146" i="127"/>
  <c r="CO146" i="127"/>
  <c r="C146" i="127"/>
  <c r="CP145" i="127"/>
  <c r="CO145" i="127"/>
  <c r="C145" i="127"/>
  <c r="DS143" i="127"/>
  <c r="DN143" i="127"/>
  <c r="DM143" i="127"/>
  <c r="DJ143" i="127"/>
  <c r="DI143" i="127"/>
  <c r="DG143" i="127"/>
  <c r="DF143" i="127"/>
  <c r="DD143" i="127"/>
  <c r="DC143" i="127"/>
  <c r="DA143" i="127"/>
  <c r="CZ143" i="127"/>
  <c r="CX143" i="127"/>
  <c r="CW143" i="127"/>
  <c r="CT143" i="127"/>
  <c r="CS143" i="127"/>
  <c r="CR143" i="127"/>
  <c r="CP143" i="127"/>
  <c r="Z143" i="127"/>
  <c r="C143" i="127" s="1"/>
  <c r="DS142" i="127"/>
  <c r="DN142" i="127"/>
  <c r="DM142" i="127"/>
  <c r="DJ142" i="127"/>
  <c r="DI142" i="127"/>
  <c r="DG142" i="127"/>
  <c r="DF142" i="127"/>
  <c r="DD142" i="127"/>
  <c r="DC142" i="127"/>
  <c r="DA142" i="127"/>
  <c r="CZ142" i="127"/>
  <c r="CX142" i="127"/>
  <c r="CW142" i="127"/>
  <c r="CT142" i="127"/>
  <c r="CS142" i="127"/>
  <c r="CP142" i="127"/>
  <c r="Z142" i="127"/>
  <c r="CR142" i="127" s="1"/>
  <c r="C142" i="127"/>
  <c r="DS141" i="127"/>
  <c r="DN141" i="127"/>
  <c r="DM141" i="127"/>
  <c r="DJ141" i="127"/>
  <c r="DI141" i="127"/>
  <c r="DG141" i="127"/>
  <c r="DF141" i="127"/>
  <c r="DD141" i="127"/>
  <c r="DC141" i="127"/>
  <c r="DA141" i="127"/>
  <c r="CZ141" i="127"/>
  <c r="CX141" i="127"/>
  <c r="CW141" i="127"/>
  <c r="CT141" i="127"/>
  <c r="CS141" i="127"/>
  <c r="CP141" i="127"/>
  <c r="Z141" i="127"/>
  <c r="C141" i="127" s="1"/>
  <c r="DS140" i="127"/>
  <c r="CX140" i="127"/>
  <c r="CW140" i="127"/>
  <c r="CT140" i="127"/>
  <c r="CS140" i="127"/>
  <c r="CP140" i="127"/>
  <c r="Z140" i="127"/>
  <c r="C140" i="127" s="1"/>
  <c r="DS139" i="127"/>
  <c r="DN139" i="127"/>
  <c r="DM139" i="127"/>
  <c r="DJ139" i="127"/>
  <c r="DI139" i="127"/>
  <c r="DG139" i="127"/>
  <c r="DF139" i="127"/>
  <c r="DD139" i="127"/>
  <c r="DC139" i="127"/>
  <c r="DA139" i="127"/>
  <c r="CZ139" i="127"/>
  <c r="CX139" i="127"/>
  <c r="CW139" i="127"/>
  <c r="CT139" i="127"/>
  <c r="CS139" i="127"/>
  <c r="CR139" i="127"/>
  <c r="CP139" i="127"/>
  <c r="Z139" i="127"/>
  <c r="C139" i="127" s="1"/>
  <c r="DS138" i="127"/>
  <c r="CX138" i="127"/>
  <c r="CW138" i="127"/>
  <c r="CT138" i="127"/>
  <c r="CS138" i="127"/>
  <c r="CP138" i="127"/>
  <c r="Z138" i="127"/>
  <c r="CR138" i="127" s="1"/>
  <c r="DS137" i="127"/>
  <c r="DN137" i="127"/>
  <c r="DM137" i="127"/>
  <c r="DJ137" i="127"/>
  <c r="DI137" i="127"/>
  <c r="DG137" i="127"/>
  <c r="DF137" i="127"/>
  <c r="DD137" i="127"/>
  <c r="DC137" i="127"/>
  <c r="DA137" i="127"/>
  <c r="CZ137" i="127"/>
  <c r="CX137" i="127"/>
  <c r="CW137" i="127"/>
  <c r="CT137" i="127"/>
  <c r="CS137" i="127"/>
  <c r="CP137" i="127"/>
  <c r="Z137" i="127"/>
  <c r="CR137" i="127" s="1"/>
  <c r="C137" i="127"/>
  <c r="DS136" i="127"/>
  <c r="CX136" i="127"/>
  <c r="CW136" i="127"/>
  <c r="CT136" i="127"/>
  <c r="CS136" i="127"/>
  <c r="CP136" i="127"/>
  <c r="Z136" i="127"/>
  <c r="CR136" i="127" s="1"/>
  <c r="C136" i="127"/>
  <c r="DS135" i="127"/>
  <c r="DN135" i="127"/>
  <c r="DM135" i="127"/>
  <c r="DJ135" i="127"/>
  <c r="DI135" i="127"/>
  <c r="DG135" i="127"/>
  <c r="DF135" i="127"/>
  <c r="DD135" i="127"/>
  <c r="DC135" i="127"/>
  <c r="DA135" i="127"/>
  <c r="CZ135" i="127"/>
  <c r="CX135" i="127"/>
  <c r="CW135" i="127"/>
  <c r="CT135" i="127"/>
  <c r="CS135" i="127"/>
  <c r="CP135" i="127"/>
  <c r="Z135" i="127"/>
  <c r="C135" i="127" s="1"/>
  <c r="DS134" i="127"/>
  <c r="DN134" i="127"/>
  <c r="DM134" i="127"/>
  <c r="DJ134" i="127"/>
  <c r="DI134" i="127"/>
  <c r="DG134" i="127"/>
  <c r="DF134" i="127"/>
  <c r="DD134" i="127"/>
  <c r="DC134" i="127"/>
  <c r="DA134" i="127"/>
  <c r="CZ134" i="127"/>
  <c r="CX134" i="127"/>
  <c r="CW134" i="127"/>
  <c r="CT134" i="127"/>
  <c r="CS134" i="127"/>
  <c r="CR134" i="127"/>
  <c r="CP134" i="127"/>
  <c r="Z134" i="127"/>
  <c r="C134" i="127" s="1"/>
  <c r="DS133" i="127"/>
  <c r="DN133" i="127"/>
  <c r="DM133" i="127"/>
  <c r="DJ133" i="127"/>
  <c r="DI133" i="127"/>
  <c r="DG133" i="127"/>
  <c r="DF133" i="127"/>
  <c r="DD133" i="127"/>
  <c r="DC133" i="127"/>
  <c r="DA133" i="127"/>
  <c r="CZ133" i="127"/>
  <c r="CX133" i="127"/>
  <c r="CW133" i="127"/>
  <c r="CT133" i="127"/>
  <c r="CS133" i="127"/>
  <c r="CP133" i="127"/>
  <c r="Z133" i="127"/>
  <c r="C133" i="127" s="1"/>
  <c r="DS132" i="127"/>
  <c r="DN132" i="127"/>
  <c r="DM132" i="127"/>
  <c r="DJ132" i="127"/>
  <c r="DI132" i="127"/>
  <c r="DG132" i="127"/>
  <c r="DF132" i="127"/>
  <c r="DD132" i="127"/>
  <c r="DC132" i="127"/>
  <c r="DA132" i="127"/>
  <c r="CZ132" i="127"/>
  <c r="CX132" i="127"/>
  <c r="CW132" i="127"/>
  <c r="CT132" i="127"/>
  <c r="CS132" i="127"/>
  <c r="CP132" i="127"/>
  <c r="Z132" i="127"/>
  <c r="CR132" i="127" s="1"/>
  <c r="DS131" i="127"/>
  <c r="DN131" i="127"/>
  <c r="DM131" i="127"/>
  <c r="DJ131" i="127"/>
  <c r="DI131" i="127"/>
  <c r="DG131" i="127"/>
  <c r="DF131" i="127"/>
  <c r="DD131" i="127"/>
  <c r="DC131" i="127"/>
  <c r="DA131" i="127"/>
  <c r="CZ131" i="127"/>
  <c r="CX131" i="127"/>
  <c r="CW131" i="127"/>
  <c r="CT131" i="127"/>
  <c r="CS131" i="127"/>
  <c r="CP131" i="127"/>
  <c r="Z131" i="127"/>
  <c r="C131" i="127" s="1"/>
  <c r="DS130" i="127"/>
  <c r="DN130" i="127"/>
  <c r="DM130" i="127"/>
  <c r="DJ130" i="127"/>
  <c r="DI130" i="127"/>
  <c r="DG130" i="127"/>
  <c r="DF130" i="127"/>
  <c r="DD130" i="127"/>
  <c r="DC130" i="127"/>
  <c r="DA130" i="127"/>
  <c r="CZ130" i="127"/>
  <c r="CX130" i="127"/>
  <c r="CW130" i="127"/>
  <c r="CT130" i="127"/>
  <c r="CS130" i="127"/>
  <c r="CP130" i="127"/>
  <c r="Z130" i="127"/>
  <c r="C130" i="127" s="1"/>
  <c r="DS129" i="127"/>
  <c r="DN129" i="127"/>
  <c r="DM129" i="127"/>
  <c r="DJ129" i="127"/>
  <c r="DI129" i="127"/>
  <c r="DG129" i="127"/>
  <c r="DF129" i="127"/>
  <c r="DD129" i="127"/>
  <c r="DC129" i="127"/>
  <c r="DA129" i="127"/>
  <c r="CZ129" i="127"/>
  <c r="CX129" i="127"/>
  <c r="CW129" i="127"/>
  <c r="CT129" i="127"/>
  <c r="CS129" i="127"/>
  <c r="CP129" i="127"/>
  <c r="Z129" i="127"/>
  <c r="C129" i="127" s="1"/>
  <c r="DS128" i="127"/>
  <c r="DN128" i="127"/>
  <c r="DM128" i="127"/>
  <c r="DJ128" i="127"/>
  <c r="DI128" i="127"/>
  <c r="DG128" i="127"/>
  <c r="DF128" i="127"/>
  <c r="DD128" i="127"/>
  <c r="DC128" i="127"/>
  <c r="DA128" i="127"/>
  <c r="CZ128" i="127"/>
  <c r="CX128" i="127"/>
  <c r="CW128" i="127"/>
  <c r="CT128" i="127"/>
  <c r="CS128" i="127"/>
  <c r="CP128" i="127"/>
  <c r="Z128" i="127"/>
  <c r="CR128" i="127" s="1"/>
  <c r="DS127" i="127"/>
  <c r="DN127" i="127"/>
  <c r="DM127" i="127"/>
  <c r="DJ127" i="127"/>
  <c r="DI127" i="127"/>
  <c r="DG127" i="127"/>
  <c r="DF127" i="127"/>
  <c r="DD127" i="127"/>
  <c r="DC127" i="127"/>
  <c r="DA127" i="127"/>
  <c r="CZ127" i="127"/>
  <c r="CX127" i="127"/>
  <c r="CW127" i="127"/>
  <c r="CT127" i="127"/>
  <c r="CS127" i="127"/>
  <c r="CP127" i="127"/>
  <c r="Z127" i="127"/>
  <c r="C127" i="127" s="1"/>
  <c r="DS126" i="127"/>
  <c r="DN126" i="127"/>
  <c r="DM126" i="127"/>
  <c r="DJ126" i="127"/>
  <c r="DI126" i="127"/>
  <c r="DG126" i="127"/>
  <c r="DF126" i="127"/>
  <c r="DD126" i="127"/>
  <c r="DC126" i="127"/>
  <c r="DA126" i="127"/>
  <c r="CZ126" i="127"/>
  <c r="CX126" i="127"/>
  <c r="CW126" i="127"/>
  <c r="CT126" i="127"/>
  <c r="CS126" i="127"/>
  <c r="CP126" i="127"/>
  <c r="Z126" i="127"/>
  <c r="C126" i="127" s="1"/>
  <c r="DS125" i="127"/>
  <c r="DN125" i="127"/>
  <c r="DM125" i="127"/>
  <c r="DJ125" i="127"/>
  <c r="DI125" i="127"/>
  <c r="DG125" i="127"/>
  <c r="DF125" i="127"/>
  <c r="DD125" i="127"/>
  <c r="DC125" i="127"/>
  <c r="DA125" i="127"/>
  <c r="CZ125" i="127"/>
  <c r="CX125" i="127"/>
  <c r="CW125" i="127"/>
  <c r="CT125" i="127"/>
  <c r="CS125" i="127"/>
  <c r="CP125" i="127"/>
  <c r="Z125" i="127"/>
  <c r="C125" i="127" s="1"/>
  <c r="DS124" i="127"/>
  <c r="DN124" i="127"/>
  <c r="DM124" i="127"/>
  <c r="DJ124" i="127"/>
  <c r="DI124" i="127"/>
  <c r="DG124" i="127"/>
  <c r="DF124" i="127"/>
  <c r="DD124" i="127"/>
  <c r="DC124" i="127"/>
  <c r="DA124" i="127"/>
  <c r="CZ124" i="127"/>
  <c r="CX124" i="127"/>
  <c r="CW124" i="127"/>
  <c r="CT124" i="127"/>
  <c r="CS124" i="127"/>
  <c r="CP124" i="127"/>
  <c r="Z124" i="127"/>
  <c r="C124" i="127" s="1"/>
  <c r="DS123" i="127"/>
  <c r="DN123" i="127"/>
  <c r="DM123" i="127"/>
  <c r="DJ123" i="127"/>
  <c r="DI123" i="127"/>
  <c r="DG123" i="127"/>
  <c r="DF123" i="127"/>
  <c r="DD123" i="127"/>
  <c r="DC123" i="127"/>
  <c r="DA123" i="127"/>
  <c r="CZ123" i="127"/>
  <c r="CX123" i="127"/>
  <c r="CW123" i="127"/>
  <c r="CT123" i="127"/>
  <c r="CS123" i="127"/>
  <c r="CP123" i="127"/>
  <c r="Z123" i="127"/>
  <c r="C123" i="127" s="1"/>
  <c r="DS122" i="127"/>
  <c r="DN122" i="127"/>
  <c r="DM122" i="127"/>
  <c r="DJ122" i="127"/>
  <c r="DI122" i="127"/>
  <c r="DG122" i="127"/>
  <c r="DF122" i="127"/>
  <c r="DA122" i="127"/>
  <c r="CZ122" i="127"/>
  <c r="CX122" i="127"/>
  <c r="CW122" i="127"/>
  <c r="CT122" i="127"/>
  <c r="CS122" i="127"/>
  <c r="CR122" i="127"/>
  <c r="CP122" i="127"/>
  <c r="Z122" i="127"/>
  <c r="C122" i="127" s="1"/>
  <c r="DS121" i="127"/>
  <c r="DN121" i="127"/>
  <c r="DM121" i="127"/>
  <c r="DJ121" i="127"/>
  <c r="DI121" i="127"/>
  <c r="DG121" i="127"/>
  <c r="DF121" i="127"/>
  <c r="DD121" i="127"/>
  <c r="DC121" i="127"/>
  <c r="DA121" i="127"/>
  <c r="CZ121" i="127"/>
  <c r="CX121" i="127"/>
  <c r="CW121" i="127"/>
  <c r="CT121" i="127"/>
  <c r="CO121" i="127" s="1"/>
  <c r="CS121" i="127"/>
  <c r="CP121" i="127"/>
  <c r="Z121" i="127"/>
  <c r="CR121" i="127" s="1"/>
  <c r="DS120" i="127"/>
  <c r="DN120" i="127"/>
  <c r="DM120" i="127"/>
  <c r="DJ120" i="127"/>
  <c r="DI120" i="127"/>
  <c r="DG120" i="127"/>
  <c r="DF120" i="127"/>
  <c r="DD120" i="127"/>
  <c r="DC120" i="127"/>
  <c r="DA120" i="127"/>
  <c r="CZ120" i="127"/>
  <c r="CX120" i="127"/>
  <c r="CW120" i="127"/>
  <c r="CT120" i="127"/>
  <c r="CS120" i="127"/>
  <c r="CP120" i="127"/>
  <c r="Z120" i="127"/>
  <c r="C120" i="127" s="1"/>
  <c r="DS119" i="127"/>
  <c r="DN119" i="127"/>
  <c r="DM119" i="127"/>
  <c r="DJ119" i="127"/>
  <c r="DI119" i="127"/>
  <c r="DG119" i="127"/>
  <c r="DF119" i="127"/>
  <c r="DD119" i="127"/>
  <c r="DC119" i="127"/>
  <c r="DA119" i="127"/>
  <c r="CZ119" i="127"/>
  <c r="CX119" i="127"/>
  <c r="CW119" i="127"/>
  <c r="CT119" i="127"/>
  <c r="CS119" i="127"/>
  <c r="CP119" i="127"/>
  <c r="Z119" i="127"/>
  <c r="CR119" i="127" s="1"/>
  <c r="DS118" i="127"/>
  <c r="DN118" i="127"/>
  <c r="DM118" i="127"/>
  <c r="DJ118" i="127"/>
  <c r="DI118" i="127"/>
  <c r="DG118" i="127"/>
  <c r="DF118" i="127"/>
  <c r="DD118" i="127"/>
  <c r="DC118" i="127"/>
  <c r="DA118" i="127"/>
  <c r="CZ118" i="127"/>
  <c r="CX118" i="127"/>
  <c r="CW118" i="127"/>
  <c r="CT118" i="127"/>
  <c r="CS118" i="127"/>
  <c r="CP118" i="127"/>
  <c r="Z118" i="127"/>
  <c r="C118" i="127" s="1"/>
  <c r="DS117" i="127"/>
  <c r="CX117" i="127"/>
  <c r="CW117" i="127"/>
  <c r="CT117" i="127"/>
  <c r="CS117" i="127"/>
  <c r="CP117" i="127"/>
  <c r="Z117" i="127"/>
  <c r="CR117" i="127" s="1"/>
  <c r="DS116" i="127"/>
  <c r="DA116" i="127"/>
  <c r="CX116" i="127"/>
  <c r="CW116" i="127"/>
  <c r="CT116" i="127"/>
  <c r="CS116" i="127"/>
  <c r="CP116" i="127"/>
  <c r="Z116" i="127"/>
  <c r="CR116" i="127" s="1"/>
  <c r="DS115" i="127"/>
  <c r="DN115" i="127"/>
  <c r="DM115" i="127"/>
  <c r="DD115" i="127"/>
  <c r="DC115" i="127"/>
  <c r="DA115" i="127"/>
  <c r="CZ115" i="127"/>
  <c r="CX115" i="127"/>
  <c r="CW115" i="127"/>
  <c r="CT115" i="127"/>
  <c r="CS115" i="127"/>
  <c r="CP115" i="127"/>
  <c r="Z115" i="127"/>
  <c r="CR115" i="127" s="1"/>
  <c r="DS114" i="127"/>
  <c r="DN114" i="127"/>
  <c r="DM114" i="127"/>
  <c r="DJ114" i="127"/>
  <c r="DI114" i="127"/>
  <c r="DG114" i="127"/>
  <c r="DF114" i="127"/>
  <c r="DD114" i="127"/>
  <c r="DC114" i="127"/>
  <c r="DA114" i="127"/>
  <c r="CZ114" i="127"/>
  <c r="CX114" i="127"/>
  <c r="CW114" i="127"/>
  <c r="CT114" i="127"/>
  <c r="CS114" i="127"/>
  <c r="CP114" i="127"/>
  <c r="Z114" i="127"/>
  <c r="C114" i="127" s="1"/>
  <c r="DS113" i="127"/>
  <c r="DN113" i="127"/>
  <c r="DM113" i="127"/>
  <c r="DJ113" i="127"/>
  <c r="DI113" i="127"/>
  <c r="DG113" i="127"/>
  <c r="DF113" i="127"/>
  <c r="DA113" i="127"/>
  <c r="CZ113" i="127"/>
  <c r="CX113" i="127"/>
  <c r="CW113" i="127"/>
  <c r="CT113" i="127"/>
  <c r="CS113" i="127"/>
  <c r="CP113" i="127"/>
  <c r="Z113" i="127"/>
  <c r="CR113" i="127" s="1"/>
  <c r="DS112" i="127"/>
  <c r="DN112" i="127"/>
  <c r="DM112" i="127"/>
  <c r="DJ112" i="127"/>
  <c r="DI112" i="127"/>
  <c r="DG112" i="127"/>
  <c r="DF112" i="127"/>
  <c r="DD112" i="127"/>
  <c r="DC112" i="127"/>
  <c r="DA112" i="127"/>
  <c r="CZ112" i="127"/>
  <c r="CX112" i="127"/>
  <c r="CW112" i="127"/>
  <c r="CT112" i="127"/>
  <c r="CS112" i="127"/>
  <c r="CP112" i="127"/>
  <c r="Z112" i="127"/>
  <c r="C112" i="127" s="1"/>
  <c r="DS111" i="127"/>
  <c r="DN111" i="127"/>
  <c r="DM111" i="127"/>
  <c r="DD111" i="127"/>
  <c r="DC111" i="127"/>
  <c r="DA111" i="127"/>
  <c r="CZ111" i="127"/>
  <c r="CX111" i="127"/>
  <c r="CW111" i="127"/>
  <c r="CT111" i="127"/>
  <c r="CS111" i="127"/>
  <c r="CR111" i="127"/>
  <c r="CP111" i="127"/>
  <c r="Z111" i="127"/>
  <c r="C111" i="127" s="1"/>
  <c r="DS110" i="127"/>
  <c r="CX110" i="127"/>
  <c r="CW110" i="127"/>
  <c r="CT110" i="127"/>
  <c r="CS110" i="127"/>
  <c r="CR110" i="127"/>
  <c r="CP110" i="127"/>
  <c r="Z110" i="127"/>
  <c r="C110" i="127" s="1"/>
  <c r="DS109" i="127"/>
  <c r="DN109" i="127"/>
  <c r="DM109" i="127"/>
  <c r="DJ109" i="127"/>
  <c r="DI109" i="127"/>
  <c r="DG109" i="127"/>
  <c r="DF109" i="127"/>
  <c r="DD109" i="127"/>
  <c r="DC109" i="127"/>
  <c r="DA109" i="127"/>
  <c r="CZ109" i="127"/>
  <c r="CX109" i="127"/>
  <c r="CW109" i="127"/>
  <c r="CT109" i="127"/>
  <c r="CS109" i="127"/>
  <c r="CP109" i="127"/>
  <c r="Z109" i="127"/>
  <c r="CR109" i="127" s="1"/>
  <c r="C109" i="127"/>
  <c r="DS108" i="127"/>
  <c r="DA108" i="127"/>
  <c r="CZ108" i="127"/>
  <c r="CX108" i="127"/>
  <c r="CW108" i="127"/>
  <c r="CT108" i="127"/>
  <c r="CS108" i="127"/>
  <c r="CP108" i="127"/>
  <c r="Z108" i="127"/>
  <c r="C108" i="127" s="1"/>
  <c r="DS107" i="127"/>
  <c r="DA107" i="127"/>
  <c r="CZ107" i="127"/>
  <c r="CX107" i="127"/>
  <c r="CW107" i="127"/>
  <c r="CT107" i="127"/>
  <c r="CS107" i="127"/>
  <c r="CP107" i="127"/>
  <c r="Z107" i="127"/>
  <c r="CR107" i="127" s="1"/>
  <c r="DS106" i="127"/>
  <c r="DN106" i="127"/>
  <c r="DM106" i="127"/>
  <c r="DJ106" i="127"/>
  <c r="DI106" i="127"/>
  <c r="DG106" i="127"/>
  <c r="DF106" i="127"/>
  <c r="DD106" i="127"/>
  <c r="DC106" i="127"/>
  <c r="DA106" i="127"/>
  <c r="CZ106" i="127"/>
  <c r="CX106" i="127"/>
  <c r="CW106" i="127"/>
  <c r="CT106" i="127"/>
  <c r="CS106" i="127"/>
  <c r="CP106" i="127"/>
  <c r="Z106" i="127"/>
  <c r="C106" i="127" s="1"/>
  <c r="DS105" i="127"/>
  <c r="CX105" i="127"/>
  <c r="CW105" i="127"/>
  <c r="CT105" i="127"/>
  <c r="CS105" i="127"/>
  <c r="CP105" i="127"/>
  <c r="Z105" i="127"/>
  <c r="CR105" i="127" s="1"/>
  <c r="DS104" i="127"/>
  <c r="DN104" i="127"/>
  <c r="DM104" i="127"/>
  <c r="DJ104" i="127"/>
  <c r="DI104" i="127"/>
  <c r="DG104" i="127"/>
  <c r="DF104" i="127"/>
  <c r="DD104" i="127"/>
  <c r="DC104" i="127"/>
  <c r="DA104" i="127"/>
  <c r="CZ104" i="127"/>
  <c r="CX104" i="127"/>
  <c r="CW104" i="127"/>
  <c r="CT104" i="127"/>
  <c r="CS104" i="127"/>
  <c r="CP104" i="127"/>
  <c r="Z104" i="127"/>
  <c r="C104" i="127" s="1"/>
  <c r="DS103" i="127"/>
  <c r="DN103" i="127"/>
  <c r="DM103" i="127"/>
  <c r="DJ103" i="127"/>
  <c r="DI103" i="127"/>
  <c r="DG103" i="127"/>
  <c r="DF103" i="127"/>
  <c r="DD103" i="127"/>
  <c r="DC103" i="127"/>
  <c r="DA103" i="127"/>
  <c r="CZ103" i="127"/>
  <c r="CX103" i="127"/>
  <c r="CW103" i="127"/>
  <c r="CT103" i="127"/>
  <c r="CS103" i="127"/>
  <c r="CP103" i="127"/>
  <c r="Z103" i="127"/>
  <c r="CR103" i="127" s="1"/>
  <c r="DS102" i="127"/>
  <c r="DN102" i="127"/>
  <c r="DM102" i="127"/>
  <c r="DJ102" i="127"/>
  <c r="DI102" i="127"/>
  <c r="DG102" i="127"/>
  <c r="DF102" i="127"/>
  <c r="DD102" i="127"/>
  <c r="DC102" i="127"/>
  <c r="DA102" i="127"/>
  <c r="CZ102" i="127"/>
  <c r="CX102" i="127"/>
  <c r="CW102" i="127"/>
  <c r="CT102" i="127"/>
  <c r="CS102" i="127"/>
  <c r="CP102" i="127"/>
  <c r="Z102" i="127"/>
  <c r="C102" i="127" s="1"/>
  <c r="DS101" i="127"/>
  <c r="DN101" i="127"/>
  <c r="DM101" i="127"/>
  <c r="DJ101" i="127"/>
  <c r="DI101" i="127"/>
  <c r="DG101" i="127"/>
  <c r="DF101" i="127"/>
  <c r="DD101" i="127"/>
  <c r="DC101" i="127"/>
  <c r="DA101" i="127"/>
  <c r="CZ101" i="127"/>
  <c r="CX101" i="127"/>
  <c r="CW101" i="127"/>
  <c r="CT101" i="127"/>
  <c r="CS101" i="127"/>
  <c r="CP101" i="127"/>
  <c r="Z101" i="127"/>
  <c r="CR101" i="127" s="1"/>
  <c r="DS100" i="127"/>
  <c r="DN100" i="127"/>
  <c r="DM100" i="127"/>
  <c r="DJ100" i="127"/>
  <c r="DI100" i="127"/>
  <c r="DG100" i="127"/>
  <c r="DF100" i="127"/>
  <c r="DD100" i="127"/>
  <c r="DC100" i="127"/>
  <c r="DA100" i="127"/>
  <c r="CZ100" i="127"/>
  <c r="CX100" i="127"/>
  <c r="CW100" i="127"/>
  <c r="CT100" i="127"/>
  <c r="CS100" i="127"/>
  <c r="CP100" i="127"/>
  <c r="Z100" i="127"/>
  <c r="C100" i="127" s="1"/>
  <c r="DS99" i="127"/>
  <c r="DN99" i="127"/>
  <c r="DM99" i="127"/>
  <c r="DJ99" i="127"/>
  <c r="DI99" i="127"/>
  <c r="DG99" i="127"/>
  <c r="DF99" i="127"/>
  <c r="DD99" i="127"/>
  <c r="DC99" i="127"/>
  <c r="DA99" i="127"/>
  <c r="CZ99" i="127"/>
  <c r="CX99" i="127"/>
  <c r="CW99" i="127"/>
  <c r="CT99" i="127"/>
  <c r="CS99" i="127"/>
  <c r="CP99" i="127"/>
  <c r="Z99" i="127"/>
  <c r="CR99" i="127" s="1"/>
  <c r="C99" i="127"/>
  <c r="DS98" i="127"/>
  <c r="DN98" i="127"/>
  <c r="DM98" i="127"/>
  <c r="DJ98" i="127"/>
  <c r="DI98" i="127"/>
  <c r="DG98" i="127"/>
  <c r="DF98" i="127"/>
  <c r="DD98" i="127"/>
  <c r="DC98" i="127"/>
  <c r="DA98" i="127"/>
  <c r="CZ98" i="127"/>
  <c r="CX98" i="127"/>
  <c r="CW98" i="127"/>
  <c r="CT98" i="127"/>
  <c r="CS98" i="127"/>
  <c r="CP98" i="127"/>
  <c r="Z98" i="127"/>
  <c r="C98" i="127" s="1"/>
  <c r="DS97" i="127"/>
  <c r="DN97" i="127"/>
  <c r="DM97" i="127"/>
  <c r="DJ97" i="127"/>
  <c r="DI97" i="127"/>
  <c r="DG97" i="127"/>
  <c r="DF97" i="127"/>
  <c r="DD97" i="127"/>
  <c r="DC97" i="127"/>
  <c r="DA97" i="127"/>
  <c r="CZ97" i="127"/>
  <c r="CX97" i="127"/>
  <c r="CW97" i="127"/>
  <c r="CT97" i="127"/>
  <c r="CS97" i="127"/>
  <c r="CP97" i="127"/>
  <c r="Z97" i="127"/>
  <c r="CR97" i="127" s="1"/>
  <c r="DS96" i="127"/>
  <c r="CX96" i="127"/>
  <c r="CW96" i="127"/>
  <c r="CT96" i="127"/>
  <c r="CS96" i="127"/>
  <c r="CP96" i="127"/>
  <c r="Z96" i="127"/>
  <c r="CR96" i="127" s="1"/>
  <c r="DS95" i="127"/>
  <c r="DN95" i="127"/>
  <c r="DM95" i="127"/>
  <c r="DJ95" i="127"/>
  <c r="DI95" i="127"/>
  <c r="DG95" i="127"/>
  <c r="DF95" i="127"/>
  <c r="DD95" i="127"/>
  <c r="DC95" i="127"/>
  <c r="DA95" i="127"/>
  <c r="CZ95" i="127"/>
  <c r="CX95" i="127"/>
  <c r="CW95" i="127"/>
  <c r="CT95" i="127"/>
  <c r="CS95" i="127"/>
  <c r="CP95" i="127"/>
  <c r="Z95" i="127"/>
  <c r="C95" i="127" s="1"/>
  <c r="DS94" i="127"/>
  <c r="DN94" i="127"/>
  <c r="DM94" i="127"/>
  <c r="DJ94" i="127"/>
  <c r="DI94" i="127"/>
  <c r="DG94" i="127"/>
  <c r="DF94" i="127"/>
  <c r="DD94" i="127"/>
  <c r="DC94" i="127"/>
  <c r="DA94" i="127"/>
  <c r="CZ94" i="127"/>
  <c r="CX94" i="127"/>
  <c r="CW94" i="127"/>
  <c r="CT94" i="127"/>
  <c r="CS94" i="127"/>
  <c r="CP94" i="127"/>
  <c r="Z94" i="127"/>
  <c r="CR94" i="127" s="1"/>
  <c r="DS93" i="127"/>
  <c r="DN93" i="127"/>
  <c r="DM93" i="127"/>
  <c r="DJ93" i="127"/>
  <c r="DI93" i="127"/>
  <c r="DG93" i="127"/>
  <c r="DF93" i="127"/>
  <c r="DD93" i="127"/>
  <c r="DC93" i="127"/>
  <c r="DA93" i="127"/>
  <c r="CZ93" i="127"/>
  <c r="CX93" i="127"/>
  <c r="CW93" i="127"/>
  <c r="CT93" i="127"/>
  <c r="CS93" i="127"/>
  <c r="CP93" i="127"/>
  <c r="Z93" i="127"/>
  <c r="C93" i="127" s="1"/>
  <c r="DS92" i="127"/>
  <c r="DN92" i="127"/>
  <c r="DM92" i="127"/>
  <c r="DJ92" i="127"/>
  <c r="DI92" i="127"/>
  <c r="DG92" i="127"/>
  <c r="DF92" i="127"/>
  <c r="DD92" i="127"/>
  <c r="DC92" i="127"/>
  <c r="DA92" i="127"/>
  <c r="CZ92" i="127"/>
  <c r="CX92" i="127"/>
  <c r="CW92" i="127"/>
  <c r="CT92" i="127"/>
  <c r="CS92" i="127"/>
  <c r="CP92" i="127"/>
  <c r="Z92" i="127"/>
  <c r="CR92" i="127" s="1"/>
  <c r="DS91" i="127"/>
  <c r="DN91" i="127"/>
  <c r="DM91" i="127"/>
  <c r="DJ91" i="127"/>
  <c r="DI91" i="127"/>
  <c r="DG91" i="127"/>
  <c r="DF91" i="127"/>
  <c r="DD91" i="127"/>
  <c r="DC91" i="127"/>
  <c r="DA91" i="127"/>
  <c r="CZ91" i="127"/>
  <c r="CX91" i="127"/>
  <c r="CW91" i="127"/>
  <c r="CT91" i="127"/>
  <c r="CS91" i="127"/>
  <c r="CR91" i="127"/>
  <c r="CP91" i="127"/>
  <c r="Z91" i="127"/>
  <c r="C91" i="127" s="1"/>
  <c r="DS90" i="127"/>
  <c r="DN90" i="127"/>
  <c r="DM90" i="127"/>
  <c r="DJ90" i="127"/>
  <c r="DI90" i="127"/>
  <c r="DG90" i="127"/>
  <c r="DF90" i="127"/>
  <c r="DD90" i="127"/>
  <c r="DC90" i="127"/>
  <c r="DA90" i="127"/>
  <c r="CZ90" i="127"/>
  <c r="CX90" i="127"/>
  <c r="CW90" i="127"/>
  <c r="CT90" i="127"/>
  <c r="CS90" i="127"/>
  <c r="CP90" i="127"/>
  <c r="Z90" i="127"/>
  <c r="CR90" i="127" s="1"/>
  <c r="DS89" i="127"/>
  <c r="DN89" i="127"/>
  <c r="DM89" i="127"/>
  <c r="DJ89" i="127"/>
  <c r="DI89" i="127"/>
  <c r="DG89" i="127"/>
  <c r="DF89" i="127"/>
  <c r="DD89" i="127"/>
  <c r="DC89" i="127"/>
  <c r="DA89" i="127"/>
  <c r="CZ89" i="127"/>
  <c r="CX89" i="127"/>
  <c r="CW89" i="127"/>
  <c r="CT89" i="127"/>
  <c r="CS89" i="127"/>
  <c r="CP89" i="127"/>
  <c r="Z89" i="127"/>
  <c r="C89" i="127" s="1"/>
  <c r="DS88" i="127"/>
  <c r="DN88" i="127"/>
  <c r="DM88" i="127"/>
  <c r="DJ88" i="127"/>
  <c r="DI88" i="127"/>
  <c r="DG88" i="127"/>
  <c r="DF88" i="127"/>
  <c r="DD88" i="127"/>
  <c r="DC88" i="127"/>
  <c r="DA88" i="127"/>
  <c r="CZ88" i="127"/>
  <c r="CX88" i="127"/>
  <c r="CW88" i="127"/>
  <c r="CT88" i="127"/>
  <c r="CS88" i="127"/>
  <c r="CP88" i="127"/>
  <c r="Z88" i="127"/>
  <c r="CR88" i="127" s="1"/>
  <c r="DS87" i="127"/>
  <c r="DN87" i="127"/>
  <c r="DM87" i="127"/>
  <c r="DJ87" i="127"/>
  <c r="DI87" i="127"/>
  <c r="DG87" i="127"/>
  <c r="DF87" i="127"/>
  <c r="DD87" i="127"/>
  <c r="DC87" i="127"/>
  <c r="DA87" i="127"/>
  <c r="CZ87" i="127"/>
  <c r="CX87" i="127"/>
  <c r="CW87" i="127"/>
  <c r="CT87" i="127"/>
  <c r="CS87" i="127"/>
  <c r="CP87" i="127"/>
  <c r="Z87" i="127"/>
  <c r="C87" i="127" s="1"/>
  <c r="DS86" i="127"/>
  <c r="CX86" i="127"/>
  <c r="CW86" i="127"/>
  <c r="CT86" i="127"/>
  <c r="CS86" i="127"/>
  <c r="CP86" i="127"/>
  <c r="Z86" i="127"/>
  <c r="CR86" i="127" s="1"/>
  <c r="C86" i="127"/>
  <c r="DS85" i="127"/>
  <c r="DN85" i="127"/>
  <c r="DM85" i="127"/>
  <c r="DJ85" i="127"/>
  <c r="DI85" i="127"/>
  <c r="DG85" i="127"/>
  <c r="DF85" i="127"/>
  <c r="DD85" i="127"/>
  <c r="DC85" i="127"/>
  <c r="DA85" i="127"/>
  <c r="CZ85" i="127"/>
  <c r="CX85" i="127"/>
  <c r="CW85" i="127"/>
  <c r="CT85" i="127"/>
  <c r="CS85" i="127"/>
  <c r="CP85" i="127"/>
  <c r="Z85" i="127"/>
  <c r="CR85" i="127" s="1"/>
  <c r="DS84" i="127"/>
  <c r="CX84" i="127"/>
  <c r="CW84" i="127"/>
  <c r="CT84" i="127"/>
  <c r="CS84" i="127"/>
  <c r="CP84" i="127"/>
  <c r="Z84" i="127"/>
  <c r="C84" i="127" s="1"/>
  <c r="DS83" i="127"/>
  <c r="DN83" i="127"/>
  <c r="DM83" i="127"/>
  <c r="DJ83" i="127"/>
  <c r="DI83" i="127"/>
  <c r="DG83" i="127"/>
  <c r="DF83" i="127"/>
  <c r="DD83" i="127"/>
  <c r="DC83" i="127"/>
  <c r="DA83" i="127"/>
  <c r="CZ83" i="127"/>
  <c r="CX83" i="127"/>
  <c r="CW83" i="127"/>
  <c r="CT83" i="127"/>
  <c r="CS83" i="127"/>
  <c r="CP83" i="127"/>
  <c r="Z83" i="127"/>
  <c r="CR83" i="127" s="1"/>
  <c r="DS82" i="127"/>
  <c r="DN82" i="127"/>
  <c r="DM82" i="127"/>
  <c r="DJ82" i="127"/>
  <c r="DI82" i="127"/>
  <c r="DG82" i="127"/>
  <c r="DF82" i="127"/>
  <c r="DD82" i="127"/>
  <c r="DC82" i="127"/>
  <c r="DA82" i="127"/>
  <c r="CZ82" i="127"/>
  <c r="CX82" i="127"/>
  <c r="CW82" i="127"/>
  <c r="CT82" i="127"/>
  <c r="CS82" i="127"/>
  <c r="CP82" i="127"/>
  <c r="Z82" i="127"/>
  <c r="C82" i="127" s="1"/>
  <c r="DS81" i="127"/>
  <c r="DA81" i="127"/>
  <c r="CZ81" i="127"/>
  <c r="CX81" i="127"/>
  <c r="CW81" i="127"/>
  <c r="CT81" i="127"/>
  <c r="CS81" i="127"/>
  <c r="CP81" i="127"/>
  <c r="Z81" i="127"/>
  <c r="CR81" i="127" s="1"/>
  <c r="DS80" i="127"/>
  <c r="CX80" i="127"/>
  <c r="CW80" i="127"/>
  <c r="CT80" i="127"/>
  <c r="CS80" i="127"/>
  <c r="CP80" i="127"/>
  <c r="Z80" i="127"/>
  <c r="CR80" i="127" s="1"/>
  <c r="DS79" i="127"/>
  <c r="CX79" i="127"/>
  <c r="CW79" i="127"/>
  <c r="CT79" i="127"/>
  <c r="CS79" i="127"/>
  <c r="CP79" i="127"/>
  <c r="Z79" i="127"/>
  <c r="C79" i="127" s="1"/>
  <c r="DS78" i="127"/>
  <c r="CX78" i="127"/>
  <c r="CW78" i="127"/>
  <c r="CT78" i="127"/>
  <c r="CS78" i="127"/>
  <c r="CP78" i="127"/>
  <c r="Z78" i="127"/>
  <c r="CR78" i="127" s="1"/>
  <c r="DS77" i="127"/>
  <c r="DA77" i="127"/>
  <c r="CZ77" i="127"/>
  <c r="CX77" i="127"/>
  <c r="CW77" i="127"/>
  <c r="CT77" i="127"/>
  <c r="CS77" i="127"/>
  <c r="CP77" i="127"/>
  <c r="Z77" i="127"/>
  <c r="C77" i="127" s="1"/>
  <c r="DS76" i="127"/>
  <c r="DA76" i="127"/>
  <c r="CZ76" i="127"/>
  <c r="CX76" i="127"/>
  <c r="CW76" i="127"/>
  <c r="CT76" i="127"/>
  <c r="CS76" i="127"/>
  <c r="CP76" i="127"/>
  <c r="Z76" i="127"/>
  <c r="CR76" i="127" s="1"/>
  <c r="DS75" i="127"/>
  <c r="DA75" i="127"/>
  <c r="CZ75" i="127"/>
  <c r="CX75" i="127"/>
  <c r="CW75" i="127"/>
  <c r="CT75" i="127"/>
  <c r="CS75" i="127"/>
  <c r="CP75" i="127"/>
  <c r="Z75" i="127"/>
  <c r="CR75" i="127" s="1"/>
  <c r="DS74" i="127"/>
  <c r="DD74" i="127"/>
  <c r="DC74" i="127"/>
  <c r="DA74" i="127"/>
  <c r="CZ74" i="127"/>
  <c r="CX74" i="127"/>
  <c r="CW74" i="127"/>
  <c r="CT74" i="127"/>
  <c r="CS74" i="127"/>
  <c r="CP74" i="127"/>
  <c r="Z74" i="127"/>
  <c r="CR74" i="127" s="1"/>
  <c r="DS73" i="127"/>
  <c r="DA73" i="127"/>
  <c r="CZ73" i="127"/>
  <c r="CX73" i="127"/>
  <c r="CW73" i="127"/>
  <c r="CT73" i="127"/>
  <c r="CS73" i="127"/>
  <c r="CP73" i="127"/>
  <c r="Z73" i="127"/>
  <c r="C73" i="127" s="1"/>
  <c r="DS72" i="127"/>
  <c r="DD72" i="127"/>
  <c r="DC72" i="127"/>
  <c r="DA72" i="127"/>
  <c r="CZ72" i="127"/>
  <c r="CX72" i="127"/>
  <c r="CW72" i="127"/>
  <c r="CT72" i="127"/>
  <c r="CS72" i="127"/>
  <c r="CP72" i="127"/>
  <c r="Z72" i="127"/>
  <c r="CR72" i="127" s="1"/>
  <c r="DS70" i="127"/>
  <c r="CX70" i="127"/>
  <c r="CW70" i="127"/>
  <c r="CT70" i="127"/>
  <c r="CS70" i="127"/>
  <c r="CP70" i="127"/>
  <c r="Z70" i="127"/>
  <c r="C70" i="127" s="1"/>
  <c r="DS69" i="127"/>
  <c r="DD69" i="127"/>
  <c r="DC69" i="127"/>
  <c r="DA69" i="127"/>
  <c r="CZ69" i="127"/>
  <c r="CX69" i="127"/>
  <c r="CW69" i="127"/>
  <c r="CT69" i="127"/>
  <c r="CS69" i="127"/>
  <c r="CP69" i="127"/>
  <c r="Z69" i="127"/>
  <c r="CR69" i="127" s="1"/>
  <c r="C69" i="127"/>
  <c r="DS68" i="127"/>
  <c r="DD68" i="127"/>
  <c r="DC68" i="127"/>
  <c r="DA68" i="127"/>
  <c r="CZ68" i="127"/>
  <c r="CX68" i="127"/>
  <c r="CW68" i="127"/>
  <c r="CT68" i="127"/>
  <c r="CO68" i="127" s="1"/>
  <c r="CS68" i="127"/>
  <c r="CP68" i="127"/>
  <c r="Z68" i="127"/>
  <c r="CR68" i="127" s="1"/>
  <c r="DS67" i="127"/>
  <c r="CX67" i="127"/>
  <c r="CW67" i="127"/>
  <c r="CT67" i="127"/>
  <c r="CO67" i="127" s="1"/>
  <c r="CS67" i="127"/>
  <c r="CP67" i="127"/>
  <c r="Z67" i="127"/>
  <c r="CR67" i="127" s="1"/>
  <c r="DS66" i="127"/>
  <c r="DD66" i="127"/>
  <c r="DC66" i="127"/>
  <c r="DA66" i="127"/>
  <c r="CZ66" i="127"/>
  <c r="CX66" i="127"/>
  <c r="CW66" i="127"/>
  <c r="CT66" i="127"/>
  <c r="CS66" i="127"/>
  <c r="CP66" i="127"/>
  <c r="Z66" i="127"/>
  <c r="CR66" i="127" s="1"/>
  <c r="DS65" i="127"/>
  <c r="DA65" i="127"/>
  <c r="CZ65" i="127"/>
  <c r="CX65" i="127"/>
  <c r="CW65" i="127"/>
  <c r="CT65" i="127"/>
  <c r="CS65" i="127"/>
  <c r="CP65" i="127"/>
  <c r="Z65" i="127"/>
  <c r="C65" i="127" s="1"/>
  <c r="DS64" i="127"/>
  <c r="DN64" i="127"/>
  <c r="DM64" i="127"/>
  <c r="DJ64" i="127"/>
  <c r="DI64" i="127"/>
  <c r="DG64" i="127"/>
  <c r="DF64" i="127"/>
  <c r="DD64" i="127"/>
  <c r="DC64" i="127"/>
  <c r="DA64" i="127"/>
  <c r="CZ64" i="127"/>
  <c r="CX64" i="127"/>
  <c r="CW64" i="127"/>
  <c r="CT64" i="127"/>
  <c r="CS64" i="127"/>
  <c r="CP64" i="127"/>
  <c r="Z64" i="127"/>
  <c r="CR64" i="127" s="1"/>
  <c r="DS63" i="127"/>
  <c r="DN63" i="127"/>
  <c r="DM63" i="127"/>
  <c r="DJ63" i="127"/>
  <c r="DI63" i="127"/>
  <c r="DG63" i="127"/>
  <c r="DF63" i="127"/>
  <c r="DA63" i="127"/>
  <c r="CZ63" i="127"/>
  <c r="CX63" i="127"/>
  <c r="CW63" i="127"/>
  <c r="CT63" i="127"/>
  <c r="CS63" i="127"/>
  <c r="CP63" i="127"/>
  <c r="Z63" i="127"/>
  <c r="CR63" i="127" s="1"/>
  <c r="C63" i="127"/>
  <c r="DS62" i="127"/>
  <c r="DN62" i="127"/>
  <c r="DM62" i="127"/>
  <c r="DJ62" i="127"/>
  <c r="DI62" i="127"/>
  <c r="DG62" i="127"/>
  <c r="DF62" i="127"/>
  <c r="DD62" i="127"/>
  <c r="DC62" i="127"/>
  <c r="DA62" i="127"/>
  <c r="CZ62" i="127"/>
  <c r="CX62" i="127"/>
  <c r="CW62" i="127"/>
  <c r="CT62" i="127"/>
  <c r="CS62" i="127"/>
  <c r="CR62" i="127"/>
  <c r="CP62" i="127"/>
  <c r="Z62" i="127"/>
  <c r="C62" i="127" s="1"/>
  <c r="DS61" i="127"/>
  <c r="DA61" i="127"/>
  <c r="CZ61" i="127"/>
  <c r="CX61" i="127"/>
  <c r="CW61" i="127"/>
  <c r="CT61" i="127"/>
  <c r="CS61" i="127"/>
  <c r="CP61" i="127"/>
  <c r="Z61" i="127"/>
  <c r="CR61" i="127" s="1"/>
  <c r="DS60" i="127"/>
  <c r="DN60" i="127"/>
  <c r="DM60" i="127"/>
  <c r="DJ60" i="127"/>
  <c r="DI60" i="127"/>
  <c r="DG60" i="127"/>
  <c r="DF60" i="127"/>
  <c r="DD60" i="127"/>
  <c r="DC60" i="127"/>
  <c r="DA60" i="127"/>
  <c r="CZ60" i="127"/>
  <c r="CX60" i="127"/>
  <c r="CW60" i="127"/>
  <c r="CT60" i="127"/>
  <c r="CS60" i="127"/>
  <c r="CP60" i="127"/>
  <c r="Z60" i="127"/>
  <c r="C60" i="127" s="1"/>
  <c r="DS59" i="127"/>
  <c r="DN59" i="127"/>
  <c r="DM59" i="127"/>
  <c r="DJ59" i="127"/>
  <c r="DI59" i="127"/>
  <c r="DG59" i="127"/>
  <c r="DF59" i="127"/>
  <c r="DD59" i="127"/>
  <c r="DC59" i="127"/>
  <c r="DA59" i="127"/>
  <c r="CZ59" i="127"/>
  <c r="CX59" i="127"/>
  <c r="CW59" i="127"/>
  <c r="CT59" i="127"/>
  <c r="CS59" i="127"/>
  <c r="CP59" i="127"/>
  <c r="Z59" i="127"/>
  <c r="CR59" i="127" s="1"/>
  <c r="DS58" i="127"/>
  <c r="DD58" i="127"/>
  <c r="DC58" i="127"/>
  <c r="DA58" i="127"/>
  <c r="CZ58" i="127"/>
  <c r="CX58" i="127"/>
  <c r="CW58" i="127"/>
  <c r="CT58" i="127"/>
  <c r="CS58" i="127"/>
  <c r="CP58" i="127"/>
  <c r="Z58" i="127"/>
  <c r="CR58" i="127" s="1"/>
  <c r="DS57" i="127"/>
  <c r="DN57" i="127"/>
  <c r="DM57" i="127"/>
  <c r="DJ57" i="127"/>
  <c r="DI57" i="127"/>
  <c r="DG57" i="127"/>
  <c r="DF57" i="127"/>
  <c r="DD57" i="127"/>
  <c r="DC57" i="127"/>
  <c r="DA57" i="127"/>
  <c r="CZ57" i="127"/>
  <c r="CX57" i="127"/>
  <c r="CW57" i="127"/>
  <c r="CT57" i="127"/>
  <c r="CS57" i="127"/>
  <c r="CP57" i="127"/>
  <c r="Z57" i="127"/>
  <c r="C57" i="127" s="1"/>
  <c r="DS56" i="127"/>
  <c r="CX56" i="127"/>
  <c r="CW56" i="127"/>
  <c r="CT56" i="127"/>
  <c r="CS56" i="127"/>
  <c r="CP56" i="127"/>
  <c r="Z56" i="127"/>
  <c r="CR56" i="127" s="1"/>
  <c r="DS55" i="127"/>
  <c r="DN55" i="127"/>
  <c r="DM55" i="127"/>
  <c r="DJ55" i="127"/>
  <c r="DI55" i="127"/>
  <c r="DG55" i="127"/>
  <c r="DF55" i="127"/>
  <c r="DD55" i="127"/>
  <c r="DC55" i="127"/>
  <c r="DA55" i="127"/>
  <c r="CZ55" i="127"/>
  <c r="CX55" i="127"/>
  <c r="CW55" i="127"/>
  <c r="CT55" i="127"/>
  <c r="CS55" i="127"/>
  <c r="CP55" i="127"/>
  <c r="Z55" i="127"/>
  <c r="C55" i="127" s="1"/>
  <c r="DS54" i="127"/>
  <c r="CX54" i="127"/>
  <c r="CW54" i="127"/>
  <c r="CT54" i="127"/>
  <c r="CS54" i="127"/>
  <c r="CP54" i="127"/>
  <c r="Z54" i="127"/>
  <c r="C54" i="127" s="1"/>
  <c r="DS53" i="127"/>
  <c r="DN53" i="127"/>
  <c r="DM53" i="127"/>
  <c r="DJ53" i="127"/>
  <c r="DI53" i="127"/>
  <c r="DG53" i="127"/>
  <c r="DF53" i="127"/>
  <c r="DD53" i="127"/>
  <c r="DC53" i="127"/>
  <c r="CT53" i="127"/>
  <c r="CS53" i="127"/>
  <c r="CP53" i="127"/>
  <c r="Z53" i="127"/>
  <c r="C53" i="127" s="1"/>
  <c r="DS52" i="127"/>
  <c r="DN52" i="127"/>
  <c r="DM52" i="127"/>
  <c r="DJ52" i="127"/>
  <c r="DI52" i="127"/>
  <c r="DG52" i="127"/>
  <c r="DF52" i="127"/>
  <c r="DD52" i="127"/>
  <c r="DC52" i="127"/>
  <c r="DA52" i="127"/>
  <c r="CZ52" i="127"/>
  <c r="CX52" i="127"/>
  <c r="CW52" i="127"/>
  <c r="CT52" i="127"/>
  <c r="CS52" i="127"/>
  <c r="CP52" i="127"/>
  <c r="Z52" i="127"/>
  <c r="CR52" i="127" s="1"/>
  <c r="DS51" i="127"/>
  <c r="DD51" i="127"/>
  <c r="DC51" i="127"/>
  <c r="DA51" i="127"/>
  <c r="CZ51" i="127"/>
  <c r="CX51" i="127"/>
  <c r="CW51" i="127"/>
  <c r="CT51" i="127"/>
  <c r="CS51" i="127"/>
  <c r="CP51" i="127"/>
  <c r="Z51" i="127"/>
  <c r="CR51" i="127" s="1"/>
  <c r="DS50" i="127"/>
  <c r="DN50" i="127"/>
  <c r="DM50" i="127"/>
  <c r="DJ50" i="127"/>
  <c r="DI50" i="127"/>
  <c r="DG50" i="127"/>
  <c r="DF50" i="127"/>
  <c r="DD50" i="127"/>
  <c r="DC50" i="127"/>
  <c r="DA50" i="127"/>
  <c r="CZ50" i="127"/>
  <c r="CX50" i="127"/>
  <c r="CW50" i="127"/>
  <c r="CT50" i="127"/>
  <c r="CS50" i="127"/>
  <c r="CP50" i="127"/>
  <c r="Z50" i="127"/>
  <c r="CR50" i="127" s="1"/>
  <c r="DS49" i="127"/>
  <c r="DA49" i="127"/>
  <c r="CZ49" i="127"/>
  <c r="CX49" i="127"/>
  <c r="CW49" i="127"/>
  <c r="CT49" i="127"/>
  <c r="CS49" i="127"/>
  <c r="CP49" i="127"/>
  <c r="Z49" i="127"/>
  <c r="C49" i="127" s="1"/>
  <c r="DS48" i="127"/>
  <c r="DN48" i="127"/>
  <c r="DM48" i="127"/>
  <c r="DJ48" i="127"/>
  <c r="DI48" i="127"/>
  <c r="DG48" i="127"/>
  <c r="DF48" i="127"/>
  <c r="DD48" i="127"/>
  <c r="DC48" i="127"/>
  <c r="DA48" i="127"/>
  <c r="CZ48" i="127"/>
  <c r="CX48" i="127"/>
  <c r="CW48" i="127"/>
  <c r="CT48" i="127"/>
  <c r="CS48" i="127"/>
  <c r="CP48" i="127"/>
  <c r="Z48" i="127"/>
  <c r="C48" i="127" s="1"/>
  <c r="DS47" i="127"/>
  <c r="DA47" i="127"/>
  <c r="CZ47" i="127"/>
  <c r="CX47" i="127"/>
  <c r="CW47" i="127"/>
  <c r="CT47" i="127"/>
  <c r="CS47" i="127"/>
  <c r="CP47" i="127"/>
  <c r="Z47" i="127"/>
  <c r="CR47" i="127" s="1"/>
  <c r="DS46" i="127"/>
  <c r="DN46" i="127"/>
  <c r="DM46" i="127"/>
  <c r="DJ46" i="127"/>
  <c r="DI46" i="127"/>
  <c r="DG46" i="127"/>
  <c r="DF46" i="127"/>
  <c r="DD46" i="127"/>
  <c r="DC46" i="127"/>
  <c r="DA46" i="127"/>
  <c r="CZ46" i="127"/>
  <c r="CX46" i="127"/>
  <c r="CW46" i="127"/>
  <c r="CT46" i="127"/>
  <c r="CS46" i="127"/>
  <c r="CP46" i="127"/>
  <c r="Z46" i="127"/>
  <c r="CR46" i="127" s="1"/>
  <c r="DS45" i="127"/>
  <c r="DA45" i="127"/>
  <c r="CZ45" i="127"/>
  <c r="CX45" i="127"/>
  <c r="CW45" i="127"/>
  <c r="CT45" i="127"/>
  <c r="CS45" i="127"/>
  <c r="CP45" i="127"/>
  <c r="Z45" i="127"/>
  <c r="CR45" i="127" s="1"/>
  <c r="DS44" i="127"/>
  <c r="DN44" i="127"/>
  <c r="DM44" i="127"/>
  <c r="DJ44" i="127"/>
  <c r="DI44" i="127"/>
  <c r="DG44" i="127"/>
  <c r="DF44" i="127"/>
  <c r="DD44" i="127"/>
  <c r="DC44" i="127"/>
  <c r="DA44" i="127"/>
  <c r="CZ44" i="127"/>
  <c r="CX44" i="127"/>
  <c r="CW44" i="127"/>
  <c r="CT44" i="127"/>
  <c r="CS44" i="127"/>
  <c r="CP44" i="127"/>
  <c r="Z44" i="127"/>
  <c r="C44" i="127" s="1"/>
  <c r="DS43" i="127"/>
  <c r="DN43" i="127"/>
  <c r="DM43" i="127"/>
  <c r="DJ43" i="127"/>
  <c r="DI43" i="127"/>
  <c r="DG43" i="127"/>
  <c r="DF43" i="127"/>
  <c r="DD43" i="127"/>
  <c r="DC43" i="127"/>
  <c r="DA43" i="127"/>
  <c r="CZ43" i="127"/>
  <c r="CX43" i="127"/>
  <c r="CW43" i="127"/>
  <c r="CT43" i="127"/>
  <c r="CS43" i="127"/>
  <c r="CP43" i="127"/>
  <c r="Z43" i="127"/>
  <c r="CR43" i="127" s="1"/>
  <c r="C43" i="127"/>
  <c r="DS42" i="127"/>
  <c r="DN42" i="127"/>
  <c r="DM42" i="127"/>
  <c r="DJ42" i="127"/>
  <c r="DI42" i="127"/>
  <c r="DG42" i="127"/>
  <c r="DF42" i="127"/>
  <c r="DD42" i="127"/>
  <c r="DC42" i="127"/>
  <c r="DA42" i="127"/>
  <c r="CZ42" i="127"/>
  <c r="CX42" i="127"/>
  <c r="CW42" i="127"/>
  <c r="CT42" i="127"/>
  <c r="CS42" i="127"/>
  <c r="CP42" i="127"/>
  <c r="Z42" i="127"/>
  <c r="CR42" i="127" s="1"/>
  <c r="DS41" i="127"/>
  <c r="DN41" i="127"/>
  <c r="DM41" i="127"/>
  <c r="DJ41" i="127"/>
  <c r="DI41" i="127"/>
  <c r="DG41" i="127"/>
  <c r="DF41" i="127"/>
  <c r="DD41" i="127"/>
  <c r="DC41" i="127"/>
  <c r="DA41" i="127"/>
  <c r="CZ41" i="127"/>
  <c r="CX41" i="127"/>
  <c r="CW41" i="127"/>
  <c r="CT41" i="127"/>
  <c r="CS41" i="127"/>
  <c r="CP41" i="127"/>
  <c r="Z41" i="127"/>
  <c r="C41" i="127" s="1"/>
  <c r="DS40" i="127"/>
  <c r="DN40" i="127"/>
  <c r="DM40" i="127"/>
  <c r="DJ40" i="127"/>
  <c r="DI40" i="127"/>
  <c r="DG40" i="127"/>
  <c r="DF40" i="127"/>
  <c r="DD40" i="127"/>
  <c r="DC40" i="127"/>
  <c r="DA40" i="127"/>
  <c r="CZ40" i="127"/>
  <c r="CX40" i="127"/>
  <c r="CW40" i="127"/>
  <c r="CT40" i="127"/>
  <c r="CS40" i="127"/>
  <c r="CP40" i="127"/>
  <c r="Z40" i="127"/>
  <c r="CR40" i="127" s="1"/>
  <c r="C40" i="127"/>
  <c r="DS39" i="127"/>
  <c r="DD39" i="127"/>
  <c r="DC39" i="127"/>
  <c r="DA39" i="127"/>
  <c r="CZ39" i="127"/>
  <c r="CX39" i="127"/>
  <c r="CW39" i="127"/>
  <c r="CT39" i="127"/>
  <c r="CS39" i="127"/>
  <c r="CP39" i="127"/>
  <c r="Z39" i="127"/>
  <c r="CR39" i="127" s="1"/>
  <c r="DS38" i="127"/>
  <c r="DN38" i="127"/>
  <c r="DM38" i="127"/>
  <c r="DG38" i="127"/>
  <c r="DF38" i="127"/>
  <c r="DD38" i="127"/>
  <c r="DC38" i="127"/>
  <c r="DA38" i="127"/>
  <c r="CZ38" i="127"/>
  <c r="CX38" i="127"/>
  <c r="CW38" i="127"/>
  <c r="CT38" i="127"/>
  <c r="CS38" i="127"/>
  <c r="CP38" i="127"/>
  <c r="Z38" i="127"/>
  <c r="C38" i="127" s="1"/>
  <c r="DS37" i="127"/>
  <c r="DN37" i="127"/>
  <c r="DM37" i="127"/>
  <c r="DJ37" i="127"/>
  <c r="DI37" i="127"/>
  <c r="DG37" i="127"/>
  <c r="DF37" i="127"/>
  <c r="DD37" i="127"/>
  <c r="DC37" i="127"/>
  <c r="DA37" i="127"/>
  <c r="CZ37" i="127"/>
  <c r="CX37" i="127"/>
  <c r="CW37" i="127"/>
  <c r="CT37" i="127"/>
  <c r="CS37" i="127"/>
  <c r="CP37" i="127"/>
  <c r="Z37" i="127"/>
  <c r="CR37" i="127" s="1"/>
  <c r="DS36" i="127"/>
  <c r="DN36" i="127"/>
  <c r="DM36" i="127"/>
  <c r="DJ36" i="127"/>
  <c r="DI36" i="127"/>
  <c r="DG36" i="127"/>
  <c r="DF36" i="127"/>
  <c r="DD36" i="127"/>
  <c r="DC36" i="127"/>
  <c r="DA36" i="127"/>
  <c r="CZ36" i="127"/>
  <c r="CX36" i="127"/>
  <c r="CW36" i="127"/>
  <c r="CT36" i="127"/>
  <c r="CS36" i="127"/>
  <c r="CP36" i="127"/>
  <c r="Z36" i="127"/>
  <c r="C36" i="127" s="1"/>
  <c r="DS35" i="127"/>
  <c r="DN35" i="127"/>
  <c r="DM35" i="127"/>
  <c r="DJ35" i="127"/>
  <c r="DI35" i="127"/>
  <c r="DG35" i="127"/>
  <c r="DF35" i="127"/>
  <c r="DD35" i="127"/>
  <c r="DC35" i="127"/>
  <c r="DA35" i="127"/>
  <c r="CZ35" i="127"/>
  <c r="CX35" i="127"/>
  <c r="CW35" i="127"/>
  <c r="CT35" i="127"/>
  <c r="CS35" i="127"/>
  <c r="CP35" i="127"/>
  <c r="Z35" i="127"/>
  <c r="CR35" i="127" s="1"/>
  <c r="DS34" i="127"/>
  <c r="CT34" i="127"/>
  <c r="CS34" i="127"/>
  <c r="CP34" i="127"/>
  <c r="Z34" i="127"/>
  <c r="CR34" i="127" s="1"/>
  <c r="DS33" i="127"/>
  <c r="DN33" i="127"/>
  <c r="DM33" i="127"/>
  <c r="DJ33" i="127"/>
  <c r="DI33" i="127"/>
  <c r="DG33" i="127"/>
  <c r="DF33" i="127"/>
  <c r="DD33" i="127"/>
  <c r="DC33" i="127"/>
  <c r="DA33" i="127"/>
  <c r="CZ33" i="127"/>
  <c r="CX33" i="127"/>
  <c r="CW33" i="127"/>
  <c r="CT33" i="127"/>
  <c r="CS33" i="127"/>
  <c r="CP33" i="127"/>
  <c r="Z33" i="127"/>
  <c r="C33" i="127" s="1"/>
  <c r="DS32" i="127"/>
  <c r="DN32" i="127"/>
  <c r="DM32" i="127"/>
  <c r="DJ32" i="127"/>
  <c r="DI32" i="127"/>
  <c r="DG32" i="127"/>
  <c r="DF32" i="127"/>
  <c r="DD32" i="127"/>
  <c r="DC32" i="127"/>
  <c r="DA32" i="127"/>
  <c r="CZ32" i="127"/>
  <c r="CX32" i="127"/>
  <c r="CW32" i="127"/>
  <c r="CT32" i="127"/>
  <c r="CS32" i="127"/>
  <c r="CP32" i="127"/>
  <c r="Z32" i="127"/>
  <c r="CR32" i="127" s="1"/>
  <c r="DS31" i="127"/>
  <c r="DN31" i="127"/>
  <c r="DM31" i="127"/>
  <c r="DJ31" i="127"/>
  <c r="DI31" i="127"/>
  <c r="DG31" i="127"/>
  <c r="DF31" i="127"/>
  <c r="DD31" i="127"/>
  <c r="DC31" i="127"/>
  <c r="DA31" i="127"/>
  <c r="CZ31" i="127"/>
  <c r="CX31" i="127"/>
  <c r="CW31" i="127"/>
  <c r="CT31" i="127"/>
  <c r="CS31" i="127"/>
  <c r="CP31" i="127"/>
  <c r="Z31" i="127"/>
  <c r="C31" i="127" s="1"/>
  <c r="DS30" i="127"/>
  <c r="DN30" i="127"/>
  <c r="DM30" i="127"/>
  <c r="DJ30" i="127"/>
  <c r="DI30" i="127"/>
  <c r="DG30" i="127"/>
  <c r="DF30" i="127"/>
  <c r="DD30" i="127"/>
  <c r="DC30" i="127"/>
  <c r="DA30" i="127"/>
  <c r="CZ30" i="127"/>
  <c r="CX30" i="127"/>
  <c r="CW30" i="127"/>
  <c r="CT30" i="127"/>
  <c r="CS30" i="127"/>
  <c r="CP30" i="127"/>
  <c r="Z30" i="127"/>
  <c r="CR30" i="127" s="1"/>
  <c r="DS29" i="127"/>
  <c r="DA29" i="127"/>
  <c r="CZ29" i="127"/>
  <c r="CX29" i="127"/>
  <c r="CW29" i="127"/>
  <c r="CT29" i="127"/>
  <c r="CS29" i="127"/>
  <c r="CP29" i="127"/>
  <c r="Z29" i="127"/>
  <c r="C29" i="127" s="1"/>
  <c r="DS28" i="127"/>
  <c r="DN28" i="127"/>
  <c r="DM28" i="127"/>
  <c r="DJ28" i="127"/>
  <c r="DI28" i="127"/>
  <c r="DG28" i="127"/>
  <c r="DF28" i="127"/>
  <c r="DD28" i="127"/>
  <c r="DC28" i="127"/>
  <c r="DA28" i="127"/>
  <c r="CZ28" i="127"/>
  <c r="CX28" i="127"/>
  <c r="CW28" i="127"/>
  <c r="CT28" i="127"/>
  <c r="CS28" i="127"/>
  <c r="CP28" i="127"/>
  <c r="Z28" i="127"/>
  <c r="CR28" i="127" s="1"/>
  <c r="DS27" i="127"/>
  <c r="DN27" i="127"/>
  <c r="DM27" i="127"/>
  <c r="DJ27" i="127"/>
  <c r="DI27" i="127"/>
  <c r="DG27" i="127"/>
  <c r="DF27" i="127"/>
  <c r="DD27" i="127"/>
  <c r="DC27" i="127"/>
  <c r="DA27" i="127"/>
  <c r="CZ27" i="127"/>
  <c r="CX27" i="127"/>
  <c r="CW27" i="127"/>
  <c r="CT27" i="127"/>
  <c r="CS27" i="127"/>
  <c r="CP27" i="127"/>
  <c r="Z27" i="127"/>
  <c r="C27" i="127" s="1"/>
  <c r="DS26" i="127"/>
  <c r="DN26" i="127"/>
  <c r="DM26" i="127"/>
  <c r="DJ26" i="127"/>
  <c r="DI26" i="127"/>
  <c r="DG26" i="127"/>
  <c r="DF26" i="127"/>
  <c r="DD26" i="127"/>
  <c r="DC26" i="127"/>
  <c r="DA26" i="127"/>
  <c r="CZ26" i="127"/>
  <c r="CX26" i="127"/>
  <c r="CW26" i="127"/>
  <c r="CT26" i="127"/>
  <c r="CS26" i="127"/>
  <c r="CP26" i="127"/>
  <c r="Z26" i="127"/>
  <c r="CR26" i="127" s="1"/>
  <c r="DS25" i="127"/>
  <c r="DN25" i="127"/>
  <c r="DM25" i="127"/>
  <c r="DJ25" i="127"/>
  <c r="DI25" i="127"/>
  <c r="DG25" i="127"/>
  <c r="DF25" i="127"/>
  <c r="DD25" i="127"/>
  <c r="DC25" i="127"/>
  <c r="DA25" i="127"/>
  <c r="CZ25" i="127"/>
  <c r="CX25" i="127"/>
  <c r="CW25" i="127"/>
  <c r="CT25" i="127"/>
  <c r="CS25" i="127"/>
  <c r="CP25" i="127"/>
  <c r="Z25" i="127"/>
  <c r="C25" i="127" s="1"/>
  <c r="DS24" i="127"/>
  <c r="CX24" i="127"/>
  <c r="CW24" i="127"/>
  <c r="CT24" i="127"/>
  <c r="CS24" i="127"/>
  <c r="CP24" i="127"/>
  <c r="Z24" i="127"/>
  <c r="C24" i="127" s="1"/>
  <c r="DS23" i="127"/>
  <c r="DN23" i="127"/>
  <c r="DM23" i="127"/>
  <c r="DJ23" i="127"/>
  <c r="DI23" i="127"/>
  <c r="DG23" i="127"/>
  <c r="DF23" i="127"/>
  <c r="DD23" i="127"/>
  <c r="DC23" i="127"/>
  <c r="DA23" i="127"/>
  <c r="CZ23" i="127"/>
  <c r="CX23" i="127"/>
  <c r="CW23" i="127"/>
  <c r="CT23" i="127"/>
  <c r="CS23" i="127"/>
  <c r="CP23" i="127"/>
  <c r="Z23" i="127"/>
  <c r="CR23" i="127" s="1"/>
  <c r="DS22" i="127"/>
  <c r="DN22" i="127"/>
  <c r="DM22" i="127"/>
  <c r="DJ22" i="127"/>
  <c r="DI22" i="127"/>
  <c r="DG22" i="127"/>
  <c r="DF22" i="127"/>
  <c r="DD22" i="127"/>
  <c r="DC22" i="127"/>
  <c r="DA22" i="127"/>
  <c r="CZ22" i="127"/>
  <c r="CX22" i="127"/>
  <c r="CW22" i="127"/>
  <c r="CT22" i="127"/>
  <c r="CS22" i="127"/>
  <c r="CP22" i="127"/>
  <c r="Z22" i="127"/>
  <c r="CR22" i="127" s="1"/>
  <c r="DS21" i="127"/>
  <c r="DN21" i="127"/>
  <c r="DM21" i="127"/>
  <c r="DJ21" i="127"/>
  <c r="DI21" i="127"/>
  <c r="DG21" i="127"/>
  <c r="DF21" i="127"/>
  <c r="DD21" i="127"/>
  <c r="DC21" i="127"/>
  <c r="DA21" i="127"/>
  <c r="CZ21" i="127"/>
  <c r="CX21" i="127"/>
  <c r="CW21" i="127"/>
  <c r="CT21" i="127"/>
  <c r="CS21" i="127"/>
  <c r="CP21" i="127"/>
  <c r="Z21" i="127"/>
  <c r="CR21" i="127" s="1"/>
  <c r="DS20" i="127"/>
  <c r="DN20" i="127"/>
  <c r="DM20" i="127"/>
  <c r="DJ20" i="127"/>
  <c r="DI20" i="127"/>
  <c r="DG20" i="127"/>
  <c r="DF20" i="127"/>
  <c r="DD20" i="127"/>
  <c r="DC20" i="127"/>
  <c r="DA20" i="127"/>
  <c r="CZ20" i="127"/>
  <c r="CX20" i="127"/>
  <c r="CW20" i="127"/>
  <c r="CT20" i="127"/>
  <c r="CS20" i="127"/>
  <c r="CP20" i="127"/>
  <c r="Z20" i="127"/>
  <c r="CR20" i="127" s="1"/>
  <c r="DS19" i="127"/>
  <c r="DA19" i="127"/>
  <c r="CZ19" i="127"/>
  <c r="CX19" i="127"/>
  <c r="CW19" i="127"/>
  <c r="CT19" i="127"/>
  <c r="CS19" i="127"/>
  <c r="CP19" i="127"/>
  <c r="Z19" i="127"/>
  <c r="CR19" i="127" s="1"/>
  <c r="DS18" i="127"/>
  <c r="CX18" i="127"/>
  <c r="CW18" i="127"/>
  <c r="CT18" i="127"/>
  <c r="CS18" i="127"/>
  <c r="CP18" i="127"/>
  <c r="Z18" i="127"/>
  <c r="C18" i="127" s="1"/>
  <c r="DS17" i="127"/>
  <c r="DN17" i="127"/>
  <c r="DM17" i="127"/>
  <c r="DJ17" i="127"/>
  <c r="DI17" i="127"/>
  <c r="DG17" i="127"/>
  <c r="DF17" i="127"/>
  <c r="DD17" i="127"/>
  <c r="DC17" i="127"/>
  <c r="DA17" i="127"/>
  <c r="CZ17" i="127"/>
  <c r="CX17" i="127"/>
  <c r="CW17" i="127"/>
  <c r="CT17" i="127"/>
  <c r="CS17" i="127"/>
  <c r="CP17" i="127"/>
  <c r="Z17" i="127"/>
  <c r="CR17" i="127" s="1"/>
  <c r="DS16" i="127"/>
  <c r="DN16" i="127"/>
  <c r="DM16" i="127"/>
  <c r="DJ16" i="127"/>
  <c r="DI16" i="127"/>
  <c r="DG16" i="127"/>
  <c r="DF16" i="127"/>
  <c r="DD16" i="127"/>
  <c r="DC16" i="127"/>
  <c r="DA16" i="127"/>
  <c r="CZ16" i="127"/>
  <c r="CX16" i="127"/>
  <c r="CW16" i="127"/>
  <c r="CT16" i="127"/>
  <c r="CS16" i="127"/>
  <c r="CP16" i="127"/>
  <c r="Z16" i="127"/>
  <c r="C16" i="127" s="1"/>
  <c r="DS15" i="127"/>
  <c r="DN15" i="127"/>
  <c r="DM15" i="127"/>
  <c r="DJ15" i="127"/>
  <c r="DI15" i="127"/>
  <c r="DG15" i="127"/>
  <c r="DF15" i="127"/>
  <c r="DD15" i="127"/>
  <c r="DC15" i="127"/>
  <c r="DA15" i="127"/>
  <c r="CZ15" i="127"/>
  <c r="CX15" i="127"/>
  <c r="CW15" i="127"/>
  <c r="CT15" i="127"/>
  <c r="CS15" i="127"/>
  <c r="CP15" i="127"/>
  <c r="Z15" i="127"/>
  <c r="CR15" i="127" s="1"/>
  <c r="DS14" i="127"/>
  <c r="DN14" i="127"/>
  <c r="DM14" i="127"/>
  <c r="DJ14" i="127"/>
  <c r="DI14" i="127"/>
  <c r="DG14" i="127"/>
  <c r="DF14" i="127"/>
  <c r="DD14" i="127"/>
  <c r="DC14" i="127"/>
  <c r="DA14" i="127"/>
  <c r="CZ14" i="127"/>
  <c r="CX14" i="127"/>
  <c r="CW14" i="127"/>
  <c r="CT14" i="127"/>
  <c r="CS14" i="127"/>
  <c r="CP14" i="127"/>
  <c r="Z14" i="127"/>
  <c r="C14" i="127" s="1"/>
  <c r="DS13" i="127"/>
  <c r="DN13" i="127"/>
  <c r="DM13" i="127"/>
  <c r="DJ13" i="127"/>
  <c r="DI13" i="127"/>
  <c r="CT13" i="127"/>
  <c r="CS13" i="127"/>
  <c r="CP13" i="127"/>
  <c r="Z13" i="127"/>
  <c r="CR13" i="127" s="1"/>
  <c r="DS12" i="127"/>
  <c r="CT12" i="127"/>
  <c r="CS12" i="127"/>
  <c r="CP12" i="127"/>
  <c r="Z12" i="127"/>
  <c r="CR12" i="127" s="1"/>
  <c r="DS11" i="127"/>
  <c r="DN11" i="127"/>
  <c r="DM11" i="127"/>
  <c r="DJ11" i="127"/>
  <c r="DI11" i="127"/>
  <c r="DG11" i="127"/>
  <c r="DF11" i="127"/>
  <c r="DD11" i="127"/>
  <c r="DC11" i="127"/>
  <c r="DA11" i="127"/>
  <c r="CZ11" i="127"/>
  <c r="CX11" i="127"/>
  <c r="CW11" i="127"/>
  <c r="CT11" i="127"/>
  <c r="CS11" i="127"/>
  <c r="CP11" i="127"/>
  <c r="Z11" i="127"/>
  <c r="C11" i="127" s="1"/>
  <c r="DS10" i="127"/>
  <c r="DN10" i="127"/>
  <c r="DM10" i="127"/>
  <c r="DJ10" i="127"/>
  <c r="DI10" i="127"/>
  <c r="DG10" i="127"/>
  <c r="DF10" i="127"/>
  <c r="DD10" i="127"/>
  <c r="DC10" i="127"/>
  <c r="DA10" i="127"/>
  <c r="CZ10" i="127"/>
  <c r="CX10" i="127"/>
  <c r="CW10" i="127"/>
  <c r="CT10" i="127"/>
  <c r="CS10" i="127"/>
  <c r="CP10" i="127"/>
  <c r="Z10" i="127"/>
  <c r="CR10" i="127" s="1"/>
  <c r="DS9" i="127"/>
  <c r="DN9" i="127"/>
  <c r="DM9" i="127"/>
  <c r="DJ9" i="127"/>
  <c r="DI9" i="127"/>
  <c r="DG9" i="127"/>
  <c r="DF9" i="127"/>
  <c r="DD9" i="127"/>
  <c r="DC9" i="127"/>
  <c r="DA9" i="127"/>
  <c r="CZ9" i="127"/>
  <c r="CX9" i="127"/>
  <c r="CW9" i="127"/>
  <c r="CT9" i="127"/>
  <c r="CS9" i="127"/>
  <c r="CP9" i="127"/>
  <c r="Z9" i="127"/>
  <c r="C9" i="127" s="1"/>
  <c r="DS8" i="127"/>
  <c r="DN8" i="127"/>
  <c r="DM8" i="127"/>
  <c r="DJ8" i="127"/>
  <c r="DI8" i="127"/>
  <c r="DG8" i="127"/>
  <c r="DF8" i="127"/>
  <c r="DD8" i="127"/>
  <c r="DC8" i="127"/>
  <c r="DA8" i="127"/>
  <c r="CZ8" i="127"/>
  <c r="CX8" i="127"/>
  <c r="CW8" i="127"/>
  <c r="CT8" i="127"/>
  <c r="CS8" i="127"/>
  <c r="CP8" i="127"/>
  <c r="Z8" i="127"/>
  <c r="CR8" i="127" s="1"/>
  <c r="DS7" i="127"/>
  <c r="DN7" i="127"/>
  <c r="DM7" i="127"/>
  <c r="DJ7" i="127"/>
  <c r="DI7" i="127"/>
  <c r="DG7" i="127"/>
  <c r="DF7" i="127"/>
  <c r="DD7" i="127"/>
  <c r="DC7" i="127"/>
  <c r="DA7" i="127"/>
  <c r="CZ7" i="127"/>
  <c r="CX7" i="127"/>
  <c r="CW7" i="127"/>
  <c r="CT7" i="127"/>
  <c r="CS7" i="127"/>
  <c r="CP7" i="127"/>
  <c r="Z7" i="127"/>
  <c r="C7" i="127" s="1"/>
  <c r="DS6" i="127"/>
  <c r="DN6" i="127"/>
  <c r="DM6" i="127"/>
  <c r="DJ6" i="127"/>
  <c r="DI6" i="127"/>
  <c r="DG6" i="127"/>
  <c r="DF6" i="127"/>
  <c r="DD6" i="127"/>
  <c r="DC6" i="127"/>
  <c r="DA6" i="127"/>
  <c r="CZ6" i="127"/>
  <c r="CX6" i="127"/>
  <c r="CW6" i="127"/>
  <c r="CT6" i="127"/>
  <c r="CS6" i="127"/>
  <c r="CP6" i="127"/>
  <c r="Z6" i="127"/>
  <c r="CR6" i="127" s="1"/>
  <c r="DS5" i="127"/>
  <c r="DN5" i="127"/>
  <c r="DM5" i="127"/>
  <c r="DJ5" i="127"/>
  <c r="DI5" i="127"/>
  <c r="DG5" i="127"/>
  <c r="DF5" i="127"/>
  <c r="DD5" i="127"/>
  <c r="DC5" i="127"/>
  <c r="DA5" i="127"/>
  <c r="CZ5" i="127"/>
  <c r="CX5" i="127"/>
  <c r="CW5" i="127"/>
  <c r="CT5" i="127"/>
  <c r="CS5" i="127"/>
  <c r="CP5" i="127"/>
  <c r="Z5" i="127"/>
  <c r="C5" i="127" s="1"/>
  <c r="CO10" i="127" l="1"/>
  <c r="CO99" i="127"/>
  <c r="C101" i="127"/>
  <c r="CO104" i="127"/>
  <c r="CO133" i="127"/>
  <c r="CO55" i="127"/>
  <c r="CO80" i="127"/>
  <c r="CO77" i="127"/>
  <c r="CO64" i="127"/>
  <c r="CO5" i="127"/>
  <c r="C22" i="127"/>
  <c r="CO46" i="127"/>
  <c r="CO52" i="127"/>
  <c r="C68" i="127"/>
  <c r="C72" i="127"/>
  <c r="CO74" i="127"/>
  <c r="C75" i="127"/>
  <c r="CR102" i="127"/>
  <c r="C103" i="127"/>
  <c r="C132" i="127"/>
  <c r="CO100" i="127"/>
  <c r="CO14" i="127"/>
  <c r="CO11" i="127"/>
  <c r="C58" i="127"/>
  <c r="C85" i="127"/>
  <c r="C117" i="127"/>
  <c r="CO93" i="127"/>
  <c r="CO129" i="127"/>
  <c r="CO13" i="127"/>
  <c r="CO115" i="127"/>
  <c r="CO31" i="127"/>
  <c r="CO36" i="127"/>
  <c r="CO97" i="127"/>
  <c r="CO24" i="127"/>
  <c r="CO38" i="127"/>
  <c r="CO70" i="127"/>
  <c r="CO75" i="127"/>
  <c r="CO103" i="127"/>
  <c r="CO45" i="127"/>
  <c r="C23" i="127"/>
  <c r="CO40" i="127"/>
  <c r="CR41" i="127"/>
  <c r="CO61" i="127"/>
  <c r="CO96" i="127"/>
  <c r="CO111" i="127"/>
  <c r="CO143" i="127"/>
  <c r="C20" i="127"/>
  <c r="CO33" i="127"/>
  <c r="C51" i="127"/>
  <c r="CO72" i="127"/>
  <c r="C81" i="127"/>
  <c r="CR87" i="127"/>
  <c r="C94" i="127"/>
  <c r="CO105" i="127"/>
  <c r="CR124" i="127"/>
  <c r="CO108" i="127"/>
  <c r="CR118" i="127"/>
  <c r="C119" i="127"/>
  <c r="CO56" i="127"/>
  <c r="CO27" i="127"/>
  <c r="C61" i="127"/>
  <c r="CR73" i="127"/>
  <c r="C74" i="127"/>
  <c r="C78" i="127"/>
  <c r="C90" i="127"/>
  <c r="CO49" i="127"/>
  <c r="CR60" i="127"/>
  <c r="CR141" i="127"/>
  <c r="CR89" i="127"/>
  <c r="CO131" i="127"/>
  <c r="CO8" i="127"/>
  <c r="CR24" i="127"/>
  <c r="C42" i="127"/>
  <c r="CR49" i="127"/>
  <c r="C50" i="127"/>
  <c r="C52" i="127"/>
  <c r="C67" i="127"/>
  <c r="CO79" i="127"/>
  <c r="CR82" i="127"/>
  <c r="C83" i="127"/>
  <c r="C88" i="127"/>
  <c r="C92" i="127"/>
  <c r="C107" i="127"/>
  <c r="CO123" i="127"/>
  <c r="CO137" i="127"/>
  <c r="CO59" i="127"/>
  <c r="CR54" i="127"/>
  <c r="CR77" i="127"/>
  <c r="CR84" i="127"/>
  <c r="C19" i="127"/>
  <c r="CO22" i="127"/>
  <c r="CO29" i="127"/>
  <c r="CO30" i="127"/>
  <c r="C45" i="127"/>
  <c r="CR48" i="127"/>
  <c r="CR53" i="127"/>
  <c r="CO60" i="127"/>
  <c r="CO63" i="127"/>
  <c r="CR70" i="127"/>
  <c r="CO84" i="127"/>
  <c r="CO125" i="127"/>
  <c r="CR126" i="127"/>
  <c r="CO98" i="127"/>
  <c r="CO6" i="127"/>
  <c r="CO126" i="127"/>
  <c r="CO132" i="127"/>
  <c r="CO9" i="127"/>
  <c r="CO69" i="127"/>
  <c r="CO42" i="127"/>
  <c r="CR108" i="127"/>
  <c r="CO140" i="127"/>
  <c r="CO44" i="127"/>
  <c r="C46" i="127"/>
  <c r="CO48" i="127"/>
  <c r="CO66" i="127"/>
  <c r="CR79" i="127"/>
  <c r="CO85" i="127"/>
  <c r="CO90" i="127"/>
  <c r="CR95" i="127"/>
  <c r="C96" i="127"/>
  <c r="C97" i="127"/>
  <c r="CR104" i="127"/>
  <c r="C105" i="127"/>
  <c r="CO109" i="127"/>
  <c r="CO112" i="127"/>
  <c r="CR114" i="127"/>
  <c r="C115" i="127"/>
  <c r="CO127" i="127"/>
  <c r="O157" i="127"/>
  <c r="CO21" i="127"/>
  <c r="CO39" i="127"/>
  <c r="CO94" i="127"/>
  <c r="CO120" i="127"/>
  <c r="CO135" i="127"/>
  <c r="CO7" i="127"/>
  <c r="CO16" i="127"/>
  <c r="CO50" i="127"/>
  <c r="CO54" i="127"/>
  <c r="CO57" i="127"/>
  <c r="CO82" i="127"/>
  <c r="CO101" i="127"/>
  <c r="CO106" i="127"/>
  <c r="CO110" i="127"/>
  <c r="CO117" i="127"/>
  <c r="CO122" i="127"/>
  <c r="CO18" i="127"/>
  <c r="CO19" i="127"/>
  <c r="CO25" i="127"/>
  <c r="CO32" i="127"/>
  <c r="CO35" i="127"/>
  <c r="CO53" i="127"/>
  <c r="CO58" i="127"/>
  <c r="CO65" i="127"/>
  <c r="CO76" i="127"/>
  <c r="CO83" i="127"/>
  <c r="CO88" i="127"/>
  <c r="CO92" i="127"/>
  <c r="CO102" i="127"/>
  <c r="CO124" i="127"/>
  <c r="CO130" i="127"/>
  <c r="O158" i="127"/>
  <c r="CO43" i="127"/>
  <c r="CO119" i="127"/>
  <c r="CO17" i="127"/>
  <c r="CO26" i="127"/>
  <c r="CO41" i="127"/>
  <c r="C47" i="127"/>
  <c r="CR55" i="127"/>
  <c r="C56" i="127"/>
  <c r="C59" i="127"/>
  <c r="CO62" i="127"/>
  <c r="C64" i="127"/>
  <c r="CO73" i="127"/>
  <c r="C76" i="127"/>
  <c r="C80" i="127"/>
  <c r="CO86" i="127"/>
  <c r="CO87" i="127"/>
  <c r="CO91" i="127"/>
  <c r="CO95" i="127"/>
  <c r="CO107" i="127"/>
  <c r="CO113" i="127"/>
  <c r="CO114" i="127"/>
  <c r="CO116" i="127"/>
  <c r="CR120" i="127"/>
  <c r="C121" i="127"/>
  <c r="C128" i="127"/>
  <c r="CR130" i="127"/>
  <c r="CO136" i="127"/>
  <c r="C138" i="127"/>
  <c r="CO141" i="127"/>
  <c r="CO28" i="127"/>
  <c r="CO51" i="127"/>
  <c r="CR57" i="127"/>
  <c r="CO78" i="127"/>
  <c r="CR93" i="127"/>
  <c r="CO118" i="127"/>
  <c r="CO134" i="127"/>
  <c r="CO142" i="127"/>
  <c r="CR44" i="127"/>
  <c r="CR100" i="127"/>
  <c r="C21" i="127"/>
  <c r="CO23" i="127"/>
  <c r="CO34" i="127"/>
  <c r="CO37" i="127"/>
  <c r="CO89" i="127"/>
  <c r="CR98" i="127"/>
  <c r="CO128" i="127"/>
  <c r="CO138" i="127"/>
  <c r="CO12" i="127"/>
  <c r="CO15" i="127"/>
  <c r="CO20" i="127"/>
  <c r="CO47" i="127"/>
  <c r="CR65" i="127"/>
  <c r="C66" i="127"/>
  <c r="CO81" i="127"/>
  <c r="CR106" i="127"/>
  <c r="CR112" i="127"/>
  <c r="C113" i="127"/>
  <c r="C116" i="127"/>
  <c r="CO139" i="127"/>
  <c r="CR5" i="127"/>
  <c r="C6" i="127"/>
  <c r="CR7" i="127"/>
  <c r="C8" i="127"/>
  <c r="CR9" i="127"/>
  <c r="C10" i="127"/>
  <c r="CR11" i="127"/>
  <c r="C12" i="127"/>
  <c r="C13" i="127"/>
  <c r="CR14" i="127"/>
  <c r="C15" i="127"/>
  <c r="CR16" i="127"/>
  <c r="C17" i="127"/>
  <c r="CR18" i="127"/>
  <c r="CR25" i="127"/>
  <c r="C26" i="127"/>
  <c r="CR27" i="127"/>
  <c r="C28" i="127"/>
  <c r="CR29" i="127"/>
  <c r="C30" i="127"/>
  <c r="CR31" i="127"/>
  <c r="C32" i="127"/>
  <c r="CR33" i="127"/>
  <c r="C34" i="127"/>
  <c r="C35" i="127"/>
  <c r="CR36" i="127"/>
  <c r="C37" i="127"/>
  <c r="CR38" i="127"/>
  <c r="CR123" i="127"/>
  <c r="CR125" i="127"/>
  <c r="CR127" i="127"/>
  <c r="CR129" i="127"/>
  <c r="CR131" i="127"/>
  <c r="CR133" i="127"/>
  <c r="CR135" i="127"/>
  <c r="CR140" i="127"/>
  <c r="C157" i="127" l="1"/>
  <c r="C158" i="127"/>
  <c r="CS5" i="125"/>
  <c r="CT18" i="125"/>
  <c r="CW6" i="125" l="1"/>
  <c r="CX6" i="125"/>
  <c r="CW7" i="125"/>
  <c r="CX7" i="125"/>
  <c r="CW8" i="125"/>
  <c r="CX8" i="125"/>
  <c r="CW9" i="125"/>
  <c r="CX9" i="125"/>
  <c r="CW10" i="125"/>
  <c r="CX10" i="125"/>
  <c r="CW11" i="125"/>
  <c r="CX11" i="125"/>
  <c r="CW14" i="125"/>
  <c r="CX14" i="125"/>
  <c r="CW15" i="125"/>
  <c r="CX15" i="125"/>
  <c r="CW16" i="125"/>
  <c r="CX16" i="125"/>
  <c r="CW17" i="125"/>
  <c r="CX17" i="125"/>
  <c r="CW18" i="125"/>
  <c r="CX18" i="125"/>
  <c r="CW19" i="125"/>
  <c r="CX19" i="125"/>
  <c r="CW20" i="125"/>
  <c r="CX20" i="125"/>
  <c r="CW21" i="125"/>
  <c r="CX21" i="125"/>
  <c r="CW22" i="125"/>
  <c r="CX22" i="125"/>
  <c r="CW23" i="125"/>
  <c r="CX23" i="125"/>
  <c r="CW24" i="125"/>
  <c r="CX24" i="125"/>
  <c r="CW25" i="125"/>
  <c r="CX25" i="125"/>
  <c r="CW26" i="125"/>
  <c r="CX26" i="125"/>
  <c r="CW27" i="125"/>
  <c r="CX27" i="125"/>
  <c r="CW28" i="125"/>
  <c r="CX28" i="125"/>
  <c r="CW29" i="125"/>
  <c r="CX29" i="125"/>
  <c r="CW30" i="125"/>
  <c r="CX30" i="125"/>
  <c r="CW31" i="125"/>
  <c r="CX31" i="125"/>
  <c r="CW32" i="125"/>
  <c r="CX32" i="125"/>
  <c r="CW33" i="125"/>
  <c r="CX33" i="125"/>
  <c r="CW35" i="125"/>
  <c r="CX35" i="125"/>
  <c r="CW36" i="125"/>
  <c r="CX36" i="125"/>
  <c r="CW37" i="125"/>
  <c r="CX37" i="125"/>
  <c r="CW38" i="125"/>
  <c r="CX38" i="125"/>
  <c r="CW39" i="125"/>
  <c r="CX39" i="125"/>
  <c r="CW40" i="125"/>
  <c r="CX40" i="125"/>
  <c r="CW41" i="125"/>
  <c r="CX41" i="125"/>
  <c r="CW42" i="125"/>
  <c r="CX42" i="125"/>
  <c r="CW43" i="125"/>
  <c r="CX43" i="125"/>
  <c r="CW44" i="125"/>
  <c r="CX44" i="125"/>
  <c r="CW45" i="125"/>
  <c r="CX45" i="125"/>
  <c r="CW46" i="125"/>
  <c r="CX46" i="125"/>
  <c r="CW47" i="125"/>
  <c r="CX47" i="125"/>
  <c r="CW48" i="125"/>
  <c r="CX48" i="125"/>
  <c r="CW49" i="125"/>
  <c r="CX49" i="125"/>
  <c r="CW50" i="125"/>
  <c r="CX50" i="125"/>
  <c r="CW51" i="125"/>
  <c r="CX51" i="125"/>
  <c r="CW52" i="125"/>
  <c r="CX52" i="125"/>
  <c r="CW54" i="125"/>
  <c r="CX54" i="125"/>
  <c r="CW55" i="125"/>
  <c r="CX55" i="125"/>
  <c r="CW56" i="125"/>
  <c r="CX56" i="125"/>
  <c r="CW57" i="125"/>
  <c r="CX57" i="125"/>
  <c r="CW58" i="125"/>
  <c r="CX58" i="125"/>
  <c r="CW59" i="125"/>
  <c r="CX59" i="125"/>
  <c r="CW60" i="125"/>
  <c r="CX60" i="125"/>
  <c r="CW61" i="125"/>
  <c r="CX61" i="125"/>
  <c r="CW62" i="125"/>
  <c r="CX62" i="125"/>
  <c r="CW63" i="125"/>
  <c r="CX63" i="125"/>
  <c r="CW64" i="125"/>
  <c r="CX64" i="125"/>
  <c r="CW65" i="125"/>
  <c r="CX65" i="125"/>
  <c r="CW66" i="125"/>
  <c r="CX66" i="125"/>
  <c r="CW67" i="125"/>
  <c r="CX67" i="125"/>
  <c r="CW68" i="125"/>
  <c r="CX68" i="125"/>
  <c r="CW69" i="125"/>
  <c r="CX69" i="125"/>
  <c r="CW70" i="125"/>
  <c r="CX70" i="125"/>
  <c r="CW71" i="125"/>
  <c r="CX71" i="125"/>
  <c r="CW72" i="125"/>
  <c r="CX72" i="125"/>
  <c r="CW73" i="125"/>
  <c r="CX73" i="125"/>
  <c r="CW74" i="125"/>
  <c r="CX74" i="125"/>
  <c r="CW75" i="125"/>
  <c r="CX75" i="125"/>
  <c r="CW76" i="125"/>
  <c r="CX76" i="125"/>
  <c r="CW77" i="125"/>
  <c r="CX77" i="125"/>
  <c r="CW78" i="125"/>
  <c r="CX78" i="125"/>
  <c r="CW79" i="125"/>
  <c r="CX79" i="125"/>
  <c r="CW80" i="125"/>
  <c r="CX80" i="125"/>
  <c r="CW81" i="125"/>
  <c r="CX81" i="125"/>
  <c r="CW82" i="125"/>
  <c r="CX82" i="125"/>
  <c r="CW83" i="125"/>
  <c r="CX83" i="125"/>
  <c r="CW84" i="125"/>
  <c r="CX84" i="125"/>
  <c r="CW85" i="125"/>
  <c r="CX85" i="125"/>
  <c r="CW86" i="125"/>
  <c r="CX86" i="125"/>
  <c r="CW87" i="125"/>
  <c r="CX87" i="125"/>
  <c r="CW88" i="125"/>
  <c r="CX88" i="125"/>
  <c r="CW89" i="125"/>
  <c r="CX89" i="125"/>
  <c r="CW90" i="125"/>
  <c r="CX90" i="125"/>
  <c r="CW91" i="125"/>
  <c r="CX91" i="125"/>
  <c r="CW92" i="125"/>
  <c r="CX92" i="125"/>
  <c r="CW93" i="125"/>
  <c r="CX93" i="125"/>
  <c r="CW94" i="125"/>
  <c r="CX94" i="125"/>
  <c r="CW95" i="125"/>
  <c r="CX95" i="125"/>
  <c r="CW96" i="125"/>
  <c r="CX96" i="125"/>
  <c r="CW97" i="125"/>
  <c r="CX97" i="125"/>
  <c r="CW98" i="125"/>
  <c r="CX98" i="125"/>
  <c r="CW99" i="125"/>
  <c r="CX99" i="125"/>
  <c r="CW100" i="125"/>
  <c r="CX100" i="125"/>
  <c r="CW101" i="125"/>
  <c r="CX101" i="125"/>
  <c r="CW102" i="125"/>
  <c r="CX102" i="125"/>
  <c r="CW103" i="125"/>
  <c r="CX103" i="125"/>
  <c r="CW104" i="125"/>
  <c r="CX104" i="125"/>
  <c r="CW105" i="125"/>
  <c r="CX105" i="125"/>
  <c r="CW106" i="125"/>
  <c r="CX106" i="125"/>
  <c r="CW107" i="125"/>
  <c r="CX107" i="125"/>
  <c r="CW108" i="125"/>
  <c r="CX108" i="125"/>
  <c r="CW109" i="125"/>
  <c r="CX109" i="125"/>
  <c r="CW110" i="125"/>
  <c r="CX110" i="125"/>
  <c r="CW111" i="125"/>
  <c r="CX111" i="125"/>
  <c r="CW112" i="125"/>
  <c r="CX112" i="125"/>
  <c r="CW113" i="125"/>
  <c r="CX113" i="125"/>
  <c r="CW114" i="125"/>
  <c r="CX114" i="125"/>
  <c r="CW115" i="125"/>
  <c r="CX115" i="125"/>
  <c r="CW116" i="125"/>
  <c r="CX116" i="125"/>
  <c r="CW117" i="125"/>
  <c r="CX117" i="125"/>
  <c r="CW118" i="125"/>
  <c r="CX118" i="125"/>
  <c r="CW119" i="125"/>
  <c r="CX119" i="125"/>
  <c r="CW120" i="125"/>
  <c r="CX120" i="125"/>
  <c r="CW121" i="125"/>
  <c r="CX121" i="125"/>
  <c r="CW122" i="125"/>
  <c r="CX122" i="125"/>
  <c r="CW123" i="125"/>
  <c r="CX123" i="125"/>
  <c r="CW124" i="125"/>
  <c r="CX124" i="125"/>
  <c r="CW125" i="125"/>
  <c r="CX125" i="125"/>
  <c r="CW126" i="125"/>
  <c r="CX126" i="125"/>
  <c r="CW127" i="125"/>
  <c r="CX127" i="125"/>
  <c r="CW128" i="125"/>
  <c r="CX128" i="125"/>
  <c r="CW129" i="125"/>
  <c r="CX129" i="125"/>
  <c r="CW130" i="125"/>
  <c r="CX130" i="125"/>
  <c r="CW131" i="125"/>
  <c r="CX131" i="125"/>
  <c r="CW132" i="125"/>
  <c r="CX132" i="125"/>
  <c r="CW133" i="125"/>
  <c r="CX133" i="125"/>
  <c r="CW134" i="125"/>
  <c r="CX134" i="125"/>
  <c r="CW135" i="125"/>
  <c r="CX135" i="125"/>
  <c r="CW136" i="125"/>
  <c r="CX136" i="125"/>
  <c r="CW137" i="125"/>
  <c r="CX137" i="125"/>
  <c r="CW138" i="125"/>
  <c r="CX138" i="125"/>
  <c r="CW139" i="125"/>
  <c r="CX139" i="125"/>
  <c r="CW140" i="125"/>
  <c r="CX140" i="125"/>
  <c r="CW141" i="125"/>
  <c r="CX141" i="125"/>
  <c r="CW142" i="125"/>
  <c r="CX142" i="125"/>
  <c r="CX5" i="125"/>
  <c r="CW5" i="125"/>
  <c r="CO143" i="125" l="1"/>
  <c r="CO144" i="125"/>
  <c r="CO145" i="125"/>
  <c r="CO146" i="125"/>
  <c r="CO147" i="125"/>
  <c r="CO148" i="125"/>
  <c r="CO149" i="125"/>
  <c r="CO150" i="125"/>
  <c r="CO151" i="125"/>
  <c r="CO152" i="125"/>
  <c r="CO153" i="125"/>
  <c r="CO154" i="125"/>
  <c r="CO155" i="125"/>
  <c r="CO156" i="125"/>
  <c r="CO157" i="125"/>
  <c r="CO158" i="125"/>
  <c r="CO159" i="125"/>
  <c r="CO160" i="125"/>
  <c r="CO161" i="125"/>
  <c r="CO162" i="125"/>
  <c r="CO163" i="125"/>
  <c r="CT6" i="125"/>
  <c r="CT7" i="125"/>
  <c r="CT8" i="125"/>
  <c r="CT9" i="125"/>
  <c r="CT10" i="125"/>
  <c r="CT11" i="125"/>
  <c r="CT12" i="125"/>
  <c r="CT13" i="125"/>
  <c r="CT14" i="125"/>
  <c r="CT15" i="125"/>
  <c r="CT16" i="125"/>
  <c r="CT17" i="125"/>
  <c r="CT19" i="125"/>
  <c r="CT20" i="125"/>
  <c r="CT21" i="125"/>
  <c r="CT22" i="125"/>
  <c r="CT23" i="125"/>
  <c r="CT24" i="125"/>
  <c r="CT25" i="125"/>
  <c r="CT26" i="125"/>
  <c r="CT27" i="125"/>
  <c r="CT28" i="125"/>
  <c r="CT29" i="125"/>
  <c r="CT30" i="125"/>
  <c r="CT31" i="125"/>
  <c r="CT32" i="125"/>
  <c r="CT33" i="125"/>
  <c r="CT34" i="125"/>
  <c r="CT35" i="125"/>
  <c r="CT36" i="125"/>
  <c r="CT37" i="125"/>
  <c r="CT38" i="125"/>
  <c r="CT39" i="125"/>
  <c r="CT40" i="125"/>
  <c r="CT41" i="125"/>
  <c r="CT42" i="125"/>
  <c r="CT43" i="125"/>
  <c r="CT44" i="125"/>
  <c r="CT45" i="125"/>
  <c r="CT46" i="125"/>
  <c r="CT47" i="125"/>
  <c r="CT48" i="125"/>
  <c r="CT49" i="125"/>
  <c r="CT50" i="125"/>
  <c r="CT51" i="125"/>
  <c r="CT52" i="125"/>
  <c r="CT53" i="125"/>
  <c r="CT54" i="125"/>
  <c r="CT55" i="125"/>
  <c r="CT56" i="125"/>
  <c r="CT57" i="125"/>
  <c r="CT58" i="125"/>
  <c r="CT59" i="125"/>
  <c r="CT60" i="125"/>
  <c r="CT61" i="125"/>
  <c r="CT62" i="125"/>
  <c r="CT63" i="125"/>
  <c r="CT64" i="125"/>
  <c r="CT65" i="125"/>
  <c r="CT66" i="125"/>
  <c r="CT67" i="125"/>
  <c r="CT68" i="125"/>
  <c r="CT69" i="125"/>
  <c r="CT70" i="125"/>
  <c r="CT71" i="125"/>
  <c r="CT72" i="125"/>
  <c r="CT73" i="125"/>
  <c r="CT74" i="125"/>
  <c r="CT75" i="125"/>
  <c r="CT76" i="125"/>
  <c r="CT77" i="125"/>
  <c r="CT78" i="125"/>
  <c r="CT79" i="125"/>
  <c r="CT80" i="125"/>
  <c r="CT81" i="125"/>
  <c r="CT82" i="125"/>
  <c r="CT83" i="125"/>
  <c r="CT84" i="125"/>
  <c r="CT85" i="125"/>
  <c r="CT86" i="125"/>
  <c r="CT87" i="125"/>
  <c r="CT88" i="125"/>
  <c r="CT89" i="125"/>
  <c r="CT90" i="125"/>
  <c r="CT91" i="125"/>
  <c r="CT92" i="125"/>
  <c r="CT93" i="125"/>
  <c r="CT94" i="125"/>
  <c r="CT95" i="125"/>
  <c r="CT96" i="125"/>
  <c r="CT97" i="125"/>
  <c r="CT98" i="125"/>
  <c r="CT99" i="125"/>
  <c r="CT100" i="125"/>
  <c r="CT101" i="125"/>
  <c r="CT102" i="125"/>
  <c r="CT103" i="125"/>
  <c r="CT104" i="125"/>
  <c r="CT105" i="125"/>
  <c r="CT106" i="125"/>
  <c r="CT107" i="125"/>
  <c r="CT108" i="125"/>
  <c r="CT109" i="125"/>
  <c r="CT110" i="125"/>
  <c r="CT111" i="125"/>
  <c r="CT112" i="125"/>
  <c r="CT113" i="125"/>
  <c r="CT114" i="125"/>
  <c r="CT115" i="125"/>
  <c r="CT116" i="125"/>
  <c r="CT117" i="125"/>
  <c r="CT118" i="125"/>
  <c r="CT119" i="125"/>
  <c r="CT120" i="125"/>
  <c r="CT121" i="125"/>
  <c r="CT122" i="125"/>
  <c r="CT123" i="125"/>
  <c r="CT124" i="125"/>
  <c r="CT125" i="125"/>
  <c r="CT126" i="125"/>
  <c r="CT127" i="125"/>
  <c r="CT128" i="125"/>
  <c r="CT129" i="125"/>
  <c r="CT130" i="125"/>
  <c r="CT131" i="125"/>
  <c r="CT132" i="125"/>
  <c r="CT133" i="125"/>
  <c r="CT134" i="125"/>
  <c r="CT135" i="125"/>
  <c r="CT136" i="125"/>
  <c r="CT137" i="125"/>
  <c r="CT138" i="125"/>
  <c r="CT139" i="125"/>
  <c r="CT140" i="125"/>
  <c r="CT141" i="125"/>
  <c r="CT142" i="125"/>
  <c r="CT5" i="125"/>
  <c r="N150" i="126"/>
  <c r="M150" i="126"/>
  <c r="L150" i="126"/>
  <c r="K150" i="126"/>
  <c r="J150" i="126"/>
  <c r="I150" i="126"/>
  <c r="H150" i="126"/>
  <c r="G150" i="126"/>
  <c r="F150" i="126"/>
  <c r="E150" i="126"/>
  <c r="D150" i="126"/>
  <c r="B150" i="126"/>
  <c r="A150" i="126"/>
  <c r="N149" i="126"/>
  <c r="M149" i="126"/>
  <c r="L149" i="126"/>
  <c r="K149" i="126"/>
  <c r="J149" i="126"/>
  <c r="I149" i="126"/>
  <c r="H149" i="126"/>
  <c r="G149" i="126"/>
  <c r="F149" i="126"/>
  <c r="E149" i="126"/>
  <c r="D149" i="126"/>
  <c r="B149" i="126"/>
  <c r="A149" i="126"/>
  <c r="T148" i="126"/>
  <c r="DP147" i="126"/>
  <c r="CP147" i="126"/>
  <c r="C147" i="126"/>
  <c r="DP146" i="126"/>
  <c r="CP146" i="126"/>
  <c r="C146" i="126"/>
  <c r="DP145" i="126"/>
  <c r="CP145" i="126"/>
  <c r="C145" i="126"/>
  <c r="DP144" i="126"/>
  <c r="CP144" i="126"/>
  <c r="C144" i="126"/>
  <c r="DP143" i="126"/>
  <c r="CP143" i="126"/>
  <c r="C143" i="126"/>
  <c r="DP142" i="126"/>
  <c r="CP142" i="126"/>
  <c r="C142" i="126"/>
  <c r="DP141" i="126"/>
  <c r="CP141" i="126"/>
  <c r="C141" i="126"/>
  <c r="DP140" i="126"/>
  <c r="CP140" i="126"/>
  <c r="C140" i="126"/>
  <c r="CP139" i="126"/>
  <c r="C139" i="126"/>
  <c r="DP138" i="126"/>
  <c r="CP138" i="126"/>
  <c r="C138" i="126"/>
  <c r="DP137" i="126"/>
  <c r="CP137" i="126"/>
  <c r="C137" i="126"/>
  <c r="DP136" i="126"/>
  <c r="CP136" i="126"/>
  <c r="C136" i="126"/>
  <c r="DP135" i="126"/>
  <c r="DK135" i="126"/>
  <c r="DJ135" i="126"/>
  <c r="DG135" i="126"/>
  <c r="DF135" i="126"/>
  <c r="DD135" i="126"/>
  <c r="DC135" i="126"/>
  <c r="DA135" i="126"/>
  <c r="CZ135" i="126"/>
  <c r="CX135" i="126"/>
  <c r="CW135" i="126"/>
  <c r="CU135" i="126"/>
  <c r="CP135" i="126"/>
  <c r="Z135" i="126"/>
  <c r="CR135" i="126" s="1"/>
  <c r="C135" i="126"/>
  <c r="DP134" i="126"/>
  <c r="DK134" i="126"/>
  <c r="DJ134" i="126"/>
  <c r="DG134" i="126"/>
  <c r="DF134" i="126"/>
  <c r="DD134" i="126"/>
  <c r="DC134" i="126"/>
  <c r="DA134" i="126"/>
  <c r="CZ134" i="126"/>
  <c r="CX134" i="126"/>
  <c r="CW134" i="126"/>
  <c r="CU134" i="126"/>
  <c r="CP134" i="126"/>
  <c r="Z134" i="126"/>
  <c r="CR134" i="126" s="1"/>
  <c r="C134" i="126"/>
  <c r="DP133" i="126"/>
  <c r="DK133" i="126"/>
  <c r="DJ133" i="126"/>
  <c r="DG133" i="126"/>
  <c r="DF133" i="126"/>
  <c r="DD133" i="126"/>
  <c r="DC133" i="126"/>
  <c r="DA133" i="126"/>
  <c r="CZ133" i="126"/>
  <c r="CX133" i="126"/>
  <c r="CW133" i="126"/>
  <c r="CU133" i="126"/>
  <c r="CP133" i="126"/>
  <c r="Z133" i="126"/>
  <c r="CR133" i="126" s="1"/>
  <c r="DP132" i="126"/>
  <c r="DK132" i="126"/>
  <c r="DJ132" i="126"/>
  <c r="DG132" i="126"/>
  <c r="DF132" i="126"/>
  <c r="DD132" i="126"/>
  <c r="DC132" i="126"/>
  <c r="DA132" i="126"/>
  <c r="CZ132" i="126"/>
  <c r="CX132" i="126"/>
  <c r="CW132" i="126"/>
  <c r="CU132" i="126"/>
  <c r="CP132" i="126"/>
  <c r="Z132" i="126"/>
  <c r="CR132" i="126" s="1"/>
  <c r="DP131" i="126"/>
  <c r="DK131" i="126"/>
  <c r="DJ131" i="126"/>
  <c r="DG131" i="126"/>
  <c r="DF131" i="126"/>
  <c r="DD131" i="126"/>
  <c r="DC131" i="126"/>
  <c r="DA131" i="126"/>
  <c r="CZ131" i="126"/>
  <c r="CX131" i="126"/>
  <c r="CW131" i="126"/>
  <c r="CU131" i="126"/>
  <c r="CP131" i="126"/>
  <c r="Z131" i="126"/>
  <c r="CR131" i="126" s="1"/>
  <c r="C131" i="126"/>
  <c r="DP130" i="126"/>
  <c r="DK130" i="126"/>
  <c r="DJ130" i="126"/>
  <c r="DG130" i="126"/>
  <c r="DF130" i="126"/>
  <c r="DD130" i="126"/>
  <c r="DC130" i="126"/>
  <c r="DA130" i="126"/>
  <c r="CZ130" i="126"/>
  <c r="CX130" i="126"/>
  <c r="CW130" i="126"/>
  <c r="CU130" i="126"/>
  <c r="CP130" i="126"/>
  <c r="Z130" i="126"/>
  <c r="CR130" i="126" s="1"/>
  <c r="C130" i="126"/>
  <c r="DP129" i="126"/>
  <c r="DK129" i="126"/>
  <c r="DJ129" i="126"/>
  <c r="DG129" i="126"/>
  <c r="DF129" i="126"/>
  <c r="DD129" i="126"/>
  <c r="DC129" i="126"/>
  <c r="DA129" i="126"/>
  <c r="CZ129" i="126"/>
  <c r="CX129" i="126"/>
  <c r="CW129" i="126"/>
  <c r="CU129" i="126"/>
  <c r="CP129" i="126"/>
  <c r="Z129" i="126"/>
  <c r="CR129" i="126" s="1"/>
  <c r="DP128" i="126"/>
  <c r="DK128" i="126"/>
  <c r="DJ128" i="126"/>
  <c r="DG128" i="126"/>
  <c r="DF128" i="126"/>
  <c r="DD128" i="126"/>
  <c r="DC128" i="126"/>
  <c r="DA128" i="126"/>
  <c r="CZ128" i="126"/>
  <c r="CX128" i="126"/>
  <c r="CW128" i="126"/>
  <c r="CU128" i="126"/>
  <c r="CP128" i="126"/>
  <c r="Z128" i="126"/>
  <c r="CR128" i="126" s="1"/>
  <c r="C128" i="126"/>
  <c r="DP127" i="126"/>
  <c r="DK127" i="126"/>
  <c r="DJ127" i="126"/>
  <c r="DG127" i="126"/>
  <c r="DF127" i="126"/>
  <c r="DD127" i="126"/>
  <c r="DC127" i="126"/>
  <c r="DA127" i="126"/>
  <c r="CZ127" i="126"/>
  <c r="CX127" i="126"/>
  <c r="CW127" i="126"/>
  <c r="CU127" i="126"/>
  <c r="CP127" i="126"/>
  <c r="Z127" i="126"/>
  <c r="CR127" i="126" s="1"/>
  <c r="C127" i="126"/>
  <c r="DP126" i="126"/>
  <c r="DK126" i="126"/>
  <c r="DJ126" i="126"/>
  <c r="DG126" i="126"/>
  <c r="DF126" i="126"/>
  <c r="DD126" i="126"/>
  <c r="DC126" i="126"/>
  <c r="DA126" i="126"/>
  <c r="CZ126" i="126"/>
  <c r="CX126" i="126"/>
  <c r="CW126" i="126"/>
  <c r="CU126" i="126"/>
  <c r="CP126" i="126"/>
  <c r="Z126" i="126"/>
  <c r="CR126" i="126" s="1"/>
  <c r="C126" i="126"/>
  <c r="DP125" i="126"/>
  <c r="DA125" i="126"/>
  <c r="CZ125" i="126"/>
  <c r="CX125" i="126"/>
  <c r="CW125" i="126"/>
  <c r="CU125" i="126"/>
  <c r="CP125" i="126"/>
  <c r="Z125" i="126"/>
  <c r="CR125" i="126" s="1"/>
  <c r="DP124" i="126"/>
  <c r="DK124" i="126"/>
  <c r="DJ124" i="126"/>
  <c r="DG124" i="126"/>
  <c r="DF124" i="126"/>
  <c r="DD124" i="126"/>
  <c r="DC124" i="126"/>
  <c r="DA124" i="126"/>
  <c r="CZ124" i="126"/>
  <c r="CX124" i="126"/>
  <c r="CW124" i="126"/>
  <c r="CU124" i="126"/>
  <c r="CP124" i="126"/>
  <c r="Z124" i="126"/>
  <c r="CR124" i="126" s="1"/>
  <c r="DP123" i="126"/>
  <c r="DK123" i="126"/>
  <c r="DJ123" i="126"/>
  <c r="DG123" i="126"/>
  <c r="DF123" i="126"/>
  <c r="DD123" i="126"/>
  <c r="DC123" i="126"/>
  <c r="DA123" i="126"/>
  <c r="CZ123" i="126"/>
  <c r="CX123" i="126"/>
  <c r="CW123" i="126"/>
  <c r="CU123" i="126"/>
  <c r="CP123" i="126"/>
  <c r="Z123" i="126"/>
  <c r="CR123" i="126" s="1"/>
  <c r="DP122" i="126"/>
  <c r="DK122" i="126"/>
  <c r="DJ122" i="126"/>
  <c r="DG122" i="126"/>
  <c r="DF122" i="126"/>
  <c r="DD122" i="126"/>
  <c r="DC122" i="126"/>
  <c r="DA122" i="126"/>
  <c r="CZ122" i="126"/>
  <c r="CX122" i="126"/>
  <c r="CW122" i="126"/>
  <c r="CU122" i="126"/>
  <c r="CP122" i="126"/>
  <c r="Z122" i="126"/>
  <c r="CR122" i="126" s="1"/>
  <c r="C122" i="126"/>
  <c r="DP121" i="126"/>
  <c r="DK121" i="126"/>
  <c r="DJ121" i="126"/>
  <c r="DG121" i="126"/>
  <c r="DF121" i="126"/>
  <c r="DD121" i="126"/>
  <c r="DC121" i="126"/>
  <c r="DA121" i="126"/>
  <c r="CZ121" i="126"/>
  <c r="CX121" i="126"/>
  <c r="CW121" i="126"/>
  <c r="CU121" i="126"/>
  <c r="CP121" i="126"/>
  <c r="Z121" i="126"/>
  <c r="CR121" i="126" s="1"/>
  <c r="DP120" i="126"/>
  <c r="DK120" i="126"/>
  <c r="DJ120" i="126"/>
  <c r="DG120" i="126"/>
  <c r="DF120" i="126"/>
  <c r="DD120" i="126"/>
  <c r="DC120" i="126"/>
  <c r="DA120" i="126"/>
  <c r="CZ120" i="126"/>
  <c r="CX120" i="126"/>
  <c r="CW120" i="126"/>
  <c r="CU120" i="126"/>
  <c r="CP120" i="126"/>
  <c r="Z120" i="126"/>
  <c r="CR120" i="126" s="1"/>
  <c r="C120" i="126"/>
  <c r="DP119" i="126"/>
  <c r="DK119" i="126"/>
  <c r="DJ119" i="126"/>
  <c r="DG119" i="126"/>
  <c r="DF119" i="126"/>
  <c r="DD119" i="126"/>
  <c r="DC119" i="126"/>
  <c r="DA119" i="126"/>
  <c r="CZ119" i="126"/>
  <c r="CX119" i="126"/>
  <c r="CW119" i="126"/>
  <c r="CU119" i="126"/>
  <c r="CP119" i="126"/>
  <c r="Z119" i="126"/>
  <c r="CR119" i="126" s="1"/>
  <c r="DP118" i="126"/>
  <c r="DK118" i="126"/>
  <c r="DJ118" i="126"/>
  <c r="DG118" i="126"/>
  <c r="DF118" i="126"/>
  <c r="DD118" i="126"/>
  <c r="DC118" i="126"/>
  <c r="DA118" i="126"/>
  <c r="CZ118" i="126"/>
  <c r="CX118" i="126"/>
  <c r="CW118" i="126"/>
  <c r="CU118" i="126"/>
  <c r="CP118" i="126"/>
  <c r="Z118" i="126"/>
  <c r="CR118" i="126" s="1"/>
  <c r="C118" i="126"/>
  <c r="DP117" i="126"/>
  <c r="DK117" i="126"/>
  <c r="DJ117" i="126"/>
  <c r="DG117" i="126"/>
  <c r="DF117" i="126"/>
  <c r="DD117" i="126"/>
  <c r="DC117" i="126"/>
  <c r="DA117" i="126"/>
  <c r="CZ117" i="126"/>
  <c r="CX117" i="126"/>
  <c r="CW117" i="126"/>
  <c r="CU117" i="126"/>
  <c r="CP117" i="126"/>
  <c r="Z117" i="126"/>
  <c r="CR117" i="126" s="1"/>
  <c r="DP116" i="126"/>
  <c r="DK116" i="126"/>
  <c r="DJ116" i="126"/>
  <c r="DG116" i="126"/>
  <c r="DF116" i="126"/>
  <c r="DD116" i="126"/>
  <c r="DC116" i="126"/>
  <c r="DA116" i="126"/>
  <c r="CZ116" i="126"/>
  <c r="CX116" i="126"/>
  <c r="CW116" i="126"/>
  <c r="CU116" i="126"/>
  <c r="CP116" i="126"/>
  <c r="Z116" i="126"/>
  <c r="CR116" i="126" s="1"/>
  <c r="C116" i="126"/>
  <c r="DP115" i="126"/>
  <c r="DK115" i="126"/>
  <c r="DJ115" i="126"/>
  <c r="DG115" i="126"/>
  <c r="DF115" i="126"/>
  <c r="DD115" i="126"/>
  <c r="DC115" i="126"/>
  <c r="DA115" i="126"/>
  <c r="CZ115" i="126"/>
  <c r="CX115" i="126"/>
  <c r="CW115" i="126"/>
  <c r="CU115" i="126"/>
  <c r="CP115" i="126"/>
  <c r="Z115" i="126"/>
  <c r="CR115" i="126" s="1"/>
  <c r="DP114" i="126"/>
  <c r="DK114" i="126"/>
  <c r="DJ114" i="126"/>
  <c r="DG114" i="126"/>
  <c r="DF114" i="126"/>
  <c r="DD114" i="126"/>
  <c r="DC114" i="126"/>
  <c r="DA114" i="126"/>
  <c r="CZ114" i="126"/>
  <c r="CX114" i="126"/>
  <c r="CW114" i="126"/>
  <c r="CU114" i="126"/>
  <c r="CP114" i="126"/>
  <c r="Z114" i="126"/>
  <c r="CR114" i="126" s="1"/>
  <c r="C114" i="126"/>
  <c r="DP113" i="126"/>
  <c r="DK113" i="126"/>
  <c r="DJ113" i="126"/>
  <c r="DG113" i="126"/>
  <c r="DF113" i="126"/>
  <c r="DD113" i="126"/>
  <c r="DC113" i="126"/>
  <c r="CX113" i="126"/>
  <c r="CW113" i="126"/>
  <c r="CU113" i="126"/>
  <c r="CP113" i="126"/>
  <c r="Z113" i="126"/>
  <c r="CR113" i="126" s="1"/>
  <c r="DP112" i="126"/>
  <c r="DK112" i="126"/>
  <c r="DJ112" i="126"/>
  <c r="DG112" i="126"/>
  <c r="DF112" i="126"/>
  <c r="DD112" i="126"/>
  <c r="DC112" i="126"/>
  <c r="DA112" i="126"/>
  <c r="CZ112" i="126"/>
  <c r="CX112" i="126"/>
  <c r="CW112" i="126"/>
  <c r="CU112" i="126"/>
  <c r="CP112" i="126"/>
  <c r="Z112" i="126"/>
  <c r="CR112" i="126" s="1"/>
  <c r="DP111" i="126"/>
  <c r="DK111" i="126"/>
  <c r="DJ111" i="126"/>
  <c r="DG111" i="126"/>
  <c r="DF111" i="126"/>
  <c r="DD111" i="126"/>
  <c r="DC111" i="126"/>
  <c r="DA111" i="126"/>
  <c r="CZ111" i="126"/>
  <c r="CX111" i="126"/>
  <c r="CW111" i="126"/>
  <c r="CU111" i="126"/>
  <c r="CP111" i="126"/>
  <c r="Z111" i="126"/>
  <c r="CR111" i="126" s="1"/>
  <c r="C111" i="126"/>
  <c r="DP110" i="126"/>
  <c r="DK110" i="126"/>
  <c r="DJ110" i="126"/>
  <c r="DG110" i="126"/>
  <c r="DF110" i="126"/>
  <c r="DD110" i="126"/>
  <c r="DC110" i="126"/>
  <c r="DA110" i="126"/>
  <c r="CZ110" i="126"/>
  <c r="CX110" i="126"/>
  <c r="CW110" i="126"/>
  <c r="CU110" i="126"/>
  <c r="CP110" i="126"/>
  <c r="Z110" i="126"/>
  <c r="CR110" i="126" s="1"/>
  <c r="C110" i="126"/>
  <c r="DP109" i="126"/>
  <c r="DK109" i="126"/>
  <c r="DJ109" i="126"/>
  <c r="DG109" i="126"/>
  <c r="DF109" i="126"/>
  <c r="DD109" i="126"/>
  <c r="DC109" i="126"/>
  <c r="DA109" i="126"/>
  <c r="CZ109" i="126"/>
  <c r="CX109" i="126"/>
  <c r="CW109" i="126"/>
  <c r="CU109" i="126"/>
  <c r="CP109" i="126"/>
  <c r="Z109" i="126"/>
  <c r="CR109" i="126" s="1"/>
  <c r="DP108" i="126"/>
  <c r="CX108" i="126"/>
  <c r="CW108" i="126"/>
  <c r="CU108" i="126"/>
  <c r="CP108" i="126"/>
  <c r="Z108" i="126"/>
  <c r="CR108" i="126" s="1"/>
  <c r="C108" i="126"/>
  <c r="DP107" i="126"/>
  <c r="CX107" i="126"/>
  <c r="CW107" i="126"/>
  <c r="CU107" i="126"/>
  <c r="CP107" i="126"/>
  <c r="Z107" i="126"/>
  <c r="CR107" i="126" s="1"/>
  <c r="C107" i="126"/>
  <c r="DP106" i="126"/>
  <c r="DK106" i="126"/>
  <c r="DJ106" i="126"/>
  <c r="DA106" i="126"/>
  <c r="CZ106" i="126"/>
  <c r="CX106" i="126"/>
  <c r="CW106" i="126"/>
  <c r="CU106" i="126"/>
  <c r="CP106" i="126"/>
  <c r="Z106" i="126"/>
  <c r="CR106" i="126" s="1"/>
  <c r="C106" i="126"/>
  <c r="DP105" i="126"/>
  <c r="DK105" i="126"/>
  <c r="DJ105" i="126"/>
  <c r="DA105" i="126"/>
  <c r="CZ105" i="126"/>
  <c r="CX105" i="126"/>
  <c r="CW105" i="126"/>
  <c r="CU105" i="126"/>
  <c r="CP105" i="126"/>
  <c r="Z105" i="126"/>
  <c r="CR105" i="126" s="1"/>
  <c r="DP104" i="126"/>
  <c r="DK104" i="126"/>
  <c r="DJ104" i="126"/>
  <c r="DG104" i="126"/>
  <c r="DF104" i="126"/>
  <c r="DD104" i="126"/>
  <c r="DC104" i="126"/>
  <c r="DA104" i="126"/>
  <c r="CZ104" i="126"/>
  <c r="CX104" i="126"/>
  <c r="CW104" i="126"/>
  <c r="CU104" i="126"/>
  <c r="CP104" i="126"/>
  <c r="Z104" i="126"/>
  <c r="CR104" i="126" s="1"/>
  <c r="DP103" i="126"/>
  <c r="CX103" i="126"/>
  <c r="CW103" i="126"/>
  <c r="CU103" i="126"/>
  <c r="CP103" i="126"/>
  <c r="Z103" i="126"/>
  <c r="CR103" i="126" s="1"/>
  <c r="C103" i="126"/>
  <c r="DP102" i="126"/>
  <c r="DK102" i="126"/>
  <c r="DJ102" i="126"/>
  <c r="DG102" i="126"/>
  <c r="DF102" i="126"/>
  <c r="DD102" i="126"/>
  <c r="DC102" i="126"/>
  <c r="CX102" i="126"/>
  <c r="CW102" i="126"/>
  <c r="CU102" i="126"/>
  <c r="CP102" i="126"/>
  <c r="Z102" i="126"/>
  <c r="CR102" i="126" s="1"/>
  <c r="DP101" i="126"/>
  <c r="DK101" i="126"/>
  <c r="DJ101" i="126"/>
  <c r="DG101" i="126"/>
  <c r="DF101" i="126"/>
  <c r="DD101" i="126"/>
  <c r="DC101" i="126"/>
  <c r="DA101" i="126"/>
  <c r="CZ101" i="126"/>
  <c r="CX101" i="126"/>
  <c r="CW101" i="126"/>
  <c r="CU101" i="126"/>
  <c r="CP101" i="126"/>
  <c r="Z101" i="126"/>
  <c r="CR101" i="126" s="1"/>
  <c r="DP100" i="126"/>
  <c r="DK100" i="126"/>
  <c r="DJ100" i="126"/>
  <c r="DG100" i="126"/>
  <c r="DF100" i="126"/>
  <c r="DD100" i="126"/>
  <c r="DC100" i="126"/>
  <c r="DA100" i="126"/>
  <c r="CZ100" i="126"/>
  <c r="CX100" i="126"/>
  <c r="CW100" i="126"/>
  <c r="CU100" i="126"/>
  <c r="CP100" i="126"/>
  <c r="Z100" i="126"/>
  <c r="CR100" i="126" s="1"/>
  <c r="DP99" i="126"/>
  <c r="CX99" i="126"/>
  <c r="CW99" i="126"/>
  <c r="CU99" i="126"/>
  <c r="CP99" i="126"/>
  <c r="Z99" i="126"/>
  <c r="CR99" i="126" s="1"/>
  <c r="DP98" i="126"/>
  <c r="CX98" i="126"/>
  <c r="CW98" i="126"/>
  <c r="CU98" i="126"/>
  <c r="CP98" i="126"/>
  <c r="Z98" i="126"/>
  <c r="CR98" i="126" s="1"/>
  <c r="DP97" i="126"/>
  <c r="DK97" i="126"/>
  <c r="DJ97" i="126"/>
  <c r="DG97" i="126"/>
  <c r="DF97" i="126"/>
  <c r="DD97" i="126"/>
  <c r="DC97" i="126"/>
  <c r="DA97" i="126"/>
  <c r="CZ97" i="126"/>
  <c r="CX97" i="126"/>
  <c r="CW97" i="126"/>
  <c r="CU97" i="126"/>
  <c r="CP97" i="126"/>
  <c r="Z97" i="126"/>
  <c r="CR97" i="126" s="1"/>
  <c r="DP96" i="126"/>
  <c r="DK96" i="126"/>
  <c r="DJ96" i="126"/>
  <c r="DG96" i="126"/>
  <c r="DF96" i="126"/>
  <c r="DD96" i="126"/>
  <c r="DC96" i="126"/>
  <c r="DA96" i="126"/>
  <c r="CZ96" i="126"/>
  <c r="CX96" i="126"/>
  <c r="CW96" i="126"/>
  <c r="CU96" i="126"/>
  <c r="CP96" i="126"/>
  <c r="Z96" i="126"/>
  <c r="CR96" i="126" s="1"/>
  <c r="DP95" i="126"/>
  <c r="DK95" i="126"/>
  <c r="DJ95" i="126"/>
  <c r="DG95" i="126"/>
  <c r="DF95" i="126"/>
  <c r="DD95" i="126"/>
  <c r="DC95" i="126"/>
  <c r="DA95" i="126"/>
  <c r="CZ95" i="126"/>
  <c r="CX95" i="126"/>
  <c r="CW95" i="126"/>
  <c r="CU95" i="126"/>
  <c r="CP95" i="126"/>
  <c r="Z95" i="126"/>
  <c r="CR95" i="126" s="1"/>
  <c r="DP94" i="126"/>
  <c r="DK94" i="126"/>
  <c r="DJ94" i="126"/>
  <c r="DG94" i="126"/>
  <c r="DF94" i="126"/>
  <c r="DD94" i="126"/>
  <c r="DC94" i="126"/>
  <c r="DA94" i="126"/>
  <c r="CZ94" i="126"/>
  <c r="CX94" i="126"/>
  <c r="CW94" i="126"/>
  <c r="CU94" i="126"/>
  <c r="CP94" i="126"/>
  <c r="Z94" i="126"/>
  <c r="CR94" i="126" s="1"/>
  <c r="DP93" i="126"/>
  <c r="DK93" i="126"/>
  <c r="DJ93" i="126"/>
  <c r="DG93" i="126"/>
  <c r="DF93" i="126"/>
  <c r="DD93" i="126"/>
  <c r="DC93" i="126"/>
  <c r="DA93" i="126"/>
  <c r="CZ93" i="126"/>
  <c r="CX93" i="126"/>
  <c r="CW93" i="126"/>
  <c r="CU93" i="126"/>
  <c r="CP93" i="126"/>
  <c r="Z93" i="126"/>
  <c r="CR93" i="126" s="1"/>
  <c r="DP92" i="126"/>
  <c r="DK92" i="126"/>
  <c r="DJ92" i="126"/>
  <c r="DG92" i="126"/>
  <c r="DF92" i="126"/>
  <c r="DD92" i="126"/>
  <c r="DC92" i="126"/>
  <c r="DA92" i="126"/>
  <c r="CZ92" i="126"/>
  <c r="CX92" i="126"/>
  <c r="CW92" i="126"/>
  <c r="CU92" i="126"/>
  <c r="CP92" i="126"/>
  <c r="Z92" i="126"/>
  <c r="CR92" i="126" s="1"/>
  <c r="DP91" i="126"/>
  <c r="DK91" i="126"/>
  <c r="DJ91" i="126"/>
  <c r="DG91" i="126"/>
  <c r="DF91" i="126"/>
  <c r="DD91" i="126"/>
  <c r="DC91" i="126"/>
  <c r="DA91" i="126"/>
  <c r="CZ91" i="126"/>
  <c r="CX91" i="126"/>
  <c r="CW91" i="126"/>
  <c r="CU91" i="126"/>
  <c r="CP91" i="126"/>
  <c r="Z91" i="126"/>
  <c r="CR91" i="126" s="1"/>
  <c r="DP90" i="126"/>
  <c r="DK90" i="126"/>
  <c r="DJ90" i="126"/>
  <c r="DG90" i="126"/>
  <c r="DF90" i="126"/>
  <c r="DD90" i="126"/>
  <c r="DC90" i="126"/>
  <c r="DA90" i="126"/>
  <c r="CZ90" i="126"/>
  <c r="CX90" i="126"/>
  <c r="CW90" i="126"/>
  <c r="CU90" i="126"/>
  <c r="CP90" i="126"/>
  <c r="Z90" i="126"/>
  <c r="CR90" i="126" s="1"/>
  <c r="DP89" i="126"/>
  <c r="DK89" i="126"/>
  <c r="DJ89" i="126"/>
  <c r="DG89" i="126"/>
  <c r="DF89" i="126"/>
  <c r="DD89" i="126"/>
  <c r="DC89" i="126"/>
  <c r="DA89" i="126"/>
  <c r="CZ89" i="126"/>
  <c r="CX89" i="126"/>
  <c r="CW89" i="126"/>
  <c r="CU89" i="126"/>
  <c r="CP89" i="126"/>
  <c r="Z89" i="126"/>
  <c r="CR89" i="126" s="1"/>
  <c r="DP88" i="126"/>
  <c r="DK88" i="126"/>
  <c r="DJ88" i="126"/>
  <c r="DG88" i="126"/>
  <c r="DF88" i="126"/>
  <c r="DD88" i="126"/>
  <c r="DC88" i="126"/>
  <c r="DA88" i="126"/>
  <c r="CZ88" i="126"/>
  <c r="CX88" i="126"/>
  <c r="CW88" i="126"/>
  <c r="CU88" i="126"/>
  <c r="CP88" i="126"/>
  <c r="Z88" i="126"/>
  <c r="CR88" i="126" s="1"/>
  <c r="DP87" i="126"/>
  <c r="DK87" i="126"/>
  <c r="DJ87" i="126"/>
  <c r="DG87" i="126"/>
  <c r="DF87" i="126"/>
  <c r="DD87" i="126"/>
  <c r="DC87" i="126"/>
  <c r="DA87" i="126"/>
  <c r="CZ87" i="126"/>
  <c r="CX87" i="126"/>
  <c r="CW87" i="126"/>
  <c r="CU87" i="126"/>
  <c r="CP87" i="126"/>
  <c r="Z87" i="126"/>
  <c r="CR87" i="126" s="1"/>
  <c r="DP86" i="126"/>
  <c r="DK86" i="126"/>
  <c r="DJ86" i="126"/>
  <c r="DG86" i="126"/>
  <c r="DF86" i="126"/>
  <c r="DD86" i="126"/>
  <c r="DC86" i="126"/>
  <c r="DA86" i="126"/>
  <c r="CZ86" i="126"/>
  <c r="CX86" i="126"/>
  <c r="CW86" i="126"/>
  <c r="CU86" i="126"/>
  <c r="CP86" i="126"/>
  <c r="Z86" i="126"/>
  <c r="CR86" i="126" s="1"/>
  <c r="DP85" i="126"/>
  <c r="DK85" i="126"/>
  <c r="DJ85" i="126"/>
  <c r="DG85" i="126"/>
  <c r="DF85" i="126"/>
  <c r="DD85" i="126"/>
  <c r="DC85" i="126"/>
  <c r="DA85" i="126"/>
  <c r="CZ85" i="126"/>
  <c r="CX85" i="126"/>
  <c r="CW85" i="126"/>
  <c r="CU85" i="126"/>
  <c r="CP85" i="126"/>
  <c r="Z85" i="126"/>
  <c r="CR85" i="126" s="1"/>
  <c r="DP84" i="126"/>
  <c r="DK84" i="126"/>
  <c r="DJ84" i="126"/>
  <c r="DG84" i="126"/>
  <c r="DF84" i="126"/>
  <c r="DD84" i="126"/>
  <c r="DC84" i="126"/>
  <c r="DA84" i="126"/>
  <c r="CZ84" i="126"/>
  <c r="CX84" i="126"/>
  <c r="CW84" i="126"/>
  <c r="CU84" i="126"/>
  <c r="CP84" i="126"/>
  <c r="Z84" i="126"/>
  <c r="CR84" i="126" s="1"/>
  <c r="DP83" i="126"/>
  <c r="DK83" i="126"/>
  <c r="DJ83" i="126"/>
  <c r="DG83" i="126"/>
  <c r="DF83" i="126"/>
  <c r="DD83" i="126"/>
  <c r="DC83" i="126"/>
  <c r="DA83" i="126"/>
  <c r="CZ83" i="126"/>
  <c r="CX83" i="126"/>
  <c r="CW83" i="126"/>
  <c r="CU83" i="126"/>
  <c r="CP83" i="126"/>
  <c r="Z83" i="126"/>
  <c r="CR83" i="126" s="1"/>
  <c r="DP82" i="126"/>
  <c r="DK82" i="126"/>
  <c r="DJ82" i="126"/>
  <c r="DG82" i="126"/>
  <c r="DF82" i="126"/>
  <c r="DD82" i="126"/>
  <c r="DC82" i="126"/>
  <c r="DA82" i="126"/>
  <c r="CZ82" i="126"/>
  <c r="CX82" i="126"/>
  <c r="CW82" i="126"/>
  <c r="CU82" i="126"/>
  <c r="CP82" i="126"/>
  <c r="Z82" i="126"/>
  <c r="CR82" i="126" s="1"/>
  <c r="DP81" i="126"/>
  <c r="DK81" i="126"/>
  <c r="DJ81" i="126"/>
  <c r="DG81" i="126"/>
  <c r="DF81" i="126"/>
  <c r="DD81" i="126"/>
  <c r="DC81" i="126"/>
  <c r="DA81" i="126"/>
  <c r="CZ81" i="126"/>
  <c r="CX81" i="126"/>
  <c r="CW81" i="126"/>
  <c r="CU81" i="126"/>
  <c r="CP81" i="126"/>
  <c r="Z81" i="126"/>
  <c r="CR81" i="126" s="1"/>
  <c r="DP80" i="126"/>
  <c r="DK80" i="126"/>
  <c r="DJ80" i="126"/>
  <c r="DG80" i="126"/>
  <c r="DF80" i="126"/>
  <c r="DD80" i="126"/>
  <c r="DC80" i="126"/>
  <c r="DA80" i="126"/>
  <c r="CZ80" i="126"/>
  <c r="CX80" i="126"/>
  <c r="CW80" i="126"/>
  <c r="CU80" i="126"/>
  <c r="CP80" i="126"/>
  <c r="Z80" i="126"/>
  <c r="CR80" i="126" s="1"/>
  <c r="DP79" i="126"/>
  <c r="DK79" i="126"/>
  <c r="DJ79" i="126"/>
  <c r="DG79" i="126"/>
  <c r="DF79" i="126"/>
  <c r="DD79" i="126"/>
  <c r="DC79" i="126"/>
  <c r="DA79" i="126"/>
  <c r="CZ79" i="126"/>
  <c r="CX79" i="126"/>
  <c r="CW79" i="126"/>
  <c r="CU79" i="126"/>
  <c r="CP79" i="126"/>
  <c r="Z79" i="126"/>
  <c r="CR79" i="126" s="1"/>
  <c r="DP78" i="126"/>
  <c r="DK78" i="126"/>
  <c r="DJ78" i="126"/>
  <c r="DG78" i="126"/>
  <c r="DF78" i="126"/>
  <c r="DD78" i="126"/>
  <c r="DC78" i="126"/>
  <c r="DA78" i="126"/>
  <c r="CZ78" i="126"/>
  <c r="CX78" i="126"/>
  <c r="CW78" i="126"/>
  <c r="CU78" i="126"/>
  <c r="CP78" i="126"/>
  <c r="Z78" i="126"/>
  <c r="CR78" i="126" s="1"/>
  <c r="DP77" i="126"/>
  <c r="DK77" i="126"/>
  <c r="DJ77" i="126"/>
  <c r="DG77" i="126"/>
  <c r="DF77" i="126"/>
  <c r="DD77" i="126"/>
  <c r="DC77" i="126"/>
  <c r="DA77" i="126"/>
  <c r="CZ77" i="126"/>
  <c r="CX77" i="126"/>
  <c r="CW77" i="126"/>
  <c r="CU77" i="126"/>
  <c r="CP77" i="126"/>
  <c r="Z77" i="126"/>
  <c r="CR77" i="126" s="1"/>
  <c r="DP76" i="126"/>
  <c r="DK76" i="126"/>
  <c r="DJ76" i="126"/>
  <c r="DG76" i="126"/>
  <c r="DF76" i="126"/>
  <c r="DD76" i="126"/>
  <c r="DC76" i="126"/>
  <c r="DA76" i="126"/>
  <c r="CZ76" i="126"/>
  <c r="CX76" i="126"/>
  <c r="CW76" i="126"/>
  <c r="CU76" i="126"/>
  <c r="CP76" i="126"/>
  <c r="Z76" i="126"/>
  <c r="CR76" i="126" s="1"/>
  <c r="DP75" i="126"/>
  <c r="CX75" i="126"/>
  <c r="CW75" i="126"/>
  <c r="CU75" i="126"/>
  <c r="CP75" i="126"/>
  <c r="Z75" i="126"/>
  <c r="CR75" i="126" s="1"/>
  <c r="DP74" i="126"/>
  <c r="CX74" i="126"/>
  <c r="CW74" i="126"/>
  <c r="CU74" i="126"/>
  <c r="CP74" i="126"/>
  <c r="Z74" i="126"/>
  <c r="CR74" i="126" s="1"/>
  <c r="DP73" i="126"/>
  <c r="CX73" i="126"/>
  <c r="CW73" i="126"/>
  <c r="CU73" i="126"/>
  <c r="CP73" i="126"/>
  <c r="Z73" i="126"/>
  <c r="CR73" i="126" s="1"/>
  <c r="DP72" i="126"/>
  <c r="CX72" i="126"/>
  <c r="CW72" i="126"/>
  <c r="CU72" i="126"/>
  <c r="CP72" i="126"/>
  <c r="Z72" i="126"/>
  <c r="CR72" i="126" s="1"/>
  <c r="DP71" i="126"/>
  <c r="DA71" i="126"/>
  <c r="CZ71" i="126"/>
  <c r="CX71" i="126"/>
  <c r="CW71" i="126"/>
  <c r="CU71" i="126"/>
  <c r="CR71" i="126"/>
  <c r="CP71" i="126"/>
  <c r="Z71" i="126"/>
  <c r="C71" i="126"/>
  <c r="DP70" i="126"/>
  <c r="CX70" i="126"/>
  <c r="CW70" i="126"/>
  <c r="CU70" i="126"/>
  <c r="CR70" i="126"/>
  <c r="CP70" i="126"/>
  <c r="Z70" i="126"/>
  <c r="C70" i="126"/>
  <c r="DP69" i="126"/>
  <c r="CX69" i="126"/>
  <c r="CW69" i="126"/>
  <c r="CU69" i="126"/>
  <c r="CR69" i="126"/>
  <c r="CP69" i="126"/>
  <c r="Z69" i="126"/>
  <c r="C69" i="126"/>
  <c r="DP68" i="126"/>
  <c r="DA68" i="126"/>
  <c r="CZ68" i="126"/>
  <c r="CX68" i="126"/>
  <c r="CW68" i="126"/>
  <c r="CU68" i="126"/>
  <c r="CP68" i="126"/>
  <c r="Z68" i="126"/>
  <c r="CR68" i="126" s="1"/>
  <c r="C68" i="126"/>
  <c r="DP67" i="126"/>
  <c r="DA67" i="126"/>
  <c r="CZ67" i="126"/>
  <c r="CX67" i="126"/>
  <c r="CW67" i="126"/>
  <c r="CU67" i="126"/>
  <c r="CP67" i="126"/>
  <c r="Z67" i="126"/>
  <c r="CR67" i="126" s="1"/>
  <c r="DP66" i="126"/>
  <c r="DA66" i="126"/>
  <c r="CZ66" i="126"/>
  <c r="CX66" i="126"/>
  <c r="CW66" i="126"/>
  <c r="CU66" i="126"/>
  <c r="CP66" i="126"/>
  <c r="Z66" i="126"/>
  <c r="CR66" i="126" s="1"/>
  <c r="DP65" i="126"/>
  <c r="DA65" i="126"/>
  <c r="CZ65" i="126"/>
  <c r="CX65" i="126"/>
  <c r="CW65" i="126"/>
  <c r="CU65" i="126"/>
  <c r="CP65" i="126"/>
  <c r="Z65" i="126"/>
  <c r="C65" i="126" s="1"/>
  <c r="DP64" i="126"/>
  <c r="CX64" i="126"/>
  <c r="CW64" i="126"/>
  <c r="CU64" i="126"/>
  <c r="CP64" i="126"/>
  <c r="Z64" i="126"/>
  <c r="C64" i="126" s="1"/>
  <c r="DP63" i="126"/>
  <c r="DK63" i="126"/>
  <c r="DJ63" i="126"/>
  <c r="DG63" i="126"/>
  <c r="DF63" i="126"/>
  <c r="DD63" i="126"/>
  <c r="DC63" i="126"/>
  <c r="CX63" i="126"/>
  <c r="CW63" i="126"/>
  <c r="CU63" i="126"/>
  <c r="CP63" i="126"/>
  <c r="Z63" i="126"/>
  <c r="CR63" i="126" s="1"/>
  <c r="DP62" i="126"/>
  <c r="DK62" i="126"/>
  <c r="DJ62" i="126"/>
  <c r="DG62" i="126"/>
  <c r="DF62" i="126"/>
  <c r="DD62" i="126"/>
  <c r="DC62" i="126"/>
  <c r="DA62" i="126"/>
  <c r="CZ62" i="126"/>
  <c r="CX62" i="126"/>
  <c r="CW62" i="126"/>
  <c r="CU62" i="126"/>
  <c r="CP62" i="126"/>
  <c r="Z62" i="126"/>
  <c r="CR62" i="126" s="1"/>
  <c r="DP61" i="126"/>
  <c r="DK61" i="126"/>
  <c r="DJ61" i="126"/>
  <c r="DG61" i="126"/>
  <c r="DF61" i="126"/>
  <c r="DD61" i="126"/>
  <c r="DC61" i="126"/>
  <c r="DA61" i="126"/>
  <c r="CZ61" i="126"/>
  <c r="CX61" i="126"/>
  <c r="CW61" i="126"/>
  <c r="CU61" i="126"/>
  <c r="CP61" i="126"/>
  <c r="Z61" i="126"/>
  <c r="CR61" i="126" s="1"/>
  <c r="DP60" i="126"/>
  <c r="CX60" i="126"/>
  <c r="CW60" i="126"/>
  <c r="CU60" i="126"/>
  <c r="CP60" i="126"/>
  <c r="Z60" i="126"/>
  <c r="CR60" i="126" s="1"/>
  <c r="DP59" i="126"/>
  <c r="DA59" i="126"/>
  <c r="CZ59" i="126"/>
  <c r="CX59" i="126"/>
  <c r="CW59" i="126"/>
  <c r="CU59" i="126"/>
  <c r="CP59" i="126"/>
  <c r="Z59" i="126"/>
  <c r="C59" i="126" s="1"/>
  <c r="DP58" i="126"/>
  <c r="DK58" i="126"/>
  <c r="DJ58" i="126"/>
  <c r="DG58" i="126"/>
  <c r="DF58" i="126"/>
  <c r="DD58" i="126"/>
  <c r="DC58" i="126"/>
  <c r="DA58" i="126"/>
  <c r="CZ58" i="126"/>
  <c r="CX58" i="126"/>
  <c r="CW58" i="126"/>
  <c r="CU58" i="126"/>
  <c r="CP58" i="126"/>
  <c r="Z58" i="126"/>
  <c r="C58" i="126" s="1"/>
  <c r="DP57" i="126"/>
  <c r="DK57" i="126"/>
  <c r="DJ57" i="126"/>
  <c r="DG57" i="126"/>
  <c r="DF57" i="126"/>
  <c r="DD57" i="126"/>
  <c r="DC57" i="126"/>
  <c r="DA57" i="126"/>
  <c r="CZ57" i="126"/>
  <c r="CX57" i="126"/>
  <c r="CW57" i="126"/>
  <c r="CU57" i="126"/>
  <c r="CP57" i="126"/>
  <c r="Z57" i="126"/>
  <c r="C57" i="126" s="1"/>
  <c r="DP56" i="126"/>
  <c r="DA56" i="126"/>
  <c r="CZ56" i="126"/>
  <c r="CX56" i="126"/>
  <c r="CW56" i="126"/>
  <c r="CU56" i="126"/>
  <c r="CP56" i="126"/>
  <c r="Z56" i="126"/>
  <c r="CR56" i="126" s="1"/>
  <c r="DP55" i="126"/>
  <c r="DK55" i="126"/>
  <c r="DJ55" i="126"/>
  <c r="DG55" i="126"/>
  <c r="DF55" i="126"/>
  <c r="DD55" i="126"/>
  <c r="DC55" i="126"/>
  <c r="DA55" i="126"/>
  <c r="CZ55" i="126"/>
  <c r="CX55" i="126"/>
  <c r="CW55" i="126"/>
  <c r="CU55" i="126"/>
  <c r="CP55" i="126"/>
  <c r="Z55" i="126"/>
  <c r="CR55" i="126" s="1"/>
  <c r="DP54" i="126"/>
  <c r="DK54" i="126"/>
  <c r="DJ54" i="126"/>
  <c r="DG54" i="126"/>
  <c r="DF54" i="126"/>
  <c r="DD54" i="126"/>
  <c r="DC54" i="126"/>
  <c r="DA54" i="126"/>
  <c r="CZ54" i="126"/>
  <c r="CX54" i="126"/>
  <c r="CW54" i="126"/>
  <c r="CU54" i="126"/>
  <c r="CP54" i="126"/>
  <c r="Z54" i="126"/>
  <c r="CR54" i="126" s="1"/>
  <c r="C54" i="126"/>
  <c r="DP53" i="126"/>
  <c r="DA53" i="126"/>
  <c r="CZ53" i="126"/>
  <c r="CX53" i="126"/>
  <c r="CW53" i="126"/>
  <c r="CU53" i="126"/>
  <c r="CR53" i="126"/>
  <c r="CP53" i="126"/>
  <c r="Z53" i="126"/>
  <c r="C53" i="126" s="1"/>
  <c r="DP52" i="126"/>
  <c r="DK52" i="126"/>
  <c r="DJ52" i="126"/>
  <c r="DG52" i="126"/>
  <c r="DF52" i="126"/>
  <c r="DD52" i="126"/>
  <c r="DC52" i="126"/>
  <c r="DA52" i="126"/>
  <c r="CZ52" i="126"/>
  <c r="CX52" i="126"/>
  <c r="CW52" i="126"/>
  <c r="CU52" i="126"/>
  <c r="CP52" i="126"/>
  <c r="Z52" i="126"/>
  <c r="C52" i="126" s="1"/>
  <c r="DP51" i="126"/>
  <c r="DK51" i="126"/>
  <c r="DJ51" i="126"/>
  <c r="DG51" i="126"/>
  <c r="DF51" i="126"/>
  <c r="DD51" i="126"/>
  <c r="DC51" i="126"/>
  <c r="DA51" i="126"/>
  <c r="CZ51" i="126"/>
  <c r="CX51" i="126"/>
  <c r="CW51" i="126"/>
  <c r="CU51" i="126"/>
  <c r="CR51" i="126"/>
  <c r="CP51" i="126"/>
  <c r="Z51" i="126"/>
  <c r="C51" i="126" s="1"/>
  <c r="DP50" i="126"/>
  <c r="CX50" i="126"/>
  <c r="CW50" i="126"/>
  <c r="CU50" i="126"/>
  <c r="CR50" i="126"/>
  <c r="CP50" i="126"/>
  <c r="Z50" i="126"/>
  <c r="C50" i="126" s="1"/>
  <c r="DP49" i="126"/>
  <c r="CX49" i="126"/>
  <c r="CW49" i="126"/>
  <c r="CU49" i="126"/>
  <c r="CP49" i="126"/>
  <c r="Z49" i="126"/>
  <c r="C49" i="126" s="1"/>
  <c r="DP48" i="126"/>
  <c r="DK48" i="126"/>
  <c r="DJ48" i="126"/>
  <c r="DG48" i="126"/>
  <c r="DF48" i="126"/>
  <c r="DD48" i="126"/>
  <c r="DC48" i="126"/>
  <c r="DA48" i="126"/>
  <c r="CZ48" i="126"/>
  <c r="CX48" i="126"/>
  <c r="CW48" i="126"/>
  <c r="CU48" i="126"/>
  <c r="CP48" i="126"/>
  <c r="Z48" i="126"/>
  <c r="C48" i="126" s="1"/>
  <c r="DP47" i="126"/>
  <c r="DK47" i="126"/>
  <c r="DJ47" i="126"/>
  <c r="DG47" i="126"/>
  <c r="DF47" i="126"/>
  <c r="DD47" i="126"/>
  <c r="DC47" i="126"/>
  <c r="DA47" i="126"/>
  <c r="CZ47" i="126"/>
  <c r="CU47" i="126"/>
  <c r="CP47" i="126"/>
  <c r="Z47" i="126"/>
  <c r="CR47" i="126" s="1"/>
  <c r="DP46" i="126"/>
  <c r="DK46" i="126"/>
  <c r="DJ46" i="126"/>
  <c r="DG46" i="126"/>
  <c r="DF46" i="126"/>
  <c r="DD46" i="126"/>
  <c r="DC46" i="126"/>
  <c r="DA46" i="126"/>
  <c r="CZ46" i="126"/>
  <c r="CX46" i="126"/>
  <c r="CW46" i="126"/>
  <c r="CU46" i="126"/>
  <c r="CP46" i="126"/>
  <c r="Z46" i="126"/>
  <c r="CR46" i="126" s="1"/>
  <c r="C46" i="126"/>
  <c r="DP45" i="126"/>
  <c r="CX45" i="126"/>
  <c r="CW45" i="126"/>
  <c r="CU45" i="126"/>
  <c r="CP45" i="126"/>
  <c r="Z45" i="126"/>
  <c r="CR45" i="126" s="1"/>
  <c r="C45" i="126"/>
  <c r="DP44" i="126"/>
  <c r="DK44" i="126"/>
  <c r="DJ44" i="126"/>
  <c r="DG44" i="126"/>
  <c r="DF44" i="126"/>
  <c r="DD44" i="126"/>
  <c r="DC44" i="126"/>
  <c r="DA44" i="126"/>
  <c r="CZ44" i="126"/>
  <c r="CX44" i="126"/>
  <c r="CW44" i="126"/>
  <c r="CU44" i="126"/>
  <c r="CP44" i="126"/>
  <c r="Z44" i="126"/>
  <c r="CR44" i="126" s="1"/>
  <c r="DP43" i="126"/>
  <c r="DK43" i="126"/>
  <c r="DJ43" i="126"/>
  <c r="DG43" i="126"/>
  <c r="DF43" i="126"/>
  <c r="DD43" i="126"/>
  <c r="DC43" i="126"/>
  <c r="DA43" i="126"/>
  <c r="CZ43" i="126"/>
  <c r="CX43" i="126"/>
  <c r="CW43" i="126"/>
  <c r="CU43" i="126"/>
  <c r="CP43" i="126"/>
  <c r="Z43" i="126"/>
  <c r="CR43" i="126" s="1"/>
  <c r="C43" i="126"/>
  <c r="DP42" i="126"/>
  <c r="DK42" i="126"/>
  <c r="DJ42" i="126"/>
  <c r="DG42" i="126"/>
  <c r="DF42" i="126"/>
  <c r="DD42" i="126"/>
  <c r="DC42" i="126"/>
  <c r="DA42" i="126"/>
  <c r="CZ42" i="126"/>
  <c r="CX42" i="126"/>
  <c r="CW42" i="126"/>
  <c r="CU42" i="126"/>
  <c r="CP42" i="126"/>
  <c r="Z42" i="126"/>
  <c r="CR42" i="126" s="1"/>
  <c r="DP41" i="126"/>
  <c r="DK41" i="126"/>
  <c r="DJ41" i="126"/>
  <c r="DG41" i="126"/>
  <c r="DF41" i="126"/>
  <c r="DD41" i="126"/>
  <c r="DC41" i="126"/>
  <c r="DA41" i="126"/>
  <c r="CZ41" i="126"/>
  <c r="CX41" i="126"/>
  <c r="CW41" i="126"/>
  <c r="CU41" i="126"/>
  <c r="CP41" i="126"/>
  <c r="Z41" i="126"/>
  <c r="CR41" i="126" s="1"/>
  <c r="DP40" i="126"/>
  <c r="DA40" i="126"/>
  <c r="CZ40" i="126"/>
  <c r="CX40" i="126"/>
  <c r="CW40" i="126"/>
  <c r="CU40" i="126"/>
  <c r="CR40" i="126"/>
  <c r="CP40" i="126"/>
  <c r="Z40" i="126"/>
  <c r="DP39" i="126"/>
  <c r="DK39" i="126"/>
  <c r="DJ39" i="126"/>
  <c r="DD39" i="126"/>
  <c r="DC39" i="126"/>
  <c r="DA39" i="126"/>
  <c r="CZ39" i="126"/>
  <c r="CX39" i="126"/>
  <c r="CW39" i="126"/>
  <c r="CU39" i="126"/>
  <c r="CP39" i="126"/>
  <c r="Z39" i="126"/>
  <c r="CR39" i="126" s="1"/>
  <c r="C39" i="126"/>
  <c r="DP38" i="126"/>
  <c r="DK38" i="126"/>
  <c r="DJ38" i="126"/>
  <c r="DG38" i="126"/>
  <c r="DF38" i="126"/>
  <c r="DD38" i="126"/>
  <c r="DC38" i="126"/>
  <c r="DA38" i="126"/>
  <c r="CZ38" i="126"/>
  <c r="CX38" i="126"/>
  <c r="CW38" i="126"/>
  <c r="CU38" i="126"/>
  <c r="CP38" i="126"/>
  <c r="Z38" i="126"/>
  <c r="CR38" i="126" s="1"/>
  <c r="DP37" i="126"/>
  <c r="DK37" i="126"/>
  <c r="DJ37" i="126"/>
  <c r="DG37" i="126"/>
  <c r="DF37" i="126"/>
  <c r="DD37" i="126"/>
  <c r="DC37" i="126"/>
  <c r="DA37" i="126"/>
  <c r="CZ37" i="126"/>
  <c r="CX37" i="126"/>
  <c r="CW37" i="126"/>
  <c r="CU37" i="126"/>
  <c r="CP37" i="126"/>
  <c r="Z37" i="126"/>
  <c r="CR37" i="126" s="1"/>
  <c r="C37" i="126"/>
  <c r="DP36" i="126"/>
  <c r="DK36" i="126"/>
  <c r="DJ36" i="126"/>
  <c r="DG36" i="126"/>
  <c r="DF36" i="126"/>
  <c r="DD36" i="126"/>
  <c r="DC36" i="126"/>
  <c r="DA36" i="126"/>
  <c r="CZ36" i="126"/>
  <c r="CX36" i="126"/>
  <c r="CW36" i="126"/>
  <c r="CU36" i="126"/>
  <c r="CP36" i="126"/>
  <c r="Z36" i="126"/>
  <c r="CR36" i="126" s="1"/>
  <c r="C36" i="126"/>
  <c r="DP35" i="126"/>
  <c r="DK35" i="126"/>
  <c r="DJ35" i="126"/>
  <c r="DG35" i="126"/>
  <c r="DF35" i="126"/>
  <c r="DD35" i="126"/>
  <c r="DC35" i="126"/>
  <c r="DA35" i="126"/>
  <c r="CZ35" i="126"/>
  <c r="CX35" i="126"/>
  <c r="CW35" i="126"/>
  <c r="CU35" i="126"/>
  <c r="CP35" i="126"/>
  <c r="Z35" i="126"/>
  <c r="CR35" i="126" s="1"/>
  <c r="C35" i="126"/>
  <c r="DP34" i="126"/>
  <c r="CX34" i="126"/>
  <c r="CW34" i="126"/>
  <c r="CU34" i="126"/>
  <c r="CP34" i="126"/>
  <c r="Z34" i="126"/>
  <c r="CR34" i="126" s="1"/>
  <c r="DP33" i="126"/>
  <c r="DK33" i="126"/>
  <c r="DJ33" i="126"/>
  <c r="DG33" i="126"/>
  <c r="DF33" i="126"/>
  <c r="DD33" i="126"/>
  <c r="DC33" i="126"/>
  <c r="DA33" i="126"/>
  <c r="CZ33" i="126"/>
  <c r="CX33" i="126"/>
  <c r="CW33" i="126"/>
  <c r="CU33" i="126"/>
  <c r="CP33" i="126"/>
  <c r="Z33" i="126"/>
  <c r="CR33" i="126" s="1"/>
  <c r="DP32" i="126"/>
  <c r="DK32" i="126"/>
  <c r="DJ32" i="126"/>
  <c r="DG32" i="126"/>
  <c r="DF32" i="126"/>
  <c r="DD32" i="126"/>
  <c r="DC32" i="126"/>
  <c r="DA32" i="126"/>
  <c r="CZ32" i="126"/>
  <c r="CX32" i="126"/>
  <c r="CW32" i="126"/>
  <c r="CU32" i="126"/>
  <c r="CP32" i="126"/>
  <c r="Z32" i="126"/>
  <c r="CR32" i="126" s="1"/>
  <c r="DP31" i="126"/>
  <c r="DK31" i="126"/>
  <c r="DJ31" i="126"/>
  <c r="DG31" i="126"/>
  <c r="DF31" i="126"/>
  <c r="DD31" i="126"/>
  <c r="DC31" i="126"/>
  <c r="DA31" i="126"/>
  <c r="CZ31" i="126"/>
  <c r="CX31" i="126"/>
  <c r="CW31" i="126"/>
  <c r="CU31" i="126"/>
  <c r="CP31" i="126"/>
  <c r="Z31" i="126"/>
  <c r="CR31" i="126" s="1"/>
  <c r="C31" i="126"/>
  <c r="DP30" i="126"/>
  <c r="DK30" i="126"/>
  <c r="DJ30" i="126"/>
  <c r="DG30" i="126"/>
  <c r="DF30" i="126"/>
  <c r="DD30" i="126"/>
  <c r="DC30" i="126"/>
  <c r="DA30" i="126"/>
  <c r="CZ30" i="126"/>
  <c r="CX30" i="126"/>
  <c r="CW30" i="126"/>
  <c r="CU30" i="126"/>
  <c r="CP30" i="126"/>
  <c r="Z30" i="126"/>
  <c r="CR30" i="126" s="1"/>
  <c r="C30" i="126"/>
  <c r="DP29" i="126"/>
  <c r="CU29" i="126"/>
  <c r="CR29" i="126"/>
  <c r="CP29" i="126"/>
  <c r="Z29" i="126"/>
  <c r="C29" i="126" s="1"/>
  <c r="DP28" i="126"/>
  <c r="DK28" i="126"/>
  <c r="DJ28" i="126"/>
  <c r="DG28" i="126"/>
  <c r="DF28" i="126"/>
  <c r="DD28" i="126"/>
  <c r="DC28" i="126"/>
  <c r="DA28" i="126"/>
  <c r="CZ28" i="126"/>
  <c r="CX28" i="126"/>
  <c r="CW28" i="126"/>
  <c r="CU28" i="126"/>
  <c r="CP28" i="126"/>
  <c r="Z28" i="126"/>
  <c r="C28" i="126" s="1"/>
  <c r="DP27" i="126"/>
  <c r="DK27" i="126"/>
  <c r="DJ27" i="126"/>
  <c r="DG27" i="126"/>
  <c r="DF27" i="126"/>
  <c r="DD27" i="126"/>
  <c r="DC27" i="126"/>
  <c r="DA27" i="126"/>
  <c r="CZ27" i="126"/>
  <c r="CX27" i="126"/>
  <c r="CW27" i="126"/>
  <c r="CU27" i="126"/>
  <c r="CR27" i="126"/>
  <c r="CP27" i="126"/>
  <c r="Z27" i="126"/>
  <c r="C27" i="126" s="1"/>
  <c r="DP26" i="126"/>
  <c r="DK26" i="126"/>
  <c r="DJ26" i="126"/>
  <c r="DG26" i="126"/>
  <c r="DF26" i="126"/>
  <c r="DD26" i="126"/>
  <c r="DC26" i="126"/>
  <c r="DA26" i="126"/>
  <c r="CZ26" i="126"/>
  <c r="CX26" i="126"/>
  <c r="CW26" i="126"/>
  <c r="CU26" i="126"/>
  <c r="CP26" i="126"/>
  <c r="Z26" i="126"/>
  <c r="C26" i="126" s="1"/>
  <c r="DP25" i="126"/>
  <c r="DK25" i="126"/>
  <c r="DJ25" i="126"/>
  <c r="DG25" i="126"/>
  <c r="DF25" i="126"/>
  <c r="DD25" i="126"/>
  <c r="DC25" i="126"/>
  <c r="DA25" i="126"/>
  <c r="CZ25" i="126"/>
  <c r="CX25" i="126"/>
  <c r="CW25" i="126"/>
  <c r="CU25" i="126"/>
  <c r="CP25" i="126"/>
  <c r="Z25" i="126"/>
  <c r="C25" i="126" s="1"/>
  <c r="DP24" i="126"/>
  <c r="DK24" i="126"/>
  <c r="DJ24" i="126"/>
  <c r="DG24" i="126"/>
  <c r="DF24" i="126"/>
  <c r="DD24" i="126"/>
  <c r="DC24" i="126"/>
  <c r="DA24" i="126"/>
  <c r="CZ24" i="126"/>
  <c r="CX24" i="126"/>
  <c r="CW24" i="126"/>
  <c r="CU24" i="126"/>
  <c r="CP24" i="126"/>
  <c r="Z24" i="126"/>
  <c r="C24" i="126" s="1"/>
  <c r="DP23" i="126"/>
  <c r="DK23" i="126"/>
  <c r="DJ23" i="126"/>
  <c r="DG23" i="126"/>
  <c r="DF23" i="126"/>
  <c r="DD23" i="126"/>
  <c r="DC23" i="126"/>
  <c r="DA23" i="126"/>
  <c r="CZ23" i="126"/>
  <c r="CX23" i="126"/>
  <c r="CW23" i="126"/>
  <c r="CU23" i="126"/>
  <c r="CP23" i="126"/>
  <c r="Z23" i="126"/>
  <c r="C23" i="126" s="1"/>
  <c r="DP22" i="126"/>
  <c r="DK22" i="126"/>
  <c r="DJ22" i="126"/>
  <c r="DG22" i="126"/>
  <c r="DF22" i="126"/>
  <c r="DD22" i="126"/>
  <c r="DC22" i="126"/>
  <c r="DA22" i="126"/>
  <c r="CZ22" i="126"/>
  <c r="CX22" i="126"/>
  <c r="CW22" i="126"/>
  <c r="CU22" i="126"/>
  <c r="CP22" i="126"/>
  <c r="Z22" i="126"/>
  <c r="C22" i="126" s="1"/>
  <c r="DP21" i="126"/>
  <c r="DK21" i="126"/>
  <c r="DJ21" i="126"/>
  <c r="DG21" i="126"/>
  <c r="DF21" i="126"/>
  <c r="DD21" i="126"/>
  <c r="DC21" i="126"/>
  <c r="DA21" i="126"/>
  <c r="CZ21" i="126"/>
  <c r="CX21" i="126"/>
  <c r="CW21" i="126"/>
  <c r="CU21" i="126"/>
  <c r="CP21" i="126"/>
  <c r="Z21" i="126"/>
  <c r="C21" i="126" s="1"/>
  <c r="DP20" i="126"/>
  <c r="DK20" i="126"/>
  <c r="DJ20" i="126"/>
  <c r="DG20" i="126"/>
  <c r="DF20" i="126"/>
  <c r="DD20" i="126"/>
  <c r="DC20" i="126"/>
  <c r="DA20" i="126"/>
  <c r="CZ20" i="126"/>
  <c r="CX20" i="126"/>
  <c r="CW20" i="126"/>
  <c r="CU20" i="126"/>
  <c r="CP20" i="126"/>
  <c r="Z20" i="126"/>
  <c r="C20" i="126" s="1"/>
  <c r="DP19" i="126"/>
  <c r="DK19" i="126"/>
  <c r="DJ19" i="126"/>
  <c r="DG19" i="126"/>
  <c r="DF19" i="126"/>
  <c r="DD19" i="126"/>
  <c r="DC19" i="126"/>
  <c r="DA19" i="126"/>
  <c r="CZ19" i="126"/>
  <c r="CX19" i="126"/>
  <c r="CW19" i="126"/>
  <c r="CU19" i="126"/>
  <c r="CR19" i="126"/>
  <c r="CP19" i="126"/>
  <c r="Z19" i="126"/>
  <c r="C19" i="126" s="1"/>
  <c r="DP18" i="126"/>
  <c r="DK18" i="126"/>
  <c r="DJ18" i="126"/>
  <c r="DG18" i="126"/>
  <c r="DF18" i="126"/>
  <c r="DD18" i="126"/>
  <c r="DC18" i="126"/>
  <c r="DA18" i="126"/>
  <c r="CZ18" i="126"/>
  <c r="CX18" i="126"/>
  <c r="CW18" i="126"/>
  <c r="CU18" i="126"/>
  <c r="CP18" i="126"/>
  <c r="Z18" i="126"/>
  <c r="C18" i="126" s="1"/>
  <c r="DP17" i="126"/>
  <c r="CX17" i="126"/>
  <c r="CW17" i="126"/>
  <c r="CU17" i="126"/>
  <c r="CP17" i="126"/>
  <c r="Z17" i="126"/>
  <c r="C17" i="126" s="1"/>
  <c r="DP16" i="126"/>
  <c r="DK16" i="126"/>
  <c r="DJ16" i="126"/>
  <c r="DG16" i="126"/>
  <c r="DF16" i="126"/>
  <c r="DD16" i="126"/>
  <c r="DC16" i="126"/>
  <c r="DA16" i="126"/>
  <c r="CZ16" i="126"/>
  <c r="CX16" i="126"/>
  <c r="CW16" i="126"/>
  <c r="CU16" i="126"/>
  <c r="CP16" i="126"/>
  <c r="Z16" i="126"/>
  <c r="C16" i="126" s="1"/>
  <c r="DP15" i="126"/>
  <c r="DK15" i="126"/>
  <c r="DJ15" i="126"/>
  <c r="DG15" i="126"/>
  <c r="DF15" i="126"/>
  <c r="DD15" i="126"/>
  <c r="DC15" i="126"/>
  <c r="DA15" i="126"/>
  <c r="CZ15" i="126"/>
  <c r="CX15" i="126"/>
  <c r="CW15" i="126"/>
  <c r="CU15" i="126"/>
  <c r="CP15" i="126"/>
  <c r="Z15" i="126"/>
  <c r="C15" i="126" s="1"/>
  <c r="DP14" i="126"/>
  <c r="DK14" i="126"/>
  <c r="DJ14" i="126"/>
  <c r="DG14" i="126"/>
  <c r="DF14" i="126"/>
  <c r="DD14" i="126"/>
  <c r="DC14" i="126"/>
  <c r="DA14" i="126"/>
  <c r="CZ14" i="126"/>
  <c r="CX14" i="126"/>
  <c r="CW14" i="126"/>
  <c r="CU14" i="126"/>
  <c r="CP14" i="126"/>
  <c r="Z14" i="126"/>
  <c r="C14" i="126" s="1"/>
  <c r="DP13" i="126"/>
  <c r="DK13" i="126"/>
  <c r="DJ13" i="126"/>
  <c r="DG13" i="126"/>
  <c r="DF13" i="126"/>
  <c r="DD13" i="126"/>
  <c r="DC13" i="126"/>
  <c r="DA13" i="126"/>
  <c r="CZ13" i="126"/>
  <c r="CX13" i="126"/>
  <c r="CW13" i="126"/>
  <c r="CU13" i="126"/>
  <c r="CR13" i="126"/>
  <c r="CP13" i="126"/>
  <c r="Z13" i="126"/>
  <c r="C13" i="126" s="1"/>
  <c r="DP12" i="126"/>
  <c r="DK12" i="126"/>
  <c r="DJ12" i="126"/>
  <c r="DG12" i="126"/>
  <c r="DF12" i="126"/>
  <c r="CU12" i="126"/>
  <c r="CP12" i="126"/>
  <c r="Z12" i="126"/>
  <c r="CR12" i="126" s="1"/>
  <c r="C12" i="126"/>
  <c r="DP11" i="126"/>
  <c r="CU11" i="126"/>
  <c r="CP11" i="126"/>
  <c r="Z11" i="126"/>
  <c r="C11" i="126" s="1"/>
  <c r="DP10" i="126"/>
  <c r="DK10" i="126"/>
  <c r="DJ10" i="126"/>
  <c r="DG10" i="126"/>
  <c r="DF10" i="126"/>
  <c r="DD10" i="126"/>
  <c r="DC10" i="126"/>
  <c r="DA10" i="126"/>
  <c r="CZ10" i="126"/>
  <c r="CX10" i="126"/>
  <c r="CW10" i="126"/>
  <c r="CU10" i="126"/>
  <c r="CP10" i="126"/>
  <c r="Z10" i="126"/>
  <c r="C10" i="126" s="1"/>
  <c r="DP9" i="126"/>
  <c r="DK9" i="126"/>
  <c r="DJ9" i="126"/>
  <c r="DG9" i="126"/>
  <c r="DF9" i="126"/>
  <c r="DD9" i="126"/>
  <c r="DC9" i="126"/>
  <c r="DA9" i="126"/>
  <c r="CZ9" i="126"/>
  <c r="CX9" i="126"/>
  <c r="CW9" i="126"/>
  <c r="CU9" i="126"/>
  <c r="CP9" i="126"/>
  <c r="Z9" i="126"/>
  <c r="C9" i="126" s="1"/>
  <c r="DP8" i="126"/>
  <c r="DK8" i="126"/>
  <c r="DJ8" i="126"/>
  <c r="DG8" i="126"/>
  <c r="DF8" i="126"/>
  <c r="DD8" i="126"/>
  <c r="DC8" i="126"/>
  <c r="DA8" i="126"/>
  <c r="CZ8" i="126"/>
  <c r="CX8" i="126"/>
  <c r="CW8" i="126"/>
  <c r="CU8" i="126"/>
  <c r="CP8" i="126"/>
  <c r="Z8" i="126"/>
  <c r="C8" i="126" s="1"/>
  <c r="DP7" i="126"/>
  <c r="DK7" i="126"/>
  <c r="DJ7" i="126"/>
  <c r="DG7" i="126"/>
  <c r="DF7" i="126"/>
  <c r="DD7" i="126"/>
  <c r="DC7" i="126"/>
  <c r="DA7" i="126"/>
  <c r="CZ7" i="126"/>
  <c r="CX7" i="126"/>
  <c r="CW7" i="126"/>
  <c r="CU7" i="126"/>
  <c r="CP7" i="126"/>
  <c r="Z7" i="126"/>
  <c r="C7" i="126" s="1"/>
  <c r="DP6" i="126"/>
  <c r="DK6" i="126"/>
  <c r="DJ6" i="126"/>
  <c r="DG6" i="126"/>
  <c r="DF6" i="126"/>
  <c r="DD6" i="126"/>
  <c r="DC6" i="126"/>
  <c r="DA6" i="126"/>
  <c r="CZ6" i="126"/>
  <c r="CX6" i="126"/>
  <c r="CW6" i="126"/>
  <c r="CU6" i="126"/>
  <c r="CP6" i="126"/>
  <c r="Z6" i="126"/>
  <c r="C6" i="126" s="1"/>
  <c r="DP5" i="126"/>
  <c r="DK5" i="126"/>
  <c r="DJ5" i="126"/>
  <c r="DG5" i="126"/>
  <c r="DF5" i="126"/>
  <c r="DD5" i="126"/>
  <c r="DC5" i="126"/>
  <c r="DA5" i="126"/>
  <c r="CZ5" i="126"/>
  <c r="CU5" i="126"/>
  <c r="CP5" i="126"/>
  <c r="Z5" i="126"/>
  <c r="CR5" i="126" s="1"/>
  <c r="DA5" i="125"/>
  <c r="CR20" i="126" l="1"/>
  <c r="C47" i="126"/>
  <c r="C104" i="126"/>
  <c r="C112" i="126"/>
  <c r="C123" i="126"/>
  <c r="C132" i="126"/>
  <c r="CO65" i="125"/>
  <c r="O149" i="126"/>
  <c r="CR28" i="126"/>
  <c r="C32" i="126"/>
  <c r="C38" i="126"/>
  <c r="C44" i="126"/>
  <c r="CR52" i="126"/>
  <c r="C109" i="126"/>
  <c r="C115" i="126"/>
  <c r="C129" i="126"/>
  <c r="CR11" i="126"/>
  <c r="CR49" i="126"/>
  <c r="CR21" i="126"/>
  <c r="CR48" i="126"/>
  <c r="C105" i="126"/>
  <c r="C113" i="126"/>
  <c r="C124" i="126"/>
  <c r="C133" i="126"/>
  <c r="C67" i="126"/>
  <c r="C117" i="126"/>
  <c r="C125" i="126"/>
  <c r="CR10" i="126"/>
  <c r="CR9" i="126"/>
  <c r="CR16" i="126"/>
  <c r="CR24" i="126"/>
  <c r="CR15" i="126"/>
  <c r="CR23" i="126"/>
  <c r="C121" i="126"/>
  <c r="O150" i="126"/>
  <c r="CR18" i="126"/>
  <c r="CR26" i="126"/>
  <c r="CR57" i="126"/>
  <c r="CR64" i="126"/>
  <c r="CR65" i="126"/>
  <c r="CR17" i="126"/>
  <c r="CR25" i="126"/>
  <c r="CR8" i="126"/>
  <c r="CR7" i="126"/>
  <c r="CR6" i="126"/>
  <c r="CR14" i="126"/>
  <c r="CR22" i="126"/>
  <c r="C34" i="126"/>
  <c r="C42" i="126"/>
  <c r="C56" i="126"/>
  <c r="CR58" i="126"/>
  <c r="CR59" i="126"/>
  <c r="C5" i="126"/>
  <c r="C33" i="126"/>
  <c r="C41" i="126"/>
  <c r="C55" i="126"/>
  <c r="C119" i="126"/>
  <c r="C60" i="126"/>
  <c r="C61" i="126"/>
  <c r="C62" i="126"/>
  <c r="C63" i="126"/>
  <c r="C66" i="126"/>
  <c r="C72" i="126"/>
  <c r="C73" i="126"/>
  <c r="C74" i="126"/>
  <c r="C75" i="126"/>
  <c r="C76" i="126"/>
  <c r="C77" i="126"/>
  <c r="C78" i="126"/>
  <c r="C79" i="126"/>
  <c r="C80" i="126"/>
  <c r="C81" i="126"/>
  <c r="C82" i="126"/>
  <c r="C83" i="126"/>
  <c r="C84" i="126"/>
  <c r="C85" i="126"/>
  <c r="C86" i="126"/>
  <c r="C87" i="126"/>
  <c r="C88" i="126"/>
  <c r="C89" i="126"/>
  <c r="C90" i="126"/>
  <c r="C91" i="126"/>
  <c r="C92" i="126"/>
  <c r="C93" i="126"/>
  <c r="C94" i="126"/>
  <c r="C95" i="126"/>
  <c r="C96" i="126"/>
  <c r="C97" i="126"/>
  <c r="C98" i="126"/>
  <c r="C99" i="126"/>
  <c r="C100" i="126"/>
  <c r="C101" i="126"/>
  <c r="C102" i="126"/>
  <c r="CP143" i="125"/>
  <c r="C143" i="125"/>
  <c r="Z135" i="125"/>
  <c r="CR135" i="125" s="1"/>
  <c r="DS139" i="125"/>
  <c r="CS139" i="125"/>
  <c r="CO139" i="125" s="1"/>
  <c r="CP139" i="125"/>
  <c r="Z139" i="125"/>
  <c r="CR139" i="125" s="1"/>
  <c r="N157" i="125"/>
  <c r="M157" i="125"/>
  <c r="L157" i="125"/>
  <c r="K157" i="125"/>
  <c r="J157" i="125"/>
  <c r="I157" i="125"/>
  <c r="H157" i="125"/>
  <c r="G157" i="125"/>
  <c r="F157" i="125"/>
  <c r="E157" i="125"/>
  <c r="D157" i="125"/>
  <c r="B157" i="125"/>
  <c r="A157" i="125"/>
  <c r="N156" i="125"/>
  <c r="M156" i="125"/>
  <c r="L156" i="125"/>
  <c r="K156" i="125"/>
  <c r="J156" i="125"/>
  <c r="I156" i="125"/>
  <c r="H156" i="125"/>
  <c r="G156" i="125"/>
  <c r="F156" i="125"/>
  <c r="E156" i="125"/>
  <c r="D156" i="125"/>
  <c r="B156" i="125"/>
  <c r="A156" i="125"/>
  <c r="T155" i="125"/>
  <c r="DS154" i="125"/>
  <c r="CP154" i="125"/>
  <c r="C154" i="125"/>
  <c r="DS153" i="125"/>
  <c r="CP153" i="125"/>
  <c r="C153" i="125"/>
  <c r="DS152" i="125"/>
  <c r="CP152" i="125"/>
  <c r="C152" i="125"/>
  <c r="DS151" i="125"/>
  <c r="CP151" i="125"/>
  <c r="C151" i="125"/>
  <c r="DS150" i="125"/>
  <c r="CP150" i="125"/>
  <c r="C150" i="125"/>
  <c r="DS149" i="125"/>
  <c r="CP149" i="125"/>
  <c r="C149" i="125"/>
  <c r="DS148" i="125"/>
  <c r="CP148" i="125"/>
  <c r="C148" i="125"/>
  <c r="DS147" i="125"/>
  <c r="CP147" i="125"/>
  <c r="C147" i="125"/>
  <c r="DS146" i="125"/>
  <c r="CP146" i="125"/>
  <c r="C146" i="125"/>
  <c r="DS145" i="125"/>
  <c r="CP145" i="125"/>
  <c r="C145" i="125"/>
  <c r="CP144" i="125"/>
  <c r="C144" i="125"/>
  <c r="DS142" i="125"/>
  <c r="DN142" i="125"/>
  <c r="DM142" i="125"/>
  <c r="DJ142" i="125"/>
  <c r="DI142" i="125"/>
  <c r="DG142" i="125"/>
  <c r="DF142" i="125"/>
  <c r="DD142" i="125"/>
  <c r="DC142" i="125"/>
  <c r="DA142" i="125"/>
  <c r="CZ142" i="125"/>
  <c r="CS142" i="125"/>
  <c r="CO142" i="125" s="1"/>
  <c r="CP142" i="125"/>
  <c r="Z142" i="125"/>
  <c r="CR142" i="125" s="1"/>
  <c r="DS141" i="125"/>
  <c r="DN141" i="125"/>
  <c r="DM141" i="125"/>
  <c r="DJ141" i="125"/>
  <c r="DI141" i="125"/>
  <c r="DG141" i="125"/>
  <c r="DF141" i="125"/>
  <c r="DD141" i="125"/>
  <c r="DC141" i="125"/>
  <c r="DA141" i="125"/>
  <c r="CZ141" i="125"/>
  <c r="CS141" i="125"/>
  <c r="CO141" i="125" s="1"/>
  <c r="CP141" i="125"/>
  <c r="Z141" i="125"/>
  <c r="CR141" i="125" s="1"/>
  <c r="DS140" i="125"/>
  <c r="DN140" i="125"/>
  <c r="DM140" i="125"/>
  <c r="DJ140" i="125"/>
  <c r="DI140" i="125"/>
  <c r="DG140" i="125"/>
  <c r="DF140" i="125"/>
  <c r="DD140" i="125"/>
  <c r="DC140" i="125"/>
  <c r="DA140" i="125"/>
  <c r="CZ140" i="125"/>
  <c r="CS140" i="125"/>
  <c r="CO140" i="125" s="1"/>
  <c r="CP140" i="125"/>
  <c r="Z140" i="125"/>
  <c r="CR140" i="125" s="1"/>
  <c r="DS135" i="125"/>
  <c r="CS135" i="125"/>
  <c r="CO135" i="125" s="1"/>
  <c r="CP135" i="125"/>
  <c r="DS138" i="125"/>
  <c r="DN138" i="125"/>
  <c r="DM138" i="125"/>
  <c r="DJ138" i="125"/>
  <c r="DI138" i="125"/>
  <c r="DG138" i="125"/>
  <c r="DF138" i="125"/>
  <c r="DD138" i="125"/>
  <c r="DC138" i="125"/>
  <c r="DA138" i="125"/>
  <c r="CZ138" i="125"/>
  <c r="CS138" i="125"/>
  <c r="CO138" i="125" s="1"/>
  <c r="CP138" i="125"/>
  <c r="Z138" i="125"/>
  <c r="CR138" i="125" s="1"/>
  <c r="DS137" i="125"/>
  <c r="CS137" i="125"/>
  <c r="CO137" i="125" s="1"/>
  <c r="CP137" i="125"/>
  <c r="Z137" i="125"/>
  <c r="CR137" i="125" s="1"/>
  <c r="DS136" i="125"/>
  <c r="DN136" i="125"/>
  <c r="DM136" i="125"/>
  <c r="DJ136" i="125"/>
  <c r="DI136" i="125"/>
  <c r="DG136" i="125"/>
  <c r="DF136" i="125"/>
  <c r="DD136" i="125"/>
  <c r="DC136" i="125"/>
  <c r="DA136" i="125"/>
  <c r="CZ136" i="125"/>
  <c r="CS136" i="125"/>
  <c r="CO136" i="125" s="1"/>
  <c r="CP136" i="125"/>
  <c r="Z136" i="125"/>
  <c r="CR136" i="125" s="1"/>
  <c r="DS134" i="125"/>
  <c r="DN134" i="125"/>
  <c r="DM134" i="125"/>
  <c r="DJ134" i="125"/>
  <c r="DI134" i="125"/>
  <c r="DG134" i="125"/>
  <c r="DF134" i="125"/>
  <c r="DD134" i="125"/>
  <c r="DC134" i="125"/>
  <c r="DA134" i="125"/>
  <c r="CZ134" i="125"/>
  <c r="CS134" i="125"/>
  <c r="CO134" i="125" s="1"/>
  <c r="CP134" i="125"/>
  <c r="Z134" i="125"/>
  <c r="CR134" i="125" s="1"/>
  <c r="DS133" i="125"/>
  <c r="DN133" i="125"/>
  <c r="DM133" i="125"/>
  <c r="DJ133" i="125"/>
  <c r="DI133" i="125"/>
  <c r="DG133" i="125"/>
  <c r="DF133" i="125"/>
  <c r="DD133" i="125"/>
  <c r="DC133" i="125"/>
  <c r="DA133" i="125"/>
  <c r="CZ133" i="125"/>
  <c r="CS133" i="125"/>
  <c r="CO133" i="125" s="1"/>
  <c r="CP133" i="125"/>
  <c r="Z133" i="125"/>
  <c r="CR133" i="125" s="1"/>
  <c r="DS132" i="125"/>
  <c r="DN132" i="125"/>
  <c r="DM132" i="125"/>
  <c r="DJ132" i="125"/>
  <c r="DI132" i="125"/>
  <c r="DG132" i="125"/>
  <c r="DF132" i="125"/>
  <c r="DD132" i="125"/>
  <c r="DC132" i="125"/>
  <c r="DA132" i="125"/>
  <c r="CZ132" i="125"/>
  <c r="CS132" i="125"/>
  <c r="CO132" i="125" s="1"/>
  <c r="CP132" i="125"/>
  <c r="Z132" i="125"/>
  <c r="CR132" i="125" s="1"/>
  <c r="DS131" i="125"/>
  <c r="DN131" i="125"/>
  <c r="DM131" i="125"/>
  <c r="DJ131" i="125"/>
  <c r="DI131" i="125"/>
  <c r="DG131" i="125"/>
  <c r="DF131" i="125"/>
  <c r="DD131" i="125"/>
  <c r="DC131" i="125"/>
  <c r="DA131" i="125"/>
  <c r="CZ131" i="125"/>
  <c r="CS131" i="125"/>
  <c r="CO131" i="125" s="1"/>
  <c r="CP131" i="125"/>
  <c r="Z131" i="125"/>
  <c r="CR131" i="125" s="1"/>
  <c r="DS130" i="125"/>
  <c r="DN130" i="125"/>
  <c r="DM130" i="125"/>
  <c r="DJ130" i="125"/>
  <c r="DI130" i="125"/>
  <c r="DG130" i="125"/>
  <c r="DF130" i="125"/>
  <c r="DD130" i="125"/>
  <c r="DC130" i="125"/>
  <c r="DA130" i="125"/>
  <c r="CZ130" i="125"/>
  <c r="CS130" i="125"/>
  <c r="CO130" i="125" s="1"/>
  <c r="CP130" i="125"/>
  <c r="Z130" i="125"/>
  <c r="CR130" i="125" s="1"/>
  <c r="DS129" i="125"/>
  <c r="DN129" i="125"/>
  <c r="DM129" i="125"/>
  <c r="DJ129" i="125"/>
  <c r="DI129" i="125"/>
  <c r="DG129" i="125"/>
  <c r="DF129" i="125"/>
  <c r="DD129" i="125"/>
  <c r="DC129" i="125"/>
  <c r="DA129" i="125"/>
  <c r="CZ129" i="125"/>
  <c r="CS129" i="125"/>
  <c r="CO129" i="125" s="1"/>
  <c r="CP129" i="125"/>
  <c r="Z129" i="125"/>
  <c r="CR129" i="125" s="1"/>
  <c r="DS128" i="125"/>
  <c r="DN128" i="125"/>
  <c r="DM128" i="125"/>
  <c r="DJ128" i="125"/>
  <c r="DI128" i="125"/>
  <c r="DG128" i="125"/>
  <c r="DF128" i="125"/>
  <c r="DD128" i="125"/>
  <c r="DC128" i="125"/>
  <c r="DA128" i="125"/>
  <c r="CZ128" i="125"/>
  <c r="CS128" i="125"/>
  <c r="CO128" i="125" s="1"/>
  <c r="CP128" i="125"/>
  <c r="Z128" i="125"/>
  <c r="CR128" i="125" s="1"/>
  <c r="DS127" i="125"/>
  <c r="DN127" i="125"/>
  <c r="DM127" i="125"/>
  <c r="DJ127" i="125"/>
  <c r="DI127" i="125"/>
  <c r="DG127" i="125"/>
  <c r="DF127" i="125"/>
  <c r="DD127" i="125"/>
  <c r="DC127" i="125"/>
  <c r="DA127" i="125"/>
  <c r="CZ127" i="125"/>
  <c r="CS127" i="125"/>
  <c r="CO127" i="125" s="1"/>
  <c r="CP127" i="125"/>
  <c r="Z127" i="125"/>
  <c r="CR127" i="125" s="1"/>
  <c r="DS126" i="125"/>
  <c r="DN126" i="125"/>
  <c r="DM126" i="125"/>
  <c r="DJ126" i="125"/>
  <c r="DI126" i="125"/>
  <c r="DG126" i="125"/>
  <c r="DF126" i="125"/>
  <c r="DD126" i="125"/>
  <c r="DC126" i="125"/>
  <c r="DA126" i="125"/>
  <c r="CZ126" i="125"/>
  <c r="CS126" i="125"/>
  <c r="CO126" i="125" s="1"/>
  <c r="CP126" i="125"/>
  <c r="Z126" i="125"/>
  <c r="CR126" i="125" s="1"/>
  <c r="DS125" i="125"/>
  <c r="DN125" i="125"/>
  <c r="DM125" i="125"/>
  <c r="DJ125" i="125"/>
  <c r="DI125" i="125"/>
  <c r="DG125" i="125"/>
  <c r="DF125" i="125"/>
  <c r="DD125" i="125"/>
  <c r="DC125" i="125"/>
  <c r="DA125" i="125"/>
  <c r="CZ125" i="125"/>
  <c r="CS125" i="125"/>
  <c r="CO125" i="125" s="1"/>
  <c r="CP125" i="125"/>
  <c r="Z125" i="125"/>
  <c r="CR125" i="125" s="1"/>
  <c r="DS124" i="125"/>
  <c r="DN124" i="125"/>
  <c r="DM124" i="125"/>
  <c r="DJ124" i="125"/>
  <c r="DI124" i="125"/>
  <c r="DG124" i="125"/>
  <c r="DF124" i="125"/>
  <c r="DD124" i="125"/>
  <c r="DC124" i="125"/>
  <c r="DA124" i="125"/>
  <c r="CZ124" i="125"/>
  <c r="CS124" i="125"/>
  <c r="CO124" i="125" s="1"/>
  <c r="CP124" i="125"/>
  <c r="Z124" i="125"/>
  <c r="CR124" i="125" s="1"/>
  <c r="DS123" i="125"/>
  <c r="DN123" i="125"/>
  <c r="DM123" i="125"/>
  <c r="DJ123" i="125"/>
  <c r="DI123" i="125"/>
  <c r="DG123" i="125"/>
  <c r="DF123" i="125"/>
  <c r="DD123" i="125"/>
  <c r="DC123" i="125"/>
  <c r="DA123" i="125"/>
  <c r="CZ123" i="125"/>
  <c r="CS123" i="125"/>
  <c r="CO123" i="125" s="1"/>
  <c r="CP123" i="125"/>
  <c r="Z123" i="125"/>
  <c r="CR123" i="125" s="1"/>
  <c r="DS122" i="125"/>
  <c r="DN122" i="125"/>
  <c r="DM122" i="125"/>
  <c r="DJ122" i="125"/>
  <c r="DI122" i="125"/>
  <c r="DG122" i="125"/>
  <c r="DF122" i="125"/>
  <c r="DD122" i="125"/>
  <c r="DC122" i="125"/>
  <c r="DA122" i="125"/>
  <c r="CZ122" i="125"/>
  <c r="CS122" i="125"/>
  <c r="CO122" i="125" s="1"/>
  <c r="CP122" i="125"/>
  <c r="Z122" i="125"/>
  <c r="CR122" i="125" s="1"/>
  <c r="DS121" i="125"/>
  <c r="DN121" i="125"/>
  <c r="DM121" i="125"/>
  <c r="DJ121" i="125"/>
  <c r="DI121" i="125"/>
  <c r="DG121" i="125"/>
  <c r="DF121" i="125"/>
  <c r="DA121" i="125"/>
  <c r="CZ121" i="125"/>
  <c r="CS121" i="125"/>
  <c r="CO121" i="125" s="1"/>
  <c r="CP121" i="125"/>
  <c r="Z121" i="125"/>
  <c r="C121" i="125" s="1"/>
  <c r="DS120" i="125"/>
  <c r="DN120" i="125"/>
  <c r="DM120" i="125"/>
  <c r="DJ120" i="125"/>
  <c r="DI120" i="125"/>
  <c r="DG120" i="125"/>
  <c r="DF120" i="125"/>
  <c r="DD120" i="125"/>
  <c r="DC120" i="125"/>
  <c r="DA120" i="125"/>
  <c r="CZ120" i="125"/>
  <c r="CS120" i="125"/>
  <c r="CO120" i="125" s="1"/>
  <c r="CP120" i="125"/>
  <c r="Z120" i="125"/>
  <c r="CR120" i="125" s="1"/>
  <c r="DS119" i="125"/>
  <c r="DN119" i="125"/>
  <c r="DM119" i="125"/>
  <c r="DJ119" i="125"/>
  <c r="DI119" i="125"/>
  <c r="DG119" i="125"/>
  <c r="DF119" i="125"/>
  <c r="DD119" i="125"/>
  <c r="DC119" i="125"/>
  <c r="DA119" i="125"/>
  <c r="CZ119" i="125"/>
  <c r="CS119" i="125"/>
  <c r="CO119" i="125" s="1"/>
  <c r="CP119" i="125"/>
  <c r="Z119" i="125"/>
  <c r="CR119" i="125" s="1"/>
  <c r="DS118" i="125"/>
  <c r="DN118" i="125"/>
  <c r="DM118" i="125"/>
  <c r="DJ118" i="125"/>
  <c r="DI118" i="125"/>
  <c r="DG118" i="125"/>
  <c r="DF118" i="125"/>
  <c r="DD118" i="125"/>
  <c r="DC118" i="125"/>
  <c r="DA118" i="125"/>
  <c r="CZ118" i="125"/>
  <c r="CS118" i="125"/>
  <c r="CO118" i="125" s="1"/>
  <c r="CP118" i="125"/>
  <c r="Z118" i="125"/>
  <c r="CR118" i="125" s="1"/>
  <c r="DS117" i="125"/>
  <c r="DN117" i="125"/>
  <c r="DM117" i="125"/>
  <c r="DJ117" i="125"/>
  <c r="DI117" i="125"/>
  <c r="DG117" i="125"/>
  <c r="DF117" i="125"/>
  <c r="DD117" i="125"/>
  <c r="DC117" i="125"/>
  <c r="DA117" i="125"/>
  <c r="CZ117" i="125"/>
  <c r="CS117" i="125"/>
  <c r="CO117" i="125" s="1"/>
  <c r="CP117" i="125"/>
  <c r="Z117" i="125"/>
  <c r="CR117" i="125" s="1"/>
  <c r="DS116" i="125"/>
  <c r="CS116" i="125"/>
  <c r="CO116" i="125" s="1"/>
  <c r="CP116" i="125"/>
  <c r="Z116" i="125"/>
  <c r="CR116" i="125" s="1"/>
  <c r="DS115" i="125"/>
  <c r="DA115" i="125"/>
  <c r="CS115" i="125"/>
  <c r="CO115" i="125" s="1"/>
  <c r="CP115" i="125"/>
  <c r="Z115" i="125"/>
  <c r="CR115" i="125" s="1"/>
  <c r="DS114" i="125"/>
  <c r="DN114" i="125"/>
  <c r="DM114" i="125"/>
  <c r="DD114" i="125"/>
  <c r="DC114" i="125"/>
  <c r="DA114" i="125"/>
  <c r="CZ114" i="125"/>
  <c r="CS114" i="125"/>
  <c r="CO114" i="125" s="1"/>
  <c r="CP114" i="125"/>
  <c r="Z114" i="125"/>
  <c r="C114" i="125" s="1"/>
  <c r="DS113" i="125"/>
  <c r="DN113" i="125"/>
  <c r="DM113" i="125"/>
  <c r="DJ113" i="125"/>
  <c r="DI113" i="125"/>
  <c r="DG113" i="125"/>
  <c r="DF113" i="125"/>
  <c r="DD113" i="125"/>
  <c r="DC113" i="125"/>
  <c r="DA113" i="125"/>
  <c r="CZ113" i="125"/>
  <c r="CS113" i="125"/>
  <c r="CO113" i="125" s="1"/>
  <c r="CP113" i="125"/>
  <c r="Z113" i="125"/>
  <c r="C113" i="125" s="1"/>
  <c r="DS112" i="125"/>
  <c r="DN112" i="125"/>
  <c r="DM112" i="125"/>
  <c r="DJ112" i="125"/>
  <c r="DI112" i="125"/>
  <c r="DG112" i="125"/>
  <c r="DF112" i="125"/>
  <c r="DA112" i="125"/>
  <c r="CZ112" i="125"/>
  <c r="CS112" i="125"/>
  <c r="CO112" i="125" s="1"/>
  <c r="CP112" i="125"/>
  <c r="Z112" i="125"/>
  <c r="CR112" i="125" s="1"/>
  <c r="DS111" i="125"/>
  <c r="DN111" i="125"/>
  <c r="DM111" i="125"/>
  <c r="DJ111" i="125"/>
  <c r="DI111" i="125"/>
  <c r="DG111" i="125"/>
  <c r="DF111" i="125"/>
  <c r="DD111" i="125"/>
  <c r="DC111" i="125"/>
  <c r="DA111" i="125"/>
  <c r="CZ111" i="125"/>
  <c r="CS111" i="125"/>
  <c r="CO111" i="125" s="1"/>
  <c r="CP111" i="125"/>
  <c r="Z111" i="125"/>
  <c r="CR111" i="125" s="1"/>
  <c r="DS110" i="125"/>
  <c r="DN110" i="125"/>
  <c r="DM110" i="125"/>
  <c r="DD110" i="125"/>
  <c r="DC110" i="125"/>
  <c r="DA110" i="125"/>
  <c r="CZ110" i="125"/>
  <c r="CS110" i="125"/>
  <c r="CO110" i="125" s="1"/>
  <c r="CP110" i="125"/>
  <c r="Z110" i="125"/>
  <c r="CR110" i="125" s="1"/>
  <c r="DS109" i="125"/>
  <c r="CS109" i="125"/>
  <c r="CO109" i="125" s="1"/>
  <c r="CP109" i="125"/>
  <c r="Z109" i="125"/>
  <c r="CR109" i="125" s="1"/>
  <c r="DS108" i="125"/>
  <c r="DN108" i="125"/>
  <c r="DM108" i="125"/>
  <c r="DJ108" i="125"/>
  <c r="DI108" i="125"/>
  <c r="DG108" i="125"/>
  <c r="DF108" i="125"/>
  <c r="DD108" i="125"/>
  <c r="DC108" i="125"/>
  <c r="DA108" i="125"/>
  <c r="CZ108" i="125"/>
  <c r="CS108" i="125"/>
  <c r="CO108" i="125" s="1"/>
  <c r="CP108" i="125"/>
  <c r="Z108" i="125"/>
  <c r="CR108" i="125" s="1"/>
  <c r="DS107" i="125"/>
  <c r="DA107" i="125"/>
  <c r="CZ107" i="125"/>
  <c r="CS107" i="125"/>
  <c r="CO107" i="125" s="1"/>
  <c r="CP107" i="125"/>
  <c r="Z107" i="125"/>
  <c r="CR107" i="125" s="1"/>
  <c r="DS106" i="125"/>
  <c r="DA106" i="125"/>
  <c r="CZ106" i="125"/>
  <c r="CS106" i="125"/>
  <c r="CO106" i="125" s="1"/>
  <c r="CP106" i="125"/>
  <c r="Z106" i="125"/>
  <c r="CR106" i="125" s="1"/>
  <c r="DS105" i="125"/>
  <c r="DN105" i="125"/>
  <c r="DM105" i="125"/>
  <c r="DJ105" i="125"/>
  <c r="DI105" i="125"/>
  <c r="DG105" i="125"/>
  <c r="DF105" i="125"/>
  <c r="DD105" i="125"/>
  <c r="DC105" i="125"/>
  <c r="DA105" i="125"/>
  <c r="CZ105" i="125"/>
  <c r="CS105" i="125"/>
  <c r="CO105" i="125" s="1"/>
  <c r="CP105" i="125"/>
  <c r="Z105" i="125"/>
  <c r="CR105" i="125" s="1"/>
  <c r="DS104" i="125"/>
  <c r="CS104" i="125"/>
  <c r="CO104" i="125" s="1"/>
  <c r="CP104" i="125"/>
  <c r="Z104" i="125"/>
  <c r="DS103" i="125"/>
  <c r="DN103" i="125"/>
  <c r="DM103" i="125"/>
  <c r="DJ103" i="125"/>
  <c r="DI103" i="125"/>
  <c r="DG103" i="125"/>
  <c r="DF103" i="125"/>
  <c r="DD103" i="125"/>
  <c r="DC103" i="125"/>
  <c r="DA103" i="125"/>
  <c r="CZ103" i="125"/>
  <c r="CS103" i="125"/>
  <c r="CO103" i="125" s="1"/>
  <c r="CP103" i="125"/>
  <c r="Z103" i="125"/>
  <c r="CR103" i="125" s="1"/>
  <c r="DS102" i="125"/>
  <c r="DN102" i="125"/>
  <c r="DM102" i="125"/>
  <c r="DJ102" i="125"/>
  <c r="DI102" i="125"/>
  <c r="DG102" i="125"/>
  <c r="DF102" i="125"/>
  <c r="DD102" i="125"/>
  <c r="DC102" i="125"/>
  <c r="DA102" i="125"/>
  <c r="CZ102" i="125"/>
  <c r="CS102" i="125"/>
  <c r="CO102" i="125" s="1"/>
  <c r="CP102" i="125"/>
  <c r="Z102" i="125"/>
  <c r="CR102" i="125" s="1"/>
  <c r="DS101" i="125"/>
  <c r="DN101" i="125"/>
  <c r="DM101" i="125"/>
  <c r="DJ101" i="125"/>
  <c r="DI101" i="125"/>
  <c r="DG101" i="125"/>
  <c r="DF101" i="125"/>
  <c r="DD101" i="125"/>
  <c r="DC101" i="125"/>
  <c r="DA101" i="125"/>
  <c r="CZ101" i="125"/>
  <c r="CS101" i="125"/>
  <c r="CO101" i="125" s="1"/>
  <c r="CP101" i="125"/>
  <c r="Z101" i="125"/>
  <c r="CR101" i="125" s="1"/>
  <c r="DS100" i="125"/>
  <c r="DN100" i="125"/>
  <c r="DM100" i="125"/>
  <c r="DJ100" i="125"/>
  <c r="DI100" i="125"/>
  <c r="DG100" i="125"/>
  <c r="DF100" i="125"/>
  <c r="DD100" i="125"/>
  <c r="DC100" i="125"/>
  <c r="DA100" i="125"/>
  <c r="CZ100" i="125"/>
  <c r="CS100" i="125"/>
  <c r="CO100" i="125" s="1"/>
  <c r="CP100" i="125"/>
  <c r="Z100" i="125"/>
  <c r="CR100" i="125" s="1"/>
  <c r="DS99" i="125"/>
  <c r="DN99" i="125"/>
  <c r="DM99" i="125"/>
  <c r="DJ99" i="125"/>
  <c r="DI99" i="125"/>
  <c r="DG99" i="125"/>
  <c r="DF99" i="125"/>
  <c r="DD99" i="125"/>
  <c r="DC99" i="125"/>
  <c r="DA99" i="125"/>
  <c r="CZ99" i="125"/>
  <c r="CS99" i="125"/>
  <c r="CO99" i="125" s="1"/>
  <c r="CP99" i="125"/>
  <c r="Z99" i="125"/>
  <c r="CR99" i="125" s="1"/>
  <c r="DS98" i="125"/>
  <c r="DN98" i="125"/>
  <c r="DM98" i="125"/>
  <c r="DJ98" i="125"/>
  <c r="DI98" i="125"/>
  <c r="DG98" i="125"/>
  <c r="DF98" i="125"/>
  <c r="DD98" i="125"/>
  <c r="DC98" i="125"/>
  <c r="DA98" i="125"/>
  <c r="CZ98" i="125"/>
  <c r="CS98" i="125"/>
  <c r="CO98" i="125" s="1"/>
  <c r="CP98" i="125"/>
  <c r="Z98" i="125"/>
  <c r="CR98" i="125" s="1"/>
  <c r="DS97" i="125"/>
  <c r="DN97" i="125"/>
  <c r="DM97" i="125"/>
  <c r="DJ97" i="125"/>
  <c r="DI97" i="125"/>
  <c r="DG97" i="125"/>
  <c r="DF97" i="125"/>
  <c r="DD97" i="125"/>
  <c r="DC97" i="125"/>
  <c r="DA97" i="125"/>
  <c r="CZ97" i="125"/>
  <c r="CS97" i="125"/>
  <c r="CO97" i="125" s="1"/>
  <c r="CP97" i="125"/>
  <c r="Z97" i="125"/>
  <c r="CR97" i="125" s="1"/>
  <c r="DS96" i="125"/>
  <c r="DN96" i="125"/>
  <c r="DM96" i="125"/>
  <c r="DJ96" i="125"/>
  <c r="DI96" i="125"/>
  <c r="DG96" i="125"/>
  <c r="DF96" i="125"/>
  <c r="DD96" i="125"/>
  <c r="DC96" i="125"/>
  <c r="DA96" i="125"/>
  <c r="CZ96" i="125"/>
  <c r="CS96" i="125"/>
  <c r="CO96" i="125" s="1"/>
  <c r="CP96" i="125"/>
  <c r="Z96" i="125"/>
  <c r="CR96" i="125" s="1"/>
  <c r="DS95" i="125"/>
  <c r="CS95" i="125"/>
  <c r="CO95" i="125" s="1"/>
  <c r="CP95" i="125"/>
  <c r="Z95" i="125"/>
  <c r="CR95" i="125" s="1"/>
  <c r="DS94" i="125"/>
  <c r="DN94" i="125"/>
  <c r="DM94" i="125"/>
  <c r="DJ94" i="125"/>
  <c r="DI94" i="125"/>
  <c r="DG94" i="125"/>
  <c r="DF94" i="125"/>
  <c r="DD94" i="125"/>
  <c r="DC94" i="125"/>
  <c r="DA94" i="125"/>
  <c r="CZ94" i="125"/>
  <c r="CS94" i="125"/>
  <c r="CO94" i="125" s="1"/>
  <c r="CP94" i="125"/>
  <c r="Z94" i="125"/>
  <c r="CR94" i="125" s="1"/>
  <c r="DS93" i="125"/>
  <c r="DN93" i="125"/>
  <c r="DM93" i="125"/>
  <c r="DJ93" i="125"/>
  <c r="DI93" i="125"/>
  <c r="DG93" i="125"/>
  <c r="DF93" i="125"/>
  <c r="DD93" i="125"/>
  <c r="DC93" i="125"/>
  <c r="DA93" i="125"/>
  <c r="CZ93" i="125"/>
  <c r="CS93" i="125"/>
  <c r="CO93" i="125" s="1"/>
  <c r="CP93" i="125"/>
  <c r="Z93" i="125"/>
  <c r="CR93" i="125" s="1"/>
  <c r="DS92" i="125"/>
  <c r="DN92" i="125"/>
  <c r="DM92" i="125"/>
  <c r="DJ92" i="125"/>
  <c r="DI92" i="125"/>
  <c r="DG92" i="125"/>
  <c r="DF92" i="125"/>
  <c r="DD92" i="125"/>
  <c r="DC92" i="125"/>
  <c r="DA92" i="125"/>
  <c r="CZ92" i="125"/>
  <c r="CS92" i="125"/>
  <c r="CO92" i="125" s="1"/>
  <c r="CP92" i="125"/>
  <c r="Z92" i="125"/>
  <c r="CR92" i="125" s="1"/>
  <c r="DS91" i="125"/>
  <c r="DN91" i="125"/>
  <c r="DM91" i="125"/>
  <c r="DJ91" i="125"/>
  <c r="DI91" i="125"/>
  <c r="DG91" i="125"/>
  <c r="DF91" i="125"/>
  <c r="DD91" i="125"/>
  <c r="DC91" i="125"/>
  <c r="DA91" i="125"/>
  <c r="CZ91" i="125"/>
  <c r="CS91" i="125"/>
  <c r="CO91" i="125" s="1"/>
  <c r="CP91" i="125"/>
  <c r="Z91" i="125"/>
  <c r="CR91" i="125" s="1"/>
  <c r="DS90" i="125"/>
  <c r="DN90" i="125"/>
  <c r="DM90" i="125"/>
  <c r="DJ90" i="125"/>
  <c r="DI90" i="125"/>
  <c r="DG90" i="125"/>
  <c r="DF90" i="125"/>
  <c r="DD90" i="125"/>
  <c r="DC90" i="125"/>
  <c r="DA90" i="125"/>
  <c r="CZ90" i="125"/>
  <c r="CS90" i="125"/>
  <c r="CO90" i="125" s="1"/>
  <c r="CP90" i="125"/>
  <c r="Z90" i="125"/>
  <c r="CR90" i="125" s="1"/>
  <c r="DS89" i="125"/>
  <c r="DN89" i="125"/>
  <c r="DM89" i="125"/>
  <c r="DJ89" i="125"/>
  <c r="DI89" i="125"/>
  <c r="DG89" i="125"/>
  <c r="DF89" i="125"/>
  <c r="DD89" i="125"/>
  <c r="DC89" i="125"/>
  <c r="DA89" i="125"/>
  <c r="CZ89" i="125"/>
  <c r="CS89" i="125"/>
  <c r="CO89" i="125" s="1"/>
  <c r="CP89" i="125"/>
  <c r="Z89" i="125"/>
  <c r="CR89" i="125" s="1"/>
  <c r="DS88" i="125"/>
  <c r="DN88" i="125"/>
  <c r="DM88" i="125"/>
  <c r="DJ88" i="125"/>
  <c r="DI88" i="125"/>
  <c r="DG88" i="125"/>
  <c r="DF88" i="125"/>
  <c r="DD88" i="125"/>
  <c r="DC88" i="125"/>
  <c r="DA88" i="125"/>
  <c r="CZ88" i="125"/>
  <c r="CS88" i="125"/>
  <c r="CO88" i="125" s="1"/>
  <c r="CP88" i="125"/>
  <c r="Z88" i="125"/>
  <c r="CR88" i="125" s="1"/>
  <c r="DS87" i="125"/>
  <c r="DN87" i="125"/>
  <c r="DM87" i="125"/>
  <c r="DJ87" i="125"/>
  <c r="DI87" i="125"/>
  <c r="DG87" i="125"/>
  <c r="DF87" i="125"/>
  <c r="DD87" i="125"/>
  <c r="DC87" i="125"/>
  <c r="DA87" i="125"/>
  <c r="CZ87" i="125"/>
  <c r="CS87" i="125"/>
  <c r="CO87" i="125" s="1"/>
  <c r="CP87" i="125"/>
  <c r="Z87" i="125"/>
  <c r="CR87" i="125" s="1"/>
  <c r="DS86" i="125"/>
  <c r="DN86" i="125"/>
  <c r="DM86" i="125"/>
  <c r="DJ86" i="125"/>
  <c r="DI86" i="125"/>
  <c r="DG86" i="125"/>
  <c r="DF86" i="125"/>
  <c r="DD86" i="125"/>
  <c r="DC86" i="125"/>
  <c r="DA86" i="125"/>
  <c r="CZ86" i="125"/>
  <c r="CS86" i="125"/>
  <c r="CO86" i="125" s="1"/>
  <c r="CP86" i="125"/>
  <c r="Z86" i="125"/>
  <c r="CR86" i="125" s="1"/>
  <c r="DS85" i="125"/>
  <c r="CS85" i="125"/>
  <c r="CO85" i="125" s="1"/>
  <c r="CP85" i="125"/>
  <c r="Z85" i="125"/>
  <c r="C85" i="125" s="1"/>
  <c r="DS84" i="125"/>
  <c r="DN84" i="125"/>
  <c r="DM84" i="125"/>
  <c r="DJ84" i="125"/>
  <c r="DI84" i="125"/>
  <c r="DG84" i="125"/>
  <c r="DF84" i="125"/>
  <c r="DD84" i="125"/>
  <c r="DC84" i="125"/>
  <c r="DA84" i="125"/>
  <c r="CZ84" i="125"/>
  <c r="CS84" i="125"/>
  <c r="CO84" i="125" s="1"/>
  <c r="CP84" i="125"/>
  <c r="Z84" i="125"/>
  <c r="C84" i="125" s="1"/>
  <c r="DS83" i="125"/>
  <c r="CS83" i="125"/>
  <c r="CO83" i="125" s="1"/>
  <c r="CP83" i="125"/>
  <c r="Z83" i="125"/>
  <c r="C83" i="125" s="1"/>
  <c r="DS82" i="125"/>
  <c r="DN82" i="125"/>
  <c r="DM82" i="125"/>
  <c r="DJ82" i="125"/>
  <c r="DI82" i="125"/>
  <c r="DG82" i="125"/>
  <c r="DF82" i="125"/>
  <c r="DD82" i="125"/>
  <c r="DC82" i="125"/>
  <c r="DA82" i="125"/>
  <c r="CZ82" i="125"/>
  <c r="CS82" i="125"/>
  <c r="CO82" i="125" s="1"/>
  <c r="CP82" i="125"/>
  <c r="Z82" i="125"/>
  <c r="C82" i="125" s="1"/>
  <c r="DS81" i="125"/>
  <c r="DN81" i="125"/>
  <c r="DM81" i="125"/>
  <c r="DJ81" i="125"/>
  <c r="DI81" i="125"/>
  <c r="DG81" i="125"/>
  <c r="DF81" i="125"/>
  <c r="DD81" i="125"/>
  <c r="DC81" i="125"/>
  <c r="DA81" i="125"/>
  <c r="CZ81" i="125"/>
  <c r="CS81" i="125"/>
  <c r="CO81" i="125" s="1"/>
  <c r="CP81" i="125"/>
  <c r="Z81" i="125"/>
  <c r="C81" i="125" s="1"/>
  <c r="DS80" i="125"/>
  <c r="DA80" i="125"/>
  <c r="CZ80" i="125"/>
  <c r="CS80" i="125"/>
  <c r="CO80" i="125" s="1"/>
  <c r="CP80" i="125"/>
  <c r="Z80" i="125"/>
  <c r="C80" i="125" s="1"/>
  <c r="DS79" i="125"/>
  <c r="CS79" i="125"/>
  <c r="CO79" i="125" s="1"/>
  <c r="CP79" i="125"/>
  <c r="Z79" i="125"/>
  <c r="C79" i="125" s="1"/>
  <c r="DS78" i="125"/>
  <c r="CS78" i="125"/>
  <c r="CO78" i="125" s="1"/>
  <c r="CP78" i="125"/>
  <c r="Z78" i="125"/>
  <c r="C78" i="125" s="1"/>
  <c r="DS77" i="125"/>
  <c r="CS77" i="125"/>
  <c r="CO77" i="125" s="1"/>
  <c r="CP77" i="125"/>
  <c r="Z77" i="125"/>
  <c r="C77" i="125" s="1"/>
  <c r="DS76" i="125"/>
  <c r="DA76" i="125"/>
  <c r="CZ76" i="125"/>
  <c r="CS76" i="125"/>
  <c r="CO76" i="125" s="1"/>
  <c r="CP76" i="125"/>
  <c r="Z76" i="125"/>
  <c r="C76" i="125" s="1"/>
  <c r="DS75" i="125"/>
  <c r="DA75" i="125"/>
  <c r="CZ75" i="125"/>
  <c r="CS75" i="125"/>
  <c r="CO75" i="125" s="1"/>
  <c r="CP75" i="125"/>
  <c r="Z75" i="125"/>
  <c r="C75" i="125" s="1"/>
  <c r="DS74" i="125"/>
  <c r="DA74" i="125"/>
  <c r="CZ74" i="125"/>
  <c r="CS74" i="125"/>
  <c r="CO74" i="125" s="1"/>
  <c r="CP74" i="125"/>
  <c r="Z74" i="125"/>
  <c r="CR74" i="125" s="1"/>
  <c r="DS73" i="125"/>
  <c r="DD73" i="125"/>
  <c r="DC73" i="125"/>
  <c r="DA73" i="125"/>
  <c r="CZ73" i="125"/>
  <c r="CS73" i="125"/>
  <c r="CO73" i="125" s="1"/>
  <c r="CP73" i="125"/>
  <c r="Z73" i="125"/>
  <c r="CR73" i="125" s="1"/>
  <c r="DS72" i="125"/>
  <c r="DA72" i="125"/>
  <c r="CZ72" i="125"/>
  <c r="CS72" i="125"/>
  <c r="CO72" i="125" s="1"/>
  <c r="CP72" i="125"/>
  <c r="Z72" i="125"/>
  <c r="CR72" i="125" s="1"/>
  <c r="DS71" i="125"/>
  <c r="DD71" i="125"/>
  <c r="DC71" i="125"/>
  <c r="DA71" i="125"/>
  <c r="CZ71" i="125"/>
  <c r="CS71" i="125"/>
  <c r="CO71" i="125" s="1"/>
  <c r="CP71" i="125"/>
  <c r="Z71" i="125"/>
  <c r="CR71" i="125" s="1"/>
  <c r="DS70" i="125"/>
  <c r="CS70" i="125"/>
  <c r="CO70" i="125" s="1"/>
  <c r="CP70" i="125"/>
  <c r="Z70" i="125"/>
  <c r="CR70" i="125" s="1"/>
  <c r="DS69" i="125"/>
  <c r="DD69" i="125"/>
  <c r="DC69" i="125"/>
  <c r="DA69" i="125"/>
  <c r="CZ69" i="125"/>
  <c r="CS69" i="125"/>
  <c r="CO69" i="125" s="1"/>
  <c r="CP69" i="125"/>
  <c r="Z69" i="125"/>
  <c r="C69" i="125" s="1"/>
  <c r="DS68" i="125"/>
  <c r="DD68" i="125"/>
  <c r="DC68" i="125"/>
  <c r="DA68" i="125"/>
  <c r="CZ68" i="125"/>
  <c r="CS68" i="125"/>
  <c r="CO68" i="125" s="1"/>
  <c r="CP68" i="125"/>
  <c r="Z68" i="125"/>
  <c r="CR68" i="125" s="1"/>
  <c r="DS67" i="125"/>
  <c r="CS67" i="125"/>
  <c r="CO67" i="125" s="1"/>
  <c r="CP67" i="125"/>
  <c r="Z67" i="125"/>
  <c r="CR67" i="125" s="1"/>
  <c r="DS66" i="125"/>
  <c r="DD66" i="125"/>
  <c r="DC66" i="125"/>
  <c r="DA66" i="125"/>
  <c r="CZ66" i="125"/>
  <c r="CS66" i="125"/>
  <c r="CO66" i="125" s="1"/>
  <c r="CP66" i="125"/>
  <c r="Z66" i="125"/>
  <c r="CR66" i="125" s="1"/>
  <c r="DS65" i="125"/>
  <c r="DA65" i="125"/>
  <c r="CZ65" i="125"/>
  <c r="CS65" i="125"/>
  <c r="CP65" i="125"/>
  <c r="Z65" i="125"/>
  <c r="CR65" i="125" s="1"/>
  <c r="DS64" i="125"/>
  <c r="DN64" i="125"/>
  <c r="DM64" i="125"/>
  <c r="DJ64" i="125"/>
  <c r="DI64" i="125"/>
  <c r="DG64" i="125"/>
  <c r="DF64" i="125"/>
  <c r="DD64" i="125"/>
  <c r="DC64" i="125"/>
  <c r="DA64" i="125"/>
  <c r="CZ64" i="125"/>
  <c r="CS64" i="125"/>
  <c r="CO64" i="125" s="1"/>
  <c r="CP64" i="125"/>
  <c r="Z64" i="125"/>
  <c r="CR64" i="125" s="1"/>
  <c r="DS63" i="125"/>
  <c r="DN63" i="125"/>
  <c r="DM63" i="125"/>
  <c r="DJ63" i="125"/>
  <c r="DI63" i="125"/>
  <c r="DG63" i="125"/>
  <c r="DF63" i="125"/>
  <c r="DA63" i="125"/>
  <c r="CZ63" i="125"/>
  <c r="CS63" i="125"/>
  <c r="CO63" i="125" s="1"/>
  <c r="CP63" i="125"/>
  <c r="Z63" i="125"/>
  <c r="C63" i="125" s="1"/>
  <c r="DS62" i="125"/>
  <c r="DN62" i="125"/>
  <c r="DM62" i="125"/>
  <c r="DJ62" i="125"/>
  <c r="DI62" i="125"/>
  <c r="DG62" i="125"/>
  <c r="DF62" i="125"/>
  <c r="DD62" i="125"/>
  <c r="DC62" i="125"/>
  <c r="DA62" i="125"/>
  <c r="CZ62" i="125"/>
  <c r="CS62" i="125"/>
  <c r="CO62" i="125" s="1"/>
  <c r="CP62" i="125"/>
  <c r="Z62" i="125"/>
  <c r="C62" i="125" s="1"/>
  <c r="DS61" i="125"/>
  <c r="DA61" i="125"/>
  <c r="CZ61" i="125"/>
  <c r="CS61" i="125"/>
  <c r="CO61" i="125" s="1"/>
  <c r="CP61" i="125"/>
  <c r="Z61" i="125"/>
  <c r="C61" i="125" s="1"/>
  <c r="DS60" i="125"/>
  <c r="DN60" i="125"/>
  <c r="DM60" i="125"/>
  <c r="DJ60" i="125"/>
  <c r="DI60" i="125"/>
  <c r="DG60" i="125"/>
  <c r="DF60" i="125"/>
  <c r="DD60" i="125"/>
  <c r="DC60" i="125"/>
  <c r="DA60" i="125"/>
  <c r="CZ60" i="125"/>
  <c r="CS60" i="125"/>
  <c r="CO60" i="125" s="1"/>
  <c r="CP60" i="125"/>
  <c r="Z60" i="125"/>
  <c r="C60" i="125" s="1"/>
  <c r="DS59" i="125"/>
  <c r="DN59" i="125"/>
  <c r="DM59" i="125"/>
  <c r="DJ59" i="125"/>
  <c r="DI59" i="125"/>
  <c r="DG59" i="125"/>
  <c r="DF59" i="125"/>
  <c r="DD59" i="125"/>
  <c r="DC59" i="125"/>
  <c r="DA59" i="125"/>
  <c r="CZ59" i="125"/>
  <c r="CS59" i="125"/>
  <c r="CO59" i="125" s="1"/>
  <c r="CP59" i="125"/>
  <c r="Z59" i="125"/>
  <c r="C59" i="125" s="1"/>
  <c r="DS58" i="125"/>
  <c r="DD58" i="125"/>
  <c r="DC58" i="125"/>
  <c r="DA58" i="125"/>
  <c r="CZ58" i="125"/>
  <c r="CS58" i="125"/>
  <c r="CO58" i="125" s="1"/>
  <c r="CP58" i="125"/>
  <c r="Z58" i="125"/>
  <c r="CR58" i="125" s="1"/>
  <c r="DS57" i="125"/>
  <c r="DN57" i="125"/>
  <c r="DM57" i="125"/>
  <c r="DJ57" i="125"/>
  <c r="DI57" i="125"/>
  <c r="DG57" i="125"/>
  <c r="DF57" i="125"/>
  <c r="DD57" i="125"/>
  <c r="DC57" i="125"/>
  <c r="DA57" i="125"/>
  <c r="CZ57" i="125"/>
  <c r="CS57" i="125"/>
  <c r="CO57" i="125" s="1"/>
  <c r="CP57" i="125"/>
  <c r="Z57" i="125"/>
  <c r="CR57" i="125" s="1"/>
  <c r="DS56" i="125"/>
  <c r="CS56" i="125"/>
  <c r="CO56" i="125" s="1"/>
  <c r="CP56" i="125"/>
  <c r="Z56" i="125"/>
  <c r="CR56" i="125" s="1"/>
  <c r="DS55" i="125"/>
  <c r="DN55" i="125"/>
  <c r="DM55" i="125"/>
  <c r="DJ55" i="125"/>
  <c r="DI55" i="125"/>
  <c r="DG55" i="125"/>
  <c r="DF55" i="125"/>
  <c r="DD55" i="125"/>
  <c r="DC55" i="125"/>
  <c r="DA55" i="125"/>
  <c r="CZ55" i="125"/>
  <c r="CS55" i="125"/>
  <c r="CO55" i="125" s="1"/>
  <c r="CP55" i="125"/>
  <c r="Z55" i="125"/>
  <c r="CR55" i="125" s="1"/>
  <c r="DS54" i="125"/>
  <c r="CS54" i="125"/>
  <c r="CO54" i="125" s="1"/>
  <c r="CP54" i="125"/>
  <c r="Z54" i="125"/>
  <c r="CR54" i="125" s="1"/>
  <c r="DS53" i="125"/>
  <c r="DN53" i="125"/>
  <c r="DM53" i="125"/>
  <c r="DJ53" i="125"/>
  <c r="DI53" i="125"/>
  <c r="DG53" i="125"/>
  <c r="DF53" i="125"/>
  <c r="DD53" i="125"/>
  <c r="DC53" i="125"/>
  <c r="CS53" i="125"/>
  <c r="CO53" i="125" s="1"/>
  <c r="CP53" i="125"/>
  <c r="Z53" i="125"/>
  <c r="CR53" i="125" s="1"/>
  <c r="DS52" i="125"/>
  <c r="DN52" i="125"/>
  <c r="DM52" i="125"/>
  <c r="DJ52" i="125"/>
  <c r="DI52" i="125"/>
  <c r="DG52" i="125"/>
  <c r="DF52" i="125"/>
  <c r="DD52" i="125"/>
  <c r="DC52" i="125"/>
  <c r="DA52" i="125"/>
  <c r="CZ52" i="125"/>
  <c r="CS52" i="125"/>
  <c r="CO52" i="125" s="1"/>
  <c r="CP52" i="125"/>
  <c r="Z52" i="125"/>
  <c r="CR52" i="125" s="1"/>
  <c r="DS51" i="125"/>
  <c r="DD51" i="125"/>
  <c r="DC51" i="125"/>
  <c r="DA51" i="125"/>
  <c r="CZ51" i="125"/>
  <c r="CS51" i="125"/>
  <c r="CO51" i="125" s="1"/>
  <c r="CP51" i="125"/>
  <c r="Z51" i="125"/>
  <c r="C51" i="125" s="1"/>
  <c r="DS50" i="125"/>
  <c r="DN50" i="125"/>
  <c r="DM50" i="125"/>
  <c r="DJ50" i="125"/>
  <c r="DI50" i="125"/>
  <c r="DG50" i="125"/>
  <c r="DF50" i="125"/>
  <c r="DD50" i="125"/>
  <c r="DC50" i="125"/>
  <c r="DA50" i="125"/>
  <c r="CZ50" i="125"/>
  <c r="CS50" i="125"/>
  <c r="CO50" i="125" s="1"/>
  <c r="CP50" i="125"/>
  <c r="Z50" i="125"/>
  <c r="C50" i="125" s="1"/>
  <c r="DS49" i="125"/>
  <c r="DA49" i="125"/>
  <c r="CZ49" i="125"/>
  <c r="CS49" i="125"/>
  <c r="CO49" i="125" s="1"/>
  <c r="CP49" i="125"/>
  <c r="Z49" i="125"/>
  <c r="C49" i="125" s="1"/>
  <c r="DS48" i="125"/>
  <c r="DN48" i="125"/>
  <c r="DM48" i="125"/>
  <c r="DJ48" i="125"/>
  <c r="DI48" i="125"/>
  <c r="DG48" i="125"/>
  <c r="DF48" i="125"/>
  <c r="DD48" i="125"/>
  <c r="DC48" i="125"/>
  <c r="DA48" i="125"/>
  <c r="CZ48" i="125"/>
  <c r="CS48" i="125"/>
  <c r="CO48" i="125" s="1"/>
  <c r="CP48" i="125"/>
  <c r="Z48" i="125"/>
  <c r="C48" i="125" s="1"/>
  <c r="DS47" i="125"/>
  <c r="DA47" i="125"/>
  <c r="CZ47" i="125"/>
  <c r="CS47" i="125"/>
  <c r="CO47" i="125" s="1"/>
  <c r="CP47" i="125"/>
  <c r="Z47" i="125"/>
  <c r="C47" i="125" s="1"/>
  <c r="DS46" i="125"/>
  <c r="DN46" i="125"/>
  <c r="DM46" i="125"/>
  <c r="DJ46" i="125"/>
  <c r="DI46" i="125"/>
  <c r="DG46" i="125"/>
  <c r="DF46" i="125"/>
  <c r="DD46" i="125"/>
  <c r="DC46" i="125"/>
  <c r="DA46" i="125"/>
  <c r="CZ46" i="125"/>
  <c r="CS46" i="125"/>
  <c r="CO46" i="125" s="1"/>
  <c r="CP46" i="125"/>
  <c r="Z46" i="125"/>
  <c r="C46" i="125" s="1"/>
  <c r="DS45" i="125"/>
  <c r="DA45" i="125"/>
  <c r="CZ45" i="125"/>
  <c r="CS45" i="125"/>
  <c r="CO45" i="125" s="1"/>
  <c r="CP45" i="125"/>
  <c r="Z45" i="125"/>
  <c r="C45" i="125" s="1"/>
  <c r="DS44" i="125"/>
  <c r="DN44" i="125"/>
  <c r="DM44" i="125"/>
  <c r="DJ44" i="125"/>
  <c r="DI44" i="125"/>
  <c r="DG44" i="125"/>
  <c r="DF44" i="125"/>
  <c r="DD44" i="125"/>
  <c r="DC44" i="125"/>
  <c r="DA44" i="125"/>
  <c r="CZ44" i="125"/>
  <c r="CS44" i="125"/>
  <c r="CO44" i="125" s="1"/>
  <c r="CP44" i="125"/>
  <c r="Z44" i="125"/>
  <c r="C44" i="125" s="1"/>
  <c r="DS43" i="125"/>
  <c r="DN43" i="125"/>
  <c r="DM43" i="125"/>
  <c r="DJ43" i="125"/>
  <c r="DI43" i="125"/>
  <c r="DG43" i="125"/>
  <c r="DF43" i="125"/>
  <c r="DD43" i="125"/>
  <c r="DC43" i="125"/>
  <c r="DA43" i="125"/>
  <c r="CZ43" i="125"/>
  <c r="CS43" i="125"/>
  <c r="CO43" i="125" s="1"/>
  <c r="CP43" i="125"/>
  <c r="Z43" i="125"/>
  <c r="C43" i="125" s="1"/>
  <c r="DS42" i="125"/>
  <c r="DN42" i="125"/>
  <c r="DM42" i="125"/>
  <c r="DJ42" i="125"/>
  <c r="DI42" i="125"/>
  <c r="DG42" i="125"/>
  <c r="DF42" i="125"/>
  <c r="DD42" i="125"/>
  <c r="DC42" i="125"/>
  <c r="DA42" i="125"/>
  <c r="CZ42" i="125"/>
  <c r="CS42" i="125"/>
  <c r="CO42" i="125" s="1"/>
  <c r="CP42" i="125"/>
  <c r="Z42" i="125"/>
  <c r="C42" i="125" s="1"/>
  <c r="DS41" i="125"/>
  <c r="DN41" i="125"/>
  <c r="DM41" i="125"/>
  <c r="DJ41" i="125"/>
  <c r="DI41" i="125"/>
  <c r="DG41" i="125"/>
  <c r="DF41" i="125"/>
  <c r="DD41" i="125"/>
  <c r="DC41" i="125"/>
  <c r="DA41" i="125"/>
  <c r="CZ41" i="125"/>
  <c r="CS41" i="125"/>
  <c r="CO41" i="125" s="1"/>
  <c r="CP41" i="125"/>
  <c r="Z41" i="125"/>
  <c r="C41" i="125" s="1"/>
  <c r="DS40" i="125"/>
  <c r="DN40" i="125"/>
  <c r="DM40" i="125"/>
  <c r="DJ40" i="125"/>
  <c r="DI40" i="125"/>
  <c r="DG40" i="125"/>
  <c r="DF40" i="125"/>
  <c r="DD40" i="125"/>
  <c r="DC40" i="125"/>
  <c r="DA40" i="125"/>
  <c r="CZ40" i="125"/>
  <c r="CS40" i="125"/>
  <c r="CO40" i="125" s="1"/>
  <c r="CP40" i="125"/>
  <c r="Z40" i="125"/>
  <c r="C40" i="125" s="1"/>
  <c r="DS39" i="125"/>
  <c r="DD39" i="125"/>
  <c r="DC39" i="125"/>
  <c r="DA39" i="125"/>
  <c r="CZ39" i="125"/>
  <c r="CS39" i="125"/>
  <c r="CO39" i="125" s="1"/>
  <c r="CP39" i="125"/>
  <c r="Z39" i="125"/>
  <c r="CR39" i="125" s="1"/>
  <c r="DS38" i="125"/>
  <c r="DN38" i="125"/>
  <c r="DM38" i="125"/>
  <c r="DG38" i="125"/>
  <c r="DF38" i="125"/>
  <c r="DD38" i="125"/>
  <c r="DC38" i="125"/>
  <c r="DA38" i="125"/>
  <c r="CZ38" i="125"/>
  <c r="CS38" i="125"/>
  <c r="CO38" i="125" s="1"/>
  <c r="CP38" i="125"/>
  <c r="Z38" i="125"/>
  <c r="C38" i="125" s="1"/>
  <c r="DS37" i="125"/>
  <c r="DN37" i="125"/>
  <c r="DM37" i="125"/>
  <c r="DJ37" i="125"/>
  <c r="DI37" i="125"/>
  <c r="DG37" i="125"/>
  <c r="DF37" i="125"/>
  <c r="DD37" i="125"/>
  <c r="DC37" i="125"/>
  <c r="DA37" i="125"/>
  <c r="CZ37" i="125"/>
  <c r="CS37" i="125"/>
  <c r="CO37" i="125" s="1"/>
  <c r="CP37" i="125"/>
  <c r="Z37" i="125"/>
  <c r="C37" i="125" s="1"/>
  <c r="DS36" i="125"/>
  <c r="DN36" i="125"/>
  <c r="DM36" i="125"/>
  <c r="DJ36" i="125"/>
  <c r="DI36" i="125"/>
  <c r="DG36" i="125"/>
  <c r="DF36" i="125"/>
  <c r="DD36" i="125"/>
  <c r="DC36" i="125"/>
  <c r="DA36" i="125"/>
  <c r="CZ36" i="125"/>
  <c r="CS36" i="125"/>
  <c r="CO36" i="125" s="1"/>
  <c r="CP36" i="125"/>
  <c r="Z36" i="125"/>
  <c r="C36" i="125" s="1"/>
  <c r="DS35" i="125"/>
  <c r="DN35" i="125"/>
  <c r="DM35" i="125"/>
  <c r="DJ35" i="125"/>
  <c r="DI35" i="125"/>
  <c r="DG35" i="125"/>
  <c r="DF35" i="125"/>
  <c r="DD35" i="125"/>
  <c r="DC35" i="125"/>
  <c r="DA35" i="125"/>
  <c r="CZ35" i="125"/>
  <c r="CS35" i="125"/>
  <c r="CO35" i="125" s="1"/>
  <c r="CP35" i="125"/>
  <c r="Z35" i="125"/>
  <c r="C35" i="125" s="1"/>
  <c r="DS34" i="125"/>
  <c r="CS34" i="125"/>
  <c r="CO34" i="125" s="1"/>
  <c r="CP34" i="125"/>
  <c r="Z34" i="125"/>
  <c r="C34" i="125" s="1"/>
  <c r="DS33" i="125"/>
  <c r="DN33" i="125"/>
  <c r="DM33" i="125"/>
  <c r="DJ33" i="125"/>
  <c r="DI33" i="125"/>
  <c r="DG33" i="125"/>
  <c r="DF33" i="125"/>
  <c r="DD33" i="125"/>
  <c r="DC33" i="125"/>
  <c r="DA33" i="125"/>
  <c r="CZ33" i="125"/>
  <c r="CS33" i="125"/>
  <c r="CO33" i="125" s="1"/>
  <c r="CP33" i="125"/>
  <c r="Z33" i="125"/>
  <c r="C33" i="125" s="1"/>
  <c r="DS32" i="125"/>
  <c r="DN32" i="125"/>
  <c r="DM32" i="125"/>
  <c r="DJ32" i="125"/>
  <c r="DI32" i="125"/>
  <c r="DG32" i="125"/>
  <c r="DF32" i="125"/>
  <c r="DD32" i="125"/>
  <c r="DC32" i="125"/>
  <c r="DA32" i="125"/>
  <c r="CZ32" i="125"/>
  <c r="CS32" i="125"/>
  <c r="CO32" i="125" s="1"/>
  <c r="CP32" i="125"/>
  <c r="Z32" i="125"/>
  <c r="C32" i="125" s="1"/>
  <c r="DS31" i="125"/>
  <c r="DN31" i="125"/>
  <c r="DM31" i="125"/>
  <c r="DJ31" i="125"/>
  <c r="DI31" i="125"/>
  <c r="DG31" i="125"/>
  <c r="DF31" i="125"/>
  <c r="DD31" i="125"/>
  <c r="DC31" i="125"/>
  <c r="DA31" i="125"/>
  <c r="CZ31" i="125"/>
  <c r="CS31" i="125"/>
  <c r="CO31" i="125" s="1"/>
  <c r="CP31" i="125"/>
  <c r="Z31" i="125"/>
  <c r="C31" i="125" s="1"/>
  <c r="DS30" i="125"/>
  <c r="DN30" i="125"/>
  <c r="DM30" i="125"/>
  <c r="DJ30" i="125"/>
  <c r="DI30" i="125"/>
  <c r="DG30" i="125"/>
  <c r="DF30" i="125"/>
  <c r="DD30" i="125"/>
  <c r="DC30" i="125"/>
  <c r="DA30" i="125"/>
  <c r="CZ30" i="125"/>
  <c r="CS30" i="125"/>
  <c r="CO30" i="125" s="1"/>
  <c r="CP30" i="125"/>
  <c r="Z30" i="125"/>
  <c r="C30" i="125" s="1"/>
  <c r="DS29" i="125"/>
  <c r="DA29" i="125"/>
  <c r="CZ29" i="125"/>
  <c r="CS29" i="125"/>
  <c r="CO29" i="125" s="1"/>
  <c r="CP29" i="125"/>
  <c r="Z29" i="125"/>
  <c r="C29" i="125" s="1"/>
  <c r="DS28" i="125"/>
  <c r="DN28" i="125"/>
  <c r="DM28" i="125"/>
  <c r="DJ28" i="125"/>
  <c r="DI28" i="125"/>
  <c r="DG28" i="125"/>
  <c r="DF28" i="125"/>
  <c r="DD28" i="125"/>
  <c r="DC28" i="125"/>
  <c r="DA28" i="125"/>
  <c r="CZ28" i="125"/>
  <c r="CS28" i="125"/>
  <c r="CO28" i="125" s="1"/>
  <c r="CP28" i="125"/>
  <c r="Z28" i="125"/>
  <c r="C28" i="125" s="1"/>
  <c r="DS27" i="125"/>
  <c r="DN27" i="125"/>
  <c r="DM27" i="125"/>
  <c r="DJ27" i="125"/>
  <c r="DI27" i="125"/>
  <c r="DG27" i="125"/>
  <c r="DF27" i="125"/>
  <c r="DD27" i="125"/>
  <c r="DC27" i="125"/>
  <c r="DA27" i="125"/>
  <c r="CZ27" i="125"/>
  <c r="CS27" i="125"/>
  <c r="CO27" i="125" s="1"/>
  <c r="CP27" i="125"/>
  <c r="Z27" i="125"/>
  <c r="C27" i="125" s="1"/>
  <c r="DS26" i="125"/>
  <c r="DN26" i="125"/>
  <c r="DM26" i="125"/>
  <c r="DJ26" i="125"/>
  <c r="DI26" i="125"/>
  <c r="DG26" i="125"/>
  <c r="DF26" i="125"/>
  <c r="DD26" i="125"/>
  <c r="DC26" i="125"/>
  <c r="DA26" i="125"/>
  <c r="CZ26" i="125"/>
  <c r="CS26" i="125"/>
  <c r="CO26" i="125" s="1"/>
  <c r="CP26" i="125"/>
  <c r="Z26" i="125"/>
  <c r="C26" i="125" s="1"/>
  <c r="DS25" i="125"/>
  <c r="DN25" i="125"/>
  <c r="DM25" i="125"/>
  <c r="DJ25" i="125"/>
  <c r="DI25" i="125"/>
  <c r="DG25" i="125"/>
  <c r="DF25" i="125"/>
  <c r="DD25" i="125"/>
  <c r="DC25" i="125"/>
  <c r="DA25" i="125"/>
  <c r="CZ25" i="125"/>
  <c r="CS25" i="125"/>
  <c r="CO25" i="125" s="1"/>
  <c r="CP25" i="125"/>
  <c r="Z25" i="125"/>
  <c r="C25" i="125" s="1"/>
  <c r="DS24" i="125"/>
  <c r="CS24" i="125"/>
  <c r="CO24" i="125" s="1"/>
  <c r="CP24" i="125"/>
  <c r="Z24" i="125"/>
  <c r="CR24" i="125" s="1"/>
  <c r="DS23" i="125"/>
  <c r="DN23" i="125"/>
  <c r="DM23" i="125"/>
  <c r="DJ23" i="125"/>
  <c r="DI23" i="125"/>
  <c r="DG23" i="125"/>
  <c r="DF23" i="125"/>
  <c r="DD23" i="125"/>
  <c r="DC23" i="125"/>
  <c r="DA23" i="125"/>
  <c r="CZ23" i="125"/>
  <c r="CS23" i="125"/>
  <c r="CO23" i="125" s="1"/>
  <c r="CP23" i="125"/>
  <c r="Z23" i="125"/>
  <c r="CR23" i="125" s="1"/>
  <c r="DS22" i="125"/>
  <c r="DN22" i="125"/>
  <c r="DM22" i="125"/>
  <c r="DJ22" i="125"/>
  <c r="DI22" i="125"/>
  <c r="DG22" i="125"/>
  <c r="DF22" i="125"/>
  <c r="DD22" i="125"/>
  <c r="DC22" i="125"/>
  <c r="DA22" i="125"/>
  <c r="CZ22" i="125"/>
  <c r="CS22" i="125"/>
  <c r="CO22" i="125" s="1"/>
  <c r="CP22" i="125"/>
  <c r="Z22" i="125"/>
  <c r="CR22" i="125" s="1"/>
  <c r="DS21" i="125"/>
  <c r="DN21" i="125"/>
  <c r="DM21" i="125"/>
  <c r="DJ21" i="125"/>
  <c r="DI21" i="125"/>
  <c r="DG21" i="125"/>
  <c r="DF21" i="125"/>
  <c r="DD21" i="125"/>
  <c r="DC21" i="125"/>
  <c r="DA21" i="125"/>
  <c r="CZ21" i="125"/>
  <c r="CS21" i="125"/>
  <c r="CO21" i="125" s="1"/>
  <c r="CP21" i="125"/>
  <c r="Z21" i="125"/>
  <c r="CR21" i="125" s="1"/>
  <c r="DS20" i="125"/>
  <c r="DN20" i="125"/>
  <c r="DM20" i="125"/>
  <c r="DJ20" i="125"/>
  <c r="DI20" i="125"/>
  <c r="DG20" i="125"/>
  <c r="DF20" i="125"/>
  <c r="DD20" i="125"/>
  <c r="DC20" i="125"/>
  <c r="DA20" i="125"/>
  <c r="CZ20" i="125"/>
  <c r="CS20" i="125"/>
  <c r="CO20" i="125" s="1"/>
  <c r="CP20" i="125"/>
  <c r="Z20" i="125"/>
  <c r="CR20" i="125" s="1"/>
  <c r="DS19" i="125"/>
  <c r="DA19" i="125"/>
  <c r="CZ19" i="125"/>
  <c r="CS19" i="125"/>
  <c r="CO19" i="125" s="1"/>
  <c r="CP19" i="125"/>
  <c r="Z19" i="125"/>
  <c r="CR19" i="125" s="1"/>
  <c r="DS18" i="125"/>
  <c r="CS18" i="125"/>
  <c r="CO18" i="125" s="1"/>
  <c r="CP18" i="125"/>
  <c r="Z18" i="125"/>
  <c r="CR18" i="125" s="1"/>
  <c r="DS17" i="125"/>
  <c r="DN17" i="125"/>
  <c r="DM17" i="125"/>
  <c r="DJ17" i="125"/>
  <c r="DI17" i="125"/>
  <c r="DG17" i="125"/>
  <c r="DF17" i="125"/>
  <c r="DD17" i="125"/>
  <c r="DC17" i="125"/>
  <c r="DA17" i="125"/>
  <c r="CZ17" i="125"/>
  <c r="CS17" i="125"/>
  <c r="CO17" i="125" s="1"/>
  <c r="CP17" i="125"/>
  <c r="Z17" i="125"/>
  <c r="CR17" i="125" s="1"/>
  <c r="DS16" i="125"/>
  <c r="DN16" i="125"/>
  <c r="DM16" i="125"/>
  <c r="DJ16" i="125"/>
  <c r="DI16" i="125"/>
  <c r="DG16" i="125"/>
  <c r="DF16" i="125"/>
  <c r="DD16" i="125"/>
  <c r="DC16" i="125"/>
  <c r="DA16" i="125"/>
  <c r="CZ16" i="125"/>
  <c r="CS16" i="125"/>
  <c r="CO16" i="125" s="1"/>
  <c r="CP16" i="125"/>
  <c r="Z16" i="125"/>
  <c r="CR16" i="125" s="1"/>
  <c r="DS15" i="125"/>
  <c r="DN15" i="125"/>
  <c r="DM15" i="125"/>
  <c r="DJ15" i="125"/>
  <c r="DI15" i="125"/>
  <c r="DG15" i="125"/>
  <c r="DF15" i="125"/>
  <c r="DD15" i="125"/>
  <c r="DC15" i="125"/>
  <c r="DA15" i="125"/>
  <c r="CZ15" i="125"/>
  <c r="CS15" i="125"/>
  <c r="CO15" i="125" s="1"/>
  <c r="CP15" i="125"/>
  <c r="Z15" i="125"/>
  <c r="CR15" i="125" s="1"/>
  <c r="DS14" i="125"/>
  <c r="DN14" i="125"/>
  <c r="DM14" i="125"/>
  <c r="DJ14" i="125"/>
  <c r="DI14" i="125"/>
  <c r="DG14" i="125"/>
  <c r="DF14" i="125"/>
  <c r="DD14" i="125"/>
  <c r="DC14" i="125"/>
  <c r="DA14" i="125"/>
  <c r="CZ14" i="125"/>
  <c r="CS14" i="125"/>
  <c r="CO14" i="125" s="1"/>
  <c r="CP14" i="125"/>
  <c r="Z14" i="125"/>
  <c r="CR14" i="125" s="1"/>
  <c r="DS13" i="125"/>
  <c r="DN13" i="125"/>
  <c r="DM13" i="125"/>
  <c r="DJ13" i="125"/>
  <c r="DI13" i="125"/>
  <c r="CS13" i="125"/>
  <c r="CO13" i="125" s="1"/>
  <c r="CP13" i="125"/>
  <c r="Z13" i="125"/>
  <c r="C13" i="125" s="1"/>
  <c r="DS12" i="125"/>
  <c r="CS12" i="125"/>
  <c r="CO12" i="125" s="1"/>
  <c r="CP12" i="125"/>
  <c r="Z12" i="125"/>
  <c r="CR12" i="125" s="1"/>
  <c r="DS11" i="125"/>
  <c r="DN11" i="125"/>
  <c r="DM11" i="125"/>
  <c r="DJ11" i="125"/>
  <c r="DI11" i="125"/>
  <c r="DG11" i="125"/>
  <c r="DF11" i="125"/>
  <c r="DD11" i="125"/>
  <c r="DC11" i="125"/>
  <c r="DA11" i="125"/>
  <c r="CZ11" i="125"/>
  <c r="CS11" i="125"/>
  <c r="CO11" i="125" s="1"/>
  <c r="CP11" i="125"/>
  <c r="Z11" i="125"/>
  <c r="CR11" i="125" s="1"/>
  <c r="DS10" i="125"/>
  <c r="DN10" i="125"/>
  <c r="DM10" i="125"/>
  <c r="DJ10" i="125"/>
  <c r="DI10" i="125"/>
  <c r="DG10" i="125"/>
  <c r="DF10" i="125"/>
  <c r="DD10" i="125"/>
  <c r="DC10" i="125"/>
  <c r="DA10" i="125"/>
  <c r="CZ10" i="125"/>
  <c r="CS10" i="125"/>
  <c r="CO10" i="125" s="1"/>
  <c r="CP10" i="125"/>
  <c r="Z10" i="125"/>
  <c r="CR10" i="125" s="1"/>
  <c r="DS9" i="125"/>
  <c r="DN9" i="125"/>
  <c r="DM9" i="125"/>
  <c r="DJ9" i="125"/>
  <c r="DI9" i="125"/>
  <c r="DG9" i="125"/>
  <c r="DF9" i="125"/>
  <c r="DD9" i="125"/>
  <c r="DC9" i="125"/>
  <c r="DA9" i="125"/>
  <c r="CZ9" i="125"/>
  <c r="CS9" i="125"/>
  <c r="CO9" i="125" s="1"/>
  <c r="CP9" i="125"/>
  <c r="Z9" i="125"/>
  <c r="CR9" i="125" s="1"/>
  <c r="DS8" i="125"/>
  <c r="DN8" i="125"/>
  <c r="DM8" i="125"/>
  <c r="DJ8" i="125"/>
  <c r="DI8" i="125"/>
  <c r="DG8" i="125"/>
  <c r="DF8" i="125"/>
  <c r="DD8" i="125"/>
  <c r="DC8" i="125"/>
  <c r="DA8" i="125"/>
  <c r="CZ8" i="125"/>
  <c r="CS8" i="125"/>
  <c r="CO8" i="125" s="1"/>
  <c r="CP8" i="125"/>
  <c r="Z8" i="125"/>
  <c r="CR8" i="125" s="1"/>
  <c r="DS7" i="125"/>
  <c r="DN7" i="125"/>
  <c r="DM7" i="125"/>
  <c r="DJ7" i="125"/>
  <c r="DI7" i="125"/>
  <c r="DG7" i="125"/>
  <c r="DF7" i="125"/>
  <c r="DD7" i="125"/>
  <c r="DC7" i="125"/>
  <c r="DA7" i="125"/>
  <c r="CZ7" i="125"/>
  <c r="CS7" i="125"/>
  <c r="CO7" i="125" s="1"/>
  <c r="CP7" i="125"/>
  <c r="Z7" i="125"/>
  <c r="CR7" i="125" s="1"/>
  <c r="DS6" i="125"/>
  <c r="DN6" i="125"/>
  <c r="DM6" i="125"/>
  <c r="DJ6" i="125"/>
  <c r="DI6" i="125"/>
  <c r="DG6" i="125"/>
  <c r="DF6" i="125"/>
  <c r="DD6" i="125"/>
  <c r="DC6" i="125"/>
  <c r="DA6" i="125"/>
  <c r="CZ6" i="125"/>
  <c r="CS6" i="125"/>
  <c r="CO6" i="125" s="1"/>
  <c r="CP6" i="125"/>
  <c r="Z6" i="125"/>
  <c r="CR6" i="125" s="1"/>
  <c r="DS5" i="125"/>
  <c r="DN5" i="125"/>
  <c r="DM5" i="125"/>
  <c r="DJ5" i="125"/>
  <c r="DI5" i="125"/>
  <c r="DG5" i="125"/>
  <c r="DF5" i="125"/>
  <c r="DD5" i="125"/>
  <c r="DC5" i="125"/>
  <c r="CZ5" i="125"/>
  <c r="CO5" i="125"/>
  <c r="CP5" i="125"/>
  <c r="Z5" i="125"/>
  <c r="CR5" i="125" s="1"/>
  <c r="C71" i="125" l="1"/>
  <c r="C73" i="125"/>
  <c r="C127" i="125"/>
  <c r="C54" i="125"/>
  <c r="C104" i="125"/>
  <c r="CR104" i="125"/>
  <c r="C136" i="125"/>
  <c r="C138" i="125"/>
  <c r="C52" i="125"/>
  <c r="C90" i="125"/>
  <c r="C150" i="126"/>
  <c r="C149" i="126"/>
  <c r="C130" i="125"/>
  <c r="C18" i="125"/>
  <c r="C94" i="125"/>
  <c r="C102" i="125"/>
  <c r="C133" i="125"/>
  <c r="C7" i="125"/>
  <c r="C66" i="125"/>
  <c r="C92" i="125"/>
  <c r="C10" i="125"/>
  <c r="C22" i="125"/>
  <c r="C64" i="125"/>
  <c r="C109" i="125"/>
  <c r="CR30" i="125"/>
  <c r="C88" i="125"/>
  <c r="C110" i="125"/>
  <c r="C118" i="125"/>
  <c r="C141" i="125"/>
  <c r="C139" i="125"/>
  <c r="C93" i="125"/>
  <c r="C98" i="125"/>
  <c r="C103" i="125"/>
  <c r="C108" i="125"/>
  <c r="C14" i="125"/>
  <c r="C68" i="125"/>
  <c r="C106" i="125"/>
  <c r="C115" i="125"/>
  <c r="C120" i="125"/>
  <c r="O156" i="125"/>
  <c r="C8" i="125"/>
  <c r="C19" i="125"/>
  <c r="C24" i="125"/>
  <c r="C53" i="125"/>
  <c r="C65" i="125"/>
  <c r="C67" i="125"/>
  <c r="C91" i="125"/>
  <c r="C97" i="125"/>
  <c r="C135" i="125"/>
  <c r="C6" i="125"/>
  <c r="C131" i="125"/>
  <c r="C137" i="125"/>
  <c r="CR29" i="125"/>
  <c r="C11" i="125"/>
  <c r="C16" i="125"/>
  <c r="C87" i="125"/>
  <c r="C100" i="125"/>
  <c r="C107" i="125"/>
  <c r="C129" i="125"/>
  <c r="C142" i="125"/>
  <c r="CR85" i="125"/>
  <c r="C55" i="125"/>
  <c r="C56" i="125"/>
  <c r="C57" i="125"/>
  <c r="C58" i="125"/>
  <c r="C134" i="125"/>
  <c r="CR83" i="125"/>
  <c r="CR33" i="125"/>
  <c r="CR45" i="125"/>
  <c r="C105" i="125"/>
  <c r="C119" i="125"/>
  <c r="CR75" i="125"/>
  <c r="CR76" i="125"/>
  <c r="CR77" i="125"/>
  <c r="CR78" i="125"/>
  <c r="CR79" i="125"/>
  <c r="CR80" i="125"/>
  <c r="CR81" i="125"/>
  <c r="CR82" i="125"/>
  <c r="CR32" i="125"/>
  <c r="CR44" i="125"/>
  <c r="CR84" i="125"/>
  <c r="C9" i="125"/>
  <c r="C15" i="125"/>
  <c r="CR31" i="125"/>
  <c r="C86" i="125"/>
  <c r="C101" i="125"/>
  <c r="C117" i="125"/>
  <c r="C122" i="125"/>
  <c r="C140" i="125"/>
  <c r="CR50" i="125"/>
  <c r="CR41" i="125"/>
  <c r="CR49" i="125"/>
  <c r="C89" i="125"/>
  <c r="C99" i="125"/>
  <c r="C116" i="125"/>
  <c r="C123" i="125"/>
  <c r="C128" i="125"/>
  <c r="CR26" i="125"/>
  <c r="CR40" i="125"/>
  <c r="CR48" i="125"/>
  <c r="CR34" i="125"/>
  <c r="CR51" i="125"/>
  <c r="CR121" i="125"/>
  <c r="CR47" i="125"/>
  <c r="C96" i="125"/>
  <c r="CR27" i="125"/>
  <c r="CR43" i="125"/>
  <c r="CR42" i="125"/>
  <c r="C17" i="125"/>
  <c r="C23" i="125"/>
  <c r="CR46" i="125"/>
  <c r="C70" i="125"/>
  <c r="C72" i="125"/>
  <c r="C74" i="125"/>
  <c r="C95" i="125"/>
  <c r="O157" i="125"/>
  <c r="CR59" i="125"/>
  <c r="CR38" i="125"/>
  <c r="CR37" i="125"/>
  <c r="CR25" i="125"/>
  <c r="CR36" i="125"/>
  <c r="C126" i="125"/>
  <c r="CR60" i="125"/>
  <c r="CR61" i="125"/>
  <c r="C5" i="125"/>
  <c r="CR13" i="125"/>
  <c r="C21" i="125"/>
  <c r="CR35" i="125"/>
  <c r="C112" i="125"/>
  <c r="C125" i="125"/>
  <c r="CR62" i="125"/>
  <c r="CR63" i="125"/>
  <c r="C12" i="125"/>
  <c r="C20" i="125"/>
  <c r="CR28" i="125"/>
  <c r="C111" i="125"/>
  <c r="C124" i="125"/>
  <c r="C132" i="125"/>
  <c r="CR69" i="125"/>
  <c r="CR114" i="125"/>
  <c r="CR113" i="125"/>
  <c r="DO96" i="124"/>
  <c r="DJ96" i="124"/>
  <c r="DI96" i="124"/>
  <c r="DF96" i="124"/>
  <c r="DE96" i="124"/>
  <c r="DC96" i="124"/>
  <c r="DB96" i="124"/>
  <c r="CZ96" i="124"/>
  <c r="CY96" i="124"/>
  <c r="CW96" i="124"/>
  <c r="CV96" i="124"/>
  <c r="CS96" i="124"/>
  <c r="CP96" i="124"/>
  <c r="Z96" i="124"/>
  <c r="CR96" i="124" s="1"/>
  <c r="C96" i="124"/>
  <c r="DO84" i="124"/>
  <c r="DJ84" i="124"/>
  <c r="DI84" i="124"/>
  <c r="DF84" i="124"/>
  <c r="DE84" i="124"/>
  <c r="DC84" i="124"/>
  <c r="DB84" i="124"/>
  <c r="CZ84" i="124"/>
  <c r="CY84" i="124"/>
  <c r="CW84" i="124"/>
  <c r="CV84" i="124"/>
  <c r="CS84" i="124"/>
  <c r="CP84" i="124"/>
  <c r="Z84" i="124"/>
  <c r="CR84" i="124" s="1"/>
  <c r="C84" i="124"/>
  <c r="N157" i="124"/>
  <c r="M157" i="124"/>
  <c r="L157" i="124"/>
  <c r="K157" i="124"/>
  <c r="J157" i="124"/>
  <c r="I157" i="124"/>
  <c r="H157" i="124"/>
  <c r="G157" i="124"/>
  <c r="F157" i="124"/>
  <c r="E157" i="124"/>
  <c r="D157" i="124"/>
  <c r="B157" i="124"/>
  <c r="A157" i="124"/>
  <c r="N156" i="124"/>
  <c r="M156" i="124"/>
  <c r="L156" i="124"/>
  <c r="K156" i="124"/>
  <c r="J156" i="124"/>
  <c r="I156" i="124"/>
  <c r="H156" i="124"/>
  <c r="G156" i="124"/>
  <c r="F156" i="124"/>
  <c r="E156" i="124"/>
  <c r="D156" i="124"/>
  <c r="B156" i="124"/>
  <c r="A156" i="124"/>
  <c r="T155" i="124"/>
  <c r="DO154" i="124"/>
  <c r="CP154" i="124"/>
  <c r="C154" i="124"/>
  <c r="DO153" i="124"/>
  <c r="CP153" i="124"/>
  <c r="C153" i="124"/>
  <c r="DO152" i="124"/>
  <c r="CP152" i="124"/>
  <c r="C152" i="124"/>
  <c r="DO151" i="124"/>
  <c r="CP151" i="124"/>
  <c r="C151" i="124"/>
  <c r="DO150" i="124"/>
  <c r="CP150" i="124"/>
  <c r="C150" i="124"/>
  <c r="DO149" i="124"/>
  <c r="CP149" i="124"/>
  <c r="C149" i="124"/>
  <c r="DO148" i="124"/>
  <c r="CP148" i="124"/>
  <c r="C148" i="124"/>
  <c r="DO147" i="124"/>
  <c r="CP147" i="124"/>
  <c r="C147" i="124"/>
  <c r="DO146" i="124"/>
  <c r="CP146" i="124"/>
  <c r="C146" i="124"/>
  <c r="DO145" i="124"/>
  <c r="CP145" i="124"/>
  <c r="C145" i="124"/>
  <c r="CP144" i="124"/>
  <c r="C144" i="124"/>
  <c r="DO143" i="124"/>
  <c r="DJ143" i="124"/>
  <c r="DI143" i="124"/>
  <c r="DF143" i="124"/>
  <c r="DE143" i="124"/>
  <c r="DC143" i="124"/>
  <c r="DB143" i="124"/>
  <c r="CZ143" i="124"/>
  <c r="CY143" i="124"/>
  <c r="CW143" i="124"/>
  <c r="CV143" i="124"/>
  <c r="CS143" i="124"/>
  <c r="CR143" i="124"/>
  <c r="CP143" i="124"/>
  <c r="Z143" i="124"/>
  <c r="C143" i="124" s="1"/>
  <c r="DO142" i="124"/>
  <c r="DJ142" i="124"/>
  <c r="DI142" i="124"/>
  <c r="DF142" i="124"/>
  <c r="DE142" i="124"/>
  <c r="DC142" i="124"/>
  <c r="DB142" i="124"/>
  <c r="CZ142" i="124"/>
  <c r="CY142" i="124"/>
  <c r="CW142" i="124"/>
  <c r="CV142" i="124"/>
  <c r="CS142" i="124"/>
  <c r="CP142" i="124"/>
  <c r="Z142" i="124"/>
  <c r="C142" i="124" s="1"/>
  <c r="DO141" i="124"/>
  <c r="DJ141" i="124"/>
  <c r="DI141" i="124"/>
  <c r="DF141" i="124"/>
  <c r="DE141" i="124"/>
  <c r="DC141" i="124"/>
  <c r="DB141" i="124"/>
  <c r="CZ141" i="124"/>
  <c r="CY141" i="124"/>
  <c r="CW141" i="124"/>
  <c r="CV141" i="124"/>
  <c r="CS141" i="124"/>
  <c r="CP141" i="124"/>
  <c r="Z141" i="124"/>
  <c r="C141" i="124" s="1"/>
  <c r="DO140" i="124"/>
  <c r="CW140" i="124"/>
  <c r="CV140" i="124"/>
  <c r="CS140" i="124"/>
  <c r="CP140" i="124"/>
  <c r="Z140" i="124"/>
  <c r="C140" i="124" s="1"/>
  <c r="DO139" i="124"/>
  <c r="DJ139" i="124"/>
  <c r="DI139" i="124"/>
  <c r="DF139" i="124"/>
  <c r="DE139" i="124"/>
  <c r="DC139" i="124"/>
  <c r="DB139" i="124"/>
  <c r="CZ139" i="124"/>
  <c r="CY139" i="124"/>
  <c r="CW139" i="124"/>
  <c r="CV139" i="124"/>
  <c r="CS139" i="124"/>
  <c r="CP139" i="124"/>
  <c r="Z139" i="124"/>
  <c r="C139" i="124" s="1"/>
  <c r="DO138" i="124"/>
  <c r="DJ138" i="124"/>
  <c r="DI138" i="124"/>
  <c r="DF138" i="124"/>
  <c r="DE138" i="124"/>
  <c r="DC138" i="124"/>
  <c r="DB138" i="124"/>
  <c r="CZ138" i="124"/>
  <c r="CY138" i="124"/>
  <c r="CW138" i="124"/>
  <c r="CV138" i="124"/>
  <c r="CS138" i="124"/>
  <c r="CP138" i="124"/>
  <c r="Z138" i="124"/>
  <c r="C138" i="124" s="1"/>
  <c r="DO137" i="124"/>
  <c r="DJ137" i="124"/>
  <c r="DI137" i="124"/>
  <c r="DF137" i="124"/>
  <c r="DE137" i="124"/>
  <c r="DC137" i="124"/>
  <c r="DB137" i="124"/>
  <c r="CZ137" i="124"/>
  <c r="CY137" i="124"/>
  <c r="CW137" i="124"/>
  <c r="CV137" i="124"/>
  <c r="CS137" i="124"/>
  <c r="CP137" i="124"/>
  <c r="Z137" i="124"/>
  <c r="C137" i="124" s="1"/>
  <c r="DO136" i="124"/>
  <c r="DJ136" i="124"/>
  <c r="DI136" i="124"/>
  <c r="DF136" i="124"/>
  <c r="DE136" i="124"/>
  <c r="DC136" i="124"/>
  <c r="DB136" i="124"/>
  <c r="CZ136" i="124"/>
  <c r="CY136" i="124"/>
  <c r="CW136" i="124"/>
  <c r="CV136" i="124"/>
  <c r="CS136" i="124"/>
  <c r="CP136" i="124"/>
  <c r="Z136" i="124"/>
  <c r="C136" i="124" s="1"/>
  <c r="DO135" i="124"/>
  <c r="DJ135" i="124"/>
  <c r="DI135" i="124"/>
  <c r="DF135" i="124"/>
  <c r="DE135" i="124"/>
  <c r="DC135" i="124"/>
  <c r="DB135" i="124"/>
  <c r="CZ135" i="124"/>
  <c r="CY135" i="124"/>
  <c r="CW135" i="124"/>
  <c r="CV135" i="124"/>
  <c r="CS135" i="124"/>
  <c r="CP135" i="124"/>
  <c r="Z135" i="124"/>
  <c r="C135" i="124" s="1"/>
  <c r="DO134" i="124"/>
  <c r="DJ134" i="124"/>
  <c r="DI134" i="124"/>
  <c r="DF134" i="124"/>
  <c r="DE134" i="124"/>
  <c r="DC134" i="124"/>
  <c r="DB134" i="124"/>
  <c r="CZ134" i="124"/>
  <c r="CY134" i="124"/>
  <c r="CW134" i="124"/>
  <c r="CV134" i="124"/>
  <c r="CS134" i="124"/>
  <c r="CP134" i="124"/>
  <c r="Z134" i="124"/>
  <c r="C134" i="124" s="1"/>
  <c r="DO133" i="124"/>
  <c r="DJ133" i="124"/>
  <c r="DI133" i="124"/>
  <c r="DF133" i="124"/>
  <c r="DE133" i="124"/>
  <c r="DC133" i="124"/>
  <c r="DB133" i="124"/>
  <c r="CZ133" i="124"/>
  <c r="CY133" i="124"/>
  <c r="CW133" i="124"/>
  <c r="CV133" i="124"/>
  <c r="CS133" i="124"/>
  <c r="CP133" i="124"/>
  <c r="Z133" i="124"/>
  <c r="C133" i="124" s="1"/>
  <c r="DO132" i="124"/>
  <c r="DJ132" i="124"/>
  <c r="DI132" i="124"/>
  <c r="DF132" i="124"/>
  <c r="DE132" i="124"/>
  <c r="DC132" i="124"/>
  <c r="DB132" i="124"/>
  <c r="CZ132" i="124"/>
  <c r="CY132" i="124"/>
  <c r="CW132" i="124"/>
  <c r="CV132" i="124"/>
  <c r="CS132" i="124"/>
  <c r="CP132" i="124"/>
  <c r="Z132" i="124"/>
  <c r="C132" i="124" s="1"/>
  <c r="DO131" i="124"/>
  <c r="DJ131" i="124"/>
  <c r="DI131" i="124"/>
  <c r="DF131" i="124"/>
  <c r="DE131" i="124"/>
  <c r="DC131" i="124"/>
  <c r="DB131" i="124"/>
  <c r="CZ131" i="124"/>
  <c r="CY131" i="124"/>
  <c r="CW131" i="124"/>
  <c r="CV131" i="124"/>
  <c r="CS131" i="124"/>
  <c r="CP131" i="124"/>
  <c r="Z131" i="124"/>
  <c r="C131" i="124" s="1"/>
  <c r="DO130" i="124"/>
  <c r="DJ130" i="124"/>
  <c r="DI130" i="124"/>
  <c r="DF130" i="124"/>
  <c r="DE130" i="124"/>
  <c r="DC130" i="124"/>
  <c r="DB130" i="124"/>
  <c r="CZ130" i="124"/>
  <c r="CY130" i="124"/>
  <c r="CW130" i="124"/>
  <c r="CV130" i="124"/>
  <c r="CS130" i="124"/>
  <c r="CP130" i="124"/>
  <c r="Z130" i="124"/>
  <c r="C130" i="124" s="1"/>
  <c r="DO129" i="124"/>
  <c r="DJ129" i="124"/>
  <c r="DI129" i="124"/>
  <c r="DF129" i="124"/>
  <c r="DE129" i="124"/>
  <c r="DC129" i="124"/>
  <c r="DB129" i="124"/>
  <c r="CZ129" i="124"/>
  <c r="CY129" i="124"/>
  <c r="CW129" i="124"/>
  <c r="CV129" i="124"/>
  <c r="CS129" i="124"/>
  <c r="CP129" i="124"/>
  <c r="Z129" i="124"/>
  <c r="C129" i="124" s="1"/>
  <c r="DO128" i="124"/>
  <c r="DJ128" i="124"/>
  <c r="DI128" i="124"/>
  <c r="DF128" i="124"/>
  <c r="DE128" i="124"/>
  <c r="DC128" i="124"/>
  <c r="DB128" i="124"/>
  <c r="CZ128" i="124"/>
  <c r="CY128" i="124"/>
  <c r="CW128" i="124"/>
  <c r="CV128" i="124"/>
  <c r="CS128" i="124"/>
  <c r="CP128" i="124"/>
  <c r="Z128" i="124"/>
  <c r="C128" i="124" s="1"/>
  <c r="DO127" i="124"/>
  <c r="DJ127" i="124"/>
  <c r="DI127" i="124"/>
  <c r="DF127" i="124"/>
  <c r="DE127" i="124"/>
  <c r="DC127" i="124"/>
  <c r="DB127" i="124"/>
  <c r="CZ127" i="124"/>
  <c r="CY127" i="124"/>
  <c r="CW127" i="124"/>
  <c r="CV127" i="124"/>
  <c r="CS127" i="124"/>
  <c r="CP127" i="124"/>
  <c r="Z127" i="124"/>
  <c r="C127" i="124" s="1"/>
  <c r="DO126" i="124"/>
  <c r="DJ126" i="124"/>
  <c r="DI126" i="124"/>
  <c r="DF126" i="124"/>
  <c r="DE126" i="124"/>
  <c r="DC126" i="124"/>
  <c r="DB126" i="124"/>
  <c r="CZ126" i="124"/>
  <c r="CY126" i="124"/>
  <c r="CW126" i="124"/>
  <c r="CV126" i="124"/>
  <c r="CS126" i="124"/>
  <c r="CP126" i="124"/>
  <c r="Z126" i="124"/>
  <c r="C126" i="124" s="1"/>
  <c r="DO125" i="124"/>
  <c r="DJ125" i="124"/>
  <c r="DI125" i="124"/>
  <c r="DF125" i="124"/>
  <c r="DE125" i="124"/>
  <c r="DC125" i="124"/>
  <c r="DB125" i="124"/>
  <c r="CZ125" i="124"/>
  <c r="CY125" i="124"/>
  <c r="CW125" i="124"/>
  <c r="CV125" i="124"/>
  <c r="CS125" i="124"/>
  <c r="CP125" i="124"/>
  <c r="Z125" i="124"/>
  <c r="C125" i="124" s="1"/>
  <c r="DO124" i="124"/>
  <c r="DJ124" i="124"/>
  <c r="DI124" i="124"/>
  <c r="DF124" i="124"/>
  <c r="DE124" i="124"/>
  <c r="DC124" i="124"/>
  <c r="DB124" i="124"/>
  <c r="CZ124" i="124"/>
  <c r="CY124" i="124"/>
  <c r="CW124" i="124"/>
  <c r="CV124" i="124"/>
  <c r="CS124" i="124"/>
  <c r="CP124" i="124"/>
  <c r="Z124" i="124"/>
  <c r="C124" i="124" s="1"/>
  <c r="DO123" i="124"/>
  <c r="DJ123" i="124"/>
  <c r="DI123" i="124"/>
  <c r="DF123" i="124"/>
  <c r="DE123" i="124"/>
  <c r="DC123" i="124"/>
  <c r="DB123" i="124"/>
  <c r="CZ123" i="124"/>
  <c r="CY123" i="124"/>
  <c r="CW123" i="124"/>
  <c r="CV123" i="124"/>
  <c r="CS123" i="124"/>
  <c r="CP123" i="124"/>
  <c r="Z123" i="124"/>
  <c r="C123" i="124" s="1"/>
  <c r="DO122" i="124"/>
  <c r="DJ122" i="124"/>
  <c r="DI122" i="124"/>
  <c r="DF122" i="124"/>
  <c r="DE122" i="124"/>
  <c r="DC122" i="124"/>
  <c r="DB122" i="124"/>
  <c r="CW122" i="124"/>
  <c r="CV122" i="124"/>
  <c r="CS122" i="124"/>
  <c r="CP122" i="124"/>
  <c r="Z122" i="124"/>
  <c r="CR122" i="124" s="1"/>
  <c r="DO121" i="124"/>
  <c r="DJ121" i="124"/>
  <c r="DI121" i="124"/>
  <c r="DF121" i="124"/>
  <c r="DE121" i="124"/>
  <c r="DC121" i="124"/>
  <c r="DB121" i="124"/>
  <c r="CZ121" i="124"/>
  <c r="CY121" i="124"/>
  <c r="CW121" i="124"/>
  <c r="CV121" i="124"/>
  <c r="CS121" i="124"/>
  <c r="CP121" i="124"/>
  <c r="Z121" i="124"/>
  <c r="CR121" i="124" s="1"/>
  <c r="DO120" i="124"/>
  <c r="DJ120" i="124"/>
  <c r="DI120" i="124"/>
  <c r="DF120" i="124"/>
  <c r="DE120" i="124"/>
  <c r="DC120" i="124"/>
  <c r="DB120" i="124"/>
  <c r="CZ120" i="124"/>
  <c r="CY120" i="124"/>
  <c r="CW120" i="124"/>
  <c r="CV120" i="124"/>
  <c r="CS120" i="124"/>
  <c r="CP120" i="124"/>
  <c r="Z120" i="124"/>
  <c r="CR120" i="124" s="1"/>
  <c r="DO119" i="124"/>
  <c r="DJ119" i="124"/>
  <c r="DI119" i="124"/>
  <c r="DF119" i="124"/>
  <c r="DE119" i="124"/>
  <c r="DC119" i="124"/>
  <c r="DB119" i="124"/>
  <c r="CZ119" i="124"/>
  <c r="CY119" i="124"/>
  <c r="CW119" i="124"/>
  <c r="CV119" i="124"/>
  <c r="CS119" i="124"/>
  <c r="CP119" i="124"/>
  <c r="Z119" i="124"/>
  <c r="CR119" i="124" s="1"/>
  <c r="DO118" i="124"/>
  <c r="DJ118" i="124"/>
  <c r="DI118" i="124"/>
  <c r="DF118" i="124"/>
  <c r="DE118" i="124"/>
  <c r="DC118" i="124"/>
  <c r="DB118" i="124"/>
  <c r="CZ118" i="124"/>
  <c r="CY118" i="124"/>
  <c r="CW118" i="124"/>
  <c r="CV118" i="124"/>
  <c r="CS118" i="124"/>
  <c r="CP118" i="124"/>
  <c r="Z118" i="124"/>
  <c r="CR118" i="124" s="1"/>
  <c r="DO117" i="124"/>
  <c r="CW117" i="124"/>
  <c r="CV117" i="124"/>
  <c r="CS117" i="124"/>
  <c r="CP117" i="124"/>
  <c r="Z117" i="124"/>
  <c r="CR117" i="124" s="1"/>
  <c r="DO116" i="124"/>
  <c r="CW116" i="124"/>
  <c r="CV116" i="124"/>
  <c r="CS116" i="124"/>
  <c r="CP116" i="124"/>
  <c r="Z116" i="124"/>
  <c r="CR116" i="124" s="1"/>
  <c r="DO115" i="124"/>
  <c r="DJ115" i="124"/>
  <c r="DI115" i="124"/>
  <c r="CZ115" i="124"/>
  <c r="CY115" i="124"/>
  <c r="CW115" i="124"/>
  <c r="CV115" i="124"/>
  <c r="CS115" i="124"/>
  <c r="CP115" i="124"/>
  <c r="Z115" i="124"/>
  <c r="CR115" i="124" s="1"/>
  <c r="DO114" i="124"/>
  <c r="DJ114" i="124"/>
  <c r="DI114" i="124"/>
  <c r="DF114" i="124"/>
  <c r="DE114" i="124"/>
  <c r="DC114" i="124"/>
  <c r="DB114" i="124"/>
  <c r="CZ114" i="124"/>
  <c r="CY114" i="124"/>
  <c r="CW114" i="124"/>
  <c r="CV114" i="124"/>
  <c r="CS114" i="124"/>
  <c r="CP114" i="124"/>
  <c r="Z114" i="124"/>
  <c r="CR114" i="124" s="1"/>
  <c r="DO113" i="124"/>
  <c r="DJ113" i="124"/>
  <c r="DI113" i="124"/>
  <c r="DF113" i="124"/>
  <c r="DE113" i="124"/>
  <c r="DC113" i="124"/>
  <c r="DB113" i="124"/>
  <c r="CW113" i="124"/>
  <c r="CV113" i="124"/>
  <c r="CS113" i="124"/>
  <c r="CP113" i="124"/>
  <c r="Z113" i="124"/>
  <c r="C113" i="124" s="1"/>
  <c r="DO112" i="124"/>
  <c r="DJ112" i="124"/>
  <c r="DI112" i="124"/>
  <c r="DF112" i="124"/>
  <c r="DE112" i="124"/>
  <c r="DC112" i="124"/>
  <c r="DB112" i="124"/>
  <c r="CZ112" i="124"/>
  <c r="CY112" i="124"/>
  <c r="CW112" i="124"/>
  <c r="CV112" i="124"/>
  <c r="CS112" i="124"/>
  <c r="CP112" i="124"/>
  <c r="Z112" i="124"/>
  <c r="C112" i="124" s="1"/>
  <c r="DO111" i="124"/>
  <c r="DJ111" i="124"/>
  <c r="DI111" i="124"/>
  <c r="CZ111" i="124"/>
  <c r="CY111" i="124"/>
  <c r="CW111" i="124"/>
  <c r="CV111" i="124"/>
  <c r="CS111" i="124"/>
  <c r="CP111" i="124"/>
  <c r="Z111" i="124"/>
  <c r="CR111" i="124" s="1"/>
  <c r="DO110" i="124"/>
  <c r="CW110" i="124"/>
  <c r="CV110" i="124"/>
  <c r="CS110" i="124"/>
  <c r="CP110" i="124"/>
  <c r="Z110" i="124"/>
  <c r="CR110" i="124" s="1"/>
  <c r="DO109" i="124"/>
  <c r="DJ109" i="124"/>
  <c r="DI109" i="124"/>
  <c r="DF109" i="124"/>
  <c r="DE109" i="124"/>
  <c r="DC109" i="124"/>
  <c r="DB109" i="124"/>
  <c r="CZ109" i="124"/>
  <c r="CY109" i="124"/>
  <c r="CW109" i="124"/>
  <c r="CV109" i="124"/>
  <c r="CS109" i="124"/>
  <c r="CP109" i="124"/>
  <c r="Z109" i="124"/>
  <c r="CR109" i="124" s="1"/>
  <c r="DO108" i="124"/>
  <c r="CW108" i="124"/>
  <c r="CV108" i="124"/>
  <c r="CS108" i="124"/>
  <c r="CP108" i="124"/>
  <c r="Z108" i="124"/>
  <c r="CR108" i="124" s="1"/>
  <c r="DO107" i="124"/>
  <c r="CW107" i="124"/>
  <c r="CV107" i="124"/>
  <c r="CS107" i="124"/>
  <c r="CP107" i="124"/>
  <c r="Z107" i="124"/>
  <c r="CR107" i="124" s="1"/>
  <c r="DO106" i="124"/>
  <c r="DJ106" i="124"/>
  <c r="DI106" i="124"/>
  <c r="DF106" i="124"/>
  <c r="DE106" i="124"/>
  <c r="DC106" i="124"/>
  <c r="DB106" i="124"/>
  <c r="CZ106" i="124"/>
  <c r="CY106" i="124"/>
  <c r="CW106" i="124"/>
  <c r="CV106" i="124"/>
  <c r="CS106" i="124"/>
  <c r="CP106" i="124"/>
  <c r="Z106" i="124"/>
  <c r="CR106" i="124" s="1"/>
  <c r="DO105" i="124"/>
  <c r="DJ105" i="124"/>
  <c r="DI105" i="124"/>
  <c r="DF105" i="124"/>
  <c r="DE105" i="124"/>
  <c r="DC105" i="124"/>
  <c r="DB105" i="124"/>
  <c r="CZ105" i="124"/>
  <c r="CY105" i="124"/>
  <c r="CW105" i="124"/>
  <c r="CV105" i="124"/>
  <c r="CS105" i="124"/>
  <c r="CP105" i="124"/>
  <c r="Z105" i="124"/>
  <c r="CR105" i="124" s="1"/>
  <c r="DO104" i="124"/>
  <c r="DJ104" i="124"/>
  <c r="DI104" i="124"/>
  <c r="DF104" i="124"/>
  <c r="DE104" i="124"/>
  <c r="DC104" i="124"/>
  <c r="DB104" i="124"/>
  <c r="CZ104" i="124"/>
  <c r="CY104" i="124"/>
  <c r="CW104" i="124"/>
  <c r="CV104" i="124"/>
  <c r="CS104" i="124"/>
  <c r="CP104" i="124"/>
  <c r="Z104" i="124"/>
  <c r="CR104" i="124" s="1"/>
  <c r="DO103" i="124"/>
  <c r="DJ103" i="124"/>
  <c r="DI103" i="124"/>
  <c r="DF103" i="124"/>
  <c r="DE103" i="124"/>
  <c r="DC103" i="124"/>
  <c r="DB103" i="124"/>
  <c r="CZ103" i="124"/>
  <c r="CY103" i="124"/>
  <c r="CW103" i="124"/>
  <c r="CV103" i="124"/>
  <c r="CS103" i="124"/>
  <c r="CP103" i="124"/>
  <c r="Z103" i="124"/>
  <c r="CR103" i="124" s="1"/>
  <c r="DO102" i="124"/>
  <c r="DJ102" i="124"/>
  <c r="DI102" i="124"/>
  <c r="DF102" i="124"/>
  <c r="DE102" i="124"/>
  <c r="DC102" i="124"/>
  <c r="DB102" i="124"/>
  <c r="CZ102" i="124"/>
  <c r="CY102" i="124"/>
  <c r="CW102" i="124"/>
  <c r="CV102" i="124"/>
  <c r="CS102" i="124"/>
  <c r="CP102" i="124"/>
  <c r="Z102" i="124"/>
  <c r="CR102" i="124" s="1"/>
  <c r="C102" i="124"/>
  <c r="DO101" i="124"/>
  <c r="DJ101" i="124"/>
  <c r="DI101" i="124"/>
  <c r="DF101" i="124"/>
  <c r="DE101" i="124"/>
  <c r="DC101" i="124"/>
  <c r="DB101" i="124"/>
  <c r="CZ101" i="124"/>
  <c r="CY101" i="124"/>
  <c r="CW101" i="124"/>
  <c r="CV101" i="124"/>
  <c r="CS101" i="124"/>
  <c r="CP101" i="124"/>
  <c r="Z101" i="124"/>
  <c r="CR101" i="124" s="1"/>
  <c r="DO100" i="124"/>
  <c r="DJ100" i="124"/>
  <c r="DI100" i="124"/>
  <c r="DF100" i="124"/>
  <c r="DE100" i="124"/>
  <c r="DC100" i="124"/>
  <c r="DB100" i="124"/>
  <c r="CZ100" i="124"/>
  <c r="CY100" i="124"/>
  <c r="CW100" i="124"/>
  <c r="CV100" i="124"/>
  <c r="CS100" i="124"/>
  <c r="CP100" i="124"/>
  <c r="Z100" i="124"/>
  <c r="CR100" i="124" s="1"/>
  <c r="DO99" i="124"/>
  <c r="DJ99" i="124"/>
  <c r="DI99" i="124"/>
  <c r="DF99" i="124"/>
  <c r="DE99" i="124"/>
  <c r="DC99" i="124"/>
  <c r="DB99" i="124"/>
  <c r="CZ99" i="124"/>
  <c r="CY99" i="124"/>
  <c r="CW99" i="124"/>
  <c r="CV99" i="124"/>
  <c r="CS99" i="124"/>
  <c r="CP99" i="124"/>
  <c r="Z99" i="124"/>
  <c r="CR99" i="124" s="1"/>
  <c r="DO98" i="124"/>
  <c r="DJ98" i="124"/>
  <c r="DI98" i="124"/>
  <c r="DF98" i="124"/>
  <c r="DE98" i="124"/>
  <c r="DC98" i="124"/>
  <c r="DB98" i="124"/>
  <c r="CZ98" i="124"/>
  <c r="CY98" i="124"/>
  <c r="CW98" i="124"/>
  <c r="CV98" i="124"/>
  <c r="CS98" i="124"/>
  <c r="CP98" i="124"/>
  <c r="Z98" i="124"/>
  <c r="CR98" i="124" s="1"/>
  <c r="DO97" i="124"/>
  <c r="DJ97" i="124"/>
  <c r="DI97" i="124"/>
  <c r="DF97" i="124"/>
  <c r="DE97" i="124"/>
  <c r="DC97" i="124"/>
  <c r="DB97" i="124"/>
  <c r="CZ97" i="124"/>
  <c r="CY97" i="124"/>
  <c r="CW97" i="124"/>
  <c r="CV97" i="124"/>
  <c r="CS97" i="124"/>
  <c r="CP97" i="124"/>
  <c r="Z97" i="124"/>
  <c r="CR97" i="124" s="1"/>
  <c r="DO95" i="124"/>
  <c r="DJ95" i="124"/>
  <c r="DI95" i="124"/>
  <c r="DF95" i="124"/>
  <c r="DE95" i="124"/>
  <c r="DC95" i="124"/>
  <c r="DB95" i="124"/>
  <c r="CZ95" i="124"/>
  <c r="CY95" i="124"/>
  <c r="CW95" i="124"/>
  <c r="CV95" i="124"/>
  <c r="CS95" i="124"/>
  <c r="CP95" i="124"/>
  <c r="Z95" i="124"/>
  <c r="CR95" i="124" s="1"/>
  <c r="DO94" i="124"/>
  <c r="DJ94" i="124"/>
  <c r="DI94" i="124"/>
  <c r="DF94" i="124"/>
  <c r="DE94" i="124"/>
  <c r="DC94" i="124"/>
  <c r="DB94" i="124"/>
  <c r="CZ94" i="124"/>
  <c r="CY94" i="124"/>
  <c r="CW94" i="124"/>
  <c r="CV94" i="124"/>
  <c r="CS94" i="124"/>
  <c r="CP94" i="124"/>
  <c r="Z94" i="124"/>
  <c r="CR94" i="124" s="1"/>
  <c r="DO93" i="124"/>
  <c r="DJ93" i="124"/>
  <c r="DI93" i="124"/>
  <c r="DF93" i="124"/>
  <c r="DE93" i="124"/>
  <c r="DC93" i="124"/>
  <c r="DB93" i="124"/>
  <c r="CZ93" i="124"/>
  <c r="CY93" i="124"/>
  <c r="CW93" i="124"/>
  <c r="CV93" i="124"/>
  <c r="CS93" i="124"/>
  <c r="CP93" i="124"/>
  <c r="Z93" i="124"/>
  <c r="CR93" i="124" s="1"/>
  <c r="DO92" i="124"/>
  <c r="DJ92" i="124"/>
  <c r="DI92" i="124"/>
  <c r="DF92" i="124"/>
  <c r="DE92" i="124"/>
  <c r="DC92" i="124"/>
  <c r="DB92" i="124"/>
  <c r="CZ92" i="124"/>
  <c r="CY92" i="124"/>
  <c r="CW92" i="124"/>
  <c r="CV92" i="124"/>
  <c r="CS92" i="124"/>
  <c r="CP92" i="124"/>
  <c r="Z92" i="124"/>
  <c r="CR92" i="124" s="1"/>
  <c r="C92" i="124"/>
  <c r="DO91" i="124"/>
  <c r="DJ91" i="124"/>
  <c r="DI91" i="124"/>
  <c r="DF91" i="124"/>
  <c r="DE91" i="124"/>
  <c r="DC91" i="124"/>
  <c r="DB91" i="124"/>
  <c r="CZ91" i="124"/>
  <c r="CY91" i="124"/>
  <c r="CW91" i="124"/>
  <c r="CV91" i="124"/>
  <c r="CS91" i="124"/>
  <c r="CP91" i="124"/>
  <c r="Z91" i="124"/>
  <c r="CR91" i="124" s="1"/>
  <c r="DO90" i="124"/>
  <c r="DJ90" i="124"/>
  <c r="DI90" i="124"/>
  <c r="DF90" i="124"/>
  <c r="DE90" i="124"/>
  <c r="DC90" i="124"/>
  <c r="DB90" i="124"/>
  <c r="CZ90" i="124"/>
  <c r="CY90" i="124"/>
  <c r="CW90" i="124"/>
  <c r="CV90" i="124"/>
  <c r="CS90" i="124"/>
  <c r="CP90" i="124"/>
  <c r="Z90" i="124"/>
  <c r="CR90" i="124" s="1"/>
  <c r="DO89" i="124"/>
  <c r="DJ89" i="124"/>
  <c r="DI89" i="124"/>
  <c r="DF89" i="124"/>
  <c r="DE89" i="124"/>
  <c r="DC89" i="124"/>
  <c r="DB89" i="124"/>
  <c r="CZ89" i="124"/>
  <c r="CY89" i="124"/>
  <c r="CW89" i="124"/>
  <c r="CV89" i="124"/>
  <c r="CS89" i="124"/>
  <c r="CP89" i="124"/>
  <c r="Z89" i="124"/>
  <c r="CR89" i="124" s="1"/>
  <c r="DO88" i="124"/>
  <c r="DJ88" i="124"/>
  <c r="DI88" i="124"/>
  <c r="DF88" i="124"/>
  <c r="DE88" i="124"/>
  <c r="DC88" i="124"/>
  <c r="DB88" i="124"/>
  <c r="CZ88" i="124"/>
  <c r="CY88" i="124"/>
  <c r="CW88" i="124"/>
  <c r="CV88" i="124"/>
  <c r="CS88" i="124"/>
  <c r="CP88" i="124"/>
  <c r="Z88" i="124"/>
  <c r="CR88" i="124" s="1"/>
  <c r="DO87" i="124"/>
  <c r="DJ87" i="124"/>
  <c r="DI87" i="124"/>
  <c r="DF87" i="124"/>
  <c r="DE87" i="124"/>
  <c r="DC87" i="124"/>
  <c r="DB87" i="124"/>
  <c r="CZ87" i="124"/>
  <c r="CY87" i="124"/>
  <c r="CW87" i="124"/>
  <c r="CV87" i="124"/>
  <c r="CS87" i="124"/>
  <c r="CP87" i="124"/>
  <c r="Z87" i="124"/>
  <c r="CR87" i="124" s="1"/>
  <c r="DO86" i="124"/>
  <c r="DJ86" i="124"/>
  <c r="DI86" i="124"/>
  <c r="DF86" i="124"/>
  <c r="DE86" i="124"/>
  <c r="DC86" i="124"/>
  <c r="DB86" i="124"/>
  <c r="CZ86" i="124"/>
  <c r="CY86" i="124"/>
  <c r="CW86" i="124"/>
  <c r="CV86" i="124"/>
  <c r="CS86" i="124"/>
  <c r="CP86" i="124"/>
  <c r="Z86" i="124"/>
  <c r="CR86" i="124" s="1"/>
  <c r="C86" i="124"/>
  <c r="DO85" i="124"/>
  <c r="DJ85" i="124"/>
  <c r="DI85" i="124"/>
  <c r="DF85" i="124"/>
  <c r="DE85" i="124"/>
  <c r="DC85" i="124"/>
  <c r="DB85" i="124"/>
  <c r="CZ85" i="124"/>
  <c r="CY85" i="124"/>
  <c r="CW85" i="124"/>
  <c r="CV85" i="124"/>
  <c r="CS85" i="124"/>
  <c r="CP85" i="124"/>
  <c r="Z85" i="124"/>
  <c r="CR85" i="124" s="1"/>
  <c r="DO83" i="124"/>
  <c r="DJ83" i="124"/>
  <c r="DI83" i="124"/>
  <c r="DF83" i="124"/>
  <c r="DE83" i="124"/>
  <c r="DC83" i="124"/>
  <c r="DB83" i="124"/>
  <c r="CZ83" i="124"/>
  <c r="CY83" i="124"/>
  <c r="CW83" i="124"/>
  <c r="CV83" i="124"/>
  <c r="CS83" i="124"/>
  <c r="CP83" i="124"/>
  <c r="Z83" i="124"/>
  <c r="CR83" i="124" s="1"/>
  <c r="DO82" i="124"/>
  <c r="DJ82" i="124"/>
  <c r="DI82" i="124"/>
  <c r="DF82" i="124"/>
  <c r="DE82" i="124"/>
  <c r="DC82" i="124"/>
  <c r="DB82" i="124"/>
  <c r="CZ82" i="124"/>
  <c r="CY82" i="124"/>
  <c r="CW82" i="124"/>
  <c r="CV82" i="124"/>
  <c r="CS82" i="124"/>
  <c r="CP82" i="124"/>
  <c r="Z82" i="124"/>
  <c r="CR82" i="124" s="1"/>
  <c r="DO81" i="124"/>
  <c r="CW81" i="124"/>
  <c r="CV81" i="124"/>
  <c r="CS81" i="124"/>
  <c r="CP81" i="124"/>
  <c r="Z81" i="124"/>
  <c r="CR81" i="124" s="1"/>
  <c r="DO80" i="124"/>
  <c r="CW80" i="124"/>
  <c r="CV80" i="124"/>
  <c r="CS80" i="124"/>
  <c r="CP80" i="124"/>
  <c r="Z80" i="124"/>
  <c r="CR80" i="124" s="1"/>
  <c r="DO79" i="124"/>
  <c r="CW79" i="124"/>
  <c r="CV79" i="124"/>
  <c r="CS79" i="124"/>
  <c r="CP79" i="124"/>
  <c r="Z79" i="124"/>
  <c r="CR79" i="124" s="1"/>
  <c r="DO78" i="124"/>
  <c r="CW78" i="124"/>
  <c r="CV78" i="124"/>
  <c r="CS78" i="124"/>
  <c r="CP78" i="124"/>
  <c r="Z78" i="124"/>
  <c r="CR78" i="124" s="1"/>
  <c r="DO77" i="124"/>
  <c r="CW77" i="124"/>
  <c r="CV77" i="124"/>
  <c r="CS77" i="124"/>
  <c r="CP77" i="124"/>
  <c r="Z77" i="124"/>
  <c r="CR77" i="124" s="1"/>
  <c r="DO76" i="124"/>
  <c r="CW76" i="124"/>
  <c r="CV76" i="124"/>
  <c r="CS76" i="124"/>
  <c r="CP76" i="124"/>
  <c r="Z76" i="124"/>
  <c r="CR76" i="124" s="1"/>
  <c r="DO75" i="124"/>
  <c r="CW75" i="124"/>
  <c r="CV75" i="124"/>
  <c r="CS75" i="124"/>
  <c r="CP75" i="124"/>
  <c r="Z75" i="124"/>
  <c r="CR75" i="124" s="1"/>
  <c r="DO74" i="124"/>
  <c r="CZ74" i="124"/>
  <c r="CY74" i="124"/>
  <c r="CW74" i="124"/>
  <c r="CV74" i="124"/>
  <c r="CS74" i="124"/>
  <c r="CP74" i="124"/>
  <c r="Z74" i="124"/>
  <c r="CR74" i="124" s="1"/>
  <c r="DO73" i="124"/>
  <c r="CW73" i="124"/>
  <c r="CV73" i="124"/>
  <c r="CS73" i="124"/>
  <c r="CP73" i="124"/>
  <c r="Z73" i="124"/>
  <c r="CR73" i="124" s="1"/>
  <c r="DO72" i="124"/>
  <c r="CZ72" i="124"/>
  <c r="CY72" i="124"/>
  <c r="CW72" i="124"/>
  <c r="CV72" i="124"/>
  <c r="CS72" i="124"/>
  <c r="CP72" i="124"/>
  <c r="Z72" i="124"/>
  <c r="CR72" i="124" s="1"/>
  <c r="DO71" i="124"/>
  <c r="CW71" i="124"/>
  <c r="CV71" i="124"/>
  <c r="CS71" i="124"/>
  <c r="CP71" i="124"/>
  <c r="Z71" i="124"/>
  <c r="CR71" i="124" s="1"/>
  <c r="DO70" i="124"/>
  <c r="CZ70" i="124"/>
  <c r="CY70" i="124"/>
  <c r="CW70" i="124"/>
  <c r="CV70" i="124"/>
  <c r="CS70" i="124"/>
  <c r="CP70" i="124"/>
  <c r="Z70" i="124"/>
  <c r="CR70" i="124" s="1"/>
  <c r="DO69" i="124"/>
  <c r="CZ69" i="124"/>
  <c r="CY69" i="124"/>
  <c r="CW69" i="124"/>
  <c r="CV69" i="124"/>
  <c r="CS69" i="124"/>
  <c r="CP69" i="124"/>
  <c r="Z69" i="124"/>
  <c r="CR69" i="124" s="1"/>
  <c r="DO68" i="124"/>
  <c r="CW68" i="124"/>
  <c r="CV68" i="124"/>
  <c r="CS68" i="124"/>
  <c r="CP68" i="124"/>
  <c r="Z68" i="124"/>
  <c r="CR68" i="124" s="1"/>
  <c r="DO67" i="124"/>
  <c r="CZ67" i="124"/>
  <c r="CY67" i="124"/>
  <c r="CW67" i="124"/>
  <c r="CV67" i="124"/>
  <c r="CS67" i="124"/>
  <c r="CP67" i="124"/>
  <c r="Z67" i="124"/>
  <c r="CR67" i="124" s="1"/>
  <c r="DO66" i="124"/>
  <c r="CW66" i="124"/>
  <c r="CV66" i="124"/>
  <c r="CS66" i="124"/>
  <c r="CP66" i="124"/>
  <c r="Z66" i="124"/>
  <c r="CR66" i="124" s="1"/>
  <c r="DO65" i="124"/>
  <c r="DJ65" i="124"/>
  <c r="DI65" i="124"/>
  <c r="DF65" i="124"/>
  <c r="DE65" i="124"/>
  <c r="DC65" i="124"/>
  <c r="DB65" i="124"/>
  <c r="CZ65" i="124"/>
  <c r="CY65" i="124"/>
  <c r="CW65" i="124"/>
  <c r="CV65" i="124"/>
  <c r="CS65" i="124"/>
  <c r="CP65" i="124"/>
  <c r="Z65" i="124"/>
  <c r="CR65" i="124" s="1"/>
  <c r="DO64" i="124"/>
  <c r="DJ64" i="124"/>
  <c r="DI64" i="124"/>
  <c r="DF64" i="124"/>
  <c r="DE64" i="124"/>
  <c r="DC64" i="124"/>
  <c r="DB64" i="124"/>
  <c r="CW64" i="124"/>
  <c r="CV64" i="124"/>
  <c r="CS64" i="124"/>
  <c r="CP64" i="124"/>
  <c r="Z64" i="124"/>
  <c r="CR64" i="124" s="1"/>
  <c r="DO63" i="124"/>
  <c r="DJ63" i="124"/>
  <c r="DI63" i="124"/>
  <c r="DF63" i="124"/>
  <c r="DE63" i="124"/>
  <c r="DC63" i="124"/>
  <c r="DB63" i="124"/>
  <c r="CZ63" i="124"/>
  <c r="CY63" i="124"/>
  <c r="CW63" i="124"/>
  <c r="CV63" i="124"/>
  <c r="CS63" i="124"/>
  <c r="CP63" i="124"/>
  <c r="Z63" i="124"/>
  <c r="CR63" i="124" s="1"/>
  <c r="DO62" i="124"/>
  <c r="CW62" i="124"/>
  <c r="CV62" i="124"/>
  <c r="CS62" i="124"/>
  <c r="CP62" i="124"/>
  <c r="Z62" i="124"/>
  <c r="CR62" i="124" s="1"/>
  <c r="DO61" i="124"/>
  <c r="DJ61" i="124"/>
  <c r="DI61" i="124"/>
  <c r="DF61" i="124"/>
  <c r="DE61" i="124"/>
  <c r="DC61" i="124"/>
  <c r="DB61" i="124"/>
  <c r="CZ61" i="124"/>
  <c r="CY61" i="124"/>
  <c r="CW61" i="124"/>
  <c r="CV61" i="124"/>
  <c r="CS61" i="124"/>
  <c r="CP61" i="124"/>
  <c r="Z61" i="124"/>
  <c r="CR61" i="124" s="1"/>
  <c r="DO60" i="124"/>
  <c r="DJ60" i="124"/>
  <c r="DI60" i="124"/>
  <c r="DF60" i="124"/>
  <c r="DE60" i="124"/>
  <c r="DC60" i="124"/>
  <c r="DB60" i="124"/>
  <c r="CZ60" i="124"/>
  <c r="CY60" i="124"/>
  <c r="CW60" i="124"/>
  <c r="CV60" i="124"/>
  <c r="CS60" i="124"/>
  <c r="CP60" i="124"/>
  <c r="Z60" i="124"/>
  <c r="CR60" i="124" s="1"/>
  <c r="DO59" i="124"/>
  <c r="CZ59" i="124"/>
  <c r="CY59" i="124"/>
  <c r="CW59" i="124"/>
  <c r="CV59" i="124"/>
  <c r="CS59" i="124"/>
  <c r="CP59" i="124"/>
  <c r="Z59" i="124"/>
  <c r="CR59" i="124" s="1"/>
  <c r="DO58" i="124"/>
  <c r="DJ58" i="124"/>
  <c r="DI58" i="124"/>
  <c r="DF58" i="124"/>
  <c r="DE58" i="124"/>
  <c r="DC58" i="124"/>
  <c r="DB58" i="124"/>
  <c r="CZ58" i="124"/>
  <c r="CY58" i="124"/>
  <c r="CW58" i="124"/>
  <c r="CV58" i="124"/>
  <c r="CS58" i="124"/>
  <c r="CP58" i="124"/>
  <c r="Z58" i="124"/>
  <c r="CR58" i="124" s="1"/>
  <c r="DO57" i="124"/>
  <c r="CW57" i="124"/>
  <c r="CV57" i="124"/>
  <c r="CS57" i="124"/>
  <c r="CP57" i="124"/>
  <c r="Z57" i="124"/>
  <c r="CR57" i="124" s="1"/>
  <c r="DO56" i="124"/>
  <c r="DJ56" i="124"/>
  <c r="DI56" i="124"/>
  <c r="DF56" i="124"/>
  <c r="DE56" i="124"/>
  <c r="DC56" i="124"/>
  <c r="DB56" i="124"/>
  <c r="CZ56" i="124"/>
  <c r="CY56" i="124"/>
  <c r="CW56" i="124"/>
  <c r="CV56" i="124"/>
  <c r="CS56" i="124"/>
  <c r="CP56" i="124"/>
  <c r="Z56" i="124"/>
  <c r="CR56" i="124" s="1"/>
  <c r="DO55" i="124"/>
  <c r="CZ55" i="124"/>
  <c r="CY55" i="124"/>
  <c r="CW55" i="124"/>
  <c r="CV55" i="124"/>
  <c r="CS55" i="124"/>
  <c r="CP55" i="124"/>
  <c r="Z55" i="124"/>
  <c r="C55" i="124" s="1"/>
  <c r="DO54" i="124"/>
  <c r="DJ54" i="124"/>
  <c r="DI54" i="124"/>
  <c r="DF54" i="124"/>
  <c r="DE54" i="124"/>
  <c r="DC54" i="124"/>
  <c r="DB54" i="124"/>
  <c r="CW54" i="124"/>
  <c r="CV54" i="124"/>
  <c r="CS54" i="124"/>
  <c r="CP54" i="124"/>
  <c r="Z54" i="124"/>
  <c r="CR54" i="124" s="1"/>
  <c r="DO53" i="124"/>
  <c r="DJ53" i="124"/>
  <c r="DI53" i="124"/>
  <c r="DF53" i="124"/>
  <c r="DE53" i="124"/>
  <c r="DC53" i="124"/>
  <c r="DB53" i="124"/>
  <c r="CZ53" i="124"/>
  <c r="CY53" i="124"/>
  <c r="CS53" i="124"/>
  <c r="CP53" i="124"/>
  <c r="Z53" i="124"/>
  <c r="CR53" i="124" s="1"/>
  <c r="DO52" i="124"/>
  <c r="DJ52" i="124"/>
  <c r="DI52" i="124"/>
  <c r="DF52" i="124"/>
  <c r="DE52" i="124"/>
  <c r="DC52" i="124"/>
  <c r="DB52" i="124"/>
  <c r="CZ52" i="124"/>
  <c r="CY52" i="124"/>
  <c r="CW52" i="124"/>
  <c r="CV52" i="124"/>
  <c r="CS52" i="124"/>
  <c r="CP52" i="124"/>
  <c r="Z52" i="124"/>
  <c r="CR52" i="124" s="1"/>
  <c r="DO51" i="124"/>
  <c r="CZ51" i="124"/>
  <c r="CY51" i="124"/>
  <c r="CW51" i="124"/>
  <c r="CV51" i="124"/>
  <c r="CS51" i="124"/>
  <c r="CP51" i="124"/>
  <c r="Z51" i="124"/>
  <c r="C51" i="124" s="1"/>
  <c r="DO50" i="124"/>
  <c r="DJ50" i="124"/>
  <c r="DI50" i="124"/>
  <c r="DF50" i="124"/>
  <c r="DE50" i="124"/>
  <c r="DC50" i="124"/>
  <c r="DB50" i="124"/>
  <c r="CZ50" i="124"/>
  <c r="CY50" i="124"/>
  <c r="CW50" i="124"/>
  <c r="CV50" i="124"/>
  <c r="CS50" i="124"/>
  <c r="CP50" i="124"/>
  <c r="Z50" i="124"/>
  <c r="C50" i="124" s="1"/>
  <c r="DO49" i="124"/>
  <c r="CW49" i="124"/>
  <c r="CV49" i="124"/>
  <c r="CS49" i="124"/>
  <c r="CP49" i="124"/>
  <c r="Z49" i="124"/>
  <c r="C49" i="124" s="1"/>
  <c r="DO48" i="124"/>
  <c r="DJ48" i="124"/>
  <c r="DI48" i="124"/>
  <c r="DF48" i="124"/>
  <c r="DE48" i="124"/>
  <c r="DC48" i="124"/>
  <c r="DB48" i="124"/>
  <c r="CZ48" i="124"/>
  <c r="CY48" i="124"/>
  <c r="CW48" i="124"/>
  <c r="CV48" i="124"/>
  <c r="CS48" i="124"/>
  <c r="CP48" i="124"/>
  <c r="Z48" i="124"/>
  <c r="C48" i="124" s="1"/>
  <c r="DO47" i="124"/>
  <c r="CW47" i="124"/>
  <c r="CV47" i="124"/>
  <c r="CS47" i="124"/>
  <c r="CP47" i="124"/>
  <c r="Z47" i="124"/>
  <c r="C47" i="124" s="1"/>
  <c r="DO46" i="124"/>
  <c r="DJ46" i="124"/>
  <c r="DI46" i="124"/>
  <c r="DF46" i="124"/>
  <c r="DE46" i="124"/>
  <c r="DC46" i="124"/>
  <c r="DB46" i="124"/>
  <c r="CZ46" i="124"/>
  <c r="CY46" i="124"/>
  <c r="CW46" i="124"/>
  <c r="CV46" i="124"/>
  <c r="CS46" i="124"/>
  <c r="CR46" i="124"/>
  <c r="CP46" i="124"/>
  <c r="Z46" i="124"/>
  <c r="C46" i="124" s="1"/>
  <c r="DO45" i="124"/>
  <c r="CW45" i="124"/>
  <c r="CV45" i="124"/>
  <c r="CS45" i="124"/>
  <c r="CR45" i="124"/>
  <c r="CP45" i="124"/>
  <c r="Z45" i="124"/>
  <c r="C45" i="124" s="1"/>
  <c r="DO44" i="124"/>
  <c r="DJ44" i="124"/>
  <c r="DI44" i="124"/>
  <c r="DF44" i="124"/>
  <c r="DE44" i="124"/>
  <c r="DC44" i="124"/>
  <c r="DB44" i="124"/>
  <c r="CZ44" i="124"/>
  <c r="CY44" i="124"/>
  <c r="CW44" i="124"/>
  <c r="CV44" i="124"/>
  <c r="CS44" i="124"/>
  <c r="CP44" i="124"/>
  <c r="Z44" i="124"/>
  <c r="C44" i="124" s="1"/>
  <c r="DO43" i="124"/>
  <c r="DJ43" i="124"/>
  <c r="DI43" i="124"/>
  <c r="DF43" i="124"/>
  <c r="DE43" i="124"/>
  <c r="DC43" i="124"/>
  <c r="DB43" i="124"/>
  <c r="CZ43" i="124"/>
  <c r="CY43" i="124"/>
  <c r="CW43" i="124"/>
  <c r="CV43" i="124"/>
  <c r="CS43" i="124"/>
  <c r="CP43" i="124"/>
  <c r="Z43" i="124"/>
  <c r="C43" i="124" s="1"/>
  <c r="DO42" i="124"/>
  <c r="DJ42" i="124"/>
  <c r="DI42" i="124"/>
  <c r="DF42" i="124"/>
  <c r="DE42" i="124"/>
  <c r="DC42" i="124"/>
  <c r="DB42" i="124"/>
  <c r="CZ42" i="124"/>
  <c r="CY42" i="124"/>
  <c r="CW42" i="124"/>
  <c r="CV42" i="124"/>
  <c r="CS42" i="124"/>
  <c r="CP42" i="124"/>
  <c r="Z42" i="124"/>
  <c r="C42" i="124" s="1"/>
  <c r="DO41" i="124"/>
  <c r="DJ41" i="124"/>
  <c r="DI41" i="124"/>
  <c r="DF41" i="124"/>
  <c r="DE41" i="124"/>
  <c r="DC41" i="124"/>
  <c r="DB41" i="124"/>
  <c r="CZ41" i="124"/>
  <c r="CY41" i="124"/>
  <c r="CW41" i="124"/>
  <c r="CV41" i="124"/>
  <c r="CS41" i="124"/>
  <c r="CR41" i="124"/>
  <c r="CP41" i="124"/>
  <c r="Z41" i="124"/>
  <c r="C41" i="124" s="1"/>
  <c r="DO40" i="124"/>
  <c r="DJ40" i="124"/>
  <c r="DI40" i="124"/>
  <c r="DF40" i="124"/>
  <c r="DE40" i="124"/>
  <c r="DC40" i="124"/>
  <c r="DB40" i="124"/>
  <c r="CZ40" i="124"/>
  <c r="CY40" i="124"/>
  <c r="CW40" i="124"/>
  <c r="CV40" i="124"/>
  <c r="CS40" i="124"/>
  <c r="CR40" i="124"/>
  <c r="CP40" i="124"/>
  <c r="Z40" i="124"/>
  <c r="C40" i="124" s="1"/>
  <c r="DO39" i="124"/>
  <c r="CZ39" i="124"/>
  <c r="CY39" i="124"/>
  <c r="CW39" i="124"/>
  <c r="CV39" i="124"/>
  <c r="CS39" i="124"/>
  <c r="CP39" i="124"/>
  <c r="Z39" i="124"/>
  <c r="CR39" i="124" s="1"/>
  <c r="DO38" i="124"/>
  <c r="DJ38" i="124"/>
  <c r="DI38" i="124"/>
  <c r="DC38" i="124"/>
  <c r="DB38" i="124"/>
  <c r="CZ38" i="124"/>
  <c r="CY38" i="124"/>
  <c r="CW38" i="124"/>
  <c r="CV38" i="124"/>
  <c r="CS38" i="124"/>
  <c r="CP38" i="124"/>
  <c r="Z38" i="124"/>
  <c r="C38" i="124" s="1"/>
  <c r="DO37" i="124"/>
  <c r="DJ37" i="124"/>
  <c r="DI37" i="124"/>
  <c r="DF37" i="124"/>
  <c r="DE37" i="124"/>
  <c r="DC37" i="124"/>
  <c r="DB37" i="124"/>
  <c r="CZ37" i="124"/>
  <c r="CY37" i="124"/>
  <c r="CW37" i="124"/>
  <c r="CV37" i="124"/>
  <c r="CS37" i="124"/>
  <c r="CP37" i="124"/>
  <c r="Z37" i="124"/>
  <c r="CR37" i="124" s="1"/>
  <c r="DO36" i="124"/>
  <c r="DJ36" i="124"/>
  <c r="DI36" i="124"/>
  <c r="DF36" i="124"/>
  <c r="DE36" i="124"/>
  <c r="DC36" i="124"/>
  <c r="DB36" i="124"/>
  <c r="CZ36" i="124"/>
  <c r="CY36" i="124"/>
  <c r="CW36" i="124"/>
  <c r="CV36" i="124"/>
  <c r="CS36" i="124"/>
  <c r="CP36" i="124"/>
  <c r="Z36" i="124"/>
  <c r="CR36" i="124" s="1"/>
  <c r="DO35" i="124"/>
  <c r="DJ35" i="124"/>
  <c r="DI35" i="124"/>
  <c r="DF35" i="124"/>
  <c r="DE35" i="124"/>
  <c r="DC35" i="124"/>
  <c r="DB35" i="124"/>
  <c r="CZ35" i="124"/>
  <c r="CY35" i="124"/>
  <c r="CW35" i="124"/>
  <c r="CV35" i="124"/>
  <c r="CS35" i="124"/>
  <c r="CP35" i="124"/>
  <c r="Z35" i="124"/>
  <c r="C35" i="124" s="1"/>
  <c r="DO34" i="124"/>
  <c r="CS34" i="124"/>
  <c r="CP34" i="124"/>
  <c r="Z34" i="124"/>
  <c r="CR34" i="124" s="1"/>
  <c r="DO33" i="124"/>
  <c r="DJ33" i="124"/>
  <c r="DI33" i="124"/>
  <c r="DF33" i="124"/>
  <c r="DE33" i="124"/>
  <c r="DC33" i="124"/>
  <c r="DB33" i="124"/>
  <c r="CZ33" i="124"/>
  <c r="CY33" i="124"/>
  <c r="CW33" i="124"/>
  <c r="CV33" i="124"/>
  <c r="CS33" i="124"/>
  <c r="CP33" i="124"/>
  <c r="Z33" i="124"/>
  <c r="CR33" i="124" s="1"/>
  <c r="DO32" i="124"/>
  <c r="DJ32" i="124"/>
  <c r="DI32" i="124"/>
  <c r="DF32" i="124"/>
  <c r="DE32" i="124"/>
  <c r="DC32" i="124"/>
  <c r="DB32" i="124"/>
  <c r="CZ32" i="124"/>
  <c r="CY32" i="124"/>
  <c r="CW32" i="124"/>
  <c r="CV32" i="124"/>
  <c r="CS32" i="124"/>
  <c r="CP32" i="124"/>
  <c r="Z32" i="124"/>
  <c r="CR32" i="124" s="1"/>
  <c r="DO31" i="124"/>
  <c r="DJ31" i="124"/>
  <c r="DI31" i="124"/>
  <c r="DF31" i="124"/>
  <c r="DE31" i="124"/>
  <c r="DC31" i="124"/>
  <c r="DB31" i="124"/>
  <c r="CZ31" i="124"/>
  <c r="CY31" i="124"/>
  <c r="CW31" i="124"/>
  <c r="CV31" i="124"/>
  <c r="CS31" i="124"/>
  <c r="CP31" i="124"/>
  <c r="Z31" i="124"/>
  <c r="CR31" i="124" s="1"/>
  <c r="DO30" i="124"/>
  <c r="DJ30" i="124"/>
  <c r="DI30" i="124"/>
  <c r="DF30" i="124"/>
  <c r="DE30" i="124"/>
  <c r="DC30" i="124"/>
  <c r="DB30" i="124"/>
  <c r="CZ30" i="124"/>
  <c r="CY30" i="124"/>
  <c r="CW30" i="124"/>
  <c r="CV30" i="124"/>
  <c r="CS30" i="124"/>
  <c r="CP30" i="124"/>
  <c r="Z30" i="124"/>
  <c r="CR30" i="124" s="1"/>
  <c r="DO29" i="124"/>
  <c r="CW29" i="124"/>
  <c r="CV29" i="124"/>
  <c r="CS29" i="124"/>
  <c r="CP29" i="124"/>
  <c r="Z29" i="124"/>
  <c r="CR29" i="124" s="1"/>
  <c r="DO28" i="124"/>
  <c r="DJ28" i="124"/>
  <c r="DI28" i="124"/>
  <c r="DF28" i="124"/>
  <c r="DE28" i="124"/>
  <c r="DC28" i="124"/>
  <c r="DB28" i="124"/>
  <c r="CZ28" i="124"/>
  <c r="CY28" i="124"/>
  <c r="CW28" i="124"/>
  <c r="CV28" i="124"/>
  <c r="CS28" i="124"/>
  <c r="CP28" i="124"/>
  <c r="Z28" i="124"/>
  <c r="CR28" i="124" s="1"/>
  <c r="DO27" i="124"/>
  <c r="DJ27" i="124"/>
  <c r="DI27" i="124"/>
  <c r="DF27" i="124"/>
  <c r="DE27" i="124"/>
  <c r="DC27" i="124"/>
  <c r="DB27" i="124"/>
  <c r="CZ27" i="124"/>
  <c r="CY27" i="124"/>
  <c r="CW27" i="124"/>
  <c r="CV27" i="124"/>
  <c r="CS27" i="124"/>
  <c r="CP27" i="124"/>
  <c r="Z27" i="124"/>
  <c r="CR27" i="124" s="1"/>
  <c r="DO26" i="124"/>
  <c r="DJ26" i="124"/>
  <c r="DI26" i="124"/>
  <c r="DF26" i="124"/>
  <c r="DE26" i="124"/>
  <c r="DC26" i="124"/>
  <c r="DB26" i="124"/>
  <c r="CZ26" i="124"/>
  <c r="CY26" i="124"/>
  <c r="CW26" i="124"/>
  <c r="CV26" i="124"/>
  <c r="CS26" i="124"/>
  <c r="CP26" i="124"/>
  <c r="Z26" i="124"/>
  <c r="CR26" i="124" s="1"/>
  <c r="DO25" i="124"/>
  <c r="DJ25" i="124"/>
  <c r="DI25" i="124"/>
  <c r="DF25" i="124"/>
  <c r="DE25" i="124"/>
  <c r="DC25" i="124"/>
  <c r="DB25" i="124"/>
  <c r="CZ25" i="124"/>
  <c r="CY25" i="124"/>
  <c r="CW25" i="124"/>
  <c r="CV25" i="124"/>
  <c r="CS25" i="124"/>
  <c r="CP25" i="124"/>
  <c r="Z25" i="124"/>
  <c r="CR25" i="124" s="1"/>
  <c r="DO24" i="124"/>
  <c r="CS24" i="124"/>
  <c r="CP24" i="124"/>
  <c r="Z24" i="124"/>
  <c r="C24" i="124" s="1"/>
  <c r="DO23" i="124"/>
  <c r="DJ23" i="124"/>
  <c r="DI23" i="124"/>
  <c r="DF23" i="124"/>
  <c r="DE23" i="124"/>
  <c r="DC23" i="124"/>
  <c r="DB23" i="124"/>
  <c r="CZ23" i="124"/>
  <c r="CY23" i="124"/>
  <c r="CW23" i="124"/>
  <c r="CV23" i="124"/>
  <c r="CS23" i="124"/>
  <c r="CP23" i="124"/>
  <c r="Z23" i="124"/>
  <c r="C23" i="124" s="1"/>
  <c r="DO22" i="124"/>
  <c r="DJ22" i="124"/>
  <c r="DI22" i="124"/>
  <c r="DF22" i="124"/>
  <c r="DE22" i="124"/>
  <c r="DC22" i="124"/>
  <c r="DB22" i="124"/>
  <c r="CZ22" i="124"/>
  <c r="CY22" i="124"/>
  <c r="CW22" i="124"/>
  <c r="CV22" i="124"/>
  <c r="CS22" i="124"/>
  <c r="CP22" i="124"/>
  <c r="Z22" i="124"/>
  <c r="C22" i="124" s="1"/>
  <c r="DO21" i="124"/>
  <c r="DJ21" i="124"/>
  <c r="DI21" i="124"/>
  <c r="DF21" i="124"/>
  <c r="DE21" i="124"/>
  <c r="DC21" i="124"/>
  <c r="DB21" i="124"/>
  <c r="CZ21" i="124"/>
  <c r="CY21" i="124"/>
  <c r="CW21" i="124"/>
  <c r="CV21" i="124"/>
  <c r="CS21" i="124"/>
  <c r="CP21" i="124"/>
  <c r="Z21" i="124"/>
  <c r="C21" i="124" s="1"/>
  <c r="DO20" i="124"/>
  <c r="DJ20" i="124"/>
  <c r="DI20" i="124"/>
  <c r="DF20" i="124"/>
  <c r="DE20" i="124"/>
  <c r="DC20" i="124"/>
  <c r="DB20" i="124"/>
  <c r="CZ20" i="124"/>
  <c r="CY20" i="124"/>
  <c r="CW20" i="124"/>
  <c r="CV20" i="124"/>
  <c r="CS20" i="124"/>
  <c r="CP20" i="124"/>
  <c r="Z20" i="124"/>
  <c r="C20" i="124" s="1"/>
  <c r="DO19" i="124"/>
  <c r="CW19" i="124"/>
  <c r="CV19" i="124"/>
  <c r="CS19" i="124"/>
  <c r="CP19" i="124"/>
  <c r="Z19" i="124"/>
  <c r="C19" i="124" s="1"/>
  <c r="DO18" i="124"/>
  <c r="DJ18" i="124"/>
  <c r="DI18" i="124"/>
  <c r="DF18" i="124"/>
  <c r="DE18" i="124"/>
  <c r="DC18" i="124"/>
  <c r="DB18" i="124"/>
  <c r="CZ18" i="124"/>
  <c r="CY18" i="124"/>
  <c r="CW18" i="124"/>
  <c r="CV18" i="124"/>
  <c r="CS18" i="124"/>
  <c r="CP18" i="124"/>
  <c r="Z18" i="124"/>
  <c r="C18" i="124" s="1"/>
  <c r="DO17" i="124"/>
  <c r="DJ17" i="124"/>
  <c r="DI17" i="124"/>
  <c r="DF17" i="124"/>
  <c r="DE17" i="124"/>
  <c r="DC17" i="124"/>
  <c r="DB17" i="124"/>
  <c r="CZ17" i="124"/>
  <c r="CY17" i="124"/>
  <c r="CW17" i="124"/>
  <c r="CV17" i="124"/>
  <c r="CS17" i="124"/>
  <c r="CP17" i="124"/>
  <c r="Z17" i="124"/>
  <c r="C17" i="124" s="1"/>
  <c r="DO16" i="124"/>
  <c r="DJ16" i="124"/>
  <c r="DI16" i="124"/>
  <c r="DF16" i="124"/>
  <c r="DE16" i="124"/>
  <c r="DC16" i="124"/>
  <c r="DB16" i="124"/>
  <c r="CZ16" i="124"/>
  <c r="CY16" i="124"/>
  <c r="CW16" i="124"/>
  <c r="CV16" i="124"/>
  <c r="CS16" i="124"/>
  <c r="CP16" i="124"/>
  <c r="Z16" i="124"/>
  <c r="C16" i="124" s="1"/>
  <c r="DO15" i="124"/>
  <c r="DJ15" i="124"/>
  <c r="DI15" i="124"/>
  <c r="DF15" i="124"/>
  <c r="DE15" i="124"/>
  <c r="DC15" i="124"/>
  <c r="DB15" i="124"/>
  <c r="CZ15" i="124"/>
  <c r="CY15" i="124"/>
  <c r="CW15" i="124"/>
  <c r="CV15" i="124"/>
  <c r="CS15" i="124"/>
  <c r="CP15" i="124"/>
  <c r="Z15" i="124"/>
  <c r="C15" i="124" s="1"/>
  <c r="DO14" i="124"/>
  <c r="DJ14" i="124"/>
  <c r="DI14" i="124"/>
  <c r="DF14" i="124"/>
  <c r="DE14" i="124"/>
  <c r="DC14" i="124"/>
  <c r="DB14" i="124"/>
  <c r="CZ14" i="124"/>
  <c r="CY14" i="124"/>
  <c r="CW14" i="124"/>
  <c r="CV14" i="124"/>
  <c r="CS14" i="124"/>
  <c r="CP14" i="124"/>
  <c r="Z14" i="124"/>
  <c r="C14" i="124" s="1"/>
  <c r="DO13" i="124"/>
  <c r="DJ13" i="124"/>
  <c r="DI13" i="124"/>
  <c r="DF13" i="124"/>
  <c r="DE13" i="124"/>
  <c r="CS13" i="124"/>
  <c r="CP13" i="124"/>
  <c r="Z13" i="124"/>
  <c r="CR13" i="124" s="1"/>
  <c r="DO12" i="124"/>
  <c r="CS12" i="124"/>
  <c r="CP12" i="124"/>
  <c r="Z12" i="124"/>
  <c r="C12" i="124" s="1"/>
  <c r="DO11" i="124"/>
  <c r="DJ11" i="124"/>
  <c r="DI11" i="124"/>
  <c r="DF11" i="124"/>
  <c r="DE11" i="124"/>
  <c r="DC11" i="124"/>
  <c r="DB11" i="124"/>
  <c r="CZ11" i="124"/>
  <c r="CY11" i="124"/>
  <c r="CW11" i="124"/>
  <c r="CV11" i="124"/>
  <c r="CS11" i="124"/>
  <c r="CP11" i="124"/>
  <c r="Z11" i="124"/>
  <c r="C11" i="124" s="1"/>
  <c r="DO10" i="124"/>
  <c r="DJ10" i="124"/>
  <c r="DI10" i="124"/>
  <c r="DF10" i="124"/>
  <c r="DE10" i="124"/>
  <c r="DC10" i="124"/>
  <c r="DB10" i="124"/>
  <c r="CZ10" i="124"/>
  <c r="CY10" i="124"/>
  <c r="CW10" i="124"/>
  <c r="CV10" i="124"/>
  <c r="CS10" i="124"/>
  <c r="CP10" i="124"/>
  <c r="Z10" i="124"/>
  <c r="C10" i="124" s="1"/>
  <c r="DO9" i="124"/>
  <c r="DJ9" i="124"/>
  <c r="DI9" i="124"/>
  <c r="DF9" i="124"/>
  <c r="DE9" i="124"/>
  <c r="DC9" i="124"/>
  <c r="DB9" i="124"/>
  <c r="CZ9" i="124"/>
  <c r="CY9" i="124"/>
  <c r="CW9" i="124"/>
  <c r="CV9" i="124"/>
  <c r="CS9" i="124"/>
  <c r="CP9" i="124"/>
  <c r="Z9" i="124"/>
  <c r="C9" i="124" s="1"/>
  <c r="DO8" i="124"/>
  <c r="DJ8" i="124"/>
  <c r="DI8" i="124"/>
  <c r="DF8" i="124"/>
  <c r="DE8" i="124"/>
  <c r="DC8" i="124"/>
  <c r="DB8" i="124"/>
  <c r="CZ8" i="124"/>
  <c r="CY8" i="124"/>
  <c r="CW8" i="124"/>
  <c r="CV8" i="124"/>
  <c r="CS8" i="124"/>
  <c r="CP8" i="124"/>
  <c r="Z8" i="124"/>
  <c r="C8" i="124" s="1"/>
  <c r="DO7" i="124"/>
  <c r="DJ7" i="124"/>
  <c r="DI7" i="124"/>
  <c r="DF7" i="124"/>
  <c r="DE7" i="124"/>
  <c r="DC7" i="124"/>
  <c r="DB7" i="124"/>
  <c r="CZ7" i="124"/>
  <c r="CY7" i="124"/>
  <c r="CW7" i="124"/>
  <c r="CV7" i="124"/>
  <c r="CS7" i="124"/>
  <c r="CP7" i="124"/>
  <c r="Z7" i="124"/>
  <c r="C7" i="124" s="1"/>
  <c r="DO6" i="124"/>
  <c r="DJ6" i="124"/>
  <c r="DI6" i="124"/>
  <c r="DF6" i="124"/>
  <c r="DE6" i="124"/>
  <c r="DC6" i="124"/>
  <c r="DB6" i="124"/>
  <c r="CZ6" i="124"/>
  <c r="CY6" i="124"/>
  <c r="CW6" i="124"/>
  <c r="CV6" i="124"/>
  <c r="CS6" i="124"/>
  <c r="CP6" i="124"/>
  <c r="Z6" i="124"/>
  <c r="C6" i="124" s="1"/>
  <c r="DO5" i="124"/>
  <c r="DJ5" i="124"/>
  <c r="DI5" i="124"/>
  <c r="DF5" i="124"/>
  <c r="DE5" i="124"/>
  <c r="DC5" i="124"/>
  <c r="DB5" i="124"/>
  <c r="CZ5" i="124"/>
  <c r="CY5" i="124"/>
  <c r="CW5" i="124"/>
  <c r="CV5" i="124"/>
  <c r="CS5" i="124"/>
  <c r="CP5" i="124"/>
  <c r="Z5" i="124"/>
  <c r="C5" i="124" s="1"/>
  <c r="CR49" i="124" l="1"/>
  <c r="C61" i="124"/>
  <c r="C89" i="124"/>
  <c r="CR142" i="124"/>
  <c r="CR50" i="124"/>
  <c r="C64" i="124"/>
  <c r="C97" i="124"/>
  <c r="CR19" i="124"/>
  <c r="CR48" i="124"/>
  <c r="C68" i="124"/>
  <c r="C109" i="124"/>
  <c r="CR42" i="124"/>
  <c r="C56" i="124"/>
  <c r="C62" i="124"/>
  <c r="C66" i="124"/>
  <c r="O156" i="124"/>
  <c r="C156" i="125"/>
  <c r="C157" i="125"/>
  <c r="CR8" i="124"/>
  <c r="C27" i="124"/>
  <c r="CR47" i="124"/>
  <c r="C117" i="124"/>
  <c r="CR44" i="124"/>
  <c r="CR43" i="124"/>
  <c r="CR51" i="124"/>
  <c r="C60" i="124"/>
  <c r="C54" i="124"/>
  <c r="CR55" i="124"/>
  <c r="C63" i="124"/>
  <c r="C70" i="124"/>
  <c r="C72" i="124"/>
  <c r="C103" i="124"/>
  <c r="C114" i="124"/>
  <c r="C121" i="124"/>
  <c r="CR134" i="124"/>
  <c r="CR135" i="124"/>
  <c r="CR136" i="124"/>
  <c r="CR137" i="124"/>
  <c r="C58" i="124"/>
  <c r="C32" i="124"/>
  <c r="C105" i="124"/>
  <c r="C110" i="124"/>
  <c r="C93" i="124"/>
  <c r="CR139" i="124"/>
  <c r="CR140" i="124"/>
  <c r="CR141" i="124"/>
  <c r="C85" i="124"/>
  <c r="CR11" i="124"/>
  <c r="CR24" i="124"/>
  <c r="C31" i="124"/>
  <c r="C67" i="124"/>
  <c r="C69" i="124"/>
  <c r="C83" i="124"/>
  <c r="C111" i="124"/>
  <c r="CR23" i="124"/>
  <c r="C26" i="124"/>
  <c r="C80" i="124"/>
  <c r="C98" i="124"/>
  <c r="CR7" i="124"/>
  <c r="C106" i="124"/>
  <c r="CR16" i="124"/>
  <c r="C59" i="124"/>
  <c r="C77" i="124"/>
  <c r="CR6" i="124"/>
  <c r="CR22" i="124"/>
  <c r="C57" i="124"/>
  <c r="C79" i="124"/>
  <c r="C122" i="124"/>
  <c r="CR123" i="124"/>
  <c r="CR124" i="124"/>
  <c r="CR125" i="124"/>
  <c r="CR126" i="124"/>
  <c r="CR127" i="124"/>
  <c r="CR128" i="124"/>
  <c r="CR129" i="124"/>
  <c r="CR130" i="124"/>
  <c r="CR131" i="124"/>
  <c r="CR132" i="124"/>
  <c r="CR133" i="124"/>
  <c r="CR138" i="124"/>
  <c r="CR15" i="124"/>
  <c r="C34" i="124"/>
  <c r="CR113" i="124"/>
  <c r="CR14" i="124"/>
  <c r="C74" i="124"/>
  <c r="C76" i="124"/>
  <c r="C101" i="124"/>
  <c r="CR112" i="124"/>
  <c r="C119" i="124"/>
  <c r="C71" i="124"/>
  <c r="C73" i="124"/>
  <c r="C75" i="124"/>
  <c r="C88" i="124"/>
  <c r="C94" i="124"/>
  <c r="C115" i="124"/>
  <c r="C118" i="124"/>
  <c r="CR5" i="124"/>
  <c r="CR21" i="124"/>
  <c r="C25" i="124"/>
  <c r="C33" i="124"/>
  <c r="C65" i="124"/>
  <c r="C78" i="124"/>
  <c r="C87" i="124"/>
  <c r="C95" i="124"/>
  <c r="C104" i="124"/>
  <c r="C120" i="124"/>
  <c r="CR12" i="124"/>
  <c r="CR10" i="124"/>
  <c r="CR18" i="124"/>
  <c r="C30" i="124"/>
  <c r="O157" i="124"/>
  <c r="CR20" i="124"/>
  <c r="CR9" i="124"/>
  <c r="C13" i="124"/>
  <c r="CR17" i="124"/>
  <c r="C29" i="124"/>
  <c r="C53" i="124"/>
  <c r="C82" i="124"/>
  <c r="C91" i="124"/>
  <c r="C100" i="124"/>
  <c r="C108" i="124"/>
  <c r="C116" i="124"/>
  <c r="C28" i="124"/>
  <c r="C52" i="124"/>
  <c r="C81" i="124"/>
  <c r="C90" i="124"/>
  <c r="C99" i="124"/>
  <c r="C107" i="124"/>
  <c r="CR35" i="124"/>
  <c r="CR38" i="124"/>
  <c r="C36" i="124"/>
  <c r="C37" i="124"/>
  <c r="DO139" i="123"/>
  <c r="CW139" i="123"/>
  <c r="CV139" i="123"/>
  <c r="CS139" i="123"/>
  <c r="CP139" i="123"/>
  <c r="Z139" i="123"/>
  <c r="CR139" i="123" s="1"/>
  <c r="DO138" i="123"/>
  <c r="DJ138" i="123"/>
  <c r="DI138" i="123"/>
  <c r="DF138" i="123"/>
  <c r="DE138" i="123"/>
  <c r="DC138" i="123"/>
  <c r="DB138" i="123"/>
  <c r="CZ138" i="123"/>
  <c r="CY138" i="123"/>
  <c r="CW138" i="123"/>
  <c r="CV138" i="123"/>
  <c r="CS138" i="123"/>
  <c r="CP138" i="123"/>
  <c r="Z138" i="123"/>
  <c r="CR138" i="123" s="1"/>
  <c r="C157" i="124" l="1"/>
  <c r="C156" i="124"/>
  <c r="C139" i="123"/>
  <c r="C138" i="123"/>
  <c r="N156" i="123"/>
  <c r="M156" i="123"/>
  <c r="L156" i="123"/>
  <c r="K156" i="123"/>
  <c r="J156" i="123"/>
  <c r="I156" i="123"/>
  <c r="H156" i="123"/>
  <c r="G156" i="123"/>
  <c r="F156" i="123"/>
  <c r="E156" i="123"/>
  <c r="D156" i="123"/>
  <c r="B156" i="123"/>
  <c r="A156" i="123"/>
  <c r="N155" i="123"/>
  <c r="M155" i="123"/>
  <c r="L155" i="123"/>
  <c r="K155" i="123"/>
  <c r="J155" i="123"/>
  <c r="I155" i="123"/>
  <c r="H155" i="123"/>
  <c r="G155" i="123"/>
  <c r="F155" i="123"/>
  <c r="E155" i="123"/>
  <c r="D155" i="123"/>
  <c r="B155" i="123"/>
  <c r="A155" i="123"/>
  <c r="T154" i="123"/>
  <c r="DO153" i="123"/>
  <c r="CP153" i="123"/>
  <c r="C153" i="123"/>
  <c r="DO152" i="123"/>
  <c r="CP152" i="123"/>
  <c r="C152" i="123"/>
  <c r="DO151" i="123"/>
  <c r="CP151" i="123"/>
  <c r="C151" i="123"/>
  <c r="DO150" i="123"/>
  <c r="CP150" i="123"/>
  <c r="C150" i="123"/>
  <c r="DO149" i="123"/>
  <c r="CP149" i="123"/>
  <c r="C149" i="123"/>
  <c r="DO148" i="123"/>
  <c r="CP148" i="123"/>
  <c r="C148" i="123"/>
  <c r="DO147" i="123"/>
  <c r="CP147" i="123"/>
  <c r="C147" i="123"/>
  <c r="DO146" i="123"/>
  <c r="CP146" i="123"/>
  <c r="C146" i="123"/>
  <c r="DO145" i="123"/>
  <c r="CP145" i="123"/>
  <c r="C145" i="123"/>
  <c r="DO144" i="123"/>
  <c r="CP144" i="123"/>
  <c r="C144" i="123"/>
  <c r="CP143" i="123"/>
  <c r="C143" i="123"/>
  <c r="DO142" i="123"/>
  <c r="DJ142" i="123"/>
  <c r="DI142" i="123"/>
  <c r="DF142" i="123"/>
  <c r="DE142" i="123"/>
  <c r="DC142" i="123"/>
  <c r="DB142" i="123"/>
  <c r="CZ142" i="123"/>
  <c r="CY142" i="123"/>
  <c r="CW142" i="123"/>
  <c r="CV142" i="123"/>
  <c r="CS142" i="123"/>
  <c r="CP142" i="123"/>
  <c r="Z142" i="123"/>
  <c r="CR142" i="123" s="1"/>
  <c r="DO141" i="123"/>
  <c r="DJ141" i="123"/>
  <c r="DI141" i="123"/>
  <c r="DF141" i="123"/>
  <c r="DE141" i="123"/>
  <c r="DC141" i="123"/>
  <c r="DB141" i="123"/>
  <c r="CZ141" i="123"/>
  <c r="CY141" i="123"/>
  <c r="CW141" i="123"/>
  <c r="CV141" i="123"/>
  <c r="CS141" i="123"/>
  <c r="CP141" i="123"/>
  <c r="Z141" i="123"/>
  <c r="CR141" i="123" s="1"/>
  <c r="DO140" i="123"/>
  <c r="DJ140" i="123"/>
  <c r="DI140" i="123"/>
  <c r="DF140" i="123"/>
  <c r="DE140" i="123"/>
  <c r="DC140" i="123"/>
  <c r="DB140" i="123"/>
  <c r="CZ140" i="123"/>
  <c r="CY140" i="123"/>
  <c r="CW140" i="123"/>
  <c r="CV140" i="123"/>
  <c r="CS140" i="123"/>
  <c r="CP140" i="123"/>
  <c r="Z140" i="123"/>
  <c r="CR140" i="123" s="1"/>
  <c r="DO137" i="123"/>
  <c r="DJ137" i="123"/>
  <c r="DI137" i="123"/>
  <c r="DF137" i="123"/>
  <c r="DE137" i="123"/>
  <c r="DC137" i="123"/>
  <c r="DB137" i="123"/>
  <c r="CZ137" i="123"/>
  <c r="CY137" i="123"/>
  <c r="CW137" i="123"/>
  <c r="CV137" i="123"/>
  <c r="CS137" i="123"/>
  <c r="CP137" i="123"/>
  <c r="Z137" i="123"/>
  <c r="CR137" i="123" s="1"/>
  <c r="DO136" i="123"/>
  <c r="DJ136" i="123"/>
  <c r="DI136" i="123"/>
  <c r="DF136" i="123"/>
  <c r="DE136" i="123"/>
  <c r="DC136" i="123"/>
  <c r="DB136" i="123"/>
  <c r="CZ136" i="123"/>
  <c r="CY136" i="123"/>
  <c r="CW136" i="123"/>
  <c r="CV136" i="123"/>
  <c r="CS136" i="123"/>
  <c r="CP136" i="123"/>
  <c r="Z136" i="123"/>
  <c r="CR136" i="123" s="1"/>
  <c r="DO135" i="123"/>
  <c r="DJ135" i="123"/>
  <c r="DI135" i="123"/>
  <c r="DF135" i="123"/>
  <c r="DE135" i="123"/>
  <c r="DC135" i="123"/>
  <c r="DB135" i="123"/>
  <c r="CZ135" i="123"/>
  <c r="CY135" i="123"/>
  <c r="CW135" i="123"/>
  <c r="CV135" i="123"/>
  <c r="CS135" i="123"/>
  <c r="CP135" i="123"/>
  <c r="Z135" i="123"/>
  <c r="CR135" i="123" s="1"/>
  <c r="DO134" i="123"/>
  <c r="DJ134" i="123"/>
  <c r="DI134" i="123"/>
  <c r="DF134" i="123"/>
  <c r="DE134" i="123"/>
  <c r="DC134" i="123"/>
  <c r="DB134" i="123"/>
  <c r="CZ134" i="123"/>
  <c r="CY134" i="123"/>
  <c r="CW134" i="123"/>
  <c r="CV134" i="123"/>
  <c r="CS134" i="123"/>
  <c r="CP134" i="123"/>
  <c r="Z134" i="123"/>
  <c r="CR134" i="123" s="1"/>
  <c r="DO133" i="123"/>
  <c r="DJ133" i="123"/>
  <c r="DI133" i="123"/>
  <c r="DF133" i="123"/>
  <c r="DE133" i="123"/>
  <c r="DC133" i="123"/>
  <c r="DB133" i="123"/>
  <c r="CZ133" i="123"/>
  <c r="CY133" i="123"/>
  <c r="CW133" i="123"/>
  <c r="CV133" i="123"/>
  <c r="CS133" i="123"/>
  <c r="CP133" i="123"/>
  <c r="Z133" i="123"/>
  <c r="CR133" i="123" s="1"/>
  <c r="DO132" i="123"/>
  <c r="DJ132" i="123"/>
  <c r="DI132" i="123"/>
  <c r="DF132" i="123"/>
  <c r="DE132" i="123"/>
  <c r="DC132" i="123"/>
  <c r="DB132" i="123"/>
  <c r="CZ132" i="123"/>
  <c r="CY132" i="123"/>
  <c r="CW132" i="123"/>
  <c r="CV132" i="123"/>
  <c r="CS132" i="123"/>
  <c r="CP132" i="123"/>
  <c r="Z132" i="123"/>
  <c r="CR132" i="123" s="1"/>
  <c r="DO131" i="123"/>
  <c r="DJ131" i="123"/>
  <c r="DI131" i="123"/>
  <c r="DF131" i="123"/>
  <c r="DE131" i="123"/>
  <c r="DC131" i="123"/>
  <c r="DB131" i="123"/>
  <c r="CZ131" i="123"/>
  <c r="CY131" i="123"/>
  <c r="CW131" i="123"/>
  <c r="CV131" i="123"/>
  <c r="CS131" i="123"/>
  <c r="CP131" i="123"/>
  <c r="Z131" i="123"/>
  <c r="CR131" i="123" s="1"/>
  <c r="DO130" i="123"/>
  <c r="DJ130" i="123"/>
  <c r="DI130" i="123"/>
  <c r="DF130" i="123"/>
  <c r="DE130" i="123"/>
  <c r="DC130" i="123"/>
  <c r="DB130" i="123"/>
  <c r="CZ130" i="123"/>
  <c r="CY130" i="123"/>
  <c r="CW130" i="123"/>
  <c r="CV130" i="123"/>
  <c r="CS130" i="123"/>
  <c r="CP130" i="123"/>
  <c r="Z130" i="123"/>
  <c r="CR130" i="123" s="1"/>
  <c r="DO129" i="123"/>
  <c r="DJ129" i="123"/>
  <c r="DI129" i="123"/>
  <c r="DF129" i="123"/>
  <c r="DE129" i="123"/>
  <c r="DC129" i="123"/>
  <c r="DB129" i="123"/>
  <c r="CZ129" i="123"/>
  <c r="CY129" i="123"/>
  <c r="CW129" i="123"/>
  <c r="CV129" i="123"/>
  <c r="CS129" i="123"/>
  <c r="CP129" i="123"/>
  <c r="Z129" i="123"/>
  <c r="CR129" i="123" s="1"/>
  <c r="DO128" i="123"/>
  <c r="DJ128" i="123"/>
  <c r="DI128" i="123"/>
  <c r="DF128" i="123"/>
  <c r="DE128" i="123"/>
  <c r="DC128" i="123"/>
  <c r="DB128" i="123"/>
  <c r="CZ128" i="123"/>
  <c r="CY128" i="123"/>
  <c r="CW128" i="123"/>
  <c r="CV128" i="123"/>
  <c r="CS128" i="123"/>
  <c r="CP128" i="123"/>
  <c r="Z128" i="123"/>
  <c r="CR128" i="123" s="1"/>
  <c r="DO127" i="123"/>
  <c r="DJ127" i="123"/>
  <c r="DI127" i="123"/>
  <c r="DF127" i="123"/>
  <c r="DE127" i="123"/>
  <c r="DC127" i="123"/>
  <c r="DB127" i="123"/>
  <c r="CZ127" i="123"/>
  <c r="CY127" i="123"/>
  <c r="CW127" i="123"/>
  <c r="CV127" i="123"/>
  <c r="CS127" i="123"/>
  <c r="CP127" i="123"/>
  <c r="Z127" i="123"/>
  <c r="CR127" i="123" s="1"/>
  <c r="DO126" i="123"/>
  <c r="DJ126" i="123"/>
  <c r="DI126" i="123"/>
  <c r="DF126" i="123"/>
  <c r="DE126" i="123"/>
  <c r="DC126" i="123"/>
  <c r="DB126" i="123"/>
  <c r="CZ126" i="123"/>
  <c r="CY126" i="123"/>
  <c r="CW126" i="123"/>
  <c r="CV126" i="123"/>
  <c r="CS126" i="123"/>
  <c r="CP126" i="123"/>
  <c r="Z126" i="123"/>
  <c r="CR126" i="123" s="1"/>
  <c r="DO125" i="123"/>
  <c r="DJ125" i="123"/>
  <c r="DI125" i="123"/>
  <c r="DF125" i="123"/>
  <c r="DE125" i="123"/>
  <c r="DC125" i="123"/>
  <c r="DB125" i="123"/>
  <c r="CZ125" i="123"/>
  <c r="CY125" i="123"/>
  <c r="CW125" i="123"/>
  <c r="CV125" i="123"/>
  <c r="CS125" i="123"/>
  <c r="CP125" i="123"/>
  <c r="Z125" i="123"/>
  <c r="CR125" i="123" s="1"/>
  <c r="DO124" i="123"/>
  <c r="DJ124" i="123"/>
  <c r="DI124" i="123"/>
  <c r="DF124" i="123"/>
  <c r="DE124" i="123"/>
  <c r="DC124" i="123"/>
  <c r="DB124" i="123"/>
  <c r="CZ124" i="123"/>
  <c r="CY124" i="123"/>
  <c r="CW124" i="123"/>
  <c r="CV124" i="123"/>
  <c r="CS124" i="123"/>
  <c r="CP124" i="123"/>
  <c r="Z124" i="123"/>
  <c r="CR124" i="123" s="1"/>
  <c r="DO123" i="123"/>
  <c r="DJ123" i="123"/>
  <c r="DI123" i="123"/>
  <c r="DF123" i="123"/>
  <c r="DE123" i="123"/>
  <c r="DC123" i="123"/>
  <c r="DB123" i="123"/>
  <c r="CZ123" i="123"/>
  <c r="CY123" i="123"/>
  <c r="CW123" i="123"/>
  <c r="CV123" i="123"/>
  <c r="CS123" i="123"/>
  <c r="CP123" i="123"/>
  <c r="Z123" i="123"/>
  <c r="CR123" i="123" s="1"/>
  <c r="DO122" i="123"/>
  <c r="DJ122" i="123"/>
  <c r="DI122" i="123"/>
  <c r="DF122" i="123"/>
  <c r="DE122" i="123"/>
  <c r="DC122" i="123"/>
  <c r="DB122" i="123"/>
  <c r="CZ122" i="123"/>
  <c r="CY122" i="123"/>
  <c r="CW122" i="123"/>
  <c r="CV122" i="123"/>
  <c r="CS122" i="123"/>
  <c r="CP122" i="123"/>
  <c r="Z122" i="123"/>
  <c r="CR122" i="123" s="1"/>
  <c r="DO121" i="123"/>
  <c r="DJ121" i="123"/>
  <c r="DI121" i="123"/>
  <c r="DF121" i="123"/>
  <c r="DE121" i="123"/>
  <c r="DC121" i="123"/>
  <c r="DB121" i="123"/>
  <c r="CW121" i="123"/>
  <c r="CV121" i="123"/>
  <c r="CS121" i="123"/>
  <c r="CP121" i="123"/>
  <c r="Z121" i="123"/>
  <c r="CR121" i="123" s="1"/>
  <c r="DO120" i="123"/>
  <c r="DJ120" i="123"/>
  <c r="DI120" i="123"/>
  <c r="DF120" i="123"/>
  <c r="DE120" i="123"/>
  <c r="DC120" i="123"/>
  <c r="DB120" i="123"/>
  <c r="CZ120" i="123"/>
  <c r="CY120" i="123"/>
  <c r="CW120" i="123"/>
  <c r="CV120" i="123"/>
  <c r="CS120" i="123"/>
  <c r="CP120" i="123"/>
  <c r="Z120" i="123"/>
  <c r="CR120" i="123" s="1"/>
  <c r="DO119" i="123"/>
  <c r="DJ119" i="123"/>
  <c r="DI119" i="123"/>
  <c r="DF119" i="123"/>
  <c r="DE119" i="123"/>
  <c r="DC119" i="123"/>
  <c r="DB119" i="123"/>
  <c r="CZ119" i="123"/>
  <c r="CY119" i="123"/>
  <c r="CW119" i="123"/>
  <c r="CV119" i="123"/>
  <c r="CS119" i="123"/>
  <c r="CP119" i="123"/>
  <c r="Z119" i="123"/>
  <c r="CR119" i="123" s="1"/>
  <c r="DO118" i="123"/>
  <c r="DJ118" i="123"/>
  <c r="DI118" i="123"/>
  <c r="DF118" i="123"/>
  <c r="DE118" i="123"/>
  <c r="DC118" i="123"/>
  <c r="DB118" i="123"/>
  <c r="CZ118" i="123"/>
  <c r="CY118" i="123"/>
  <c r="CW118" i="123"/>
  <c r="CV118" i="123"/>
  <c r="CS118" i="123"/>
  <c r="CP118" i="123"/>
  <c r="Z118" i="123"/>
  <c r="CR118" i="123" s="1"/>
  <c r="DO117" i="123"/>
  <c r="DJ117" i="123"/>
  <c r="DI117" i="123"/>
  <c r="DF117" i="123"/>
  <c r="DE117" i="123"/>
  <c r="DC117" i="123"/>
  <c r="DB117" i="123"/>
  <c r="CZ117" i="123"/>
  <c r="CY117" i="123"/>
  <c r="CW117" i="123"/>
  <c r="CV117" i="123"/>
  <c r="CS117" i="123"/>
  <c r="CP117" i="123"/>
  <c r="Z117" i="123"/>
  <c r="CR117" i="123" s="1"/>
  <c r="DO116" i="123"/>
  <c r="CW116" i="123"/>
  <c r="CV116" i="123"/>
  <c r="CS116" i="123"/>
  <c r="CP116" i="123"/>
  <c r="Z116" i="123"/>
  <c r="CR116" i="123" s="1"/>
  <c r="DO115" i="123"/>
  <c r="CW115" i="123"/>
  <c r="CV115" i="123"/>
  <c r="CS115" i="123"/>
  <c r="CP115" i="123"/>
  <c r="Z115" i="123"/>
  <c r="CR115" i="123" s="1"/>
  <c r="DO114" i="123"/>
  <c r="DJ114" i="123"/>
  <c r="DI114" i="123"/>
  <c r="CZ114" i="123"/>
  <c r="CY114" i="123"/>
  <c r="CW114" i="123"/>
  <c r="CV114" i="123"/>
  <c r="CS114" i="123"/>
  <c r="CP114" i="123"/>
  <c r="Z114" i="123"/>
  <c r="C114" i="123" s="1"/>
  <c r="DO110" i="123"/>
  <c r="DJ110" i="123"/>
  <c r="DI110" i="123"/>
  <c r="CZ110" i="123"/>
  <c r="CY110" i="123"/>
  <c r="CW110" i="123"/>
  <c r="CV110" i="123"/>
  <c r="CS110" i="123"/>
  <c r="CP110" i="123"/>
  <c r="Z110" i="123"/>
  <c r="C110" i="123" s="1"/>
  <c r="DO113" i="123"/>
  <c r="DJ113" i="123"/>
  <c r="DI113" i="123"/>
  <c r="DF113" i="123"/>
  <c r="DE113" i="123"/>
  <c r="DC113" i="123"/>
  <c r="DB113" i="123"/>
  <c r="CZ113" i="123"/>
  <c r="CY113" i="123"/>
  <c r="CW113" i="123"/>
  <c r="CV113" i="123"/>
  <c r="CS113" i="123"/>
  <c r="CP113" i="123"/>
  <c r="Z113" i="123"/>
  <c r="C113" i="123" s="1"/>
  <c r="DO112" i="123"/>
  <c r="DJ112" i="123"/>
  <c r="DI112" i="123"/>
  <c r="DF112" i="123"/>
  <c r="DE112" i="123"/>
  <c r="DC112" i="123"/>
  <c r="DB112" i="123"/>
  <c r="CW112" i="123"/>
  <c r="CV112" i="123"/>
  <c r="CS112" i="123"/>
  <c r="CP112" i="123"/>
  <c r="Z112" i="123"/>
  <c r="CR112" i="123" s="1"/>
  <c r="DO108" i="123"/>
  <c r="DJ108" i="123"/>
  <c r="DI108" i="123"/>
  <c r="DF108" i="123"/>
  <c r="DE108" i="123"/>
  <c r="DC108" i="123"/>
  <c r="DB108" i="123"/>
  <c r="CZ108" i="123"/>
  <c r="CY108" i="123"/>
  <c r="CW108" i="123"/>
  <c r="CV108" i="123"/>
  <c r="CS108" i="123"/>
  <c r="CP108" i="123"/>
  <c r="Z108" i="123"/>
  <c r="CR108" i="123" s="1"/>
  <c r="DO107" i="123"/>
  <c r="CW107" i="123"/>
  <c r="CV107" i="123"/>
  <c r="CS107" i="123"/>
  <c r="CP107" i="123"/>
  <c r="Z107" i="123"/>
  <c r="CR107" i="123" s="1"/>
  <c r="DO111" i="123"/>
  <c r="DJ111" i="123"/>
  <c r="DI111" i="123"/>
  <c r="DF111" i="123"/>
  <c r="DE111" i="123"/>
  <c r="DC111" i="123"/>
  <c r="DB111" i="123"/>
  <c r="CZ111" i="123"/>
  <c r="CY111" i="123"/>
  <c r="CW111" i="123"/>
  <c r="CV111" i="123"/>
  <c r="CS111" i="123"/>
  <c r="CP111" i="123"/>
  <c r="Z111" i="123"/>
  <c r="CR111" i="123" s="1"/>
  <c r="DO109" i="123"/>
  <c r="CW109" i="123"/>
  <c r="CV109" i="123"/>
  <c r="CS109" i="123"/>
  <c r="CP109" i="123"/>
  <c r="Z109" i="123"/>
  <c r="CR109" i="123" s="1"/>
  <c r="DO106" i="123"/>
  <c r="CW106" i="123"/>
  <c r="CV106" i="123"/>
  <c r="CS106" i="123"/>
  <c r="CP106" i="123"/>
  <c r="Z106" i="123"/>
  <c r="CR106" i="123" s="1"/>
  <c r="DO105" i="123"/>
  <c r="DJ105" i="123"/>
  <c r="DI105" i="123"/>
  <c r="DF105" i="123"/>
  <c r="DE105" i="123"/>
  <c r="DC105" i="123"/>
  <c r="DB105" i="123"/>
  <c r="CZ105" i="123"/>
  <c r="CY105" i="123"/>
  <c r="CW105" i="123"/>
  <c r="CV105" i="123"/>
  <c r="CS105" i="123"/>
  <c r="CP105" i="123"/>
  <c r="Z105" i="123"/>
  <c r="CR105" i="123" s="1"/>
  <c r="DO103" i="123"/>
  <c r="DJ103" i="123"/>
  <c r="DI103" i="123"/>
  <c r="DF103" i="123"/>
  <c r="DE103" i="123"/>
  <c r="DC103" i="123"/>
  <c r="DB103" i="123"/>
  <c r="CZ103" i="123"/>
  <c r="CY103" i="123"/>
  <c r="CW103" i="123"/>
  <c r="CV103" i="123"/>
  <c r="CS103" i="123"/>
  <c r="CP103" i="123"/>
  <c r="Z103" i="123"/>
  <c r="CR103" i="123" s="1"/>
  <c r="DO102" i="123"/>
  <c r="DJ102" i="123"/>
  <c r="DI102" i="123"/>
  <c r="DF102" i="123"/>
  <c r="DE102" i="123"/>
  <c r="DC102" i="123"/>
  <c r="DB102" i="123"/>
  <c r="CZ102" i="123"/>
  <c r="CY102" i="123"/>
  <c r="CW102" i="123"/>
  <c r="CV102" i="123"/>
  <c r="CS102" i="123"/>
  <c r="CP102" i="123"/>
  <c r="Z102" i="123"/>
  <c r="CR102" i="123" s="1"/>
  <c r="DO101" i="123"/>
  <c r="DJ101" i="123"/>
  <c r="DI101" i="123"/>
  <c r="DF101" i="123"/>
  <c r="DE101" i="123"/>
  <c r="DC101" i="123"/>
  <c r="DB101" i="123"/>
  <c r="CZ101" i="123"/>
  <c r="CY101" i="123"/>
  <c r="CW101" i="123"/>
  <c r="CV101" i="123"/>
  <c r="CS101" i="123"/>
  <c r="CP101" i="123"/>
  <c r="Z101" i="123"/>
  <c r="CR101" i="123" s="1"/>
  <c r="DO100" i="123"/>
  <c r="DJ100" i="123"/>
  <c r="DI100" i="123"/>
  <c r="DF100" i="123"/>
  <c r="DE100" i="123"/>
  <c r="DC100" i="123"/>
  <c r="DB100" i="123"/>
  <c r="CZ100" i="123"/>
  <c r="CY100" i="123"/>
  <c r="CW100" i="123"/>
  <c r="CV100" i="123"/>
  <c r="CS100" i="123"/>
  <c r="CP100" i="123"/>
  <c r="Z100" i="123"/>
  <c r="CR100" i="123" s="1"/>
  <c r="DO99" i="123"/>
  <c r="DJ99" i="123"/>
  <c r="DI99" i="123"/>
  <c r="DF99" i="123"/>
  <c r="DE99" i="123"/>
  <c r="DC99" i="123"/>
  <c r="DB99" i="123"/>
  <c r="CZ99" i="123"/>
  <c r="CY99" i="123"/>
  <c r="CW99" i="123"/>
  <c r="CV99" i="123"/>
  <c r="CS99" i="123"/>
  <c r="CP99" i="123"/>
  <c r="Z99" i="123"/>
  <c r="CR99" i="123" s="1"/>
  <c r="DO98" i="123"/>
  <c r="DJ98" i="123"/>
  <c r="DI98" i="123"/>
  <c r="DF98" i="123"/>
  <c r="DE98" i="123"/>
  <c r="DC98" i="123"/>
  <c r="DB98" i="123"/>
  <c r="CZ98" i="123"/>
  <c r="CY98" i="123"/>
  <c r="CW98" i="123"/>
  <c r="CV98" i="123"/>
  <c r="CS98" i="123"/>
  <c r="CP98" i="123"/>
  <c r="Z98" i="123"/>
  <c r="CR98" i="123" s="1"/>
  <c r="DO97" i="123"/>
  <c r="DJ97" i="123"/>
  <c r="DI97" i="123"/>
  <c r="DF97" i="123"/>
  <c r="DE97" i="123"/>
  <c r="DC97" i="123"/>
  <c r="DB97" i="123"/>
  <c r="CZ97" i="123"/>
  <c r="CY97" i="123"/>
  <c r="CW97" i="123"/>
  <c r="CV97" i="123"/>
  <c r="CS97" i="123"/>
  <c r="CP97" i="123"/>
  <c r="Z97" i="123"/>
  <c r="CR97" i="123" s="1"/>
  <c r="DO96" i="123"/>
  <c r="DJ96" i="123"/>
  <c r="DI96" i="123"/>
  <c r="DF96" i="123"/>
  <c r="DE96" i="123"/>
  <c r="DC96" i="123"/>
  <c r="DB96" i="123"/>
  <c r="CZ96" i="123"/>
  <c r="CY96" i="123"/>
  <c r="CW96" i="123"/>
  <c r="CV96" i="123"/>
  <c r="CS96" i="123"/>
  <c r="CP96" i="123"/>
  <c r="Z96" i="123"/>
  <c r="CR96" i="123" s="1"/>
  <c r="DO104" i="123"/>
  <c r="DJ104" i="123"/>
  <c r="DI104" i="123"/>
  <c r="DF104" i="123"/>
  <c r="DE104" i="123"/>
  <c r="DC104" i="123"/>
  <c r="DB104" i="123"/>
  <c r="CZ104" i="123"/>
  <c r="CY104" i="123"/>
  <c r="CW104" i="123"/>
  <c r="CV104" i="123"/>
  <c r="CS104" i="123"/>
  <c r="CP104" i="123"/>
  <c r="Z104" i="123"/>
  <c r="CR104" i="123" s="1"/>
  <c r="DO95" i="123"/>
  <c r="DJ95" i="123"/>
  <c r="DI95" i="123"/>
  <c r="DF95" i="123"/>
  <c r="DE95" i="123"/>
  <c r="DC95" i="123"/>
  <c r="DB95" i="123"/>
  <c r="CZ95" i="123"/>
  <c r="CY95" i="123"/>
  <c r="CW95" i="123"/>
  <c r="CV95" i="123"/>
  <c r="CS95" i="123"/>
  <c r="CP95" i="123"/>
  <c r="Z95" i="123"/>
  <c r="CR95" i="123" s="1"/>
  <c r="DO94" i="123"/>
  <c r="DJ94" i="123"/>
  <c r="DI94" i="123"/>
  <c r="DF94" i="123"/>
  <c r="DE94" i="123"/>
  <c r="DC94" i="123"/>
  <c r="DB94" i="123"/>
  <c r="CZ94" i="123"/>
  <c r="CY94" i="123"/>
  <c r="CW94" i="123"/>
  <c r="CV94" i="123"/>
  <c r="CS94" i="123"/>
  <c r="CP94" i="123"/>
  <c r="Z94" i="123"/>
  <c r="CR94" i="123" s="1"/>
  <c r="DO93" i="123"/>
  <c r="DJ93" i="123"/>
  <c r="DI93" i="123"/>
  <c r="DF93" i="123"/>
  <c r="DE93" i="123"/>
  <c r="DC93" i="123"/>
  <c r="DB93" i="123"/>
  <c r="CZ93" i="123"/>
  <c r="CY93" i="123"/>
  <c r="CW93" i="123"/>
  <c r="CV93" i="123"/>
  <c r="CS93" i="123"/>
  <c r="CP93" i="123"/>
  <c r="Z93" i="123"/>
  <c r="CR93" i="123" s="1"/>
  <c r="DO92" i="123"/>
  <c r="DJ92" i="123"/>
  <c r="DI92" i="123"/>
  <c r="DF92" i="123"/>
  <c r="DE92" i="123"/>
  <c r="DC92" i="123"/>
  <c r="DB92" i="123"/>
  <c r="CZ92" i="123"/>
  <c r="CY92" i="123"/>
  <c r="CW92" i="123"/>
  <c r="CV92" i="123"/>
  <c r="CS92" i="123"/>
  <c r="CP92" i="123"/>
  <c r="Z92" i="123"/>
  <c r="CR92" i="123" s="1"/>
  <c r="DO91" i="123"/>
  <c r="DJ91" i="123"/>
  <c r="DI91" i="123"/>
  <c r="DF91" i="123"/>
  <c r="DE91" i="123"/>
  <c r="DC91" i="123"/>
  <c r="DB91" i="123"/>
  <c r="CZ91" i="123"/>
  <c r="CY91" i="123"/>
  <c r="CW91" i="123"/>
  <c r="CV91" i="123"/>
  <c r="CS91" i="123"/>
  <c r="CP91" i="123"/>
  <c r="Z91" i="123"/>
  <c r="CR91" i="123" s="1"/>
  <c r="DO90" i="123"/>
  <c r="DJ90" i="123"/>
  <c r="DI90" i="123"/>
  <c r="DF90" i="123"/>
  <c r="DE90" i="123"/>
  <c r="DC90" i="123"/>
  <c r="DB90" i="123"/>
  <c r="CZ90" i="123"/>
  <c r="CY90" i="123"/>
  <c r="CW90" i="123"/>
  <c r="CV90" i="123"/>
  <c r="CS90" i="123"/>
  <c r="CP90" i="123"/>
  <c r="Z90" i="123"/>
  <c r="CR90" i="123" s="1"/>
  <c r="DO89" i="123"/>
  <c r="DJ89" i="123"/>
  <c r="DI89" i="123"/>
  <c r="DF89" i="123"/>
  <c r="DE89" i="123"/>
  <c r="DC89" i="123"/>
  <c r="DB89" i="123"/>
  <c r="CZ89" i="123"/>
  <c r="CY89" i="123"/>
  <c r="CW89" i="123"/>
  <c r="CV89" i="123"/>
  <c r="CS89" i="123"/>
  <c r="CP89" i="123"/>
  <c r="Z89" i="123"/>
  <c r="CR89" i="123" s="1"/>
  <c r="DO88" i="123"/>
  <c r="DJ88" i="123"/>
  <c r="DI88" i="123"/>
  <c r="DF88" i="123"/>
  <c r="DE88" i="123"/>
  <c r="DC88" i="123"/>
  <c r="DB88" i="123"/>
  <c r="CZ88" i="123"/>
  <c r="CY88" i="123"/>
  <c r="CW88" i="123"/>
  <c r="CV88" i="123"/>
  <c r="CS88" i="123"/>
  <c r="CP88" i="123"/>
  <c r="Z88" i="123"/>
  <c r="CR88" i="123" s="1"/>
  <c r="DO87" i="123"/>
  <c r="DJ87" i="123"/>
  <c r="DI87" i="123"/>
  <c r="DF87" i="123"/>
  <c r="DE87" i="123"/>
  <c r="DC87" i="123"/>
  <c r="DB87" i="123"/>
  <c r="CZ87" i="123"/>
  <c r="CY87" i="123"/>
  <c r="CW87" i="123"/>
  <c r="CV87" i="123"/>
  <c r="CS87" i="123"/>
  <c r="CP87" i="123"/>
  <c r="Z87" i="123"/>
  <c r="CR87" i="123" s="1"/>
  <c r="DO86" i="123"/>
  <c r="DJ86" i="123"/>
  <c r="DI86" i="123"/>
  <c r="DF86" i="123"/>
  <c r="DE86" i="123"/>
  <c r="DC86" i="123"/>
  <c r="DB86" i="123"/>
  <c r="CZ86" i="123"/>
  <c r="CY86" i="123"/>
  <c r="CW86" i="123"/>
  <c r="CV86" i="123"/>
  <c r="CS86" i="123"/>
  <c r="CP86" i="123"/>
  <c r="Z86" i="123"/>
  <c r="CR86" i="123" s="1"/>
  <c r="DO85" i="123"/>
  <c r="DJ85" i="123"/>
  <c r="DI85" i="123"/>
  <c r="DF85" i="123"/>
  <c r="DE85" i="123"/>
  <c r="DC85" i="123"/>
  <c r="DB85" i="123"/>
  <c r="CZ85" i="123"/>
  <c r="CY85" i="123"/>
  <c r="CW85" i="123"/>
  <c r="CV85" i="123"/>
  <c r="CS85" i="123"/>
  <c r="CP85" i="123"/>
  <c r="Z85" i="123"/>
  <c r="CR85" i="123" s="1"/>
  <c r="DO84" i="123"/>
  <c r="DJ84" i="123"/>
  <c r="DI84" i="123"/>
  <c r="DF84" i="123"/>
  <c r="DE84" i="123"/>
  <c r="DC84" i="123"/>
  <c r="DB84" i="123"/>
  <c r="CZ84" i="123"/>
  <c r="CY84" i="123"/>
  <c r="CW84" i="123"/>
  <c r="CV84" i="123"/>
  <c r="CS84" i="123"/>
  <c r="CP84" i="123"/>
  <c r="Z84" i="123"/>
  <c r="CR84" i="123" s="1"/>
  <c r="DO83" i="123"/>
  <c r="DJ83" i="123"/>
  <c r="DI83" i="123"/>
  <c r="DF83" i="123"/>
  <c r="DE83" i="123"/>
  <c r="DC83" i="123"/>
  <c r="DB83" i="123"/>
  <c r="CZ83" i="123"/>
  <c r="CY83" i="123"/>
  <c r="CW83" i="123"/>
  <c r="CV83" i="123"/>
  <c r="CS83" i="123"/>
  <c r="CP83" i="123"/>
  <c r="Z83" i="123"/>
  <c r="CR83" i="123" s="1"/>
  <c r="DO82" i="123"/>
  <c r="CW82" i="123"/>
  <c r="CV82" i="123"/>
  <c r="CS82" i="123"/>
  <c r="CP82" i="123"/>
  <c r="Z82" i="123"/>
  <c r="CR82" i="123" s="1"/>
  <c r="DO81" i="123"/>
  <c r="CW81" i="123"/>
  <c r="CV81" i="123"/>
  <c r="CS81" i="123"/>
  <c r="CP81" i="123"/>
  <c r="Z81" i="123"/>
  <c r="CR81" i="123" s="1"/>
  <c r="DO80" i="123"/>
  <c r="CW80" i="123"/>
  <c r="CV80" i="123"/>
  <c r="CS80" i="123"/>
  <c r="CP80" i="123"/>
  <c r="Z80" i="123"/>
  <c r="CR80" i="123" s="1"/>
  <c r="DO79" i="123"/>
  <c r="CW79" i="123"/>
  <c r="CV79" i="123"/>
  <c r="CS79" i="123"/>
  <c r="CP79" i="123"/>
  <c r="Z79" i="123"/>
  <c r="CR79" i="123" s="1"/>
  <c r="DO78" i="123"/>
  <c r="CW78" i="123"/>
  <c r="CV78" i="123"/>
  <c r="CS78" i="123"/>
  <c r="CP78" i="123"/>
  <c r="Z78" i="123"/>
  <c r="CR78" i="123" s="1"/>
  <c r="DO77" i="123"/>
  <c r="CW77" i="123"/>
  <c r="CV77" i="123"/>
  <c r="CS77" i="123"/>
  <c r="CP77" i="123"/>
  <c r="Z77" i="123"/>
  <c r="CR77" i="123" s="1"/>
  <c r="DO76" i="123"/>
  <c r="CW76" i="123"/>
  <c r="CV76" i="123"/>
  <c r="CS76" i="123"/>
  <c r="CP76" i="123"/>
  <c r="Z76" i="123"/>
  <c r="CR76" i="123" s="1"/>
  <c r="DO75" i="123"/>
  <c r="CZ75" i="123"/>
  <c r="CY75" i="123"/>
  <c r="CW75" i="123"/>
  <c r="CV75" i="123"/>
  <c r="CS75" i="123"/>
  <c r="CP75" i="123"/>
  <c r="Z75" i="123"/>
  <c r="CR75" i="123" s="1"/>
  <c r="DO74" i="123"/>
  <c r="CW74" i="123"/>
  <c r="CV74" i="123"/>
  <c r="CS74" i="123"/>
  <c r="CP74" i="123"/>
  <c r="Z74" i="123"/>
  <c r="CR74" i="123" s="1"/>
  <c r="DO73" i="123"/>
  <c r="CZ73" i="123"/>
  <c r="CY73" i="123"/>
  <c r="CW73" i="123"/>
  <c r="CV73" i="123"/>
  <c r="CS73" i="123"/>
  <c r="CP73" i="123"/>
  <c r="Z73" i="123"/>
  <c r="CR73" i="123" s="1"/>
  <c r="DO71" i="123"/>
  <c r="CZ71" i="123"/>
  <c r="CY71" i="123"/>
  <c r="CW71" i="123"/>
  <c r="CV71" i="123"/>
  <c r="CS71" i="123"/>
  <c r="CP71" i="123"/>
  <c r="Z71" i="123"/>
  <c r="C71" i="123" s="1"/>
  <c r="DO70" i="123"/>
  <c r="CZ70" i="123"/>
  <c r="CY70" i="123"/>
  <c r="CW70" i="123"/>
  <c r="CV70" i="123"/>
  <c r="CS70" i="123"/>
  <c r="CP70" i="123"/>
  <c r="Z70" i="123"/>
  <c r="CR70" i="123" s="1"/>
  <c r="DO69" i="123"/>
  <c r="CW69" i="123"/>
  <c r="CV69" i="123"/>
  <c r="CS69" i="123"/>
  <c r="CP69" i="123"/>
  <c r="Z69" i="123"/>
  <c r="CR69" i="123" s="1"/>
  <c r="DO72" i="123"/>
  <c r="CW72" i="123"/>
  <c r="CV72" i="123"/>
  <c r="CS72" i="123"/>
  <c r="CP72" i="123"/>
  <c r="Z72" i="123"/>
  <c r="CR72" i="123" s="1"/>
  <c r="DO54" i="123"/>
  <c r="DJ54" i="123"/>
  <c r="DI54" i="123"/>
  <c r="DF54" i="123"/>
  <c r="DE54" i="123"/>
  <c r="DC54" i="123"/>
  <c r="DB54" i="123"/>
  <c r="CW54" i="123"/>
  <c r="CV54" i="123"/>
  <c r="CS54" i="123"/>
  <c r="CP54" i="123"/>
  <c r="Z54" i="123"/>
  <c r="C54" i="123" s="1"/>
  <c r="DO68" i="123"/>
  <c r="CZ68" i="123"/>
  <c r="CY68" i="123"/>
  <c r="CW68" i="123"/>
  <c r="CV68" i="123"/>
  <c r="CS68" i="123"/>
  <c r="CP68" i="123"/>
  <c r="Z68" i="123"/>
  <c r="C68" i="123" s="1"/>
  <c r="DO67" i="123"/>
  <c r="CW67" i="123"/>
  <c r="CV67" i="123"/>
  <c r="CS67" i="123"/>
  <c r="CP67" i="123"/>
  <c r="Z67" i="123"/>
  <c r="C67" i="123" s="1"/>
  <c r="DO66" i="123"/>
  <c r="DJ66" i="123"/>
  <c r="DI66" i="123"/>
  <c r="DF66" i="123"/>
  <c r="DE66" i="123"/>
  <c r="DC66" i="123"/>
  <c r="DB66" i="123"/>
  <c r="CZ66" i="123"/>
  <c r="CY66" i="123"/>
  <c r="CW66" i="123"/>
  <c r="CV66" i="123"/>
  <c r="CS66" i="123"/>
  <c r="CP66" i="123"/>
  <c r="Z66" i="123"/>
  <c r="C66" i="123" s="1"/>
  <c r="DO65" i="123"/>
  <c r="DJ65" i="123"/>
  <c r="DI65" i="123"/>
  <c r="DF65" i="123"/>
  <c r="DE65" i="123"/>
  <c r="DC65" i="123"/>
  <c r="DB65" i="123"/>
  <c r="CW65" i="123"/>
  <c r="CV65" i="123"/>
  <c r="CS65" i="123"/>
  <c r="CP65" i="123"/>
  <c r="Z65" i="123"/>
  <c r="C65" i="123" s="1"/>
  <c r="DO64" i="123"/>
  <c r="DJ64" i="123"/>
  <c r="DI64" i="123"/>
  <c r="DF64" i="123"/>
  <c r="DE64" i="123"/>
  <c r="DC64" i="123"/>
  <c r="DB64" i="123"/>
  <c r="CZ64" i="123"/>
  <c r="CY64" i="123"/>
  <c r="CW64" i="123"/>
  <c r="CV64" i="123"/>
  <c r="CS64" i="123"/>
  <c r="CP64" i="123"/>
  <c r="Z64" i="123"/>
  <c r="C64" i="123" s="1"/>
  <c r="DO63" i="123"/>
  <c r="CW63" i="123"/>
  <c r="CV63" i="123"/>
  <c r="CS63" i="123"/>
  <c r="CP63" i="123"/>
  <c r="Z63" i="123"/>
  <c r="C63" i="123" s="1"/>
  <c r="DO62" i="123"/>
  <c r="DJ62" i="123"/>
  <c r="DI62" i="123"/>
  <c r="DF62" i="123"/>
  <c r="DE62" i="123"/>
  <c r="DC62" i="123"/>
  <c r="DB62" i="123"/>
  <c r="CZ62" i="123"/>
  <c r="CY62" i="123"/>
  <c r="CW62" i="123"/>
  <c r="CV62" i="123"/>
  <c r="CS62" i="123"/>
  <c r="CP62" i="123"/>
  <c r="Z62" i="123"/>
  <c r="C62" i="123" s="1"/>
  <c r="DO61" i="123"/>
  <c r="DJ61" i="123"/>
  <c r="DI61" i="123"/>
  <c r="DF61" i="123"/>
  <c r="DE61" i="123"/>
  <c r="DC61" i="123"/>
  <c r="DB61" i="123"/>
  <c r="CZ61" i="123"/>
  <c r="CY61" i="123"/>
  <c r="CW61" i="123"/>
  <c r="CV61" i="123"/>
  <c r="CS61" i="123"/>
  <c r="CP61" i="123"/>
  <c r="Z61" i="123"/>
  <c r="C61" i="123" s="1"/>
  <c r="DO60" i="123"/>
  <c r="CZ60" i="123"/>
  <c r="CY60" i="123"/>
  <c r="CW60" i="123"/>
  <c r="CV60" i="123"/>
  <c r="CS60" i="123"/>
  <c r="CP60" i="123"/>
  <c r="Z60" i="123"/>
  <c r="C60" i="123" s="1"/>
  <c r="DO58" i="123"/>
  <c r="DJ58" i="123"/>
  <c r="DI58" i="123"/>
  <c r="DF58" i="123"/>
  <c r="DE58" i="123"/>
  <c r="DC58" i="123"/>
  <c r="DB58" i="123"/>
  <c r="CZ58" i="123"/>
  <c r="CY58" i="123"/>
  <c r="CW58" i="123"/>
  <c r="CV58" i="123"/>
  <c r="CS58" i="123"/>
  <c r="CP58" i="123"/>
  <c r="Z58" i="123"/>
  <c r="C58" i="123" s="1"/>
  <c r="DO57" i="123"/>
  <c r="CW57" i="123"/>
  <c r="CV57" i="123"/>
  <c r="CS57" i="123"/>
  <c r="CP57" i="123"/>
  <c r="Z57" i="123"/>
  <c r="C57" i="123" s="1"/>
  <c r="DO56" i="123"/>
  <c r="DJ56" i="123"/>
  <c r="DI56" i="123"/>
  <c r="DF56" i="123"/>
  <c r="DE56" i="123"/>
  <c r="DC56" i="123"/>
  <c r="DB56" i="123"/>
  <c r="CZ56" i="123"/>
  <c r="CY56" i="123"/>
  <c r="CW56" i="123"/>
  <c r="CV56" i="123"/>
  <c r="CS56" i="123"/>
  <c r="CP56" i="123"/>
  <c r="Z56" i="123"/>
  <c r="C56" i="123" s="1"/>
  <c r="DO59" i="123"/>
  <c r="CZ59" i="123"/>
  <c r="CY59" i="123"/>
  <c r="CW59" i="123"/>
  <c r="CV59" i="123"/>
  <c r="CS59" i="123"/>
  <c r="CP59" i="123"/>
  <c r="Z59" i="123"/>
  <c r="CR59" i="123" s="1"/>
  <c r="DO55" i="123"/>
  <c r="CZ55" i="123"/>
  <c r="CY55" i="123"/>
  <c r="CW55" i="123"/>
  <c r="CV55" i="123"/>
  <c r="CS55" i="123"/>
  <c r="CP55" i="123"/>
  <c r="Z55" i="123"/>
  <c r="CR55" i="123" s="1"/>
  <c r="DO51" i="123"/>
  <c r="CZ51" i="123"/>
  <c r="CY51" i="123"/>
  <c r="CW51" i="123"/>
  <c r="CV51" i="123"/>
  <c r="CS51" i="123"/>
  <c r="CP51" i="123"/>
  <c r="Z51" i="123"/>
  <c r="C51" i="123" s="1"/>
  <c r="DO50" i="123"/>
  <c r="DJ50" i="123"/>
  <c r="DI50" i="123"/>
  <c r="DF50" i="123"/>
  <c r="DE50" i="123"/>
  <c r="DC50" i="123"/>
  <c r="DB50" i="123"/>
  <c r="CZ50" i="123"/>
  <c r="CY50" i="123"/>
  <c r="CW50" i="123"/>
  <c r="CV50" i="123"/>
  <c r="CS50" i="123"/>
  <c r="CP50" i="123"/>
  <c r="Z50" i="123"/>
  <c r="C50" i="123" s="1"/>
  <c r="DO48" i="123"/>
  <c r="DJ48" i="123"/>
  <c r="DI48" i="123"/>
  <c r="DF48" i="123"/>
  <c r="DE48" i="123"/>
  <c r="DC48" i="123"/>
  <c r="DB48" i="123"/>
  <c r="CZ48" i="123"/>
  <c r="CY48" i="123"/>
  <c r="CW48" i="123"/>
  <c r="CV48" i="123"/>
  <c r="CS48" i="123"/>
  <c r="CP48" i="123"/>
  <c r="Z48" i="123"/>
  <c r="C48" i="123" s="1"/>
  <c r="DO47" i="123"/>
  <c r="CW47" i="123"/>
  <c r="CV47" i="123"/>
  <c r="CS47" i="123"/>
  <c r="CP47" i="123"/>
  <c r="Z47" i="123"/>
  <c r="C47" i="123" s="1"/>
  <c r="DO53" i="123"/>
  <c r="DJ53" i="123"/>
  <c r="DI53" i="123"/>
  <c r="DF53" i="123"/>
  <c r="DE53" i="123"/>
  <c r="DC53" i="123"/>
  <c r="DB53" i="123"/>
  <c r="CZ53" i="123"/>
  <c r="CY53" i="123"/>
  <c r="CS53" i="123"/>
  <c r="CP53" i="123"/>
  <c r="Z53" i="123"/>
  <c r="CR53" i="123" s="1"/>
  <c r="DO43" i="123"/>
  <c r="DJ43" i="123"/>
  <c r="DI43" i="123"/>
  <c r="DF43" i="123"/>
  <c r="DE43" i="123"/>
  <c r="DC43" i="123"/>
  <c r="DB43" i="123"/>
  <c r="CZ43" i="123"/>
  <c r="CY43" i="123"/>
  <c r="CW43" i="123"/>
  <c r="CV43" i="123"/>
  <c r="CS43" i="123"/>
  <c r="CP43" i="123"/>
  <c r="Z43" i="123"/>
  <c r="CR43" i="123" s="1"/>
  <c r="DO44" i="123"/>
  <c r="DJ44" i="123"/>
  <c r="DI44" i="123"/>
  <c r="DF44" i="123"/>
  <c r="DE44" i="123"/>
  <c r="DC44" i="123"/>
  <c r="DB44" i="123"/>
  <c r="CZ44" i="123"/>
  <c r="CY44" i="123"/>
  <c r="CW44" i="123"/>
  <c r="CV44" i="123"/>
  <c r="CS44" i="123"/>
  <c r="CP44" i="123"/>
  <c r="Z44" i="123"/>
  <c r="CR44" i="123" s="1"/>
  <c r="DO42" i="123"/>
  <c r="DJ42" i="123"/>
  <c r="DI42" i="123"/>
  <c r="DF42" i="123"/>
  <c r="DE42" i="123"/>
  <c r="DC42" i="123"/>
  <c r="DB42" i="123"/>
  <c r="CZ42" i="123"/>
  <c r="CY42" i="123"/>
  <c r="CW42" i="123"/>
  <c r="CV42" i="123"/>
  <c r="CS42" i="123"/>
  <c r="CP42" i="123"/>
  <c r="Z42" i="123"/>
  <c r="CR42" i="123" s="1"/>
  <c r="DO39" i="123"/>
  <c r="CZ39" i="123"/>
  <c r="CY39" i="123"/>
  <c r="CW39" i="123"/>
  <c r="CV39" i="123"/>
  <c r="CS39" i="123"/>
  <c r="CP39" i="123"/>
  <c r="Z39" i="123"/>
  <c r="CR39" i="123" s="1"/>
  <c r="DO52" i="123"/>
  <c r="DJ52" i="123"/>
  <c r="DI52" i="123"/>
  <c r="DF52" i="123"/>
  <c r="DE52" i="123"/>
  <c r="DC52" i="123"/>
  <c r="DB52" i="123"/>
  <c r="CZ52" i="123"/>
  <c r="CY52" i="123"/>
  <c r="CW52" i="123"/>
  <c r="CV52" i="123"/>
  <c r="CS52" i="123"/>
  <c r="CP52" i="123"/>
  <c r="Z52" i="123"/>
  <c r="CR52" i="123" s="1"/>
  <c r="DO46" i="123"/>
  <c r="DJ46" i="123"/>
  <c r="DI46" i="123"/>
  <c r="DF46" i="123"/>
  <c r="DE46" i="123"/>
  <c r="DC46" i="123"/>
  <c r="DB46" i="123"/>
  <c r="CZ46" i="123"/>
  <c r="CY46" i="123"/>
  <c r="CW46" i="123"/>
  <c r="CV46" i="123"/>
  <c r="CS46" i="123"/>
  <c r="CP46" i="123"/>
  <c r="Z46" i="123"/>
  <c r="CR46" i="123" s="1"/>
  <c r="DO45" i="123"/>
  <c r="CW45" i="123"/>
  <c r="CV45" i="123"/>
  <c r="CS45" i="123"/>
  <c r="CP45" i="123"/>
  <c r="Z45" i="123"/>
  <c r="CR45" i="123" s="1"/>
  <c r="DO49" i="123"/>
  <c r="CW49" i="123"/>
  <c r="CV49" i="123"/>
  <c r="CS49" i="123"/>
  <c r="CP49" i="123"/>
  <c r="Z49" i="123"/>
  <c r="CR49" i="123" s="1"/>
  <c r="DO41" i="123"/>
  <c r="DJ41" i="123"/>
  <c r="DI41" i="123"/>
  <c r="DF41" i="123"/>
  <c r="DE41" i="123"/>
  <c r="DC41" i="123"/>
  <c r="DB41" i="123"/>
  <c r="CZ41" i="123"/>
  <c r="CY41" i="123"/>
  <c r="CW41" i="123"/>
  <c r="CV41" i="123"/>
  <c r="CS41" i="123"/>
  <c r="CP41" i="123"/>
  <c r="Z41" i="123"/>
  <c r="CR41" i="123" s="1"/>
  <c r="DO40" i="123"/>
  <c r="DJ40" i="123"/>
  <c r="DI40" i="123"/>
  <c r="DF40" i="123"/>
  <c r="DE40" i="123"/>
  <c r="DC40" i="123"/>
  <c r="DB40" i="123"/>
  <c r="CZ40" i="123"/>
  <c r="CY40" i="123"/>
  <c r="CW40" i="123"/>
  <c r="CV40" i="123"/>
  <c r="CS40" i="123"/>
  <c r="CP40" i="123"/>
  <c r="Z40" i="123"/>
  <c r="CR40" i="123" s="1"/>
  <c r="DO37" i="123"/>
  <c r="DJ37" i="123"/>
  <c r="DI37" i="123"/>
  <c r="DF37" i="123"/>
  <c r="DE37" i="123"/>
  <c r="DC37" i="123"/>
  <c r="DB37" i="123"/>
  <c r="CZ37" i="123"/>
  <c r="CY37" i="123"/>
  <c r="CW37" i="123"/>
  <c r="CV37" i="123"/>
  <c r="CS37" i="123"/>
  <c r="CP37" i="123"/>
  <c r="Z37" i="123"/>
  <c r="CR37" i="123" s="1"/>
  <c r="DO38" i="123"/>
  <c r="DJ38" i="123"/>
  <c r="DI38" i="123"/>
  <c r="DC38" i="123"/>
  <c r="DB38" i="123"/>
  <c r="CZ38" i="123"/>
  <c r="CY38" i="123"/>
  <c r="CW38" i="123"/>
  <c r="CV38" i="123"/>
  <c r="CS38" i="123"/>
  <c r="CP38" i="123"/>
  <c r="Z38" i="123"/>
  <c r="CR38" i="123" s="1"/>
  <c r="DO36" i="123"/>
  <c r="DJ36" i="123"/>
  <c r="DI36" i="123"/>
  <c r="DF36" i="123"/>
  <c r="DE36" i="123"/>
  <c r="DC36" i="123"/>
  <c r="DB36" i="123"/>
  <c r="CZ36" i="123"/>
  <c r="CY36" i="123"/>
  <c r="CW36" i="123"/>
  <c r="CV36" i="123"/>
  <c r="CS36" i="123"/>
  <c r="CP36" i="123"/>
  <c r="Z36" i="123"/>
  <c r="CR36" i="123" s="1"/>
  <c r="DO35" i="123"/>
  <c r="DJ35" i="123"/>
  <c r="DI35" i="123"/>
  <c r="DF35" i="123"/>
  <c r="DE35" i="123"/>
  <c r="DC35" i="123"/>
  <c r="DB35" i="123"/>
  <c r="CZ35" i="123"/>
  <c r="CY35" i="123"/>
  <c r="CW35" i="123"/>
  <c r="CV35" i="123"/>
  <c r="CS35" i="123"/>
  <c r="CP35" i="123"/>
  <c r="Z35" i="123"/>
  <c r="CR35" i="123" s="1"/>
  <c r="DO34" i="123"/>
  <c r="CS34" i="123"/>
  <c r="CP34" i="123"/>
  <c r="Z34" i="123"/>
  <c r="CR34" i="123" s="1"/>
  <c r="DO33" i="123"/>
  <c r="DJ33" i="123"/>
  <c r="DI33" i="123"/>
  <c r="DF33" i="123"/>
  <c r="DE33" i="123"/>
  <c r="DC33" i="123"/>
  <c r="DB33" i="123"/>
  <c r="CZ33" i="123"/>
  <c r="CY33" i="123"/>
  <c r="CW33" i="123"/>
  <c r="CV33" i="123"/>
  <c r="CS33" i="123"/>
  <c r="CP33" i="123"/>
  <c r="Z33" i="123"/>
  <c r="CR33" i="123" s="1"/>
  <c r="DO32" i="123"/>
  <c r="DJ32" i="123"/>
  <c r="DI32" i="123"/>
  <c r="DF32" i="123"/>
  <c r="DE32" i="123"/>
  <c r="DC32" i="123"/>
  <c r="DB32" i="123"/>
  <c r="CZ32" i="123"/>
  <c r="CY32" i="123"/>
  <c r="CW32" i="123"/>
  <c r="CV32" i="123"/>
  <c r="CS32" i="123"/>
  <c r="CP32" i="123"/>
  <c r="Z32" i="123"/>
  <c r="CR32" i="123" s="1"/>
  <c r="DO31" i="123"/>
  <c r="DJ31" i="123"/>
  <c r="DI31" i="123"/>
  <c r="DF31" i="123"/>
  <c r="DE31" i="123"/>
  <c r="DC31" i="123"/>
  <c r="DB31" i="123"/>
  <c r="CZ31" i="123"/>
  <c r="CY31" i="123"/>
  <c r="CW31" i="123"/>
  <c r="CV31" i="123"/>
  <c r="CS31" i="123"/>
  <c r="CP31" i="123"/>
  <c r="Z31" i="123"/>
  <c r="CR31" i="123" s="1"/>
  <c r="DO30" i="123"/>
  <c r="DJ30" i="123"/>
  <c r="DI30" i="123"/>
  <c r="DF30" i="123"/>
  <c r="DE30" i="123"/>
  <c r="DC30" i="123"/>
  <c r="DB30" i="123"/>
  <c r="CZ30" i="123"/>
  <c r="CY30" i="123"/>
  <c r="CW30" i="123"/>
  <c r="CV30" i="123"/>
  <c r="CS30" i="123"/>
  <c r="CP30" i="123"/>
  <c r="Z30" i="123"/>
  <c r="CR30" i="123" s="1"/>
  <c r="DO29" i="123"/>
  <c r="CW29" i="123"/>
  <c r="CV29" i="123"/>
  <c r="CS29" i="123"/>
  <c r="CP29" i="123"/>
  <c r="Z29" i="123"/>
  <c r="CR29" i="123" s="1"/>
  <c r="DO28" i="123"/>
  <c r="DJ28" i="123"/>
  <c r="DI28" i="123"/>
  <c r="DF28" i="123"/>
  <c r="DE28" i="123"/>
  <c r="DC28" i="123"/>
  <c r="DB28" i="123"/>
  <c r="CZ28" i="123"/>
  <c r="CY28" i="123"/>
  <c r="CW28" i="123"/>
  <c r="CV28" i="123"/>
  <c r="CS28" i="123"/>
  <c r="CP28" i="123"/>
  <c r="Z28" i="123"/>
  <c r="CR28" i="123" s="1"/>
  <c r="DO27" i="123"/>
  <c r="DJ27" i="123"/>
  <c r="DI27" i="123"/>
  <c r="DF27" i="123"/>
  <c r="DE27" i="123"/>
  <c r="DC27" i="123"/>
  <c r="DB27" i="123"/>
  <c r="CZ27" i="123"/>
  <c r="CY27" i="123"/>
  <c r="CW27" i="123"/>
  <c r="CV27" i="123"/>
  <c r="CS27" i="123"/>
  <c r="CP27" i="123"/>
  <c r="Z27" i="123"/>
  <c r="CR27" i="123" s="1"/>
  <c r="DO10" i="123"/>
  <c r="DJ10" i="123"/>
  <c r="DI10" i="123"/>
  <c r="DF10" i="123"/>
  <c r="DE10" i="123"/>
  <c r="DC10" i="123"/>
  <c r="DB10" i="123"/>
  <c r="CZ10" i="123"/>
  <c r="CY10" i="123"/>
  <c r="CW10" i="123"/>
  <c r="CV10" i="123"/>
  <c r="CS10" i="123"/>
  <c r="CP10" i="123"/>
  <c r="Z10" i="123"/>
  <c r="CR10" i="123" s="1"/>
  <c r="DO26" i="123"/>
  <c r="DJ26" i="123"/>
  <c r="DI26" i="123"/>
  <c r="DF26" i="123"/>
  <c r="DE26" i="123"/>
  <c r="DC26" i="123"/>
  <c r="DB26" i="123"/>
  <c r="CZ26" i="123"/>
  <c r="CY26" i="123"/>
  <c r="CW26" i="123"/>
  <c r="CV26" i="123"/>
  <c r="CS26" i="123"/>
  <c r="CP26" i="123"/>
  <c r="Z26" i="123"/>
  <c r="CR26" i="123" s="1"/>
  <c r="DO9" i="123"/>
  <c r="DJ9" i="123"/>
  <c r="DI9" i="123"/>
  <c r="DF9" i="123"/>
  <c r="DE9" i="123"/>
  <c r="DC9" i="123"/>
  <c r="DB9" i="123"/>
  <c r="CZ9" i="123"/>
  <c r="CY9" i="123"/>
  <c r="CW9" i="123"/>
  <c r="CV9" i="123"/>
  <c r="CS9" i="123"/>
  <c r="CP9" i="123"/>
  <c r="Z9" i="123"/>
  <c r="CR9" i="123" s="1"/>
  <c r="DO25" i="123"/>
  <c r="DJ25" i="123"/>
  <c r="DI25" i="123"/>
  <c r="DF25" i="123"/>
  <c r="DE25" i="123"/>
  <c r="DC25" i="123"/>
  <c r="DB25" i="123"/>
  <c r="CZ25" i="123"/>
  <c r="CY25" i="123"/>
  <c r="CW25" i="123"/>
  <c r="CV25" i="123"/>
  <c r="CS25" i="123"/>
  <c r="CP25" i="123"/>
  <c r="Z25" i="123"/>
  <c r="CR25" i="123" s="1"/>
  <c r="DO24" i="123"/>
  <c r="CS24" i="123"/>
  <c r="CP24" i="123"/>
  <c r="Z24" i="123"/>
  <c r="C24" i="123" s="1"/>
  <c r="DO23" i="123"/>
  <c r="DJ23" i="123"/>
  <c r="DI23" i="123"/>
  <c r="DF23" i="123"/>
  <c r="DE23" i="123"/>
  <c r="DC23" i="123"/>
  <c r="DB23" i="123"/>
  <c r="CZ23" i="123"/>
  <c r="CY23" i="123"/>
  <c r="CW23" i="123"/>
  <c r="CV23" i="123"/>
  <c r="CS23" i="123"/>
  <c r="CP23" i="123"/>
  <c r="Z23" i="123"/>
  <c r="C23" i="123" s="1"/>
  <c r="DO22" i="123"/>
  <c r="DJ22" i="123"/>
  <c r="DI22" i="123"/>
  <c r="DF22" i="123"/>
  <c r="DE22" i="123"/>
  <c r="DC22" i="123"/>
  <c r="DB22" i="123"/>
  <c r="CZ22" i="123"/>
  <c r="CY22" i="123"/>
  <c r="CW22" i="123"/>
  <c r="CV22" i="123"/>
  <c r="CS22" i="123"/>
  <c r="CP22" i="123"/>
  <c r="Z22" i="123"/>
  <c r="C22" i="123" s="1"/>
  <c r="DO21" i="123"/>
  <c r="DJ21" i="123"/>
  <c r="DI21" i="123"/>
  <c r="DF21" i="123"/>
  <c r="DE21" i="123"/>
  <c r="DC21" i="123"/>
  <c r="DB21" i="123"/>
  <c r="CZ21" i="123"/>
  <c r="CY21" i="123"/>
  <c r="CW21" i="123"/>
  <c r="CV21" i="123"/>
  <c r="CS21" i="123"/>
  <c r="CP21" i="123"/>
  <c r="Z21" i="123"/>
  <c r="C21" i="123" s="1"/>
  <c r="DO20" i="123"/>
  <c r="DJ20" i="123"/>
  <c r="DI20" i="123"/>
  <c r="DF20" i="123"/>
  <c r="DE20" i="123"/>
  <c r="DC20" i="123"/>
  <c r="DB20" i="123"/>
  <c r="CZ20" i="123"/>
  <c r="CY20" i="123"/>
  <c r="CW20" i="123"/>
  <c r="CV20" i="123"/>
  <c r="CS20" i="123"/>
  <c r="CP20" i="123"/>
  <c r="Z20" i="123"/>
  <c r="C20" i="123" s="1"/>
  <c r="DO19" i="123"/>
  <c r="CW19" i="123"/>
  <c r="CV19" i="123"/>
  <c r="CS19" i="123"/>
  <c r="CP19" i="123"/>
  <c r="Z19" i="123"/>
  <c r="C19" i="123" s="1"/>
  <c r="DO18" i="123"/>
  <c r="DJ18" i="123"/>
  <c r="DI18" i="123"/>
  <c r="DF18" i="123"/>
  <c r="DE18" i="123"/>
  <c r="DC18" i="123"/>
  <c r="DB18" i="123"/>
  <c r="CZ18" i="123"/>
  <c r="CY18" i="123"/>
  <c r="CW18" i="123"/>
  <c r="CV18" i="123"/>
  <c r="CS18" i="123"/>
  <c r="CP18" i="123"/>
  <c r="Z18" i="123"/>
  <c r="C18" i="123" s="1"/>
  <c r="DO17" i="123"/>
  <c r="DJ17" i="123"/>
  <c r="DI17" i="123"/>
  <c r="DF17" i="123"/>
  <c r="DE17" i="123"/>
  <c r="DC17" i="123"/>
  <c r="DB17" i="123"/>
  <c r="CZ17" i="123"/>
  <c r="CY17" i="123"/>
  <c r="CW17" i="123"/>
  <c r="CV17" i="123"/>
  <c r="CS17" i="123"/>
  <c r="CP17" i="123"/>
  <c r="Z17" i="123"/>
  <c r="C17" i="123" s="1"/>
  <c r="DO16" i="123"/>
  <c r="DJ16" i="123"/>
  <c r="DI16" i="123"/>
  <c r="DF16" i="123"/>
  <c r="DE16" i="123"/>
  <c r="DC16" i="123"/>
  <c r="DB16" i="123"/>
  <c r="CZ16" i="123"/>
  <c r="CY16" i="123"/>
  <c r="CW16" i="123"/>
  <c r="CV16" i="123"/>
  <c r="CS16" i="123"/>
  <c r="CP16" i="123"/>
  <c r="Z16" i="123"/>
  <c r="C16" i="123" s="1"/>
  <c r="DO15" i="123"/>
  <c r="DJ15" i="123"/>
  <c r="DI15" i="123"/>
  <c r="DF15" i="123"/>
  <c r="DE15" i="123"/>
  <c r="DC15" i="123"/>
  <c r="DB15" i="123"/>
  <c r="CZ15" i="123"/>
  <c r="CY15" i="123"/>
  <c r="CW15" i="123"/>
  <c r="CV15" i="123"/>
  <c r="CS15" i="123"/>
  <c r="CP15" i="123"/>
  <c r="Z15" i="123"/>
  <c r="C15" i="123" s="1"/>
  <c r="DO14" i="123"/>
  <c r="DJ14" i="123"/>
  <c r="DI14" i="123"/>
  <c r="DF14" i="123"/>
  <c r="DE14" i="123"/>
  <c r="DC14" i="123"/>
  <c r="DB14" i="123"/>
  <c r="CZ14" i="123"/>
  <c r="CY14" i="123"/>
  <c r="CW14" i="123"/>
  <c r="CV14" i="123"/>
  <c r="CS14" i="123"/>
  <c r="CP14" i="123"/>
  <c r="Z14" i="123"/>
  <c r="C14" i="123" s="1"/>
  <c r="DO13" i="123"/>
  <c r="DJ13" i="123"/>
  <c r="DI13" i="123"/>
  <c r="DF13" i="123"/>
  <c r="DE13" i="123"/>
  <c r="CS13" i="123"/>
  <c r="CP13" i="123"/>
  <c r="Z13" i="123"/>
  <c r="CR13" i="123" s="1"/>
  <c r="DO12" i="123"/>
  <c r="CS12" i="123"/>
  <c r="CP12" i="123"/>
  <c r="Z12" i="123"/>
  <c r="C12" i="123" s="1"/>
  <c r="DO8" i="123"/>
  <c r="DJ8" i="123"/>
  <c r="DI8" i="123"/>
  <c r="DF8" i="123"/>
  <c r="DE8" i="123"/>
  <c r="DC8" i="123"/>
  <c r="DB8" i="123"/>
  <c r="CZ8" i="123"/>
  <c r="CY8" i="123"/>
  <c r="CW8" i="123"/>
  <c r="CV8" i="123"/>
  <c r="CS8" i="123"/>
  <c r="CP8" i="123"/>
  <c r="Z8" i="123"/>
  <c r="C8" i="123" s="1"/>
  <c r="DO7" i="123"/>
  <c r="DJ7" i="123"/>
  <c r="DI7" i="123"/>
  <c r="DF7" i="123"/>
  <c r="DE7" i="123"/>
  <c r="DC7" i="123"/>
  <c r="DB7" i="123"/>
  <c r="CZ7" i="123"/>
  <c r="CY7" i="123"/>
  <c r="CW7" i="123"/>
  <c r="CV7" i="123"/>
  <c r="CS7" i="123"/>
  <c r="CP7" i="123"/>
  <c r="Z7" i="123"/>
  <c r="C7" i="123" s="1"/>
  <c r="DO11" i="123"/>
  <c r="DJ11" i="123"/>
  <c r="DI11" i="123"/>
  <c r="DF11" i="123"/>
  <c r="DE11" i="123"/>
  <c r="DC11" i="123"/>
  <c r="DB11" i="123"/>
  <c r="CZ11" i="123"/>
  <c r="CY11" i="123"/>
  <c r="CW11" i="123"/>
  <c r="CV11" i="123"/>
  <c r="CS11" i="123"/>
  <c r="CP11" i="123"/>
  <c r="Z11" i="123"/>
  <c r="C11" i="123" s="1"/>
  <c r="DO6" i="123"/>
  <c r="DJ6" i="123"/>
  <c r="DI6" i="123"/>
  <c r="DF6" i="123"/>
  <c r="DE6" i="123"/>
  <c r="DC6" i="123"/>
  <c r="DB6" i="123"/>
  <c r="CZ6" i="123"/>
  <c r="CY6" i="123"/>
  <c r="CW6" i="123"/>
  <c r="CV6" i="123"/>
  <c r="CS6" i="123"/>
  <c r="CP6" i="123"/>
  <c r="Z6" i="123"/>
  <c r="C6" i="123" s="1"/>
  <c r="DO5" i="123"/>
  <c r="DJ5" i="123"/>
  <c r="DI5" i="123"/>
  <c r="DF5" i="123"/>
  <c r="DE5" i="123"/>
  <c r="DC5" i="123"/>
  <c r="DB5" i="123"/>
  <c r="CZ5" i="123"/>
  <c r="CY5" i="123"/>
  <c r="CW5" i="123"/>
  <c r="CV5" i="123"/>
  <c r="CS5" i="123"/>
  <c r="CP5" i="123"/>
  <c r="Z5" i="123"/>
  <c r="C5" i="123" s="1"/>
  <c r="C74" i="123" l="1"/>
  <c r="C86" i="123"/>
  <c r="C53" i="123"/>
  <c r="C75" i="123"/>
  <c r="C97" i="123"/>
  <c r="C79" i="123"/>
  <c r="C87" i="123"/>
  <c r="C103" i="123"/>
  <c r="C80" i="123"/>
  <c r="C94" i="123"/>
  <c r="C102" i="123"/>
  <c r="C111" i="123"/>
  <c r="C122" i="123"/>
  <c r="C92" i="123"/>
  <c r="C118" i="123"/>
  <c r="C140" i="123"/>
  <c r="C59" i="123"/>
  <c r="C101" i="123"/>
  <c r="C130" i="123"/>
  <c r="C35" i="123"/>
  <c r="CR19" i="123"/>
  <c r="CR23" i="123"/>
  <c r="C37" i="123"/>
  <c r="C116" i="123"/>
  <c r="CR113" i="123"/>
  <c r="O155" i="123"/>
  <c r="C44" i="123"/>
  <c r="C112" i="123"/>
  <c r="C120" i="123"/>
  <c r="C124" i="123"/>
  <c r="C142" i="123"/>
  <c r="C42" i="123"/>
  <c r="C95" i="123"/>
  <c r="C99" i="123"/>
  <c r="C106" i="123"/>
  <c r="O156" i="123"/>
  <c r="C52" i="123"/>
  <c r="C76" i="123"/>
  <c r="C82" i="123"/>
  <c r="C88" i="123"/>
  <c r="C108" i="123"/>
  <c r="C134" i="123"/>
  <c r="CR66" i="123"/>
  <c r="C123" i="123"/>
  <c r="C49" i="123"/>
  <c r="C78" i="123"/>
  <c r="C84" i="123"/>
  <c r="C90" i="123"/>
  <c r="C104" i="123"/>
  <c r="CR110" i="123"/>
  <c r="C117" i="123"/>
  <c r="C136" i="123"/>
  <c r="CR12" i="123"/>
  <c r="CR68" i="123"/>
  <c r="C77" i="123"/>
  <c r="C85" i="123"/>
  <c r="C93" i="123"/>
  <c r="C100" i="123"/>
  <c r="C107" i="123"/>
  <c r="C115" i="123"/>
  <c r="CR67" i="123"/>
  <c r="C45" i="123"/>
  <c r="C83" i="123"/>
  <c r="C91" i="123"/>
  <c r="C98" i="123"/>
  <c r="C109" i="123"/>
  <c r="C121" i="123"/>
  <c r="C126" i="123"/>
  <c r="C131" i="123"/>
  <c r="CR15" i="123"/>
  <c r="CR20" i="123"/>
  <c r="C36" i="123"/>
  <c r="C41" i="123"/>
  <c r="C81" i="123"/>
  <c r="C89" i="123"/>
  <c r="C96" i="123"/>
  <c r="C105" i="123"/>
  <c r="C119" i="123"/>
  <c r="C129" i="123"/>
  <c r="CR18" i="123"/>
  <c r="CR56" i="123"/>
  <c r="CR57" i="123"/>
  <c r="CR58" i="123"/>
  <c r="CR60" i="123"/>
  <c r="CR7" i="123"/>
  <c r="CR17" i="123"/>
  <c r="C38" i="123"/>
  <c r="C46" i="123"/>
  <c r="C72" i="123"/>
  <c r="C69" i="123"/>
  <c r="C70" i="123"/>
  <c r="C128" i="123"/>
  <c r="C137" i="123"/>
  <c r="CR24" i="123"/>
  <c r="CR6" i="123"/>
  <c r="C55" i="123"/>
  <c r="C73" i="123"/>
  <c r="C127" i="123"/>
  <c r="C135" i="123"/>
  <c r="CR22" i="123"/>
  <c r="CR8" i="123"/>
  <c r="CR11" i="123"/>
  <c r="CR16" i="123"/>
  <c r="CR5" i="123"/>
  <c r="CR14" i="123"/>
  <c r="CR21" i="123"/>
  <c r="C40" i="123"/>
  <c r="C43" i="123"/>
  <c r="C125" i="123"/>
  <c r="C132" i="123"/>
  <c r="C133" i="123"/>
  <c r="C141" i="123"/>
  <c r="CR62" i="123"/>
  <c r="CR63" i="123"/>
  <c r="CR65" i="123"/>
  <c r="C13" i="123"/>
  <c r="C25" i="123"/>
  <c r="C9" i="123"/>
  <c r="C26" i="123"/>
  <c r="C10" i="123"/>
  <c r="C27" i="123"/>
  <c r="C28" i="123"/>
  <c r="C29" i="123"/>
  <c r="C30" i="123"/>
  <c r="C31" i="123"/>
  <c r="C32" i="123"/>
  <c r="C33" i="123"/>
  <c r="C34" i="123"/>
  <c r="CR47" i="123"/>
  <c r="CR48" i="123"/>
  <c r="CR61" i="123"/>
  <c r="CR71" i="123"/>
  <c r="CR114" i="123"/>
  <c r="CR50" i="123"/>
  <c r="CR51" i="123"/>
  <c r="CR64" i="123"/>
  <c r="CR54" i="123"/>
  <c r="CV128" i="122"/>
  <c r="CW128" i="122"/>
  <c r="DO16" i="122"/>
  <c r="DJ16" i="122"/>
  <c r="DI16" i="122"/>
  <c r="DF16" i="122"/>
  <c r="DE16" i="122"/>
  <c r="DC16" i="122"/>
  <c r="DB16" i="122"/>
  <c r="CZ16" i="122"/>
  <c r="CY16" i="122"/>
  <c r="CW16" i="122"/>
  <c r="CV16" i="122"/>
  <c r="CS16" i="122"/>
  <c r="CP16" i="122"/>
  <c r="Z16" i="122"/>
  <c r="CR16" i="122" s="1"/>
  <c r="DO54" i="122"/>
  <c r="CZ54" i="122"/>
  <c r="CY54" i="122"/>
  <c r="CW54" i="122"/>
  <c r="CV54" i="122"/>
  <c r="CS54" i="122"/>
  <c r="CP54" i="122"/>
  <c r="Z54" i="122"/>
  <c r="C54" i="122" s="1"/>
  <c r="DO128" i="122"/>
  <c r="DJ128" i="122"/>
  <c r="DI128" i="122"/>
  <c r="DF128" i="122"/>
  <c r="DE128" i="122"/>
  <c r="DC128" i="122"/>
  <c r="DB128" i="122"/>
  <c r="CZ128" i="122"/>
  <c r="CY128" i="122"/>
  <c r="CS128" i="122"/>
  <c r="CP128" i="122"/>
  <c r="Z128" i="122"/>
  <c r="CR128" i="122" s="1"/>
  <c r="C128" i="122"/>
  <c r="DO96" i="122"/>
  <c r="DJ96" i="122"/>
  <c r="DI96" i="122"/>
  <c r="DF96" i="122"/>
  <c r="DE96" i="122"/>
  <c r="DC96" i="122"/>
  <c r="DB96" i="122"/>
  <c r="CZ96" i="122"/>
  <c r="CY96" i="122"/>
  <c r="CW96" i="122"/>
  <c r="CV96" i="122"/>
  <c r="CS96" i="122"/>
  <c r="CP96" i="122"/>
  <c r="Z96" i="122"/>
  <c r="CR96" i="122" s="1"/>
  <c r="DO80" i="122"/>
  <c r="CW80" i="122"/>
  <c r="CV80" i="122"/>
  <c r="CS80" i="122"/>
  <c r="CP80" i="122"/>
  <c r="Z80" i="122"/>
  <c r="CR80" i="122" s="1"/>
  <c r="N159" i="122"/>
  <c r="M159" i="122"/>
  <c r="L159" i="122"/>
  <c r="K159" i="122"/>
  <c r="J159" i="122"/>
  <c r="I159" i="122"/>
  <c r="H159" i="122"/>
  <c r="G159" i="122"/>
  <c r="F159" i="122"/>
  <c r="E159" i="122"/>
  <c r="D159" i="122"/>
  <c r="B159" i="122"/>
  <c r="A159" i="122"/>
  <c r="N158" i="122"/>
  <c r="M158" i="122"/>
  <c r="L158" i="122"/>
  <c r="K158" i="122"/>
  <c r="J158" i="122"/>
  <c r="I158" i="122"/>
  <c r="H158" i="122"/>
  <c r="G158" i="122"/>
  <c r="F158" i="122"/>
  <c r="E158" i="122"/>
  <c r="D158" i="122"/>
  <c r="B158" i="122"/>
  <c r="A158" i="122"/>
  <c r="T157" i="122"/>
  <c r="DO156" i="122"/>
  <c r="CP156" i="122"/>
  <c r="C156" i="122"/>
  <c r="DO155" i="122"/>
  <c r="CP155" i="122"/>
  <c r="C155" i="122"/>
  <c r="DO154" i="122"/>
  <c r="CP154" i="122"/>
  <c r="C154" i="122"/>
  <c r="DO153" i="122"/>
  <c r="CP153" i="122"/>
  <c r="C153" i="122"/>
  <c r="DO152" i="122"/>
  <c r="CP152" i="122"/>
  <c r="C152" i="122"/>
  <c r="DO151" i="122"/>
  <c r="CP151" i="122"/>
  <c r="C151" i="122"/>
  <c r="DO150" i="122"/>
  <c r="CP150" i="122"/>
  <c r="C150" i="122"/>
  <c r="DO149" i="122"/>
  <c r="CP149" i="122"/>
  <c r="C149" i="122"/>
  <c r="DO148" i="122"/>
  <c r="CP148" i="122"/>
  <c r="C148" i="122"/>
  <c r="DO147" i="122"/>
  <c r="CP147" i="122"/>
  <c r="C147" i="122"/>
  <c r="CP146" i="122"/>
  <c r="C146" i="122"/>
  <c r="DO145" i="122"/>
  <c r="DJ145" i="122"/>
  <c r="DI145" i="122"/>
  <c r="DF145" i="122"/>
  <c r="DE145" i="122"/>
  <c r="DC145" i="122"/>
  <c r="DB145" i="122"/>
  <c r="CZ145" i="122"/>
  <c r="CY145" i="122"/>
  <c r="CW145" i="122"/>
  <c r="CV145" i="122"/>
  <c r="CS145" i="122"/>
  <c r="CP145" i="122"/>
  <c r="Z145" i="122"/>
  <c r="CR145" i="122" s="1"/>
  <c r="DO144" i="122"/>
  <c r="DJ144" i="122"/>
  <c r="DI144" i="122"/>
  <c r="DF144" i="122"/>
  <c r="DE144" i="122"/>
  <c r="DC144" i="122"/>
  <c r="DB144" i="122"/>
  <c r="CZ144" i="122"/>
  <c r="CY144" i="122"/>
  <c r="CW144" i="122"/>
  <c r="CV144" i="122"/>
  <c r="CS144" i="122"/>
  <c r="CP144" i="122"/>
  <c r="Z144" i="122"/>
  <c r="CR144" i="122" s="1"/>
  <c r="DO143" i="122"/>
  <c r="DJ143" i="122"/>
  <c r="DI143" i="122"/>
  <c r="DF143" i="122"/>
  <c r="DE143" i="122"/>
  <c r="DC143" i="122"/>
  <c r="DB143" i="122"/>
  <c r="CZ143" i="122"/>
  <c r="CY143" i="122"/>
  <c r="CW143" i="122"/>
  <c r="CV143" i="122"/>
  <c r="CS143" i="122"/>
  <c r="CP143" i="122"/>
  <c r="Z143" i="122"/>
  <c r="CR143" i="122" s="1"/>
  <c r="DO142" i="122"/>
  <c r="CW142" i="122"/>
  <c r="CV142" i="122"/>
  <c r="CS142" i="122"/>
  <c r="CP142" i="122"/>
  <c r="Z142" i="122"/>
  <c r="CR142" i="122" s="1"/>
  <c r="DO139" i="122"/>
  <c r="DJ139" i="122"/>
  <c r="DI139" i="122"/>
  <c r="DF139" i="122"/>
  <c r="DE139" i="122"/>
  <c r="DC139" i="122"/>
  <c r="DB139" i="122"/>
  <c r="CZ139" i="122"/>
  <c r="CY139" i="122"/>
  <c r="CW139" i="122"/>
  <c r="CV139" i="122"/>
  <c r="CS139" i="122"/>
  <c r="CP139" i="122"/>
  <c r="Z139" i="122"/>
  <c r="CR139" i="122" s="1"/>
  <c r="DO141" i="122"/>
  <c r="DJ141" i="122"/>
  <c r="DI141" i="122"/>
  <c r="DF141" i="122"/>
  <c r="DE141" i="122"/>
  <c r="DC141" i="122"/>
  <c r="DB141" i="122"/>
  <c r="CZ141" i="122"/>
  <c r="CY141" i="122"/>
  <c r="CW141" i="122"/>
  <c r="CV141" i="122"/>
  <c r="CS141" i="122"/>
  <c r="CP141" i="122"/>
  <c r="Z141" i="122"/>
  <c r="CR141" i="122" s="1"/>
  <c r="DO140" i="122"/>
  <c r="DJ140" i="122"/>
  <c r="DI140" i="122"/>
  <c r="DF140" i="122"/>
  <c r="DE140" i="122"/>
  <c r="DC140" i="122"/>
  <c r="DB140" i="122"/>
  <c r="CZ140" i="122"/>
  <c r="CY140" i="122"/>
  <c r="CW140" i="122"/>
  <c r="CV140" i="122"/>
  <c r="CS140" i="122"/>
  <c r="CP140" i="122"/>
  <c r="Z140" i="122"/>
  <c r="CR140" i="122" s="1"/>
  <c r="DO138" i="122"/>
  <c r="DJ138" i="122"/>
  <c r="DI138" i="122"/>
  <c r="DF138" i="122"/>
  <c r="DE138" i="122"/>
  <c r="DC138" i="122"/>
  <c r="DB138" i="122"/>
  <c r="CZ138" i="122"/>
  <c r="CY138" i="122"/>
  <c r="CW138" i="122"/>
  <c r="CV138" i="122"/>
  <c r="CS138" i="122"/>
  <c r="CP138" i="122"/>
  <c r="Z138" i="122"/>
  <c r="CR138" i="122" s="1"/>
  <c r="DO137" i="122"/>
  <c r="DJ137" i="122"/>
  <c r="DI137" i="122"/>
  <c r="DF137" i="122"/>
  <c r="DE137" i="122"/>
  <c r="DC137" i="122"/>
  <c r="DB137" i="122"/>
  <c r="CZ137" i="122"/>
  <c r="CY137" i="122"/>
  <c r="CW137" i="122"/>
  <c r="CV137" i="122"/>
  <c r="CS137" i="122"/>
  <c r="CP137" i="122"/>
  <c r="Z137" i="122"/>
  <c r="CR137" i="122" s="1"/>
  <c r="DO136" i="122"/>
  <c r="DJ136" i="122"/>
  <c r="DI136" i="122"/>
  <c r="DF136" i="122"/>
  <c r="DE136" i="122"/>
  <c r="DC136" i="122"/>
  <c r="DB136" i="122"/>
  <c r="CZ136" i="122"/>
  <c r="CY136" i="122"/>
  <c r="CW136" i="122"/>
  <c r="CV136" i="122"/>
  <c r="CS136" i="122"/>
  <c r="CP136" i="122"/>
  <c r="Z136" i="122"/>
  <c r="CR136" i="122" s="1"/>
  <c r="DO135" i="122"/>
  <c r="CZ135" i="122"/>
  <c r="CY135" i="122"/>
  <c r="CW135" i="122"/>
  <c r="CV135" i="122"/>
  <c r="CS135" i="122"/>
  <c r="CP135" i="122"/>
  <c r="Z135" i="122"/>
  <c r="CR135" i="122" s="1"/>
  <c r="DO134" i="122"/>
  <c r="DJ134" i="122"/>
  <c r="DI134" i="122"/>
  <c r="DF134" i="122"/>
  <c r="DE134" i="122"/>
  <c r="DC134" i="122"/>
  <c r="DB134" i="122"/>
  <c r="CZ134" i="122"/>
  <c r="CY134" i="122"/>
  <c r="CW134" i="122"/>
  <c r="CV134" i="122"/>
  <c r="CS134" i="122"/>
  <c r="CP134" i="122"/>
  <c r="Z134" i="122"/>
  <c r="CR134" i="122" s="1"/>
  <c r="DO133" i="122"/>
  <c r="DJ133" i="122"/>
  <c r="DI133" i="122"/>
  <c r="DF133" i="122"/>
  <c r="DE133" i="122"/>
  <c r="DC133" i="122"/>
  <c r="DB133" i="122"/>
  <c r="CZ133" i="122"/>
  <c r="CY133" i="122"/>
  <c r="CW133" i="122"/>
  <c r="CV133" i="122"/>
  <c r="CS133" i="122"/>
  <c r="CP133" i="122"/>
  <c r="Z133" i="122"/>
  <c r="CR133" i="122" s="1"/>
  <c r="DO132" i="122"/>
  <c r="DJ132" i="122"/>
  <c r="DI132" i="122"/>
  <c r="DF132" i="122"/>
  <c r="DE132" i="122"/>
  <c r="DC132" i="122"/>
  <c r="DB132" i="122"/>
  <c r="CZ132" i="122"/>
  <c r="CY132" i="122"/>
  <c r="CW132" i="122"/>
  <c r="CV132" i="122"/>
  <c r="CS132" i="122"/>
  <c r="CP132" i="122"/>
  <c r="Z132" i="122"/>
  <c r="CR132" i="122" s="1"/>
  <c r="DO131" i="122"/>
  <c r="DJ131" i="122"/>
  <c r="DI131" i="122"/>
  <c r="DF131" i="122"/>
  <c r="DE131" i="122"/>
  <c r="DC131" i="122"/>
  <c r="DB131" i="122"/>
  <c r="CZ131" i="122"/>
  <c r="CY131" i="122"/>
  <c r="CW131" i="122"/>
  <c r="CV131" i="122"/>
  <c r="CS131" i="122"/>
  <c r="CP131" i="122"/>
  <c r="Z131" i="122"/>
  <c r="CR131" i="122" s="1"/>
  <c r="DO130" i="122"/>
  <c r="DJ130" i="122"/>
  <c r="DI130" i="122"/>
  <c r="DF130" i="122"/>
  <c r="DE130" i="122"/>
  <c r="DC130" i="122"/>
  <c r="DB130" i="122"/>
  <c r="CZ130" i="122"/>
  <c r="CY130" i="122"/>
  <c r="CW130" i="122"/>
  <c r="CV130" i="122"/>
  <c r="CS130" i="122"/>
  <c r="CP130" i="122"/>
  <c r="Z130" i="122"/>
  <c r="CR130" i="122" s="1"/>
  <c r="DO129" i="122"/>
  <c r="DJ129" i="122"/>
  <c r="DI129" i="122"/>
  <c r="DF129" i="122"/>
  <c r="DE129" i="122"/>
  <c r="DC129" i="122"/>
  <c r="DB129" i="122"/>
  <c r="CZ129" i="122"/>
  <c r="CY129" i="122"/>
  <c r="CW129" i="122"/>
  <c r="CV129" i="122"/>
  <c r="CS129" i="122"/>
  <c r="CP129" i="122"/>
  <c r="Z129" i="122"/>
  <c r="CR129" i="122" s="1"/>
  <c r="DO127" i="122"/>
  <c r="DJ127" i="122"/>
  <c r="DI127" i="122"/>
  <c r="DF127" i="122"/>
  <c r="DE127" i="122"/>
  <c r="DC127" i="122"/>
  <c r="DB127" i="122"/>
  <c r="CZ127" i="122"/>
  <c r="CY127" i="122"/>
  <c r="CW127" i="122"/>
  <c r="CV127" i="122"/>
  <c r="CS127" i="122"/>
  <c r="CP127" i="122"/>
  <c r="Z127" i="122"/>
  <c r="CR127" i="122" s="1"/>
  <c r="DO126" i="122"/>
  <c r="DJ126" i="122"/>
  <c r="DI126" i="122"/>
  <c r="DF126" i="122"/>
  <c r="DE126" i="122"/>
  <c r="DC126" i="122"/>
  <c r="DB126" i="122"/>
  <c r="CZ126" i="122"/>
  <c r="CY126" i="122"/>
  <c r="CW126" i="122"/>
  <c r="CV126" i="122"/>
  <c r="CS126" i="122"/>
  <c r="CP126" i="122"/>
  <c r="Z126" i="122"/>
  <c r="CR126" i="122" s="1"/>
  <c r="DO125" i="122"/>
  <c r="DJ125" i="122"/>
  <c r="DI125" i="122"/>
  <c r="DF125" i="122"/>
  <c r="DE125" i="122"/>
  <c r="DC125" i="122"/>
  <c r="DB125" i="122"/>
  <c r="CZ125" i="122"/>
  <c r="CY125" i="122"/>
  <c r="CW125" i="122"/>
  <c r="CV125" i="122"/>
  <c r="CS125" i="122"/>
  <c r="CP125" i="122"/>
  <c r="Z125" i="122"/>
  <c r="CR125" i="122" s="1"/>
  <c r="DO124" i="122"/>
  <c r="DJ124" i="122"/>
  <c r="DI124" i="122"/>
  <c r="DF124" i="122"/>
  <c r="DE124" i="122"/>
  <c r="DC124" i="122"/>
  <c r="DB124" i="122"/>
  <c r="CZ124" i="122"/>
  <c r="CY124" i="122"/>
  <c r="CW124" i="122"/>
  <c r="CV124" i="122"/>
  <c r="CS124" i="122"/>
  <c r="CP124" i="122"/>
  <c r="Z124" i="122"/>
  <c r="CR124" i="122" s="1"/>
  <c r="DO123" i="122"/>
  <c r="DJ123" i="122"/>
  <c r="DI123" i="122"/>
  <c r="DF123" i="122"/>
  <c r="DE123" i="122"/>
  <c r="DC123" i="122"/>
  <c r="DB123" i="122"/>
  <c r="CZ123" i="122"/>
  <c r="CY123" i="122"/>
  <c r="CW123" i="122"/>
  <c r="CV123" i="122"/>
  <c r="CS123" i="122"/>
  <c r="CP123" i="122"/>
  <c r="Z123" i="122"/>
  <c r="CR123" i="122" s="1"/>
  <c r="DO122" i="122"/>
  <c r="DJ122" i="122"/>
  <c r="DI122" i="122"/>
  <c r="DF122" i="122"/>
  <c r="DE122" i="122"/>
  <c r="DC122" i="122"/>
  <c r="DB122" i="122"/>
  <c r="CW122" i="122"/>
  <c r="CV122" i="122"/>
  <c r="CS122" i="122"/>
  <c r="CP122" i="122"/>
  <c r="Z122" i="122"/>
  <c r="CR122" i="122" s="1"/>
  <c r="DO121" i="122"/>
  <c r="DJ121" i="122"/>
  <c r="DI121" i="122"/>
  <c r="DF121" i="122"/>
  <c r="DE121" i="122"/>
  <c r="DC121" i="122"/>
  <c r="DB121" i="122"/>
  <c r="CZ121" i="122"/>
  <c r="CY121" i="122"/>
  <c r="CW121" i="122"/>
  <c r="CV121" i="122"/>
  <c r="CS121" i="122"/>
  <c r="CP121" i="122"/>
  <c r="Z121" i="122"/>
  <c r="CR121" i="122" s="1"/>
  <c r="DO120" i="122"/>
  <c r="DJ120" i="122"/>
  <c r="DI120" i="122"/>
  <c r="DF120" i="122"/>
  <c r="DE120" i="122"/>
  <c r="DC120" i="122"/>
  <c r="DB120" i="122"/>
  <c r="CZ120" i="122"/>
  <c r="CY120" i="122"/>
  <c r="CW120" i="122"/>
  <c r="CV120" i="122"/>
  <c r="CS120" i="122"/>
  <c r="CP120" i="122"/>
  <c r="Z120" i="122"/>
  <c r="CR120" i="122" s="1"/>
  <c r="DO119" i="122"/>
  <c r="DJ119" i="122"/>
  <c r="DI119" i="122"/>
  <c r="DF119" i="122"/>
  <c r="DE119" i="122"/>
  <c r="DC119" i="122"/>
  <c r="DB119" i="122"/>
  <c r="CZ119" i="122"/>
  <c r="CY119" i="122"/>
  <c r="CW119" i="122"/>
  <c r="CV119" i="122"/>
  <c r="CS119" i="122"/>
  <c r="CP119" i="122"/>
  <c r="Z119" i="122"/>
  <c r="CR119" i="122" s="1"/>
  <c r="DO118" i="122"/>
  <c r="DJ118" i="122"/>
  <c r="DI118" i="122"/>
  <c r="DF118" i="122"/>
  <c r="DE118" i="122"/>
  <c r="DC118" i="122"/>
  <c r="DB118" i="122"/>
  <c r="CZ118" i="122"/>
  <c r="CY118" i="122"/>
  <c r="CW118" i="122"/>
  <c r="CV118" i="122"/>
  <c r="CS118" i="122"/>
  <c r="CP118" i="122"/>
  <c r="Z118" i="122"/>
  <c r="CR118" i="122" s="1"/>
  <c r="DO117" i="122"/>
  <c r="CW117" i="122"/>
  <c r="CV117" i="122"/>
  <c r="CS117" i="122"/>
  <c r="CP117" i="122"/>
  <c r="Z117" i="122"/>
  <c r="CR117" i="122" s="1"/>
  <c r="DO116" i="122"/>
  <c r="CW116" i="122"/>
  <c r="CV116" i="122"/>
  <c r="CS116" i="122"/>
  <c r="CP116" i="122"/>
  <c r="Z116" i="122"/>
  <c r="CR116" i="122" s="1"/>
  <c r="DO115" i="122"/>
  <c r="DJ115" i="122"/>
  <c r="DI115" i="122"/>
  <c r="CZ115" i="122"/>
  <c r="CY115" i="122"/>
  <c r="CW115" i="122"/>
  <c r="CV115" i="122"/>
  <c r="CS115" i="122"/>
  <c r="CP115" i="122"/>
  <c r="Z115" i="122"/>
  <c r="CR115" i="122" s="1"/>
  <c r="DO114" i="122"/>
  <c r="DJ114" i="122"/>
  <c r="DI114" i="122"/>
  <c r="CZ114" i="122"/>
  <c r="CY114" i="122"/>
  <c r="CW114" i="122"/>
  <c r="CV114" i="122"/>
  <c r="CS114" i="122"/>
  <c r="CP114" i="122"/>
  <c r="Z114" i="122"/>
  <c r="CR114" i="122" s="1"/>
  <c r="DO113" i="122"/>
  <c r="DJ113" i="122"/>
  <c r="DI113" i="122"/>
  <c r="DF113" i="122"/>
  <c r="DE113" i="122"/>
  <c r="DC113" i="122"/>
  <c r="DB113" i="122"/>
  <c r="CZ113" i="122"/>
  <c r="CY113" i="122"/>
  <c r="CW113" i="122"/>
  <c r="CV113" i="122"/>
  <c r="CS113" i="122"/>
  <c r="CP113" i="122"/>
  <c r="Z113" i="122"/>
  <c r="CR113" i="122" s="1"/>
  <c r="DO112" i="122"/>
  <c r="DJ112" i="122"/>
  <c r="DI112" i="122"/>
  <c r="DF112" i="122"/>
  <c r="DE112" i="122"/>
  <c r="DC112" i="122"/>
  <c r="DB112" i="122"/>
  <c r="CW112" i="122"/>
  <c r="CV112" i="122"/>
  <c r="CS112" i="122"/>
  <c r="CP112" i="122"/>
  <c r="Z112" i="122"/>
  <c r="CR112" i="122" s="1"/>
  <c r="DO111" i="122"/>
  <c r="DJ111" i="122"/>
  <c r="DI111" i="122"/>
  <c r="DF111" i="122"/>
  <c r="DE111" i="122"/>
  <c r="DC111" i="122"/>
  <c r="DB111" i="122"/>
  <c r="CZ111" i="122"/>
  <c r="CY111" i="122"/>
  <c r="CW111" i="122"/>
  <c r="CV111" i="122"/>
  <c r="CS111" i="122"/>
  <c r="CP111" i="122"/>
  <c r="Z111" i="122"/>
  <c r="CR111" i="122" s="1"/>
  <c r="DO110" i="122"/>
  <c r="DJ110" i="122"/>
  <c r="DI110" i="122"/>
  <c r="DF110" i="122"/>
  <c r="DE110" i="122"/>
  <c r="DC110" i="122"/>
  <c r="DB110" i="122"/>
  <c r="CZ110" i="122"/>
  <c r="CY110" i="122"/>
  <c r="CW110" i="122"/>
  <c r="CV110" i="122"/>
  <c r="CS110" i="122"/>
  <c r="CP110" i="122"/>
  <c r="Z110" i="122"/>
  <c r="CR110" i="122" s="1"/>
  <c r="DO109" i="122"/>
  <c r="CW109" i="122"/>
  <c r="CV109" i="122"/>
  <c r="CS109" i="122"/>
  <c r="CP109" i="122"/>
  <c r="Z109" i="122"/>
  <c r="C109" i="122" s="1"/>
  <c r="DO108" i="122"/>
  <c r="DJ108" i="122"/>
  <c r="DI108" i="122"/>
  <c r="DF108" i="122"/>
  <c r="DE108" i="122"/>
  <c r="DC108" i="122"/>
  <c r="DB108" i="122"/>
  <c r="CZ108" i="122"/>
  <c r="CY108" i="122"/>
  <c r="CW108" i="122"/>
  <c r="CV108" i="122"/>
  <c r="CS108" i="122"/>
  <c r="CP108" i="122"/>
  <c r="Z108" i="122"/>
  <c r="CR108" i="122" s="1"/>
  <c r="DO107" i="122"/>
  <c r="CW107" i="122"/>
  <c r="CV107" i="122"/>
  <c r="CS107" i="122"/>
  <c r="CP107" i="122"/>
  <c r="Z107" i="122"/>
  <c r="CR107" i="122" s="1"/>
  <c r="DO106" i="122"/>
  <c r="CW106" i="122"/>
  <c r="CV106" i="122"/>
  <c r="CS106" i="122"/>
  <c r="CP106" i="122"/>
  <c r="Z106" i="122"/>
  <c r="CR106" i="122" s="1"/>
  <c r="DO105" i="122"/>
  <c r="DJ105" i="122"/>
  <c r="DI105" i="122"/>
  <c r="DF105" i="122"/>
  <c r="DE105" i="122"/>
  <c r="DC105" i="122"/>
  <c r="DB105" i="122"/>
  <c r="CZ105" i="122"/>
  <c r="CY105" i="122"/>
  <c r="CW105" i="122"/>
  <c r="CV105" i="122"/>
  <c r="CS105" i="122"/>
  <c r="CP105" i="122"/>
  <c r="Z105" i="122"/>
  <c r="CR105" i="122" s="1"/>
  <c r="DO104" i="122"/>
  <c r="DJ104" i="122"/>
  <c r="DI104" i="122"/>
  <c r="DF104" i="122"/>
  <c r="DE104" i="122"/>
  <c r="DC104" i="122"/>
  <c r="DB104" i="122"/>
  <c r="CZ104" i="122"/>
  <c r="CY104" i="122"/>
  <c r="CW104" i="122"/>
  <c r="CV104" i="122"/>
  <c r="CS104" i="122"/>
  <c r="CP104" i="122"/>
  <c r="Z104" i="122"/>
  <c r="CR104" i="122" s="1"/>
  <c r="DO103" i="122"/>
  <c r="DJ103" i="122"/>
  <c r="DI103" i="122"/>
  <c r="DF103" i="122"/>
  <c r="DE103" i="122"/>
  <c r="DC103" i="122"/>
  <c r="DB103" i="122"/>
  <c r="CZ103" i="122"/>
  <c r="CY103" i="122"/>
  <c r="CW103" i="122"/>
  <c r="CV103" i="122"/>
  <c r="CS103" i="122"/>
  <c r="CP103" i="122"/>
  <c r="Z103" i="122"/>
  <c r="CR103" i="122" s="1"/>
  <c r="DO102" i="122"/>
  <c r="DJ102" i="122"/>
  <c r="DI102" i="122"/>
  <c r="DF102" i="122"/>
  <c r="DE102" i="122"/>
  <c r="DC102" i="122"/>
  <c r="DB102" i="122"/>
  <c r="CZ102" i="122"/>
  <c r="CY102" i="122"/>
  <c r="CW102" i="122"/>
  <c r="CV102" i="122"/>
  <c r="CS102" i="122"/>
  <c r="CP102" i="122"/>
  <c r="Z102" i="122"/>
  <c r="CR102" i="122" s="1"/>
  <c r="DO101" i="122"/>
  <c r="DJ101" i="122"/>
  <c r="DI101" i="122"/>
  <c r="DF101" i="122"/>
  <c r="DE101" i="122"/>
  <c r="DC101" i="122"/>
  <c r="DB101" i="122"/>
  <c r="CZ101" i="122"/>
  <c r="CY101" i="122"/>
  <c r="CW101" i="122"/>
  <c r="CV101" i="122"/>
  <c r="CS101" i="122"/>
  <c r="CP101" i="122"/>
  <c r="Z101" i="122"/>
  <c r="CR101" i="122" s="1"/>
  <c r="DO100" i="122"/>
  <c r="DJ100" i="122"/>
  <c r="DI100" i="122"/>
  <c r="DF100" i="122"/>
  <c r="DE100" i="122"/>
  <c r="DC100" i="122"/>
  <c r="DB100" i="122"/>
  <c r="CZ100" i="122"/>
  <c r="CY100" i="122"/>
  <c r="CW100" i="122"/>
  <c r="CV100" i="122"/>
  <c r="CS100" i="122"/>
  <c r="CP100" i="122"/>
  <c r="Z100" i="122"/>
  <c r="CR100" i="122" s="1"/>
  <c r="DO99" i="122"/>
  <c r="DJ99" i="122"/>
  <c r="DI99" i="122"/>
  <c r="DF99" i="122"/>
  <c r="DE99" i="122"/>
  <c r="DC99" i="122"/>
  <c r="DB99" i="122"/>
  <c r="CZ99" i="122"/>
  <c r="CY99" i="122"/>
  <c r="CW99" i="122"/>
  <c r="CV99" i="122"/>
  <c r="CS99" i="122"/>
  <c r="CP99" i="122"/>
  <c r="Z99" i="122"/>
  <c r="CR99" i="122" s="1"/>
  <c r="DO98" i="122"/>
  <c r="DJ98" i="122"/>
  <c r="DI98" i="122"/>
  <c r="DF98" i="122"/>
  <c r="DE98" i="122"/>
  <c r="DC98" i="122"/>
  <c r="DB98" i="122"/>
  <c r="CZ98" i="122"/>
  <c r="CY98" i="122"/>
  <c r="CW98" i="122"/>
  <c r="CV98" i="122"/>
  <c r="CS98" i="122"/>
  <c r="CP98" i="122"/>
  <c r="Z98" i="122"/>
  <c r="CR98" i="122" s="1"/>
  <c r="DO97" i="122"/>
  <c r="DJ97" i="122"/>
  <c r="DI97" i="122"/>
  <c r="DF97" i="122"/>
  <c r="DE97" i="122"/>
  <c r="DC97" i="122"/>
  <c r="DB97" i="122"/>
  <c r="CZ97" i="122"/>
  <c r="CY97" i="122"/>
  <c r="CW97" i="122"/>
  <c r="CV97" i="122"/>
  <c r="CS97" i="122"/>
  <c r="CP97" i="122"/>
  <c r="Z97" i="122"/>
  <c r="CR97" i="122" s="1"/>
  <c r="DO95" i="122"/>
  <c r="DJ95" i="122"/>
  <c r="DI95" i="122"/>
  <c r="DF95" i="122"/>
  <c r="DE95" i="122"/>
  <c r="DC95" i="122"/>
  <c r="DB95" i="122"/>
  <c r="CZ95" i="122"/>
  <c r="CY95" i="122"/>
  <c r="CW95" i="122"/>
  <c r="CV95" i="122"/>
  <c r="CS95" i="122"/>
  <c r="CP95" i="122"/>
  <c r="Z95" i="122"/>
  <c r="CR95" i="122" s="1"/>
  <c r="DO94" i="122"/>
  <c r="DJ94" i="122"/>
  <c r="DI94" i="122"/>
  <c r="DF94" i="122"/>
  <c r="DE94" i="122"/>
  <c r="DC94" i="122"/>
  <c r="DB94" i="122"/>
  <c r="CZ94" i="122"/>
  <c r="CY94" i="122"/>
  <c r="CW94" i="122"/>
  <c r="CV94" i="122"/>
  <c r="CS94" i="122"/>
  <c r="CP94" i="122"/>
  <c r="Z94" i="122"/>
  <c r="CR94" i="122" s="1"/>
  <c r="DO93" i="122"/>
  <c r="DJ93" i="122"/>
  <c r="DI93" i="122"/>
  <c r="DF93" i="122"/>
  <c r="DE93" i="122"/>
  <c r="DC93" i="122"/>
  <c r="DB93" i="122"/>
  <c r="CZ93" i="122"/>
  <c r="CY93" i="122"/>
  <c r="CW93" i="122"/>
  <c r="CV93" i="122"/>
  <c r="CS93" i="122"/>
  <c r="CP93" i="122"/>
  <c r="Z93" i="122"/>
  <c r="CR93" i="122" s="1"/>
  <c r="DO92" i="122"/>
  <c r="DJ92" i="122"/>
  <c r="DI92" i="122"/>
  <c r="DF92" i="122"/>
  <c r="DE92" i="122"/>
  <c r="DC92" i="122"/>
  <c r="DB92" i="122"/>
  <c r="CZ92" i="122"/>
  <c r="CY92" i="122"/>
  <c r="CW92" i="122"/>
  <c r="CV92" i="122"/>
  <c r="CS92" i="122"/>
  <c r="CP92" i="122"/>
  <c r="Z92" i="122"/>
  <c r="CR92" i="122" s="1"/>
  <c r="DO91" i="122"/>
  <c r="DJ91" i="122"/>
  <c r="DI91" i="122"/>
  <c r="DF91" i="122"/>
  <c r="DE91" i="122"/>
  <c r="DC91" i="122"/>
  <c r="DB91" i="122"/>
  <c r="CZ91" i="122"/>
  <c r="CY91" i="122"/>
  <c r="CW91" i="122"/>
  <c r="CV91" i="122"/>
  <c r="CS91" i="122"/>
  <c r="CP91" i="122"/>
  <c r="Z91" i="122"/>
  <c r="CR91" i="122" s="1"/>
  <c r="DO90" i="122"/>
  <c r="DJ90" i="122"/>
  <c r="DI90" i="122"/>
  <c r="DF90" i="122"/>
  <c r="DE90" i="122"/>
  <c r="DC90" i="122"/>
  <c r="DB90" i="122"/>
  <c r="CZ90" i="122"/>
  <c r="CY90" i="122"/>
  <c r="CW90" i="122"/>
  <c r="CV90" i="122"/>
  <c r="CS90" i="122"/>
  <c r="CP90" i="122"/>
  <c r="Z90" i="122"/>
  <c r="CR90" i="122" s="1"/>
  <c r="DO89" i="122"/>
  <c r="DJ89" i="122"/>
  <c r="DI89" i="122"/>
  <c r="DF89" i="122"/>
  <c r="DE89" i="122"/>
  <c r="DC89" i="122"/>
  <c r="DB89" i="122"/>
  <c r="CZ89" i="122"/>
  <c r="CY89" i="122"/>
  <c r="CW89" i="122"/>
  <c r="CV89" i="122"/>
  <c r="CS89" i="122"/>
  <c r="CP89" i="122"/>
  <c r="Z89" i="122"/>
  <c r="C89" i="122" s="1"/>
  <c r="DO88" i="122"/>
  <c r="DJ88" i="122"/>
  <c r="DI88" i="122"/>
  <c r="DF88" i="122"/>
  <c r="DE88" i="122"/>
  <c r="DC88" i="122"/>
  <c r="DB88" i="122"/>
  <c r="CZ88" i="122"/>
  <c r="CY88" i="122"/>
  <c r="CW88" i="122"/>
  <c r="CV88" i="122"/>
  <c r="CS88" i="122"/>
  <c r="CP88" i="122"/>
  <c r="Z88" i="122"/>
  <c r="CR88" i="122" s="1"/>
  <c r="DO87" i="122"/>
  <c r="DJ87" i="122"/>
  <c r="DI87" i="122"/>
  <c r="DF87" i="122"/>
  <c r="DE87" i="122"/>
  <c r="DC87" i="122"/>
  <c r="DB87" i="122"/>
  <c r="CZ87" i="122"/>
  <c r="CY87" i="122"/>
  <c r="CW87" i="122"/>
  <c r="CV87" i="122"/>
  <c r="CS87" i="122"/>
  <c r="CP87" i="122"/>
  <c r="Z87" i="122"/>
  <c r="CR87" i="122" s="1"/>
  <c r="DO86" i="122"/>
  <c r="DJ86" i="122"/>
  <c r="DI86" i="122"/>
  <c r="DF86" i="122"/>
  <c r="DE86" i="122"/>
  <c r="DC86" i="122"/>
  <c r="DB86" i="122"/>
  <c r="CZ86" i="122"/>
  <c r="CY86" i="122"/>
  <c r="CW86" i="122"/>
  <c r="CV86" i="122"/>
  <c r="CS86" i="122"/>
  <c r="CP86" i="122"/>
  <c r="Z86" i="122"/>
  <c r="C86" i="122" s="1"/>
  <c r="DO85" i="122"/>
  <c r="DJ85" i="122"/>
  <c r="DI85" i="122"/>
  <c r="DF85" i="122"/>
  <c r="DE85" i="122"/>
  <c r="DC85" i="122"/>
  <c r="DB85" i="122"/>
  <c r="CZ85" i="122"/>
  <c r="CY85" i="122"/>
  <c r="CW85" i="122"/>
  <c r="CV85" i="122"/>
  <c r="CS85" i="122"/>
  <c r="CP85" i="122"/>
  <c r="Z85" i="122"/>
  <c r="C85" i="122" s="1"/>
  <c r="DO84" i="122"/>
  <c r="DJ84" i="122"/>
  <c r="DI84" i="122"/>
  <c r="DF84" i="122"/>
  <c r="DE84" i="122"/>
  <c r="DC84" i="122"/>
  <c r="DB84" i="122"/>
  <c r="CZ84" i="122"/>
  <c r="CY84" i="122"/>
  <c r="CW84" i="122"/>
  <c r="CV84" i="122"/>
  <c r="CS84" i="122"/>
  <c r="CP84" i="122"/>
  <c r="Z84" i="122"/>
  <c r="CR84" i="122" s="1"/>
  <c r="DO83" i="122"/>
  <c r="DJ83" i="122"/>
  <c r="DI83" i="122"/>
  <c r="DF83" i="122"/>
  <c r="DE83" i="122"/>
  <c r="DC83" i="122"/>
  <c r="DB83" i="122"/>
  <c r="CZ83" i="122"/>
  <c r="CY83" i="122"/>
  <c r="CW83" i="122"/>
  <c r="CV83" i="122"/>
  <c r="CS83" i="122"/>
  <c r="CP83" i="122"/>
  <c r="Z83" i="122"/>
  <c r="CR83" i="122" s="1"/>
  <c r="DO82" i="122"/>
  <c r="CW82" i="122"/>
  <c r="CV82" i="122"/>
  <c r="CS82" i="122"/>
  <c r="CP82" i="122"/>
  <c r="Z82" i="122"/>
  <c r="CR82" i="122" s="1"/>
  <c r="DO81" i="122"/>
  <c r="CW81" i="122"/>
  <c r="CV81" i="122"/>
  <c r="CS81" i="122"/>
  <c r="CP81" i="122"/>
  <c r="Z81" i="122"/>
  <c r="CR81" i="122" s="1"/>
  <c r="DO79" i="122"/>
  <c r="CW79" i="122"/>
  <c r="CV79" i="122"/>
  <c r="CS79" i="122"/>
  <c r="CP79" i="122"/>
  <c r="Z79" i="122"/>
  <c r="CR79" i="122" s="1"/>
  <c r="DO78" i="122"/>
  <c r="CW78" i="122"/>
  <c r="CV78" i="122"/>
  <c r="CS78" i="122"/>
  <c r="CP78" i="122"/>
  <c r="Z78" i="122"/>
  <c r="CR78" i="122" s="1"/>
  <c r="DO77" i="122"/>
  <c r="CW77" i="122"/>
  <c r="CV77" i="122"/>
  <c r="CS77" i="122"/>
  <c r="CP77" i="122"/>
  <c r="Z77" i="122"/>
  <c r="CR77" i="122" s="1"/>
  <c r="DO76" i="122"/>
  <c r="CW76" i="122"/>
  <c r="CV76" i="122"/>
  <c r="CS76" i="122"/>
  <c r="CP76" i="122"/>
  <c r="Z76" i="122"/>
  <c r="CR76" i="122" s="1"/>
  <c r="DO75" i="122"/>
  <c r="CZ75" i="122"/>
  <c r="CY75" i="122"/>
  <c r="CW75" i="122"/>
  <c r="CV75" i="122"/>
  <c r="CS75" i="122"/>
  <c r="CP75" i="122"/>
  <c r="Z75" i="122"/>
  <c r="CR75" i="122" s="1"/>
  <c r="DO74" i="122"/>
  <c r="CW74" i="122"/>
  <c r="CV74" i="122"/>
  <c r="CS74" i="122"/>
  <c r="CP74" i="122"/>
  <c r="Z74" i="122"/>
  <c r="CR74" i="122" s="1"/>
  <c r="DO73" i="122"/>
  <c r="CZ73" i="122"/>
  <c r="CY73" i="122"/>
  <c r="CW73" i="122"/>
  <c r="CV73" i="122"/>
  <c r="CS73" i="122"/>
  <c r="CP73" i="122"/>
  <c r="Z73" i="122"/>
  <c r="CR73" i="122" s="1"/>
  <c r="DO72" i="122"/>
  <c r="CZ72" i="122"/>
  <c r="CY72" i="122"/>
  <c r="CW72" i="122"/>
  <c r="CV72" i="122"/>
  <c r="CS72" i="122"/>
  <c r="CP72" i="122"/>
  <c r="Z72" i="122"/>
  <c r="C72" i="122" s="1"/>
  <c r="DO71" i="122"/>
  <c r="CZ71" i="122"/>
  <c r="CY71" i="122"/>
  <c r="CW71" i="122"/>
  <c r="CV71" i="122"/>
  <c r="CS71" i="122"/>
  <c r="CP71" i="122"/>
  <c r="Z71" i="122"/>
  <c r="CR71" i="122" s="1"/>
  <c r="DO70" i="122"/>
  <c r="CW70" i="122"/>
  <c r="CV70" i="122"/>
  <c r="CS70" i="122"/>
  <c r="CP70" i="122"/>
  <c r="Z70" i="122"/>
  <c r="CR70" i="122" s="1"/>
  <c r="DO69" i="122"/>
  <c r="CW69" i="122"/>
  <c r="CV69" i="122"/>
  <c r="CS69" i="122"/>
  <c r="CP69" i="122"/>
  <c r="Z69" i="122"/>
  <c r="CR69" i="122" s="1"/>
  <c r="DO68" i="122"/>
  <c r="DJ68" i="122"/>
  <c r="DI68" i="122"/>
  <c r="DF68" i="122"/>
  <c r="DE68" i="122"/>
  <c r="DC68" i="122"/>
  <c r="DB68" i="122"/>
  <c r="CW68" i="122"/>
  <c r="CV68" i="122"/>
  <c r="CS68" i="122"/>
  <c r="CP68" i="122"/>
  <c r="Z68" i="122"/>
  <c r="C68" i="122" s="1"/>
  <c r="DO67" i="122"/>
  <c r="CZ67" i="122"/>
  <c r="CY67" i="122"/>
  <c r="CW67" i="122"/>
  <c r="CV67" i="122"/>
  <c r="CS67" i="122"/>
  <c r="CP67" i="122"/>
  <c r="Z67" i="122"/>
  <c r="CR67" i="122" s="1"/>
  <c r="DO66" i="122"/>
  <c r="CW66" i="122"/>
  <c r="CV66" i="122"/>
  <c r="CS66" i="122"/>
  <c r="CP66" i="122"/>
  <c r="Z66" i="122"/>
  <c r="CR66" i="122" s="1"/>
  <c r="DO65" i="122"/>
  <c r="DJ65" i="122"/>
  <c r="DI65" i="122"/>
  <c r="DF65" i="122"/>
  <c r="DE65" i="122"/>
  <c r="DC65" i="122"/>
  <c r="DB65" i="122"/>
  <c r="CZ65" i="122"/>
  <c r="CY65" i="122"/>
  <c r="CW65" i="122"/>
  <c r="CV65" i="122"/>
  <c r="CS65" i="122"/>
  <c r="CP65" i="122"/>
  <c r="Z65" i="122"/>
  <c r="CR65" i="122" s="1"/>
  <c r="DO64" i="122"/>
  <c r="DJ64" i="122"/>
  <c r="DI64" i="122"/>
  <c r="DF64" i="122"/>
  <c r="DE64" i="122"/>
  <c r="DC64" i="122"/>
  <c r="DB64" i="122"/>
  <c r="CW64" i="122"/>
  <c r="CV64" i="122"/>
  <c r="CS64" i="122"/>
  <c r="CP64" i="122"/>
  <c r="Z64" i="122"/>
  <c r="C64" i="122" s="1"/>
  <c r="DO63" i="122"/>
  <c r="DJ63" i="122"/>
  <c r="DI63" i="122"/>
  <c r="DF63" i="122"/>
  <c r="DE63" i="122"/>
  <c r="DC63" i="122"/>
  <c r="DB63" i="122"/>
  <c r="CZ63" i="122"/>
  <c r="CY63" i="122"/>
  <c r="CW63" i="122"/>
  <c r="CV63" i="122"/>
  <c r="CS63" i="122"/>
  <c r="CP63" i="122"/>
  <c r="Z63" i="122"/>
  <c r="C63" i="122" s="1"/>
  <c r="DO62" i="122"/>
  <c r="CW62" i="122"/>
  <c r="CV62" i="122"/>
  <c r="CS62" i="122"/>
  <c r="CP62" i="122"/>
  <c r="Z62" i="122"/>
  <c r="C62" i="122" s="1"/>
  <c r="DO61" i="122"/>
  <c r="DJ61" i="122"/>
  <c r="DI61" i="122"/>
  <c r="DF61" i="122"/>
  <c r="DE61" i="122"/>
  <c r="DC61" i="122"/>
  <c r="DB61" i="122"/>
  <c r="CZ61" i="122"/>
  <c r="CY61" i="122"/>
  <c r="CW61" i="122"/>
  <c r="CV61" i="122"/>
  <c r="CS61" i="122"/>
  <c r="CP61" i="122"/>
  <c r="Z61" i="122"/>
  <c r="C61" i="122" s="1"/>
  <c r="DO60" i="122"/>
  <c r="DJ60" i="122"/>
  <c r="DI60" i="122"/>
  <c r="DF60" i="122"/>
  <c r="DE60" i="122"/>
  <c r="DC60" i="122"/>
  <c r="DB60" i="122"/>
  <c r="CZ60" i="122"/>
  <c r="CY60" i="122"/>
  <c r="CW60" i="122"/>
  <c r="CV60" i="122"/>
  <c r="CS60" i="122"/>
  <c r="CP60" i="122"/>
  <c r="Z60" i="122"/>
  <c r="C60" i="122" s="1"/>
  <c r="DO59" i="122"/>
  <c r="CZ59" i="122"/>
  <c r="CY59" i="122"/>
  <c r="CW59" i="122"/>
  <c r="CV59" i="122"/>
  <c r="CS59" i="122"/>
  <c r="CP59" i="122"/>
  <c r="Z59" i="122"/>
  <c r="CR59" i="122" s="1"/>
  <c r="DO58" i="122"/>
  <c r="DJ58" i="122"/>
  <c r="DI58" i="122"/>
  <c r="DF58" i="122"/>
  <c r="DE58" i="122"/>
  <c r="DC58" i="122"/>
  <c r="DB58" i="122"/>
  <c r="CZ58" i="122"/>
  <c r="CY58" i="122"/>
  <c r="CW58" i="122"/>
  <c r="CV58" i="122"/>
  <c r="CS58" i="122"/>
  <c r="CP58" i="122"/>
  <c r="Z58" i="122"/>
  <c r="CR58" i="122" s="1"/>
  <c r="DO57" i="122"/>
  <c r="CW57" i="122"/>
  <c r="CV57" i="122"/>
  <c r="CS57" i="122"/>
  <c r="CP57" i="122"/>
  <c r="Z57" i="122"/>
  <c r="CR57" i="122" s="1"/>
  <c r="DO56" i="122"/>
  <c r="DJ56" i="122"/>
  <c r="DI56" i="122"/>
  <c r="DF56" i="122"/>
  <c r="DE56" i="122"/>
  <c r="DC56" i="122"/>
  <c r="DB56" i="122"/>
  <c r="CZ56" i="122"/>
  <c r="CY56" i="122"/>
  <c r="CW56" i="122"/>
  <c r="CV56" i="122"/>
  <c r="CS56" i="122"/>
  <c r="CP56" i="122"/>
  <c r="Z56" i="122"/>
  <c r="CR56" i="122" s="1"/>
  <c r="DO55" i="122"/>
  <c r="CZ55" i="122"/>
  <c r="CY55" i="122"/>
  <c r="CW55" i="122"/>
  <c r="CV55" i="122"/>
  <c r="CS55" i="122"/>
  <c r="CP55" i="122"/>
  <c r="Z55" i="122"/>
  <c r="CR55" i="122" s="1"/>
  <c r="DO53" i="122"/>
  <c r="CZ53" i="122"/>
  <c r="CY53" i="122"/>
  <c r="CW53" i="122"/>
  <c r="CV53" i="122"/>
  <c r="CS53" i="122"/>
  <c r="CP53" i="122"/>
  <c r="Z53" i="122"/>
  <c r="CR53" i="122" s="1"/>
  <c r="DO52" i="122"/>
  <c r="DJ52" i="122"/>
  <c r="DI52" i="122"/>
  <c r="DF52" i="122"/>
  <c r="DE52" i="122"/>
  <c r="DC52" i="122"/>
  <c r="DB52" i="122"/>
  <c r="CZ52" i="122"/>
  <c r="CY52" i="122"/>
  <c r="CW52" i="122"/>
  <c r="CV52" i="122"/>
  <c r="CS52" i="122"/>
  <c r="CP52" i="122"/>
  <c r="Z52" i="122"/>
  <c r="CR52" i="122" s="1"/>
  <c r="DO51" i="122"/>
  <c r="DJ51" i="122"/>
  <c r="DI51" i="122"/>
  <c r="DF51" i="122"/>
  <c r="DE51" i="122"/>
  <c r="DC51" i="122"/>
  <c r="DB51" i="122"/>
  <c r="CZ51" i="122"/>
  <c r="CY51" i="122"/>
  <c r="CW51" i="122"/>
  <c r="CV51" i="122"/>
  <c r="CS51" i="122"/>
  <c r="CP51" i="122"/>
  <c r="Z51" i="122"/>
  <c r="CR51" i="122" s="1"/>
  <c r="DO50" i="122"/>
  <c r="CW50" i="122"/>
  <c r="CV50" i="122"/>
  <c r="CS50" i="122"/>
  <c r="CP50" i="122"/>
  <c r="Z50" i="122"/>
  <c r="CR50" i="122" s="1"/>
  <c r="DO49" i="122"/>
  <c r="DJ49" i="122"/>
  <c r="DI49" i="122"/>
  <c r="DF49" i="122"/>
  <c r="DE49" i="122"/>
  <c r="DC49" i="122"/>
  <c r="DB49" i="122"/>
  <c r="CZ49" i="122"/>
  <c r="CY49" i="122"/>
  <c r="CS49" i="122"/>
  <c r="CP49" i="122"/>
  <c r="Z49" i="122"/>
  <c r="CR49" i="122" s="1"/>
  <c r="DO47" i="122"/>
  <c r="DJ47" i="122"/>
  <c r="DI47" i="122"/>
  <c r="DF47" i="122"/>
  <c r="DE47" i="122"/>
  <c r="DC47" i="122"/>
  <c r="DB47" i="122"/>
  <c r="CZ47" i="122"/>
  <c r="CY47" i="122"/>
  <c r="CW47" i="122"/>
  <c r="CV47" i="122"/>
  <c r="CS47" i="122"/>
  <c r="CP47" i="122"/>
  <c r="Z47" i="122"/>
  <c r="CR47" i="122" s="1"/>
  <c r="DO48" i="122"/>
  <c r="DJ48" i="122"/>
  <c r="DI48" i="122"/>
  <c r="DF48" i="122"/>
  <c r="DE48" i="122"/>
  <c r="DC48" i="122"/>
  <c r="DB48" i="122"/>
  <c r="CZ48" i="122"/>
  <c r="CY48" i="122"/>
  <c r="CW48" i="122"/>
  <c r="CV48" i="122"/>
  <c r="CS48" i="122"/>
  <c r="CP48" i="122"/>
  <c r="Z48" i="122"/>
  <c r="CR48" i="122" s="1"/>
  <c r="DO46" i="122"/>
  <c r="DJ46" i="122"/>
  <c r="DI46" i="122"/>
  <c r="DF46" i="122"/>
  <c r="DE46" i="122"/>
  <c r="DC46" i="122"/>
  <c r="DB46" i="122"/>
  <c r="CZ46" i="122"/>
  <c r="CY46" i="122"/>
  <c r="CW46" i="122"/>
  <c r="CV46" i="122"/>
  <c r="CS46" i="122"/>
  <c r="CP46" i="122"/>
  <c r="Z46" i="122"/>
  <c r="CR46" i="122" s="1"/>
  <c r="DO45" i="122"/>
  <c r="CZ45" i="122"/>
  <c r="CY45" i="122"/>
  <c r="CW45" i="122"/>
  <c r="CV45" i="122"/>
  <c r="CS45" i="122"/>
  <c r="CP45" i="122"/>
  <c r="Z45" i="122"/>
  <c r="CR45" i="122" s="1"/>
  <c r="DO44" i="122"/>
  <c r="DJ44" i="122"/>
  <c r="DI44" i="122"/>
  <c r="DF44" i="122"/>
  <c r="DE44" i="122"/>
  <c r="DC44" i="122"/>
  <c r="DB44" i="122"/>
  <c r="CZ44" i="122"/>
  <c r="CY44" i="122"/>
  <c r="CW44" i="122"/>
  <c r="CV44" i="122"/>
  <c r="CS44" i="122"/>
  <c r="CP44" i="122"/>
  <c r="Z44" i="122"/>
  <c r="CR44" i="122" s="1"/>
  <c r="DO43" i="122"/>
  <c r="DJ43" i="122"/>
  <c r="DI43" i="122"/>
  <c r="DF43" i="122"/>
  <c r="DE43" i="122"/>
  <c r="DC43" i="122"/>
  <c r="DB43" i="122"/>
  <c r="CZ43" i="122"/>
  <c r="CY43" i="122"/>
  <c r="CW43" i="122"/>
  <c r="CV43" i="122"/>
  <c r="CS43" i="122"/>
  <c r="CP43" i="122"/>
  <c r="Z43" i="122"/>
  <c r="CR43" i="122" s="1"/>
  <c r="DO42" i="122"/>
  <c r="CW42" i="122"/>
  <c r="CV42" i="122"/>
  <c r="CS42" i="122"/>
  <c r="CP42" i="122"/>
  <c r="Z42" i="122"/>
  <c r="CR42" i="122" s="1"/>
  <c r="DO41" i="122"/>
  <c r="CW41" i="122"/>
  <c r="CV41" i="122"/>
  <c r="CS41" i="122"/>
  <c r="CP41" i="122"/>
  <c r="Z41" i="122"/>
  <c r="CR41" i="122" s="1"/>
  <c r="DO40" i="122"/>
  <c r="DJ40" i="122"/>
  <c r="DI40" i="122"/>
  <c r="DF40" i="122"/>
  <c r="DE40" i="122"/>
  <c r="DC40" i="122"/>
  <c r="DB40" i="122"/>
  <c r="CZ40" i="122"/>
  <c r="CY40" i="122"/>
  <c r="CW40" i="122"/>
  <c r="CV40" i="122"/>
  <c r="CS40" i="122"/>
  <c r="CP40" i="122"/>
  <c r="Z40" i="122"/>
  <c r="CR40" i="122" s="1"/>
  <c r="DO39" i="122"/>
  <c r="DJ39" i="122"/>
  <c r="DI39" i="122"/>
  <c r="DF39" i="122"/>
  <c r="DE39" i="122"/>
  <c r="DC39" i="122"/>
  <c r="DB39" i="122"/>
  <c r="CZ39" i="122"/>
  <c r="CY39" i="122"/>
  <c r="CW39" i="122"/>
  <c r="CV39" i="122"/>
  <c r="CS39" i="122"/>
  <c r="CP39" i="122"/>
  <c r="Z39" i="122"/>
  <c r="CR39" i="122" s="1"/>
  <c r="DO38" i="122"/>
  <c r="DJ38" i="122"/>
  <c r="DI38" i="122"/>
  <c r="DF38" i="122"/>
  <c r="DE38" i="122"/>
  <c r="DC38" i="122"/>
  <c r="DB38" i="122"/>
  <c r="CZ38" i="122"/>
  <c r="CY38" i="122"/>
  <c r="CW38" i="122"/>
  <c r="CV38" i="122"/>
  <c r="CS38" i="122"/>
  <c r="CP38" i="122"/>
  <c r="Z38" i="122"/>
  <c r="CR38" i="122" s="1"/>
  <c r="DO37" i="122"/>
  <c r="DJ37" i="122"/>
  <c r="DI37" i="122"/>
  <c r="DC37" i="122"/>
  <c r="DB37" i="122"/>
  <c r="CZ37" i="122"/>
  <c r="CY37" i="122"/>
  <c r="CW37" i="122"/>
  <c r="CV37" i="122"/>
  <c r="CS37" i="122"/>
  <c r="CP37" i="122"/>
  <c r="Z37" i="122"/>
  <c r="CR37" i="122" s="1"/>
  <c r="DO36" i="122"/>
  <c r="DJ36" i="122"/>
  <c r="DI36" i="122"/>
  <c r="DF36" i="122"/>
  <c r="DE36" i="122"/>
  <c r="DC36" i="122"/>
  <c r="DB36" i="122"/>
  <c r="CZ36" i="122"/>
  <c r="CY36" i="122"/>
  <c r="CW36" i="122"/>
  <c r="CV36" i="122"/>
  <c r="CS36" i="122"/>
  <c r="CP36" i="122"/>
  <c r="Z36" i="122"/>
  <c r="CR36" i="122" s="1"/>
  <c r="DO35" i="122"/>
  <c r="DJ35" i="122"/>
  <c r="DI35" i="122"/>
  <c r="DF35" i="122"/>
  <c r="DE35" i="122"/>
  <c r="DC35" i="122"/>
  <c r="DB35" i="122"/>
  <c r="CZ35" i="122"/>
  <c r="CY35" i="122"/>
  <c r="CW35" i="122"/>
  <c r="CV35" i="122"/>
  <c r="CS35" i="122"/>
  <c r="CP35" i="122"/>
  <c r="Z35" i="122"/>
  <c r="CR35" i="122" s="1"/>
  <c r="DO34" i="122"/>
  <c r="CS34" i="122"/>
  <c r="CP34" i="122"/>
  <c r="Z34" i="122"/>
  <c r="C34" i="122" s="1"/>
  <c r="DO33" i="122"/>
  <c r="DJ33" i="122"/>
  <c r="DI33" i="122"/>
  <c r="DF33" i="122"/>
  <c r="DE33" i="122"/>
  <c r="DC33" i="122"/>
  <c r="DB33" i="122"/>
  <c r="CZ33" i="122"/>
  <c r="CY33" i="122"/>
  <c r="CW33" i="122"/>
  <c r="CV33" i="122"/>
  <c r="CS33" i="122"/>
  <c r="CP33" i="122"/>
  <c r="Z33" i="122"/>
  <c r="C33" i="122" s="1"/>
  <c r="DO32" i="122"/>
  <c r="DJ32" i="122"/>
  <c r="DI32" i="122"/>
  <c r="DF32" i="122"/>
  <c r="DE32" i="122"/>
  <c r="DC32" i="122"/>
  <c r="DB32" i="122"/>
  <c r="CZ32" i="122"/>
  <c r="CY32" i="122"/>
  <c r="CW32" i="122"/>
  <c r="CV32" i="122"/>
  <c r="CS32" i="122"/>
  <c r="CP32" i="122"/>
  <c r="Z32" i="122"/>
  <c r="C32" i="122" s="1"/>
  <c r="DO31" i="122"/>
  <c r="DJ31" i="122"/>
  <c r="DI31" i="122"/>
  <c r="DF31" i="122"/>
  <c r="DE31" i="122"/>
  <c r="DC31" i="122"/>
  <c r="DB31" i="122"/>
  <c r="CZ31" i="122"/>
  <c r="CY31" i="122"/>
  <c r="CW31" i="122"/>
  <c r="CV31" i="122"/>
  <c r="CS31" i="122"/>
  <c r="CP31" i="122"/>
  <c r="Z31" i="122"/>
  <c r="C31" i="122" s="1"/>
  <c r="DO30" i="122"/>
  <c r="DJ30" i="122"/>
  <c r="DI30" i="122"/>
  <c r="DF30" i="122"/>
  <c r="DE30" i="122"/>
  <c r="DC30" i="122"/>
  <c r="DB30" i="122"/>
  <c r="CZ30" i="122"/>
  <c r="CY30" i="122"/>
  <c r="CW30" i="122"/>
  <c r="CV30" i="122"/>
  <c r="CS30" i="122"/>
  <c r="CP30" i="122"/>
  <c r="Z30" i="122"/>
  <c r="C30" i="122" s="1"/>
  <c r="DO29" i="122"/>
  <c r="CW29" i="122"/>
  <c r="CV29" i="122"/>
  <c r="CS29" i="122"/>
  <c r="CP29" i="122"/>
  <c r="Z29" i="122"/>
  <c r="C29" i="122" s="1"/>
  <c r="DO28" i="122"/>
  <c r="DJ28" i="122"/>
  <c r="DI28" i="122"/>
  <c r="DF28" i="122"/>
  <c r="DE28" i="122"/>
  <c r="DC28" i="122"/>
  <c r="DB28" i="122"/>
  <c r="CZ28" i="122"/>
  <c r="CY28" i="122"/>
  <c r="CW28" i="122"/>
  <c r="CV28" i="122"/>
  <c r="CS28" i="122"/>
  <c r="CP28" i="122"/>
  <c r="Z28" i="122"/>
  <c r="C28" i="122" s="1"/>
  <c r="DO27" i="122"/>
  <c r="DJ27" i="122"/>
  <c r="DI27" i="122"/>
  <c r="DF27" i="122"/>
  <c r="DE27" i="122"/>
  <c r="DC27" i="122"/>
  <c r="DB27" i="122"/>
  <c r="CZ27" i="122"/>
  <c r="CY27" i="122"/>
  <c r="CW27" i="122"/>
  <c r="CV27" i="122"/>
  <c r="CS27" i="122"/>
  <c r="CP27" i="122"/>
  <c r="Z27" i="122"/>
  <c r="C27" i="122" s="1"/>
  <c r="DO26" i="122"/>
  <c r="DJ26" i="122"/>
  <c r="DI26" i="122"/>
  <c r="DF26" i="122"/>
  <c r="DE26" i="122"/>
  <c r="DC26" i="122"/>
  <c r="DB26" i="122"/>
  <c r="CZ26" i="122"/>
  <c r="CY26" i="122"/>
  <c r="CW26" i="122"/>
  <c r="CV26" i="122"/>
  <c r="CS26" i="122"/>
  <c r="CP26" i="122"/>
  <c r="Z26" i="122"/>
  <c r="C26" i="122" s="1"/>
  <c r="DO25" i="122"/>
  <c r="DJ25" i="122"/>
  <c r="DI25" i="122"/>
  <c r="DF25" i="122"/>
  <c r="DE25" i="122"/>
  <c r="DC25" i="122"/>
  <c r="DB25" i="122"/>
  <c r="CZ25" i="122"/>
  <c r="CY25" i="122"/>
  <c r="CW25" i="122"/>
  <c r="CV25" i="122"/>
  <c r="CS25" i="122"/>
  <c r="CP25" i="122"/>
  <c r="Z25" i="122"/>
  <c r="C25" i="122" s="1"/>
  <c r="DO24" i="122"/>
  <c r="DJ24" i="122"/>
  <c r="DI24" i="122"/>
  <c r="DF24" i="122"/>
  <c r="DE24" i="122"/>
  <c r="DC24" i="122"/>
  <c r="DB24" i="122"/>
  <c r="CZ24" i="122"/>
  <c r="CY24" i="122"/>
  <c r="CW24" i="122"/>
  <c r="CV24" i="122"/>
  <c r="CS24" i="122"/>
  <c r="CP24" i="122"/>
  <c r="Z24" i="122"/>
  <c r="C24" i="122" s="1"/>
  <c r="DO23" i="122"/>
  <c r="DJ23" i="122"/>
  <c r="DI23" i="122"/>
  <c r="DF23" i="122"/>
  <c r="DE23" i="122"/>
  <c r="DC23" i="122"/>
  <c r="DB23" i="122"/>
  <c r="CZ23" i="122"/>
  <c r="CY23" i="122"/>
  <c r="CW23" i="122"/>
  <c r="CV23" i="122"/>
  <c r="CS23" i="122"/>
  <c r="CP23" i="122"/>
  <c r="Z23" i="122"/>
  <c r="C23" i="122" s="1"/>
  <c r="DO22" i="122"/>
  <c r="CS22" i="122"/>
  <c r="CP22" i="122"/>
  <c r="Z22" i="122"/>
  <c r="C22" i="122" s="1"/>
  <c r="DO21" i="122"/>
  <c r="DJ21" i="122"/>
  <c r="DI21" i="122"/>
  <c r="DF21" i="122"/>
  <c r="DE21" i="122"/>
  <c r="DC21" i="122"/>
  <c r="DB21" i="122"/>
  <c r="CZ21" i="122"/>
  <c r="CY21" i="122"/>
  <c r="CW21" i="122"/>
  <c r="CV21" i="122"/>
  <c r="CS21" i="122"/>
  <c r="CP21" i="122"/>
  <c r="Z21" i="122"/>
  <c r="C21" i="122" s="1"/>
  <c r="DO20" i="122"/>
  <c r="DJ20" i="122"/>
  <c r="DI20" i="122"/>
  <c r="DF20" i="122"/>
  <c r="DE20" i="122"/>
  <c r="DC20" i="122"/>
  <c r="DB20" i="122"/>
  <c r="CZ20" i="122"/>
  <c r="CY20" i="122"/>
  <c r="CW20" i="122"/>
  <c r="CV20" i="122"/>
  <c r="CS20" i="122"/>
  <c r="CP20" i="122"/>
  <c r="Z20" i="122"/>
  <c r="C20" i="122" s="1"/>
  <c r="DO19" i="122"/>
  <c r="DJ19" i="122"/>
  <c r="DI19" i="122"/>
  <c r="DF19" i="122"/>
  <c r="DE19" i="122"/>
  <c r="DC19" i="122"/>
  <c r="DB19" i="122"/>
  <c r="CZ19" i="122"/>
  <c r="CY19" i="122"/>
  <c r="CW19" i="122"/>
  <c r="CV19" i="122"/>
  <c r="CS19" i="122"/>
  <c r="CP19" i="122"/>
  <c r="Z19" i="122"/>
  <c r="C19" i="122" s="1"/>
  <c r="DO18" i="122"/>
  <c r="DJ18" i="122"/>
  <c r="DI18" i="122"/>
  <c r="DF18" i="122"/>
  <c r="DE18" i="122"/>
  <c r="DC18" i="122"/>
  <c r="DB18" i="122"/>
  <c r="CZ18" i="122"/>
  <c r="CY18" i="122"/>
  <c r="CW18" i="122"/>
  <c r="CV18" i="122"/>
  <c r="CS18" i="122"/>
  <c r="CP18" i="122"/>
  <c r="Z18" i="122"/>
  <c r="C18" i="122" s="1"/>
  <c r="DO17" i="122"/>
  <c r="CW17" i="122"/>
  <c r="CV17" i="122"/>
  <c r="CS17" i="122"/>
  <c r="CP17" i="122"/>
  <c r="Z17" i="122"/>
  <c r="C17" i="122" s="1"/>
  <c r="DO15" i="122"/>
  <c r="DJ15" i="122"/>
  <c r="DI15" i="122"/>
  <c r="DF15" i="122"/>
  <c r="DE15" i="122"/>
  <c r="DC15" i="122"/>
  <c r="DB15" i="122"/>
  <c r="CZ15" i="122"/>
  <c r="CY15" i="122"/>
  <c r="CW15" i="122"/>
  <c r="CV15" i="122"/>
  <c r="CS15" i="122"/>
  <c r="CP15" i="122"/>
  <c r="Z15" i="122"/>
  <c r="C15" i="122" s="1"/>
  <c r="DO14" i="122"/>
  <c r="DJ14" i="122"/>
  <c r="DI14" i="122"/>
  <c r="DF14" i="122"/>
  <c r="DE14" i="122"/>
  <c r="DC14" i="122"/>
  <c r="DB14" i="122"/>
  <c r="CZ14" i="122"/>
  <c r="CY14" i="122"/>
  <c r="CW14" i="122"/>
  <c r="CV14" i="122"/>
  <c r="CS14" i="122"/>
  <c r="CP14" i="122"/>
  <c r="Z14" i="122"/>
  <c r="C14" i="122" s="1"/>
  <c r="DO13" i="122"/>
  <c r="DJ13" i="122"/>
  <c r="DI13" i="122"/>
  <c r="DF13" i="122"/>
  <c r="DE13" i="122"/>
  <c r="DC13" i="122"/>
  <c r="DB13" i="122"/>
  <c r="CZ13" i="122"/>
  <c r="CY13" i="122"/>
  <c r="CW13" i="122"/>
  <c r="CV13" i="122"/>
  <c r="CS13" i="122"/>
  <c r="CP13" i="122"/>
  <c r="Z13" i="122"/>
  <c r="C13" i="122" s="1"/>
  <c r="DO12" i="122"/>
  <c r="DJ12" i="122"/>
  <c r="DI12" i="122"/>
  <c r="DF12" i="122"/>
  <c r="DE12" i="122"/>
  <c r="DC12" i="122"/>
  <c r="DB12" i="122"/>
  <c r="CZ12" i="122"/>
  <c r="CY12" i="122"/>
  <c r="CW12" i="122"/>
  <c r="CV12" i="122"/>
  <c r="CS12" i="122"/>
  <c r="CP12" i="122"/>
  <c r="Z12" i="122"/>
  <c r="C12" i="122" s="1"/>
  <c r="DO11" i="122"/>
  <c r="DJ11" i="122"/>
  <c r="DI11" i="122"/>
  <c r="DF11" i="122"/>
  <c r="DE11" i="122"/>
  <c r="CS11" i="122"/>
  <c r="CP11" i="122"/>
  <c r="Z11" i="122"/>
  <c r="C11" i="122" s="1"/>
  <c r="DO10" i="122"/>
  <c r="CS10" i="122"/>
  <c r="CP10" i="122"/>
  <c r="Z10" i="122"/>
  <c r="C10" i="122" s="1"/>
  <c r="DO9" i="122"/>
  <c r="DJ9" i="122"/>
  <c r="DI9" i="122"/>
  <c r="DF9" i="122"/>
  <c r="DE9" i="122"/>
  <c r="DC9" i="122"/>
  <c r="DB9" i="122"/>
  <c r="CZ9" i="122"/>
  <c r="CY9" i="122"/>
  <c r="CW9" i="122"/>
  <c r="CV9" i="122"/>
  <c r="CS9" i="122"/>
  <c r="CP9" i="122"/>
  <c r="Z9" i="122"/>
  <c r="C9" i="122" s="1"/>
  <c r="DO8" i="122"/>
  <c r="DJ8" i="122"/>
  <c r="DI8" i="122"/>
  <c r="DF8" i="122"/>
  <c r="DE8" i="122"/>
  <c r="DC8" i="122"/>
  <c r="DB8" i="122"/>
  <c r="CZ8" i="122"/>
  <c r="CY8" i="122"/>
  <c r="CW8" i="122"/>
  <c r="CV8" i="122"/>
  <c r="CS8" i="122"/>
  <c r="CP8" i="122"/>
  <c r="Z8" i="122"/>
  <c r="C8" i="122" s="1"/>
  <c r="DO7" i="122"/>
  <c r="DJ7" i="122"/>
  <c r="DI7" i="122"/>
  <c r="DF7" i="122"/>
  <c r="DE7" i="122"/>
  <c r="DC7" i="122"/>
  <c r="DB7" i="122"/>
  <c r="CZ7" i="122"/>
  <c r="CY7" i="122"/>
  <c r="CW7" i="122"/>
  <c r="CV7" i="122"/>
  <c r="CS7" i="122"/>
  <c r="CP7" i="122"/>
  <c r="Z7" i="122"/>
  <c r="C7" i="122" s="1"/>
  <c r="DO6" i="122"/>
  <c r="DJ6" i="122"/>
  <c r="DI6" i="122"/>
  <c r="DF6" i="122"/>
  <c r="DE6" i="122"/>
  <c r="DC6" i="122"/>
  <c r="DB6" i="122"/>
  <c r="CZ6" i="122"/>
  <c r="CY6" i="122"/>
  <c r="CW6" i="122"/>
  <c r="CV6" i="122"/>
  <c r="CS6" i="122"/>
  <c r="CP6" i="122"/>
  <c r="Z6" i="122"/>
  <c r="C6" i="122" s="1"/>
  <c r="DO5" i="122"/>
  <c r="DJ5" i="122"/>
  <c r="DI5" i="122"/>
  <c r="DF5" i="122"/>
  <c r="DE5" i="122"/>
  <c r="DC5" i="122"/>
  <c r="DB5" i="122"/>
  <c r="CZ5" i="122"/>
  <c r="CY5" i="122"/>
  <c r="CW5" i="122"/>
  <c r="CV5" i="122"/>
  <c r="CS5" i="122"/>
  <c r="CP5" i="122"/>
  <c r="Z5" i="122"/>
  <c r="C5" i="122" s="1"/>
  <c r="C107" i="122" l="1"/>
  <c r="C155" i="123"/>
  <c r="C156" i="123"/>
  <c r="CR89" i="122"/>
  <c r="C16" i="122"/>
  <c r="CR54" i="122"/>
  <c r="CR109" i="122"/>
  <c r="C37" i="122"/>
  <c r="C106" i="122"/>
  <c r="C36" i="122"/>
  <c r="C131" i="122"/>
  <c r="C92" i="122"/>
  <c r="C74" i="122"/>
  <c r="C100" i="122"/>
  <c r="C99" i="122"/>
  <c r="C138" i="122"/>
  <c r="C143" i="122"/>
  <c r="C83" i="122"/>
  <c r="C137" i="122"/>
  <c r="C142" i="122"/>
  <c r="C69" i="122"/>
  <c r="C96" i="122"/>
  <c r="C53" i="122"/>
  <c r="C144" i="122"/>
  <c r="C80" i="122"/>
  <c r="CR33" i="122"/>
  <c r="C82" i="122"/>
  <c r="C93" i="122"/>
  <c r="C117" i="122"/>
  <c r="C136" i="122"/>
  <c r="CR24" i="122"/>
  <c r="C71" i="122"/>
  <c r="C103" i="122"/>
  <c r="C124" i="122"/>
  <c r="C73" i="122"/>
  <c r="C91" i="122"/>
  <c r="C129" i="122"/>
  <c r="O158" i="122"/>
  <c r="CR30" i="122"/>
  <c r="C111" i="122"/>
  <c r="CR85" i="122"/>
  <c r="CR31" i="122"/>
  <c r="CR29" i="122"/>
  <c r="C47" i="122"/>
  <c r="C59" i="122"/>
  <c r="C79" i="122"/>
  <c r="C88" i="122"/>
  <c r="C102" i="122"/>
  <c r="C114" i="122"/>
  <c r="C133" i="122"/>
  <c r="C48" i="122"/>
  <c r="C67" i="122"/>
  <c r="C78" i="122"/>
  <c r="CR32" i="122"/>
  <c r="CR86" i="122"/>
  <c r="CR23" i="122"/>
  <c r="C118" i="122"/>
  <c r="C140" i="122"/>
  <c r="C145" i="122"/>
  <c r="C58" i="122"/>
  <c r="C98" i="122"/>
  <c r="C113" i="122"/>
  <c r="C134" i="122"/>
  <c r="C56" i="122"/>
  <c r="C87" i="122"/>
  <c r="C95" i="122"/>
  <c r="C104" i="122"/>
  <c r="C112" i="122"/>
  <c r="C125" i="122"/>
  <c r="C141" i="122"/>
  <c r="C65" i="122"/>
  <c r="C76" i="122"/>
  <c r="C130" i="122"/>
  <c r="C49" i="122"/>
  <c r="C70" i="122"/>
  <c r="C77" i="122"/>
  <c r="C90" i="122"/>
  <c r="C101" i="122"/>
  <c r="C115" i="122"/>
  <c r="C119" i="122"/>
  <c r="C123" i="122"/>
  <c r="C132" i="122"/>
  <c r="CR34" i="122"/>
  <c r="CR26" i="122"/>
  <c r="C46" i="122"/>
  <c r="C52" i="122"/>
  <c r="C55" i="122"/>
  <c r="C57" i="122"/>
  <c r="C84" i="122"/>
  <c r="C97" i="122"/>
  <c r="C110" i="122"/>
  <c r="C116" i="122"/>
  <c r="CR11" i="122"/>
  <c r="C35" i="122"/>
  <c r="C51" i="122"/>
  <c r="C108" i="122"/>
  <c r="C127" i="122"/>
  <c r="C50" i="122"/>
  <c r="C66" i="122"/>
  <c r="C81" i="122"/>
  <c r="C94" i="122"/>
  <c r="C105" i="122"/>
  <c r="C121" i="122"/>
  <c r="C126" i="122"/>
  <c r="C135" i="122"/>
  <c r="O159" i="122"/>
  <c r="CR27" i="122"/>
  <c r="C122" i="122"/>
  <c r="CR25" i="122"/>
  <c r="CR60" i="122"/>
  <c r="CR61" i="122"/>
  <c r="CR62" i="122"/>
  <c r="CR63" i="122"/>
  <c r="CR64" i="122"/>
  <c r="CR68" i="122"/>
  <c r="CR72" i="122"/>
  <c r="C75" i="122"/>
  <c r="C120" i="122"/>
  <c r="C139" i="122"/>
  <c r="CR28" i="122"/>
  <c r="C38" i="122"/>
  <c r="C39" i="122"/>
  <c r="C40" i="122"/>
  <c r="C41" i="122"/>
  <c r="C42" i="122"/>
  <c r="C43" i="122"/>
  <c r="C44" i="122"/>
  <c r="CR5" i="122"/>
  <c r="CR7" i="122"/>
  <c r="CR9" i="122"/>
  <c r="CR12" i="122"/>
  <c r="CR14" i="122"/>
  <c r="CR17" i="122"/>
  <c r="CR18" i="122"/>
  <c r="CR20" i="122"/>
  <c r="CR22" i="122"/>
  <c r="CR6" i="122"/>
  <c r="CR8" i="122"/>
  <c r="CR10" i="122"/>
  <c r="CR13" i="122"/>
  <c r="CR15" i="122"/>
  <c r="CR19" i="122"/>
  <c r="CR21" i="122"/>
  <c r="C158" i="122" l="1"/>
  <c r="C159" i="122"/>
  <c r="Z68" i="118" l="1"/>
  <c r="DO5" i="118" l="1"/>
  <c r="DJ5" i="118"/>
  <c r="DI5" i="118"/>
  <c r="DF5" i="118"/>
  <c r="DE5" i="118"/>
  <c r="DC5" i="118"/>
  <c r="DB5" i="118"/>
  <c r="CZ5" i="118"/>
  <c r="CY5" i="118"/>
  <c r="CW5" i="118"/>
  <c r="CV5" i="118"/>
  <c r="CS5" i="118"/>
  <c r="CP5" i="118"/>
  <c r="Z5" i="118"/>
  <c r="CR5" i="118" s="1"/>
  <c r="C5" i="118" l="1"/>
  <c r="Z72" i="118"/>
  <c r="Z53" i="118"/>
  <c r="Z102" i="118" l="1"/>
  <c r="C102" i="118" s="1"/>
  <c r="CP102" i="118"/>
  <c r="CS102" i="118"/>
  <c r="CV102" i="118"/>
  <c r="CW102" i="118"/>
  <c r="DB102" i="118"/>
  <c r="DC102" i="118"/>
  <c r="DE102" i="118"/>
  <c r="DF102" i="118"/>
  <c r="DI102" i="118"/>
  <c r="DJ102" i="118"/>
  <c r="DO102" i="118"/>
  <c r="CR102" i="118" l="1"/>
  <c r="D149" i="118"/>
  <c r="E149" i="118"/>
  <c r="F149" i="118"/>
  <c r="I149" i="118"/>
  <c r="K149" i="118"/>
  <c r="L149" i="118"/>
  <c r="M149" i="118"/>
  <c r="N149" i="118"/>
  <c r="J149" i="118"/>
  <c r="H149" i="118"/>
  <c r="G149" i="118"/>
  <c r="Z6" i="118"/>
  <c r="C6" i="118" s="1"/>
  <c r="Z7" i="118"/>
  <c r="C7" i="118" s="1"/>
  <c r="Z8" i="118"/>
  <c r="C8" i="118" s="1"/>
  <c r="Z9" i="118"/>
  <c r="CR9" i="118" s="1"/>
  <c r="Z10" i="118"/>
  <c r="CR10" i="118" s="1"/>
  <c r="Z11" i="118"/>
  <c r="C11" i="118" s="1"/>
  <c r="Z12" i="118"/>
  <c r="C12" i="118" s="1"/>
  <c r="Z13" i="118"/>
  <c r="C13" i="118" s="1"/>
  <c r="Z14" i="118"/>
  <c r="CR14" i="118" s="1"/>
  <c r="Z15" i="118"/>
  <c r="CR15" i="118" s="1"/>
  <c r="Z16" i="118"/>
  <c r="C16" i="118" s="1"/>
  <c r="Z17" i="118"/>
  <c r="C17" i="118" s="1"/>
  <c r="Z18" i="118"/>
  <c r="CR18" i="118" s="1"/>
  <c r="Z19" i="118"/>
  <c r="C19" i="118" s="1"/>
  <c r="Z20" i="118"/>
  <c r="C20" i="118" s="1"/>
  <c r="Z21" i="118"/>
  <c r="C21" i="118" s="1"/>
  <c r="Z22" i="118"/>
  <c r="CR22" i="118" s="1"/>
  <c r="Z23" i="118"/>
  <c r="C23" i="118" s="1"/>
  <c r="Z24" i="118"/>
  <c r="C24" i="118" s="1"/>
  <c r="Z25" i="118"/>
  <c r="C25" i="118" s="1"/>
  <c r="Z26" i="118"/>
  <c r="CR26" i="118" s="1"/>
  <c r="Z31" i="118"/>
  <c r="C31" i="118" s="1"/>
  <c r="Z32" i="118"/>
  <c r="C32" i="118" s="1"/>
  <c r="Z33" i="118"/>
  <c r="C33" i="118" s="1"/>
  <c r="Z36" i="118"/>
  <c r="CR36" i="118" s="1"/>
  <c r="Z37" i="118"/>
  <c r="CR37" i="118" s="1"/>
  <c r="Z38" i="118"/>
  <c r="C38" i="118" s="1"/>
  <c r="Z27" i="118"/>
  <c r="CR27" i="118" s="1"/>
  <c r="Z29" i="118"/>
  <c r="C29" i="118" s="1"/>
  <c r="Z30" i="118"/>
  <c r="CR30" i="118" s="1"/>
  <c r="Z43" i="118"/>
  <c r="C43" i="118" s="1"/>
  <c r="Z34" i="118"/>
  <c r="CR34" i="118" s="1"/>
  <c r="Z35" i="118"/>
  <c r="C35" i="118" s="1"/>
  <c r="Z45" i="118"/>
  <c r="CR45" i="118" s="1"/>
  <c r="Z46" i="118"/>
  <c r="C46" i="118" s="1"/>
  <c r="Z47" i="118"/>
  <c r="C47" i="118" s="1"/>
  <c r="Z40" i="118"/>
  <c r="C40" i="118" s="1"/>
  <c r="Z41" i="118"/>
  <c r="C41" i="118" s="1"/>
  <c r="Z28" i="118"/>
  <c r="C28" i="118" s="1"/>
  <c r="Z48" i="118"/>
  <c r="CR48" i="118" s="1"/>
  <c r="Z42" i="118"/>
  <c r="CR42" i="118" s="1"/>
  <c r="Z49" i="118"/>
  <c r="C49" i="118" s="1"/>
  <c r="Z39" i="118"/>
  <c r="C39" i="118" s="1"/>
  <c r="Z50" i="118"/>
  <c r="C50" i="118" s="1"/>
  <c r="Z51" i="118"/>
  <c r="CR51" i="118" s="1"/>
  <c r="Z52" i="118"/>
  <c r="CR52" i="118" s="1"/>
  <c r="Z56" i="118"/>
  <c r="C56" i="118" s="1"/>
  <c r="Z54" i="118"/>
  <c r="CR54" i="118" s="1"/>
  <c r="Z57" i="118"/>
  <c r="C57" i="118" s="1"/>
  <c r="Z58" i="118"/>
  <c r="C58" i="118" s="1"/>
  <c r="Z59" i="118"/>
  <c r="C59" i="118" s="1"/>
  <c r="C53" i="118"/>
  <c r="Z60" i="118"/>
  <c r="C60" i="118" s="1"/>
  <c r="Z61" i="118"/>
  <c r="C61" i="118" s="1"/>
  <c r="Z63" i="118"/>
  <c r="C63" i="118" s="1"/>
  <c r="Z62" i="118"/>
  <c r="C62" i="118" s="1"/>
  <c r="Z64" i="118"/>
  <c r="CR64" i="118" s="1"/>
  <c r="Z65" i="118"/>
  <c r="C65" i="118" s="1"/>
  <c r="Z66" i="118"/>
  <c r="C66" i="118" s="1"/>
  <c r="Z67" i="118"/>
  <c r="C67" i="118" s="1"/>
  <c r="C68" i="118"/>
  <c r="Z55" i="118"/>
  <c r="C55" i="118" s="1"/>
  <c r="Z69" i="118"/>
  <c r="C69" i="118" s="1"/>
  <c r="Z70" i="118"/>
  <c r="CR70" i="118" s="1"/>
  <c r="Z71" i="118"/>
  <c r="C71" i="118" s="1"/>
  <c r="C72" i="118"/>
  <c r="Z73" i="118"/>
  <c r="C73" i="118" s="1"/>
  <c r="Z74" i="118"/>
  <c r="CR74" i="118" s="1"/>
  <c r="Z75" i="118"/>
  <c r="CR75" i="118" s="1"/>
  <c r="Z76" i="118"/>
  <c r="C76" i="118" s="1"/>
  <c r="Z77" i="118"/>
  <c r="CR77" i="118" s="1"/>
  <c r="Z78" i="118"/>
  <c r="CR78" i="118" s="1"/>
  <c r="Z79" i="118"/>
  <c r="CR79" i="118" s="1"/>
  <c r="Z80" i="118"/>
  <c r="CR80" i="118" s="1"/>
  <c r="Z81" i="118"/>
  <c r="C81" i="118" s="1"/>
  <c r="Z83" i="118"/>
  <c r="C83" i="118" s="1"/>
  <c r="Z84" i="118"/>
  <c r="C84" i="118" s="1"/>
  <c r="Z85" i="118"/>
  <c r="C85" i="118" s="1"/>
  <c r="Z86" i="118"/>
  <c r="CR86" i="118" s="1"/>
  <c r="Z87" i="118"/>
  <c r="CR87" i="118" s="1"/>
  <c r="Z88" i="118"/>
  <c r="CR88" i="118" s="1"/>
  <c r="Z90" i="118"/>
  <c r="C90" i="118" s="1"/>
  <c r="Z91" i="118"/>
  <c r="C91" i="118" s="1"/>
  <c r="Z92" i="118"/>
  <c r="CR92" i="118" s="1"/>
  <c r="Z94" i="118"/>
  <c r="CR94" i="118" s="1"/>
  <c r="Z95" i="118"/>
  <c r="C95" i="118" s="1"/>
  <c r="Z82" i="118"/>
  <c r="C82" i="118" s="1"/>
  <c r="Z89" i="118"/>
  <c r="C89" i="118" s="1"/>
  <c r="Z98" i="118"/>
  <c r="CR98" i="118" s="1"/>
  <c r="Z93" i="118"/>
  <c r="C93" i="118" s="1"/>
  <c r="Z96" i="118"/>
  <c r="C96" i="118" s="1"/>
  <c r="Z99" i="118"/>
  <c r="C99" i="118" s="1"/>
  <c r="Z100" i="118"/>
  <c r="C100" i="118" s="1"/>
  <c r="Z101" i="118"/>
  <c r="C101" i="118" s="1"/>
  <c r="Z97" i="118"/>
  <c r="C97" i="118" s="1"/>
  <c r="Z103" i="118"/>
  <c r="C103" i="118" s="1"/>
  <c r="Z104" i="118"/>
  <c r="C104" i="118" s="1"/>
  <c r="Z105" i="118"/>
  <c r="C105" i="118" s="1"/>
  <c r="Z106" i="118"/>
  <c r="C106" i="118" s="1"/>
  <c r="Z107" i="118"/>
  <c r="CR107" i="118" s="1"/>
  <c r="Z108" i="118"/>
  <c r="C108" i="118" s="1"/>
  <c r="Z109" i="118"/>
  <c r="CR109" i="118" s="1"/>
  <c r="Z110" i="118"/>
  <c r="CR110" i="118" s="1"/>
  <c r="Z111" i="118"/>
  <c r="C111" i="118" s="1"/>
  <c r="Z112" i="118"/>
  <c r="C112" i="118" s="1"/>
  <c r="Z113" i="118"/>
  <c r="CR113" i="118" s="1"/>
  <c r="Z114" i="118"/>
  <c r="C114" i="118" s="1"/>
  <c r="Z115" i="118"/>
  <c r="C115" i="118" s="1"/>
  <c r="Z116" i="118"/>
  <c r="C116" i="118" s="1"/>
  <c r="Z117" i="118"/>
  <c r="CR117" i="118" s="1"/>
  <c r="Z118" i="118"/>
  <c r="C118" i="118" s="1"/>
  <c r="Z119" i="118"/>
  <c r="CR119" i="118" s="1"/>
  <c r="Z120" i="118"/>
  <c r="C120" i="118" s="1"/>
  <c r="Z121" i="118"/>
  <c r="C121" i="118" s="1"/>
  <c r="Z122" i="118"/>
  <c r="CR122" i="118" s="1"/>
  <c r="Z123" i="118"/>
  <c r="CR123" i="118" s="1"/>
  <c r="Z124" i="118"/>
  <c r="C124" i="118" s="1"/>
  <c r="Z125" i="118"/>
  <c r="C125" i="118" s="1"/>
  <c r="Z126" i="118"/>
  <c r="C126" i="118" s="1"/>
  <c r="Z127" i="118"/>
  <c r="C127" i="118" s="1"/>
  <c r="Z128" i="118"/>
  <c r="C128" i="118" s="1"/>
  <c r="Z129" i="118"/>
  <c r="C129" i="118" s="1"/>
  <c r="Z130" i="118"/>
  <c r="C130" i="118" s="1"/>
  <c r="Z131" i="118"/>
  <c r="CR131" i="118" s="1"/>
  <c r="Z132" i="118"/>
  <c r="CR132" i="118" s="1"/>
  <c r="Z133" i="118"/>
  <c r="C133" i="118" s="1"/>
  <c r="Z134" i="118"/>
  <c r="C134" i="118" s="1"/>
  <c r="C135" i="118"/>
  <c r="C136" i="118"/>
  <c r="C137" i="118"/>
  <c r="C138" i="118"/>
  <c r="C139" i="118"/>
  <c r="C140" i="118"/>
  <c r="C141" i="118"/>
  <c r="C142" i="118"/>
  <c r="C143" i="118"/>
  <c r="C144" i="118"/>
  <c r="C145" i="118"/>
  <c r="C146" i="118"/>
  <c r="B149" i="118"/>
  <c r="A149" i="118"/>
  <c r="D148" i="118"/>
  <c r="E148" i="118"/>
  <c r="F148" i="118"/>
  <c r="I148" i="118"/>
  <c r="K148" i="118"/>
  <c r="L148" i="118"/>
  <c r="M148" i="118"/>
  <c r="N148" i="118"/>
  <c r="J148" i="118"/>
  <c r="H148" i="118"/>
  <c r="G148" i="118"/>
  <c r="B148" i="118"/>
  <c r="A148" i="118"/>
  <c r="T147" i="118"/>
  <c r="DO146" i="118"/>
  <c r="CP146" i="118"/>
  <c r="DO145" i="118"/>
  <c r="CP145" i="118"/>
  <c r="DO144" i="118"/>
  <c r="CP144" i="118"/>
  <c r="DO143" i="118"/>
  <c r="CP143" i="118"/>
  <c r="DO142" i="118"/>
  <c r="CP142" i="118"/>
  <c r="DO141" i="118"/>
  <c r="CP141" i="118"/>
  <c r="DO140" i="118"/>
  <c r="CP140" i="118"/>
  <c r="DO139" i="118"/>
  <c r="CP139" i="118"/>
  <c r="CP138" i="118"/>
  <c r="DO137" i="118"/>
  <c r="CP137" i="118"/>
  <c r="DO136" i="118"/>
  <c r="CP136" i="118"/>
  <c r="DO135" i="118"/>
  <c r="CP135" i="118"/>
  <c r="DO134" i="118"/>
  <c r="DJ134" i="118"/>
  <c r="DI134" i="118"/>
  <c r="DF134" i="118"/>
  <c r="DE134" i="118"/>
  <c r="DC134" i="118"/>
  <c r="DB134" i="118"/>
  <c r="CZ134" i="118"/>
  <c r="CY134" i="118"/>
  <c r="CW134" i="118"/>
  <c r="CV134" i="118"/>
  <c r="CS134" i="118"/>
  <c r="CP134" i="118"/>
  <c r="DO133" i="118"/>
  <c r="DJ133" i="118"/>
  <c r="DI133" i="118"/>
  <c r="DF133" i="118"/>
  <c r="DE133" i="118"/>
  <c r="DC133" i="118"/>
  <c r="DB133" i="118"/>
  <c r="CZ133" i="118"/>
  <c r="CY133" i="118"/>
  <c r="CW133" i="118"/>
  <c r="CV133" i="118"/>
  <c r="CS133" i="118"/>
  <c r="CP133" i="118"/>
  <c r="DO132" i="118"/>
  <c r="DJ132" i="118"/>
  <c r="DI132" i="118"/>
  <c r="DF132" i="118"/>
  <c r="DE132" i="118"/>
  <c r="DC132" i="118"/>
  <c r="DB132" i="118"/>
  <c r="CZ132" i="118"/>
  <c r="CY132" i="118"/>
  <c r="CW132" i="118"/>
  <c r="CV132" i="118"/>
  <c r="CS132" i="118"/>
  <c r="CP132" i="118"/>
  <c r="DO131" i="118"/>
  <c r="DJ131" i="118"/>
  <c r="DI131" i="118"/>
  <c r="DF131" i="118"/>
  <c r="DE131" i="118"/>
  <c r="DC131" i="118"/>
  <c r="DB131" i="118"/>
  <c r="CZ131" i="118"/>
  <c r="CY131" i="118"/>
  <c r="CW131" i="118"/>
  <c r="CV131" i="118"/>
  <c r="CS131" i="118"/>
  <c r="CP131" i="118"/>
  <c r="DO130" i="118"/>
  <c r="DJ130" i="118"/>
  <c r="DI130" i="118"/>
  <c r="DF130" i="118"/>
  <c r="DE130" i="118"/>
  <c r="DC130" i="118"/>
  <c r="DB130" i="118"/>
  <c r="CZ130" i="118"/>
  <c r="CY130" i="118"/>
  <c r="CW130" i="118"/>
  <c r="CV130" i="118"/>
  <c r="CS130" i="118"/>
  <c r="CP130" i="118"/>
  <c r="DO129" i="118"/>
  <c r="DJ129" i="118"/>
  <c r="DI129" i="118"/>
  <c r="DF129" i="118"/>
  <c r="DE129" i="118"/>
  <c r="DC129" i="118"/>
  <c r="DB129" i="118"/>
  <c r="CZ129" i="118"/>
  <c r="CY129" i="118"/>
  <c r="CW129" i="118"/>
  <c r="CV129" i="118"/>
  <c r="CS129" i="118"/>
  <c r="CP129" i="118"/>
  <c r="DO128" i="118"/>
  <c r="DJ128" i="118"/>
  <c r="DI128" i="118"/>
  <c r="DF128" i="118"/>
  <c r="DE128" i="118"/>
  <c r="DC128" i="118"/>
  <c r="DB128" i="118"/>
  <c r="CZ128" i="118"/>
  <c r="CY128" i="118"/>
  <c r="CW128" i="118"/>
  <c r="CV128" i="118"/>
  <c r="CS128" i="118"/>
  <c r="CP128" i="118"/>
  <c r="DO127" i="118"/>
  <c r="DJ127" i="118"/>
  <c r="DI127" i="118"/>
  <c r="DF127" i="118"/>
  <c r="DE127" i="118"/>
  <c r="DC127" i="118"/>
  <c r="DB127" i="118"/>
  <c r="CZ127" i="118"/>
  <c r="CY127" i="118"/>
  <c r="CW127" i="118"/>
  <c r="CV127" i="118"/>
  <c r="CS127" i="118"/>
  <c r="CP127" i="118"/>
  <c r="DO126" i="118"/>
  <c r="DJ126" i="118"/>
  <c r="DI126" i="118"/>
  <c r="DF126" i="118"/>
  <c r="DE126" i="118"/>
  <c r="DC126" i="118"/>
  <c r="DB126" i="118"/>
  <c r="CZ126" i="118"/>
  <c r="CY126" i="118"/>
  <c r="CW126" i="118"/>
  <c r="CV126" i="118"/>
  <c r="CS126" i="118"/>
  <c r="CP126" i="118"/>
  <c r="DO125" i="118"/>
  <c r="DJ125" i="118"/>
  <c r="DI125" i="118"/>
  <c r="DF125" i="118"/>
  <c r="DE125" i="118"/>
  <c r="DC125" i="118"/>
  <c r="DB125" i="118"/>
  <c r="CZ125" i="118"/>
  <c r="CY125" i="118"/>
  <c r="CW125" i="118"/>
  <c r="CV125" i="118"/>
  <c r="CS125" i="118"/>
  <c r="CP125" i="118"/>
  <c r="DO124" i="118"/>
  <c r="CZ124" i="118"/>
  <c r="CY124" i="118"/>
  <c r="CW124" i="118"/>
  <c r="CV124" i="118"/>
  <c r="CS124" i="118"/>
  <c r="CP124" i="118"/>
  <c r="DO123" i="118"/>
  <c r="DJ123" i="118"/>
  <c r="DI123" i="118"/>
  <c r="DF123" i="118"/>
  <c r="DE123" i="118"/>
  <c r="DC123" i="118"/>
  <c r="DB123" i="118"/>
  <c r="CZ123" i="118"/>
  <c r="CY123" i="118"/>
  <c r="CW123" i="118"/>
  <c r="CV123" i="118"/>
  <c r="CS123" i="118"/>
  <c r="CP123" i="118"/>
  <c r="DO122" i="118"/>
  <c r="DJ122" i="118"/>
  <c r="DI122" i="118"/>
  <c r="DF122" i="118"/>
  <c r="DE122" i="118"/>
  <c r="DC122" i="118"/>
  <c r="DB122" i="118"/>
  <c r="CZ122" i="118"/>
  <c r="CY122" i="118"/>
  <c r="CW122" i="118"/>
  <c r="CV122" i="118"/>
  <c r="CS122" i="118"/>
  <c r="CP122" i="118"/>
  <c r="DO121" i="118"/>
  <c r="DJ121" i="118"/>
  <c r="DI121" i="118"/>
  <c r="DF121" i="118"/>
  <c r="DE121" i="118"/>
  <c r="DC121" i="118"/>
  <c r="DB121" i="118"/>
  <c r="CZ121" i="118"/>
  <c r="CY121" i="118"/>
  <c r="CW121" i="118"/>
  <c r="CV121" i="118"/>
  <c r="CS121" i="118"/>
  <c r="CP121" i="118"/>
  <c r="DO120" i="118"/>
  <c r="DJ120" i="118"/>
  <c r="DI120" i="118"/>
  <c r="DF120" i="118"/>
  <c r="DE120" i="118"/>
  <c r="DC120" i="118"/>
  <c r="DB120" i="118"/>
  <c r="CZ120" i="118"/>
  <c r="CY120" i="118"/>
  <c r="CW120" i="118"/>
  <c r="CV120" i="118"/>
  <c r="CS120" i="118"/>
  <c r="CP120" i="118"/>
  <c r="DO119" i="118"/>
  <c r="DJ119" i="118"/>
  <c r="DI119" i="118"/>
  <c r="DF119" i="118"/>
  <c r="DE119" i="118"/>
  <c r="DC119" i="118"/>
  <c r="DB119" i="118"/>
  <c r="CZ119" i="118"/>
  <c r="CY119" i="118"/>
  <c r="CW119" i="118"/>
  <c r="CV119" i="118"/>
  <c r="CS119" i="118"/>
  <c r="CP119" i="118"/>
  <c r="DO118" i="118"/>
  <c r="DJ118" i="118"/>
  <c r="DI118" i="118"/>
  <c r="DF118" i="118"/>
  <c r="DE118" i="118"/>
  <c r="DC118" i="118"/>
  <c r="DB118" i="118"/>
  <c r="CZ118" i="118"/>
  <c r="CY118" i="118"/>
  <c r="CW118" i="118"/>
  <c r="CV118" i="118"/>
  <c r="CS118" i="118"/>
  <c r="CP118" i="118"/>
  <c r="DO117" i="118"/>
  <c r="DJ117" i="118"/>
  <c r="DI117" i="118"/>
  <c r="DF117" i="118"/>
  <c r="DE117" i="118"/>
  <c r="DC117" i="118"/>
  <c r="DB117" i="118"/>
  <c r="CZ117" i="118"/>
  <c r="CY117" i="118"/>
  <c r="CW117" i="118"/>
  <c r="CV117" i="118"/>
  <c r="CS117" i="118"/>
  <c r="CP117" i="118"/>
  <c r="DO116" i="118"/>
  <c r="DJ116" i="118"/>
  <c r="DI116" i="118"/>
  <c r="DF116" i="118"/>
  <c r="DE116" i="118"/>
  <c r="DC116" i="118"/>
  <c r="DB116" i="118"/>
  <c r="CZ116" i="118"/>
  <c r="CY116" i="118"/>
  <c r="CW116" i="118"/>
  <c r="CV116" i="118"/>
  <c r="CS116" i="118"/>
  <c r="CP116" i="118"/>
  <c r="DO115" i="118"/>
  <c r="DJ115" i="118"/>
  <c r="DI115" i="118"/>
  <c r="DF115" i="118"/>
  <c r="DE115" i="118"/>
  <c r="DC115" i="118"/>
  <c r="DB115" i="118"/>
  <c r="CZ115" i="118"/>
  <c r="CY115" i="118"/>
  <c r="CW115" i="118"/>
  <c r="CV115" i="118"/>
  <c r="CS115" i="118"/>
  <c r="CP115" i="118"/>
  <c r="DO114" i="118"/>
  <c r="DJ114" i="118"/>
  <c r="DI114" i="118"/>
  <c r="DF114" i="118"/>
  <c r="DE114" i="118"/>
  <c r="DC114" i="118"/>
  <c r="DB114" i="118"/>
  <c r="CZ114" i="118"/>
  <c r="CY114" i="118"/>
  <c r="CW114" i="118"/>
  <c r="CV114" i="118"/>
  <c r="CS114" i="118"/>
  <c r="CP114" i="118"/>
  <c r="DO113" i="118"/>
  <c r="DJ113" i="118"/>
  <c r="DI113" i="118"/>
  <c r="DF113" i="118"/>
  <c r="DE113" i="118"/>
  <c r="DC113" i="118"/>
  <c r="DB113" i="118"/>
  <c r="CZ113" i="118"/>
  <c r="CY113" i="118"/>
  <c r="CW113" i="118"/>
  <c r="CV113" i="118"/>
  <c r="CS113" i="118"/>
  <c r="CP113" i="118"/>
  <c r="DO112" i="118"/>
  <c r="DJ112" i="118"/>
  <c r="DI112" i="118"/>
  <c r="DF112" i="118"/>
  <c r="DE112" i="118"/>
  <c r="DC112" i="118"/>
  <c r="DB112" i="118"/>
  <c r="CW112" i="118"/>
  <c r="CV112" i="118"/>
  <c r="CS112" i="118"/>
  <c r="CP112" i="118"/>
  <c r="DO111" i="118"/>
  <c r="DJ111" i="118"/>
  <c r="DI111" i="118"/>
  <c r="DF111" i="118"/>
  <c r="DE111" i="118"/>
  <c r="DC111" i="118"/>
  <c r="DB111" i="118"/>
  <c r="CZ111" i="118"/>
  <c r="CY111" i="118"/>
  <c r="CW111" i="118"/>
  <c r="CV111" i="118"/>
  <c r="CS111" i="118"/>
  <c r="CP111" i="118"/>
  <c r="DO110" i="118"/>
  <c r="DJ110" i="118"/>
  <c r="DI110" i="118"/>
  <c r="DF110" i="118"/>
  <c r="DE110" i="118"/>
  <c r="DC110" i="118"/>
  <c r="DB110" i="118"/>
  <c r="CZ110" i="118"/>
  <c r="CY110" i="118"/>
  <c r="CW110" i="118"/>
  <c r="CV110" i="118"/>
  <c r="CS110" i="118"/>
  <c r="CP110" i="118"/>
  <c r="DO109" i="118"/>
  <c r="DJ109" i="118"/>
  <c r="DI109" i="118"/>
  <c r="DF109" i="118"/>
  <c r="DE109" i="118"/>
  <c r="DC109" i="118"/>
  <c r="DB109" i="118"/>
  <c r="CZ109" i="118"/>
  <c r="CY109" i="118"/>
  <c r="CW109" i="118"/>
  <c r="CV109" i="118"/>
  <c r="CS109" i="118"/>
  <c r="CP109" i="118"/>
  <c r="DO108" i="118"/>
  <c r="DJ108" i="118"/>
  <c r="DI108" i="118"/>
  <c r="DF108" i="118"/>
  <c r="DE108" i="118"/>
  <c r="DC108" i="118"/>
  <c r="DB108" i="118"/>
  <c r="CZ108" i="118"/>
  <c r="CY108" i="118"/>
  <c r="CW108" i="118"/>
  <c r="CV108" i="118"/>
  <c r="CS108" i="118"/>
  <c r="CP108" i="118"/>
  <c r="DO107" i="118"/>
  <c r="CW107" i="118"/>
  <c r="CV107" i="118"/>
  <c r="CS107" i="118"/>
  <c r="CP107" i="118"/>
  <c r="DO106" i="118"/>
  <c r="CW106" i="118"/>
  <c r="CV106" i="118"/>
  <c r="CS106" i="118"/>
  <c r="CP106" i="118"/>
  <c r="DO105" i="118"/>
  <c r="DJ105" i="118"/>
  <c r="DI105" i="118"/>
  <c r="CZ105" i="118"/>
  <c r="CY105" i="118"/>
  <c r="CW105" i="118"/>
  <c r="CV105" i="118"/>
  <c r="CS105" i="118"/>
  <c r="CP105" i="118"/>
  <c r="DO104" i="118"/>
  <c r="DJ104" i="118"/>
  <c r="DI104" i="118"/>
  <c r="CZ104" i="118"/>
  <c r="CY104" i="118"/>
  <c r="CW104" i="118"/>
  <c r="CV104" i="118"/>
  <c r="CS104" i="118"/>
  <c r="CP104" i="118"/>
  <c r="DO103" i="118"/>
  <c r="DJ103" i="118"/>
  <c r="DI103" i="118"/>
  <c r="DF103" i="118"/>
  <c r="DE103" i="118"/>
  <c r="DC103" i="118"/>
  <c r="DB103" i="118"/>
  <c r="CZ103" i="118"/>
  <c r="CY103" i="118"/>
  <c r="CW103" i="118"/>
  <c r="CV103" i="118"/>
  <c r="CS103" i="118"/>
  <c r="CP103" i="118"/>
  <c r="DO97" i="118"/>
  <c r="CW97" i="118"/>
  <c r="CV97" i="118"/>
  <c r="CS97" i="118"/>
  <c r="CP97" i="118"/>
  <c r="DO101" i="118"/>
  <c r="DJ101" i="118"/>
  <c r="DI101" i="118"/>
  <c r="DF101" i="118"/>
  <c r="DE101" i="118"/>
  <c r="DC101" i="118"/>
  <c r="DB101" i="118"/>
  <c r="CZ101" i="118"/>
  <c r="CY101" i="118"/>
  <c r="CW101" i="118"/>
  <c r="CV101" i="118"/>
  <c r="CS101" i="118"/>
  <c r="CP101" i="118"/>
  <c r="DO100" i="118"/>
  <c r="DJ100" i="118"/>
  <c r="DI100" i="118"/>
  <c r="DF100" i="118"/>
  <c r="DE100" i="118"/>
  <c r="DC100" i="118"/>
  <c r="DB100" i="118"/>
  <c r="CZ100" i="118"/>
  <c r="CY100" i="118"/>
  <c r="CW100" i="118"/>
  <c r="CV100" i="118"/>
  <c r="CS100" i="118"/>
  <c r="CP100" i="118"/>
  <c r="DO99" i="118"/>
  <c r="CW99" i="118"/>
  <c r="CV99" i="118"/>
  <c r="CS99" i="118"/>
  <c r="CP99" i="118"/>
  <c r="DO96" i="118"/>
  <c r="CW96" i="118"/>
  <c r="CV96" i="118"/>
  <c r="CS96" i="118"/>
  <c r="CP96" i="118"/>
  <c r="DO93" i="118"/>
  <c r="DJ93" i="118"/>
  <c r="DI93" i="118"/>
  <c r="DF93" i="118"/>
  <c r="DE93" i="118"/>
  <c r="DC93" i="118"/>
  <c r="DB93" i="118"/>
  <c r="CZ93" i="118"/>
  <c r="CY93" i="118"/>
  <c r="CW93" i="118"/>
  <c r="CV93" i="118"/>
  <c r="CS93" i="118"/>
  <c r="CP93" i="118"/>
  <c r="DO98" i="118"/>
  <c r="DJ98" i="118"/>
  <c r="DI98" i="118"/>
  <c r="DF98" i="118"/>
  <c r="DE98" i="118"/>
  <c r="DC98" i="118"/>
  <c r="DB98" i="118"/>
  <c r="CZ98" i="118"/>
  <c r="CY98" i="118"/>
  <c r="CW98" i="118"/>
  <c r="CV98" i="118"/>
  <c r="CS98" i="118"/>
  <c r="CP98" i="118"/>
  <c r="DO89" i="118"/>
  <c r="DJ89" i="118"/>
  <c r="DI89" i="118"/>
  <c r="DF89" i="118"/>
  <c r="DE89" i="118"/>
  <c r="DC89" i="118"/>
  <c r="DB89" i="118"/>
  <c r="CZ89" i="118"/>
  <c r="CY89" i="118"/>
  <c r="CW89" i="118"/>
  <c r="CV89" i="118"/>
  <c r="CS89" i="118"/>
  <c r="CP89" i="118"/>
  <c r="DO82" i="118"/>
  <c r="DJ82" i="118"/>
  <c r="DI82" i="118"/>
  <c r="DF82" i="118"/>
  <c r="DE82" i="118"/>
  <c r="DC82" i="118"/>
  <c r="DB82" i="118"/>
  <c r="CZ82" i="118"/>
  <c r="CY82" i="118"/>
  <c r="CW82" i="118"/>
  <c r="CV82" i="118"/>
  <c r="CS82" i="118"/>
  <c r="CP82" i="118"/>
  <c r="DO95" i="118"/>
  <c r="DJ95" i="118"/>
  <c r="DI95" i="118"/>
  <c r="DF95" i="118"/>
  <c r="DE95" i="118"/>
  <c r="DC95" i="118"/>
  <c r="DB95" i="118"/>
  <c r="CZ95" i="118"/>
  <c r="CY95" i="118"/>
  <c r="CW95" i="118"/>
  <c r="CV95" i="118"/>
  <c r="CS95" i="118"/>
  <c r="CP95" i="118"/>
  <c r="DO94" i="118"/>
  <c r="DJ94" i="118"/>
  <c r="DI94" i="118"/>
  <c r="DF94" i="118"/>
  <c r="DE94" i="118"/>
  <c r="DC94" i="118"/>
  <c r="DB94" i="118"/>
  <c r="CZ94" i="118"/>
  <c r="CY94" i="118"/>
  <c r="CW94" i="118"/>
  <c r="CV94" i="118"/>
  <c r="CS94" i="118"/>
  <c r="CP94" i="118"/>
  <c r="DO92" i="118"/>
  <c r="DJ92" i="118"/>
  <c r="DI92" i="118"/>
  <c r="DF92" i="118"/>
  <c r="DE92" i="118"/>
  <c r="DC92" i="118"/>
  <c r="DB92" i="118"/>
  <c r="CZ92" i="118"/>
  <c r="CY92" i="118"/>
  <c r="CW92" i="118"/>
  <c r="CV92" i="118"/>
  <c r="CS92" i="118"/>
  <c r="CP92" i="118"/>
  <c r="DO91" i="118"/>
  <c r="DJ91" i="118"/>
  <c r="DI91" i="118"/>
  <c r="DF91" i="118"/>
  <c r="DE91" i="118"/>
  <c r="DC91" i="118"/>
  <c r="DB91" i="118"/>
  <c r="CZ91" i="118"/>
  <c r="CY91" i="118"/>
  <c r="CW91" i="118"/>
  <c r="CV91" i="118"/>
  <c r="CS91" i="118"/>
  <c r="CP91" i="118"/>
  <c r="DO90" i="118"/>
  <c r="DJ90" i="118"/>
  <c r="DI90" i="118"/>
  <c r="DF90" i="118"/>
  <c r="DE90" i="118"/>
  <c r="DC90" i="118"/>
  <c r="DB90" i="118"/>
  <c r="CZ90" i="118"/>
  <c r="CY90" i="118"/>
  <c r="CW90" i="118"/>
  <c r="CV90" i="118"/>
  <c r="CS90" i="118"/>
  <c r="CP90" i="118"/>
  <c r="DO88" i="118"/>
  <c r="DJ88" i="118"/>
  <c r="DI88" i="118"/>
  <c r="DF88" i="118"/>
  <c r="DE88" i="118"/>
  <c r="DC88" i="118"/>
  <c r="DB88" i="118"/>
  <c r="CZ88" i="118"/>
  <c r="CY88" i="118"/>
  <c r="CW88" i="118"/>
  <c r="CV88" i="118"/>
  <c r="CS88" i="118"/>
  <c r="CP88" i="118"/>
  <c r="DO87" i="118"/>
  <c r="DJ87" i="118"/>
  <c r="DI87" i="118"/>
  <c r="DF87" i="118"/>
  <c r="DE87" i="118"/>
  <c r="DC87" i="118"/>
  <c r="DB87" i="118"/>
  <c r="CZ87" i="118"/>
  <c r="CY87" i="118"/>
  <c r="CW87" i="118"/>
  <c r="CV87" i="118"/>
  <c r="CS87" i="118"/>
  <c r="CP87" i="118"/>
  <c r="DO86" i="118"/>
  <c r="DJ86" i="118"/>
  <c r="DI86" i="118"/>
  <c r="DF86" i="118"/>
  <c r="DE86" i="118"/>
  <c r="DC86" i="118"/>
  <c r="DB86" i="118"/>
  <c r="CZ86" i="118"/>
  <c r="CY86" i="118"/>
  <c r="CW86" i="118"/>
  <c r="CV86" i="118"/>
  <c r="CS86" i="118"/>
  <c r="CP86" i="118"/>
  <c r="DO85" i="118"/>
  <c r="DJ85" i="118"/>
  <c r="DI85" i="118"/>
  <c r="DF85" i="118"/>
  <c r="DE85" i="118"/>
  <c r="DC85" i="118"/>
  <c r="DB85" i="118"/>
  <c r="CZ85" i="118"/>
  <c r="CY85" i="118"/>
  <c r="CW85" i="118"/>
  <c r="CV85" i="118"/>
  <c r="CS85" i="118"/>
  <c r="CP85" i="118"/>
  <c r="DO84" i="118"/>
  <c r="DJ84" i="118"/>
  <c r="DI84" i="118"/>
  <c r="DF84" i="118"/>
  <c r="DE84" i="118"/>
  <c r="DC84" i="118"/>
  <c r="DB84" i="118"/>
  <c r="CZ84" i="118"/>
  <c r="CY84" i="118"/>
  <c r="CW84" i="118"/>
  <c r="CV84" i="118"/>
  <c r="CS84" i="118"/>
  <c r="CP84" i="118"/>
  <c r="DO83" i="118"/>
  <c r="DJ83" i="118"/>
  <c r="DI83" i="118"/>
  <c r="DF83" i="118"/>
  <c r="DE83" i="118"/>
  <c r="DC83" i="118"/>
  <c r="DB83" i="118"/>
  <c r="CZ83" i="118"/>
  <c r="CY83" i="118"/>
  <c r="CW83" i="118"/>
  <c r="CV83" i="118"/>
  <c r="CS83" i="118"/>
  <c r="CP83" i="118"/>
  <c r="DO81" i="118"/>
  <c r="DJ81" i="118"/>
  <c r="DI81" i="118"/>
  <c r="DF81" i="118"/>
  <c r="DE81" i="118"/>
  <c r="DC81" i="118"/>
  <c r="DB81" i="118"/>
  <c r="CZ81" i="118"/>
  <c r="CY81" i="118"/>
  <c r="CW81" i="118"/>
  <c r="CV81" i="118"/>
  <c r="CS81" i="118"/>
  <c r="CP81" i="118"/>
  <c r="DO80" i="118"/>
  <c r="DJ80" i="118"/>
  <c r="DI80" i="118"/>
  <c r="DF80" i="118"/>
  <c r="DE80" i="118"/>
  <c r="DC80" i="118"/>
  <c r="DB80" i="118"/>
  <c r="CZ80" i="118"/>
  <c r="CY80" i="118"/>
  <c r="CW80" i="118"/>
  <c r="CV80" i="118"/>
  <c r="CS80" i="118"/>
  <c r="CP80" i="118"/>
  <c r="DO79" i="118"/>
  <c r="DJ79" i="118"/>
  <c r="DI79" i="118"/>
  <c r="DF79" i="118"/>
  <c r="DE79" i="118"/>
  <c r="DC79" i="118"/>
  <c r="DB79" i="118"/>
  <c r="CZ79" i="118"/>
  <c r="CY79" i="118"/>
  <c r="CW79" i="118"/>
  <c r="CV79" i="118"/>
  <c r="CS79" i="118"/>
  <c r="CP79" i="118"/>
  <c r="DO78" i="118"/>
  <c r="DJ78" i="118"/>
  <c r="DI78" i="118"/>
  <c r="DF78" i="118"/>
  <c r="DE78" i="118"/>
  <c r="DC78" i="118"/>
  <c r="DB78" i="118"/>
  <c r="CZ78" i="118"/>
  <c r="CY78" i="118"/>
  <c r="CW78" i="118"/>
  <c r="CV78" i="118"/>
  <c r="CS78" i="118"/>
  <c r="CP78" i="118"/>
  <c r="DO77" i="118"/>
  <c r="DJ77" i="118"/>
  <c r="DI77" i="118"/>
  <c r="DF77" i="118"/>
  <c r="DE77" i="118"/>
  <c r="DC77" i="118"/>
  <c r="DB77" i="118"/>
  <c r="CZ77" i="118"/>
  <c r="CY77" i="118"/>
  <c r="CW77" i="118"/>
  <c r="CV77" i="118"/>
  <c r="CS77" i="118"/>
  <c r="CP77" i="118"/>
  <c r="DO76" i="118"/>
  <c r="DJ76" i="118"/>
  <c r="DI76" i="118"/>
  <c r="DF76" i="118"/>
  <c r="DE76" i="118"/>
  <c r="DC76" i="118"/>
  <c r="DB76" i="118"/>
  <c r="CZ76" i="118"/>
  <c r="CY76" i="118"/>
  <c r="CW76" i="118"/>
  <c r="CV76" i="118"/>
  <c r="CS76" i="118"/>
  <c r="CP76" i="118"/>
  <c r="DO75" i="118"/>
  <c r="DJ75" i="118"/>
  <c r="DI75" i="118"/>
  <c r="DF75" i="118"/>
  <c r="DE75" i="118"/>
  <c r="DC75" i="118"/>
  <c r="DB75" i="118"/>
  <c r="CZ75" i="118"/>
  <c r="CY75" i="118"/>
  <c r="CW75" i="118"/>
  <c r="CV75" i="118"/>
  <c r="CS75" i="118"/>
  <c r="CP75" i="118"/>
  <c r="DO74" i="118"/>
  <c r="CW74" i="118"/>
  <c r="CV74" i="118"/>
  <c r="CS74" i="118"/>
  <c r="CP74" i="118"/>
  <c r="DO73" i="118"/>
  <c r="CW73" i="118"/>
  <c r="CV73" i="118"/>
  <c r="CS73" i="118"/>
  <c r="CP73" i="118"/>
  <c r="DO72" i="118"/>
  <c r="CW72" i="118"/>
  <c r="CV72" i="118"/>
  <c r="CS72" i="118"/>
  <c r="CP72" i="118"/>
  <c r="DO71" i="118"/>
  <c r="CW71" i="118"/>
  <c r="CV71" i="118"/>
  <c r="CS71" i="118"/>
  <c r="CP71" i="118"/>
  <c r="DO70" i="118"/>
  <c r="CZ70" i="118"/>
  <c r="CY70" i="118"/>
  <c r="CW70" i="118"/>
  <c r="CV70" i="118"/>
  <c r="CS70" i="118"/>
  <c r="CP70" i="118"/>
  <c r="DO69" i="118"/>
  <c r="CW69" i="118"/>
  <c r="CV69" i="118"/>
  <c r="CS69" i="118"/>
  <c r="CP69" i="118"/>
  <c r="DO55" i="118"/>
  <c r="CW55" i="118"/>
  <c r="CV55" i="118"/>
  <c r="CS55" i="118"/>
  <c r="CP55" i="118"/>
  <c r="DO68" i="118"/>
  <c r="CZ68" i="118"/>
  <c r="CY68" i="118"/>
  <c r="CW68" i="118"/>
  <c r="CV68" i="118"/>
  <c r="CS68" i="118"/>
  <c r="CP68" i="118"/>
  <c r="DO67" i="118"/>
  <c r="CZ67" i="118"/>
  <c r="CY67" i="118"/>
  <c r="CW67" i="118"/>
  <c r="CV67" i="118"/>
  <c r="CS67" i="118"/>
  <c r="CP67" i="118"/>
  <c r="DO66" i="118"/>
  <c r="CZ66" i="118"/>
  <c r="CY66" i="118"/>
  <c r="CW66" i="118"/>
  <c r="CV66" i="118"/>
  <c r="CS66" i="118"/>
  <c r="CP66" i="118"/>
  <c r="DO65" i="118"/>
  <c r="CZ65" i="118"/>
  <c r="CY65" i="118"/>
  <c r="CW65" i="118"/>
  <c r="CV65" i="118"/>
  <c r="CS65" i="118"/>
  <c r="CP65" i="118"/>
  <c r="DO64" i="118"/>
  <c r="CW64" i="118"/>
  <c r="CV64" i="118"/>
  <c r="CS64" i="118"/>
  <c r="CP64" i="118"/>
  <c r="DO62" i="118"/>
  <c r="DJ62" i="118"/>
  <c r="DI62" i="118"/>
  <c r="DF62" i="118"/>
  <c r="DE62" i="118"/>
  <c r="DC62" i="118"/>
  <c r="DB62" i="118"/>
  <c r="CW62" i="118"/>
  <c r="CV62" i="118"/>
  <c r="CS62" i="118"/>
  <c r="CP62" i="118"/>
  <c r="DO63" i="118"/>
  <c r="DJ63" i="118"/>
  <c r="DI63" i="118"/>
  <c r="DF63" i="118"/>
  <c r="DE63" i="118"/>
  <c r="DC63" i="118"/>
  <c r="DB63" i="118"/>
  <c r="CZ63" i="118"/>
  <c r="CY63" i="118"/>
  <c r="CW63" i="118"/>
  <c r="CV63" i="118"/>
  <c r="CS63" i="118"/>
  <c r="CP63" i="118"/>
  <c r="DO61" i="118"/>
  <c r="DJ61" i="118"/>
  <c r="DI61" i="118"/>
  <c r="DF61" i="118"/>
  <c r="DE61" i="118"/>
  <c r="DC61" i="118"/>
  <c r="DB61" i="118"/>
  <c r="CZ61" i="118"/>
  <c r="CY61" i="118"/>
  <c r="CW61" i="118"/>
  <c r="CV61" i="118"/>
  <c r="CS61" i="118"/>
  <c r="CP61" i="118"/>
  <c r="DO60" i="118"/>
  <c r="CW60" i="118"/>
  <c r="CV60" i="118"/>
  <c r="CS60" i="118"/>
  <c r="CP60" i="118"/>
  <c r="DO53" i="118"/>
  <c r="CZ53" i="118"/>
  <c r="CY53" i="118"/>
  <c r="CW53" i="118"/>
  <c r="CV53" i="118"/>
  <c r="CS53" i="118"/>
  <c r="CP53" i="118"/>
  <c r="DO59" i="118"/>
  <c r="DJ59" i="118"/>
  <c r="DI59" i="118"/>
  <c r="DF59" i="118"/>
  <c r="DE59" i="118"/>
  <c r="DC59" i="118"/>
  <c r="DB59" i="118"/>
  <c r="CZ59" i="118"/>
  <c r="CY59" i="118"/>
  <c r="CW59" i="118"/>
  <c r="CV59" i="118"/>
  <c r="CS59" i="118"/>
  <c r="CP59" i="118"/>
  <c r="DO58" i="118"/>
  <c r="DJ58" i="118"/>
  <c r="DI58" i="118"/>
  <c r="DF58" i="118"/>
  <c r="DE58" i="118"/>
  <c r="DC58" i="118"/>
  <c r="DB58" i="118"/>
  <c r="CZ58" i="118"/>
  <c r="CY58" i="118"/>
  <c r="CW58" i="118"/>
  <c r="CV58" i="118"/>
  <c r="CS58" i="118"/>
  <c r="CP58" i="118"/>
  <c r="DO57" i="118"/>
  <c r="CZ57" i="118"/>
  <c r="CY57" i="118"/>
  <c r="CW57" i="118"/>
  <c r="CV57" i="118"/>
  <c r="CS57" i="118"/>
  <c r="CP57" i="118"/>
  <c r="DO54" i="118"/>
  <c r="DJ54" i="118"/>
  <c r="DI54" i="118"/>
  <c r="DF54" i="118"/>
  <c r="DE54" i="118"/>
  <c r="DC54" i="118"/>
  <c r="DB54" i="118"/>
  <c r="CZ54" i="118"/>
  <c r="CY54" i="118"/>
  <c r="CW54" i="118"/>
  <c r="CV54" i="118"/>
  <c r="CS54" i="118"/>
  <c r="CP54" i="118"/>
  <c r="DO56" i="118"/>
  <c r="DJ56" i="118"/>
  <c r="DI56" i="118"/>
  <c r="DF56" i="118"/>
  <c r="DE56" i="118"/>
  <c r="DC56" i="118"/>
  <c r="DB56" i="118"/>
  <c r="CZ56" i="118"/>
  <c r="CY56" i="118"/>
  <c r="CW56" i="118"/>
  <c r="CV56" i="118"/>
  <c r="CS56" i="118"/>
  <c r="CP56" i="118"/>
  <c r="DO52" i="118"/>
  <c r="CZ52" i="118"/>
  <c r="CY52" i="118"/>
  <c r="CW52" i="118"/>
  <c r="CV52" i="118"/>
  <c r="CS52" i="118"/>
  <c r="CP52" i="118"/>
  <c r="DO51" i="118"/>
  <c r="DJ51" i="118"/>
  <c r="DI51" i="118"/>
  <c r="DF51" i="118"/>
  <c r="DE51" i="118"/>
  <c r="DC51" i="118"/>
  <c r="DB51" i="118"/>
  <c r="CZ51" i="118"/>
  <c r="CY51" i="118"/>
  <c r="CW51" i="118"/>
  <c r="CV51" i="118"/>
  <c r="CS51" i="118"/>
  <c r="CP51" i="118"/>
  <c r="DO50" i="118"/>
  <c r="DJ50" i="118"/>
  <c r="DI50" i="118"/>
  <c r="DF50" i="118"/>
  <c r="DE50" i="118"/>
  <c r="DC50" i="118"/>
  <c r="DB50" i="118"/>
  <c r="CZ50" i="118"/>
  <c r="CY50" i="118"/>
  <c r="CW50" i="118"/>
  <c r="CV50" i="118"/>
  <c r="CS50" i="118"/>
  <c r="CP50" i="118"/>
  <c r="DO39" i="118"/>
  <c r="CW39" i="118"/>
  <c r="CV39" i="118"/>
  <c r="CS39" i="118"/>
  <c r="CP39" i="118"/>
  <c r="DO49" i="118"/>
  <c r="CW49" i="118"/>
  <c r="CV49" i="118"/>
  <c r="CS49" i="118"/>
  <c r="CP49" i="118"/>
  <c r="DO42" i="118"/>
  <c r="DJ42" i="118"/>
  <c r="DI42" i="118"/>
  <c r="DF42" i="118"/>
  <c r="DE42" i="118"/>
  <c r="DC42" i="118"/>
  <c r="DB42" i="118"/>
  <c r="CZ42" i="118"/>
  <c r="CY42" i="118"/>
  <c r="CW42" i="118"/>
  <c r="CV42" i="118"/>
  <c r="CS42" i="118"/>
  <c r="CP42" i="118"/>
  <c r="DO48" i="118"/>
  <c r="DJ48" i="118"/>
  <c r="DI48" i="118"/>
  <c r="DF48" i="118"/>
  <c r="DE48" i="118"/>
  <c r="DC48" i="118"/>
  <c r="DB48" i="118"/>
  <c r="CZ48" i="118"/>
  <c r="CY48" i="118"/>
  <c r="CS48" i="118"/>
  <c r="CP48" i="118"/>
  <c r="DO28" i="118"/>
  <c r="DJ28" i="118"/>
  <c r="DI28" i="118"/>
  <c r="DF28" i="118"/>
  <c r="DE28" i="118"/>
  <c r="DC28" i="118"/>
  <c r="DB28" i="118"/>
  <c r="CZ28" i="118"/>
  <c r="CY28" i="118"/>
  <c r="CW28" i="118"/>
  <c r="CV28" i="118"/>
  <c r="CS28" i="118"/>
  <c r="CP28" i="118"/>
  <c r="DO41" i="118"/>
  <c r="CW41" i="118"/>
  <c r="CV41" i="118"/>
  <c r="CS41" i="118"/>
  <c r="CP41" i="118"/>
  <c r="DO40" i="118"/>
  <c r="DJ40" i="118"/>
  <c r="DI40" i="118"/>
  <c r="DF40" i="118"/>
  <c r="DE40" i="118"/>
  <c r="DC40" i="118"/>
  <c r="DB40" i="118"/>
  <c r="CZ40" i="118"/>
  <c r="CY40" i="118"/>
  <c r="CW40" i="118"/>
  <c r="CV40" i="118"/>
  <c r="CS40" i="118"/>
  <c r="CP40" i="118"/>
  <c r="DO47" i="118"/>
  <c r="DJ47" i="118"/>
  <c r="DI47" i="118"/>
  <c r="DF47" i="118"/>
  <c r="DE47" i="118"/>
  <c r="DC47" i="118"/>
  <c r="DB47" i="118"/>
  <c r="CZ47" i="118"/>
  <c r="CY47" i="118"/>
  <c r="CW47" i="118"/>
  <c r="CV47" i="118"/>
  <c r="CS47" i="118"/>
  <c r="CP47" i="118"/>
  <c r="DO46" i="118"/>
  <c r="DJ46" i="118"/>
  <c r="DI46" i="118"/>
  <c r="DF46" i="118"/>
  <c r="DE46" i="118"/>
  <c r="DC46" i="118"/>
  <c r="DB46" i="118"/>
  <c r="CZ46" i="118"/>
  <c r="CY46" i="118"/>
  <c r="CW46" i="118"/>
  <c r="CV46" i="118"/>
  <c r="CS46" i="118"/>
  <c r="CP46" i="118"/>
  <c r="DO45" i="118"/>
  <c r="DJ45" i="118"/>
  <c r="DI45" i="118"/>
  <c r="DF45" i="118"/>
  <c r="DE45" i="118"/>
  <c r="DC45" i="118"/>
  <c r="DB45" i="118"/>
  <c r="CZ45" i="118"/>
  <c r="CY45" i="118"/>
  <c r="CW45" i="118"/>
  <c r="CV45" i="118"/>
  <c r="CS45" i="118"/>
  <c r="CP45" i="118"/>
  <c r="DO44" i="118"/>
  <c r="CZ44" i="118"/>
  <c r="CY44" i="118"/>
  <c r="CW44" i="118"/>
  <c r="CV44" i="118"/>
  <c r="CS44" i="118"/>
  <c r="Z44" i="118"/>
  <c r="CR44" i="118" s="1"/>
  <c r="CP44" i="118"/>
  <c r="DO35" i="118"/>
  <c r="DJ35" i="118"/>
  <c r="DI35" i="118"/>
  <c r="DC35" i="118"/>
  <c r="DB35" i="118"/>
  <c r="CZ35" i="118"/>
  <c r="CY35" i="118"/>
  <c r="CW35" i="118"/>
  <c r="CV35" i="118"/>
  <c r="CS35" i="118"/>
  <c r="CP35" i="118"/>
  <c r="DO34" i="118"/>
  <c r="DJ34" i="118"/>
  <c r="DI34" i="118"/>
  <c r="DF34" i="118"/>
  <c r="DE34" i="118"/>
  <c r="DC34" i="118"/>
  <c r="DB34" i="118"/>
  <c r="CZ34" i="118"/>
  <c r="CY34" i="118"/>
  <c r="CW34" i="118"/>
  <c r="CV34" i="118"/>
  <c r="CS34" i="118"/>
  <c r="CP34" i="118"/>
  <c r="DO43" i="118"/>
  <c r="DJ43" i="118"/>
  <c r="DI43" i="118"/>
  <c r="DF43" i="118"/>
  <c r="DE43" i="118"/>
  <c r="DC43" i="118"/>
  <c r="DB43" i="118"/>
  <c r="CZ43" i="118"/>
  <c r="CY43" i="118"/>
  <c r="CW43" i="118"/>
  <c r="CV43" i="118"/>
  <c r="CS43" i="118"/>
  <c r="CP43" i="118"/>
  <c r="DO30" i="118"/>
  <c r="DJ30" i="118"/>
  <c r="DI30" i="118"/>
  <c r="DF30" i="118"/>
  <c r="DE30" i="118"/>
  <c r="DC30" i="118"/>
  <c r="DB30" i="118"/>
  <c r="CZ30" i="118"/>
  <c r="CY30" i="118"/>
  <c r="CW30" i="118"/>
  <c r="CV30" i="118"/>
  <c r="CS30" i="118"/>
  <c r="CP30" i="118"/>
  <c r="DO29" i="118"/>
  <c r="DJ29" i="118"/>
  <c r="DI29" i="118"/>
  <c r="DF29" i="118"/>
  <c r="DE29" i="118"/>
  <c r="DC29" i="118"/>
  <c r="DB29" i="118"/>
  <c r="CZ29" i="118"/>
  <c r="CY29" i="118"/>
  <c r="CW29" i="118"/>
  <c r="CV29" i="118"/>
  <c r="CS29" i="118"/>
  <c r="CR29" i="118"/>
  <c r="CP29" i="118"/>
  <c r="DO27" i="118"/>
  <c r="CW27" i="118"/>
  <c r="CV27" i="118"/>
  <c r="CS27" i="118"/>
  <c r="CP27" i="118"/>
  <c r="DO38" i="118"/>
  <c r="DJ38" i="118"/>
  <c r="DI38" i="118"/>
  <c r="DF38" i="118"/>
  <c r="DE38" i="118"/>
  <c r="DC38" i="118"/>
  <c r="DB38" i="118"/>
  <c r="CZ38" i="118"/>
  <c r="CY38" i="118"/>
  <c r="CW38" i="118"/>
  <c r="CV38" i="118"/>
  <c r="CS38" i="118"/>
  <c r="CP38" i="118"/>
  <c r="DO37" i="118"/>
  <c r="DJ37" i="118"/>
  <c r="DI37" i="118"/>
  <c r="DF37" i="118"/>
  <c r="DE37" i="118"/>
  <c r="DC37" i="118"/>
  <c r="DB37" i="118"/>
  <c r="CZ37" i="118"/>
  <c r="CY37" i="118"/>
  <c r="CW37" i="118"/>
  <c r="CV37" i="118"/>
  <c r="CS37" i="118"/>
  <c r="CP37" i="118"/>
  <c r="DO36" i="118"/>
  <c r="DJ36" i="118"/>
  <c r="DI36" i="118"/>
  <c r="DF36" i="118"/>
  <c r="DE36" i="118"/>
  <c r="DC36" i="118"/>
  <c r="DB36" i="118"/>
  <c r="CZ36" i="118"/>
  <c r="CY36" i="118"/>
  <c r="CW36" i="118"/>
  <c r="CV36" i="118"/>
  <c r="CS36" i="118"/>
  <c r="CP36" i="118"/>
  <c r="DO33" i="118"/>
  <c r="DJ33" i="118"/>
  <c r="DI33" i="118"/>
  <c r="DF33" i="118"/>
  <c r="DE33" i="118"/>
  <c r="DC33" i="118"/>
  <c r="DB33" i="118"/>
  <c r="CZ33" i="118"/>
  <c r="CY33" i="118"/>
  <c r="CW33" i="118"/>
  <c r="CV33" i="118"/>
  <c r="CS33" i="118"/>
  <c r="CP33" i="118"/>
  <c r="DO32" i="118"/>
  <c r="CS32" i="118"/>
  <c r="CP32" i="118"/>
  <c r="DO31" i="118"/>
  <c r="DJ31" i="118"/>
  <c r="DI31" i="118"/>
  <c r="DF31" i="118"/>
  <c r="DE31" i="118"/>
  <c r="DC31" i="118"/>
  <c r="DB31" i="118"/>
  <c r="CZ31" i="118"/>
  <c r="CY31" i="118"/>
  <c r="CW31" i="118"/>
  <c r="CV31" i="118"/>
  <c r="CS31" i="118"/>
  <c r="CP31" i="118"/>
  <c r="DO26" i="118"/>
  <c r="DJ26" i="118"/>
  <c r="DI26" i="118"/>
  <c r="DF26" i="118"/>
  <c r="DE26" i="118"/>
  <c r="DC26" i="118"/>
  <c r="DB26" i="118"/>
  <c r="CZ26" i="118"/>
  <c r="CY26" i="118"/>
  <c r="CW26" i="118"/>
  <c r="CV26" i="118"/>
  <c r="CS26" i="118"/>
  <c r="CP26" i="118"/>
  <c r="DO25" i="118"/>
  <c r="DJ25" i="118"/>
  <c r="DI25" i="118"/>
  <c r="DF25" i="118"/>
  <c r="DE25" i="118"/>
  <c r="DC25" i="118"/>
  <c r="DB25" i="118"/>
  <c r="CZ25" i="118"/>
  <c r="CY25" i="118"/>
  <c r="CW25" i="118"/>
  <c r="CV25" i="118"/>
  <c r="CS25" i="118"/>
  <c r="CP25" i="118"/>
  <c r="DO24" i="118"/>
  <c r="DJ24" i="118"/>
  <c r="DI24" i="118"/>
  <c r="DF24" i="118"/>
  <c r="DE24" i="118"/>
  <c r="DC24" i="118"/>
  <c r="DB24" i="118"/>
  <c r="CZ24" i="118"/>
  <c r="CY24" i="118"/>
  <c r="CW24" i="118"/>
  <c r="CV24" i="118"/>
  <c r="CS24" i="118"/>
  <c r="CP24" i="118"/>
  <c r="DO23" i="118"/>
  <c r="DJ23" i="118"/>
  <c r="DI23" i="118"/>
  <c r="DF23" i="118"/>
  <c r="DE23" i="118"/>
  <c r="DC23" i="118"/>
  <c r="DB23" i="118"/>
  <c r="CZ23" i="118"/>
  <c r="CY23" i="118"/>
  <c r="CW23" i="118"/>
  <c r="CV23" i="118"/>
  <c r="CS23" i="118"/>
  <c r="CP23" i="118"/>
  <c r="DO22" i="118"/>
  <c r="DJ22" i="118"/>
  <c r="DI22" i="118"/>
  <c r="DF22" i="118"/>
  <c r="DE22" i="118"/>
  <c r="DC22" i="118"/>
  <c r="DB22" i="118"/>
  <c r="CZ22" i="118"/>
  <c r="CY22" i="118"/>
  <c r="CW22" i="118"/>
  <c r="CV22" i="118"/>
  <c r="CS22" i="118"/>
  <c r="CP22" i="118"/>
  <c r="DO21" i="118"/>
  <c r="DJ21" i="118"/>
  <c r="DI21" i="118"/>
  <c r="DF21" i="118"/>
  <c r="DE21" i="118"/>
  <c r="DC21" i="118"/>
  <c r="DB21" i="118"/>
  <c r="CZ21" i="118"/>
  <c r="CY21" i="118"/>
  <c r="CW21" i="118"/>
  <c r="CV21" i="118"/>
  <c r="CS21" i="118"/>
  <c r="CP21" i="118"/>
  <c r="DO20" i="118"/>
  <c r="DJ20" i="118"/>
  <c r="DI20" i="118"/>
  <c r="DF20" i="118"/>
  <c r="DE20" i="118"/>
  <c r="DC20" i="118"/>
  <c r="DB20" i="118"/>
  <c r="CZ20" i="118"/>
  <c r="CY20" i="118"/>
  <c r="CW20" i="118"/>
  <c r="CV20" i="118"/>
  <c r="CS20" i="118"/>
  <c r="CP20" i="118"/>
  <c r="DO19" i="118"/>
  <c r="DJ19" i="118"/>
  <c r="DI19" i="118"/>
  <c r="DF19" i="118"/>
  <c r="DE19" i="118"/>
  <c r="DC19" i="118"/>
  <c r="DB19" i="118"/>
  <c r="CZ19" i="118"/>
  <c r="CY19" i="118"/>
  <c r="CW19" i="118"/>
  <c r="CV19" i="118"/>
  <c r="CS19" i="118"/>
  <c r="CP19" i="118"/>
  <c r="DO18" i="118"/>
  <c r="DJ18" i="118"/>
  <c r="DI18" i="118"/>
  <c r="DF18" i="118"/>
  <c r="DE18" i="118"/>
  <c r="DC18" i="118"/>
  <c r="DB18" i="118"/>
  <c r="CZ18" i="118"/>
  <c r="CY18" i="118"/>
  <c r="CW18" i="118"/>
  <c r="CV18" i="118"/>
  <c r="CS18" i="118"/>
  <c r="CP18" i="118"/>
  <c r="DO17" i="118"/>
  <c r="DJ17" i="118"/>
  <c r="DI17" i="118"/>
  <c r="DF17" i="118"/>
  <c r="DE17" i="118"/>
  <c r="DC17" i="118"/>
  <c r="DB17" i="118"/>
  <c r="CZ17" i="118"/>
  <c r="CY17" i="118"/>
  <c r="CW17" i="118"/>
  <c r="CV17" i="118"/>
  <c r="CS17" i="118"/>
  <c r="CP17" i="118"/>
  <c r="DO16" i="118"/>
  <c r="CW16" i="118"/>
  <c r="CV16" i="118"/>
  <c r="CS16" i="118"/>
  <c r="CP16" i="118"/>
  <c r="DO15" i="118"/>
  <c r="DJ15" i="118"/>
  <c r="DI15" i="118"/>
  <c r="DF15" i="118"/>
  <c r="DE15" i="118"/>
  <c r="DC15" i="118"/>
  <c r="DB15" i="118"/>
  <c r="CZ15" i="118"/>
  <c r="CY15" i="118"/>
  <c r="CW15" i="118"/>
  <c r="CV15" i="118"/>
  <c r="CS15" i="118"/>
  <c r="CP15" i="118"/>
  <c r="DO14" i="118"/>
  <c r="DJ14" i="118"/>
  <c r="DI14" i="118"/>
  <c r="DF14" i="118"/>
  <c r="DE14" i="118"/>
  <c r="DC14" i="118"/>
  <c r="DB14" i="118"/>
  <c r="CZ14" i="118"/>
  <c r="CY14" i="118"/>
  <c r="CW14" i="118"/>
  <c r="CV14" i="118"/>
  <c r="CS14" i="118"/>
  <c r="CP14" i="118"/>
  <c r="DO13" i="118"/>
  <c r="DJ13" i="118"/>
  <c r="DI13" i="118"/>
  <c r="DF13" i="118"/>
  <c r="DE13" i="118"/>
  <c r="DC13" i="118"/>
  <c r="DB13" i="118"/>
  <c r="CZ13" i="118"/>
  <c r="CY13" i="118"/>
  <c r="CW13" i="118"/>
  <c r="CV13" i="118"/>
  <c r="CS13" i="118"/>
  <c r="CP13" i="118"/>
  <c r="DO12" i="118"/>
  <c r="DJ12" i="118"/>
  <c r="DI12" i="118"/>
  <c r="DF12" i="118"/>
  <c r="DE12" i="118"/>
  <c r="DC12" i="118"/>
  <c r="DB12" i="118"/>
  <c r="CZ12" i="118"/>
  <c r="CY12" i="118"/>
  <c r="CW12" i="118"/>
  <c r="CV12" i="118"/>
  <c r="CS12" i="118"/>
  <c r="CP12" i="118"/>
  <c r="DO11" i="118"/>
  <c r="DJ11" i="118"/>
  <c r="DI11" i="118"/>
  <c r="DF11" i="118"/>
  <c r="DE11" i="118"/>
  <c r="CS11" i="118"/>
  <c r="CP11" i="118"/>
  <c r="DO10" i="118"/>
  <c r="CS10" i="118"/>
  <c r="CP10" i="118"/>
  <c r="DO9" i="118"/>
  <c r="DJ9" i="118"/>
  <c r="DI9" i="118"/>
  <c r="DF9" i="118"/>
  <c r="DE9" i="118"/>
  <c r="DC9" i="118"/>
  <c r="DB9" i="118"/>
  <c r="CZ9" i="118"/>
  <c r="CY9" i="118"/>
  <c r="CW9" i="118"/>
  <c r="CV9" i="118"/>
  <c r="CS9" i="118"/>
  <c r="CP9" i="118"/>
  <c r="DO8" i="118"/>
  <c r="DJ8" i="118"/>
  <c r="DI8" i="118"/>
  <c r="DF8" i="118"/>
  <c r="DE8" i="118"/>
  <c r="DC8" i="118"/>
  <c r="DB8" i="118"/>
  <c r="CZ8" i="118"/>
  <c r="CY8" i="118"/>
  <c r="CW8" i="118"/>
  <c r="CV8" i="118"/>
  <c r="CS8" i="118"/>
  <c r="CP8" i="118"/>
  <c r="DO7" i="118"/>
  <c r="DJ7" i="118"/>
  <c r="DI7" i="118"/>
  <c r="DF7" i="118"/>
  <c r="DE7" i="118"/>
  <c r="DC7" i="118"/>
  <c r="DB7" i="118"/>
  <c r="CZ7" i="118"/>
  <c r="CY7" i="118"/>
  <c r="CW7" i="118"/>
  <c r="CV7" i="118"/>
  <c r="CS7" i="118"/>
  <c r="CP7" i="118"/>
  <c r="DO6" i="118"/>
  <c r="DJ6" i="118"/>
  <c r="DI6" i="118"/>
  <c r="DF6" i="118"/>
  <c r="DE6" i="118"/>
  <c r="DC6" i="118"/>
  <c r="DB6" i="118"/>
  <c r="CZ6" i="118"/>
  <c r="CY6" i="118"/>
  <c r="CW6" i="118"/>
  <c r="CV6" i="118"/>
  <c r="CS6" i="118"/>
  <c r="CP6" i="118"/>
  <c r="DO45" i="117"/>
  <c r="CW45" i="117"/>
  <c r="CV45" i="117"/>
  <c r="CS45" i="117"/>
  <c r="CP45" i="117"/>
  <c r="Z45" i="117"/>
  <c r="CR45" i="117"/>
  <c r="C45" i="117"/>
  <c r="N150" i="117"/>
  <c r="M150" i="117"/>
  <c r="L150" i="117"/>
  <c r="K150" i="117"/>
  <c r="O150" i="117" s="1"/>
  <c r="J150" i="117"/>
  <c r="I150" i="117"/>
  <c r="H150" i="117"/>
  <c r="G150" i="117"/>
  <c r="F150" i="117"/>
  <c r="E150" i="117"/>
  <c r="D150" i="117"/>
  <c r="B150" i="117"/>
  <c r="A150" i="117"/>
  <c r="N149" i="117"/>
  <c r="M149" i="117"/>
  <c r="L149" i="117"/>
  <c r="K149" i="117"/>
  <c r="J149" i="117"/>
  <c r="I149" i="117"/>
  <c r="O149" i="117" s="1"/>
  <c r="H149" i="117"/>
  <c r="G149" i="117"/>
  <c r="F149" i="117"/>
  <c r="E149" i="117"/>
  <c r="D149" i="117"/>
  <c r="B149" i="117"/>
  <c r="A149" i="117"/>
  <c r="T148" i="117"/>
  <c r="DO147" i="117"/>
  <c r="CP147" i="117"/>
  <c r="C147" i="117"/>
  <c r="DO146" i="117"/>
  <c r="CP146" i="117"/>
  <c r="C146" i="117"/>
  <c r="DO145" i="117"/>
  <c r="CP145" i="117"/>
  <c r="C145" i="117"/>
  <c r="DO144" i="117"/>
  <c r="CP144" i="117"/>
  <c r="C144" i="117"/>
  <c r="DO143" i="117"/>
  <c r="CP143" i="117"/>
  <c r="C143" i="117"/>
  <c r="DO142" i="117"/>
  <c r="CP142" i="117"/>
  <c r="C142" i="117"/>
  <c r="DO141" i="117"/>
  <c r="CP141" i="117"/>
  <c r="C141" i="117"/>
  <c r="DO140" i="117"/>
  <c r="CP140" i="117"/>
  <c r="C140" i="117"/>
  <c r="CP139" i="117"/>
  <c r="C139" i="117"/>
  <c r="DO138" i="117"/>
  <c r="CP138" i="117"/>
  <c r="C138" i="117"/>
  <c r="DO137" i="117"/>
  <c r="CP137" i="117"/>
  <c r="C137" i="117"/>
  <c r="DO136" i="117"/>
  <c r="CP136" i="117"/>
  <c r="C136" i="117"/>
  <c r="DO135" i="117"/>
  <c r="DJ135" i="117"/>
  <c r="DI135" i="117"/>
  <c r="DF135" i="117"/>
  <c r="DE135" i="117"/>
  <c r="DC135" i="117"/>
  <c r="DB135" i="117"/>
  <c r="CZ135" i="117"/>
  <c r="CY135" i="117"/>
  <c r="CW135" i="117"/>
  <c r="CV135" i="117"/>
  <c r="CS135" i="117"/>
  <c r="CP135" i="117"/>
  <c r="Z135" i="117"/>
  <c r="C135" i="117" s="1"/>
  <c r="CR135" i="117"/>
  <c r="DO134" i="117"/>
  <c r="DJ134" i="117"/>
  <c r="DI134" i="117"/>
  <c r="DF134" i="117"/>
  <c r="DE134" i="117"/>
  <c r="DC134" i="117"/>
  <c r="DB134" i="117"/>
  <c r="CZ134" i="117"/>
  <c r="CY134" i="117"/>
  <c r="CW134" i="117"/>
  <c r="CV134" i="117"/>
  <c r="CS134" i="117"/>
  <c r="CP134" i="117"/>
  <c r="Z134" i="117"/>
  <c r="CR134" i="117"/>
  <c r="C134" i="117"/>
  <c r="DO133" i="117"/>
  <c r="DJ133" i="117"/>
  <c r="DI133" i="117"/>
  <c r="DF133" i="117"/>
  <c r="DE133" i="117"/>
  <c r="DC133" i="117"/>
  <c r="DB133" i="117"/>
  <c r="CZ133" i="117"/>
  <c r="CY133" i="117"/>
  <c r="CW133" i="117"/>
  <c r="CV133" i="117"/>
  <c r="CS133" i="117"/>
  <c r="CP133" i="117"/>
  <c r="Z133" i="117"/>
  <c r="CR133" i="117"/>
  <c r="C133" i="117"/>
  <c r="DO132" i="117"/>
  <c r="DJ132" i="117"/>
  <c r="DI132" i="117"/>
  <c r="DF132" i="117"/>
  <c r="DE132" i="117"/>
  <c r="DC132" i="117"/>
  <c r="DB132" i="117"/>
  <c r="CZ132" i="117"/>
  <c r="CY132" i="117"/>
  <c r="CW132" i="117"/>
  <c r="CV132" i="117"/>
  <c r="CS132" i="117"/>
  <c r="CP132" i="117"/>
  <c r="Z132" i="117"/>
  <c r="C132" i="117" s="1"/>
  <c r="CR132" i="117"/>
  <c r="DO131" i="117"/>
  <c r="DJ131" i="117"/>
  <c r="DI131" i="117"/>
  <c r="DF131" i="117"/>
  <c r="DE131" i="117"/>
  <c r="DC131" i="117"/>
  <c r="DB131" i="117"/>
  <c r="CZ131" i="117"/>
  <c r="CY131" i="117"/>
  <c r="CW131" i="117"/>
  <c r="CV131" i="117"/>
  <c r="CS131" i="117"/>
  <c r="CP131" i="117"/>
  <c r="Z131" i="117"/>
  <c r="CR131" i="117"/>
  <c r="DO130" i="117"/>
  <c r="DJ130" i="117"/>
  <c r="DI130" i="117"/>
  <c r="DF130" i="117"/>
  <c r="DE130" i="117"/>
  <c r="DC130" i="117"/>
  <c r="DB130" i="117"/>
  <c r="CZ130" i="117"/>
  <c r="CY130" i="117"/>
  <c r="CW130" i="117"/>
  <c r="CV130" i="117"/>
  <c r="CS130" i="117"/>
  <c r="CP130" i="117"/>
  <c r="Z130" i="117"/>
  <c r="CR130" i="117"/>
  <c r="DO129" i="117"/>
  <c r="DJ129" i="117"/>
  <c r="DI129" i="117"/>
  <c r="DF129" i="117"/>
  <c r="DE129" i="117"/>
  <c r="DC129" i="117"/>
  <c r="DB129" i="117"/>
  <c r="CZ129" i="117"/>
  <c r="CY129" i="117"/>
  <c r="CW129" i="117"/>
  <c r="CV129" i="117"/>
  <c r="CS129" i="117"/>
  <c r="CP129" i="117"/>
  <c r="Z129" i="117"/>
  <c r="CR129" i="117" s="1"/>
  <c r="DO128" i="117"/>
  <c r="DJ128" i="117"/>
  <c r="DI128" i="117"/>
  <c r="DF128" i="117"/>
  <c r="DE128" i="117"/>
  <c r="DC128" i="117"/>
  <c r="DB128" i="117"/>
  <c r="CZ128" i="117"/>
  <c r="CY128" i="117"/>
  <c r="CW128" i="117"/>
  <c r="CV128" i="117"/>
  <c r="CS128" i="117"/>
  <c r="CP128" i="117"/>
  <c r="Z128" i="117"/>
  <c r="C128" i="117" s="1"/>
  <c r="CR128" i="117"/>
  <c r="DO127" i="117"/>
  <c r="DJ127" i="117"/>
  <c r="DI127" i="117"/>
  <c r="DF127" i="117"/>
  <c r="DE127" i="117"/>
  <c r="DC127" i="117"/>
  <c r="DB127" i="117"/>
  <c r="CZ127" i="117"/>
  <c r="CY127" i="117"/>
  <c r="CW127" i="117"/>
  <c r="CV127" i="117"/>
  <c r="CS127" i="117"/>
  <c r="CP127" i="117"/>
  <c r="Z127" i="117"/>
  <c r="CR127" i="117"/>
  <c r="DO126" i="117"/>
  <c r="DJ126" i="117"/>
  <c r="DI126" i="117"/>
  <c r="DF126" i="117"/>
  <c r="DE126" i="117"/>
  <c r="DC126" i="117"/>
  <c r="DB126" i="117"/>
  <c r="CZ126" i="117"/>
  <c r="CY126" i="117"/>
  <c r="CW126" i="117"/>
  <c r="CV126" i="117"/>
  <c r="CS126" i="117"/>
  <c r="CP126" i="117"/>
  <c r="Z126" i="117"/>
  <c r="CR126" i="117"/>
  <c r="C126" i="117"/>
  <c r="DO125" i="117"/>
  <c r="CZ125" i="117"/>
  <c r="CY125" i="117"/>
  <c r="CW125" i="117"/>
  <c r="CV125" i="117"/>
  <c r="CS125" i="117"/>
  <c r="CP125" i="117"/>
  <c r="Z125" i="117"/>
  <c r="CR125" i="117" s="1"/>
  <c r="DO124" i="117"/>
  <c r="DJ124" i="117"/>
  <c r="DI124" i="117"/>
  <c r="DF124" i="117"/>
  <c r="DE124" i="117"/>
  <c r="DC124" i="117"/>
  <c r="DB124" i="117"/>
  <c r="CZ124" i="117"/>
  <c r="CY124" i="117"/>
  <c r="CW124" i="117"/>
  <c r="CV124" i="117"/>
  <c r="CS124" i="117"/>
  <c r="CP124" i="117"/>
  <c r="Z124" i="117"/>
  <c r="C124" i="117" s="1"/>
  <c r="CR124" i="117"/>
  <c r="DO123" i="117"/>
  <c r="DJ123" i="117"/>
  <c r="DI123" i="117"/>
  <c r="DF123" i="117"/>
  <c r="DE123" i="117"/>
  <c r="DC123" i="117"/>
  <c r="DB123" i="117"/>
  <c r="CZ123" i="117"/>
  <c r="CY123" i="117"/>
  <c r="CW123" i="117"/>
  <c r="CV123" i="117"/>
  <c r="CS123" i="117"/>
  <c r="CP123" i="117"/>
  <c r="Z123" i="117"/>
  <c r="DO122" i="117"/>
  <c r="DJ122" i="117"/>
  <c r="DI122" i="117"/>
  <c r="DF122" i="117"/>
  <c r="DE122" i="117"/>
  <c r="DC122" i="117"/>
  <c r="DB122" i="117"/>
  <c r="CZ122" i="117"/>
  <c r="CY122" i="117"/>
  <c r="CW122" i="117"/>
  <c r="CV122" i="117"/>
  <c r="CS122" i="117"/>
  <c r="CP122" i="117"/>
  <c r="Z122" i="117"/>
  <c r="CR122" i="117" s="1"/>
  <c r="DO121" i="117"/>
  <c r="DJ121" i="117"/>
  <c r="DI121" i="117"/>
  <c r="DF121" i="117"/>
  <c r="DE121" i="117"/>
  <c r="DC121" i="117"/>
  <c r="DB121" i="117"/>
  <c r="CZ121" i="117"/>
  <c r="CY121" i="117"/>
  <c r="CW121" i="117"/>
  <c r="CV121" i="117"/>
  <c r="CS121" i="117"/>
  <c r="CP121" i="117"/>
  <c r="Z121" i="117"/>
  <c r="DO120" i="117"/>
  <c r="DJ120" i="117"/>
  <c r="DI120" i="117"/>
  <c r="DF120" i="117"/>
  <c r="DE120" i="117"/>
  <c r="DC120" i="117"/>
  <c r="DB120" i="117"/>
  <c r="CZ120" i="117"/>
  <c r="CY120" i="117"/>
  <c r="CW120" i="117"/>
  <c r="CV120" i="117"/>
  <c r="CS120" i="117"/>
  <c r="CP120" i="117"/>
  <c r="Z120" i="117"/>
  <c r="CR120" i="117"/>
  <c r="DO119" i="117"/>
  <c r="DJ119" i="117"/>
  <c r="DI119" i="117"/>
  <c r="DF119" i="117"/>
  <c r="DE119" i="117"/>
  <c r="DC119" i="117"/>
  <c r="DB119" i="117"/>
  <c r="CZ119" i="117"/>
  <c r="CY119" i="117"/>
  <c r="CW119" i="117"/>
  <c r="CV119" i="117"/>
  <c r="CS119" i="117"/>
  <c r="CP119" i="117"/>
  <c r="Z119" i="117"/>
  <c r="CR119" i="117"/>
  <c r="C119" i="117"/>
  <c r="DO118" i="117"/>
  <c r="DJ118" i="117"/>
  <c r="DI118" i="117"/>
  <c r="DF118" i="117"/>
  <c r="DE118" i="117"/>
  <c r="DC118" i="117"/>
  <c r="DB118" i="117"/>
  <c r="CZ118" i="117"/>
  <c r="CY118" i="117"/>
  <c r="CW118" i="117"/>
  <c r="CV118" i="117"/>
  <c r="CS118" i="117"/>
  <c r="CP118" i="117"/>
  <c r="Z118" i="117"/>
  <c r="DO117" i="117"/>
  <c r="DJ117" i="117"/>
  <c r="DI117" i="117"/>
  <c r="DF117" i="117"/>
  <c r="DE117" i="117"/>
  <c r="DC117" i="117"/>
  <c r="DB117" i="117"/>
  <c r="CZ117" i="117"/>
  <c r="CY117" i="117"/>
  <c r="CW117" i="117"/>
  <c r="CV117" i="117"/>
  <c r="CS117" i="117"/>
  <c r="CP117" i="117"/>
  <c r="Z117" i="117"/>
  <c r="CR117" i="117"/>
  <c r="DO116" i="117"/>
  <c r="DJ116" i="117"/>
  <c r="DI116" i="117"/>
  <c r="DF116" i="117"/>
  <c r="DE116" i="117"/>
  <c r="DC116" i="117"/>
  <c r="DB116" i="117"/>
  <c r="CZ116" i="117"/>
  <c r="CY116" i="117"/>
  <c r="CW116" i="117"/>
  <c r="CV116" i="117"/>
  <c r="CS116" i="117"/>
  <c r="CP116" i="117"/>
  <c r="Z116" i="117"/>
  <c r="CR116" i="117"/>
  <c r="DO115" i="117"/>
  <c r="DJ115" i="117"/>
  <c r="DI115" i="117"/>
  <c r="DF115" i="117"/>
  <c r="DE115" i="117"/>
  <c r="DC115" i="117"/>
  <c r="DB115" i="117"/>
  <c r="CZ115" i="117"/>
  <c r="CY115" i="117"/>
  <c r="CW115" i="117"/>
  <c r="CV115" i="117"/>
  <c r="CS115" i="117"/>
  <c r="CP115" i="117"/>
  <c r="Z115" i="117"/>
  <c r="DO114" i="117"/>
  <c r="DJ114" i="117"/>
  <c r="DI114" i="117"/>
  <c r="DF114" i="117"/>
  <c r="DE114" i="117"/>
  <c r="DC114" i="117"/>
  <c r="DB114" i="117"/>
  <c r="CZ114" i="117"/>
  <c r="CY114" i="117"/>
  <c r="CW114" i="117"/>
  <c r="CV114" i="117"/>
  <c r="CS114" i="117"/>
  <c r="CP114" i="117"/>
  <c r="Z114" i="117"/>
  <c r="CR114" i="117" s="1"/>
  <c r="DO113" i="117"/>
  <c r="DJ113" i="117"/>
  <c r="DI113" i="117"/>
  <c r="DF113" i="117"/>
  <c r="DE113" i="117"/>
  <c r="DC113" i="117"/>
  <c r="DB113" i="117"/>
  <c r="CW113" i="117"/>
  <c r="CV113" i="117"/>
  <c r="CS113" i="117"/>
  <c r="CP113" i="117"/>
  <c r="Z113" i="117"/>
  <c r="CR113" i="117" s="1"/>
  <c r="DO112" i="117"/>
  <c r="DJ112" i="117"/>
  <c r="DI112" i="117"/>
  <c r="DF112" i="117"/>
  <c r="DE112" i="117"/>
  <c r="DC112" i="117"/>
  <c r="DB112" i="117"/>
  <c r="CZ112" i="117"/>
  <c r="CY112" i="117"/>
  <c r="CW112" i="117"/>
  <c r="CV112" i="117"/>
  <c r="CS112" i="117"/>
  <c r="CP112" i="117"/>
  <c r="Z112" i="117"/>
  <c r="CR112" i="117"/>
  <c r="DO111" i="117"/>
  <c r="DJ111" i="117"/>
  <c r="DI111" i="117"/>
  <c r="DF111" i="117"/>
  <c r="DE111" i="117"/>
  <c r="DC111" i="117"/>
  <c r="DB111" i="117"/>
  <c r="CZ111" i="117"/>
  <c r="CY111" i="117"/>
  <c r="CW111" i="117"/>
  <c r="CV111" i="117"/>
  <c r="CS111" i="117"/>
  <c r="CP111" i="117"/>
  <c r="Z111" i="117"/>
  <c r="CR111" i="117"/>
  <c r="C111" i="117"/>
  <c r="DO110" i="117"/>
  <c r="DJ110" i="117"/>
  <c r="DI110" i="117"/>
  <c r="DF110" i="117"/>
  <c r="DE110" i="117"/>
  <c r="DC110" i="117"/>
  <c r="DB110" i="117"/>
  <c r="CZ110" i="117"/>
  <c r="CY110" i="117"/>
  <c r="CW110" i="117"/>
  <c r="CV110" i="117"/>
  <c r="CS110" i="117"/>
  <c r="CP110" i="117"/>
  <c r="Z110" i="117"/>
  <c r="CR110" i="117"/>
  <c r="C110" i="117"/>
  <c r="DO109" i="117"/>
  <c r="DJ109" i="117"/>
  <c r="DI109" i="117"/>
  <c r="DF109" i="117"/>
  <c r="DE109" i="117"/>
  <c r="DC109" i="117"/>
  <c r="DB109" i="117"/>
  <c r="CZ109" i="117"/>
  <c r="CY109" i="117"/>
  <c r="CW109" i="117"/>
  <c r="CV109" i="117"/>
  <c r="CS109" i="117"/>
  <c r="CP109" i="117"/>
  <c r="Z109" i="117"/>
  <c r="CR109" i="117"/>
  <c r="C109" i="117"/>
  <c r="DO108" i="117"/>
  <c r="CW108" i="117"/>
  <c r="CV108" i="117"/>
  <c r="CS108" i="117"/>
  <c r="CP108" i="117"/>
  <c r="Z108" i="117"/>
  <c r="CR108" i="117"/>
  <c r="DO107" i="117"/>
  <c r="CW107" i="117"/>
  <c r="CV107" i="117"/>
  <c r="CS107" i="117"/>
  <c r="CP107" i="117"/>
  <c r="Z107" i="117"/>
  <c r="CR107" i="117" s="1"/>
  <c r="DO106" i="117"/>
  <c r="DJ106" i="117"/>
  <c r="DI106" i="117"/>
  <c r="CZ106" i="117"/>
  <c r="CY106" i="117"/>
  <c r="CW106" i="117"/>
  <c r="CV106" i="117"/>
  <c r="CS106" i="117"/>
  <c r="CP106" i="117"/>
  <c r="Z106" i="117"/>
  <c r="CR106" i="117" s="1"/>
  <c r="DO105" i="117"/>
  <c r="DJ105" i="117"/>
  <c r="DI105" i="117"/>
  <c r="CZ105" i="117"/>
  <c r="CY105" i="117"/>
  <c r="CW105" i="117"/>
  <c r="CV105" i="117"/>
  <c r="CS105" i="117"/>
  <c r="CP105" i="117"/>
  <c r="Z105" i="117"/>
  <c r="DO104" i="117"/>
  <c r="DJ104" i="117"/>
  <c r="DI104" i="117"/>
  <c r="DF104" i="117"/>
  <c r="DE104" i="117"/>
  <c r="DC104" i="117"/>
  <c r="DB104" i="117"/>
  <c r="CZ104" i="117"/>
  <c r="CY104" i="117"/>
  <c r="CW104" i="117"/>
  <c r="CV104" i="117"/>
  <c r="CS104" i="117"/>
  <c r="CP104" i="117"/>
  <c r="Z104" i="117"/>
  <c r="C104" i="117"/>
  <c r="DO103" i="117"/>
  <c r="CW103" i="117"/>
  <c r="CV103" i="117"/>
  <c r="CS103" i="117"/>
  <c r="CP103" i="117"/>
  <c r="Z103" i="117"/>
  <c r="CR103" i="117" s="1"/>
  <c r="DO102" i="117"/>
  <c r="DJ102" i="117"/>
  <c r="DI102" i="117"/>
  <c r="DF102" i="117"/>
  <c r="DE102" i="117"/>
  <c r="DC102" i="117"/>
  <c r="DB102" i="117"/>
  <c r="CW102" i="117"/>
  <c r="CV102" i="117"/>
  <c r="CS102" i="117"/>
  <c r="CP102" i="117"/>
  <c r="Z102" i="117"/>
  <c r="CR102" i="117" s="1"/>
  <c r="DO101" i="117"/>
  <c r="DJ101" i="117"/>
  <c r="DI101" i="117"/>
  <c r="DF101" i="117"/>
  <c r="DE101" i="117"/>
  <c r="DC101" i="117"/>
  <c r="DB101" i="117"/>
  <c r="CZ101" i="117"/>
  <c r="CY101" i="117"/>
  <c r="CW101" i="117"/>
  <c r="CV101" i="117"/>
  <c r="CS101" i="117"/>
  <c r="CP101" i="117"/>
  <c r="Z101" i="117"/>
  <c r="CR101" i="117"/>
  <c r="DO100" i="117"/>
  <c r="DJ100" i="117"/>
  <c r="DI100" i="117"/>
  <c r="DF100" i="117"/>
  <c r="DE100" i="117"/>
  <c r="DC100" i="117"/>
  <c r="DB100" i="117"/>
  <c r="CZ100" i="117"/>
  <c r="CY100" i="117"/>
  <c r="CW100" i="117"/>
  <c r="CV100" i="117"/>
  <c r="CS100" i="117"/>
  <c r="CP100" i="117"/>
  <c r="Z100" i="117"/>
  <c r="DO99" i="117"/>
  <c r="CW99" i="117"/>
  <c r="CV99" i="117"/>
  <c r="CS99" i="117"/>
  <c r="CP99" i="117"/>
  <c r="Z99" i="117"/>
  <c r="CR99" i="117" s="1"/>
  <c r="DO98" i="117"/>
  <c r="CW98" i="117"/>
  <c r="CV98" i="117"/>
  <c r="CS98" i="117"/>
  <c r="CP98" i="117"/>
  <c r="Z98" i="117"/>
  <c r="C98" i="117" s="1"/>
  <c r="CR98" i="117"/>
  <c r="DO97" i="117"/>
  <c r="DJ97" i="117"/>
  <c r="DI97" i="117"/>
  <c r="DF97" i="117"/>
  <c r="DE97" i="117"/>
  <c r="DC97" i="117"/>
  <c r="DB97" i="117"/>
  <c r="CZ97" i="117"/>
  <c r="CY97" i="117"/>
  <c r="CW97" i="117"/>
  <c r="CV97" i="117"/>
  <c r="CS97" i="117"/>
  <c r="CP97" i="117"/>
  <c r="Z97" i="117"/>
  <c r="CR97" i="117"/>
  <c r="DO96" i="117"/>
  <c r="DJ96" i="117"/>
  <c r="DI96" i="117"/>
  <c r="DF96" i="117"/>
  <c r="DE96" i="117"/>
  <c r="DC96" i="117"/>
  <c r="DB96" i="117"/>
  <c r="CZ96" i="117"/>
  <c r="CY96" i="117"/>
  <c r="CW96" i="117"/>
  <c r="CV96" i="117"/>
  <c r="CS96" i="117"/>
  <c r="CP96" i="117"/>
  <c r="Z96" i="117"/>
  <c r="DO95" i="117"/>
  <c r="DJ95" i="117"/>
  <c r="DI95" i="117"/>
  <c r="DF95" i="117"/>
  <c r="DE95" i="117"/>
  <c r="DC95" i="117"/>
  <c r="DB95" i="117"/>
  <c r="CZ95" i="117"/>
  <c r="CY95" i="117"/>
  <c r="CW95" i="117"/>
  <c r="CV95" i="117"/>
  <c r="CS95" i="117"/>
  <c r="CP95" i="117"/>
  <c r="Z95" i="117"/>
  <c r="CR95" i="117"/>
  <c r="DO94" i="117"/>
  <c r="DJ94" i="117"/>
  <c r="DI94" i="117"/>
  <c r="DF94" i="117"/>
  <c r="DE94" i="117"/>
  <c r="DC94" i="117"/>
  <c r="DB94" i="117"/>
  <c r="CZ94" i="117"/>
  <c r="CY94" i="117"/>
  <c r="CW94" i="117"/>
  <c r="CV94" i="117"/>
  <c r="CS94" i="117"/>
  <c r="CP94" i="117"/>
  <c r="Z94" i="117"/>
  <c r="DO93" i="117"/>
  <c r="DJ93" i="117"/>
  <c r="DI93" i="117"/>
  <c r="DF93" i="117"/>
  <c r="DE93" i="117"/>
  <c r="DC93" i="117"/>
  <c r="DB93" i="117"/>
  <c r="CZ93" i="117"/>
  <c r="CY93" i="117"/>
  <c r="CW93" i="117"/>
  <c r="CV93" i="117"/>
  <c r="CS93" i="117"/>
  <c r="CP93" i="117"/>
  <c r="Z93" i="117"/>
  <c r="CR93" i="117"/>
  <c r="DO92" i="117"/>
  <c r="DJ92" i="117"/>
  <c r="DI92" i="117"/>
  <c r="DF92" i="117"/>
  <c r="DE92" i="117"/>
  <c r="DC92" i="117"/>
  <c r="DB92" i="117"/>
  <c r="CZ92" i="117"/>
  <c r="CY92" i="117"/>
  <c r="CW92" i="117"/>
  <c r="CV92" i="117"/>
  <c r="CS92" i="117"/>
  <c r="CP92" i="117"/>
  <c r="Z92" i="117"/>
  <c r="CR92" i="117" s="1"/>
  <c r="DO91" i="117"/>
  <c r="DJ91" i="117"/>
  <c r="DI91" i="117"/>
  <c r="DF91" i="117"/>
  <c r="DE91" i="117"/>
  <c r="DC91" i="117"/>
  <c r="DB91" i="117"/>
  <c r="CZ91" i="117"/>
  <c r="CY91" i="117"/>
  <c r="CW91" i="117"/>
  <c r="CV91" i="117"/>
  <c r="CS91" i="117"/>
  <c r="CP91" i="117"/>
  <c r="Z91" i="117"/>
  <c r="CR91" i="117"/>
  <c r="C91" i="117"/>
  <c r="DO90" i="117"/>
  <c r="DJ90" i="117"/>
  <c r="DI90" i="117"/>
  <c r="DF90" i="117"/>
  <c r="DE90" i="117"/>
  <c r="DC90" i="117"/>
  <c r="DB90" i="117"/>
  <c r="CZ90" i="117"/>
  <c r="CY90" i="117"/>
  <c r="CW90" i="117"/>
  <c r="CV90" i="117"/>
  <c r="CS90" i="117"/>
  <c r="CP90" i="117"/>
  <c r="Z90" i="117"/>
  <c r="DO89" i="117"/>
  <c r="DJ89" i="117"/>
  <c r="DI89" i="117"/>
  <c r="DF89" i="117"/>
  <c r="DE89" i="117"/>
  <c r="DC89" i="117"/>
  <c r="DB89" i="117"/>
  <c r="CZ89" i="117"/>
  <c r="CY89" i="117"/>
  <c r="CW89" i="117"/>
  <c r="CV89" i="117"/>
  <c r="CS89" i="117"/>
  <c r="CP89" i="117"/>
  <c r="Z89" i="117"/>
  <c r="CR89" i="117"/>
  <c r="DO88" i="117"/>
  <c r="DJ88" i="117"/>
  <c r="DI88" i="117"/>
  <c r="DF88" i="117"/>
  <c r="DE88" i="117"/>
  <c r="DC88" i="117"/>
  <c r="DB88" i="117"/>
  <c r="CZ88" i="117"/>
  <c r="CY88" i="117"/>
  <c r="CW88" i="117"/>
  <c r="CV88" i="117"/>
  <c r="CS88" i="117"/>
  <c r="CP88" i="117"/>
  <c r="Z88" i="117"/>
  <c r="CR88" i="117" s="1"/>
  <c r="DO87" i="117"/>
  <c r="DJ87" i="117"/>
  <c r="DI87" i="117"/>
  <c r="DF87" i="117"/>
  <c r="DE87" i="117"/>
  <c r="DC87" i="117"/>
  <c r="DB87" i="117"/>
  <c r="CZ87" i="117"/>
  <c r="CY87" i="117"/>
  <c r="CW87" i="117"/>
  <c r="CV87" i="117"/>
  <c r="CS87" i="117"/>
  <c r="CP87" i="117"/>
  <c r="Z87" i="117"/>
  <c r="CR87" i="117"/>
  <c r="DO86" i="117"/>
  <c r="DJ86" i="117"/>
  <c r="DI86" i="117"/>
  <c r="DF86" i="117"/>
  <c r="DE86" i="117"/>
  <c r="DC86" i="117"/>
  <c r="DB86" i="117"/>
  <c r="CZ86" i="117"/>
  <c r="CY86" i="117"/>
  <c r="CW86" i="117"/>
  <c r="CV86" i="117"/>
  <c r="CS86" i="117"/>
  <c r="CP86" i="117"/>
  <c r="Z86" i="117"/>
  <c r="CR86" i="117"/>
  <c r="DO85" i="117"/>
  <c r="DJ85" i="117"/>
  <c r="DI85" i="117"/>
  <c r="DF85" i="117"/>
  <c r="DE85" i="117"/>
  <c r="DC85" i="117"/>
  <c r="DB85" i="117"/>
  <c r="CZ85" i="117"/>
  <c r="CY85" i="117"/>
  <c r="CW85" i="117"/>
  <c r="CV85" i="117"/>
  <c r="CS85" i="117"/>
  <c r="CP85" i="117"/>
  <c r="Z85" i="117"/>
  <c r="CR85" i="117" s="1"/>
  <c r="DO84" i="117"/>
  <c r="DJ84" i="117"/>
  <c r="DI84" i="117"/>
  <c r="DF84" i="117"/>
  <c r="DE84" i="117"/>
  <c r="DC84" i="117"/>
  <c r="DB84" i="117"/>
  <c r="CZ84" i="117"/>
  <c r="CY84" i="117"/>
  <c r="CW84" i="117"/>
  <c r="CV84" i="117"/>
  <c r="CS84" i="117"/>
  <c r="CP84" i="117"/>
  <c r="Z84" i="117"/>
  <c r="CR84" i="117"/>
  <c r="DO83" i="117"/>
  <c r="DJ83" i="117"/>
  <c r="DI83" i="117"/>
  <c r="DF83" i="117"/>
  <c r="DE83" i="117"/>
  <c r="DC83" i="117"/>
  <c r="DB83" i="117"/>
  <c r="CZ83" i="117"/>
  <c r="CY83" i="117"/>
  <c r="CW83" i="117"/>
  <c r="CV83" i="117"/>
  <c r="CS83" i="117"/>
  <c r="CP83" i="117"/>
  <c r="Z83" i="117"/>
  <c r="DO82" i="117"/>
  <c r="DJ82" i="117"/>
  <c r="DI82" i="117"/>
  <c r="DF82" i="117"/>
  <c r="DE82" i="117"/>
  <c r="DC82" i="117"/>
  <c r="DB82" i="117"/>
  <c r="CZ82" i="117"/>
  <c r="CY82" i="117"/>
  <c r="CW82" i="117"/>
  <c r="CV82" i="117"/>
  <c r="CS82" i="117"/>
  <c r="CP82" i="117"/>
  <c r="Z82" i="117"/>
  <c r="CR82" i="117" s="1"/>
  <c r="DO81" i="117"/>
  <c r="DJ81" i="117"/>
  <c r="DI81" i="117"/>
  <c r="DF81" i="117"/>
  <c r="DE81" i="117"/>
  <c r="DC81" i="117"/>
  <c r="DB81" i="117"/>
  <c r="CZ81" i="117"/>
  <c r="CY81" i="117"/>
  <c r="CW81" i="117"/>
  <c r="CV81" i="117"/>
  <c r="CS81" i="117"/>
  <c r="CP81" i="117"/>
  <c r="Z81" i="117"/>
  <c r="CR81" i="117"/>
  <c r="DO80" i="117"/>
  <c r="DJ80" i="117"/>
  <c r="DI80" i="117"/>
  <c r="DF80" i="117"/>
  <c r="DE80" i="117"/>
  <c r="DC80" i="117"/>
  <c r="DB80" i="117"/>
  <c r="CZ80" i="117"/>
  <c r="CY80" i="117"/>
  <c r="CW80" i="117"/>
  <c r="CV80" i="117"/>
  <c r="CS80" i="117"/>
  <c r="CP80" i="117"/>
  <c r="Z80" i="117"/>
  <c r="CR80" i="117"/>
  <c r="DO79" i="117"/>
  <c r="DJ79" i="117"/>
  <c r="DI79" i="117"/>
  <c r="DF79" i="117"/>
  <c r="DE79" i="117"/>
  <c r="DC79" i="117"/>
  <c r="DB79" i="117"/>
  <c r="CZ79" i="117"/>
  <c r="CY79" i="117"/>
  <c r="CW79" i="117"/>
  <c r="CV79" i="117"/>
  <c r="CS79" i="117"/>
  <c r="CP79" i="117"/>
  <c r="Z79" i="117"/>
  <c r="CR79" i="117"/>
  <c r="DO78" i="117"/>
  <c r="DJ78" i="117"/>
  <c r="DI78" i="117"/>
  <c r="DF78" i="117"/>
  <c r="DE78" i="117"/>
  <c r="DC78" i="117"/>
  <c r="DB78" i="117"/>
  <c r="CZ78" i="117"/>
  <c r="CY78" i="117"/>
  <c r="CW78" i="117"/>
  <c r="CV78" i="117"/>
  <c r="CS78" i="117"/>
  <c r="CP78" i="117"/>
  <c r="Z78" i="117"/>
  <c r="DO77" i="117"/>
  <c r="DJ77" i="117"/>
  <c r="DI77" i="117"/>
  <c r="DF77" i="117"/>
  <c r="DE77" i="117"/>
  <c r="DC77" i="117"/>
  <c r="DB77" i="117"/>
  <c r="CZ77" i="117"/>
  <c r="CY77" i="117"/>
  <c r="CW77" i="117"/>
  <c r="CV77" i="117"/>
  <c r="CS77" i="117"/>
  <c r="CP77" i="117"/>
  <c r="Z77" i="117"/>
  <c r="CR77" i="117" s="1"/>
  <c r="DO76" i="117"/>
  <c r="DJ76" i="117"/>
  <c r="DI76" i="117"/>
  <c r="DF76" i="117"/>
  <c r="DE76" i="117"/>
  <c r="DC76" i="117"/>
  <c r="DB76" i="117"/>
  <c r="CZ76" i="117"/>
  <c r="CY76" i="117"/>
  <c r="CW76" i="117"/>
  <c r="CV76" i="117"/>
  <c r="CS76" i="117"/>
  <c r="CP76" i="117"/>
  <c r="Z76" i="117"/>
  <c r="CR76" i="117"/>
  <c r="DO75" i="117"/>
  <c r="CW75" i="117"/>
  <c r="CV75" i="117"/>
  <c r="CS75" i="117"/>
  <c r="CP75" i="117"/>
  <c r="Z75" i="117"/>
  <c r="DO74" i="117"/>
  <c r="CW74" i="117"/>
  <c r="CV74" i="117"/>
  <c r="CS74" i="117"/>
  <c r="CP74" i="117"/>
  <c r="Z74" i="117"/>
  <c r="DO73" i="117"/>
  <c r="CW73" i="117"/>
  <c r="CV73" i="117"/>
  <c r="CS73" i="117"/>
  <c r="CP73" i="117"/>
  <c r="Z73" i="117"/>
  <c r="CR73" i="117" s="1"/>
  <c r="DO72" i="117"/>
  <c r="CW72" i="117"/>
  <c r="CV72" i="117"/>
  <c r="CS72" i="117"/>
  <c r="CP72" i="117"/>
  <c r="Z72" i="117"/>
  <c r="CR72" i="117"/>
  <c r="DO71" i="117"/>
  <c r="CZ71" i="117"/>
  <c r="CY71" i="117"/>
  <c r="CW71" i="117"/>
  <c r="CV71" i="117"/>
  <c r="CS71" i="117"/>
  <c r="CP71" i="117"/>
  <c r="Z71" i="117"/>
  <c r="DO70" i="117"/>
  <c r="CW70" i="117"/>
  <c r="CV70" i="117"/>
  <c r="CS70" i="117"/>
  <c r="CP70" i="117"/>
  <c r="Z70" i="117"/>
  <c r="C70" i="117" s="1"/>
  <c r="DO69" i="117"/>
  <c r="CW69" i="117"/>
  <c r="CV69" i="117"/>
  <c r="CS69" i="117"/>
  <c r="CP69" i="117"/>
  <c r="Z69" i="117"/>
  <c r="C69" i="117" s="1"/>
  <c r="CR69" i="117"/>
  <c r="DO68" i="117"/>
  <c r="CZ68" i="117"/>
  <c r="CY68" i="117"/>
  <c r="CW68" i="117"/>
  <c r="CV68" i="117"/>
  <c r="CS68" i="117"/>
  <c r="CP68" i="117"/>
  <c r="Z68" i="117"/>
  <c r="DO67" i="117"/>
  <c r="CZ67" i="117"/>
  <c r="CY67" i="117"/>
  <c r="CW67" i="117"/>
  <c r="CV67" i="117"/>
  <c r="CS67" i="117"/>
  <c r="CP67" i="117"/>
  <c r="Z67" i="117"/>
  <c r="C67" i="117"/>
  <c r="DO66" i="117"/>
  <c r="CZ66" i="117"/>
  <c r="CY66" i="117"/>
  <c r="CW66" i="117"/>
  <c r="CV66" i="117"/>
  <c r="CS66" i="117"/>
  <c r="CP66" i="117"/>
  <c r="Z66" i="117"/>
  <c r="C66" i="117" s="1"/>
  <c r="CR66" i="117"/>
  <c r="DO65" i="117"/>
  <c r="CZ65" i="117"/>
  <c r="CY65" i="117"/>
  <c r="CW65" i="117"/>
  <c r="CV65" i="117"/>
  <c r="CS65" i="117"/>
  <c r="CP65" i="117"/>
  <c r="Z65" i="117"/>
  <c r="C65" i="117"/>
  <c r="DO64" i="117"/>
  <c r="CW64" i="117"/>
  <c r="CV64" i="117"/>
  <c r="CS64" i="117"/>
  <c r="CP64" i="117"/>
  <c r="Z64" i="117"/>
  <c r="C64" i="117" s="1"/>
  <c r="DO63" i="117"/>
  <c r="DJ63" i="117"/>
  <c r="DI63" i="117"/>
  <c r="DF63" i="117"/>
  <c r="DE63" i="117"/>
  <c r="DC63" i="117"/>
  <c r="DB63" i="117"/>
  <c r="CW63" i="117"/>
  <c r="CV63" i="117"/>
  <c r="CS63" i="117"/>
  <c r="CP63" i="117"/>
  <c r="Z63" i="117"/>
  <c r="CR63" i="117" s="1"/>
  <c r="DO62" i="117"/>
  <c r="DJ62" i="117"/>
  <c r="DI62" i="117"/>
  <c r="DF62" i="117"/>
  <c r="DE62" i="117"/>
  <c r="DC62" i="117"/>
  <c r="DB62" i="117"/>
  <c r="CZ62" i="117"/>
  <c r="CY62" i="117"/>
  <c r="CW62" i="117"/>
  <c r="CV62" i="117"/>
  <c r="CS62" i="117"/>
  <c r="CP62" i="117"/>
  <c r="Z62" i="117"/>
  <c r="C62" i="117" s="1"/>
  <c r="CR62" i="117"/>
  <c r="DO61" i="117"/>
  <c r="DJ61" i="117"/>
  <c r="DI61" i="117"/>
  <c r="DF61" i="117"/>
  <c r="DE61" i="117"/>
  <c r="DC61" i="117"/>
  <c r="DB61" i="117"/>
  <c r="CZ61" i="117"/>
  <c r="CY61" i="117"/>
  <c r="CW61" i="117"/>
  <c r="CV61" i="117"/>
  <c r="CS61" i="117"/>
  <c r="CP61" i="117"/>
  <c r="Z61" i="117"/>
  <c r="DO60" i="117"/>
  <c r="CW60" i="117"/>
  <c r="CV60" i="117"/>
  <c r="CS60" i="117"/>
  <c r="CP60" i="117"/>
  <c r="Z60" i="117"/>
  <c r="CR60" i="117" s="1"/>
  <c r="DO59" i="117"/>
  <c r="CZ59" i="117"/>
  <c r="CY59" i="117"/>
  <c r="CW59" i="117"/>
  <c r="CV59" i="117"/>
  <c r="CS59" i="117"/>
  <c r="CP59" i="117"/>
  <c r="Z59" i="117"/>
  <c r="C59" i="117" s="1"/>
  <c r="DO58" i="117"/>
  <c r="DJ58" i="117"/>
  <c r="DI58" i="117"/>
  <c r="DF58" i="117"/>
  <c r="DE58" i="117"/>
  <c r="DC58" i="117"/>
  <c r="DB58" i="117"/>
  <c r="CZ58" i="117"/>
  <c r="CY58" i="117"/>
  <c r="CW58" i="117"/>
  <c r="CV58" i="117"/>
  <c r="CS58" i="117"/>
  <c r="CP58" i="117"/>
  <c r="Z58" i="117"/>
  <c r="CR58" i="117"/>
  <c r="DO57" i="117"/>
  <c r="DJ57" i="117"/>
  <c r="DI57" i="117"/>
  <c r="DF57" i="117"/>
  <c r="DE57" i="117"/>
  <c r="DC57" i="117"/>
  <c r="DB57" i="117"/>
  <c r="CZ57" i="117"/>
  <c r="CY57" i="117"/>
  <c r="CW57" i="117"/>
  <c r="CV57" i="117"/>
  <c r="CS57" i="117"/>
  <c r="CP57" i="117"/>
  <c r="Z57" i="117"/>
  <c r="DO56" i="117"/>
  <c r="CZ56" i="117"/>
  <c r="CY56" i="117"/>
  <c r="CW56" i="117"/>
  <c r="CV56" i="117"/>
  <c r="CS56" i="117"/>
  <c r="CP56" i="117"/>
  <c r="Z56" i="117"/>
  <c r="CR56" i="117" s="1"/>
  <c r="DO55" i="117"/>
  <c r="DJ55" i="117"/>
  <c r="DI55" i="117"/>
  <c r="DF55" i="117"/>
  <c r="DE55" i="117"/>
  <c r="DC55" i="117"/>
  <c r="DB55" i="117"/>
  <c r="CZ55" i="117"/>
  <c r="CY55" i="117"/>
  <c r="CW55" i="117"/>
  <c r="CV55" i="117"/>
  <c r="CS55" i="117"/>
  <c r="CP55" i="117"/>
  <c r="Z55" i="117"/>
  <c r="CR55" i="117"/>
  <c r="DO54" i="117"/>
  <c r="DJ54" i="117"/>
  <c r="DI54" i="117"/>
  <c r="DF54" i="117"/>
  <c r="DE54" i="117"/>
  <c r="DC54" i="117"/>
  <c r="DB54" i="117"/>
  <c r="CZ54" i="117"/>
  <c r="CY54" i="117"/>
  <c r="CW54" i="117"/>
  <c r="CV54" i="117"/>
  <c r="CS54" i="117"/>
  <c r="CP54" i="117"/>
  <c r="Z54" i="117"/>
  <c r="DO53" i="117"/>
  <c r="CZ53" i="117"/>
  <c r="CY53" i="117"/>
  <c r="CW53" i="117"/>
  <c r="CV53" i="117"/>
  <c r="CS53" i="117"/>
  <c r="CP53" i="117"/>
  <c r="Z53" i="117"/>
  <c r="DO52" i="117"/>
  <c r="DJ52" i="117"/>
  <c r="DI52" i="117"/>
  <c r="DF52" i="117"/>
  <c r="DE52" i="117"/>
  <c r="DC52" i="117"/>
  <c r="DB52" i="117"/>
  <c r="CZ52" i="117"/>
  <c r="CY52" i="117"/>
  <c r="CW52" i="117"/>
  <c r="CV52" i="117"/>
  <c r="CS52" i="117"/>
  <c r="CP52" i="117"/>
  <c r="Z52" i="117"/>
  <c r="C52" i="117" s="1"/>
  <c r="CR52" i="117"/>
  <c r="DO51" i="117"/>
  <c r="DJ51" i="117"/>
  <c r="DI51" i="117"/>
  <c r="DF51" i="117"/>
  <c r="DE51" i="117"/>
  <c r="DC51" i="117"/>
  <c r="DB51" i="117"/>
  <c r="CZ51" i="117"/>
  <c r="CY51" i="117"/>
  <c r="CW51" i="117"/>
  <c r="CV51" i="117"/>
  <c r="CS51" i="117"/>
  <c r="CP51" i="117"/>
  <c r="Z51" i="117"/>
  <c r="CR51" i="117"/>
  <c r="DO50" i="117"/>
  <c r="CW50" i="117"/>
  <c r="CV50" i="117"/>
  <c r="CS50" i="117"/>
  <c r="CP50" i="117"/>
  <c r="Z50" i="117"/>
  <c r="DO49" i="117"/>
  <c r="CW49" i="117"/>
  <c r="CV49" i="117"/>
  <c r="CS49" i="117"/>
  <c r="CP49" i="117"/>
  <c r="Z49" i="117"/>
  <c r="CR49" i="117" s="1"/>
  <c r="DO48" i="117"/>
  <c r="DJ48" i="117"/>
  <c r="DI48" i="117"/>
  <c r="DF48" i="117"/>
  <c r="DE48" i="117"/>
  <c r="DC48" i="117"/>
  <c r="DB48" i="117"/>
  <c r="CZ48" i="117"/>
  <c r="CY48" i="117"/>
  <c r="CW48" i="117"/>
  <c r="CV48" i="117"/>
  <c r="CS48" i="117"/>
  <c r="CP48" i="117"/>
  <c r="Z48" i="117"/>
  <c r="CR48" i="117"/>
  <c r="C48" i="117"/>
  <c r="DO47" i="117"/>
  <c r="DJ47" i="117"/>
  <c r="DI47" i="117"/>
  <c r="DF47" i="117"/>
  <c r="DE47" i="117"/>
  <c r="DC47" i="117"/>
  <c r="DB47" i="117"/>
  <c r="CZ47" i="117"/>
  <c r="CY47" i="117"/>
  <c r="CS47" i="117"/>
  <c r="CP47" i="117"/>
  <c r="Z47" i="117"/>
  <c r="DO46" i="117"/>
  <c r="DJ46" i="117"/>
  <c r="DI46" i="117"/>
  <c r="DF46" i="117"/>
  <c r="DE46" i="117"/>
  <c r="DC46" i="117"/>
  <c r="DB46" i="117"/>
  <c r="CZ46" i="117"/>
  <c r="CY46" i="117"/>
  <c r="CW46" i="117"/>
  <c r="CV46" i="117"/>
  <c r="CS46" i="117"/>
  <c r="CP46" i="117"/>
  <c r="Z46" i="117"/>
  <c r="CR46" i="117"/>
  <c r="DO44" i="117"/>
  <c r="DJ44" i="117"/>
  <c r="DI44" i="117"/>
  <c r="DF44" i="117"/>
  <c r="DE44" i="117"/>
  <c r="DC44" i="117"/>
  <c r="DB44" i="117"/>
  <c r="CZ44" i="117"/>
  <c r="CY44" i="117"/>
  <c r="CW44" i="117"/>
  <c r="CV44" i="117"/>
  <c r="CS44" i="117"/>
  <c r="CP44" i="117"/>
  <c r="Z44" i="117"/>
  <c r="CR44" i="117"/>
  <c r="DO43" i="117"/>
  <c r="DJ43" i="117"/>
  <c r="DI43" i="117"/>
  <c r="DF43" i="117"/>
  <c r="DE43" i="117"/>
  <c r="DC43" i="117"/>
  <c r="DB43" i="117"/>
  <c r="CZ43" i="117"/>
  <c r="CY43" i="117"/>
  <c r="CW43" i="117"/>
  <c r="CV43" i="117"/>
  <c r="CS43" i="117"/>
  <c r="CP43" i="117"/>
  <c r="Z43" i="117"/>
  <c r="DO42" i="117"/>
  <c r="DJ42" i="117"/>
  <c r="DI42" i="117"/>
  <c r="DF42" i="117"/>
  <c r="DE42" i="117"/>
  <c r="DC42" i="117"/>
  <c r="DB42" i="117"/>
  <c r="CZ42" i="117"/>
  <c r="CY42" i="117"/>
  <c r="CW42" i="117"/>
  <c r="CV42" i="117"/>
  <c r="CS42" i="117"/>
  <c r="CP42" i="117"/>
  <c r="Z42" i="117"/>
  <c r="CR42" i="117"/>
  <c r="DO41" i="117"/>
  <c r="DJ41" i="117"/>
  <c r="DI41" i="117"/>
  <c r="DF41" i="117"/>
  <c r="DE41" i="117"/>
  <c r="DC41" i="117"/>
  <c r="DB41" i="117"/>
  <c r="CZ41" i="117"/>
  <c r="CY41" i="117"/>
  <c r="CW41" i="117"/>
  <c r="CV41" i="117"/>
  <c r="CS41" i="117"/>
  <c r="CP41" i="117"/>
  <c r="Z41" i="117"/>
  <c r="CR41" i="117"/>
  <c r="DO40" i="117"/>
  <c r="CZ40" i="117"/>
  <c r="CY40" i="117"/>
  <c r="CW40" i="117"/>
  <c r="CV40" i="117"/>
  <c r="CS40" i="117"/>
  <c r="CP40" i="117"/>
  <c r="Z40" i="117"/>
  <c r="CR40" i="117"/>
  <c r="DO39" i="117"/>
  <c r="DJ39" i="117"/>
  <c r="DI39" i="117"/>
  <c r="DC39" i="117"/>
  <c r="DB39" i="117"/>
  <c r="CZ39" i="117"/>
  <c r="CY39" i="117"/>
  <c r="CW39" i="117"/>
  <c r="CV39" i="117"/>
  <c r="CS39" i="117"/>
  <c r="CP39" i="117"/>
  <c r="Z39" i="117"/>
  <c r="C39" i="117" s="1"/>
  <c r="DO38" i="117"/>
  <c r="DJ38" i="117"/>
  <c r="DI38" i="117"/>
  <c r="DF38" i="117"/>
  <c r="DE38" i="117"/>
  <c r="DC38" i="117"/>
  <c r="DB38" i="117"/>
  <c r="CZ38" i="117"/>
  <c r="CY38" i="117"/>
  <c r="CW38" i="117"/>
  <c r="CV38" i="117"/>
  <c r="CS38" i="117"/>
  <c r="CP38" i="117"/>
  <c r="Z38" i="117"/>
  <c r="C38" i="117"/>
  <c r="DO37" i="117"/>
  <c r="DJ37" i="117"/>
  <c r="DI37" i="117"/>
  <c r="DF37" i="117"/>
  <c r="DE37" i="117"/>
  <c r="DC37" i="117"/>
  <c r="DB37" i="117"/>
  <c r="CZ37" i="117"/>
  <c r="CY37" i="117"/>
  <c r="CW37" i="117"/>
  <c r="CV37" i="117"/>
  <c r="CS37" i="117"/>
  <c r="CP37" i="117"/>
  <c r="Z37" i="117"/>
  <c r="C37" i="117"/>
  <c r="DO36" i="117"/>
  <c r="DJ36" i="117"/>
  <c r="DI36" i="117"/>
  <c r="DF36" i="117"/>
  <c r="DE36" i="117"/>
  <c r="DC36" i="117"/>
  <c r="DB36" i="117"/>
  <c r="CZ36" i="117"/>
  <c r="CY36" i="117"/>
  <c r="CW36" i="117"/>
  <c r="CV36" i="117"/>
  <c r="CS36" i="117"/>
  <c r="CP36" i="117"/>
  <c r="Z36" i="117"/>
  <c r="DO35" i="117"/>
  <c r="DJ35" i="117"/>
  <c r="DI35" i="117"/>
  <c r="DF35" i="117"/>
  <c r="DE35" i="117"/>
  <c r="DC35" i="117"/>
  <c r="DB35" i="117"/>
  <c r="CZ35" i="117"/>
  <c r="CY35" i="117"/>
  <c r="CW35" i="117"/>
  <c r="CV35" i="117"/>
  <c r="CS35" i="117"/>
  <c r="CP35" i="117"/>
  <c r="Z35" i="117"/>
  <c r="C35" i="117" s="1"/>
  <c r="DO34" i="117"/>
  <c r="CW34" i="117"/>
  <c r="CV34" i="117"/>
  <c r="CS34" i="117"/>
  <c r="CP34" i="117"/>
  <c r="Z34" i="117"/>
  <c r="C34" i="117"/>
  <c r="DO33" i="117"/>
  <c r="DJ33" i="117"/>
  <c r="DI33" i="117"/>
  <c r="DF33" i="117"/>
  <c r="DE33" i="117"/>
  <c r="DC33" i="117"/>
  <c r="DB33" i="117"/>
  <c r="CZ33" i="117"/>
  <c r="CY33" i="117"/>
  <c r="CW33" i="117"/>
  <c r="CV33" i="117"/>
  <c r="CS33" i="117"/>
  <c r="CP33" i="117"/>
  <c r="Z33" i="117"/>
  <c r="C33" i="117"/>
  <c r="DO32" i="117"/>
  <c r="DJ32" i="117"/>
  <c r="DI32" i="117"/>
  <c r="DF32" i="117"/>
  <c r="DE32" i="117"/>
  <c r="DC32" i="117"/>
  <c r="DB32" i="117"/>
  <c r="CZ32" i="117"/>
  <c r="CY32" i="117"/>
  <c r="CW32" i="117"/>
  <c r="CV32" i="117"/>
  <c r="CS32" i="117"/>
  <c r="CP32" i="117"/>
  <c r="Z32" i="117"/>
  <c r="C32" i="117" s="1"/>
  <c r="DO31" i="117"/>
  <c r="DJ31" i="117"/>
  <c r="DI31" i="117"/>
  <c r="DF31" i="117"/>
  <c r="DE31" i="117"/>
  <c r="DC31" i="117"/>
  <c r="DB31" i="117"/>
  <c r="CZ31" i="117"/>
  <c r="CY31" i="117"/>
  <c r="CW31" i="117"/>
  <c r="CV31" i="117"/>
  <c r="CS31" i="117"/>
  <c r="CP31" i="117"/>
  <c r="Z31" i="117"/>
  <c r="DO30" i="117"/>
  <c r="DJ30" i="117"/>
  <c r="DI30" i="117"/>
  <c r="DF30" i="117"/>
  <c r="DE30" i="117"/>
  <c r="DC30" i="117"/>
  <c r="DB30" i="117"/>
  <c r="CZ30" i="117"/>
  <c r="CY30" i="117"/>
  <c r="CW30" i="117"/>
  <c r="CV30" i="117"/>
  <c r="CS30" i="117"/>
  <c r="CP30" i="117"/>
  <c r="Z30" i="117"/>
  <c r="C30" i="117" s="1"/>
  <c r="DO29" i="117"/>
  <c r="CS29" i="117"/>
  <c r="CP29" i="117"/>
  <c r="Z29" i="117"/>
  <c r="C29" i="117"/>
  <c r="DO28" i="117"/>
  <c r="DJ28" i="117"/>
  <c r="DI28" i="117"/>
  <c r="DF28" i="117"/>
  <c r="DE28" i="117"/>
  <c r="DC28" i="117"/>
  <c r="DB28" i="117"/>
  <c r="CZ28" i="117"/>
  <c r="CY28" i="117"/>
  <c r="CW28" i="117"/>
  <c r="CV28" i="117"/>
  <c r="CS28" i="117"/>
  <c r="CP28" i="117"/>
  <c r="Z28" i="117"/>
  <c r="C28" i="117"/>
  <c r="DO27" i="117"/>
  <c r="DJ27" i="117"/>
  <c r="DI27" i="117"/>
  <c r="DF27" i="117"/>
  <c r="DE27" i="117"/>
  <c r="DC27" i="117"/>
  <c r="DB27" i="117"/>
  <c r="CZ27" i="117"/>
  <c r="CY27" i="117"/>
  <c r="CW27" i="117"/>
  <c r="CV27" i="117"/>
  <c r="CS27" i="117"/>
  <c r="CP27" i="117"/>
  <c r="Z27" i="117"/>
  <c r="C27" i="117" s="1"/>
  <c r="DO26" i="117"/>
  <c r="DJ26" i="117"/>
  <c r="DI26" i="117"/>
  <c r="DF26" i="117"/>
  <c r="DE26" i="117"/>
  <c r="DC26" i="117"/>
  <c r="DB26" i="117"/>
  <c r="CZ26" i="117"/>
  <c r="CY26" i="117"/>
  <c r="CW26" i="117"/>
  <c r="CV26" i="117"/>
  <c r="CS26" i="117"/>
  <c r="CP26" i="117"/>
  <c r="Z26" i="117"/>
  <c r="C26" i="117"/>
  <c r="DO25" i="117"/>
  <c r="DJ25" i="117"/>
  <c r="DI25" i="117"/>
  <c r="DF25" i="117"/>
  <c r="DE25" i="117"/>
  <c r="DC25" i="117"/>
  <c r="DB25" i="117"/>
  <c r="CZ25" i="117"/>
  <c r="CY25" i="117"/>
  <c r="CW25" i="117"/>
  <c r="CV25" i="117"/>
  <c r="CS25" i="117"/>
  <c r="CP25" i="117"/>
  <c r="Z25" i="117"/>
  <c r="C25" i="117"/>
  <c r="DO24" i="117"/>
  <c r="DJ24" i="117"/>
  <c r="DI24" i="117"/>
  <c r="DF24" i="117"/>
  <c r="DE24" i="117"/>
  <c r="DC24" i="117"/>
  <c r="DB24" i="117"/>
  <c r="CZ24" i="117"/>
  <c r="CY24" i="117"/>
  <c r="CW24" i="117"/>
  <c r="CV24" i="117"/>
  <c r="CS24" i="117"/>
  <c r="CP24" i="117"/>
  <c r="Z24" i="117"/>
  <c r="C24" i="117" s="1"/>
  <c r="DO23" i="117"/>
  <c r="DJ23" i="117"/>
  <c r="DI23" i="117"/>
  <c r="DF23" i="117"/>
  <c r="DE23" i="117"/>
  <c r="DC23" i="117"/>
  <c r="DB23" i="117"/>
  <c r="CZ23" i="117"/>
  <c r="CY23" i="117"/>
  <c r="CW23" i="117"/>
  <c r="CV23" i="117"/>
  <c r="CS23" i="117"/>
  <c r="CP23" i="117"/>
  <c r="Z23" i="117"/>
  <c r="C23" i="117" s="1"/>
  <c r="DO22" i="117"/>
  <c r="DJ22" i="117"/>
  <c r="DI22" i="117"/>
  <c r="DF22" i="117"/>
  <c r="DE22" i="117"/>
  <c r="DC22" i="117"/>
  <c r="DB22" i="117"/>
  <c r="CZ22" i="117"/>
  <c r="CY22" i="117"/>
  <c r="CW22" i="117"/>
  <c r="CV22" i="117"/>
  <c r="CS22" i="117"/>
  <c r="CP22" i="117"/>
  <c r="Z22" i="117"/>
  <c r="DO21" i="117"/>
  <c r="DJ21" i="117"/>
  <c r="DI21" i="117"/>
  <c r="DF21" i="117"/>
  <c r="DE21" i="117"/>
  <c r="DC21" i="117"/>
  <c r="DB21" i="117"/>
  <c r="CZ21" i="117"/>
  <c r="CY21" i="117"/>
  <c r="CW21" i="117"/>
  <c r="CV21" i="117"/>
  <c r="CS21" i="117"/>
  <c r="CP21" i="117"/>
  <c r="Z21" i="117"/>
  <c r="C21" i="117"/>
  <c r="DO20" i="117"/>
  <c r="DJ20" i="117"/>
  <c r="DI20" i="117"/>
  <c r="DF20" i="117"/>
  <c r="DE20" i="117"/>
  <c r="DC20" i="117"/>
  <c r="DB20" i="117"/>
  <c r="CZ20" i="117"/>
  <c r="CY20" i="117"/>
  <c r="CW20" i="117"/>
  <c r="CV20" i="117"/>
  <c r="CS20" i="117"/>
  <c r="CP20" i="117"/>
  <c r="Z20" i="117"/>
  <c r="C20" i="117" s="1"/>
  <c r="DO19" i="117"/>
  <c r="DJ19" i="117"/>
  <c r="DI19" i="117"/>
  <c r="DF19" i="117"/>
  <c r="DE19" i="117"/>
  <c r="DC19" i="117"/>
  <c r="DB19" i="117"/>
  <c r="CZ19" i="117"/>
  <c r="CY19" i="117"/>
  <c r="CW19" i="117"/>
  <c r="CV19" i="117"/>
  <c r="CS19" i="117"/>
  <c r="CP19" i="117"/>
  <c r="Z19" i="117"/>
  <c r="C19" i="117"/>
  <c r="DO18" i="117"/>
  <c r="DJ18" i="117"/>
  <c r="DI18" i="117"/>
  <c r="DF18" i="117"/>
  <c r="DE18" i="117"/>
  <c r="DC18" i="117"/>
  <c r="DB18" i="117"/>
  <c r="CZ18" i="117"/>
  <c r="CY18" i="117"/>
  <c r="CW18" i="117"/>
  <c r="CV18" i="117"/>
  <c r="CS18" i="117"/>
  <c r="CP18" i="117"/>
  <c r="Z18" i="117"/>
  <c r="C18" i="117"/>
  <c r="DO17" i="117"/>
  <c r="CW17" i="117"/>
  <c r="CV17" i="117"/>
  <c r="CS17" i="117"/>
  <c r="CP17" i="117"/>
  <c r="Z17" i="117"/>
  <c r="DO16" i="117"/>
  <c r="DJ16" i="117"/>
  <c r="DI16" i="117"/>
  <c r="DF16" i="117"/>
  <c r="DE16" i="117"/>
  <c r="DC16" i="117"/>
  <c r="DB16" i="117"/>
  <c r="CZ16" i="117"/>
  <c r="CY16" i="117"/>
  <c r="CW16" i="117"/>
  <c r="CV16" i="117"/>
  <c r="CS16" i="117"/>
  <c r="CP16" i="117"/>
  <c r="Z16" i="117"/>
  <c r="C16" i="117" s="1"/>
  <c r="DO15" i="117"/>
  <c r="DJ15" i="117"/>
  <c r="DI15" i="117"/>
  <c r="DF15" i="117"/>
  <c r="DE15" i="117"/>
  <c r="DC15" i="117"/>
  <c r="DB15" i="117"/>
  <c r="CZ15" i="117"/>
  <c r="CY15" i="117"/>
  <c r="CW15" i="117"/>
  <c r="CV15" i="117"/>
  <c r="CS15" i="117"/>
  <c r="CP15" i="117"/>
  <c r="Z15" i="117"/>
  <c r="C15" i="117"/>
  <c r="DO14" i="117"/>
  <c r="DJ14" i="117"/>
  <c r="DI14" i="117"/>
  <c r="DF14" i="117"/>
  <c r="DE14" i="117"/>
  <c r="DC14" i="117"/>
  <c r="DB14" i="117"/>
  <c r="CZ14" i="117"/>
  <c r="CY14" i="117"/>
  <c r="CW14" i="117"/>
  <c r="CV14" i="117"/>
  <c r="CS14" i="117"/>
  <c r="CP14" i="117"/>
  <c r="Z14" i="117"/>
  <c r="C14" i="117"/>
  <c r="DO13" i="117"/>
  <c r="DJ13" i="117"/>
  <c r="DI13" i="117"/>
  <c r="DF13" i="117"/>
  <c r="DE13" i="117"/>
  <c r="DC13" i="117"/>
  <c r="DB13" i="117"/>
  <c r="CZ13" i="117"/>
  <c r="CY13" i="117"/>
  <c r="CW13" i="117"/>
  <c r="CV13" i="117"/>
  <c r="CS13" i="117"/>
  <c r="CP13" i="117"/>
  <c r="Z13" i="117"/>
  <c r="C13" i="117" s="1"/>
  <c r="DO12" i="117"/>
  <c r="DJ12" i="117"/>
  <c r="DI12" i="117"/>
  <c r="DF12" i="117"/>
  <c r="DE12" i="117"/>
  <c r="CS12" i="117"/>
  <c r="CP12" i="117"/>
  <c r="Z12" i="117"/>
  <c r="DO11" i="117"/>
  <c r="CS11" i="117"/>
  <c r="CP11" i="117"/>
  <c r="Z11" i="117"/>
  <c r="C11" i="117" s="1"/>
  <c r="DO10" i="117"/>
  <c r="DJ10" i="117"/>
  <c r="DI10" i="117"/>
  <c r="DF10" i="117"/>
  <c r="DE10" i="117"/>
  <c r="DC10" i="117"/>
  <c r="DB10" i="117"/>
  <c r="CZ10" i="117"/>
  <c r="CY10" i="117"/>
  <c r="CW10" i="117"/>
  <c r="CV10" i="117"/>
  <c r="CS10" i="117"/>
  <c r="CP10" i="117"/>
  <c r="Z10" i="117"/>
  <c r="C10" i="117"/>
  <c r="DO9" i="117"/>
  <c r="DJ9" i="117"/>
  <c r="DI9" i="117"/>
  <c r="DF9" i="117"/>
  <c r="DE9" i="117"/>
  <c r="DC9" i="117"/>
  <c r="DB9" i="117"/>
  <c r="CZ9" i="117"/>
  <c r="CY9" i="117"/>
  <c r="CW9" i="117"/>
  <c r="CV9" i="117"/>
  <c r="CS9" i="117"/>
  <c r="CP9" i="117"/>
  <c r="Z9" i="117"/>
  <c r="C9" i="117"/>
  <c r="DO8" i="117"/>
  <c r="DJ8" i="117"/>
  <c r="DI8" i="117"/>
  <c r="DF8" i="117"/>
  <c r="DE8" i="117"/>
  <c r="DC8" i="117"/>
  <c r="DB8" i="117"/>
  <c r="CZ8" i="117"/>
  <c r="CY8" i="117"/>
  <c r="CW8" i="117"/>
  <c r="CV8" i="117"/>
  <c r="CS8" i="117"/>
  <c r="CP8" i="117"/>
  <c r="Z8" i="117"/>
  <c r="C8" i="117"/>
  <c r="DO7" i="117"/>
  <c r="DJ7" i="117"/>
  <c r="DI7" i="117"/>
  <c r="DF7" i="117"/>
  <c r="DE7" i="117"/>
  <c r="DC7" i="117"/>
  <c r="DB7" i="117"/>
  <c r="CZ7" i="117"/>
  <c r="CY7" i="117"/>
  <c r="CW7" i="117"/>
  <c r="CV7" i="117"/>
  <c r="CS7" i="117"/>
  <c r="CP7" i="117"/>
  <c r="Z7" i="117"/>
  <c r="C7" i="117"/>
  <c r="DO6" i="117"/>
  <c r="DJ6" i="117"/>
  <c r="DI6" i="117"/>
  <c r="DF6" i="117"/>
  <c r="DE6" i="117"/>
  <c r="DC6" i="117"/>
  <c r="DB6" i="117"/>
  <c r="CZ6" i="117"/>
  <c r="CY6" i="117"/>
  <c r="CW6" i="117"/>
  <c r="CV6" i="117"/>
  <c r="CS6" i="117"/>
  <c r="CP6" i="117"/>
  <c r="Z6" i="117"/>
  <c r="C6" i="117" s="1"/>
  <c r="DO5" i="117"/>
  <c r="DJ5" i="117"/>
  <c r="DI5" i="117"/>
  <c r="DF5" i="117"/>
  <c r="DE5" i="117"/>
  <c r="DC5" i="117"/>
  <c r="DB5" i="117"/>
  <c r="CZ5" i="117"/>
  <c r="CY5" i="117"/>
  <c r="CS5" i="117"/>
  <c r="CP5" i="117"/>
  <c r="Z5" i="117"/>
  <c r="CR5" i="117" s="1"/>
  <c r="DM114" i="113"/>
  <c r="DH114" i="113"/>
  <c r="DG114" i="113"/>
  <c r="DD114" i="113"/>
  <c r="DC114" i="113"/>
  <c r="DA114" i="113"/>
  <c r="CZ114" i="113"/>
  <c r="CX114" i="113"/>
  <c r="CW114" i="113"/>
  <c r="CS114" i="113"/>
  <c r="CP114" i="113"/>
  <c r="Z114" i="113"/>
  <c r="DM70" i="113"/>
  <c r="CX70" i="113"/>
  <c r="CW70" i="113"/>
  <c r="CS70" i="113"/>
  <c r="CP70" i="113"/>
  <c r="Z70" i="113"/>
  <c r="CR70" i="113" s="1"/>
  <c r="DM102" i="113"/>
  <c r="CX102" i="113"/>
  <c r="CW102" i="113"/>
  <c r="CS102" i="113"/>
  <c r="CP102" i="113"/>
  <c r="Z102" i="113"/>
  <c r="CR102" i="113"/>
  <c r="N153" i="113"/>
  <c r="M153" i="113"/>
  <c r="L153" i="113"/>
  <c r="K153" i="113"/>
  <c r="J153" i="113"/>
  <c r="I153" i="113"/>
  <c r="H153" i="113"/>
  <c r="G153" i="113"/>
  <c r="F153" i="113"/>
  <c r="E153" i="113"/>
  <c r="D153" i="113"/>
  <c r="B153" i="113"/>
  <c r="A153" i="113"/>
  <c r="N152" i="113"/>
  <c r="M152" i="113"/>
  <c r="L152" i="113"/>
  <c r="K152" i="113"/>
  <c r="J152" i="113"/>
  <c r="I152" i="113"/>
  <c r="H152" i="113"/>
  <c r="G152" i="113"/>
  <c r="F152" i="113"/>
  <c r="E152" i="113"/>
  <c r="D152" i="113"/>
  <c r="O152" i="113" s="1"/>
  <c r="B152" i="113"/>
  <c r="A152" i="113"/>
  <c r="T151" i="113"/>
  <c r="DM150" i="113"/>
  <c r="CP150" i="113"/>
  <c r="C150" i="113"/>
  <c r="DM149" i="113"/>
  <c r="CP149" i="113"/>
  <c r="C149" i="113"/>
  <c r="DM148" i="113"/>
  <c r="CP148" i="113"/>
  <c r="C148" i="113"/>
  <c r="DM147" i="113"/>
  <c r="CP147" i="113"/>
  <c r="C147" i="113"/>
  <c r="DM146" i="113"/>
  <c r="CP146" i="113"/>
  <c r="C146" i="113"/>
  <c r="DM145" i="113"/>
  <c r="CP145" i="113"/>
  <c r="C145" i="113"/>
  <c r="DM144" i="113"/>
  <c r="CP144" i="113"/>
  <c r="C144" i="113"/>
  <c r="CP143" i="113"/>
  <c r="C143" i="113"/>
  <c r="DM142" i="113"/>
  <c r="CP142" i="113"/>
  <c r="C142" i="113"/>
  <c r="DM141" i="113"/>
  <c r="CP141" i="113"/>
  <c r="C141" i="113"/>
  <c r="DM140" i="113"/>
  <c r="CP140" i="113"/>
  <c r="C140" i="113"/>
  <c r="DM139" i="113"/>
  <c r="DH139" i="113"/>
  <c r="DG139" i="113"/>
  <c r="DD139" i="113"/>
  <c r="DC139" i="113"/>
  <c r="DA139" i="113"/>
  <c r="CZ139" i="113"/>
  <c r="CX139" i="113"/>
  <c r="CW139" i="113"/>
  <c r="CS139" i="113"/>
  <c r="CP139" i="113"/>
  <c r="Z139" i="113"/>
  <c r="C139" i="113" s="1"/>
  <c r="DM138" i="113"/>
  <c r="DH138" i="113"/>
  <c r="DG138" i="113"/>
  <c r="DD138" i="113"/>
  <c r="DC138" i="113"/>
  <c r="DA138" i="113"/>
  <c r="CZ138" i="113"/>
  <c r="CX138" i="113"/>
  <c r="CW138" i="113"/>
  <c r="CS138" i="113"/>
  <c r="CP138" i="113"/>
  <c r="Z138" i="113"/>
  <c r="CR138" i="113" s="1"/>
  <c r="DM137" i="113"/>
  <c r="DH137" i="113"/>
  <c r="DG137" i="113"/>
  <c r="DD137" i="113"/>
  <c r="DC137" i="113"/>
  <c r="DA137" i="113"/>
  <c r="CZ137" i="113"/>
  <c r="CX137" i="113"/>
  <c r="CW137" i="113"/>
  <c r="CS137" i="113"/>
  <c r="CP137" i="113"/>
  <c r="Z137" i="113"/>
  <c r="C137" i="113"/>
  <c r="DM136" i="113"/>
  <c r="DH136" i="113"/>
  <c r="DG136" i="113"/>
  <c r="DD136" i="113"/>
  <c r="DC136" i="113"/>
  <c r="DA136" i="113"/>
  <c r="CZ136" i="113"/>
  <c r="CX136" i="113"/>
  <c r="CW136" i="113"/>
  <c r="CS136" i="113"/>
  <c r="CP136" i="113"/>
  <c r="Z136" i="113"/>
  <c r="C136" i="113"/>
  <c r="DM135" i="113"/>
  <c r="DH135" i="113"/>
  <c r="DG135" i="113"/>
  <c r="DD135" i="113"/>
  <c r="DC135" i="113"/>
  <c r="DA135" i="113"/>
  <c r="CZ135" i="113"/>
  <c r="CX135" i="113"/>
  <c r="CW135" i="113"/>
  <c r="CS135" i="113"/>
  <c r="CP135" i="113"/>
  <c r="Z135" i="113"/>
  <c r="DM134" i="113"/>
  <c r="DH134" i="113"/>
  <c r="DG134" i="113"/>
  <c r="DD134" i="113"/>
  <c r="DC134" i="113"/>
  <c r="DA134" i="113"/>
  <c r="CZ134" i="113"/>
  <c r="CX134" i="113"/>
  <c r="CW134" i="113"/>
  <c r="CS134" i="113"/>
  <c r="CP134" i="113"/>
  <c r="Z134" i="113"/>
  <c r="CR134" i="113" s="1"/>
  <c r="DM133" i="113"/>
  <c r="DH133" i="113"/>
  <c r="DG133" i="113"/>
  <c r="DD133" i="113"/>
  <c r="DC133" i="113"/>
  <c r="DA133" i="113"/>
  <c r="CZ133" i="113"/>
  <c r="CX133" i="113"/>
  <c r="CW133" i="113"/>
  <c r="CS133" i="113"/>
  <c r="CP133" i="113"/>
  <c r="Z133" i="113"/>
  <c r="DM132" i="113"/>
  <c r="DH132" i="113"/>
  <c r="DG132" i="113"/>
  <c r="DD132" i="113"/>
  <c r="DC132" i="113"/>
  <c r="DA132" i="113"/>
  <c r="CZ132" i="113"/>
  <c r="CX132" i="113"/>
  <c r="CW132" i="113"/>
  <c r="CS132" i="113"/>
  <c r="CP132" i="113"/>
  <c r="Z132" i="113"/>
  <c r="C132" i="113"/>
  <c r="DM131" i="113"/>
  <c r="DH131" i="113"/>
  <c r="DG131" i="113"/>
  <c r="DD131" i="113"/>
  <c r="DC131" i="113"/>
  <c r="DA131" i="113"/>
  <c r="CZ131" i="113"/>
  <c r="CX131" i="113"/>
  <c r="CW131" i="113"/>
  <c r="CS131" i="113"/>
  <c r="CP131" i="113"/>
  <c r="Z131" i="113"/>
  <c r="C131" i="113"/>
  <c r="DM130" i="113"/>
  <c r="DH130" i="113"/>
  <c r="DG130" i="113"/>
  <c r="DD130" i="113"/>
  <c r="DC130" i="113"/>
  <c r="DA130" i="113"/>
  <c r="CZ130" i="113"/>
  <c r="CX130" i="113"/>
  <c r="CW130" i="113"/>
  <c r="CS130" i="113"/>
  <c r="CP130" i="113"/>
  <c r="Z130" i="113"/>
  <c r="DM129" i="113"/>
  <c r="CX129" i="113"/>
  <c r="CW129" i="113"/>
  <c r="CS129" i="113"/>
  <c r="CP129" i="113"/>
  <c r="Z129" i="113"/>
  <c r="C129" i="113"/>
  <c r="CR129" i="113"/>
  <c r="DM128" i="113"/>
  <c r="DH128" i="113"/>
  <c r="DG128" i="113"/>
  <c r="DD128" i="113"/>
  <c r="DC128" i="113"/>
  <c r="DA128" i="113"/>
  <c r="CZ128" i="113"/>
  <c r="CX128" i="113"/>
  <c r="CW128" i="113"/>
  <c r="CS128" i="113"/>
  <c r="CP128" i="113"/>
  <c r="Z128" i="113"/>
  <c r="C128" i="113"/>
  <c r="DM127" i="113"/>
  <c r="DH127" i="113"/>
  <c r="DG127" i="113"/>
  <c r="DD127" i="113"/>
  <c r="DC127" i="113"/>
  <c r="DA127" i="113"/>
  <c r="CZ127" i="113"/>
  <c r="CX127" i="113"/>
  <c r="CW127" i="113"/>
  <c r="CS127" i="113"/>
  <c r="CP127" i="113"/>
  <c r="Z127" i="113"/>
  <c r="CR127" i="113" s="1"/>
  <c r="DM126" i="113"/>
  <c r="DH126" i="113"/>
  <c r="DG126" i="113"/>
  <c r="DD126" i="113"/>
  <c r="DC126" i="113"/>
  <c r="DA126" i="113"/>
  <c r="CZ126" i="113"/>
  <c r="CX126" i="113"/>
  <c r="CW126" i="113"/>
  <c r="CS126" i="113"/>
  <c r="CP126" i="113"/>
  <c r="Z126" i="113"/>
  <c r="C126" i="113"/>
  <c r="DM125" i="113"/>
  <c r="DH125" i="113"/>
  <c r="DG125" i="113"/>
  <c r="DD125" i="113"/>
  <c r="DC125" i="113"/>
  <c r="DA125" i="113"/>
  <c r="CZ125" i="113"/>
  <c r="CX125" i="113"/>
  <c r="CW125" i="113"/>
  <c r="CS125" i="113"/>
  <c r="CP125" i="113"/>
  <c r="Z125" i="113"/>
  <c r="CR125" i="113"/>
  <c r="DM124" i="113"/>
  <c r="DH124" i="113"/>
  <c r="DG124" i="113"/>
  <c r="DD124" i="113"/>
  <c r="DC124" i="113"/>
  <c r="DA124" i="113"/>
  <c r="CZ124" i="113"/>
  <c r="CX124" i="113"/>
  <c r="CW124" i="113"/>
  <c r="CS124" i="113"/>
  <c r="CP124" i="113"/>
  <c r="Z124" i="113"/>
  <c r="C124" i="113"/>
  <c r="DM123" i="113"/>
  <c r="DH123" i="113"/>
  <c r="DG123" i="113"/>
  <c r="DD123" i="113"/>
  <c r="DC123" i="113"/>
  <c r="DA123" i="113"/>
  <c r="CZ123" i="113"/>
  <c r="CX123" i="113"/>
  <c r="CW123" i="113"/>
  <c r="CS123" i="113"/>
  <c r="CP123" i="113"/>
  <c r="Z123" i="113"/>
  <c r="C123" i="113"/>
  <c r="DM122" i="113"/>
  <c r="DH122" i="113"/>
  <c r="DG122" i="113"/>
  <c r="DD122" i="113"/>
  <c r="DC122" i="113"/>
  <c r="DA122" i="113"/>
  <c r="CZ122" i="113"/>
  <c r="CX122" i="113"/>
  <c r="CW122" i="113"/>
  <c r="CS122" i="113"/>
  <c r="CP122" i="113"/>
  <c r="Z122" i="113"/>
  <c r="CR122" i="113" s="1"/>
  <c r="DM121" i="113"/>
  <c r="DH121" i="113"/>
  <c r="DG121" i="113"/>
  <c r="DD121" i="113"/>
  <c r="DC121" i="113"/>
  <c r="DA121" i="113"/>
  <c r="CZ121" i="113"/>
  <c r="CX121" i="113"/>
  <c r="CW121" i="113"/>
  <c r="CS121" i="113"/>
  <c r="CP121" i="113"/>
  <c r="Z121" i="113"/>
  <c r="DM113" i="113"/>
  <c r="DH113" i="113"/>
  <c r="DG113" i="113"/>
  <c r="DD113" i="113"/>
  <c r="DC113" i="113"/>
  <c r="DA113" i="113"/>
  <c r="CZ113" i="113"/>
  <c r="CX113" i="113"/>
  <c r="CW113" i="113"/>
  <c r="CS113" i="113"/>
  <c r="CP113" i="113"/>
  <c r="Z113" i="113"/>
  <c r="C113" i="113"/>
  <c r="DM120" i="113"/>
  <c r="DH120" i="113"/>
  <c r="DG120" i="113"/>
  <c r="DD120" i="113"/>
  <c r="DC120" i="113"/>
  <c r="DA120" i="113"/>
  <c r="CZ120" i="113"/>
  <c r="CX120" i="113"/>
  <c r="CW120" i="113"/>
  <c r="CS120" i="113"/>
  <c r="CP120" i="113"/>
  <c r="Z120" i="113"/>
  <c r="DM119" i="113"/>
  <c r="DH119" i="113"/>
  <c r="DG119" i="113"/>
  <c r="DD119" i="113"/>
  <c r="DC119" i="113"/>
  <c r="DA119" i="113"/>
  <c r="CZ119" i="113"/>
  <c r="CX119" i="113"/>
  <c r="CW119" i="113"/>
  <c r="CS119" i="113"/>
  <c r="CP119" i="113"/>
  <c r="Z119" i="113"/>
  <c r="C119" i="113" s="1"/>
  <c r="DM118" i="113"/>
  <c r="DH118" i="113"/>
  <c r="DG118" i="113"/>
  <c r="DD118" i="113"/>
  <c r="DC118" i="113"/>
  <c r="DA118" i="113"/>
  <c r="CZ118" i="113"/>
  <c r="CX118" i="113"/>
  <c r="CW118" i="113"/>
  <c r="CS118" i="113"/>
  <c r="CP118" i="113"/>
  <c r="Z118" i="113"/>
  <c r="CR118" i="113" s="1"/>
  <c r="DM117" i="113"/>
  <c r="DH117" i="113"/>
  <c r="DG117" i="113"/>
  <c r="DD117" i="113"/>
  <c r="DC117" i="113"/>
  <c r="DA117" i="113"/>
  <c r="CZ117" i="113"/>
  <c r="CX117" i="113"/>
  <c r="CW117" i="113"/>
  <c r="CS117" i="113"/>
  <c r="CP117" i="113"/>
  <c r="Z117" i="113"/>
  <c r="C117" i="113"/>
  <c r="DM116" i="113"/>
  <c r="DH116" i="113"/>
  <c r="DG116" i="113"/>
  <c r="DD116" i="113"/>
  <c r="DC116" i="113"/>
  <c r="DA116" i="113"/>
  <c r="CZ116" i="113"/>
  <c r="CX116" i="113"/>
  <c r="CW116" i="113"/>
  <c r="CS116" i="113"/>
  <c r="CP116" i="113"/>
  <c r="Z116" i="113"/>
  <c r="CR116" i="113"/>
  <c r="DM115" i="113"/>
  <c r="DH115" i="113"/>
  <c r="DG115" i="113"/>
  <c r="DD115" i="113"/>
  <c r="DC115" i="113"/>
  <c r="DA115" i="113"/>
  <c r="CZ115" i="113"/>
  <c r="CX115" i="113"/>
  <c r="CW115" i="113"/>
  <c r="CS115" i="113"/>
  <c r="CP115" i="113"/>
  <c r="Z115" i="113"/>
  <c r="CR115" i="113"/>
  <c r="DM112" i="113"/>
  <c r="CX112" i="113"/>
  <c r="CW112" i="113"/>
  <c r="CS112" i="113"/>
  <c r="CP112" i="113"/>
  <c r="Z112" i="113"/>
  <c r="CR112" i="113" s="1"/>
  <c r="DM111" i="113"/>
  <c r="CX111" i="113"/>
  <c r="CW111" i="113"/>
  <c r="CS111" i="113"/>
  <c r="CP111" i="113"/>
  <c r="Z111" i="113"/>
  <c r="DM110" i="113"/>
  <c r="DH110" i="113"/>
  <c r="DG110" i="113"/>
  <c r="CX110" i="113"/>
  <c r="CW110" i="113"/>
  <c r="CS110" i="113"/>
  <c r="CP110" i="113"/>
  <c r="Z110" i="113"/>
  <c r="C110" i="113"/>
  <c r="CR110" i="113"/>
  <c r="DM109" i="113"/>
  <c r="DH109" i="113"/>
  <c r="DG109" i="113"/>
  <c r="CX109" i="113"/>
  <c r="CW109" i="113"/>
  <c r="CS109" i="113"/>
  <c r="CP109" i="113"/>
  <c r="Z109" i="113"/>
  <c r="CR109" i="113"/>
  <c r="DM108" i="113"/>
  <c r="DH108" i="113"/>
  <c r="DG108" i="113"/>
  <c r="CX108" i="113"/>
  <c r="CW108" i="113"/>
  <c r="CS108" i="113"/>
  <c r="CP108" i="113"/>
  <c r="Z108" i="113"/>
  <c r="C108" i="113" s="1"/>
  <c r="DM107" i="113"/>
  <c r="DH107" i="113"/>
  <c r="DG107" i="113"/>
  <c r="CX107" i="113"/>
  <c r="CW107" i="113"/>
  <c r="CS107" i="113"/>
  <c r="CP107" i="113"/>
  <c r="Z107" i="113"/>
  <c r="CR107" i="113"/>
  <c r="DM106" i="113"/>
  <c r="DH106" i="113"/>
  <c r="DG106" i="113"/>
  <c r="DD106" i="113"/>
  <c r="DC106" i="113"/>
  <c r="DA106" i="113"/>
  <c r="CZ106" i="113"/>
  <c r="CX106" i="113"/>
  <c r="CW106" i="113"/>
  <c r="CS106" i="113"/>
  <c r="CP106" i="113"/>
  <c r="Z106" i="113"/>
  <c r="DM105" i="113"/>
  <c r="DH105" i="113"/>
  <c r="DG105" i="113"/>
  <c r="DD105" i="113"/>
  <c r="DC105" i="113"/>
  <c r="DA105" i="113"/>
  <c r="CZ105" i="113"/>
  <c r="CX105" i="113"/>
  <c r="CW105" i="113"/>
  <c r="CS105" i="113"/>
  <c r="CP105" i="113"/>
  <c r="Z105" i="113"/>
  <c r="C105" i="113"/>
  <c r="DM104" i="113"/>
  <c r="DH104" i="113"/>
  <c r="DG104" i="113"/>
  <c r="DD104" i="113"/>
  <c r="DC104" i="113"/>
  <c r="DA104" i="113"/>
  <c r="CZ104" i="113"/>
  <c r="CX104" i="113"/>
  <c r="CW104" i="113"/>
  <c r="CS104" i="113"/>
  <c r="CP104" i="113"/>
  <c r="Z104" i="113"/>
  <c r="CR104" i="113" s="1"/>
  <c r="DM103" i="113"/>
  <c r="DH103" i="113"/>
  <c r="DG103" i="113"/>
  <c r="DD103" i="113"/>
  <c r="DC103" i="113"/>
  <c r="DA103" i="113"/>
  <c r="CZ103" i="113"/>
  <c r="CX103" i="113"/>
  <c r="CW103" i="113"/>
  <c r="CS103" i="113"/>
  <c r="CP103" i="113"/>
  <c r="Z103" i="113"/>
  <c r="CR103" i="113"/>
  <c r="DM101" i="113"/>
  <c r="CX101" i="113"/>
  <c r="CW101" i="113"/>
  <c r="CS101" i="113"/>
  <c r="CP101" i="113"/>
  <c r="Z101" i="113"/>
  <c r="DM100" i="113"/>
  <c r="DH100" i="113"/>
  <c r="DG100" i="113"/>
  <c r="DD100" i="113"/>
  <c r="DC100" i="113"/>
  <c r="DA100" i="113"/>
  <c r="CZ100" i="113"/>
  <c r="CX100" i="113"/>
  <c r="CW100" i="113"/>
  <c r="CS100" i="113"/>
  <c r="CP100" i="113"/>
  <c r="Z100" i="113"/>
  <c r="C100" i="113" s="1"/>
  <c r="DM99" i="113"/>
  <c r="DH99" i="113"/>
  <c r="DG99" i="113"/>
  <c r="DD99" i="113"/>
  <c r="DC99" i="113"/>
  <c r="DA99" i="113"/>
  <c r="CZ99" i="113"/>
  <c r="CX99" i="113"/>
  <c r="CW99" i="113"/>
  <c r="CS99" i="113"/>
  <c r="CP99" i="113"/>
  <c r="Z99" i="113"/>
  <c r="C99" i="113"/>
  <c r="CR99" i="113"/>
  <c r="DM98" i="113"/>
  <c r="DH98" i="113"/>
  <c r="DG98" i="113"/>
  <c r="DD98" i="113"/>
  <c r="DC98" i="113"/>
  <c r="DA98" i="113"/>
  <c r="CZ98" i="113"/>
  <c r="CX98" i="113"/>
  <c r="CW98" i="113"/>
  <c r="CS98" i="113"/>
  <c r="CP98" i="113"/>
  <c r="Z98" i="113"/>
  <c r="C98" i="113"/>
  <c r="DM97" i="113"/>
  <c r="DH97" i="113"/>
  <c r="DG97" i="113"/>
  <c r="DD97" i="113"/>
  <c r="DC97" i="113"/>
  <c r="DA97" i="113"/>
  <c r="CZ97" i="113"/>
  <c r="CX97" i="113"/>
  <c r="CW97" i="113"/>
  <c r="CS97" i="113"/>
  <c r="CP97" i="113"/>
  <c r="Z97" i="113"/>
  <c r="C97" i="113" s="1"/>
  <c r="DM96" i="113"/>
  <c r="DH96" i="113"/>
  <c r="DG96" i="113"/>
  <c r="DD96" i="113"/>
  <c r="DC96" i="113"/>
  <c r="DA96" i="113"/>
  <c r="CZ96" i="113"/>
  <c r="CX96" i="113"/>
  <c r="CW96" i="113"/>
  <c r="CS96" i="113"/>
  <c r="CP96" i="113"/>
  <c r="Z96" i="113"/>
  <c r="CR96" i="113"/>
  <c r="C96" i="113"/>
  <c r="DM95" i="113"/>
  <c r="DH95" i="113"/>
  <c r="DG95" i="113"/>
  <c r="DD95" i="113"/>
  <c r="DC95" i="113"/>
  <c r="DA95" i="113"/>
  <c r="CZ95" i="113"/>
  <c r="CX95" i="113"/>
  <c r="CW95" i="113"/>
  <c r="CS95" i="113"/>
  <c r="CP95" i="113"/>
  <c r="Z95" i="113"/>
  <c r="CR95" i="113"/>
  <c r="DM94" i="113"/>
  <c r="DH94" i="113"/>
  <c r="DG94" i="113"/>
  <c r="DD94" i="113"/>
  <c r="DC94" i="113"/>
  <c r="DA94" i="113"/>
  <c r="CZ94" i="113"/>
  <c r="CX94" i="113"/>
  <c r="CW94" i="113"/>
  <c r="CS94" i="113"/>
  <c r="CP94" i="113"/>
  <c r="Z94" i="113"/>
  <c r="C94" i="113" s="1"/>
  <c r="DM93" i="113"/>
  <c r="DH93" i="113"/>
  <c r="DG93" i="113"/>
  <c r="DD93" i="113"/>
  <c r="DC93" i="113"/>
  <c r="DA93" i="113"/>
  <c r="CZ93" i="113"/>
  <c r="CX93" i="113"/>
  <c r="CW93" i="113"/>
  <c r="CS93" i="113"/>
  <c r="CP93" i="113"/>
  <c r="Z93" i="113"/>
  <c r="CR93" i="113"/>
  <c r="DM92" i="113"/>
  <c r="DH92" i="113"/>
  <c r="DG92" i="113"/>
  <c r="DD92" i="113"/>
  <c r="DC92" i="113"/>
  <c r="DA92" i="113"/>
  <c r="CZ92" i="113"/>
  <c r="CX92" i="113"/>
  <c r="CW92" i="113"/>
  <c r="CS92" i="113"/>
  <c r="CP92" i="113"/>
  <c r="Z92" i="113"/>
  <c r="C92" i="113"/>
  <c r="DM91" i="113"/>
  <c r="DH91" i="113"/>
  <c r="DG91" i="113"/>
  <c r="DD91" i="113"/>
  <c r="DC91" i="113"/>
  <c r="DA91" i="113"/>
  <c r="CZ91" i="113"/>
  <c r="CX91" i="113"/>
  <c r="CW91" i="113"/>
  <c r="CS91" i="113"/>
  <c r="CP91" i="113"/>
  <c r="Z91" i="113"/>
  <c r="DM90" i="113"/>
  <c r="DH90" i="113"/>
  <c r="DG90" i="113"/>
  <c r="DD90" i="113"/>
  <c r="DC90" i="113"/>
  <c r="DA90" i="113"/>
  <c r="CZ90" i="113"/>
  <c r="CX90" i="113"/>
  <c r="CW90" i="113"/>
  <c r="CS90" i="113"/>
  <c r="CP90" i="113"/>
  <c r="Z90" i="113"/>
  <c r="CR90" i="113"/>
  <c r="DM89" i="113"/>
  <c r="DH89" i="113"/>
  <c r="DG89" i="113"/>
  <c r="DD89" i="113"/>
  <c r="DC89" i="113"/>
  <c r="DA89" i="113"/>
  <c r="CZ89" i="113"/>
  <c r="CX89" i="113"/>
  <c r="CW89" i="113"/>
  <c r="CS89" i="113"/>
  <c r="CP89" i="113"/>
  <c r="Z89" i="113"/>
  <c r="CR89" i="113" s="1"/>
  <c r="DM88" i="113"/>
  <c r="DH88" i="113"/>
  <c r="DG88" i="113"/>
  <c r="DD88" i="113"/>
  <c r="DC88" i="113"/>
  <c r="DA88" i="113"/>
  <c r="CZ88" i="113"/>
  <c r="CX88" i="113"/>
  <c r="CW88" i="113"/>
  <c r="CS88" i="113"/>
  <c r="CP88" i="113"/>
  <c r="Z88" i="113"/>
  <c r="C88" i="113"/>
  <c r="DM87" i="113"/>
  <c r="DH87" i="113"/>
  <c r="DG87" i="113"/>
  <c r="DD87" i="113"/>
  <c r="DC87" i="113"/>
  <c r="DA87" i="113"/>
  <c r="CZ87" i="113"/>
  <c r="CX87" i="113"/>
  <c r="CW87" i="113"/>
  <c r="CS87" i="113"/>
  <c r="CP87" i="113"/>
  <c r="Z87" i="113"/>
  <c r="CR87" i="113"/>
  <c r="DM86" i="113"/>
  <c r="DH86" i="113"/>
  <c r="DG86" i="113"/>
  <c r="DD86" i="113"/>
  <c r="DC86" i="113"/>
  <c r="DA86" i="113"/>
  <c r="CZ86" i="113"/>
  <c r="CX86" i="113"/>
  <c r="CW86" i="113"/>
  <c r="CS86" i="113"/>
  <c r="CP86" i="113"/>
  <c r="Z86" i="113"/>
  <c r="C86" i="113" s="1"/>
  <c r="DM85" i="113"/>
  <c r="DH85" i="113"/>
  <c r="DG85" i="113"/>
  <c r="DD85" i="113"/>
  <c r="DC85" i="113"/>
  <c r="DA85" i="113"/>
  <c r="CZ85" i="113"/>
  <c r="CX85" i="113"/>
  <c r="CW85" i="113"/>
  <c r="CS85" i="113"/>
  <c r="CP85" i="113"/>
  <c r="Z85" i="113"/>
  <c r="C85" i="113" s="1"/>
  <c r="DM84" i="113"/>
  <c r="DH84" i="113"/>
  <c r="DG84" i="113"/>
  <c r="DD84" i="113"/>
  <c r="DC84" i="113"/>
  <c r="DA84" i="113"/>
  <c r="CZ84" i="113"/>
  <c r="CX84" i="113"/>
  <c r="CW84" i="113"/>
  <c r="CS84" i="113"/>
  <c r="CP84" i="113"/>
  <c r="Z84" i="113"/>
  <c r="C84" i="113" s="1"/>
  <c r="DM83" i="113"/>
  <c r="DH83" i="113"/>
  <c r="DG83" i="113"/>
  <c r="DD83" i="113"/>
  <c r="DC83" i="113"/>
  <c r="DA83" i="113"/>
  <c r="CZ83" i="113"/>
  <c r="CX83" i="113"/>
  <c r="CW83" i="113"/>
  <c r="CS83" i="113"/>
  <c r="CP83" i="113"/>
  <c r="Z83" i="113"/>
  <c r="C83" i="113"/>
  <c r="CR83" i="113"/>
  <c r="DM80" i="113"/>
  <c r="DH80" i="113"/>
  <c r="DG80" i="113"/>
  <c r="DD80" i="113"/>
  <c r="DC80" i="113"/>
  <c r="DA80" i="113"/>
  <c r="CZ80" i="113"/>
  <c r="CX80" i="113"/>
  <c r="CW80" i="113"/>
  <c r="CS80" i="113"/>
  <c r="CP80" i="113"/>
  <c r="Z80" i="113"/>
  <c r="CR80" i="113" s="1"/>
  <c r="DM82" i="113"/>
  <c r="DH82" i="113"/>
  <c r="DG82" i="113"/>
  <c r="DD82" i="113"/>
  <c r="DC82" i="113"/>
  <c r="DA82" i="113"/>
  <c r="CZ82" i="113"/>
  <c r="CX82" i="113"/>
  <c r="CW82" i="113"/>
  <c r="CS82" i="113"/>
  <c r="CP82" i="113"/>
  <c r="Z82" i="113"/>
  <c r="CR82" i="113" s="1"/>
  <c r="DM81" i="113"/>
  <c r="DH81" i="113"/>
  <c r="DG81" i="113"/>
  <c r="DD81" i="113"/>
  <c r="DC81" i="113"/>
  <c r="DA81" i="113"/>
  <c r="CZ81" i="113"/>
  <c r="CX81" i="113"/>
  <c r="CW81" i="113"/>
  <c r="CS81" i="113"/>
  <c r="CP81" i="113"/>
  <c r="Z81" i="113"/>
  <c r="C81" i="113"/>
  <c r="DM79" i="113"/>
  <c r="DH79" i="113"/>
  <c r="DG79" i="113"/>
  <c r="DD79" i="113"/>
  <c r="DC79" i="113"/>
  <c r="DA79" i="113"/>
  <c r="CZ79" i="113"/>
  <c r="CX79" i="113"/>
  <c r="CW79" i="113"/>
  <c r="CS79" i="113"/>
  <c r="CP79" i="113"/>
  <c r="Z79" i="113"/>
  <c r="CR79" i="113"/>
  <c r="DM78" i="113"/>
  <c r="DH78" i="113"/>
  <c r="DG78" i="113"/>
  <c r="DD78" i="113"/>
  <c r="DC78" i="113"/>
  <c r="DA78" i="113"/>
  <c r="CZ78" i="113"/>
  <c r="CX78" i="113"/>
  <c r="CW78" i="113"/>
  <c r="CS78" i="113"/>
  <c r="CP78" i="113"/>
  <c r="Z78" i="113"/>
  <c r="CR78" i="113" s="1"/>
  <c r="DM77" i="113"/>
  <c r="CX77" i="113"/>
  <c r="CW77" i="113"/>
  <c r="CS77" i="113"/>
  <c r="CP77" i="113"/>
  <c r="Z77" i="113"/>
  <c r="C77" i="113"/>
  <c r="DM76" i="113"/>
  <c r="CX76" i="113"/>
  <c r="CW76" i="113"/>
  <c r="CS76" i="113"/>
  <c r="CP76" i="113"/>
  <c r="Z76" i="113"/>
  <c r="CR76" i="113"/>
  <c r="C76" i="113"/>
  <c r="DM75" i="113"/>
  <c r="CX75" i="113"/>
  <c r="CW75" i="113"/>
  <c r="CS75" i="113"/>
  <c r="CP75" i="113"/>
  <c r="Z75" i="113"/>
  <c r="CR75" i="113"/>
  <c r="C75" i="113"/>
  <c r="DM74" i="113"/>
  <c r="CX74" i="113"/>
  <c r="CW74" i="113"/>
  <c r="CS74" i="113"/>
  <c r="CP74" i="113"/>
  <c r="Z74" i="113"/>
  <c r="C74" i="113"/>
  <c r="DM73" i="113"/>
  <c r="CX73" i="113"/>
  <c r="CW73" i="113"/>
  <c r="CS73" i="113"/>
  <c r="CP73" i="113"/>
  <c r="Z73" i="113"/>
  <c r="C73" i="113"/>
  <c r="DM72" i="113"/>
  <c r="CX72" i="113"/>
  <c r="CW72" i="113"/>
  <c r="CS72" i="113"/>
  <c r="CP72" i="113"/>
  <c r="Z72" i="113"/>
  <c r="C72" i="113" s="1"/>
  <c r="DM71" i="113"/>
  <c r="CX71" i="113"/>
  <c r="CW71" i="113"/>
  <c r="CS71" i="113"/>
  <c r="CP71" i="113"/>
  <c r="Z71" i="113"/>
  <c r="C71" i="113"/>
  <c r="DM69" i="113"/>
  <c r="CX69" i="113"/>
  <c r="CW69" i="113"/>
  <c r="CS69" i="113"/>
  <c r="CP69" i="113"/>
  <c r="Z69" i="113"/>
  <c r="CR69" i="113"/>
  <c r="DM68" i="113"/>
  <c r="CX68" i="113"/>
  <c r="CW68" i="113"/>
  <c r="CS68" i="113"/>
  <c r="CP68" i="113"/>
  <c r="Z68" i="113"/>
  <c r="DM67" i="113"/>
  <c r="CX67" i="113"/>
  <c r="CW67" i="113"/>
  <c r="CS67" i="113"/>
  <c r="CP67" i="113"/>
  <c r="Z67" i="113"/>
  <c r="C67" i="113" s="1"/>
  <c r="DM66" i="113"/>
  <c r="CX66" i="113"/>
  <c r="CW66" i="113"/>
  <c r="CS66" i="113"/>
  <c r="CP66" i="113"/>
  <c r="Z66" i="113"/>
  <c r="C66" i="113" s="1"/>
  <c r="DM65" i="113"/>
  <c r="CX65" i="113"/>
  <c r="CW65" i="113"/>
  <c r="CS65" i="113"/>
  <c r="CP65" i="113"/>
  <c r="Z65" i="113"/>
  <c r="CR65" i="113" s="1"/>
  <c r="DM61" i="113"/>
  <c r="CX61" i="113"/>
  <c r="CW61" i="113"/>
  <c r="CS61" i="113"/>
  <c r="CP61" i="113"/>
  <c r="Z61" i="113"/>
  <c r="CR61" i="113" s="1"/>
  <c r="DM62" i="113"/>
  <c r="DH62" i="113"/>
  <c r="DG62" i="113"/>
  <c r="DD62" i="113"/>
  <c r="DC62" i="113"/>
  <c r="DA62" i="113"/>
  <c r="CZ62" i="113"/>
  <c r="CX62" i="113"/>
  <c r="CW62" i="113"/>
  <c r="CS62" i="113"/>
  <c r="CP62" i="113"/>
  <c r="Z62" i="113"/>
  <c r="CR62" i="113" s="1"/>
  <c r="DM63" i="113"/>
  <c r="DH63" i="113"/>
  <c r="DG63" i="113"/>
  <c r="DD63" i="113"/>
  <c r="DC63" i="113"/>
  <c r="DA63" i="113"/>
  <c r="CZ63" i="113"/>
  <c r="CX63" i="113"/>
  <c r="CW63" i="113"/>
  <c r="CS63" i="113"/>
  <c r="CP63" i="113"/>
  <c r="Z63" i="113"/>
  <c r="C63" i="113" s="1"/>
  <c r="DM64" i="113"/>
  <c r="DH64" i="113"/>
  <c r="DG64" i="113"/>
  <c r="DD64" i="113"/>
  <c r="DC64" i="113"/>
  <c r="DA64" i="113"/>
  <c r="CZ64" i="113"/>
  <c r="CX64" i="113"/>
  <c r="CW64" i="113"/>
  <c r="CS64" i="113"/>
  <c r="CP64" i="113"/>
  <c r="Z64" i="113"/>
  <c r="CR64" i="113"/>
  <c r="DM59" i="113"/>
  <c r="DH59" i="113"/>
  <c r="DG59" i="113"/>
  <c r="DD59" i="113"/>
  <c r="DC59" i="113"/>
  <c r="DA59" i="113"/>
  <c r="CZ59" i="113"/>
  <c r="CX59" i="113"/>
  <c r="CW59" i="113"/>
  <c r="CS59" i="113"/>
  <c r="CP59" i="113"/>
  <c r="Z59" i="113"/>
  <c r="CR59" i="113" s="1"/>
  <c r="C59" i="113"/>
  <c r="DM60" i="113"/>
  <c r="CX60" i="113"/>
  <c r="CW60" i="113"/>
  <c r="CS60" i="113"/>
  <c r="CP60" i="113"/>
  <c r="Z60" i="113"/>
  <c r="CR60" i="113"/>
  <c r="DM58" i="113"/>
  <c r="DH58" i="113"/>
  <c r="DG58" i="113"/>
  <c r="DD58" i="113"/>
  <c r="DC58" i="113"/>
  <c r="DA58" i="113"/>
  <c r="CZ58" i="113"/>
  <c r="CX58" i="113"/>
  <c r="CW58" i="113"/>
  <c r="CS58" i="113"/>
  <c r="CP58" i="113"/>
  <c r="Z58" i="113"/>
  <c r="CR58" i="113"/>
  <c r="DM57" i="113"/>
  <c r="CX57" i="113"/>
  <c r="CW57" i="113"/>
  <c r="CS57" i="113"/>
  <c r="CP57" i="113"/>
  <c r="Z57" i="113"/>
  <c r="CR57" i="113"/>
  <c r="DM56" i="113"/>
  <c r="DH56" i="113"/>
  <c r="DG56" i="113"/>
  <c r="DD56" i="113"/>
  <c r="DC56" i="113"/>
  <c r="DA56" i="113"/>
  <c r="CZ56" i="113"/>
  <c r="CX56" i="113"/>
  <c r="CW56" i="113"/>
  <c r="CS56" i="113"/>
  <c r="CP56" i="113"/>
  <c r="Z56" i="113"/>
  <c r="DM55" i="113"/>
  <c r="DH55" i="113"/>
  <c r="DG55" i="113"/>
  <c r="DD55" i="113"/>
  <c r="DC55" i="113"/>
  <c r="DA55" i="113"/>
  <c r="CZ55" i="113"/>
  <c r="CX55" i="113"/>
  <c r="CW55" i="113"/>
  <c r="CS55" i="113"/>
  <c r="CP55" i="113"/>
  <c r="Z55" i="113"/>
  <c r="CR55" i="113"/>
  <c r="DM54" i="113"/>
  <c r="DH54" i="113"/>
  <c r="DG54" i="113"/>
  <c r="DD54" i="113"/>
  <c r="DC54" i="113"/>
  <c r="DA54" i="113"/>
  <c r="CZ54" i="113"/>
  <c r="CX54" i="113"/>
  <c r="CW54" i="113"/>
  <c r="CS54" i="113"/>
  <c r="CP54" i="113"/>
  <c r="Z54" i="113"/>
  <c r="CR54" i="113"/>
  <c r="DM53" i="113"/>
  <c r="CX53" i="113"/>
  <c r="CW53" i="113"/>
  <c r="CS53" i="113"/>
  <c r="CP53" i="113"/>
  <c r="Z53" i="113"/>
  <c r="C53" i="113"/>
  <c r="DM52" i="113"/>
  <c r="DH52" i="113"/>
  <c r="DG52" i="113"/>
  <c r="DD52" i="113"/>
  <c r="DC52" i="113"/>
  <c r="DA52" i="113"/>
  <c r="CZ52" i="113"/>
  <c r="CX52" i="113"/>
  <c r="CW52" i="113"/>
  <c r="CS52" i="113"/>
  <c r="CP52" i="113"/>
  <c r="Z52" i="113"/>
  <c r="C52" i="113"/>
  <c r="DM51" i="113"/>
  <c r="DH51" i="113"/>
  <c r="DG51" i="113"/>
  <c r="DD51" i="113"/>
  <c r="DC51" i="113"/>
  <c r="DA51" i="113"/>
  <c r="CZ51" i="113"/>
  <c r="CX51" i="113"/>
  <c r="CW51" i="113"/>
  <c r="CS51" i="113"/>
  <c r="CP51" i="113"/>
  <c r="Z51" i="113"/>
  <c r="C51" i="113" s="1"/>
  <c r="DM49" i="113"/>
  <c r="CX49" i="113"/>
  <c r="CW49" i="113"/>
  <c r="CS49" i="113"/>
  <c r="CP49" i="113"/>
  <c r="Z49" i="113"/>
  <c r="C49" i="113"/>
  <c r="DM40" i="113"/>
  <c r="CX40" i="113"/>
  <c r="CW40" i="113"/>
  <c r="CS40" i="113"/>
  <c r="CP40" i="113"/>
  <c r="Z40" i="113"/>
  <c r="CR40" i="113"/>
  <c r="DM43" i="113"/>
  <c r="DH43" i="113"/>
  <c r="DG43" i="113"/>
  <c r="DD43" i="113"/>
  <c r="DC43" i="113"/>
  <c r="DA43" i="113"/>
  <c r="CZ43" i="113"/>
  <c r="CX43" i="113"/>
  <c r="CW43" i="113"/>
  <c r="CS43" i="113"/>
  <c r="CP43" i="113"/>
  <c r="Z43" i="113"/>
  <c r="C43" i="113"/>
  <c r="DM50" i="113"/>
  <c r="CX50" i="113"/>
  <c r="CW50" i="113"/>
  <c r="CS50" i="113"/>
  <c r="CP50" i="113"/>
  <c r="Z50" i="113"/>
  <c r="C50" i="113"/>
  <c r="DM48" i="113"/>
  <c r="DH48" i="113"/>
  <c r="DG48" i="113"/>
  <c r="DD48" i="113"/>
  <c r="DC48" i="113"/>
  <c r="DA48" i="113"/>
  <c r="CZ48" i="113"/>
  <c r="CX48" i="113"/>
  <c r="CW48" i="113"/>
  <c r="CS48" i="113"/>
  <c r="CP48" i="113"/>
  <c r="Z48" i="113"/>
  <c r="CR48" i="113"/>
  <c r="DM47" i="113"/>
  <c r="CX47" i="113"/>
  <c r="CW47" i="113"/>
  <c r="CS47" i="113"/>
  <c r="CP47" i="113"/>
  <c r="Z47" i="113"/>
  <c r="CR47" i="113"/>
  <c r="DM46" i="113"/>
  <c r="DH46" i="113"/>
  <c r="DG46" i="113"/>
  <c r="DD46" i="113"/>
  <c r="DC46" i="113"/>
  <c r="DA46" i="113"/>
  <c r="CZ46" i="113"/>
  <c r="CX46" i="113"/>
  <c r="CW46" i="113"/>
  <c r="CS46" i="113"/>
  <c r="CP46" i="113"/>
  <c r="Z46" i="113"/>
  <c r="C46" i="113" s="1"/>
  <c r="CR46" i="113"/>
  <c r="DM45" i="113"/>
  <c r="DH45" i="113"/>
  <c r="DG45" i="113"/>
  <c r="DD45" i="113"/>
  <c r="DC45" i="113"/>
  <c r="DA45" i="113"/>
  <c r="CZ45" i="113"/>
  <c r="CX45" i="113"/>
  <c r="CW45" i="113"/>
  <c r="CS45" i="113"/>
  <c r="CP45" i="113"/>
  <c r="Z45" i="113"/>
  <c r="CR45" i="113" s="1"/>
  <c r="DM36" i="113"/>
  <c r="DH36" i="113"/>
  <c r="DG36" i="113"/>
  <c r="DD36" i="113"/>
  <c r="DC36" i="113"/>
  <c r="DA36" i="113"/>
  <c r="CZ36" i="113"/>
  <c r="CX36" i="113"/>
  <c r="CW36" i="113"/>
  <c r="CS36" i="113"/>
  <c r="CP36" i="113"/>
  <c r="Z36" i="113"/>
  <c r="C36" i="113"/>
  <c r="DM35" i="113"/>
  <c r="DH35" i="113"/>
  <c r="DG35" i="113"/>
  <c r="DD35" i="113"/>
  <c r="DC35" i="113"/>
  <c r="DA35" i="113"/>
  <c r="CZ35" i="113"/>
  <c r="CX35" i="113"/>
  <c r="CW35" i="113"/>
  <c r="CS35" i="113"/>
  <c r="CP35" i="113"/>
  <c r="Z35" i="113"/>
  <c r="CR35" i="113"/>
  <c r="DM44" i="113"/>
  <c r="DH44" i="113"/>
  <c r="DG44" i="113"/>
  <c r="DD44" i="113"/>
  <c r="DC44" i="113"/>
  <c r="DA44" i="113"/>
  <c r="CZ44" i="113"/>
  <c r="CX44" i="113"/>
  <c r="CW44" i="113"/>
  <c r="CS44" i="113"/>
  <c r="CP44" i="113"/>
  <c r="Z44" i="113"/>
  <c r="C44" i="113" s="1"/>
  <c r="DM34" i="113"/>
  <c r="CX34" i="113"/>
  <c r="CW34" i="113"/>
  <c r="CS34" i="113"/>
  <c r="CP34" i="113"/>
  <c r="Z34" i="113"/>
  <c r="C34" i="113" s="1"/>
  <c r="DM42" i="113"/>
  <c r="DH42" i="113"/>
  <c r="DG42" i="113"/>
  <c r="DD42" i="113"/>
  <c r="DC42" i="113"/>
  <c r="DA42" i="113"/>
  <c r="CZ42" i="113"/>
  <c r="CX42" i="113"/>
  <c r="CW42" i="113"/>
  <c r="CS42" i="113"/>
  <c r="CP42" i="113"/>
  <c r="Z42" i="113"/>
  <c r="DM32" i="113"/>
  <c r="DH32" i="113"/>
  <c r="DG32" i="113"/>
  <c r="DD32" i="113"/>
  <c r="DC32" i="113"/>
  <c r="DA32" i="113"/>
  <c r="CZ32" i="113"/>
  <c r="CX32" i="113"/>
  <c r="CW32" i="113"/>
  <c r="CS32" i="113"/>
  <c r="CP32" i="113"/>
  <c r="Z32" i="113"/>
  <c r="C32" i="113" s="1"/>
  <c r="DM41" i="113"/>
  <c r="DH41" i="113"/>
  <c r="DG41" i="113"/>
  <c r="DD41" i="113"/>
  <c r="DC41" i="113"/>
  <c r="DA41" i="113"/>
  <c r="CZ41" i="113"/>
  <c r="CX41" i="113"/>
  <c r="CW41" i="113"/>
  <c r="CS41" i="113"/>
  <c r="CP41" i="113"/>
  <c r="Z41" i="113"/>
  <c r="CR41" i="113"/>
  <c r="C41" i="113"/>
  <c r="DM31" i="113"/>
  <c r="DH31" i="113"/>
  <c r="DG31" i="113"/>
  <c r="DD31" i="113"/>
  <c r="DC31" i="113"/>
  <c r="DA31" i="113"/>
  <c r="CZ31" i="113"/>
  <c r="CX31" i="113"/>
  <c r="CW31" i="113"/>
  <c r="CS31" i="113"/>
  <c r="CP31" i="113"/>
  <c r="Z31" i="113"/>
  <c r="C31" i="113"/>
  <c r="DM39" i="113"/>
  <c r="DH39" i="113"/>
  <c r="DG39" i="113"/>
  <c r="DA39" i="113"/>
  <c r="CZ39" i="113"/>
  <c r="CX39" i="113"/>
  <c r="CW39" i="113"/>
  <c r="CS39" i="113"/>
  <c r="CP39" i="113"/>
  <c r="Z39" i="113"/>
  <c r="C39" i="113" s="1"/>
  <c r="DM30" i="113"/>
  <c r="DH30" i="113"/>
  <c r="DG30" i="113"/>
  <c r="DD30" i="113"/>
  <c r="DC30" i="113"/>
  <c r="DA30" i="113"/>
  <c r="CZ30" i="113"/>
  <c r="CX30" i="113"/>
  <c r="CW30" i="113"/>
  <c r="CS30" i="113"/>
  <c r="CP30" i="113"/>
  <c r="Z30" i="113"/>
  <c r="CR30" i="113"/>
  <c r="DM38" i="113"/>
  <c r="DH38" i="113"/>
  <c r="DG38" i="113"/>
  <c r="DD38" i="113"/>
  <c r="DC38" i="113"/>
  <c r="DA38" i="113"/>
  <c r="CZ38" i="113"/>
  <c r="CX38" i="113"/>
  <c r="CW38" i="113"/>
  <c r="CS38" i="113"/>
  <c r="CP38" i="113"/>
  <c r="Z38" i="113"/>
  <c r="C38" i="113" s="1"/>
  <c r="DM37" i="113"/>
  <c r="DH37" i="113"/>
  <c r="DG37" i="113"/>
  <c r="DD37" i="113"/>
  <c r="DC37" i="113"/>
  <c r="DA37" i="113"/>
  <c r="CZ37" i="113"/>
  <c r="CX37" i="113"/>
  <c r="CW37" i="113"/>
  <c r="CS37" i="113"/>
  <c r="CP37" i="113"/>
  <c r="Z37" i="113"/>
  <c r="C37" i="113"/>
  <c r="CR37" i="113"/>
  <c r="DM33" i="113"/>
  <c r="DH33" i="113"/>
  <c r="DG33" i="113"/>
  <c r="DD33" i="113"/>
  <c r="DC33" i="113"/>
  <c r="DA33" i="113"/>
  <c r="CZ33" i="113"/>
  <c r="CX33" i="113"/>
  <c r="CW33" i="113"/>
  <c r="CS33" i="113"/>
  <c r="CP33" i="113"/>
  <c r="Z33" i="113"/>
  <c r="C33" i="113"/>
  <c r="DM29" i="113"/>
  <c r="DH29" i="113"/>
  <c r="DG29" i="113"/>
  <c r="DD29" i="113"/>
  <c r="DC29" i="113"/>
  <c r="DA29" i="113"/>
  <c r="CZ29" i="113"/>
  <c r="CX29" i="113"/>
  <c r="CW29" i="113"/>
  <c r="CS29" i="113"/>
  <c r="CP29" i="113"/>
  <c r="Z29" i="113"/>
  <c r="CR29" i="113" s="1"/>
  <c r="DM28" i="113"/>
  <c r="CS28" i="113"/>
  <c r="CP28" i="113"/>
  <c r="Z28" i="113"/>
  <c r="CR28" i="113"/>
  <c r="DM27" i="113"/>
  <c r="DH27" i="113"/>
  <c r="DG27" i="113"/>
  <c r="DD27" i="113"/>
  <c r="DC27" i="113"/>
  <c r="DA27" i="113"/>
  <c r="CZ27" i="113"/>
  <c r="CX27" i="113"/>
  <c r="CW27" i="113"/>
  <c r="CS27" i="113"/>
  <c r="CP27" i="113"/>
  <c r="Z27" i="113"/>
  <c r="CR27" i="113"/>
  <c r="DM26" i="113"/>
  <c r="DH26" i="113"/>
  <c r="DG26" i="113"/>
  <c r="DD26" i="113"/>
  <c r="DC26" i="113"/>
  <c r="DA26" i="113"/>
  <c r="CZ26" i="113"/>
  <c r="CX26" i="113"/>
  <c r="CW26" i="113"/>
  <c r="CS26" i="113"/>
  <c r="CP26" i="113"/>
  <c r="Z26" i="113"/>
  <c r="DM25" i="113"/>
  <c r="DH25" i="113"/>
  <c r="DG25" i="113"/>
  <c r="DD25" i="113"/>
  <c r="DC25" i="113"/>
  <c r="DA25" i="113"/>
  <c r="CZ25" i="113"/>
  <c r="CX25" i="113"/>
  <c r="CW25" i="113"/>
  <c r="CS25" i="113"/>
  <c r="CP25" i="113"/>
  <c r="Z25" i="113"/>
  <c r="CR25" i="113"/>
  <c r="DM24" i="113"/>
  <c r="DH24" i="113"/>
  <c r="DG24" i="113"/>
  <c r="DD24" i="113"/>
  <c r="DC24" i="113"/>
  <c r="DA24" i="113"/>
  <c r="CZ24" i="113"/>
  <c r="CX24" i="113"/>
  <c r="CW24" i="113"/>
  <c r="CS24" i="113"/>
  <c r="CP24" i="113"/>
  <c r="Z24" i="113"/>
  <c r="CR24" i="113"/>
  <c r="DM23" i="113"/>
  <c r="DH23" i="113"/>
  <c r="DG23" i="113"/>
  <c r="DD23" i="113"/>
  <c r="DC23" i="113"/>
  <c r="DA23" i="113"/>
  <c r="CZ23" i="113"/>
  <c r="CX23" i="113"/>
  <c r="CW23" i="113"/>
  <c r="CS23" i="113"/>
  <c r="CP23" i="113"/>
  <c r="Z23" i="113"/>
  <c r="CR23" i="113" s="1"/>
  <c r="DM22" i="113"/>
  <c r="DH22" i="113"/>
  <c r="DG22" i="113"/>
  <c r="DD22" i="113"/>
  <c r="DC22" i="113"/>
  <c r="DA22" i="113"/>
  <c r="CZ22" i="113"/>
  <c r="CX22" i="113"/>
  <c r="CW22" i="113"/>
  <c r="CS22" i="113"/>
  <c r="CP22" i="113"/>
  <c r="Z22" i="113"/>
  <c r="C22" i="113" s="1"/>
  <c r="DM21" i="113"/>
  <c r="DH21" i="113"/>
  <c r="DG21" i="113"/>
  <c r="DD21" i="113"/>
  <c r="DC21" i="113"/>
  <c r="DA21" i="113"/>
  <c r="CZ21" i="113"/>
  <c r="CX21" i="113"/>
  <c r="CW21" i="113"/>
  <c r="CS21" i="113"/>
  <c r="CP21" i="113"/>
  <c r="Z21" i="113"/>
  <c r="CR21" i="113" s="1"/>
  <c r="DM20" i="113"/>
  <c r="DH20" i="113"/>
  <c r="DG20" i="113"/>
  <c r="DD20" i="113"/>
  <c r="DC20" i="113"/>
  <c r="DA20" i="113"/>
  <c r="CZ20" i="113"/>
  <c r="CX20" i="113"/>
  <c r="CW20" i="113"/>
  <c r="CS20" i="113"/>
  <c r="CP20" i="113"/>
  <c r="Z20" i="113"/>
  <c r="C20" i="113"/>
  <c r="DM19" i="113"/>
  <c r="DH19" i="113"/>
  <c r="DG19" i="113"/>
  <c r="DD19" i="113"/>
  <c r="DC19" i="113"/>
  <c r="DA19" i="113"/>
  <c r="CZ19" i="113"/>
  <c r="CX19" i="113"/>
  <c r="CW19" i="113"/>
  <c r="CS19" i="113"/>
  <c r="CP19" i="113"/>
  <c r="Z19" i="113"/>
  <c r="CR19" i="113"/>
  <c r="DM18" i="113"/>
  <c r="DH18" i="113"/>
  <c r="DG18" i="113"/>
  <c r="DD18" i="113"/>
  <c r="DC18" i="113"/>
  <c r="DA18" i="113"/>
  <c r="CZ18" i="113"/>
  <c r="CX18" i="113"/>
  <c r="CW18" i="113"/>
  <c r="CS18" i="113"/>
  <c r="CP18" i="113"/>
  <c r="Z18" i="113"/>
  <c r="CR18" i="113" s="1"/>
  <c r="C18" i="113"/>
  <c r="DM17" i="113"/>
  <c r="DH17" i="113"/>
  <c r="DG17" i="113"/>
  <c r="DD17" i="113"/>
  <c r="DC17" i="113"/>
  <c r="DA17" i="113"/>
  <c r="CZ17" i="113"/>
  <c r="CX17" i="113"/>
  <c r="CW17" i="113"/>
  <c r="CS17" i="113"/>
  <c r="CP17" i="113"/>
  <c r="Z17" i="113"/>
  <c r="CR17" i="113"/>
  <c r="DM16" i="113"/>
  <c r="DH16" i="113"/>
  <c r="DG16" i="113"/>
  <c r="DD16" i="113"/>
  <c r="DC16" i="113"/>
  <c r="DA16" i="113"/>
  <c r="CZ16" i="113"/>
  <c r="CX16" i="113"/>
  <c r="CW16" i="113"/>
  <c r="CS16" i="113"/>
  <c r="CP16" i="113"/>
  <c r="Z16" i="113"/>
  <c r="CR16" i="113"/>
  <c r="DM15" i="113"/>
  <c r="DH15" i="113"/>
  <c r="DG15" i="113"/>
  <c r="DD15" i="113"/>
  <c r="DC15" i="113"/>
  <c r="DA15" i="113"/>
  <c r="CZ15" i="113"/>
  <c r="CX15" i="113"/>
  <c r="CW15" i="113"/>
  <c r="CS15" i="113"/>
  <c r="CP15" i="113"/>
  <c r="Z15" i="113"/>
  <c r="CR15" i="113" s="1"/>
  <c r="DM14" i="113"/>
  <c r="DH14" i="113"/>
  <c r="DG14" i="113"/>
  <c r="DD14" i="113"/>
  <c r="DC14" i="113"/>
  <c r="DA14" i="113"/>
  <c r="CZ14" i="113"/>
  <c r="CX14" i="113"/>
  <c r="CW14" i="113"/>
  <c r="CS14" i="113"/>
  <c r="CP14" i="113"/>
  <c r="Z14" i="113"/>
  <c r="C14" i="113"/>
  <c r="DM13" i="113"/>
  <c r="DH13" i="113"/>
  <c r="DG13" i="113"/>
  <c r="DD13" i="113"/>
  <c r="DC13" i="113"/>
  <c r="DA13" i="113"/>
  <c r="CZ13" i="113"/>
  <c r="CX13" i="113"/>
  <c r="CW13" i="113"/>
  <c r="CS13" i="113"/>
  <c r="CP13" i="113"/>
  <c r="Z13" i="113"/>
  <c r="CR13" i="113"/>
  <c r="DM12" i="113"/>
  <c r="DH12" i="113"/>
  <c r="DG12" i="113"/>
  <c r="DD12" i="113"/>
  <c r="DC12" i="113"/>
  <c r="CS12" i="113"/>
  <c r="CP12" i="113"/>
  <c r="Z12" i="113"/>
  <c r="C12" i="113"/>
  <c r="DM11" i="113"/>
  <c r="CS11" i="113"/>
  <c r="CP11" i="113"/>
  <c r="Z11" i="113"/>
  <c r="CR11" i="113" s="1"/>
  <c r="DM10" i="113"/>
  <c r="DH10" i="113"/>
  <c r="DG10" i="113"/>
  <c r="DD10" i="113"/>
  <c r="DC10" i="113"/>
  <c r="DA10" i="113"/>
  <c r="CZ10" i="113"/>
  <c r="CX10" i="113"/>
  <c r="CW10" i="113"/>
  <c r="CS10" i="113"/>
  <c r="CP10" i="113"/>
  <c r="Z10" i="113"/>
  <c r="C10" i="113" s="1"/>
  <c r="DM9" i="113"/>
  <c r="DH9" i="113"/>
  <c r="DG9" i="113"/>
  <c r="DD9" i="113"/>
  <c r="DC9" i="113"/>
  <c r="DA9" i="113"/>
  <c r="CZ9" i="113"/>
  <c r="CX9" i="113"/>
  <c r="CW9" i="113"/>
  <c r="CS9" i="113"/>
  <c r="CP9" i="113"/>
  <c r="Z9" i="113"/>
  <c r="CR9" i="113"/>
  <c r="DM8" i="113"/>
  <c r="DH8" i="113"/>
  <c r="DG8" i="113"/>
  <c r="DD8" i="113"/>
  <c r="DC8" i="113"/>
  <c r="DA8" i="113"/>
  <c r="CZ8" i="113"/>
  <c r="CX8" i="113"/>
  <c r="CW8" i="113"/>
  <c r="CS8" i="113"/>
  <c r="CP8" i="113"/>
  <c r="Z8" i="113"/>
  <c r="DM7" i="113"/>
  <c r="DH7" i="113"/>
  <c r="DG7" i="113"/>
  <c r="DD7" i="113"/>
  <c r="DC7" i="113"/>
  <c r="DA7" i="113"/>
  <c r="CZ7" i="113"/>
  <c r="CX7" i="113"/>
  <c r="CW7" i="113"/>
  <c r="CS7" i="113"/>
  <c r="CP7" i="113"/>
  <c r="Z7" i="113"/>
  <c r="CR7" i="113"/>
  <c r="DM6" i="113"/>
  <c r="DH6" i="113"/>
  <c r="DG6" i="113"/>
  <c r="DD6" i="113"/>
  <c r="DC6" i="113"/>
  <c r="DA6" i="113"/>
  <c r="CZ6" i="113"/>
  <c r="CX6" i="113"/>
  <c r="CW6" i="113"/>
  <c r="CS6" i="113"/>
  <c r="CP6" i="113"/>
  <c r="Z6" i="113"/>
  <c r="C6" i="113" s="1"/>
  <c r="CR6" i="113"/>
  <c r="DM5" i="113"/>
  <c r="DH5" i="113"/>
  <c r="DG5" i="113"/>
  <c r="DD5" i="113"/>
  <c r="DC5" i="113"/>
  <c r="DA5" i="113"/>
  <c r="CZ5" i="113"/>
  <c r="CX5" i="113"/>
  <c r="CW5" i="113"/>
  <c r="CS5" i="113"/>
  <c r="CP5" i="113"/>
  <c r="Z5" i="113"/>
  <c r="CR5" i="113" s="1"/>
  <c r="Z75" i="112"/>
  <c r="CR75" i="112"/>
  <c r="Z74" i="112"/>
  <c r="CR74" i="112" s="1"/>
  <c r="DM74" i="112"/>
  <c r="CX74" i="112"/>
  <c r="CW74" i="112"/>
  <c r="CS74" i="112"/>
  <c r="CP74" i="112"/>
  <c r="C74" i="112"/>
  <c r="DM73" i="112"/>
  <c r="CX73" i="112"/>
  <c r="CW73" i="112"/>
  <c r="CS73" i="112"/>
  <c r="Z73" i="112"/>
  <c r="CR73" i="112" s="1"/>
  <c r="CP73" i="112"/>
  <c r="DM128" i="112"/>
  <c r="DH128" i="112"/>
  <c r="DG128" i="112"/>
  <c r="DD128" i="112"/>
  <c r="DC128" i="112"/>
  <c r="DA128" i="112"/>
  <c r="CZ128" i="112"/>
  <c r="CX128" i="112"/>
  <c r="CW128" i="112"/>
  <c r="CS128" i="112"/>
  <c r="Z128" i="112"/>
  <c r="C128" i="112" s="1"/>
  <c r="CR128" i="112"/>
  <c r="CP128" i="112"/>
  <c r="DM130" i="112"/>
  <c r="DH130" i="112"/>
  <c r="DG130" i="112"/>
  <c r="DD130" i="112"/>
  <c r="DC130" i="112"/>
  <c r="DA130" i="112"/>
  <c r="CZ130" i="112"/>
  <c r="CX130" i="112"/>
  <c r="CW130" i="112"/>
  <c r="CS130" i="112"/>
  <c r="Z130" i="112"/>
  <c r="CR130" i="112"/>
  <c r="CP130" i="112"/>
  <c r="C130" i="112"/>
  <c r="DM75" i="112"/>
  <c r="CX75" i="112"/>
  <c r="CW75" i="112"/>
  <c r="CS75" i="112"/>
  <c r="CP75" i="112"/>
  <c r="C75" i="112"/>
  <c r="DM72" i="112"/>
  <c r="CX72" i="112"/>
  <c r="CW72" i="112"/>
  <c r="CS72" i="112"/>
  <c r="Z72" i="112"/>
  <c r="CR72" i="112"/>
  <c r="CP72" i="112"/>
  <c r="C72" i="112"/>
  <c r="D152" i="112"/>
  <c r="E152" i="112"/>
  <c r="F152" i="112"/>
  <c r="I152" i="112"/>
  <c r="K152" i="112"/>
  <c r="L152" i="112"/>
  <c r="M152" i="112"/>
  <c r="N152" i="112"/>
  <c r="J152" i="112"/>
  <c r="H152" i="112"/>
  <c r="G152" i="112"/>
  <c r="Z5" i="112"/>
  <c r="C5" i="112"/>
  <c r="Z6" i="112"/>
  <c r="Z7" i="112"/>
  <c r="Z8" i="112"/>
  <c r="C8" i="112" s="1"/>
  <c r="Z9" i="112"/>
  <c r="Z10" i="112"/>
  <c r="Z11" i="112"/>
  <c r="Z12" i="112"/>
  <c r="C12" i="112"/>
  <c r="Z13" i="112"/>
  <c r="CR13" i="112" s="1"/>
  <c r="C13" i="112"/>
  <c r="Z14" i="112"/>
  <c r="Z15" i="112"/>
  <c r="C15" i="112"/>
  <c r="Z16" i="112"/>
  <c r="CR16" i="112" s="1"/>
  <c r="C16" i="112"/>
  <c r="Z17" i="112"/>
  <c r="CR17" i="112" s="1"/>
  <c r="C17" i="112"/>
  <c r="Z18" i="112"/>
  <c r="Z19" i="112"/>
  <c r="Z20" i="112"/>
  <c r="C20" i="112" s="1"/>
  <c r="CR20" i="112"/>
  <c r="Z21" i="112"/>
  <c r="C21" i="112"/>
  <c r="Z22" i="112"/>
  <c r="Z23" i="112"/>
  <c r="Z24" i="112"/>
  <c r="CR24" i="112"/>
  <c r="C24" i="112"/>
  <c r="Z25" i="112"/>
  <c r="C25" i="112"/>
  <c r="Z26" i="112"/>
  <c r="Z27" i="112"/>
  <c r="Z28" i="112"/>
  <c r="Z29" i="112"/>
  <c r="C29" i="112" s="1"/>
  <c r="Z30" i="112"/>
  <c r="Z31" i="112"/>
  <c r="C31" i="112" s="1"/>
  <c r="Z32" i="112"/>
  <c r="Z33" i="112"/>
  <c r="C33" i="112"/>
  <c r="Z34" i="112"/>
  <c r="Z35" i="112"/>
  <c r="C35" i="112"/>
  <c r="Z36" i="112"/>
  <c r="C36" i="112" s="1"/>
  <c r="Z37" i="112"/>
  <c r="Z38" i="112"/>
  <c r="C38" i="112"/>
  <c r="Z39" i="112"/>
  <c r="C39" i="112"/>
  <c r="Z40" i="112"/>
  <c r="Z41" i="112"/>
  <c r="Z42" i="112"/>
  <c r="Z43" i="112"/>
  <c r="C43" i="112"/>
  <c r="Z44" i="112"/>
  <c r="CR44" i="112"/>
  <c r="C44" i="112"/>
  <c r="Z45" i="112"/>
  <c r="C45" i="112" s="1"/>
  <c r="Z46" i="112"/>
  <c r="Z47" i="112"/>
  <c r="C47" i="112"/>
  <c r="Z48" i="112"/>
  <c r="CR48" i="112"/>
  <c r="C48" i="112"/>
  <c r="Z50" i="112"/>
  <c r="Z51" i="112"/>
  <c r="Z52" i="112"/>
  <c r="Z53" i="112"/>
  <c r="CR53" i="112" s="1"/>
  <c r="C53" i="112"/>
  <c r="Z54" i="112"/>
  <c r="CR54" i="112" s="1"/>
  <c r="C54" i="112"/>
  <c r="Z55" i="112"/>
  <c r="CR55" i="112" s="1"/>
  <c r="Z56" i="112"/>
  <c r="Z57" i="112"/>
  <c r="C57" i="112" s="1"/>
  <c r="CR57" i="112"/>
  <c r="Z58" i="112"/>
  <c r="CR58" i="112" s="1"/>
  <c r="C58" i="112"/>
  <c r="Z59" i="112"/>
  <c r="CR59" i="112" s="1"/>
  <c r="C59" i="112"/>
  <c r="Z60" i="112"/>
  <c r="Z61" i="112"/>
  <c r="C61" i="112" s="1"/>
  <c r="CR61" i="112"/>
  <c r="Z62" i="112"/>
  <c r="CR62" i="112" s="1"/>
  <c r="Z63" i="112"/>
  <c r="Z64" i="112"/>
  <c r="CR64" i="112" s="1"/>
  <c r="Z65" i="112"/>
  <c r="Z66" i="112"/>
  <c r="C66" i="112"/>
  <c r="Z67" i="112"/>
  <c r="C67" i="112"/>
  <c r="Z68" i="112"/>
  <c r="Z69" i="112"/>
  <c r="Z70" i="112"/>
  <c r="Z71" i="112"/>
  <c r="Z76" i="112"/>
  <c r="C76" i="112" s="1"/>
  <c r="Z77" i="112"/>
  <c r="Z78" i="112"/>
  <c r="C78" i="112"/>
  <c r="Z79" i="112"/>
  <c r="Z80" i="112"/>
  <c r="Z81" i="112"/>
  <c r="C81" i="112" s="1"/>
  <c r="CR81" i="112"/>
  <c r="Z82" i="112"/>
  <c r="Z83" i="112"/>
  <c r="Z84" i="112"/>
  <c r="C84" i="112" s="1"/>
  <c r="Z85" i="112"/>
  <c r="C85" i="112" s="1"/>
  <c r="CR85" i="112"/>
  <c r="Z86" i="112"/>
  <c r="C86" i="112"/>
  <c r="Z87" i="112"/>
  <c r="CR87" i="112" s="1"/>
  <c r="Z88" i="112"/>
  <c r="Z89" i="112"/>
  <c r="CR89" i="112"/>
  <c r="C89" i="112"/>
  <c r="Z90" i="112"/>
  <c r="C90" i="112"/>
  <c r="Z91" i="112"/>
  <c r="CR91" i="112" s="1"/>
  <c r="Z92" i="112"/>
  <c r="Z93" i="112"/>
  <c r="Z94" i="112"/>
  <c r="C94" i="112" s="1"/>
  <c r="Z95" i="112"/>
  <c r="Z96" i="112"/>
  <c r="CR96" i="112" s="1"/>
  <c r="C96" i="112"/>
  <c r="Z97" i="112"/>
  <c r="Z98" i="112"/>
  <c r="C98" i="112" s="1"/>
  <c r="Z99" i="112"/>
  <c r="C99" i="112" s="1"/>
  <c r="Z100" i="112"/>
  <c r="C100" i="112" s="1"/>
  <c r="Z101" i="112"/>
  <c r="Z102" i="112"/>
  <c r="C102" i="112"/>
  <c r="Z103" i="112"/>
  <c r="Z104" i="112"/>
  <c r="Z105" i="112"/>
  <c r="Z106" i="112"/>
  <c r="C106" i="112" s="1"/>
  <c r="Z107" i="112"/>
  <c r="Z108" i="112"/>
  <c r="Z109" i="112"/>
  <c r="Z110" i="112"/>
  <c r="Z111" i="112"/>
  <c r="Z113" i="112"/>
  <c r="Z112" i="112"/>
  <c r="C112" i="112" s="1"/>
  <c r="Z114" i="112"/>
  <c r="C114" i="112"/>
  <c r="Z115" i="112"/>
  <c r="Z116" i="112"/>
  <c r="Z117" i="112"/>
  <c r="C117" i="112" s="1"/>
  <c r="CR117" i="112"/>
  <c r="Z118" i="112"/>
  <c r="C118" i="112"/>
  <c r="Z119" i="112"/>
  <c r="Z120" i="112"/>
  <c r="Z121" i="112"/>
  <c r="CR121" i="112" s="1"/>
  <c r="Z122" i="112"/>
  <c r="Z123" i="112"/>
  <c r="Z124" i="112"/>
  <c r="Z125" i="112"/>
  <c r="CR125" i="112"/>
  <c r="C125" i="112"/>
  <c r="Z126" i="112"/>
  <c r="CR126" i="112" s="1"/>
  <c r="C126" i="112"/>
  <c r="Z127" i="112"/>
  <c r="Z129" i="112"/>
  <c r="Z131" i="112"/>
  <c r="CR131" i="112" s="1"/>
  <c r="Z132" i="112"/>
  <c r="CR132" i="112" s="1"/>
  <c r="C132" i="112"/>
  <c r="Z133" i="112"/>
  <c r="C133" i="112" s="1"/>
  <c r="Z134" i="112"/>
  <c r="C134" i="112"/>
  <c r="Z135" i="112"/>
  <c r="Z136" i="112"/>
  <c r="C136" i="112"/>
  <c r="Z137" i="112"/>
  <c r="C138" i="112"/>
  <c r="C139" i="112"/>
  <c r="C140" i="112"/>
  <c r="C141" i="112"/>
  <c r="C142" i="112"/>
  <c r="C143" i="112"/>
  <c r="C144" i="112"/>
  <c r="C145" i="112"/>
  <c r="C146" i="112"/>
  <c r="C147" i="112"/>
  <c r="C148" i="112"/>
  <c r="C149" i="112"/>
  <c r="B152" i="112"/>
  <c r="A152" i="112"/>
  <c r="D151" i="112"/>
  <c r="E151" i="112"/>
  <c r="F151" i="112"/>
  <c r="I151" i="112"/>
  <c r="K151" i="112"/>
  <c r="L151" i="112"/>
  <c r="M151" i="112"/>
  <c r="N151" i="112"/>
  <c r="J151" i="112"/>
  <c r="H151" i="112"/>
  <c r="G151" i="112"/>
  <c r="B151" i="112"/>
  <c r="A151" i="112"/>
  <c r="T150" i="112"/>
  <c r="DM149" i="112"/>
  <c r="CP149" i="112"/>
  <c r="DM148" i="112"/>
  <c r="CP148" i="112"/>
  <c r="DM147" i="112"/>
  <c r="CP147" i="112"/>
  <c r="DM146" i="112"/>
  <c r="CP146" i="112"/>
  <c r="DM145" i="112"/>
  <c r="CP145" i="112"/>
  <c r="DM144" i="112"/>
  <c r="CP144" i="112"/>
  <c r="DM143" i="112"/>
  <c r="CP143" i="112"/>
  <c r="CP142" i="112"/>
  <c r="DM141" i="112"/>
  <c r="CP141" i="112"/>
  <c r="DM140" i="112"/>
  <c r="CP140" i="112"/>
  <c r="DM139" i="112"/>
  <c r="CP139" i="112"/>
  <c r="CP138" i="112"/>
  <c r="DM137" i="112"/>
  <c r="DH137" i="112"/>
  <c r="DG137" i="112"/>
  <c r="DD137" i="112"/>
  <c r="DC137" i="112"/>
  <c r="DA137" i="112"/>
  <c r="CZ137" i="112"/>
  <c r="CX137" i="112"/>
  <c r="CW137" i="112"/>
  <c r="CS137" i="112"/>
  <c r="CP137" i="112"/>
  <c r="DM136" i="112"/>
  <c r="DH136" i="112"/>
  <c r="DG136" i="112"/>
  <c r="DD136" i="112"/>
  <c r="DC136" i="112"/>
  <c r="DA136" i="112"/>
  <c r="CZ136" i="112"/>
  <c r="CX136" i="112"/>
  <c r="CW136" i="112"/>
  <c r="CS136" i="112"/>
  <c r="CR136" i="112"/>
  <c r="CP136" i="112"/>
  <c r="DM135" i="112"/>
  <c r="DH135" i="112"/>
  <c r="DG135" i="112"/>
  <c r="DD135" i="112"/>
  <c r="DC135" i="112"/>
  <c r="DA135" i="112"/>
  <c r="CZ135" i="112"/>
  <c r="CX135" i="112"/>
  <c r="CW135" i="112"/>
  <c r="CS135" i="112"/>
  <c r="CP135" i="112"/>
  <c r="DM134" i="112"/>
  <c r="DH134" i="112"/>
  <c r="DG134" i="112"/>
  <c r="DD134" i="112"/>
  <c r="DC134" i="112"/>
  <c r="DA134" i="112"/>
  <c r="CZ134" i="112"/>
  <c r="CX134" i="112"/>
  <c r="CW134" i="112"/>
  <c r="CS134" i="112"/>
  <c r="CR134" i="112"/>
  <c r="CP134" i="112"/>
  <c r="DM133" i="112"/>
  <c r="DH133" i="112"/>
  <c r="DG133" i="112"/>
  <c r="DD133" i="112"/>
  <c r="DC133" i="112"/>
  <c r="DA133" i="112"/>
  <c r="CZ133" i="112"/>
  <c r="CX133" i="112"/>
  <c r="CW133" i="112"/>
  <c r="CS133" i="112"/>
  <c r="CP133" i="112"/>
  <c r="DM132" i="112"/>
  <c r="DH132" i="112"/>
  <c r="DG132" i="112"/>
  <c r="DD132" i="112"/>
  <c r="DC132" i="112"/>
  <c r="DA132" i="112"/>
  <c r="CZ132" i="112"/>
  <c r="CX132" i="112"/>
  <c r="CW132" i="112"/>
  <c r="CS132" i="112"/>
  <c r="CP132" i="112"/>
  <c r="DM131" i="112"/>
  <c r="DH131" i="112"/>
  <c r="DG131" i="112"/>
  <c r="DD131" i="112"/>
  <c r="DC131" i="112"/>
  <c r="DA131" i="112"/>
  <c r="CZ131" i="112"/>
  <c r="CX131" i="112"/>
  <c r="CW131" i="112"/>
  <c r="CS131" i="112"/>
  <c r="CP131" i="112"/>
  <c r="DM129" i="112"/>
  <c r="DH129" i="112"/>
  <c r="DG129" i="112"/>
  <c r="DD129" i="112"/>
  <c r="DC129" i="112"/>
  <c r="DA129" i="112"/>
  <c r="CZ129" i="112"/>
  <c r="CX129" i="112"/>
  <c r="CW129" i="112"/>
  <c r="CS129" i="112"/>
  <c r="CP129" i="112"/>
  <c r="DM127" i="112"/>
  <c r="CX127" i="112"/>
  <c r="CW127" i="112"/>
  <c r="CS127" i="112"/>
  <c r="CP127" i="112"/>
  <c r="DM126" i="112"/>
  <c r="DH126" i="112"/>
  <c r="DG126" i="112"/>
  <c r="DD126" i="112"/>
  <c r="DC126" i="112"/>
  <c r="DA126" i="112"/>
  <c r="CZ126" i="112"/>
  <c r="CX126" i="112"/>
  <c r="CW126" i="112"/>
  <c r="CS126" i="112"/>
  <c r="CP126" i="112"/>
  <c r="DM125" i="112"/>
  <c r="DH125" i="112"/>
  <c r="DG125" i="112"/>
  <c r="DD125" i="112"/>
  <c r="DC125" i="112"/>
  <c r="DA125" i="112"/>
  <c r="CZ125" i="112"/>
  <c r="CX125" i="112"/>
  <c r="CW125" i="112"/>
  <c r="CS125" i="112"/>
  <c r="CP125" i="112"/>
  <c r="DM124" i="112"/>
  <c r="DH124" i="112"/>
  <c r="DG124" i="112"/>
  <c r="DD124" i="112"/>
  <c r="DC124" i="112"/>
  <c r="DA124" i="112"/>
  <c r="CZ124" i="112"/>
  <c r="CX124" i="112"/>
  <c r="CW124" i="112"/>
  <c r="CS124" i="112"/>
  <c r="CP124" i="112"/>
  <c r="DM123" i="112"/>
  <c r="DH123" i="112"/>
  <c r="DG123" i="112"/>
  <c r="DD123" i="112"/>
  <c r="DC123" i="112"/>
  <c r="DA123" i="112"/>
  <c r="CZ123" i="112"/>
  <c r="CX123" i="112"/>
  <c r="CW123" i="112"/>
  <c r="CS123" i="112"/>
  <c r="CP123" i="112"/>
  <c r="DM122" i="112"/>
  <c r="DH122" i="112"/>
  <c r="DG122" i="112"/>
  <c r="DD122" i="112"/>
  <c r="DC122" i="112"/>
  <c r="DA122" i="112"/>
  <c r="CZ122" i="112"/>
  <c r="CX122" i="112"/>
  <c r="CW122" i="112"/>
  <c r="CS122" i="112"/>
  <c r="CP122" i="112"/>
  <c r="DM121" i="112"/>
  <c r="DH121" i="112"/>
  <c r="DG121" i="112"/>
  <c r="DD121" i="112"/>
  <c r="DC121" i="112"/>
  <c r="DA121" i="112"/>
  <c r="CZ121" i="112"/>
  <c r="CX121" i="112"/>
  <c r="CW121" i="112"/>
  <c r="CS121" i="112"/>
  <c r="CP121" i="112"/>
  <c r="DM120" i="112"/>
  <c r="DH120" i="112"/>
  <c r="DG120" i="112"/>
  <c r="DD120" i="112"/>
  <c r="DC120" i="112"/>
  <c r="DA120" i="112"/>
  <c r="CZ120" i="112"/>
  <c r="CX120" i="112"/>
  <c r="CW120" i="112"/>
  <c r="CS120" i="112"/>
  <c r="CP120" i="112"/>
  <c r="DM119" i="112"/>
  <c r="DH119" i="112"/>
  <c r="DG119" i="112"/>
  <c r="DD119" i="112"/>
  <c r="DC119" i="112"/>
  <c r="DA119" i="112"/>
  <c r="CZ119" i="112"/>
  <c r="CX119" i="112"/>
  <c r="CW119" i="112"/>
  <c r="CS119" i="112"/>
  <c r="CP119" i="112"/>
  <c r="DM118" i="112"/>
  <c r="DH118" i="112"/>
  <c r="DG118" i="112"/>
  <c r="DD118" i="112"/>
  <c r="DC118" i="112"/>
  <c r="DA118" i="112"/>
  <c r="CZ118" i="112"/>
  <c r="CX118" i="112"/>
  <c r="CW118" i="112"/>
  <c r="CS118" i="112"/>
  <c r="CR118" i="112"/>
  <c r="CP118" i="112"/>
  <c r="DM117" i="112"/>
  <c r="DH117" i="112"/>
  <c r="DG117" i="112"/>
  <c r="DD117" i="112"/>
  <c r="DC117" i="112"/>
  <c r="DA117" i="112"/>
  <c r="CZ117" i="112"/>
  <c r="CX117" i="112"/>
  <c r="CW117" i="112"/>
  <c r="CS117" i="112"/>
  <c r="CP117" i="112"/>
  <c r="DM116" i="112"/>
  <c r="DH116" i="112"/>
  <c r="DG116" i="112"/>
  <c r="DD116" i="112"/>
  <c r="DC116" i="112"/>
  <c r="DA116" i="112"/>
  <c r="CZ116" i="112"/>
  <c r="CX116" i="112"/>
  <c r="CW116" i="112"/>
  <c r="CS116" i="112"/>
  <c r="CP116" i="112"/>
  <c r="DM115" i="112"/>
  <c r="DH115" i="112"/>
  <c r="DG115" i="112"/>
  <c r="DD115" i="112"/>
  <c r="DC115" i="112"/>
  <c r="DA115" i="112"/>
  <c r="CZ115" i="112"/>
  <c r="CX115" i="112"/>
  <c r="CW115" i="112"/>
  <c r="CS115" i="112"/>
  <c r="CP115" i="112"/>
  <c r="DM114" i="112"/>
  <c r="DH114" i="112"/>
  <c r="DG114" i="112"/>
  <c r="DD114" i="112"/>
  <c r="DC114" i="112"/>
  <c r="DA114" i="112"/>
  <c r="CZ114" i="112"/>
  <c r="CX114" i="112"/>
  <c r="CW114" i="112"/>
  <c r="CS114" i="112"/>
  <c r="CR114" i="112"/>
  <c r="CP114" i="112"/>
  <c r="DM112" i="112"/>
  <c r="DH112" i="112"/>
  <c r="DG112" i="112"/>
  <c r="DD112" i="112"/>
  <c r="DC112" i="112"/>
  <c r="DA112" i="112"/>
  <c r="CZ112" i="112"/>
  <c r="CX112" i="112"/>
  <c r="CW112" i="112"/>
  <c r="CS112" i="112"/>
  <c r="CP112" i="112"/>
  <c r="DM113" i="112"/>
  <c r="DH113" i="112"/>
  <c r="DG113" i="112"/>
  <c r="DD113" i="112"/>
  <c r="DC113" i="112"/>
  <c r="DA113" i="112"/>
  <c r="CZ113" i="112"/>
  <c r="CX113" i="112"/>
  <c r="CW113" i="112"/>
  <c r="CS113" i="112"/>
  <c r="CP113" i="112"/>
  <c r="DM111" i="112"/>
  <c r="DH111" i="112"/>
  <c r="DG111" i="112"/>
  <c r="DD111" i="112"/>
  <c r="DC111" i="112"/>
  <c r="DA111" i="112"/>
  <c r="CZ111" i="112"/>
  <c r="CX111" i="112"/>
  <c r="CW111" i="112"/>
  <c r="CS111" i="112"/>
  <c r="CP111" i="112"/>
  <c r="DM110" i="112"/>
  <c r="CX110" i="112"/>
  <c r="CW110" i="112"/>
  <c r="CS110" i="112"/>
  <c r="CP110" i="112"/>
  <c r="DM109" i="112"/>
  <c r="CX109" i="112"/>
  <c r="CW109" i="112"/>
  <c r="CS109" i="112"/>
  <c r="CP109" i="112"/>
  <c r="DM108" i="112"/>
  <c r="DH108" i="112"/>
  <c r="DG108" i="112"/>
  <c r="CX108" i="112"/>
  <c r="CW108" i="112"/>
  <c r="CS108" i="112"/>
  <c r="CP108" i="112"/>
  <c r="DM107" i="112"/>
  <c r="DH107" i="112"/>
  <c r="DG107" i="112"/>
  <c r="CX107" i="112"/>
  <c r="CW107" i="112"/>
  <c r="CS107" i="112"/>
  <c r="CP107" i="112"/>
  <c r="DM106" i="112"/>
  <c r="DH106" i="112"/>
  <c r="DG106" i="112"/>
  <c r="CX106" i="112"/>
  <c r="CW106" i="112"/>
  <c r="CS106" i="112"/>
  <c r="CR106" i="112"/>
  <c r="CP106" i="112"/>
  <c r="DM105" i="112"/>
  <c r="DH105" i="112"/>
  <c r="DG105" i="112"/>
  <c r="CX105" i="112"/>
  <c r="CW105" i="112"/>
  <c r="CS105" i="112"/>
  <c r="CP105" i="112"/>
  <c r="DM104" i="112"/>
  <c r="DH104" i="112"/>
  <c r="DG104" i="112"/>
  <c r="DD104" i="112"/>
  <c r="DC104" i="112"/>
  <c r="DA104" i="112"/>
  <c r="CZ104" i="112"/>
  <c r="CX104" i="112"/>
  <c r="CW104" i="112"/>
  <c r="CS104" i="112"/>
  <c r="CP104" i="112"/>
  <c r="DM103" i="112"/>
  <c r="DH103" i="112"/>
  <c r="DG103" i="112"/>
  <c r="DD103" i="112"/>
  <c r="DC103" i="112"/>
  <c r="DA103" i="112"/>
  <c r="CZ103" i="112"/>
  <c r="CX103" i="112"/>
  <c r="CW103" i="112"/>
  <c r="CS103" i="112"/>
  <c r="CP103" i="112"/>
  <c r="DM102" i="112"/>
  <c r="DH102" i="112"/>
  <c r="DG102" i="112"/>
  <c r="DD102" i="112"/>
  <c r="DC102" i="112"/>
  <c r="DA102" i="112"/>
  <c r="CZ102" i="112"/>
  <c r="CX102" i="112"/>
  <c r="CW102" i="112"/>
  <c r="CS102" i="112"/>
  <c r="CR102" i="112"/>
  <c r="CP102" i="112"/>
  <c r="DM101" i="112"/>
  <c r="DH101" i="112"/>
  <c r="DG101" i="112"/>
  <c r="DD101" i="112"/>
  <c r="DC101" i="112"/>
  <c r="DA101" i="112"/>
  <c r="CZ101" i="112"/>
  <c r="CX101" i="112"/>
  <c r="CW101" i="112"/>
  <c r="CS101" i="112"/>
  <c r="CP101" i="112"/>
  <c r="DM100" i="112"/>
  <c r="CX100" i="112"/>
  <c r="CW100" i="112"/>
  <c r="CS100" i="112"/>
  <c r="CP100" i="112"/>
  <c r="DM99" i="112"/>
  <c r="DH99" i="112"/>
  <c r="DG99" i="112"/>
  <c r="DD99" i="112"/>
  <c r="DC99" i="112"/>
  <c r="DA99" i="112"/>
  <c r="CZ99" i="112"/>
  <c r="CX99" i="112"/>
  <c r="CW99" i="112"/>
  <c r="CS99" i="112"/>
  <c r="CP99" i="112"/>
  <c r="DM98" i="112"/>
  <c r="DH98" i="112"/>
  <c r="DG98" i="112"/>
  <c r="DD98" i="112"/>
  <c r="DC98" i="112"/>
  <c r="DA98" i="112"/>
  <c r="CZ98" i="112"/>
  <c r="CX98" i="112"/>
  <c r="CW98" i="112"/>
  <c r="CS98" i="112"/>
  <c r="CR98" i="112"/>
  <c r="CP98" i="112"/>
  <c r="DM97" i="112"/>
  <c r="DH97" i="112"/>
  <c r="DG97" i="112"/>
  <c r="DD97" i="112"/>
  <c r="DC97" i="112"/>
  <c r="DA97" i="112"/>
  <c r="CZ97" i="112"/>
  <c r="CX97" i="112"/>
  <c r="CW97" i="112"/>
  <c r="CS97" i="112"/>
  <c r="CP97" i="112"/>
  <c r="DM96" i="112"/>
  <c r="DH96" i="112"/>
  <c r="DG96" i="112"/>
  <c r="DD96" i="112"/>
  <c r="DC96" i="112"/>
  <c r="DA96" i="112"/>
  <c r="CZ96" i="112"/>
  <c r="CX96" i="112"/>
  <c r="CW96" i="112"/>
  <c r="CS96" i="112"/>
  <c r="CP96" i="112"/>
  <c r="DM95" i="112"/>
  <c r="DH95" i="112"/>
  <c r="DG95" i="112"/>
  <c r="DD95" i="112"/>
  <c r="DC95" i="112"/>
  <c r="DA95" i="112"/>
  <c r="CZ95" i="112"/>
  <c r="CX95" i="112"/>
  <c r="CW95" i="112"/>
  <c r="CS95" i="112"/>
  <c r="CP95" i="112"/>
  <c r="DM94" i="112"/>
  <c r="DH94" i="112"/>
  <c r="DG94" i="112"/>
  <c r="DD94" i="112"/>
  <c r="DC94" i="112"/>
  <c r="DA94" i="112"/>
  <c r="CZ94" i="112"/>
  <c r="CX94" i="112"/>
  <c r="CW94" i="112"/>
  <c r="CS94" i="112"/>
  <c r="CR94" i="112"/>
  <c r="CP94" i="112"/>
  <c r="DM93" i="112"/>
  <c r="DH93" i="112"/>
  <c r="DG93" i="112"/>
  <c r="DD93" i="112"/>
  <c r="DC93" i="112"/>
  <c r="DA93" i="112"/>
  <c r="CZ93" i="112"/>
  <c r="CX93" i="112"/>
  <c r="CW93" i="112"/>
  <c r="CS93" i="112"/>
  <c r="CP93" i="112"/>
  <c r="DM92" i="112"/>
  <c r="DH92" i="112"/>
  <c r="DG92" i="112"/>
  <c r="DD92" i="112"/>
  <c r="DC92" i="112"/>
  <c r="DA92" i="112"/>
  <c r="CZ92" i="112"/>
  <c r="CX92" i="112"/>
  <c r="CW92" i="112"/>
  <c r="CS92" i="112"/>
  <c r="CP92" i="112"/>
  <c r="DM91" i="112"/>
  <c r="DH91" i="112"/>
  <c r="DG91" i="112"/>
  <c r="DD91" i="112"/>
  <c r="DC91" i="112"/>
  <c r="DA91" i="112"/>
  <c r="CZ91" i="112"/>
  <c r="CX91" i="112"/>
  <c r="CW91" i="112"/>
  <c r="CS91" i="112"/>
  <c r="CP91" i="112"/>
  <c r="DM90" i="112"/>
  <c r="DH90" i="112"/>
  <c r="DG90" i="112"/>
  <c r="DD90" i="112"/>
  <c r="DC90" i="112"/>
  <c r="DA90" i="112"/>
  <c r="CZ90" i="112"/>
  <c r="CX90" i="112"/>
  <c r="CW90" i="112"/>
  <c r="CS90" i="112"/>
  <c r="CR90" i="112"/>
  <c r="CP90" i="112"/>
  <c r="DM89" i="112"/>
  <c r="DH89" i="112"/>
  <c r="DG89" i="112"/>
  <c r="DD89" i="112"/>
  <c r="DC89" i="112"/>
  <c r="DA89" i="112"/>
  <c r="CZ89" i="112"/>
  <c r="CX89" i="112"/>
  <c r="CW89" i="112"/>
  <c r="CS89" i="112"/>
  <c r="CP89" i="112"/>
  <c r="DM88" i="112"/>
  <c r="DH88" i="112"/>
  <c r="DG88" i="112"/>
  <c r="DD88" i="112"/>
  <c r="DC88" i="112"/>
  <c r="DA88" i="112"/>
  <c r="CZ88" i="112"/>
  <c r="CX88" i="112"/>
  <c r="CW88" i="112"/>
  <c r="CS88" i="112"/>
  <c r="CP88" i="112"/>
  <c r="DM87" i="112"/>
  <c r="DH87" i="112"/>
  <c r="DG87" i="112"/>
  <c r="DD87" i="112"/>
  <c r="DC87" i="112"/>
  <c r="DA87" i="112"/>
  <c r="CZ87" i="112"/>
  <c r="CX87" i="112"/>
  <c r="CW87" i="112"/>
  <c r="CS87" i="112"/>
  <c r="CP87" i="112"/>
  <c r="DM86" i="112"/>
  <c r="DH86" i="112"/>
  <c r="DG86" i="112"/>
  <c r="DD86" i="112"/>
  <c r="DC86" i="112"/>
  <c r="DA86" i="112"/>
  <c r="CZ86" i="112"/>
  <c r="CX86" i="112"/>
  <c r="CW86" i="112"/>
  <c r="CS86" i="112"/>
  <c r="CR86" i="112"/>
  <c r="CP86" i="112"/>
  <c r="DM85" i="112"/>
  <c r="DH85" i="112"/>
  <c r="DG85" i="112"/>
  <c r="DD85" i="112"/>
  <c r="DC85" i="112"/>
  <c r="DA85" i="112"/>
  <c r="CZ85" i="112"/>
  <c r="CX85" i="112"/>
  <c r="CW85" i="112"/>
  <c r="CS85" i="112"/>
  <c r="CP85" i="112"/>
  <c r="DM84" i="112"/>
  <c r="DH84" i="112"/>
  <c r="DG84" i="112"/>
  <c r="DD84" i="112"/>
  <c r="DC84" i="112"/>
  <c r="DA84" i="112"/>
  <c r="CZ84" i="112"/>
  <c r="CX84" i="112"/>
  <c r="CW84" i="112"/>
  <c r="CS84" i="112"/>
  <c r="CP84" i="112"/>
  <c r="DM83" i="112"/>
  <c r="DH83" i="112"/>
  <c r="DG83" i="112"/>
  <c r="DD83" i="112"/>
  <c r="DC83" i="112"/>
  <c r="DA83" i="112"/>
  <c r="CZ83" i="112"/>
  <c r="CX83" i="112"/>
  <c r="CW83" i="112"/>
  <c r="CS83" i="112"/>
  <c r="CP83" i="112"/>
  <c r="DM82" i="112"/>
  <c r="DH82" i="112"/>
  <c r="DG82" i="112"/>
  <c r="DD82" i="112"/>
  <c r="DC82" i="112"/>
  <c r="DA82" i="112"/>
  <c r="CZ82" i="112"/>
  <c r="CX82" i="112"/>
  <c r="CW82" i="112"/>
  <c r="CS82" i="112"/>
  <c r="CP82" i="112"/>
  <c r="DM81" i="112"/>
  <c r="DH81" i="112"/>
  <c r="DG81" i="112"/>
  <c r="DD81" i="112"/>
  <c r="DC81" i="112"/>
  <c r="DA81" i="112"/>
  <c r="CZ81" i="112"/>
  <c r="CX81" i="112"/>
  <c r="CW81" i="112"/>
  <c r="CS81" i="112"/>
  <c r="CP81" i="112"/>
  <c r="DM80" i="112"/>
  <c r="DH80" i="112"/>
  <c r="DG80" i="112"/>
  <c r="DD80" i="112"/>
  <c r="DC80" i="112"/>
  <c r="DA80" i="112"/>
  <c r="CZ80" i="112"/>
  <c r="CX80" i="112"/>
  <c r="CW80" i="112"/>
  <c r="CS80" i="112"/>
  <c r="CP80" i="112"/>
  <c r="DM79" i="112"/>
  <c r="DH79" i="112"/>
  <c r="DG79" i="112"/>
  <c r="DD79" i="112"/>
  <c r="DC79" i="112"/>
  <c r="DA79" i="112"/>
  <c r="CZ79" i="112"/>
  <c r="CX79" i="112"/>
  <c r="CW79" i="112"/>
  <c r="CS79" i="112"/>
  <c r="CP79" i="112"/>
  <c r="DM78" i="112"/>
  <c r="DH78" i="112"/>
  <c r="DG78" i="112"/>
  <c r="DD78" i="112"/>
  <c r="DC78" i="112"/>
  <c r="DA78" i="112"/>
  <c r="CZ78" i="112"/>
  <c r="CX78" i="112"/>
  <c r="CW78" i="112"/>
  <c r="CS78" i="112"/>
  <c r="CR78" i="112"/>
  <c r="CP78" i="112"/>
  <c r="DM77" i="112"/>
  <c r="DH77" i="112"/>
  <c r="DG77" i="112"/>
  <c r="DD77" i="112"/>
  <c r="DC77" i="112"/>
  <c r="DA77" i="112"/>
  <c r="CZ77" i="112"/>
  <c r="CX77" i="112"/>
  <c r="CW77" i="112"/>
  <c r="CS77" i="112"/>
  <c r="CP77" i="112"/>
  <c r="DM76" i="112"/>
  <c r="CX76" i="112"/>
  <c r="CW76" i="112"/>
  <c r="CS76" i="112"/>
  <c r="CP76" i="112"/>
  <c r="DM71" i="112"/>
  <c r="CX71" i="112"/>
  <c r="CW71" i="112"/>
  <c r="CS71" i="112"/>
  <c r="CP71" i="112"/>
  <c r="DM70" i="112"/>
  <c r="CX70" i="112"/>
  <c r="CW70" i="112"/>
  <c r="CS70" i="112"/>
  <c r="CP70" i="112"/>
  <c r="DM69" i="112"/>
  <c r="CX69" i="112"/>
  <c r="CW69" i="112"/>
  <c r="CS69" i="112"/>
  <c r="CP69" i="112"/>
  <c r="DM68" i="112"/>
  <c r="CX68" i="112"/>
  <c r="CW68" i="112"/>
  <c r="CS68" i="112"/>
  <c r="CP68" i="112"/>
  <c r="DM67" i="112"/>
  <c r="CX67" i="112"/>
  <c r="CW67" i="112"/>
  <c r="CS67" i="112"/>
  <c r="CR67" i="112"/>
  <c r="CP67" i="112"/>
  <c r="DM66" i="112"/>
  <c r="CX66" i="112"/>
  <c r="CW66" i="112"/>
  <c r="CS66" i="112"/>
  <c r="CR66" i="112"/>
  <c r="CP66" i="112"/>
  <c r="DM65" i="112"/>
  <c r="CX65" i="112"/>
  <c r="CW65" i="112"/>
  <c r="CS65" i="112"/>
  <c r="CP65" i="112"/>
  <c r="DM64" i="112"/>
  <c r="CX64" i="112"/>
  <c r="CW64" i="112"/>
  <c r="CS64" i="112"/>
  <c r="CP64" i="112"/>
  <c r="DM63" i="112"/>
  <c r="DH63" i="112"/>
  <c r="DG63" i="112"/>
  <c r="DD63" i="112"/>
  <c r="DC63" i="112"/>
  <c r="DA63" i="112"/>
  <c r="CZ63" i="112"/>
  <c r="CX63" i="112"/>
  <c r="CW63" i="112"/>
  <c r="CS63" i="112"/>
  <c r="CP63" i="112"/>
  <c r="DM62" i="112"/>
  <c r="DH62" i="112"/>
  <c r="DG62" i="112"/>
  <c r="DD62" i="112"/>
  <c r="DC62" i="112"/>
  <c r="DA62" i="112"/>
  <c r="CZ62" i="112"/>
  <c r="CX62" i="112"/>
  <c r="CW62" i="112"/>
  <c r="CS62" i="112"/>
  <c r="CP62" i="112"/>
  <c r="DM61" i="112"/>
  <c r="DH61" i="112"/>
  <c r="DG61" i="112"/>
  <c r="DD61" i="112"/>
  <c r="DC61" i="112"/>
  <c r="DA61" i="112"/>
  <c r="CZ61" i="112"/>
  <c r="CX61" i="112"/>
  <c r="CW61" i="112"/>
  <c r="CS61" i="112"/>
  <c r="CP61" i="112"/>
  <c r="DM60" i="112"/>
  <c r="DH60" i="112"/>
  <c r="DG60" i="112"/>
  <c r="DD60" i="112"/>
  <c r="DC60" i="112"/>
  <c r="DA60" i="112"/>
  <c r="CZ60" i="112"/>
  <c r="CX60" i="112"/>
  <c r="CW60" i="112"/>
  <c r="CS60" i="112"/>
  <c r="CP60" i="112"/>
  <c r="DM59" i="112"/>
  <c r="CX59" i="112"/>
  <c r="CW59" i="112"/>
  <c r="CS59" i="112"/>
  <c r="CP59" i="112"/>
  <c r="DM58" i="112"/>
  <c r="DH58" i="112"/>
  <c r="DG58" i="112"/>
  <c r="DD58" i="112"/>
  <c r="DC58" i="112"/>
  <c r="DA58" i="112"/>
  <c r="CZ58" i="112"/>
  <c r="CX58" i="112"/>
  <c r="CW58" i="112"/>
  <c r="CS58" i="112"/>
  <c r="CP58" i="112"/>
  <c r="DM57" i="112"/>
  <c r="CX57" i="112"/>
  <c r="CW57" i="112"/>
  <c r="CS57" i="112"/>
  <c r="CP57" i="112"/>
  <c r="DM56" i="112"/>
  <c r="DH56" i="112"/>
  <c r="DG56" i="112"/>
  <c r="DD56" i="112"/>
  <c r="DC56" i="112"/>
  <c r="DA56" i="112"/>
  <c r="CZ56" i="112"/>
  <c r="CX56" i="112"/>
  <c r="CW56" i="112"/>
  <c r="CS56" i="112"/>
  <c r="CP56" i="112"/>
  <c r="DM55" i="112"/>
  <c r="DH55" i="112"/>
  <c r="DG55" i="112"/>
  <c r="DD55" i="112"/>
  <c r="DC55" i="112"/>
  <c r="DA55" i="112"/>
  <c r="CZ55" i="112"/>
  <c r="CX55" i="112"/>
  <c r="CW55" i="112"/>
  <c r="CS55" i="112"/>
  <c r="CP55" i="112"/>
  <c r="DM54" i="112"/>
  <c r="DH54" i="112"/>
  <c r="DG54" i="112"/>
  <c r="DD54" i="112"/>
  <c r="DC54" i="112"/>
  <c r="DA54" i="112"/>
  <c r="CZ54" i="112"/>
  <c r="CX54" i="112"/>
  <c r="CW54" i="112"/>
  <c r="CS54" i="112"/>
  <c r="CP54" i="112"/>
  <c r="DM53" i="112"/>
  <c r="CX53" i="112"/>
  <c r="CW53" i="112"/>
  <c r="CS53" i="112"/>
  <c r="CP53" i="112"/>
  <c r="DM52" i="112"/>
  <c r="DH52" i="112"/>
  <c r="DG52" i="112"/>
  <c r="DD52" i="112"/>
  <c r="DC52" i="112"/>
  <c r="DA52" i="112"/>
  <c r="CZ52" i="112"/>
  <c r="CX52" i="112"/>
  <c r="CW52" i="112"/>
  <c r="CS52" i="112"/>
  <c r="CP52" i="112"/>
  <c r="DM51" i="112"/>
  <c r="DH51" i="112"/>
  <c r="DG51" i="112"/>
  <c r="DD51" i="112"/>
  <c r="DC51" i="112"/>
  <c r="DA51" i="112"/>
  <c r="CZ51" i="112"/>
  <c r="CX51" i="112"/>
  <c r="CW51" i="112"/>
  <c r="CS51" i="112"/>
  <c r="CP51" i="112"/>
  <c r="DM50" i="112"/>
  <c r="CX50" i="112"/>
  <c r="CW50" i="112"/>
  <c r="CS50" i="112"/>
  <c r="CP50" i="112"/>
  <c r="DM49" i="112"/>
  <c r="CX49" i="112"/>
  <c r="CW49" i="112"/>
  <c r="CS49" i="112"/>
  <c r="Z49" i="112"/>
  <c r="CR49" i="112" s="1"/>
  <c r="CP49" i="112"/>
  <c r="DM48" i="112"/>
  <c r="DH48" i="112"/>
  <c r="DG48" i="112"/>
  <c r="DD48" i="112"/>
  <c r="DC48" i="112"/>
  <c r="DA48" i="112"/>
  <c r="CZ48" i="112"/>
  <c r="CX48" i="112"/>
  <c r="CW48" i="112"/>
  <c r="CS48" i="112"/>
  <c r="CP48" i="112"/>
  <c r="DM47" i="112"/>
  <c r="CX47" i="112"/>
  <c r="CW47" i="112"/>
  <c r="CS47" i="112"/>
  <c r="CR47" i="112"/>
  <c r="CP47" i="112"/>
  <c r="DM46" i="112"/>
  <c r="DH46" i="112"/>
  <c r="DG46" i="112"/>
  <c r="DD46" i="112"/>
  <c r="DC46" i="112"/>
  <c r="DA46" i="112"/>
  <c r="CZ46" i="112"/>
  <c r="CX46" i="112"/>
  <c r="CW46" i="112"/>
  <c r="CS46" i="112"/>
  <c r="CP46" i="112"/>
  <c r="DM45" i="112"/>
  <c r="CX45" i="112"/>
  <c r="CW45" i="112"/>
  <c r="CS45" i="112"/>
  <c r="CR45" i="112"/>
  <c r="CP45" i="112"/>
  <c r="DM44" i="112"/>
  <c r="DH44" i="112"/>
  <c r="DG44" i="112"/>
  <c r="DD44" i="112"/>
  <c r="DC44" i="112"/>
  <c r="DA44" i="112"/>
  <c r="CZ44" i="112"/>
  <c r="CX44" i="112"/>
  <c r="CW44" i="112"/>
  <c r="CS44" i="112"/>
  <c r="CP44" i="112"/>
  <c r="DM43" i="112"/>
  <c r="DH43" i="112"/>
  <c r="DG43" i="112"/>
  <c r="DD43" i="112"/>
  <c r="DC43" i="112"/>
  <c r="DA43" i="112"/>
  <c r="CZ43" i="112"/>
  <c r="CX43" i="112"/>
  <c r="CW43" i="112"/>
  <c r="CS43" i="112"/>
  <c r="CR43" i="112"/>
  <c r="CP43" i="112"/>
  <c r="DM42" i="112"/>
  <c r="DH42" i="112"/>
  <c r="DG42" i="112"/>
  <c r="DD42" i="112"/>
  <c r="DC42" i="112"/>
  <c r="DA42" i="112"/>
  <c r="CZ42" i="112"/>
  <c r="CX42" i="112"/>
  <c r="CW42" i="112"/>
  <c r="CS42" i="112"/>
  <c r="CP42" i="112"/>
  <c r="DM41" i="112"/>
  <c r="DH41" i="112"/>
  <c r="DG41" i="112"/>
  <c r="DD41" i="112"/>
  <c r="DC41" i="112"/>
  <c r="DA41" i="112"/>
  <c r="CZ41" i="112"/>
  <c r="CX41" i="112"/>
  <c r="CW41" i="112"/>
  <c r="CS41" i="112"/>
  <c r="CP41" i="112"/>
  <c r="DM40" i="112"/>
  <c r="DH40" i="112"/>
  <c r="DG40" i="112"/>
  <c r="DD40" i="112"/>
  <c r="DC40" i="112"/>
  <c r="DA40" i="112"/>
  <c r="CZ40" i="112"/>
  <c r="CX40" i="112"/>
  <c r="CW40" i="112"/>
  <c r="CS40" i="112"/>
  <c r="CP40" i="112"/>
  <c r="DM39" i="112"/>
  <c r="CX39" i="112"/>
  <c r="CW39" i="112"/>
  <c r="CS39" i="112"/>
  <c r="CR39" i="112"/>
  <c r="CP39" i="112"/>
  <c r="DM38" i="112"/>
  <c r="DH38" i="112"/>
  <c r="DG38" i="112"/>
  <c r="DD38" i="112"/>
  <c r="DC38" i="112"/>
  <c r="DA38" i="112"/>
  <c r="CZ38" i="112"/>
  <c r="CX38" i="112"/>
  <c r="CW38" i="112"/>
  <c r="CS38" i="112"/>
  <c r="CR38" i="112"/>
  <c r="CP38" i="112"/>
  <c r="DM37" i="112"/>
  <c r="DH37" i="112"/>
  <c r="DG37" i="112"/>
  <c r="DD37" i="112"/>
  <c r="DC37" i="112"/>
  <c r="DA37" i="112"/>
  <c r="CZ37" i="112"/>
  <c r="CX37" i="112"/>
  <c r="CW37" i="112"/>
  <c r="CS37" i="112"/>
  <c r="CP37" i="112"/>
  <c r="DM36" i="112"/>
  <c r="DH36" i="112"/>
  <c r="DG36" i="112"/>
  <c r="DD36" i="112"/>
  <c r="DC36" i="112"/>
  <c r="DA36" i="112"/>
  <c r="CZ36" i="112"/>
  <c r="CX36" i="112"/>
  <c r="CW36" i="112"/>
  <c r="CS36" i="112"/>
  <c r="CR36" i="112"/>
  <c r="CP36" i="112"/>
  <c r="DM35" i="112"/>
  <c r="DH35" i="112"/>
  <c r="DG35" i="112"/>
  <c r="DD35" i="112"/>
  <c r="DC35" i="112"/>
  <c r="DA35" i="112"/>
  <c r="CZ35" i="112"/>
  <c r="CX35" i="112"/>
  <c r="CW35" i="112"/>
  <c r="CS35" i="112"/>
  <c r="CR35" i="112"/>
  <c r="CP35" i="112"/>
  <c r="DM34" i="112"/>
  <c r="DH34" i="112"/>
  <c r="DG34" i="112"/>
  <c r="DA34" i="112"/>
  <c r="CZ34" i="112"/>
  <c r="CX34" i="112"/>
  <c r="CW34" i="112"/>
  <c r="CS34" i="112"/>
  <c r="CP34" i="112"/>
  <c r="DM33" i="112"/>
  <c r="DH33" i="112"/>
  <c r="DG33" i="112"/>
  <c r="DD33" i="112"/>
  <c r="DC33" i="112"/>
  <c r="DA33" i="112"/>
  <c r="CZ33" i="112"/>
  <c r="CX33" i="112"/>
  <c r="CW33" i="112"/>
  <c r="CS33" i="112"/>
  <c r="CR33" i="112"/>
  <c r="CP33" i="112"/>
  <c r="DM32" i="112"/>
  <c r="DH32" i="112"/>
  <c r="DG32" i="112"/>
  <c r="DD32" i="112"/>
  <c r="DC32" i="112"/>
  <c r="DA32" i="112"/>
  <c r="CZ32" i="112"/>
  <c r="CX32" i="112"/>
  <c r="CW32" i="112"/>
  <c r="CS32" i="112"/>
  <c r="CP32" i="112"/>
  <c r="DM31" i="112"/>
  <c r="DH31" i="112"/>
  <c r="DG31" i="112"/>
  <c r="DD31" i="112"/>
  <c r="DC31" i="112"/>
  <c r="DA31" i="112"/>
  <c r="CZ31" i="112"/>
  <c r="CX31" i="112"/>
  <c r="CW31" i="112"/>
  <c r="CS31" i="112"/>
  <c r="CP31" i="112"/>
  <c r="DM30" i="112"/>
  <c r="DH30" i="112"/>
  <c r="DG30" i="112"/>
  <c r="DD30" i="112"/>
  <c r="DC30" i="112"/>
  <c r="DA30" i="112"/>
  <c r="CZ30" i="112"/>
  <c r="CX30" i="112"/>
  <c r="CW30" i="112"/>
  <c r="CS30" i="112"/>
  <c r="CP30" i="112"/>
  <c r="DM29" i="112"/>
  <c r="DH29" i="112"/>
  <c r="DG29" i="112"/>
  <c r="DD29" i="112"/>
  <c r="DC29" i="112"/>
  <c r="DA29" i="112"/>
  <c r="CZ29" i="112"/>
  <c r="CX29" i="112"/>
  <c r="CW29" i="112"/>
  <c r="CS29" i="112"/>
  <c r="CR29" i="112"/>
  <c r="CP29" i="112"/>
  <c r="DM28" i="112"/>
  <c r="CS28" i="112"/>
  <c r="CP28" i="112"/>
  <c r="DM27" i="112"/>
  <c r="DH27" i="112"/>
  <c r="DG27" i="112"/>
  <c r="DD27" i="112"/>
  <c r="DC27" i="112"/>
  <c r="DA27" i="112"/>
  <c r="CZ27" i="112"/>
  <c r="CX27" i="112"/>
  <c r="CW27" i="112"/>
  <c r="CS27" i="112"/>
  <c r="CP27" i="112"/>
  <c r="DM26" i="112"/>
  <c r="DH26" i="112"/>
  <c r="DG26" i="112"/>
  <c r="DD26" i="112"/>
  <c r="DC26" i="112"/>
  <c r="DA26" i="112"/>
  <c r="CZ26" i="112"/>
  <c r="CX26" i="112"/>
  <c r="CW26" i="112"/>
  <c r="CS26" i="112"/>
  <c r="CP26" i="112"/>
  <c r="DM25" i="112"/>
  <c r="DH25" i="112"/>
  <c r="DG25" i="112"/>
  <c r="DD25" i="112"/>
  <c r="DC25" i="112"/>
  <c r="DA25" i="112"/>
  <c r="CZ25" i="112"/>
  <c r="CX25" i="112"/>
  <c r="CW25" i="112"/>
  <c r="CS25" i="112"/>
  <c r="CR25" i="112"/>
  <c r="CP25" i="112"/>
  <c r="DM24" i="112"/>
  <c r="DH24" i="112"/>
  <c r="DG24" i="112"/>
  <c r="DD24" i="112"/>
  <c r="DC24" i="112"/>
  <c r="DA24" i="112"/>
  <c r="CZ24" i="112"/>
  <c r="CX24" i="112"/>
  <c r="CW24" i="112"/>
  <c r="CS24" i="112"/>
  <c r="CP24" i="112"/>
  <c r="DM23" i="112"/>
  <c r="DH23" i="112"/>
  <c r="DG23" i="112"/>
  <c r="DD23" i="112"/>
  <c r="DC23" i="112"/>
  <c r="DA23" i="112"/>
  <c r="CZ23" i="112"/>
  <c r="CX23" i="112"/>
  <c r="CW23" i="112"/>
  <c r="CS23" i="112"/>
  <c r="CP23" i="112"/>
  <c r="DM22" i="112"/>
  <c r="DH22" i="112"/>
  <c r="DG22" i="112"/>
  <c r="DD22" i="112"/>
  <c r="DC22" i="112"/>
  <c r="DA22" i="112"/>
  <c r="CZ22" i="112"/>
  <c r="CX22" i="112"/>
  <c r="CW22" i="112"/>
  <c r="CS22" i="112"/>
  <c r="CP22" i="112"/>
  <c r="DM21" i="112"/>
  <c r="DH21" i="112"/>
  <c r="DG21" i="112"/>
  <c r="DD21" i="112"/>
  <c r="DC21" i="112"/>
  <c r="DA21" i="112"/>
  <c r="CZ21" i="112"/>
  <c r="CX21" i="112"/>
  <c r="CW21" i="112"/>
  <c r="CS21" i="112"/>
  <c r="CR21" i="112"/>
  <c r="CP21" i="112"/>
  <c r="DM20" i="112"/>
  <c r="DH20" i="112"/>
  <c r="DG20" i="112"/>
  <c r="DD20" i="112"/>
  <c r="DC20" i="112"/>
  <c r="DA20" i="112"/>
  <c r="CZ20" i="112"/>
  <c r="CX20" i="112"/>
  <c r="CW20" i="112"/>
  <c r="CS20" i="112"/>
  <c r="CP20" i="112"/>
  <c r="DM19" i="112"/>
  <c r="DH19" i="112"/>
  <c r="DG19" i="112"/>
  <c r="DD19" i="112"/>
  <c r="DC19" i="112"/>
  <c r="DA19" i="112"/>
  <c r="CZ19" i="112"/>
  <c r="CX19" i="112"/>
  <c r="CW19" i="112"/>
  <c r="CS19" i="112"/>
  <c r="CP19" i="112"/>
  <c r="DM18" i="112"/>
  <c r="DH18" i="112"/>
  <c r="DG18" i="112"/>
  <c r="DD18" i="112"/>
  <c r="DC18" i="112"/>
  <c r="DA18" i="112"/>
  <c r="CZ18" i="112"/>
  <c r="CX18" i="112"/>
  <c r="CW18" i="112"/>
  <c r="CS18" i="112"/>
  <c r="CP18" i="112"/>
  <c r="DM17" i="112"/>
  <c r="DH17" i="112"/>
  <c r="DG17" i="112"/>
  <c r="DD17" i="112"/>
  <c r="DC17" i="112"/>
  <c r="DA17" i="112"/>
  <c r="CZ17" i="112"/>
  <c r="CX17" i="112"/>
  <c r="CW17" i="112"/>
  <c r="CS17" i="112"/>
  <c r="CP17" i="112"/>
  <c r="DM16" i="112"/>
  <c r="DH16" i="112"/>
  <c r="DG16" i="112"/>
  <c r="DD16" i="112"/>
  <c r="DC16" i="112"/>
  <c r="DA16" i="112"/>
  <c r="CZ16" i="112"/>
  <c r="CX16" i="112"/>
  <c r="CW16" i="112"/>
  <c r="CS16" i="112"/>
  <c r="CP16" i="112"/>
  <c r="DM15" i="112"/>
  <c r="DH15" i="112"/>
  <c r="DG15" i="112"/>
  <c r="DD15" i="112"/>
  <c r="DC15" i="112"/>
  <c r="DA15" i="112"/>
  <c r="CZ15" i="112"/>
  <c r="CX15" i="112"/>
  <c r="CW15" i="112"/>
  <c r="CS15" i="112"/>
  <c r="CR15" i="112"/>
  <c r="CP15" i="112"/>
  <c r="DM14" i="112"/>
  <c r="DH14" i="112"/>
  <c r="DG14" i="112"/>
  <c r="DD14" i="112"/>
  <c r="DC14" i="112"/>
  <c r="DA14" i="112"/>
  <c r="CZ14" i="112"/>
  <c r="CX14" i="112"/>
  <c r="CW14" i="112"/>
  <c r="CS14" i="112"/>
  <c r="CP14" i="112"/>
  <c r="DM13" i="112"/>
  <c r="DH13" i="112"/>
  <c r="DG13" i="112"/>
  <c r="DD13" i="112"/>
  <c r="DC13" i="112"/>
  <c r="DA13" i="112"/>
  <c r="CZ13" i="112"/>
  <c r="CX13" i="112"/>
  <c r="CW13" i="112"/>
  <c r="CS13" i="112"/>
  <c r="CP13" i="112"/>
  <c r="DM12" i="112"/>
  <c r="DH12" i="112"/>
  <c r="DG12" i="112"/>
  <c r="DD12" i="112"/>
  <c r="DC12" i="112"/>
  <c r="CS12" i="112"/>
  <c r="CR12" i="112"/>
  <c r="CP12" i="112"/>
  <c r="DM11" i="112"/>
  <c r="CS11" i="112"/>
  <c r="CP11" i="112"/>
  <c r="DM10" i="112"/>
  <c r="DH10" i="112"/>
  <c r="DG10" i="112"/>
  <c r="DD10" i="112"/>
  <c r="DC10" i="112"/>
  <c r="DA10" i="112"/>
  <c r="CZ10" i="112"/>
  <c r="CX10" i="112"/>
  <c r="CW10" i="112"/>
  <c r="CS10" i="112"/>
  <c r="CP10" i="112"/>
  <c r="DM9" i="112"/>
  <c r="DH9" i="112"/>
  <c r="DG9" i="112"/>
  <c r="DD9" i="112"/>
  <c r="DC9" i="112"/>
  <c r="DA9" i="112"/>
  <c r="CZ9" i="112"/>
  <c r="CX9" i="112"/>
  <c r="CW9" i="112"/>
  <c r="CS9" i="112"/>
  <c r="CP9" i="112"/>
  <c r="DM8" i="112"/>
  <c r="DH8" i="112"/>
  <c r="DG8" i="112"/>
  <c r="DD8" i="112"/>
  <c r="DC8" i="112"/>
  <c r="DA8" i="112"/>
  <c r="CZ8" i="112"/>
  <c r="CX8" i="112"/>
  <c r="CW8" i="112"/>
  <c r="CS8" i="112"/>
  <c r="CR8" i="112"/>
  <c r="CP8" i="112"/>
  <c r="DM7" i="112"/>
  <c r="DH7" i="112"/>
  <c r="DG7" i="112"/>
  <c r="DD7" i="112"/>
  <c r="DC7" i="112"/>
  <c r="DA7" i="112"/>
  <c r="CZ7" i="112"/>
  <c r="CX7" i="112"/>
  <c r="CW7" i="112"/>
  <c r="CS7" i="112"/>
  <c r="CP7" i="112"/>
  <c r="DM6" i="112"/>
  <c r="DH6" i="112"/>
  <c r="DG6" i="112"/>
  <c r="DD6" i="112"/>
  <c r="DC6" i="112"/>
  <c r="DA6" i="112"/>
  <c r="CZ6" i="112"/>
  <c r="CX6" i="112"/>
  <c r="CW6" i="112"/>
  <c r="CS6" i="112"/>
  <c r="CP6" i="112"/>
  <c r="DM5" i="112"/>
  <c r="DH5" i="112"/>
  <c r="DG5" i="112"/>
  <c r="DD5" i="112"/>
  <c r="DC5" i="112"/>
  <c r="DA5" i="112"/>
  <c r="CZ5" i="112"/>
  <c r="CX5" i="112"/>
  <c r="CW5" i="112"/>
  <c r="CS5" i="112"/>
  <c r="CR5" i="112"/>
  <c r="CP5" i="112"/>
  <c r="Z67" i="106"/>
  <c r="DM70" i="106"/>
  <c r="CX70" i="106"/>
  <c r="CW70" i="106"/>
  <c r="CS70" i="106"/>
  <c r="Z70" i="106"/>
  <c r="C70" i="106" s="1"/>
  <c r="CR70" i="106"/>
  <c r="CP70" i="106"/>
  <c r="DM71" i="106"/>
  <c r="DH71" i="106"/>
  <c r="DG71" i="106"/>
  <c r="DD71" i="106"/>
  <c r="DC71" i="106"/>
  <c r="DA71" i="106"/>
  <c r="CZ71" i="106"/>
  <c r="CX71" i="106"/>
  <c r="CW71" i="106"/>
  <c r="CS71" i="106"/>
  <c r="Z71" i="106"/>
  <c r="C71" i="106" s="1"/>
  <c r="CR71" i="106"/>
  <c r="CP71" i="106"/>
  <c r="DM104" i="106"/>
  <c r="CX104" i="106"/>
  <c r="CW104" i="106"/>
  <c r="CS104" i="106"/>
  <c r="Z104" i="106"/>
  <c r="CR104" i="106" s="1"/>
  <c r="CP104" i="106"/>
  <c r="DM46" i="106"/>
  <c r="CX46" i="106"/>
  <c r="CW46" i="106"/>
  <c r="CS46" i="106"/>
  <c r="Z46" i="106"/>
  <c r="C46" i="106" s="1"/>
  <c r="CR46" i="106"/>
  <c r="CP46" i="106"/>
  <c r="DM95" i="106"/>
  <c r="CX95" i="106"/>
  <c r="CW95" i="106"/>
  <c r="CS95" i="106"/>
  <c r="Z95" i="106"/>
  <c r="CR95" i="106" s="1"/>
  <c r="CP95" i="106"/>
  <c r="DM132" i="106"/>
  <c r="CP132" i="106"/>
  <c r="C132" i="106"/>
  <c r="D145" i="106"/>
  <c r="E145" i="106"/>
  <c r="F145" i="106"/>
  <c r="I145" i="106"/>
  <c r="K145" i="106"/>
  <c r="L145" i="106"/>
  <c r="M145" i="106"/>
  <c r="N145" i="106"/>
  <c r="J145" i="106"/>
  <c r="H145" i="106"/>
  <c r="G145" i="106"/>
  <c r="Z5" i="106"/>
  <c r="C5" i="106"/>
  <c r="Z6" i="106"/>
  <c r="Z7" i="106"/>
  <c r="C7" i="106"/>
  <c r="Z8" i="106"/>
  <c r="C8" i="106"/>
  <c r="Z9" i="106"/>
  <c r="C9" i="106" s="1"/>
  <c r="Z10" i="106"/>
  <c r="Z11" i="106"/>
  <c r="C11" i="106"/>
  <c r="Z12" i="106"/>
  <c r="Z16" i="106"/>
  <c r="Z19" i="106"/>
  <c r="C19" i="106" s="1"/>
  <c r="Z20" i="106"/>
  <c r="CR20" i="106" s="1"/>
  <c r="Z22" i="106"/>
  <c r="C22" i="106"/>
  <c r="Z13" i="106"/>
  <c r="Z14" i="106"/>
  <c r="CR14" i="106" s="1"/>
  <c r="C14" i="106"/>
  <c r="Z15" i="106"/>
  <c r="Z17" i="106"/>
  <c r="C17" i="106"/>
  <c r="Z18" i="106"/>
  <c r="Z21" i="106"/>
  <c r="CR21" i="106" s="1"/>
  <c r="C21" i="106"/>
  <c r="Z23" i="106"/>
  <c r="C23" i="106" s="1"/>
  <c r="CR23" i="106"/>
  <c r="Z24" i="106"/>
  <c r="C24" i="106"/>
  <c r="Z26" i="106"/>
  <c r="Z28" i="106"/>
  <c r="C28" i="106"/>
  <c r="Z29" i="106"/>
  <c r="Z25" i="106"/>
  <c r="C25" i="106"/>
  <c r="Z31" i="106"/>
  <c r="Z32" i="106"/>
  <c r="C32" i="106" s="1"/>
  <c r="Z33" i="106"/>
  <c r="C33" i="106" s="1"/>
  <c r="Z34" i="106"/>
  <c r="C34" i="106"/>
  <c r="Z35" i="106"/>
  <c r="C35" i="106"/>
  <c r="Z36" i="106"/>
  <c r="C36" i="106" s="1"/>
  <c r="Z37" i="106"/>
  <c r="C37" i="106" s="1"/>
  <c r="Z38" i="106"/>
  <c r="C38" i="106"/>
  <c r="Z30" i="106"/>
  <c r="C30" i="106"/>
  <c r="Z27" i="106"/>
  <c r="C27" i="106"/>
  <c r="Z39" i="106"/>
  <c r="CR39" i="106" s="1"/>
  <c r="Z40" i="106"/>
  <c r="C40" i="106"/>
  <c r="Z41" i="106"/>
  <c r="C41" i="106"/>
  <c r="Z42" i="106"/>
  <c r="C42" i="106" s="1"/>
  <c r="Z44" i="106"/>
  <c r="C44" i="106" s="1"/>
  <c r="Z47" i="106"/>
  <c r="C47" i="106"/>
  <c r="Z45" i="106"/>
  <c r="Z43" i="106"/>
  <c r="Z49" i="106"/>
  <c r="CR49" i="106" s="1"/>
  <c r="Z50" i="106"/>
  <c r="C50" i="106" s="1"/>
  <c r="Z51" i="106"/>
  <c r="Z52" i="106"/>
  <c r="Z53" i="106"/>
  <c r="CR53" i="106"/>
  <c r="C53" i="106"/>
  <c r="Z54" i="106"/>
  <c r="C54" i="106" s="1"/>
  <c r="Z55" i="106"/>
  <c r="Z56" i="106"/>
  <c r="Z57" i="106"/>
  <c r="CR57" i="106" s="1"/>
  <c r="C57" i="106"/>
  <c r="Z58" i="106"/>
  <c r="Z59" i="106"/>
  <c r="Z60" i="106"/>
  <c r="Z61" i="106"/>
  <c r="C61" i="106" s="1"/>
  <c r="CR61" i="106"/>
  <c r="Z63" i="106"/>
  <c r="C63" i="106"/>
  <c r="Z64" i="106"/>
  <c r="C64" i="106" s="1"/>
  <c r="Z65" i="106"/>
  <c r="Z66" i="106"/>
  <c r="C66" i="106" s="1"/>
  <c r="CR66" i="106"/>
  <c r="Z68" i="106"/>
  <c r="CR68" i="106" s="1"/>
  <c r="Z69" i="106"/>
  <c r="C69" i="106" s="1"/>
  <c r="CR69" i="106"/>
  <c r="Z62" i="106"/>
  <c r="C62" i="106"/>
  <c r="Z72" i="106"/>
  <c r="Z73" i="106"/>
  <c r="C73" i="106"/>
  <c r="Z74" i="106"/>
  <c r="C74" i="106"/>
  <c r="Z77" i="106"/>
  <c r="CR77" i="106"/>
  <c r="C77" i="106"/>
  <c r="Z78" i="106"/>
  <c r="Z79" i="106"/>
  <c r="CR79" i="106" s="1"/>
  <c r="C79" i="106"/>
  <c r="Z80" i="106"/>
  <c r="C80" i="106"/>
  <c r="Z81" i="106"/>
  <c r="CR81" i="106"/>
  <c r="C81" i="106"/>
  <c r="Z82" i="106"/>
  <c r="Z83" i="106"/>
  <c r="C83" i="106"/>
  <c r="Z84" i="106"/>
  <c r="C84" i="106"/>
  <c r="Z85" i="106"/>
  <c r="CR85" i="106"/>
  <c r="C85" i="106"/>
  <c r="Z86" i="106"/>
  <c r="Z87" i="106"/>
  <c r="C87" i="106"/>
  <c r="Z88" i="106"/>
  <c r="CR88" i="106" s="1"/>
  <c r="C88" i="106"/>
  <c r="Z89" i="106"/>
  <c r="CR89" i="106"/>
  <c r="C89" i="106"/>
  <c r="Z75" i="106"/>
  <c r="Z90" i="106"/>
  <c r="C90" i="106"/>
  <c r="Z91" i="106"/>
  <c r="C91" i="106"/>
  <c r="Z92" i="106"/>
  <c r="CR92" i="106"/>
  <c r="C92" i="106"/>
  <c r="Z93" i="106"/>
  <c r="Z94" i="106"/>
  <c r="CR94" i="106" s="1"/>
  <c r="C94" i="106"/>
  <c r="Z76" i="106"/>
  <c r="C76" i="106"/>
  <c r="Z96" i="106"/>
  <c r="CR96" i="106"/>
  <c r="C96" i="106"/>
  <c r="Z97" i="106"/>
  <c r="Z98" i="106"/>
  <c r="C98" i="106"/>
  <c r="Z99" i="106"/>
  <c r="C99" i="106"/>
  <c r="Z100" i="106"/>
  <c r="CR100" i="106"/>
  <c r="C100" i="106"/>
  <c r="Z101" i="106"/>
  <c r="Z102" i="106"/>
  <c r="C102" i="106"/>
  <c r="Z103" i="106"/>
  <c r="C103" i="106" s="1"/>
  <c r="CR103" i="106"/>
  <c r="Z105" i="106"/>
  <c r="C105" i="106" s="1"/>
  <c r="CR105" i="106"/>
  <c r="Z106" i="106"/>
  <c r="Z107" i="106"/>
  <c r="C107" i="106" s="1"/>
  <c r="Z108" i="106"/>
  <c r="Z109" i="106"/>
  <c r="C109" i="106"/>
  <c r="Z110" i="106"/>
  <c r="Z111" i="106"/>
  <c r="CR111" i="106" s="1"/>
  <c r="C111" i="106"/>
  <c r="Z112" i="106"/>
  <c r="C112" i="106" s="1"/>
  <c r="Z113" i="106"/>
  <c r="C113" i="106"/>
  <c r="Z114" i="106"/>
  <c r="Z115" i="106"/>
  <c r="C115" i="106"/>
  <c r="Z116" i="106"/>
  <c r="Z117" i="106"/>
  <c r="C117" i="106" s="1"/>
  <c r="Z118" i="106"/>
  <c r="Z119" i="106"/>
  <c r="Z120" i="106"/>
  <c r="CR120" i="106" s="1"/>
  <c r="C120" i="106"/>
  <c r="Z121" i="106"/>
  <c r="Z122" i="106"/>
  <c r="Z123" i="106"/>
  <c r="C123" i="106"/>
  <c r="Z124" i="106"/>
  <c r="CR124" i="106"/>
  <c r="C124" i="106"/>
  <c r="Z125" i="106"/>
  <c r="Z126" i="106"/>
  <c r="Z127" i="106"/>
  <c r="C127" i="106"/>
  <c r="Z128" i="106"/>
  <c r="CR128" i="106"/>
  <c r="C128" i="106"/>
  <c r="Z129" i="106"/>
  <c r="Z130" i="106"/>
  <c r="Z131" i="106"/>
  <c r="CR131" i="106" s="1"/>
  <c r="C131" i="106"/>
  <c r="C133" i="106"/>
  <c r="C134" i="106"/>
  <c r="C135" i="106"/>
  <c r="C136" i="106"/>
  <c r="C137" i="106"/>
  <c r="C138" i="106"/>
  <c r="C139" i="106"/>
  <c r="C140" i="106"/>
  <c r="C141" i="106"/>
  <c r="C142" i="106"/>
  <c r="B145" i="106"/>
  <c r="A145" i="106"/>
  <c r="D144" i="106"/>
  <c r="E144" i="106"/>
  <c r="F144" i="106"/>
  <c r="I144" i="106"/>
  <c r="K144" i="106"/>
  <c r="L144" i="106"/>
  <c r="M144" i="106"/>
  <c r="N144" i="106"/>
  <c r="J144" i="106"/>
  <c r="H144" i="106"/>
  <c r="G144" i="106"/>
  <c r="B144" i="106"/>
  <c r="A144" i="106"/>
  <c r="T143" i="106"/>
  <c r="DM142" i="106"/>
  <c r="CP142" i="106"/>
  <c r="DM141" i="106"/>
  <c r="CP141" i="106"/>
  <c r="DM140" i="106"/>
  <c r="CP140" i="106"/>
  <c r="DM139" i="106"/>
  <c r="CP139" i="106"/>
  <c r="DM138" i="106"/>
  <c r="CP138" i="106"/>
  <c r="DM137" i="106"/>
  <c r="CP137" i="106"/>
  <c r="DM136" i="106"/>
  <c r="CP136" i="106"/>
  <c r="CP135" i="106"/>
  <c r="DM134" i="106"/>
  <c r="CP134" i="106"/>
  <c r="DM133" i="106"/>
  <c r="CP133" i="106"/>
  <c r="DM131" i="106"/>
  <c r="DH131" i="106"/>
  <c r="DG131" i="106"/>
  <c r="DD131" i="106"/>
  <c r="DC131" i="106"/>
  <c r="DA131" i="106"/>
  <c r="CZ131" i="106"/>
  <c r="CX131" i="106"/>
  <c r="CW131" i="106"/>
  <c r="CS131" i="106"/>
  <c r="CP131" i="106"/>
  <c r="DM130" i="106"/>
  <c r="DH130" i="106"/>
  <c r="DG130" i="106"/>
  <c r="DD130" i="106"/>
  <c r="DC130" i="106"/>
  <c r="DA130" i="106"/>
  <c r="CZ130" i="106"/>
  <c r="CX130" i="106"/>
  <c r="CW130" i="106"/>
  <c r="CS130" i="106"/>
  <c r="CP130" i="106"/>
  <c r="DM129" i="106"/>
  <c r="DH129" i="106"/>
  <c r="DG129" i="106"/>
  <c r="DD129" i="106"/>
  <c r="DC129" i="106"/>
  <c r="DA129" i="106"/>
  <c r="CZ129" i="106"/>
  <c r="CX129" i="106"/>
  <c r="CW129" i="106"/>
  <c r="CS129" i="106"/>
  <c r="CP129" i="106"/>
  <c r="DM128" i="106"/>
  <c r="DH128" i="106"/>
  <c r="DG128" i="106"/>
  <c r="DD128" i="106"/>
  <c r="DC128" i="106"/>
  <c r="DA128" i="106"/>
  <c r="CZ128" i="106"/>
  <c r="CX128" i="106"/>
  <c r="CW128" i="106"/>
  <c r="CS128" i="106"/>
  <c r="CP128" i="106"/>
  <c r="DM127" i="106"/>
  <c r="DH127" i="106"/>
  <c r="DG127" i="106"/>
  <c r="DD127" i="106"/>
  <c r="DC127" i="106"/>
  <c r="DA127" i="106"/>
  <c r="CZ127" i="106"/>
  <c r="CX127" i="106"/>
  <c r="CW127" i="106"/>
  <c r="CS127" i="106"/>
  <c r="CR127" i="106"/>
  <c r="CP127" i="106"/>
  <c r="DM126" i="106"/>
  <c r="DH126" i="106"/>
  <c r="DG126" i="106"/>
  <c r="DD126" i="106"/>
  <c r="DC126" i="106"/>
  <c r="DA126" i="106"/>
  <c r="CZ126" i="106"/>
  <c r="CX126" i="106"/>
  <c r="CW126" i="106"/>
  <c r="CS126" i="106"/>
  <c r="CP126" i="106"/>
  <c r="DM125" i="106"/>
  <c r="DH125" i="106"/>
  <c r="DG125" i="106"/>
  <c r="DD125" i="106"/>
  <c r="DC125" i="106"/>
  <c r="DA125" i="106"/>
  <c r="CZ125" i="106"/>
  <c r="CX125" i="106"/>
  <c r="CW125" i="106"/>
  <c r="CS125" i="106"/>
  <c r="CP125" i="106"/>
  <c r="DM124" i="106"/>
  <c r="DH124" i="106"/>
  <c r="DG124" i="106"/>
  <c r="DD124" i="106"/>
  <c r="DC124" i="106"/>
  <c r="DA124" i="106"/>
  <c r="CZ124" i="106"/>
  <c r="CX124" i="106"/>
  <c r="CW124" i="106"/>
  <c r="CS124" i="106"/>
  <c r="CP124" i="106"/>
  <c r="DM123" i="106"/>
  <c r="DH123" i="106"/>
  <c r="DG123" i="106"/>
  <c r="DD123" i="106"/>
  <c r="DC123" i="106"/>
  <c r="DA123" i="106"/>
  <c r="CZ123" i="106"/>
  <c r="CX123" i="106"/>
  <c r="CW123" i="106"/>
  <c r="CS123" i="106"/>
  <c r="CR123" i="106"/>
  <c r="CP123" i="106"/>
  <c r="DM122" i="106"/>
  <c r="DH122" i="106"/>
  <c r="DG122" i="106"/>
  <c r="DD122" i="106"/>
  <c r="DC122" i="106"/>
  <c r="DA122" i="106"/>
  <c r="CZ122" i="106"/>
  <c r="CX122" i="106"/>
  <c r="CW122" i="106"/>
  <c r="CS122" i="106"/>
  <c r="CP122" i="106"/>
  <c r="DM121" i="106"/>
  <c r="CX121" i="106"/>
  <c r="CW121" i="106"/>
  <c r="CS121" i="106"/>
  <c r="CP121" i="106"/>
  <c r="DM120" i="106"/>
  <c r="DH120" i="106"/>
  <c r="DG120" i="106"/>
  <c r="DD120" i="106"/>
  <c r="DC120" i="106"/>
  <c r="DA120" i="106"/>
  <c r="CZ120" i="106"/>
  <c r="CX120" i="106"/>
  <c r="CW120" i="106"/>
  <c r="CS120" i="106"/>
  <c r="CP120" i="106"/>
  <c r="DM119" i="106"/>
  <c r="DH119" i="106"/>
  <c r="DG119" i="106"/>
  <c r="DD119" i="106"/>
  <c r="DC119" i="106"/>
  <c r="DA119" i="106"/>
  <c r="CZ119" i="106"/>
  <c r="CX119" i="106"/>
  <c r="CW119" i="106"/>
  <c r="CS119" i="106"/>
  <c r="CP119" i="106"/>
  <c r="DM118" i="106"/>
  <c r="DH118" i="106"/>
  <c r="DG118" i="106"/>
  <c r="DD118" i="106"/>
  <c r="DC118" i="106"/>
  <c r="DA118" i="106"/>
  <c r="CZ118" i="106"/>
  <c r="CX118" i="106"/>
  <c r="CW118" i="106"/>
  <c r="CS118" i="106"/>
  <c r="CP118" i="106"/>
  <c r="DM117" i="106"/>
  <c r="DH117" i="106"/>
  <c r="DG117" i="106"/>
  <c r="DD117" i="106"/>
  <c r="DC117" i="106"/>
  <c r="DA117" i="106"/>
  <c r="CZ117" i="106"/>
  <c r="CX117" i="106"/>
  <c r="CW117" i="106"/>
  <c r="CS117" i="106"/>
  <c r="CR117" i="106"/>
  <c r="CP117" i="106"/>
  <c r="DM116" i="106"/>
  <c r="DH116" i="106"/>
  <c r="DG116" i="106"/>
  <c r="DD116" i="106"/>
  <c r="DC116" i="106"/>
  <c r="DA116" i="106"/>
  <c r="CZ116" i="106"/>
  <c r="CX116" i="106"/>
  <c r="CW116" i="106"/>
  <c r="CS116" i="106"/>
  <c r="CP116" i="106"/>
  <c r="DM115" i="106"/>
  <c r="DH115" i="106"/>
  <c r="DG115" i="106"/>
  <c r="DD115" i="106"/>
  <c r="DC115" i="106"/>
  <c r="DA115" i="106"/>
  <c r="CZ115" i="106"/>
  <c r="CX115" i="106"/>
  <c r="CW115" i="106"/>
  <c r="CS115" i="106"/>
  <c r="CR115" i="106"/>
  <c r="CP115" i="106"/>
  <c r="DM114" i="106"/>
  <c r="DH114" i="106"/>
  <c r="DG114" i="106"/>
  <c r="DD114" i="106"/>
  <c r="DC114" i="106"/>
  <c r="DA114" i="106"/>
  <c r="CZ114" i="106"/>
  <c r="CX114" i="106"/>
  <c r="CW114" i="106"/>
  <c r="CS114" i="106"/>
  <c r="CP114" i="106"/>
  <c r="DM113" i="106"/>
  <c r="DH113" i="106"/>
  <c r="DG113" i="106"/>
  <c r="DD113" i="106"/>
  <c r="DC113" i="106"/>
  <c r="DA113" i="106"/>
  <c r="CZ113" i="106"/>
  <c r="CX113" i="106"/>
  <c r="CW113" i="106"/>
  <c r="CS113" i="106"/>
  <c r="CR113" i="106"/>
  <c r="CP113" i="106"/>
  <c r="DM112" i="106"/>
  <c r="DH112" i="106"/>
  <c r="DG112" i="106"/>
  <c r="DD112" i="106"/>
  <c r="DC112" i="106"/>
  <c r="DA112" i="106"/>
  <c r="CZ112" i="106"/>
  <c r="CX112" i="106"/>
  <c r="CW112" i="106"/>
  <c r="CS112" i="106"/>
  <c r="CR112" i="106"/>
  <c r="CP112" i="106"/>
  <c r="DM111" i="106"/>
  <c r="DH111" i="106"/>
  <c r="DG111" i="106"/>
  <c r="DD111" i="106"/>
  <c r="DC111" i="106"/>
  <c r="DA111" i="106"/>
  <c r="CZ111" i="106"/>
  <c r="CX111" i="106"/>
  <c r="CW111" i="106"/>
  <c r="CS111" i="106"/>
  <c r="CP111" i="106"/>
  <c r="DM110" i="106"/>
  <c r="DH110" i="106"/>
  <c r="DG110" i="106"/>
  <c r="DD110" i="106"/>
  <c r="DC110" i="106"/>
  <c r="DA110" i="106"/>
  <c r="CZ110" i="106"/>
  <c r="CX110" i="106"/>
  <c r="CW110" i="106"/>
  <c r="CS110" i="106"/>
  <c r="CP110" i="106"/>
  <c r="DM109" i="106"/>
  <c r="DH109" i="106"/>
  <c r="DG109" i="106"/>
  <c r="DD109" i="106"/>
  <c r="DC109" i="106"/>
  <c r="DA109" i="106"/>
  <c r="CZ109" i="106"/>
  <c r="CX109" i="106"/>
  <c r="CW109" i="106"/>
  <c r="CS109" i="106"/>
  <c r="CR109" i="106"/>
  <c r="CP109" i="106"/>
  <c r="DM108" i="106"/>
  <c r="DH108" i="106"/>
  <c r="DG108" i="106"/>
  <c r="DD108" i="106"/>
  <c r="DC108" i="106"/>
  <c r="DA108" i="106"/>
  <c r="CZ108" i="106"/>
  <c r="CX108" i="106"/>
  <c r="CW108" i="106"/>
  <c r="CS108" i="106"/>
  <c r="CP108" i="106"/>
  <c r="DM107" i="106"/>
  <c r="DH107" i="106"/>
  <c r="DG107" i="106"/>
  <c r="DD107" i="106"/>
  <c r="DC107" i="106"/>
  <c r="DA107" i="106"/>
  <c r="CZ107" i="106"/>
  <c r="CX107" i="106"/>
  <c r="CW107" i="106"/>
  <c r="CS107" i="106"/>
  <c r="CR107" i="106"/>
  <c r="CP107" i="106"/>
  <c r="DM106" i="106"/>
  <c r="DH106" i="106"/>
  <c r="DG106" i="106"/>
  <c r="DD106" i="106"/>
  <c r="DC106" i="106"/>
  <c r="DA106" i="106"/>
  <c r="CZ106" i="106"/>
  <c r="CX106" i="106"/>
  <c r="CW106" i="106"/>
  <c r="CS106" i="106"/>
  <c r="CP106" i="106"/>
  <c r="DM105" i="106"/>
  <c r="CX105" i="106"/>
  <c r="CW105" i="106"/>
  <c r="CS105" i="106"/>
  <c r="CP105" i="106"/>
  <c r="DM103" i="106"/>
  <c r="DH103" i="106"/>
  <c r="DG103" i="106"/>
  <c r="CX103" i="106"/>
  <c r="CW103" i="106"/>
  <c r="CS103" i="106"/>
  <c r="CP103" i="106"/>
  <c r="DM102" i="106"/>
  <c r="DH102" i="106"/>
  <c r="DG102" i="106"/>
  <c r="CX102" i="106"/>
  <c r="CW102" i="106"/>
  <c r="CS102" i="106"/>
  <c r="CR102" i="106"/>
  <c r="CP102" i="106"/>
  <c r="DM101" i="106"/>
  <c r="DH101" i="106"/>
  <c r="DG101" i="106"/>
  <c r="CX101" i="106"/>
  <c r="CW101" i="106"/>
  <c r="CS101" i="106"/>
  <c r="CP101" i="106"/>
  <c r="DM100" i="106"/>
  <c r="DH100" i="106"/>
  <c r="DG100" i="106"/>
  <c r="CX100" i="106"/>
  <c r="CW100" i="106"/>
  <c r="CS100" i="106"/>
  <c r="CP100" i="106"/>
  <c r="DM99" i="106"/>
  <c r="DH99" i="106"/>
  <c r="DG99" i="106"/>
  <c r="DD99" i="106"/>
  <c r="DC99" i="106"/>
  <c r="DA99" i="106"/>
  <c r="CZ99" i="106"/>
  <c r="CX99" i="106"/>
  <c r="CW99" i="106"/>
  <c r="CS99" i="106"/>
  <c r="CR99" i="106"/>
  <c r="CP99" i="106"/>
  <c r="DM98" i="106"/>
  <c r="DH98" i="106"/>
  <c r="DG98" i="106"/>
  <c r="DD98" i="106"/>
  <c r="DC98" i="106"/>
  <c r="DA98" i="106"/>
  <c r="CZ98" i="106"/>
  <c r="CX98" i="106"/>
  <c r="CW98" i="106"/>
  <c r="CS98" i="106"/>
  <c r="CR98" i="106"/>
  <c r="CP98" i="106"/>
  <c r="DM97" i="106"/>
  <c r="DH97" i="106"/>
  <c r="DG97" i="106"/>
  <c r="DD97" i="106"/>
  <c r="DC97" i="106"/>
  <c r="DA97" i="106"/>
  <c r="CZ97" i="106"/>
  <c r="CX97" i="106"/>
  <c r="CW97" i="106"/>
  <c r="CS97" i="106"/>
  <c r="CP97" i="106"/>
  <c r="DM96" i="106"/>
  <c r="DH96" i="106"/>
  <c r="DG96" i="106"/>
  <c r="DD96" i="106"/>
  <c r="DC96" i="106"/>
  <c r="DA96" i="106"/>
  <c r="CZ96" i="106"/>
  <c r="CX96" i="106"/>
  <c r="CW96" i="106"/>
  <c r="CS96" i="106"/>
  <c r="CP96" i="106"/>
  <c r="DM76" i="106"/>
  <c r="DH76" i="106"/>
  <c r="DG76" i="106"/>
  <c r="DD76" i="106"/>
  <c r="DC76" i="106"/>
  <c r="DA76" i="106"/>
  <c r="CZ76" i="106"/>
  <c r="CX76" i="106"/>
  <c r="CW76" i="106"/>
  <c r="CS76" i="106"/>
  <c r="CR76" i="106"/>
  <c r="CP76" i="106"/>
  <c r="DM94" i="106"/>
  <c r="DH94" i="106"/>
  <c r="DG94" i="106"/>
  <c r="DD94" i="106"/>
  <c r="DC94" i="106"/>
  <c r="DA94" i="106"/>
  <c r="CZ94" i="106"/>
  <c r="CX94" i="106"/>
  <c r="CW94" i="106"/>
  <c r="CS94" i="106"/>
  <c r="CP94" i="106"/>
  <c r="DM93" i="106"/>
  <c r="DH93" i="106"/>
  <c r="DG93" i="106"/>
  <c r="DD93" i="106"/>
  <c r="DC93" i="106"/>
  <c r="DA93" i="106"/>
  <c r="CZ93" i="106"/>
  <c r="CX93" i="106"/>
  <c r="CW93" i="106"/>
  <c r="CS93" i="106"/>
  <c r="CP93" i="106"/>
  <c r="DM92" i="106"/>
  <c r="DH92" i="106"/>
  <c r="DG92" i="106"/>
  <c r="DD92" i="106"/>
  <c r="DC92" i="106"/>
  <c r="DA92" i="106"/>
  <c r="CZ92" i="106"/>
  <c r="CX92" i="106"/>
  <c r="CW92" i="106"/>
  <c r="CS92" i="106"/>
  <c r="CP92" i="106"/>
  <c r="DM91" i="106"/>
  <c r="DH91" i="106"/>
  <c r="DG91" i="106"/>
  <c r="DD91" i="106"/>
  <c r="DC91" i="106"/>
  <c r="DA91" i="106"/>
  <c r="CZ91" i="106"/>
  <c r="CX91" i="106"/>
  <c r="CW91" i="106"/>
  <c r="CS91" i="106"/>
  <c r="CR91" i="106"/>
  <c r="CP91" i="106"/>
  <c r="DM90" i="106"/>
  <c r="DH90" i="106"/>
  <c r="DG90" i="106"/>
  <c r="DD90" i="106"/>
  <c r="DC90" i="106"/>
  <c r="DA90" i="106"/>
  <c r="CZ90" i="106"/>
  <c r="CX90" i="106"/>
  <c r="CW90" i="106"/>
  <c r="CS90" i="106"/>
  <c r="CR90" i="106"/>
  <c r="CP90" i="106"/>
  <c r="DM75" i="106"/>
  <c r="DH75" i="106"/>
  <c r="DG75" i="106"/>
  <c r="DD75" i="106"/>
  <c r="DC75" i="106"/>
  <c r="DA75" i="106"/>
  <c r="CZ75" i="106"/>
  <c r="CX75" i="106"/>
  <c r="CW75" i="106"/>
  <c r="CS75" i="106"/>
  <c r="CP75" i="106"/>
  <c r="DM89" i="106"/>
  <c r="DH89" i="106"/>
  <c r="DG89" i="106"/>
  <c r="DD89" i="106"/>
  <c r="DC89" i="106"/>
  <c r="DA89" i="106"/>
  <c r="CZ89" i="106"/>
  <c r="CX89" i="106"/>
  <c r="CW89" i="106"/>
  <c r="CS89" i="106"/>
  <c r="CP89" i="106"/>
  <c r="DM88" i="106"/>
  <c r="DH88" i="106"/>
  <c r="DG88" i="106"/>
  <c r="DD88" i="106"/>
  <c r="DC88" i="106"/>
  <c r="DA88" i="106"/>
  <c r="CZ88" i="106"/>
  <c r="CX88" i="106"/>
  <c r="CW88" i="106"/>
  <c r="CS88" i="106"/>
  <c r="CP88" i="106"/>
  <c r="DM87" i="106"/>
  <c r="DH87" i="106"/>
  <c r="DG87" i="106"/>
  <c r="DD87" i="106"/>
  <c r="DC87" i="106"/>
  <c r="DA87" i="106"/>
  <c r="CZ87" i="106"/>
  <c r="CX87" i="106"/>
  <c r="CW87" i="106"/>
  <c r="CS87" i="106"/>
  <c r="CR87" i="106"/>
  <c r="CP87" i="106"/>
  <c r="DM86" i="106"/>
  <c r="DH86" i="106"/>
  <c r="DG86" i="106"/>
  <c r="DD86" i="106"/>
  <c r="DC86" i="106"/>
  <c r="DA86" i="106"/>
  <c r="CZ86" i="106"/>
  <c r="CX86" i="106"/>
  <c r="CW86" i="106"/>
  <c r="CS86" i="106"/>
  <c r="CP86" i="106"/>
  <c r="DM85" i="106"/>
  <c r="DH85" i="106"/>
  <c r="DG85" i="106"/>
  <c r="DD85" i="106"/>
  <c r="DC85" i="106"/>
  <c r="DA85" i="106"/>
  <c r="CZ85" i="106"/>
  <c r="CX85" i="106"/>
  <c r="CW85" i="106"/>
  <c r="CS85" i="106"/>
  <c r="CP85" i="106"/>
  <c r="DM84" i="106"/>
  <c r="DH84" i="106"/>
  <c r="DG84" i="106"/>
  <c r="DD84" i="106"/>
  <c r="DC84" i="106"/>
  <c r="DA84" i="106"/>
  <c r="CZ84" i="106"/>
  <c r="CX84" i="106"/>
  <c r="CW84" i="106"/>
  <c r="CS84" i="106"/>
  <c r="CR84" i="106"/>
  <c r="CP84" i="106"/>
  <c r="DM83" i="106"/>
  <c r="DH83" i="106"/>
  <c r="DG83" i="106"/>
  <c r="DD83" i="106"/>
  <c r="DC83" i="106"/>
  <c r="DA83" i="106"/>
  <c r="CZ83" i="106"/>
  <c r="CX83" i="106"/>
  <c r="CW83" i="106"/>
  <c r="CS83" i="106"/>
  <c r="CR83" i="106"/>
  <c r="CP83" i="106"/>
  <c r="DM82" i="106"/>
  <c r="DH82" i="106"/>
  <c r="DG82" i="106"/>
  <c r="DD82" i="106"/>
  <c r="DC82" i="106"/>
  <c r="DA82" i="106"/>
  <c r="CZ82" i="106"/>
  <c r="CX82" i="106"/>
  <c r="CW82" i="106"/>
  <c r="CS82" i="106"/>
  <c r="CP82" i="106"/>
  <c r="DM81" i="106"/>
  <c r="DH81" i="106"/>
  <c r="DG81" i="106"/>
  <c r="DD81" i="106"/>
  <c r="DC81" i="106"/>
  <c r="DA81" i="106"/>
  <c r="CZ81" i="106"/>
  <c r="CX81" i="106"/>
  <c r="CW81" i="106"/>
  <c r="CS81" i="106"/>
  <c r="CP81" i="106"/>
  <c r="DM80" i="106"/>
  <c r="DH80" i="106"/>
  <c r="DG80" i="106"/>
  <c r="DD80" i="106"/>
  <c r="DC80" i="106"/>
  <c r="DA80" i="106"/>
  <c r="CZ80" i="106"/>
  <c r="CX80" i="106"/>
  <c r="CW80" i="106"/>
  <c r="CS80" i="106"/>
  <c r="CR80" i="106"/>
  <c r="CP80" i="106"/>
  <c r="DM79" i="106"/>
  <c r="DH79" i="106"/>
  <c r="DG79" i="106"/>
  <c r="DD79" i="106"/>
  <c r="DC79" i="106"/>
  <c r="DA79" i="106"/>
  <c r="CZ79" i="106"/>
  <c r="CX79" i="106"/>
  <c r="CW79" i="106"/>
  <c r="CS79" i="106"/>
  <c r="CP79" i="106"/>
  <c r="DM78" i="106"/>
  <c r="DH78" i="106"/>
  <c r="DG78" i="106"/>
  <c r="DD78" i="106"/>
  <c r="DC78" i="106"/>
  <c r="DA78" i="106"/>
  <c r="CZ78" i="106"/>
  <c r="CX78" i="106"/>
  <c r="CW78" i="106"/>
  <c r="CS78" i="106"/>
  <c r="CP78" i="106"/>
  <c r="DM77" i="106"/>
  <c r="DH77" i="106"/>
  <c r="DG77" i="106"/>
  <c r="DD77" i="106"/>
  <c r="DC77" i="106"/>
  <c r="DA77" i="106"/>
  <c r="CZ77" i="106"/>
  <c r="CX77" i="106"/>
  <c r="CW77" i="106"/>
  <c r="CS77" i="106"/>
  <c r="CP77" i="106"/>
  <c r="DM74" i="106"/>
  <c r="DH74" i="106"/>
  <c r="DG74" i="106"/>
  <c r="DD74" i="106"/>
  <c r="DC74" i="106"/>
  <c r="DA74" i="106"/>
  <c r="CZ74" i="106"/>
  <c r="CX74" i="106"/>
  <c r="CW74" i="106"/>
  <c r="CS74" i="106"/>
  <c r="CR74" i="106"/>
  <c r="CP74" i="106"/>
  <c r="DM73" i="106"/>
  <c r="DH73" i="106"/>
  <c r="DG73" i="106"/>
  <c r="DD73" i="106"/>
  <c r="DC73" i="106"/>
  <c r="DA73" i="106"/>
  <c r="CZ73" i="106"/>
  <c r="CX73" i="106"/>
  <c r="CW73" i="106"/>
  <c r="CS73" i="106"/>
  <c r="CR73" i="106"/>
  <c r="CP73" i="106"/>
  <c r="DM72" i="106"/>
  <c r="DH72" i="106"/>
  <c r="DG72" i="106"/>
  <c r="DD72" i="106"/>
  <c r="DC72" i="106"/>
  <c r="DA72" i="106"/>
  <c r="CZ72" i="106"/>
  <c r="CX72" i="106"/>
  <c r="CW72" i="106"/>
  <c r="CS72" i="106"/>
  <c r="CP72" i="106"/>
  <c r="DM62" i="106"/>
  <c r="CX62" i="106"/>
  <c r="CW62" i="106"/>
  <c r="CS62" i="106"/>
  <c r="CR62" i="106"/>
  <c r="CP62" i="106"/>
  <c r="DM69" i="106"/>
  <c r="CX69" i="106"/>
  <c r="CW69" i="106"/>
  <c r="CS69" i="106"/>
  <c r="CP69" i="106"/>
  <c r="DM68" i="106"/>
  <c r="CX68" i="106"/>
  <c r="CW68" i="106"/>
  <c r="CS68" i="106"/>
  <c r="CP68" i="106"/>
  <c r="DM67" i="106"/>
  <c r="CX67" i="106"/>
  <c r="CW67" i="106"/>
  <c r="CS67" i="106"/>
  <c r="CP67" i="106"/>
  <c r="DM66" i="106"/>
  <c r="CX66" i="106"/>
  <c r="CW66" i="106"/>
  <c r="CS66" i="106"/>
  <c r="CP66" i="106"/>
  <c r="DM65" i="106"/>
  <c r="CX65" i="106"/>
  <c r="CW65" i="106"/>
  <c r="CS65" i="106"/>
  <c r="CP65" i="106"/>
  <c r="DM64" i="106"/>
  <c r="CX64" i="106"/>
  <c r="CW64" i="106"/>
  <c r="CS64" i="106"/>
  <c r="CP64" i="106"/>
  <c r="DM63" i="106"/>
  <c r="CX63" i="106"/>
  <c r="CW63" i="106"/>
  <c r="CS63" i="106"/>
  <c r="CR63" i="106"/>
  <c r="CP63" i="106"/>
  <c r="DM61" i="106"/>
  <c r="DH61" i="106"/>
  <c r="DG61" i="106"/>
  <c r="DD61" i="106"/>
  <c r="DC61" i="106"/>
  <c r="DA61" i="106"/>
  <c r="CZ61" i="106"/>
  <c r="CX61" i="106"/>
  <c r="CW61" i="106"/>
  <c r="CS61" i="106"/>
  <c r="CP61" i="106"/>
  <c r="DM60" i="106"/>
  <c r="DH60" i="106"/>
  <c r="DG60" i="106"/>
  <c r="DD60" i="106"/>
  <c r="DC60" i="106"/>
  <c r="DA60" i="106"/>
  <c r="CZ60" i="106"/>
  <c r="CX60" i="106"/>
  <c r="CW60" i="106"/>
  <c r="CS60" i="106"/>
  <c r="CP60" i="106"/>
  <c r="DM59" i="106"/>
  <c r="DH59" i="106"/>
  <c r="DG59" i="106"/>
  <c r="DD59" i="106"/>
  <c r="DC59" i="106"/>
  <c r="DA59" i="106"/>
  <c r="CZ59" i="106"/>
  <c r="CX59" i="106"/>
  <c r="CW59" i="106"/>
  <c r="CS59" i="106"/>
  <c r="CP59" i="106"/>
  <c r="DM58" i="106"/>
  <c r="CX58" i="106"/>
  <c r="CW58" i="106"/>
  <c r="CS58" i="106"/>
  <c r="CP58" i="106"/>
  <c r="DM57" i="106"/>
  <c r="DH57" i="106"/>
  <c r="DG57" i="106"/>
  <c r="DD57" i="106"/>
  <c r="DC57" i="106"/>
  <c r="DA57" i="106"/>
  <c r="CZ57" i="106"/>
  <c r="CX57" i="106"/>
  <c r="CW57" i="106"/>
  <c r="CS57" i="106"/>
  <c r="CP57" i="106"/>
  <c r="DM56" i="106"/>
  <c r="CX56" i="106"/>
  <c r="CW56" i="106"/>
  <c r="CS56" i="106"/>
  <c r="CP56" i="106"/>
  <c r="DM55" i="106"/>
  <c r="DH55" i="106"/>
  <c r="DG55" i="106"/>
  <c r="DD55" i="106"/>
  <c r="DC55" i="106"/>
  <c r="DA55" i="106"/>
  <c r="CZ55" i="106"/>
  <c r="CX55" i="106"/>
  <c r="CW55" i="106"/>
  <c r="CS55" i="106"/>
  <c r="CP55" i="106"/>
  <c r="DM54" i="106"/>
  <c r="DH54" i="106"/>
  <c r="DG54" i="106"/>
  <c r="DD54" i="106"/>
  <c r="DC54" i="106"/>
  <c r="DA54" i="106"/>
  <c r="CZ54" i="106"/>
  <c r="CX54" i="106"/>
  <c r="CW54" i="106"/>
  <c r="CS54" i="106"/>
  <c r="CP54" i="106"/>
  <c r="DM53" i="106"/>
  <c r="DH53" i="106"/>
  <c r="DG53" i="106"/>
  <c r="DD53" i="106"/>
  <c r="DC53" i="106"/>
  <c r="DA53" i="106"/>
  <c r="CZ53" i="106"/>
  <c r="CX53" i="106"/>
  <c r="CW53" i="106"/>
  <c r="CS53" i="106"/>
  <c r="CP53" i="106"/>
  <c r="DM52" i="106"/>
  <c r="CX52" i="106"/>
  <c r="CW52" i="106"/>
  <c r="CS52" i="106"/>
  <c r="CP52" i="106"/>
  <c r="DM51" i="106"/>
  <c r="CX51" i="106"/>
  <c r="CW51" i="106"/>
  <c r="CS51" i="106"/>
  <c r="CP51" i="106"/>
  <c r="DM50" i="106"/>
  <c r="DH50" i="106"/>
  <c r="DG50" i="106"/>
  <c r="DD50" i="106"/>
  <c r="DC50" i="106"/>
  <c r="DA50" i="106"/>
  <c r="CZ50" i="106"/>
  <c r="CX50" i="106"/>
  <c r="CW50" i="106"/>
  <c r="CS50" i="106"/>
  <c r="CR50" i="106"/>
  <c r="CP50" i="106"/>
  <c r="DM49" i="106"/>
  <c r="DH49" i="106"/>
  <c r="DG49" i="106"/>
  <c r="DD49" i="106"/>
  <c r="DC49" i="106"/>
  <c r="DA49" i="106"/>
  <c r="CZ49" i="106"/>
  <c r="CX49" i="106"/>
  <c r="CW49" i="106"/>
  <c r="CS49" i="106"/>
  <c r="CP49" i="106"/>
  <c r="DM43" i="106"/>
  <c r="DH43" i="106"/>
  <c r="DG43" i="106"/>
  <c r="DD43" i="106"/>
  <c r="DC43" i="106"/>
  <c r="DA43" i="106"/>
  <c r="CZ43" i="106"/>
  <c r="CX43" i="106"/>
  <c r="CW43" i="106"/>
  <c r="CS43" i="106"/>
  <c r="CP43" i="106"/>
  <c r="DM48" i="106"/>
  <c r="CX48" i="106"/>
  <c r="CW48" i="106"/>
  <c r="CS48" i="106"/>
  <c r="Z48" i="106"/>
  <c r="CR48" i="106"/>
  <c r="CP48" i="106"/>
  <c r="DM45" i="106"/>
  <c r="DH45" i="106"/>
  <c r="DG45" i="106"/>
  <c r="DD45" i="106"/>
  <c r="DC45" i="106"/>
  <c r="DA45" i="106"/>
  <c r="CZ45" i="106"/>
  <c r="CX45" i="106"/>
  <c r="CW45" i="106"/>
  <c r="CS45" i="106"/>
  <c r="CP45" i="106"/>
  <c r="DM47" i="106"/>
  <c r="DH47" i="106"/>
  <c r="DG47" i="106"/>
  <c r="DD47" i="106"/>
  <c r="DC47" i="106"/>
  <c r="DA47" i="106"/>
  <c r="CZ47" i="106"/>
  <c r="CX47" i="106"/>
  <c r="CW47" i="106"/>
  <c r="CS47" i="106"/>
  <c r="CR47" i="106"/>
  <c r="CP47" i="106"/>
  <c r="DM44" i="106"/>
  <c r="CX44" i="106"/>
  <c r="CW44" i="106"/>
  <c r="CS44" i="106"/>
  <c r="CP44" i="106"/>
  <c r="DM42" i="106"/>
  <c r="DH42" i="106"/>
  <c r="DG42" i="106"/>
  <c r="DD42" i="106"/>
  <c r="DC42" i="106"/>
  <c r="DA42" i="106"/>
  <c r="CZ42" i="106"/>
  <c r="CX42" i="106"/>
  <c r="CW42" i="106"/>
  <c r="CS42" i="106"/>
  <c r="CR42" i="106"/>
  <c r="CP42" i="106"/>
  <c r="DM41" i="106"/>
  <c r="DH41" i="106"/>
  <c r="DG41" i="106"/>
  <c r="DD41" i="106"/>
  <c r="DC41" i="106"/>
  <c r="DA41" i="106"/>
  <c r="CZ41" i="106"/>
  <c r="CX41" i="106"/>
  <c r="CW41" i="106"/>
  <c r="CS41" i="106"/>
  <c r="CR41" i="106"/>
  <c r="CP41" i="106"/>
  <c r="DM40" i="106"/>
  <c r="DH40" i="106"/>
  <c r="DG40" i="106"/>
  <c r="DD40" i="106"/>
  <c r="DC40" i="106"/>
  <c r="DA40" i="106"/>
  <c r="CZ40" i="106"/>
  <c r="CX40" i="106"/>
  <c r="CW40" i="106"/>
  <c r="CS40" i="106"/>
  <c r="CR40" i="106"/>
  <c r="CP40" i="106"/>
  <c r="DM39" i="106"/>
  <c r="DH39" i="106"/>
  <c r="DG39" i="106"/>
  <c r="DD39" i="106"/>
  <c r="DC39" i="106"/>
  <c r="DA39" i="106"/>
  <c r="CZ39" i="106"/>
  <c r="CX39" i="106"/>
  <c r="CW39" i="106"/>
  <c r="CS39" i="106"/>
  <c r="CP39" i="106"/>
  <c r="DM27" i="106"/>
  <c r="DH27" i="106"/>
  <c r="DG27" i="106"/>
  <c r="DD27" i="106"/>
  <c r="DC27" i="106"/>
  <c r="DA27" i="106"/>
  <c r="CZ27" i="106"/>
  <c r="CX27" i="106"/>
  <c r="CW27" i="106"/>
  <c r="CS27" i="106"/>
  <c r="CR27" i="106"/>
  <c r="CP27" i="106"/>
  <c r="DM30" i="106"/>
  <c r="DH30" i="106"/>
  <c r="DG30" i="106"/>
  <c r="DD30" i="106"/>
  <c r="DC30" i="106"/>
  <c r="DA30" i="106"/>
  <c r="CZ30" i="106"/>
  <c r="CX30" i="106"/>
  <c r="CW30" i="106"/>
  <c r="CS30" i="106"/>
  <c r="CR30" i="106"/>
  <c r="CP30" i="106"/>
  <c r="DM38" i="106"/>
  <c r="DH38" i="106"/>
  <c r="DG38" i="106"/>
  <c r="DD38" i="106"/>
  <c r="DC38" i="106"/>
  <c r="DA38" i="106"/>
  <c r="CZ38" i="106"/>
  <c r="CX38" i="106"/>
  <c r="CW38" i="106"/>
  <c r="CS38" i="106"/>
  <c r="CR38" i="106"/>
  <c r="CP38" i="106"/>
  <c r="DM37" i="106"/>
  <c r="DH37" i="106"/>
  <c r="DG37" i="106"/>
  <c r="DD37" i="106"/>
  <c r="DC37" i="106"/>
  <c r="DA37" i="106"/>
  <c r="CZ37" i="106"/>
  <c r="CX37" i="106"/>
  <c r="CW37" i="106"/>
  <c r="CS37" i="106"/>
  <c r="CR37" i="106"/>
  <c r="CP37" i="106"/>
  <c r="DM36" i="106"/>
  <c r="DH36" i="106"/>
  <c r="DG36" i="106"/>
  <c r="DD36" i="106"/>
  <c r="DC36" i="106"/>
  <c r="DA36" i="106"/>
  <c r="CZ36" i="106"/>
  <c r="CX36" i="106"/>
  <c r="CW36" i="106"/>
  <c r="CS36" i="106"/>
  <c r="CR36" i="106"/>
  <c r="CP36" i="106"/>
  <c r="DM35" i="106"/>
  <c r="DH35" i="106"/>
  <c r="DG35" i="106"/>
  <c r="DD35" i="106"/>
  <c r="DC35" i="106"/>
  <c r="DA35" i="106"/>
  <c r="CZ35" i="106"/>
  <c r="CX35" i="106"/>
  <c r="CW35" i="106"/>
  <c r="CS35" i="106"/>
  <c r="CR35" i="106"/>
  <c r="CP35" i="106"/>
  <c r="DM34" i="106"/>
  <c r="DH34" i="106"/>
  <c r="DG34" i="106"/>
  <c r="DA34" i="106"/>
  <c r="CZ34" i="106"/>
  <c r="CX34" i="106"/>
  <c r="CW34" i="106"/>
  <c r="CS34" i="106"/>
  <c r="CR34" i="106"/>
  <c r="CP34" i="106"/>
  <c r="DM33" i="106"/>
  <c r="DH33" i="106"/>
  <c r="DG33" i="106"/>
  <c r="DD33" i="106"/>
  <c r="DC33" i="106"/>
  <c r="DA33" i="106"/>
  <c r="CZ33" i="106"/>
  <c r="CX33" i="106"/>
  <c r="CW33" i="106"/>
  <c r="CS33" i="106"/>
  <c r="CP33" i="106"/>
  <c r="DM32" i="106"/>
  <c r="DH32" i="106"/>
  <c r="DG32" i="106"/>
  <c r="DD32" i="106"/>
  <c r="DC32" i="106"/>
  <c r="DA32" i="106"/>
  <c r="CZ32" i="106"/>
  <c r="CX32" i="106"/>
  <c r="CW32" i="106"/>
  <c r="CS32" i="106"/>
  <c r="CP32" i="106"/>
  <c r="DM31" i="106"/>
  <c r="DH31" i="106"/>
  <c r="DG31" i="106"/>
  <c r="DD31" i="106"/>
  <c r="DC31" i="106"/>
  <c r="DA31" i="106"/>
  <c r="CZ31" i="106"/>
  <c r="CX31" i="106"/>
  <c r="CW31" i="106"/>
  <c r="CS31" i="106"/>
  <c r="CP31" i="106"/>
  <c r="DM25" i="106"/>
  <c r="DH25" i="106"/>
  <c r="DG25" i="106"/>
  <c r="DD25" i="106"/>
  <c r="DC25" i="106"/>
  <c r="DA25" i="106"/>
  <c r="CZ25" i="106"/>
  <c r="CX25" i="106"/>
  <c r="CW25" i="106"/>
  <c r="CS25" i="106"/>
  <c r="CR25" i="106"/>
  <c r="CP25" i="106"/>
  <c r="DM29" i="106"/>
  <c r="DH29" i="106"/>
  <c r="DG29" i="106"/>
  <c r="DD29" i="106"/>
  <c r="DC29" i="106"/>
  <c r="DA29" i="106"/>
  <c r="CZ29" i="106"/>
  <c r="CX29" i="106"/>
  <c r="CW29" i="106"/>
  <c r="CS29" i="106"/>
  <c r="CP29" i="106"/>
  <c r="DM28" i="106"/>
  <c r="CS28" i="106"/>
  <c r="CR28" i="106"/>
  <c r="CP28" i="106"/>
  <c r="DM26" i="106"/>
  <c r="DH26" i="106"/>
  <c r="DG26" i="106"/>
  <c r="DD26" i="106"/>
  <c r="DC26" i="106"/>
  <c r="DA26" i="106"/>
  <c r="CZ26" i="106"/>
  <c r="CX26" i="106"/>
  <c r="CW26" i="106"/>
  <c r="CS26" i="106"/>
  <c r="CP26" i="106"/>
  <c r="DM24" i="106"/>
  <c r="DH24" i="106"/>
  <c r="DG24" i="106"/>
  <c r="DD24" i="106"/>
  <c r="DC24" i="106"/>
  <c r="DA24" i="106"/>
  <c r="CZ24" i="106"/>
  <c r="CX24" i="106"/>
  <c r="CW24" i="106"/>
  <c r="CS24" i="106"/>
  <c r="CR24" i="106"/>
  <c r="CP24" i="106"/>
  <c r="DM23" i="106"/>
  <c r="DH23" i="106"/>
  <c r="DG23" i="106"/>
  <c r="DD23" i="106"/>
  <c r="DC23" i="106"/>
  <c r="DA23" i="106"/>
  <c r="CZ23" i="106"/>
  <c r="CX23" i="106"/>
  <c r="CW23" i="106"/>
  <c r="CS23" i="106"/>
  <c r="CP23" i="106"/>
  <c r="DM21" i="106"/>
  <c r="DH21" i="106"/>
  <c r="DG21" i="106"/>
  <c r="DD21" i="106"/>
  <c r="DC21" i="106"/>
  <c r="DA21" i="106"/>
  <c r="CZ21" i="106"/>
  <c r="CX21" i="106"/>
  <c r="CW21" i="106"/>
  <c r="CS21" i="106"/>
  <c r="CP21" i="106"/>
  <c r="DM18" i="106"/>
  <c r="DH18" i="106"/>
  <c r="DG18" i="106"/>
  <c r="DD18" i="106"/>
  <c r="DC18" i="106"/>
  <c r="DA18" i="106"/>
  <c r="CZ18" i="106"/>
  <c r="CX18" i="106"/>
  <c r="CW18" i="106"/>
  <c r="CS18" i="106"/>
  <c r="CP18" i="106"/>
  <c r="DM17" i="106"/>
  <c r="DH17" i="106"/>
  <c r="DG17" i="106"/>
  <c r="DD17" i="106"/>
  <c r="DC17" i="106"/>
  <c r="DA17" i="106"/>
  <c r="CZ17" i="106"/>
  <c r="CX17" i="106"/>
  <c r="CW17" i="106"/>
  <c r="CS17" i="106"/>
  <c r="CR17" i="106"/>
  <c r="CP17" i="106"/>
  <c r="DM15" i="106"/>
  <c r="DH15" i="106"/>
  <c r="DG15" i="106"/>
  <c r="DD15" i="106"/>
  <c r="DC15" i="106"/>
  <c r="DA15" i="106"/>
  <c r="CZ15" i="106"/>
  <c r="CX15" i="106"/>
  <c r="CW15" i="106"/>
  <c r="CS15" i="106"/>
  <c r="CP15" i="106"/>
  <c r="DM14" i="106"/>
  <c r="DH14" i="106"/>
  <c r="DG14" i="106"/>
  <c r="DD14" i="106"/>
  <c r="DC14" i="106"/>
  <c r="DA14" i="106"/>
  <c r="CZ14" i="106"/>
  <c r="CX14" i="106"/>
  <c r="CW14" i="106"/>
  <c r="CS14" i="106"/>
  <c r="CP14" i="106"/>
  <c r="DM13" i="106"/>
  <c r="DH13" i="106"/>
  <c r="DG13" i="106"/>
  <c r="DD13" i="106"/>
  <c r="DC13" i="106"/>
  <c r="DA13" i="106"/>
  <c r="CZ13" i="106"/>
  <c r="CX13" i="106"/>
  <c r="CW13" i="106"/>
  <c r="CS13" i="106"/>
  <c r="CP13" i="106"/>
  <c r="DM22" i="106"/>
  <c r="DH22" i="106"/>
  <c r="DG22" i="106"/>
  <c r="DD22" i="106"/>
  <c r="DC22" i="106"/>
  <c r="DA22" i="106"/>
  <c r="CZ22" i="106"/>
  <c r="CX22" i="106"/>
  <c r="CW22" i="106"/>
  <c r="CS22" i="106"/>
  <c r="CR22" i="106"/>
  <c r="CP22" i="106"/>
  <c r="DM20" i="106"/>
  <c r="DH20" i="106"/>
  <c r="DG20" i="106"/>
  <c r="DD20" i="106"/>
  <c r="DC20" i="106"/>
  <c r="DA20" i="106"/>
  <c r="CZ20" i="106"/>
  <c r="CX20" i="106"/>
  <c r="CW20" i="106"/>
  <c r="CS20" i="106"/>
  <c r="CP20" i="106"/>
  <c r="DM19" i="106"/>
  <c r="DH19" i="106"/>
  <c r="DG19" i="106"/>
  <c r="DD19" i="106"/>
  <c r="DC19" i="106"/>
  <c r="DA19" i="106"/>
  <c r="CZ19" i="106"/>
  <c r="CX19" i="106"/>
  <c r="CW19" i="106"/>
  <c r="CS19" i="106"/>
  <c r="CR19" i="106"/>
  <c r="CP19" i="106"/>
  <c r="DM16" i="106"/>
  <c r="DH16" i="106"/>
  <c r="DG16" i="106"/>
  <c r="DD16" i="106"/>
  <c r="DC16" i="106"/>
  <c r="DA16" i="106"/>
  <c r="CZ16" i="106"/>
  <c r="CX16" i="106"/>
  <c r="CW16" i="106"/>
  <c r="CS16" i="106"/>
  <c r="CP16" i="106"/>
  <c r="DM12" i="106"/>
  <c r="DH12" i="106"/>
  <c r="DG12" i="106"/>
  <c r="DD12" i="106"/>
  <c r="DC12" i="106"/>
  <c r="CS12" i="106"/>
  <c r="CP12" i="106"/>
  <c r="DM11" i="106"/>
  <c r="CS11" i="106"/>
  <c r="CP11" i="106"/>
  <c r="DM10" i="106"/>
  <c r="DH10" i="106"/>
  <c r="DG10" i="106"/>
  <c r="DD10" i="106"/>
  <c r="DC10" i="106"/>
  <c r="DA10" i="106"/>
  <c r="CZ10" i="106"/>
  <c r="CX10" i="106"/>
  <c r="CW10" i="106"/>
  <c r="CS10" i="106"/>
  <c r="CP10" i="106"/>
  <c r="DM9" i="106"/>
  <c r="DH9" i="106"/>
  <c r="DG9" i="106"/>
  <c r="DD9" i="106"/>
  <c r="DC9" i="106"/>
  <c r="DA9" i="106"/>
  <c r="CZ9" i="106"/>
  <c r="CX9" i="106"/>
  <c r="CW9" i="106"/>
  <c r="CS9" i="106"/>
  <c r="CR9" i="106"/>
  <c r="CP9" i="106"/>
  <c r="DM8" i="106"/>
  <c r="DH8" i="106"/>
  <c r="DG8" i="106"/>
  <c r="DD8" i="106"/>
  <c r="DC8" i="106"/>
  <c r="DA8" i="106"/>
  <c r="CZ8" i="106"/>
  <c r="CX8" i="106"/>
  <c r="CW8" i="106"/>
  <c r="CS8" i="106"/>
  <c r="CR8" i="106"/>
  <c r="CP8" i="106"/>
  <c r="DM7" i="106"/>
  <c r="DH7" i="106"/>
  <c r="DG7" i="106"/>
  <c r="DD7" i="106"/>
  <c r="DC7" i="106"/>
  <c r="DA7" i="106"/>
  <c r="CZ7" i="106"/>
  <c r="CX7" i="106"/>
  <c r="CW7" i="106"/>
  <c r="CS7" i="106"/>
  <c r="CR7" i="106"/>
  <c r="CP7" i="106"/>
  <c r="DM6" i="106"/>
  <c r="DH6" i="106"/>
  <c r="DG6" i="106"/>
  <c r="DD6" i="106"/>
  <c r="DC6" i="106"/>
  <c r="DA6" i="106"/>
  <c r="CZ6" i="106"/>
  <c r="CX6" i="106"/>
  <c r="CW6" i="106"/>
  <c r="CS6" i="106"/>
  <c r="CP6" i="106"/>
  <c r="DM5" i="106"/>
  <c r="DH5" i="106"/>
  <c r="DG5" i="106"/>
  <c r="DD5" i="106"/>
  <c r="DC5" i="106"/>
  <c r="DA5" i="106"/>
  <c r="CZ5" i="106"/>
  <c r="CX5" i="106"/>
  <c r="CW5" i="106"/>
  <c r="CS5" i="106"/>
  <c r="CR5" i="106"/>
  <c r="CP5" i="106"/>
  <c r="D142" i="105"/>
  <c r="E142" i="105"/>
  <c r="F142" i="105"/>
  <c r="I142" i="105"/>
  <c r="K142" i="105"/>
  <c r="L142" i="105"/>
  <c r="M142" i="105"/>
  <c r="O142" i="105" s="1"/>
  <c r="N142" i="105"/>
  <c r="J142" i="105"/>
  <c r="H142" i="105"/>
  <c r="G142" i="105"/>
  <c r="Z5" i="105"/>
  <c r="Z6" i="105"/>
  <c r="Z7" i="105"/>
  <c r="CR7" i="105"/>
  <c r="C7" i="105"/>
  <c r="Z8" i="105"/>
  <c r="C8" i="105" s="1"/>
  <c r="Z9" i="105"/>
  <c r="Z10" i="105"/>
  <c r="Z11" i="105"/>
  <c r="CR11" i="105"/>
  <c r="Z12" i="105"/>
  <c r="C12" i="105"/>
  <c r="Z13" i="105"/>
  <c r="C13" i="105" s="1"/>
  <c r="Z14" i="105"/>
  <c r="Z15" i="105"/>
  <c r="CR15" i="105" s="1"/>
  <c r="Z16" i="105"/>
  <c r="Z17" i="105"/>
  <c r="Z18" i="105"/>
  <c r="Z19" i="105"/>
  <c r="CR19" i="105" s="1"/>
  <c r="Z20" i="105"/>
  <c r="Z21" i="105"/>
  <c r="Z22" i="105"/>
  <c r="Z23" i="105"/>
  <c r="Z24" i="105"/>
  <c r="C24" i="105"/>
  <c r="Z25" i="105"/>
  <c r="Z26" i="105"/>
  <c r="CR26" i="105" s="1"/>
  <c r="Z27" i="105"/>
  <c r="C27" i="105" s="1"/>
  <c r="CR27" i="105"/>
  <c r="Z28" i="105"/>
  <c r="C28" i="105" s="1"/>
  <c r="Z29" i="105"/>
  <c r="Z30" i="105"/>
  <c r="Z31" i="105"/>
  <c r="CR31" i="105"/>
  <c r="C31" i="105"/>
  <c r="Z32" i="105"/>
  <c r="Z33" i="105"/>
  <c r="C33" i="105"/>
  <c r="Z34" i="105"/>
  <c r="Z35" i="105"/>
  <c r="Z36" i="105"/>
  <c r="C36" i="105" s="1"/>
  <c r="Z37" i="105"/>
  <c r="C37" i="105" s="1"/>
  <c r="Z38" i="105"/>
  <c r="Z39" i="105"/>
  <c r="C39" i="105"/>
  <c r="Z40" i="105"/>
  <c r="C40" i="105" s="1"/>
  <c r="Z41" i="105"/>
  <c r="CR41" i="105" s="1"/>
  <c r="C41" i="105"/>
  <c r="Z42" i="105"/>
  <c r="Z43" i="105"/>
  <c r="C43" i="105" s="1"/>
  <c r="Z44" i="105"/>
  <c r="C44" i="105"/>
  <c r="Z45" i="105"/>
  <c r="CR45" i="105" s="1"/>
  <c r="Z47" i="105"/>
  <c r="C47" i="105"/>
  <c r="Z48" i="105"/>
  <c r="C48" i="105"/>
  <c r="Z49" i="105"/>
  <c r="C49" i="105"/>
  <c r="Z50" i="105"/>
  <c r="C50" i="105"/>
  <c r="Z51" i="105"/>
  <c r="Z52" i="105"/>
  <c r="CR52" i="105" s="1"/>
  <c r="Z53" i="105"/>
  <c r="Z54" i="105"/>
  <c r="C54" i="105"/>
  <c r="Z55" i="105"/>
  <c r="C55" i="105"/>
  <c r="Z56" i="105"/>
  <c r="Z57" i="105"/>
  <c r="C57" i="105"/>
  <c r="Z58" i="105"/>
  <c r="CR58" i="105" s="1"/>
  <c r="C58" i="105"/>
  <c r="Z59" i="105"/>
  <c r="C59" i="105"/>
  <c r="Z60" i="105"/>
  <c r="C60" i="105"/>
  <c r="Z61" i="105"/>
  <c r="C61" i="105"/>
  <c r="Z62" i="105"/>
  <c r="C62" i="105"/>
  <c r="Z63" i="105"/>
  <c r="C63" i="105"/>
  <c r="Z64" i="105"/>
  <c r="C64" i="105" s="1"/>
  <c r="CR64" i="105"/>
  <c r="Z65" i="105"/>
  <c r="CR65" i="105" s="1"/>
  <c r="C65" i="105"/>
  <c r="Z66" i="105"/>
  <c r="CR66" i="105" s="1"/>
  <c r="C66" i="105"/>
  <c r="Z67" i="105"/>
  <c r="C67" i="105" s="1"/>
  <c r="Z68" i="105"/>
  <c r="CR68" i="105" s="1"/>
  <c r="C68" i="105"/>
  <c r="Z69" i="105"/>
  <c r="CR69" i="105" s="1"/>
  <c r="C69" i="105"/>
  <c r="Z70" i="105"/>
  <c r="C70" i="105" s="1"/>
  <c r="Z71" i="105"/>
  <c r="Z72" i="105"/>
  <c r="C72" i="105" s="1"/>
  <c r="Z73" i="105"/>
  <c r="CR73" i="105" s="1"/>
  <c r="C73" i="105"/>
  <c r="Z74" i="105"/>
  <c r="Z75" i="105"/>
  <c r="CR75" i="105" s="1"/>
  <c r="Z76" i="105"/>
  <c r="CR76" i="105"/>
  <c r="Z77" i="105"/>
  <c r="C77" i="105"/>
  <c r="Z78" i="105"/>
  <c r="CR78" i="105" s="1"/>
  <c r="C78" i="105"/>
  <c r="Z79" i="105"/>
  <c r="Z80" i="105"/>
  <c r="C80" i="105" s="1"/>
  <c r="Z81" i="105"/>
  <c r="C81" i="105" s="1"/>
  <c r="Z82" i="105"/>
  <c r="C82" i="105" s="1"/>
  <c r="Z83" i="105"/>
  <c r="Z84" i="105"/>
  <c r="CR84" i="105"/>
  <c r="Z85" i="105"/>
  <c r="C85" i="105"/>
  <c r="Z86" i="105"/>
  <c r="C86" i="105"/>
  <c r="Z87" i="105"/>
  <c r="Z88" i="105"/>
  <c r="C88" i="105" s="1"/>
  <c r="Z89" i="105"/>
  <c r="Z90" i="105"/>
  <c r="Z91" i="105"/>
  <c r="Z92" i="105"/>
  <c r="CR92" i="105"/>
  <c r="C92" i="105"/>
  <c r="Z93" i="105"/>
  <c r="C93" i="105" s="1"/>
  <c r="Z94" i="105"/>
  <c r="C94" i="105" s="1"/>
  <c r="Z95" i="105"/>
  <c r="Z96" i="105"/>
  <c r="Z97" i="105"/>
  <c r="C97" i="105"/>
  <c r="Z98" i="105"/>
  <c r="C98" i="105"/>
  <c r="Z99" i="105"/>
  <c r="Z100" i="105"/>
  <c r="C100" i="105" s="1"/>
  <c r="Z101" i="105"/>
  <c r="C101" i="105"/>
  <c r="Z102" i="105"/>
  <c r="Z103" i="105"/>
  <c r="C103" i="105" s="1"/>
  <c r="Z104" i="105"/>
  <c r="C104" i="105"/>
  <c r="Z105" i="105"/>
  <c r="Z106" i="105"/>
  <c r="C106" i="105"/>
  <c r="Z107" i="105"/>
  <c r="C107" i="105"/>
  <c r="Z108" i="105"/>
  <c r="CR108" i="105"/>
  <c r="Z109" i="105"/>
  <c r="Z110" i="105"/>
  <c r="C110" i="105"/>
  <c r="Z111" i="105"/>
  <c r="C111" i="105"/>
  <c r="Z112" i="105"/>
  <c r="C112" i="105"/>
  <c r="Z113" i="105"/>
  <c r="C113" i="105" s="1"/>
  <c r="Z114" i="105"/>
  <c r="C114" i="105"/>
  <c r="Z115" i="105"/>
  <c r="C115" i="105"/>
  <c r="Z116" i="105"/>
  <c r="CR116" i="105"/>
  <c r="Z117" i="105"/>
  <c r="C117" i="105" s="1"/>
  <c r="Z118" i="105"/>
  <c r="C118" i="105"/>
  <c r="Z119" i="105"/>
  <c r="C119" i="105"/>
  <c r="Z120" i="105"/>
  <c r="CR120" i="105"/>
  <c r="C120" i="105"/>
  <c r="Z121" i="105"/>
  <c r="C121" i="105" s="1"/>
  <c r="Z122" i="105"/>
  <c r="Z123" i="105"/>
  <c r="C123" i="105"/>
  <c r="Z124" i="105"/>
  <c r="CR124" i="105"/>
  <c r="C124" i="105"/>
  <c r="Z125" i="105"/>
  <c r="C125" i="105" s="1"/>
  <c r="Z126" i="105"/>
  <c r="Z127" i="105"/>
  <c r="C127" i="105"/>
  <c r="Z128" i="105"/>
  <c r="CR128" i="105"/>
  <c r="C128" i="105"/>
  <c r="Z129" i="105"/>
  <c r="C130" i="105"/>
  <c r="C131" i="105"/>
  <c r="C132" i="105"/>
  <c r="C133" i="105"/>
  <c r="C134" i="105"/>
  <c r="C135" i="105"/>
  <c r="C136" i="105"/>
  <c r="C137" i="105"/>
  <c r="C138" i="105"/>
  <c r="C139" i="105"/>
  <c r="B142" i="105"/>
  <c r="A142" i="105"/>
  <c r="D141" i="105"/>
  <c r="O141" i="105" s="1"/>
  <c r="E141" i="105"/>
  <c r="F141" i="105"/>
  <c r="I141" i="105"/>
  <c r="K141" i="105"/>
  <c r="L141" i="105"/>
  <c r="M141" i="105"/>
  <c r="N141" i="105"/>
  <c r="J141" i="105"/>
  <c r="H141" i="105"/>
  <c r="G141" i="105"/>
  <c r="B141" i="105"/>
  <c r="A141" i="105"/>
  <c r="T140" i="105"/>
  <c r="DM139" i="105"/>
  <c r="CP139" i="105"/>
  <c r="DM138" i="105"/>
  <c r="CP138" i="105"/>
  <c r="DM137" i="105"/>
  <c r="CP137" i="105"/>
  <c r="DM136" i="105"/>
  <c r="CP136" i="105"/>
  <c r="DM135" i="105"/>
  <c r="CP135" i="105"/>
  <c r="DM134" i="105"/>
  <c r="CP134" i="105"/>
  <c r="DM133" i="105"/>
  <c r="CP133" i="105"/>
  <c r="CP132" i="105"/>
  <c r="DM131" i="105"/>
  <c r="CP131" i="105"/>
  <c r="DM130" i="105"/>
  <c r="CP130" i="105"/>
  <c r="DM129" i="105"/>
  <c r="DH129" i="105"/>
  <c r="DG129" i="105"/>
  <c r="DD129" i="105"/>
  <c r="DC129" i="105"/>
  <c r="DA129" i="105"/>
  <c r="CZ129" i="105"/>
  <c r="CX129" i="105"/>
  <c r="CW129" i="105"/>
  <c r="CS129" i="105"/>
  <c r="CP129" i="105"/>
  <c r="DM128" i="105"/>
  <c r="DH128" i="105"/>
  <c r="DG128" i="105"/>
  <c r="DD128" i="105"/>
  <c r="DC128" i="105"/>
  <c r="DA128" i="105"/>
  <c r="CZ128" i="105"/>
  <c r="CX128" i="105"/>
  <c r="CW128" i="105"/>
  <c r="CS128" i="105"/>
  <c r="CP128" i="105"/>
  <c r="DM127" i="105"/>
  <c r="DH127" i="105"/>
  <c r="DG127" i="105"/>
  <c r="DD127" i="105"/>
  <c r="DC127" i="105"/>
  <c r="DA127" i="105"/>
  <c r="CZ127" i="105"/>
  <c r="CX127" i="105"/>
  <c r="CW127" i="105"/>
  <c r="CS127" i="105"/>
  <c r="CR127" i="105"/>
  <c r="CP127" i="105"/>
  <c r="DM126" i="105"/>
  <c r="DH126" i="105"/>
  <c r="DG126" i="105"/>
  <c r="DD126" i="105"/>
  <c r="DC126" i="105"/>
  <c r="DA126" i="105"/>
  <c r="CZ126" i="105"/>
  <c r="CX126" i="105"/>
  <c r="CW126" i="105"/>
  <c r="CS126" i="105"/>
  <c r="CP126" i="105"/>
  <c r="DM125" i="105"/>
  <c r="DH125" i="105"/>
  <c r="DG125" i="105"/>
  <c r="DD125" i="105"/>
  <c r="DC125" i="105"/>
  <c r="DA125" i="105"/>
  <c r="CZ125" i="105"/>
  <c r="CX125" i="105"/>
  <c r="CW125" i="105"/>
  <c r="CS125" i="105"/>
  <c r="CP125" i="105"/>
  <c r="DM124" i="105"/>
  <c r="DH124" i="105"/>
  <c r="DG124" i="105"/>
  <c r="DD124" i="105"/>
  <c r="DC124" i="105"/>
  <c r="DA124" i="105"/>
  <c r="CZ124" i="105"/>
  <c r="CX124" i="105"/>
  <c r="CW124" i="105"/>
  <c r="CS124" i="105"/>
  <c r="CP124" i="105"/>
  <c r="DM123" i="105"/>
  <c r="DH123" i="105"/>
  <c r="DG123" i="105"/>
  <c r="DD123" i="105"/>
  <c r="DC123" i="105"/>
  <c r="DA123" i="105"/>
  <c r="CZ123" i="105"/>
  <c r="CX123" i="105"/>
  <c r="CW123" i="105"/>
  <c r="CS123" i="105"/>
  <c r="CR123" i="105"/>
  <c r="CP123" i="105"/>
  <c r="DM122" i="105"/>
  <c r="DH122" i="105"/>
  <c r="DG122" i="105"/>
  <c r="DD122" i="105"/>
  <c r="DC122" i="105"/>
  <c r="DA122" i="105"/>
  <c r="CZ122" i="105"/>
  <c r="CX122" i="105"/>
  <c r="CW122" i="105"/>
  <c r="CS122" i="105"/>
  <c r="CP122" i="105"/>
  <c r="DM121" i="105"/>
  <c r="DH121" i="105"/>
  <c r="DG121" i="105"/>
  <c r="DD121" i="105"/>
  <c r="DC121" i="105"/>
  <c r="DA121" i="105"/>
  <c r="CZ121" i="105"/>
  <c r="CX121" i="105"/>
  <c r="CW121" i="105"/>
  <c r="CS121" i="105"/>
  <c r="CR121" i="105"/>
  <c r="CP121" i="105"/>
  <c r="DM120" i="105"/>
  <c r="DH120" i="105"/>
  <c r="DG120" i="105"/>
  <c r="DD120" i="105"/>
  <c r="DC120" i="105"/>
  <c r="DA120" i="105"/>
  <c r="CZ120" i="105"/>
  <c r="CX120" i="105"/>
  <c r="CW120" i="105"/>
  <c r="CS120" i="105"/>
  <c r="CP120" i="105"/>
  <c r="DM119" i="105"/>
  <c r="CX119" i="105"/>
  <c r="CW119" i="105"/>
  <c r="CS119" i="105"/>
  <c r="CR119" i="105"/>
  <c r="CP119" i="105"/>
  <c r="DM118" i="105"/>
  <c r="DH118" i="105"/>
  <c r="DG118" i="105"/>
  <c r="DD118" i="105"/>
  <c r="DC118" i="105"/>
  <c r="DA118" i="105"/>
  <c r="CZ118" i="105"/>
  <c r="CX118" i="105"/>
  <c r="CW118" i="105"/>
  <c r="CS118" i="105"/>
  <c r="CP118" i="105"/>
  <c r="DM117" i="105"/>
  <c r="DH117" i="105"/>
  <c r="DG117" i="105"/>
  <c r="DD117" i="105"/>
  <c r="DC117" i="105"/>
  <c r="DA117" i="105"/>
  <c r="CZ117" i="105"/>
  <c r="CX117" i="105"/>
  <c r="CW117" i="105"/>
  <c r="CS117" i="105"/>
  <c r="CP117" i="105"/>
  <c r="DM116" i="105"/>
  <c r="DH116" i="105"/>
  <c r="DG116" i="105"/>
  <c r="DD116" i="105"/>
  <c r="DC116" i="105"/>
  <c r="DA116" i="105"/>
  <c r="CZ116" i="105"/>
  <c r="CX116" i="105"/>
  <c r="CW116" i="105"/>
  <c r="CS116" i="105"/>
  <c r="CP116" i="105"/>
  <c r="DM115" i="105"/>
  <c r="DH115" i="105"/>
  <c r="DG115" i="105"/>
  <c r="DD115" i="105"/>
  <c r="DC115" i="105"/>
  <c r="DA115" i="105"/>
  <c r="CZ115" i="105"/>
  <c r="CX115" i="105"/>
  <c r="CW115" i="105"/>
  <c r="CS115" i="105"/>
  <c r="CR115" i="105"/>
  <c r="CP115" i="105"/>
  <c r="DM114" i="105"/>
  <c r="DH114" i="105"/>
  <c r="DG114" i="105"/>
  <c r="DD114" i="105"/>
  <c r="DC114" i="105"/>
  <c r="DA114" i="105"/>
  <c r="CZ114" i="105"/>
  <c r="CX114" i="105"/>
  <c r="CW114" i="105"/>
  <c r="CS114" i="105"/>
  <c r="CP114" i="105"/>
  <c r="DM113" i="105"/>
  <c r="DH113" i="105"/>
  <c r="DG113" i="105"/>
  <c r="DD113" i="105"/>
  <c r="DC113" i="105"/>
  <c r="DA113" i="105"/>
  <c r="CZ113" i="105"/>
  <c r="CX113" i="105"/>
  <c r="CW113" i="105"/>
  <c r="CS113" i="105"/>
  <c r="CR113" i="105"/>
  <c r="CP113" i="105"/>
  <c r="DM112" i="105"/>
  <c r="DH112" i="105"/>
  <c r="DG112" i="105"/>
  <c r="DD112" i="105"/>
  <c r="DC112" i="105"/>
  <c r="DA112" i="105"/>
  <c r="CZ112" i="105"/>
  <c r="CX112" i="105"/>
  <c r="CW112" i="105"/>
  <c r="CS112" i="105"/>
  <c r="CP112" i="105"/>
  <c r="DM111" i="105"/>
  <c r="DH111" i="105"/>
  <c r="DG111" i="105"/>
  <c r="DD111" i="105"/>
  <c r="DC111" i="105"/>
  <c r="DA111" i="105"/>
  <c r="CZ111" i="105"/>
  <c r="CX111" i="105"/>
  <c r="CW111" i="105"/>
  <c r="CS111" i="105"/>
  <c r="CR111" i="105"/>
  <c r="CP111" i="105"/>
  <c r="DM110" i="105"/>
  <c r="DH110" i="105"/>
  <c r="DG110" i="105"/>
  <c r="DD110" i="105"/>
  <c r="DC110" i="105"/>
  <c r="DA110" i="105"/>
  <c r="CZ110" i="105"/>
  <c r="CX110" i="105"/>
  <c r="CW110" i="105"/>
  <c r="CS110" i="105"/>
  <c r="CR110" i="105"/>
  <c r="CP110" i="105"/>
  <c r="DM109" i="105"/>
  <c r="DH109" i="105"/>
  <c r="DG109" i="105"/>
  <c r="DD109" i="105"/>
  <c r="DC109" i="105"/>
  <c r="DA109" i="105"/>
  <c r="CZ109" i="105"/>
  <c r="CX109" i="105"/>
  <c r="CW109" i="105"/>
  <c r="CS109" i="105"/>
  <c r="CP109" i="105"/>
  <c r="DM108" i="105"/>
  <c r="DH108" i="105"/>
  <c r="DG108" i="105"/>
  <c r="DD108" i="105"/>
  <c r="DC108" i="105"/>
  <c r="DA108" i="105"/>
  <c r="CZ108" i="105"/>
  <c r="CX108" i="105"/>
  <c r="CW108" i="105"/>
  <c r="CS108" i="105"/>
  <c r="CP108" i="105"/>
  <c r="DM107" i="105"/>
  <c r="DH107" i="105"/>
  <c r="DG107" i="105"/>
  <c r="DD107" i="105"/>
  <c r="DC107" i="105"/>
  <c r="DA107" i="105"/>
  <c r="CZ107" i="105"/>
  <c r="CX107" i="105"/>
  <c r="CW107" i="105"/>
  <c r="CS107" i="105"/>
  <c r="CR107" i="105"/>
  <c r="CP107" i="105"/>
  <c r="DM106" i="105"/>
  <c r="DH106" i="105"/>
  <c r="DG106" i="105"/>
  <c r="DD106" i="105"/>
  <c r="DC106" i="105"/>
  <c r="DA106" i="105"/>
  <c r="CZ106" i="105"/>
  <c r="CX106" i="105"/>
  <c r="CW106" i="105"/>
  <c r="CS106" i="105"/>
  <c r="CR106" i="105"/>
  <c r="CP106" i="105"/>
  <c r="DM105" i="105"/>
  <c r="DH105" i="105"/>
  <c r="DG105" i="105"/>
  <c r="DD105" i="105"/>
  <c r="DC105" i="105"/>
  <c r="DA105" i="105"/>
  <c r="CZ105" i="105"/>
  <c r="CX105" i="105"/>
  <c r="CW105" i="105"/>
  <c r="CS105" i="105"/>
  <c r="CP105" i="105"/>
  <c r="DM104" i="105"/>
  <c r="DH104" i="105"/>
  <c r="DG104" i="105"/>
  <c r="DD104" i="105"/>
  <c r="DC104" i="105"/>
  <c r="DA104" i="105"/>
  <c r="CZ104" i="105"/>
  <c r="CX104" i="105"/>
  <c r="CW104" i="105"/>
  <c r="CS104" i="105"/>
  <c r="CR104" i="105"/>
  <c r="CP104" i="105"/>
  <c r="DM103" i="105"/>
  <c r="CX103" i="105"/>
  <c r="CW103" i="105"/>
  <c r="CS103" i="105"/>
  <c r="CP103" i="105"/>
  <c r="DM102" i="105"/>
  <c r="DH102" i="105"/>
  <c r="DG102" i="105"/>
  <c r="CX102" i="105"/>
  <c r="CW102" i="105"/>
  <c r="CS102" i="105"/>
  <c r="CP102" i="105"/>
  <c r="DM101" i="105"/>
  <c r="DH101" i="105"/>
  <c r="DG101" i="105"/>
  <c r="CX101" i="105"/>
  <c r="CW101" i="105"/>
  <c r="CS101" i="105"/>
  <c r="CR101" i="105"/>
  <c r="CP101" i="105"/>
  <c r="DM100" i="105"/>
  <c r="DH100" i="105"/>
  <c r="DG100" i="105"/>
  <c r="CX100" i="105"/>
  <c r="CW100" i="105"/>
  <c r="CS100" i="105"/>
  <c r="CP100" i="105"/>
  <c r="DM99" i="105"/>
  <c r="DH99" i="105"/>
  <c r="DG99" i="105"/>
  <c r="CX99" i="105"/>
  <c r="CW99" i="105"/>
  <c r="CS99" i="105"/>
  <c r="CP99" i="105"/>
  <c r="DM98" i="105"/>
  <c r="DH98" i="105"/>
  <c r="DG98" i="105"/>
  <c r="DD98" i="105"/>
  <c r="DC98" i="105"/>
  <c r="DA98" i="105"/>
  <c r="CZ98" i="105"/>
  <c r="CX98" i="105"/>
  <c r="CW98" i="105"/>
  <c r="CS98" i="105"/>
  <c r="CR98" i="105"/>
  <c r="CP98" i="105"/>
  <c r="DM97" i="105"/>
  <c r="DH97" i="105"/>
  <c r="DG97" i="105"/>
  <c r="DD97" i="105"/>
  <c r="DC97" i="105"/>
  <c r="DA97" i="105"/>
  <c r="CZ97" i="105"/>
  <c r="CX97" i="105"/>
  <c r="CW97" i="105"/>
  <c r="CS97" i="105"/>
  <c r="CR97" i="105"/>
  <c r="CP97" i="105"/>
  <c r="DM96" i="105"/>
  <c r="DH96" i="105"/>
  <c r="DG96" i="105"/>
  <c r="DD96" i="105"/>
  <c r="DC96" i="105"/>
  <c r="DA96" i="105"/>
  <c r="CZ96" i="105"/>
  <c r="CX96" i="105"/>
  <c r="CW96" i="105"/>
  <c r="CS96" i="105"/>
  <c r="CP96" i="105"/>
  <c r="DM95" i="105"/>
  <c r="DH95" i="105"/>
  <c r="DG95" i="105"/>
  <c r="DD95" i="105"/>
  <c r="DC95" i="105"/>
  <c r="DA95" i="105"/>
  <c r="CZ95" i="105"/>
  <c r="CX95" i="105"/>
  <c r="CW95" i="105"/>
  <c r="CS95" i="105"/>
  <c r="CP95" i="105"/>
  <c r="DM94" i="105"/>
  <c r="DH94" i="105"/>
  <c r="DG94" i="105"/>
  <c r="DD94" i="105"/>
  <c r="DC94" i="105"/>
  <c r="DA94" i="105"/>
  <c r="CZ94" i="105"/>
  <c r="CX94" i="105"/>
  <c r="CW94" i="105"/>
  <c r="CS94" i="105"/>
  <c r="CP94" i="105"/>
  <c r="DM93" i="105"/>
  <c r="DH93" i="105"/>
  <c r="DG93" i="105"/>
  <c r="DD93" i="105"/>
  <c r="DC93" i="105"/>
  <c r="DA93" i="105"/>
  <c r="CZ93" i="105"/>
  <c r="CX93" i="105"/>
  <c r="CW93" i="105"/>
  <c r="CS93" i="105"/>
  <c r="CR93" i="105"/>
  <c r="CP93" i="105"/>
  <c r="DM92" i="105"/>
  <c r="DH92" i="105"/>
  <c r="DG92" i="105"/>
  <c r="DD92" i="105"/>
  <c r="DC92" i="105"/>
  <c r="DA92" i="105"/>
  <c r="CZ92" i="105"/>
  <c r="CX92" i="105"/>
  <c r="CW92" i="105"/>
  <c r="CS92" i="105"/>
  <c r="CP92" i="105"/>
  <c r="DM91" i="105"/>
  <c r="DH91" i="105"/>
  <c r="DG91" i="105"/>
  <c r="DD91" i="105"/>
  <c r="DC91" i="105"/>
  <c r="DA91" i="105"/>
  <c r="CZ91" i="105"/>
  <c r="CX91" i="105"/>
  <c r="CW91" i="105"/>
  <c r="CS91" i="105"/>
  <c r="CP91" i="105"/>
  <c r="DM90" i="105"/>
  <c r="DH90" i="105"/>
  <c r="DG90" i="105"/>
  <c r="DD90" i="105"/>
  <c r="DC90" i="105"/>
  <c r="DA90" i="105"/>
  <c r="CZ90" i="105"/>
  <c r="CX90" i="105"/>
  <c r="CW90" i="105"/>
  <c r="CS90" i="105"/>
  <c r="CP90" i="105"/>
  <c r="DM89" i="105"/>
  <c r="DH89" i="105"/>
  <c r="DG89" i="105"/>
  <c r="DD89" i="105"/>
  <c r="DC89" i="105"/>
  <c r="DA89" i="105"/>
  <c r="CZ89" i="105"/>
  <c r="CX89" i="105"/>
  <c r="CW89" i="105"/>
  <c r="CS89" i="105"/>
  <c r="CP89" i="105"/>
  <c r="DM88" i="105"/>
  <c r="DH88" i="105"/>
  <c r="DG88" i="105"/>
  <c r="DD88" i="105"/>
  <c r="DC88" i="105"/>
  <c r="DA88" i="105"/>
  <c r="CZ88" i="105"/>
  <c r="CX88" i="105"/>
  <c r="CW88" i="105"/>
  <c r="CS88" i="105"/>
  <c r="CR88" i="105"/>
  <c r="CP88" i="105"/>
  <c r="DM87" i="105"/>
  <c r="DH87" i="105"/>
  <c r="DG87" i="105"/>
  <c r="DD87" i="105"/>
  <c r="DC87" i="105"/>
  <c r="DA87" i="105"/>
  <c r="CZ87" i="105"/>
  <c r="CX87" i="105"/>
  <c r="CW87" i="105"/>
  <c r="CS87" i="105"/>
  <c r="CP87" i="105"/>
  <c r="DM86" i="105"/>
  <c r="DH86" i="105"/>
  <c r="DG86" i="105"/>
  <c r="DD86" i="105"/>
  <c r="DC86" i="105"/>
  <c r="DA86" i="105"/>
  <c r="CZ86" i="105"/>
  <c r="CX86" i="105"/>
  <c r="CW86" i="105"/>
  <c r="CS86" i="105"/>
  <c r="CP86" i="105"/>
  <c r="DM85" i="105"/>
  <c r="DH85" i="105"/>
  <c r="DG85" i="105"/>
  <c r="DD85" i="105"/>
  <c r="DC85" i="105"/>
  <c r="DA85" i="105"/>
  <c r="CZ85" i="105"/>
  <c r="CX85" i="105"/>
  <c r="CW85" i="105"/>
  <c r="CS85" i="105"/>
  <c r="CR85" i="105"/>
  <c r="CP85" i="105"/>
  <c r="DM84" i="105"/>
  <c r="DH84" i="105"/>
  <c r="DG84" i="105"/>
  <c r="DD84" i="105"/>
  <c r="DC84" i="105"/>
  <c r="DA84" i="105"/>
  <c r="CZ84" i="105"/>
  <c r="CX84" i="105"/>
  <c r="CW84" i="105"/>
  <c r="CS84" i="105"/>
  <c r="CP84" i="105"/>
  <c r="DM83" i="105"/>
  <c r="DH83" i="105"/>
  <c r="DG83" i="105"/>
  <c r="DD83" i="105"/>
  <c r="DC83" i="105"/>
  <c r="DA83" i="105"/>
  <c r="CZ83" i="105"/>
  <c r="CX83" i="105"/>
  <c r="CW83" i="105"/>
  <c r="CS83" i="105"/>
  <c r="CP83" i="105"/>
  <c r="DM82" i="105"/>
  <c r="DH82" i="105"/>
  <c r="DG82" i="105"/>
  <c r="DD82" i="105"/>
  <c r="DC82" i="105"/>
  <c r="DA82" i="105"/>
  <c r="CZ82" i="105"/>
  <c r="CX82" i="105"/>
  <c r="CW82" i="105"/>
  <c r="CS82" i="105"/>
  <c r="CP82" i="105"/>
  <c r="DM81" i="105"/>
  <c r="DH81" i="105"/>
  <c r="DG81" i="105"/>
  <c r="DD81" i="105"/>
  <c r="DC81" i="105"/>
  <c r="DA81" i="105"/>
  <c r="CZ81" i="105"/>
  <c r="CX81" i="105"/>
  <c r="CW81" i="105"/>
  <c r="CS81" i="105"/>
  <c r="CR81" i="105"/>
  <c r="CP81" i="105"/>
  <c r="DM80" i="105"/>
  <c r="DH80" i="105"/>
  <c r="DG80" i="105"/>
  <c r="DD80" i="105"/>
  <c r="DC80" i="105"/>
  <c r="DA80" i="105"/>
  <c r="CZ80" i="105"/>
  <c r="CX80" i="105"/>
  <c r="CW80" i="105"/>
  <c r="CS80" i="105"/>
  <c r="CP80" i="105"/>
  <c r="DM79" i="105"/>
  <c r="DH79" i="105"/>
  <c r="DG79" i="105"/>
  <c r="DD79" i="105"/>
  <c r="DC79" i="105"/>
  <c r="DA79" i="105"/>
  <c r="CZ79" i="105"/>
  <c r="CX79" i="105"/>
  <c r="CW79" i="105"/>
  <c r="CS79" i="105"/>
  <c r="CP79" i="105"/>
  <c r="DM78" i="105"/>
  <c r="DH78" i="105"/>
  <c r="DG78" i="105"/>
  <c r="DD78" i="105"/>
  <c r="DC78" i="105"/>
  <c r="DA78" i="105"/>
  <c r="CZ78" i="105"/>
  <c r="CX78" i="105"/>
  <c r="CW78" i="105"/>
  <c r="CS78" i="105"/>
  <c r="CP78" i="105"/>
  <c r="DM77" i="105"/>
  <c r="DH77" i="105"/>
  <c r="DG77" i="105"/>
  <c r="DD77" i="105"/>
  <c r="DC77" i="105"/>
  <c r="DA77" i="105"/>
  <c r="CZ77" i="105"/>
  <c r="CX77" i="105"/>
  <c r="CW77" i="105"/>
  <c r="CS77" i="105"/>
  <c r="CR77" i="105"/>
  <c r="CP77" i="105"/>
  <c r="DM76" i="105"/>
  <c r="DH76" i="105"/>
  <c r="DG76" i="105"/>
  <c r="DD76" i="105"/>
  <c r="DC76" i="105"/>
  <c r="DA76" i="105"/>
  <c r="CZ76" i="105"/>
  <c r="CX76" i="105"/>
  <c r="CW76" i="105"/>
  <c r="CS76" i="105"/>
  <c r="CP76" i="105"/>
  <c r="DM75" i="105"/>
  <c r="DH75" i="105"/>
  <c r="DG75" i="105"/>
  <c r="DD75" i="105"/>
  <c r="DC75" i="105"/>
  <c r="DA75" i="105"/>
  <c r="CZ75" i="105"/>
  <c r="CX75" i="105"/>
  <c r="CW75" i="105"/>
  <c r="CS75" i="105"/>
  <c r="CP75" i="105"/>
  <c r="DM74" i="105"/>
  <c r="DH74" i="105"/>
  <c r="DG74" i="105"/>
  <c r="DD74" i="105"/>
  <c r="DC74" i="105"/>
  <c r="DA74" i="105"/>
  <c r="CZ74" i="105"/>
  <c r="CX74" i="105"/>
  <c r="CW74" i="105"/>
  <c r="CS74" i="105"/>
  <c r="CP74" i="105"/>
  <c r="DM73" i="105"/>
  <c r="DH73" i="105"/>
  <c r="DG73" i="105"/>
  <c r="DD73" i="105"/>
  <c r="DC73" i="105"/>
  <c r="DA73" i="105"/>
  <c r="CZ73" i="105"/>
  <c r="CX73" i="105"/>
  <c r="CW73" i="105"/>
  <c r="CS73" i="105"/>
  <c r="CP73" i="105"/>
  <c r="DM72" i="105"/>
  <c r="DH72" i="105"/>
  <c r="DG72" i="105"/>
  <c r="DD72" i="105"/>
  <c r="DC72" i="105"/>
  <c r="DA72" i="105"/>
  <c r="CZ72" i="105"/>
  <c r="CX72" i="105"/>
  <c r="CW72" i="105"/>
  <c r="CS72" i="105"/>
  <c r="CR72" i="105"/>
  <c r="CP72" i="105"/>
  <c r="DM71" i="105"/>
  <c r="DH71" i="105"/>
  <c r="DG71" i="105"/>
  <c r="DD71" i="105"/>
  <c r="DC71" i="105"/>
  <c r="DA71" i="105"/>
  <c r="CZ71" i="105"/>
  <c r="CX71" i="105"/>
  <c r="CW71" i="105"/>
  <c r="CS71" i="105"/>
  <c r="CP71" i="105"/>
  <c r="DM70" i="105"/>
  <c r="DH70" i="105"/>
  <c r="DG70" i="105"/>
  <c r="DD70" i="105"/>
  <c r="DC70" i="105"/>
  <c r="DA70" i="105"/>
  <c r="CZ70" i="105"/>
  <c r="CX70" i="105"/>
  <c r="CW70" i="105"/>
  <c r="CS70" i="105"/>
  <c r="CP70" i="105"/>
  <c r="DM69" i="105"/>
  <c r="CX69" i="105"/>
  <c r="CW69" i="105"/>
  <c r="CS69" i="105"/>
  <c r="CP69" i="105"/>
  <c r="DM68" i="105"/>
  <c r="CX68" i="105"/>
  <c r="CW68" i="105"/>
  <c r="CS68" i="105"/>
  <c r="CP68" i="105"/>
  <c r="DM67" i="105"/>
  <c r="CX67" i="105"/>
  <c r="CW67" i="105"/>
  <c r="CS67" i="105"/>
  <c r="CP67" i="105"/>
  <c r="DM66" i="105"/>
  <c r="CX66" i="105"/>
  <c r="CW66" i="105"/>
  <c r="CS66" i="105"/>
  <c r="CP66" i="105"/>
  <c r="DM65" i="105"/>
  <c r="CX65" i="105"/>
  <c r="CW65" i="105"/>
  <c r="CS65" i="105"/>
  <c r="CP65" i="105"/>
  <c r="DM64" i="105"/>
  <c r="CX64" i="105"/>
  <c r="CW64" i="105"/>
  <c r="CS64" i="105"/>
  <c r="CP64" i="105"/>
  <c r="DM63" i="105"/>
  <c r="CX63" i="105"/>
  <c r="CW63" i="105"/>
  <c r="CS63" i="105"/>
  <c r="CR63" i="105"/>
  <c r="CP63" i="105"/>
  <c r="DM62" i="105"/>
  <c r="CX62" i="105"/>
  <c r="CW62" i="105"/>
  <c r="CS62" i="105"/>
  <c r="CP62" i="105"/>
  <c r="DM61" i="105"/>
  <c r="CX61" i="105"/>
  <c r="CW61" i="105"/>
  <c r="CS61" i="105"/>
  <c r="CR61" i="105"/>
  <c r="CP61" i="105"/>
  <c r="DM60" i="105"/>
  <c r="DH60" i="105"/>
  <c r="DG60" i="105"/>
  <c r="DD60" i="105"/>
  <c r="DC60" i="105"/>
  <c r="DA60" i="105"/>
  <c r="CZ60" i="105"/>
  <c r="CX60" i="105"/>
  <c r="CW60" i="105"/>
  <c r="CS60" i="105"/>
  <c r="CR60" i="105"/>
  <c r="CP60" i="105"/>
  <c r="DM59" i="105"/>
  <c r="DH59" i="105"/>
  <c r="DG59" i="105"/>
  <c r="DD59" i="105"/>
  <c r="DC59" i="105"/>
  <c r="DA59" i="105"/>
  <c r="CZ59" i="105"/>
  <c r="CX59" i="105"/>
  <c r="CW59" i="105"/>
  <c r="CS59" i="105"/>
  <c r="CR59" i="105"/>
  <c r="CP59" i="105"/>
  <c r="DM58" i="105"/>
  <c r="DH58" i="105"/>
  <c r="DG58" i="105"/>
  <c r="DD58" i="105"/>
  <c r="DC58" i="105"/>
  <c r="DA58" i="105"/>
  <c r="CZ58" i="105"/>
  <c r="CX58" i="105"/>
  <c r="CW58" i="105"/>
  <c r="CS58" i="105"/>
  <c r="CP58" i="105"/>
  <c r="DM57" i="105"/>
  <c r="CX57" i="105"/>
  <c r="CW57" i="105"/>
  <c r="CS57" i="105"/>
  <c r="CR57" i="105"/>
  <c r="CP57" i="105"/>
  <c r="DM56" i="105"/>
  <c r="DH56" i="105"/>
  <c r="DG56" i="105"/>
  <c r="DD56" i="105"/>
  <c r="DC56" i="105"/>
  <c r="DA56" i="105"/>
  <c r="CZ56" i="105"/>
  <c r="CX56" i="105"/>
  <c r="CW56" i="105"/>
  <c r="CS56" i="105"/>
  <c r="CP56" i="105"/>
  <c r="DM55" i="105"/>
  <c r="CX55" i="105"/>
  <c r="CW55" i="105"/>
  <c r="CS55" i="105"/>
  <c r="CR55" i="105"/>
  <c r="CP55" i="105"/>
  <c r="DM54" i="105"/>
  <c r="DH54" i="105"/>
  <c r="DG54" i="105"/>
  <c r="DD54" i="105"/>
  <c r="DC54" i="105"/>
  <c r="DA54" i="105"/>
  <c r="CZ54" i="105"/>
  <c r="CX54" i="105"/>
  <c r="CW54" i="105"/>
  <c r="CS54" i="105"/>
  <c r="CP54" i="105"/>
  <c r="DM53" i="105"/>
  <c r="DH53" i="105"/>
  <c r="DG53" i="105"/>
  <c r="DD53" i="105"/>
  <c r="DC53" i="105"/>
  <c r="DA53" i="105"/>
  <c r="CZ53" i="105"/>
  <c r="CX53" i="105"/>
  <c r="CW53" i="105"/>
  <c r="CS53" i="105"/>
  <c r="CP53" i="105"/>
  <c r="DM52" i="105"/>
  <c r="DH52" i="105"/>
  <c r="DG52" i="105"/>
  <c r="DD52" i="105"/>
  <c r="DC52" i="105"/>
  <c r="DA52" i="105"/>
  <c r="CZ52" i="105"/>
  <c r="CX52" i="105"/>
  <c r="CW52" i="105"/>
  <c r="CS52" i="105"/>
  <c r="CP52" i="105"/>
  <c r="DM51" i="105"/>
  <c r="CX51" i="105"/>
  <c r="CW51" i="105"/>
  <c r="CS51" i="105"/>
  <c r="CP51" i="105"/>
  <c r="DM50" i="105"/>
  <c r="CX50" i="105"/>
  <c r="CW50" i="105"/>
  <c r="CS50" i="105"/>
  <c r="CP50" i="105"/>
  <c r="DM49" i="105"/>
  <c r="DH49" i="105"/>
  <c r="DG49" i="105"/>
  <c r="DD49" i="105"/>
  <c r="DC49" i="105"/>
  <c r="DA49" i="105"/>
  <c r="CZ49" i="105"/>
  <c r="CX49" i="105"/>
  <c r="CW49" i="105"/>
  <c r="CS49" i="105"/>
  <c r="CR49" i="105"/>
  <c r="CP49" i="105"/>
  <c r="DM48" i="105"/>
  <c r="DH48" i="105"/>
  <c r="DG48" i="105"/>
  <c r="DD48" i="105"/>
  <c r="DC48" i="105"/>
  <c r="DA48" i="105"/>
  <c r="CZ48" i="105"/>
  <c r="CX48" i="105"/>
  <c r="CW48" i="105"/>
  <c r="CS48" i="105"/>
  <c r="CP48" i="105"/>
  <c r="DM47" i="105"/>
  <c r="DH47" i="105"/>
  <c r="DG47" i="105"/>
  <c r="DD47" i="105"/>
  <c r="DC47" i="105"/>
  <c r="DA47" i="105"/>
  <c r="CZ47" i="105"/>
  <c r="CX47" i="105"/>
  <c r="CW47" i="105"/>
  <c r="CS47" i="105"/>
  <c r="CP47" i="105"/>
  <c r="DM46" i="105"/>
  <c r="CX46" i="105"/>
  <c r="CW46" i="105"/>
  <c r="CS46" i="105"/>
  <c r="Z46" i="105"/>
  <c r="CR46" i="105" s="1"/>
  <c r="CP46" i="105"/>
  <c r="DM45" i="105"/>
  <c r="DH45" i="105"/>
  <c r="DG45" i="105"/>
  <c r="DD45" i="105"/>
  <c r="DC45" i="105"/>
  <c r="DA45" i="105"/>
  <c r="CZ45" i="105"/>
  <c r="CX45" i="105"/>
  <c r="CW45" i="105"/>
  <c r="CS45" i="105"/>
  <c r="CP45" i="105"/>
  <c r="DM44" i="105"/>
  <c r="DH44" i="105"/>
  <c r="DG44" i="105"/>
  <c r="DD44" i="105"/>
  <c r="DC44" i="105"/>
  <c r="DA44" i="105"/>
  <c r="CZ44" i="105"/>
  <c r="CX44" i="105"/>
  <c r="CW44" i="105"/>
  <c r="CS44" i="105"/>
  <c r="CP44" i="105"/>
  <c r="DM43" i="105"/>
  <c r="CX43" i="105"/>
  <c r="CW43" i="105"/>
  <c r="CS43" i="105"/>
  <c r="CP43" i="105"/>
  <c r="DM42" i="105"/>
  <c r="DH42" i="105"/>
  <c r="DG42" i="105"/>
  <c r="DD42" i="105"/>
  <c r="DC42" i="105"/>
  <c r="DA42" i="105"/>
  <c r="CZ42" i="105"/>
  <c r="CX42" i="105"/>
  <c r="CW42" i="105"/>
  <c r="CS42" i="105"/>
  <c r="CP42" i="105"/>
  <c r="DM41" i="105"/>
  <c r="DH41" i="105"/>
  <c r="DG41" i="105"/>
  <c r="DD41" i="105"/>
  <c r="DC41" i="105"/>
  <c r="DA41" i="105"/>
  <c r="CZ41" i="105"/>
  <c r="CX41" i="105"/>
  <c r="CW41" i="105"/>
  <c r="CS41" i="105"/>
  <c r="CP41" i="105"/>
  <c r="DM40" i="105"/>
  <c r="DH40" i="105"/>
  <c r="DG40" i="105"/>
  <c r="DD40" i="105"/>
  <c r="DC40" i="105"/>
  <c r="DA40" i="105"/>
  <c r="CZ40" i="105"/>
  <c r="CX40" i="105"/>
  <c r="CW40" i="105"/>
  <c r="CS40" i="105"/>
  <c r="CR40" i="105"/>
  <c r="CP40" i="105"/>
  <c r="DM39" i="105"/>
  <c r="DH39" i="105"/>
  <c r="DG39" i="105"/>
  <c r="DD39" i="105"/>
  <c r="DC39" i="105"/>
  <c r="DA39" i="105"/>
  <c r="CZ39" i="105"/>
  <c r="CX39" i="105"/>
  <c r="CW39" i="105"/>
  <c r="CS39" i="105"/>
  <c r="CR39" i="105"/>
  <c r="CP39" i="105"/>
  <c r="DM38" i="105"/>
  <c r="DH38" i="105"/>
  <c r="DG38" i="105"/>
  <c r="DD38" i="105"/>
  <c r="DC38" i="105"/>
  <c r="DA38" i="105"/>
  <c r="CZ38" i="105"/>
  <c r="CX38" i="105"/>
  <c r="CW38" i="105"/>
  <c r="CS38" i="105"/>
  <c r="CP38" i="105"/>
  <c r="DM37" i="105"/>
  <c r="DH37" i="105"/>
  <c r="DG37" i="105"/>
  <c r="DD37" i="105"/>
  <c r="DC37" i="105"/>
  <c r="DA37" i="105"/>
  <c r="CZ37" i="105"/>
  <c r="CX37" i="105"/>
  <c r="CW37" i="105"/>
  <c r="CS37" i="105"/>
  <c r="CR37" i="105"/>
  <c r="CP37" i="105"/>
  <c r="DM36" i="105"/>
  <c r="DH36" i="105"/>
  <c r="DG36" i="105"/>
  <c r="DD36" i="105"/>
  <c r="DC36" i="105"/>
  <c r="DA36" i="105"/>
  <c r="CZ36" i="105"/>
  <c r="CX36" i="105"/>
  <c r="CW36" i="105"/>
  <c r="CS36" i="105"/>
  <c r="CP36" i="105"/>
  <c r="DM35" i="105"/>
  <c r="DH35" i="105"/>
  <c r="DG35" i="105"/>
  <c r="DD35" i="105"/>
  <c r="DC35" i="105"/>
  <c r="DA35" i="105"/>
  <c r="CZ35" i="105"/>
  <c r="CX35" i="105"/>
  <c r="CW35" i="105"/>
  <c r="CS35" i="105"/>
  <c r="CP35" i="105"/>
  <c r="DM34" i="105"/>
  <c r="DH34" i="105"/>
  <c r="DG34" i="105"/>
  <c r="DD34" i="105"/>
  <c r="DC34" i="105"/>
  <c r="DA34" i="105"/>
  <c r="CZ34" i="105"/>
  <c r="CX34" i="105"/>
  <c r="CW34" i="105"/>
  <c r="CS34" i="105"/>
  <c r="CP34" i="105"/>
  <c r="DM33" i="105"/>
  <c r="DH33" i="105"/>
  <c r="DG33" i="105"/>
  <c r="DD33" i="105"/>
  <c r="DC33" i="105"/>
  <c r="DA33" i="105"/>
  <c r="CZ33" i="105"/>
  <c r="CX33" i="105"/>
  <c r="CW33" i="105"/>
  <c r="CS33" i="105"/>
  <c r="CP33" i="105"/>
  <c r="DM32" i="105"/>
  <c r="DH32" i="105"/>
  <c r="DG32" i="105"/>
  <c r="DA32" i="105"/>
  <c r="CZ32" i="105"/>
  <c r="CX32" i="105"/>
  <c r="CW32" i="105"/>
  <c r="CS32" i="105"/>
  <c r="CP32" i="105"/>
  <c r="DM31" i="105"/>
  <c r="DH31" i="105"/>
  <c r="DG31" i="105"/>
  <c r="DD31" i="105"/>
  <c r="DC31" i="105"/>
  <c r="DA31" i="105"/>
  <c r="CZ31" i="105"/>
  <c r="CX31" i="105"/>
  <c r="CW31" i="105"/>
  <c r="CS31" i="105"/>
  <c r="CP31" i="105"/>
  <c r="DM30" i="105"/>
  <c r="DH30" i="105"/>
  <c r="DG30" i="105"/>
  <c r="DD30" i="105"/>
  <c r="DC30" i="105"/>
  <c r="DA30" i="105"/>
  <c r="CZ30" i="105"/>
  <c r="CX30" i="105"/>
  <c r="CW30" i="105"/>
  <c r="CS30" i="105"/>
  <c r="CP30" i="105"/>
  <c r="DM29" i="105"/>
  <c r="DH29" i="105"/>
  <c r="DG29" i="105"/>
  <c r="DD29" i="105"/>
  <c r="DC29" i="105"/>
  <c r="DA29" i="105"/>
  <c r="CZ29" i="105"/>
  <c r="CX29" i="105"/>
  <c r="CW29" i="105"/>
  <c r="CS29" i="105"/>
  <c r="CP29" i="105"/>
  <c r="DM28" i="105"/>
  <c r="DH28" i="105"/>
  <c r="DG28" i="105"/>
  <c r="DD28" i="105"/>
  <c r="DC28" i="105"/>
  <c r="DA28" i="105"/>
  <c r="CZ28" i="105"/>
  <c r="CX28" i="105"/>
  <c r="CW28" i="105"/>
  <c r="CS28" i="105"/>
  <c r="CR28" i="105"/>
  <c r="CP28" i="105"/>
  <c r="DM27" i="105"/>
  <c r="DH27" i="105"/>
  <c r="DG27" i="105"/>
  <c r="DD27" i="105"/>
  <c r="DC27" i="105"/>
  <c r="DA27" i="105"/>
  <c r="CZ27" i="105"/>
  <c r="CX27" i="105"/>
  <c r="CW27" i="105"/>
  <c r="CS27" i="105"/>
  <c r="CP27" i="105"/>
  <c r="DM26" i="105"/>
  <c r="CS26" i="105"/>
  <c r="CP26" i="105"/>
  <c r="DM25" i="105"/>
  <c r="DH25" i="105"/>
  <c r="DG25" i="105"/>
  <c r="DD25" i="105"/>
  <c r="DC25" i="105"/>
  <c r="DA25" i="105"/>
  <c r="CZ25" i="105"/>
  <c r="CX25" i="105"/>
  <c r="CW25" i="105"/>
  <c r="CS25" i="105"/>
  <c r="CP25" i="105"/>
  <c r="DM24" i="105"/>
  <c r="DH24" i="105"/>
  <c r="DG24" i="105"/>
  <c r="DD24" i="105"/>
  <c r="DC24" i="105"/>
  <c r="DA24" i="105"/>
  <c r="CZ24" i="105"/>
  <c r="CX24" i="105"/>
  <c r="CW24" i="105"/>
  <c r="CS24" i="105"/>
  <c r="CR24" i="105"/>
  <c r="CP24" i="105"/>
  <c r="DM23" i="105"/>
  <c r="DH23" i="105"/>
  <c r="DG23" i="105"/>
  <c r="DD23" i="105"/>
  <c r="DC23" i="105"/>
  <c r="DA23" i="105"/>
  <c r="CZ23" i="105"/>
  <c r="CX23" i="105"/>
  <c r="CW23" i="105"/>
  <c r="CS23" i="105"/>
  <c r="CP23" i="105"/>
  <c r="DM22" i="105"/>
  <c r="DH22" i="105"/>
  <c r="DG22" i="105"/>
  <c r="DD22" i="105"/>
  <c r="DC22" i="105"/>
  <c r="DA22" i="105"/>
  <c r="CZ22" i="105"/>
  <c r="CX22" i="105"/>
  <c r="CW22" i="105"/>
  <c r="CS22" i="105"/>
  <c r="CP22" i="105"/>
  <c r="DM21" i="105"/>
  <c r="DH21" i="105"/>
  <c r="DG21" i="105"/>
  <c r="DD21" i="105"/>
  <c r="DC21" i="105"/>
  <c r="DA21" i="105"/>
  <c r="CZ21" i="105"/>
  <c r="CX21" i="105"/>
  <c r="CW21" i="105"/>
  <c r="CS21" i="105"/>
  <c r="CP21" i="105"/>
  <c r="DM20" i="105"/>
  <c r="DH20" i="105"/>
  <c r="DG20" i="105"/>
  <c r="DD20" i="105"/>
  <c r="DC20" i="105"/>
  <c r="DA20" i="105"/>
  <c r="CZ20" i="105"/>
  <c r="CX20" i="105"/>
  <c r="CW20" i="105"/>
  <c r="CS20" i="105"/>
  <c r="CP20" i="105"/>
  <c r="DM19" i="105"/>
  <c r="DH19" i="105"/>
  <c r="DG19" i="105"/>
  <c r="DD19" i="105"/>
  <c r="DC19" i="105"/>
  <c r="DA19" i="105"/>
  <c r="CZ19" i="105"/>
  <c r="CX19" i="105"/>
  <c r="CW19" i="105"/>
  <c r="CS19" i="105"/>
  <c r="CP19" i="105"/>
  <c r="DM18" i="105"/>
  <c r="DH18" i="105"/>
  <c r="DG18" i="105"/>
  <c r="DD18" i="105"/>
  <c r="DC18" i="105"/>
  <c r="DA18" i="105"/>
  <c r="CZ18" i="105"/>
  <c r="CX18" i="105"/>
  <c r="CW18" i="105"/>
  <c r="CS18" i="105"/>
  <c r="CP18" i="105"/>
  <c r="DM17" i="105"/>
  <c r="DH17" i="105"/>
  <c r="DG17" i="105"/>
  <c r="DD17" i="105"/>
  <c r="DC17" i="105"/>
  <c r="DA17" i="105"/>
  <c r="CZ17" i="105"/>
  <c r="CX17" i="105"/>
  <c r="CW17" i="105"/>
  <c r="CS17" i="105"/>
  <c r="CP17" i="105"/>
  <c r="DM16" i="105"/>
  <c r="DH16" i="105"/>
  <c r="DG16" i="105"/>
  <c r="DD16" i="105"/>
  <c r="DC16" i="105"/>
  <c r="DA16" i="105"/>
  <c r="CZ16" i="105"/>
  <c r="CX16" i="105"/>
  <c r="CW16" i="105"/>
  <c r="CS16" i="105"/>
  <c r="CP16" i="105"/>
  <c r="DM15" i="105"/>
  <c r="DH15" i="105"/>
  <c r="DG15" i="105"/>
  <c r="DD15" i="105"/>
  <c r="DC15" i="105"/>
  <c r="DA15" i="105"/>
  <c r="CZ15" i="105"/>
  <c r="CX15" i="105"/>
  <c r="CW15" i="105"/>
  <c r="CS15" i="105"/>
  <c r="CP15" i="105"/>
  <c r="DM14" i="105"/>
  <c r="DH14" i="105"/>
  <c r="DG14" i="105"/>
  <c r="DD14" i="105"/>
  <c r="DC14" i="105"/>
  <c r="DA14" i="105"/>
  <c r="CZ14" i="105"/>
  <c r="CX14" i="105"/>
  <c r="CW14" i="105"/>
  <c r="CS14" i="105"/>
  <c r="CP14" i="105"/>
  <c r="DM13" i="105"/>
  <c r="DH13" i="105"/>
  <c r="DG13" i="105"/>
  <c r="DD13" i="105"/>
  <c r="DC13" i="105"/>
  <c r="DA13" i="105"/>
  <c r="CZ13" i="105"/>
  <c r="CX13" i="105"/>
  <c r="CW13" i="105"/>
  <c r="CS13" i="105"/>
  <c r="CP13" i="105"/>
  <c r="DM12" i="105"/>
  <c r="DH12" i="105"/>
  <c r="DG12" i="105"/>
  <c r="DD12" i="105"/>
  <c r="DC12" i="105"/>
  <c r="CS12" i="105"/>
  <c r="CR12" i="105"/>
  <c r="CP12" i="105"/>
  <c r="DM11" i="105"/>
  <c r="CS11" i="105"/>
  <c r="CP11" i="105"/>
  <c r="DM10" i="105"/>
  <c r="DH10" i="105"/>
  <c r="DG10" i="105"/>
  <c r="DD10" i="105"/>
  <c r="DC10" i="105"/>
  <c r="DA10" i="105"/>
  <c r="CZ10" i="105"/>
  <c r="CX10" i="105"/>
  <c r="CW10" i="105"/>
  <c r="CS10" i="105"/>
  <c r="CP10" i="105"/>
  <c r="DM9" i="105"/>
  <c r="DH9" i="105"/>
  <c r="DG9" i="105"/>
  <c r="DD9" i="105"/>
  <c r="DC9" i="105"/>
  <c r="DA9" i="105"/>
  <c r="CZ9" i="105"/>
  <c r="CX9" i="105"/>
  <c r="CW9" i="105"/>
  <c r="CS9" i="105"/>
  <c r="CP9" i="105"/>
  <c r="DM8" i="105"/>
  <c r="DH8" i="105"/>
  <c r="DG8" i="105"/>
  <c r="DD8" i="105"/>
  <c r="DC8" i="105"/>
  <c r="DA8" i="105"/>
  <c r="CZ8" i="105"/>
  <c r="CX8" i="105"/>
  <c r="CW8" i="105"/>
  <c r="CS8" i="105"/>
  <c r="CR8" i="105"/>
  <c r="CP8" i="105"/>
  <c r="DM7" i="105"/>
  <c r="DH7" i="105"/>
  <c r="DG7" i="105"/>
  <c r="DD7" i="105"/>
  <c r="DC7" i="105"/>
  <c r="DA7" i="105"/>
  <c r="CZ7" i="105"/>
  <c r="CX7" i="105"/>
  <c r="CW7" i="105"/>
  <c r="CS7" i="105"/>
  <c r="CP7" i="105"/>
  <c r="DM6" i="105"/>
  <c r="DH6" i="105"/>
  <c r="DG6" i="105"/>
  <c r="DD6" i="105"/>
  <c r="DC6" i="105"/>
  <c r="DA6" i="105"/>
  <c r="CZ6" i="105"/>
  <c r="CX6" i="105"/>
  <c r="CW6" i="105"/>
  <c r="CS6" i="105"/>
  <c r="CP6" i="105"/>
  <c r="DM5" i="105"/>
  <c r="DH5" i="105"/>
  <c r="DG5" i="105"/>
  <c r="DD5" i="105"/>
  <c r="DC5" i="105"/>
  <c r="DA5" i="105"/>
  <c r="CZ5" i="105"/>
  <c r="CX5" i="105"/>
  <c r="CW5" i="105"/>
  <c r="CS5" i="105"/>
  <c r="CP5" i="105"/>
  <c r="D144" i="98"/>
  <c r="O144" i="98" s="1"/>
  <c r="E144" i="98"/>
  <c r="F144" i="98"/>
  <c r="I144" i="98"/>
  <c r="K144" i="98"/>
  <c r="L144" i="98"/>
  <c r="M144" i="98"/>
  <c r="N144" i="98"/>
  <c r="J144" i="98"/>
  <c r="H144" i="98"/>
  <c r="G144" i="98"/>
  <c r="Z5" i="98"/>
  <c r="C5" i="98"/>
  <c r="Z6" i="98"/>
  <c r="C6" i="98"/>
  <c r="Z7" i="98"/>
  <c r="Z8" i="98"/>
  <c r="C8" i="98" s="1"/>
  <c r="Z9" i="98"/>
  <c r="C9" i="98"/>
  <c r="Z10" i="98"/>
  <c r="C10" i="98"/>
  <c r="Z11" i="98"/>
  <c r="C11" i="98" s="1"/>
  <c r="Z12" i="98"/>
  <c r="C12" i="98" s="1"/>
  <c r="Z13" i="98"/>
  <c r="C13" i="98"/>
  <c r="Z14" i="98"/>
  <c r="C14" i="98"/>
  <c r="Z16" i="98"/>
  <c r="Z17" i="98"/>
  <c r="C17" i="98" s="1"/>
  <c r="Z18" i="98"/>
  <c r="C18" i="98"/>
  <c r="Z19" i="98"/>
  <c r="C19" i="98"/>
  <c r="Z20" i="98"/>
  <c r="Z21" i="98"/>
  <c r="C21" i="98" s="1"/>
  <c r="Z22" i="98"/>
  <c r="C22" i="98"/>
  <c r="Z23" i="98"/>
  <c r="C23" i="98"/>
  <c r="Z24" i="98"/>
  <c r="C24" i="98" s="1"/>
  <c r="Z25" i="98"/>
  <c r="C25" i="98" s="1"/>
  <c r="Z26" i="98"/>
  <c r="C26" i="98"/>
  <c r="Z15" i="98"/>
  <c r="C15" i="98"/>
  <c r="Z27" i="98"/>
  <c r="C27" i="98" s="1"/>
  <c r="Z29" i="98"/>
  <c r="C29" i="98" s="1"/>
  <c r="Z30" i="98"/>
  <c r="C30" i="98"/>
  <c r="Z31" i="98"/>
  <c r="C31" i="98"/>
  <c r="Z32" i="98"/>
  <c r="C32" i="98" s="1"/>
  <c r="Z33" i="98"/>
  <c r="C33" i="98" s="1"/>
  <c r="Z34" i="98"/>
  <c r="C34" i="98"/>
  <c r="Z35" i="98"/>
  <c r="C35" i="98"/>
  <c r="Z28" i="98"/>
  <c r="C28" i="98" s="1"/>
  <c r="Z36" i="98"/>
  <c r="C36" i="98" s="1"/>
  <c r="Z37" i="98"/>
  <c r="C37" i="98"/>
  <c r="Z38" i="98"/>
  <c r="C38" i="98"/>
  <c r="Z39" i="98"/>
  <c r="C39" i="98" s="1"/>
  <c r="Z40" i="98"/>
  <c r="C40" i="98" s="1"/>
  <c r="Z41" i="98"/>
  <c r="C41" i="98"/>
  <c r="Z42" i="98"/>
  <c r="C42" i="98"/>
  <c r="Z43" i="98"/>
  <c r="C43" i="98" s="1"/>
  <c r="Z44" i="98"/>
  <c r="C44" i="98" s="1"/>
  <c r="Z45" i="98"/>
  <c r="C45" i="98"/>
  <c r="Z46" i="98"/>
  <c r="C46" i="98"/>
  <c r="Z49" i="98"/>
  <c r="Z47" i="98"/>
  <c r="CR47" i="98" s="1"/>
  <c r="Z50" i="98"/>
  <c r="Z51" i="98"/>
  <c r="C51" i="98" s="1"/>
  <c r="Z52" i="98"/>
  <c r="CR52" i="98" s="1"/>
  <c r="C52" i="98"/>
  <c r="Z53" i="98"/>
  <c r="C53" i="98" s="1"/>
  <c r="Z54" i="98"/>
  <c r="Z55" i="98"/>
  <c r="C55" i="98"/>
  <c r="Z56" i="98"/>
  <c r="C56" i="98"/>
  <c r="Z57" i="98"/>
  <c r="CR57" i="98" s="1"/>
  <c r="C57" i="98"/>
  <c r="Z58" i="98"/>
  <c r="Z59" i="98"/>
  <c r="C59" i="98" s="1"/>
  <c r="Z60" i="98"/>
  <c r="C60" i="98" s="1"/>
  <c r="Z61" i="98"/>
  <c r="CR61" i="98" s="1"/>
  <c r="C61" i="98"/>
  <c r="Z62" i="98"/>
  <c r="Z63" i="98"/>
  <c r="CR63" i="98" s="1"/>
  <c r="C63" i="98"/>
  <c r="Z64" i="98"/>
  <c r="C64" i="98"/>
  <c r="Z65" i="98"/>
  <c r="C65" i="98"/>
  <c r="Z66" i="98"/>
  <c r="Z67" i="98"/>
  <c r="C67" i="98"/>
  <c r="Z68" i="98"/>
  <c r="C68" i="98" s="1"/>
  <c r="Z69" i="98"/>
  <c r="C69" i="98" s="1"/>
  <c r="Z70" i="98"/>
  <c r="Z71" i="98"/>
  <c r="CR71" i="98" s="1"/>
  <c r="C71" i="98"/>
  <c r="Z72" i="98"/>
  <c r="Z73" i="98"/>
  <c r="C73" i="98"/>
  <c r="Z74" i="98"/>
  <c r="Z75" i="98"/>
  <c r="C75" i="98" s="1"/>
  <c r="Z76" i="98"/>
  <c r="C76" i="98"/>
  <c r="Z77" i="98"/>
  <c r="C77" i="98" s="1"/>
  <c r="Z78" i="98"/>
  <c r="Z79" i="98"/>
  <c r="C79" i="98"/>
  <c r="Z80" i="98"/>
  <c r="CR80" i="98" s="1"/>
  <c r="Z81" i="98"/>
  <c r="Z82" i="98"/>
  <c r="Z83" i="98"/>
  <c r="C83" i="98" s="1"/>
  <c r="Z84" i="98"/>
  <c r="C84" i="98" s="1"/>
  <c r="Z85" i="98"/>
  <c r="C85" i="98" s="1"/>
  <c r="Z86" i="98"/>
  <c r="Z87" i="98"/>
  <c r="C87" i="98"/>
  <c r="Z88" i="98"/>
  <c r="C88" i="98"/>
  <c r="Z89" i="98"/>
  <c r="CR89" i="98" s="1"/>
  <c r="C89" i="98"/>
  <c r="Z90" i="98"/>
  <c r="Z91" i="98"/>
  <c r="C91" i="98" s="1"/>
  <c r="Z92" i="98"/>
  <c r="Z93" i="98"/>
  <c r="Z94" i="98"/>
  <c r="C94" i="98" s="1"/>
  <c r="Z95" i="98"/>
  <c r="CR95" i="98" s="1"/>
  <c r="C95" i="98"/>
  <c r="Z96" i="98"/>
  <c r="C96" i="98"/>
  <c r="Z97" i="98"/>
  <c r="C97" i="98"/>
  <c r="Z98" i="98"/>
  <c r="Z99" i="98"/>
  <c r="C99" i="98" s="1"/>
  <c r="Z100" i="98"/>
  <c r="C100" i="98" s="1"/>
  <c r="Z101" i="98"/>
  <c r="C101" i="98" s="1"/>
  <c r="Z102" i="98"/>
  <c r="Z103" i="98"/>
  <c r="CR103" i="98" s="1"/>
  <c r="Z104" i="98"/>
  <c r="Z105" i="98"/>
  <c r="C105" i="98"/>
  <c r="Z106" i="98"/>
  <c r="Z107" i="98"/>
  <c r="C107" i="98"/>
  <c r="Z108" i="98"/>
  <c r="C108" i="98" s="1"/>
  <c r="Z109" i="98"/>
  <c r="C109" i="98"/>
  <c r="Z110" i="98"/>
  <c r="Z111" i="98"/>
  <c r="C111" i="98" s="1"/>
  <c r="Z112" i="98"/>
  <c r="C112" i="98" s="1"/>
  <c r="CR112" i="98"/>
  <c r="Z113" i="98"/>
  <c r="C113" i="98"/>
  <c r="Z114" i="98"/>
  <c r="Z115" i="98"/>
  <c r="CR115" i="98" s="1"/>
  <c r="C115" i="98"/>
  <c r="Z116" i="98"/>
  <c r="C116" i="98" s="1"/>
  <c r="CR116" i="98"/>
  <c r="Z117" i="98"/>
  <c r="C117" i="98"/>
  <c r="Z118" i="98"/>
  <c r="Z119" i="98"/>
  <c r="CR119" i="98" s="1"/>
  <c r="C119" i="98"/>
  <c r="Z120" i="98"/>
  <c r="C120" i="98" s="1"/>
  <c r="Z121" i="98"/>
  <c r="C121" i="98"/>
  <c r="Z122" i="98"/>
  <c r="Z123" i="98"/>
  <c r="C123" i="98"/>
  <c r="Z124" i="98"/>
  <c r="C124" i="98" s="1"/>
  <c r="CR124" i="98"/>
  <c r="Z125" i="98"/>
  <c r="C125" i="98"/>
  <c r="Z126" i="98"/>
  <c r="Z127" i="98"/>
  <c r="CR127" i="98" s="1"/>
  <c r="C127" i="98"/>
  <c r="Z128" i="98"/>
  <c r="C128" i="98" s="1"/>
  <c r="CR128" i="98"/>
  <c r="Z129" i="98"/>
  <c r="C129" i="98"/>
  <c r="Z130" i="98"/>
  <c r="C131" i="98"/>
  <c r="C132" i="98"/>
  <c r="C133" i="98"/>
  <c r="C134" i="98"/>
  <c r="C135" i="98"/>
  <c r="C136" i="98"/>
  <c r="C137" i="98"/>
  <c r="C138" i="98"/>
  <c r="C139" i="98"/>
  <c r="C140" i="98"/>
  <c r="C141" i="98"/>
  <c r="B144" i="98"/>
  <c r="A144" i="98"/>
  <c r="D143" i="98"/>
  <c r="E143" i="98"/>
  <c r="F143" i="98"/>
  <c r="I143" i="98"/>
  <c r="O143" i="98" s="1"/>
  <c r="K143" i="98"/>
  <c r="L143" i="98"/>
  <c r="M143" i="98"/>
  <c r="N143" i="98"/>
  <c r="J143" i="98"/>
  <c r="H143" i="98"/>
  <c r="G143" i="98"/>
  <c r="B143" i="98"/>
  <c r="A143" i="98"/>
  <c r="T142" i="98"/>
  <c r="DJ141" i="98"/>
  <c r="CP141" i="98"/>
  <c r="DJ140" i="98"/>
  <c r="CP140" i="98"/>
  <c r="DJ139" i="98"/>
  <c r="CP139" i="98"/>
  <c r="DJ138" i="98"/>
  <c r="CP138" i="98"/>
  <c r="DJ137" i="98"/>
  <c r="CP137" i="98"/>
  <c r="DJ136" i="98"/>
  <c r="CP136" i="98"/>
  <c r="DJ135" i="98"/>
  <c r="CP135" i="98"/>
  <c r="DJ134" i="98"/>
  <c r="CP134" i="98"/>
  <c r="DJ133" i="98"/>
  <c r="CP133" i="98"/>
  <c r="DJ132" i="98"/>
  <c r="CP132" i="98"/>
  <c r="DJ131" i="98"/>
  <c r="CP131" i="98"/>
  <c r="DJ130" i="98"/>
  <c r="DE130" i="98"/>
  <c r="DD130" i="98"/>
  <c r="DA130" i="98"/>
  <c r="CZ130" i="98"/>
  <c r="CX130" i="98"/>
  <c r="CW130" i="98"/>
  <c r="CS130" i="98"/>
  <c r="CP130" i="98"/>
  <c r="DJ129" i="98"/>
  <c r="DE129" i="98"/>
  <c r="DD129" i="98"/>
  <c r="DA129" i="98"/>
  <c r="CZ129" i="98"/>
  <c r="CX129" i="98"/>
  <c r="CW129" i="98"/>
  <c r="CS129" i="98"/>
  <c r="CR129" i="98"/>
  <c r="CP129" i="98"/>
  <c r="DJ128" i="98"/>
  <c r="DE128" i="98"/>
  <c r="DD128" i="98"/>
  <c r="DA128" i="98"/>
  <c r="CZ128" i="98"/>
  <c r="CX128" i="98"/>
  <c r="CW128" i="98"/>
  <c r="CS128" i="98"/>
  <c r="CP128" i="98"/>
  <c r="DJ127" i="98"/>
  <c r="DE127" i="98"/>
  <c r="DD127" i="98"/>
  <c r="DA127" i="98"/>
  <c r="CZ127" i="98"/>
  <c r="CX127" i="98"/>
  <c r="CW127" i="98"/>
  <c r="CS127" i="98"/>
  <c r="CP127" i="98"/>
  <c r="DJ126" i="98"/>
  <c r="DE126" i="98"/>
  <c r="DD126" i="98"/>
  <c r="DA126" i="98"/>
  <c r="CZ126" i="98"/>
  <c r="CX126" i="98"/>
  <c r="CW126" i="98"/>
  <c r="CS126" i="98"/>
  <c r="CP126" i="98"/>
  <c r="DJ125" i="98"/>
  <c r="DE125" i="98"/>
  <c r="DD125" i="98"/>
  <c r="DA125" i="98"/>
  <c r="CZ125" i="98"/>
  <c r="CX125" i="98"/>
  <c r="CW125" i="98"/>
  <c r="CS125" i="98"/>
  <c r="CR125" i="98"/>
  <c r="CP125" i="98"/>
  <c r="DJ124" i="98"/>
  <c r="DE124" i="98"/>
  <c r="DD124" i="98"/>
  <c r="DA124" i="98"/>
  <c r="CZ124" i="98"/>
  <c r="CX124" i="98"/>
  <c r="CW124" i="98"/>
  <c r="CS124" i="98"/>
  <c r="CP124" i="98"/>
  <c r="DJ123" i="98"/>
  <c r="DE123" i="98"/>
  <c r="DD123" i="98"/>
  <c r="DA123" i="98"/>
  <c r="CZ123" i="98"/>
  <c r="CX123" i="98"/>
  <c r="CW123" i="98"/>
  <c r="CS123" i="98"/>
  <c r="CR123" i="98"/>
  <c r="CP123" i="98"/>
  <c r="DJ122" i="98"/>
  <c r="DE122" i="98"/>
  <c r="DD122" i="98"/>
  <c r="DA122" i="98"/>
  <c r="CZ122" i="98"/>
  <c r="CX122" i="98"/>
  <c r="CW122" i="98"/>
  <c r="CS122" i="98"/>
  <c r="CP122" i="98"/>
  <c r="DJ121" i="98"/>
  <c r="DE121" i="98"/>
  <c r="DD121" i="98"/>
  <c r="DA121" i="98"/>
  <c r="CZ121" i="98"/>
  <c r="CX121" i="98"/>
  <c r="CW121" i="98"/>
  <c r="CS121" i="98"/>
  <c r="CR121" i="98"/>
  <c r="CP121" i="98"/>
  <c r="DJ120" i="98"/>
  <c r="DE120" i="98"/>
  <c r="DD120" i="98"/>
  <c r="DA120" i="98"/>
  <c r="CZ120" i="98"/>
  <c r="CX120" i="98"/>
  <c r="CW120" i="98"/>
  <c r="CS120" i="98"/>
  <c r="CP120" i="98"/>
  <c r="DJ119" i="98"/>
  <c r="DE119" i="98"/>
  <c r="DD119" i="98"/>
  <c r="DA119" i="98"/>
  <c r="CZ119" i="98"/>
  <c r="CX119" i="98"/>
  <c r="CW119" i="98"/>
  <c r="CS119" i="98"/>
  <c r="CP119" i="98"/>
  <c r="DJ118" i="98"/>
  <c r="DE118" i="98"/>
  <c r="DD118" i="98"/>
  <c r="DA118" i="98"/>
  <c r="CZ118" i="98"/>
  <c r="CX118" i="98"/>
  <c r="CW118" i="98"/>
  <c r="CS118" i="98"/>
  <c r="CP118" i="98"/>
  <c r="DJ117" i="98"/>
  <c r="DE117" i="98"/>
  <c r="DD117" i="98"/>
  <c r="DA117" i="98"/>
  <c r="CZ117" i="98"/>
  <c r="CX117" i="98"/>
  <c r="CW117" i="98"/>
  <c r="CS117" i="98"/>
  <c r="CR117" i="98"/>
  <c r="CP117" i="98"/>
  <c r="DJ116" i="98"/>
  <c r="DE116" i="98"/>
  <c r="DD116" i="98"/>
  <c r="DA116" i="98"/>
  <c r="CZ116" i="98"/>
  <c r="CX116" i="98"/>
  <c r="CW116" i="98"/>
  <c r="CS116" i="98"/>
  <c r="CP116" i="98"/>
  <c r="DJ115" i="98"/>
  <c r="DE115" i="98"/>
  <c r="DD115" i="98"/>
  <c r="DA115" i="98"/>
  <c r="CZ115" i="98"/>
  <c r="CX115" i="98"/>
  <c r="CW115" i="98"/>
  <c r="CS115" i="98"/>
  <c r="CP115" i="98"/>
  <c r="DJ114" i="98"/>
  <c r="DE114" i="98"/>
  <c r="DD114" i="98"/>
  <c r="DA114" i="98"/>
  <c r="CZ114" i="98"/>
  <c r="CX114" i="98"/>
  <c r="CW114" i="98"/>
  <c r="CS114" i="98"/>
  <c r="CP114" i="98"/>
  <c r="DJ113" i="98"/>
  <c r="DE113" i="98"/>
  <c r="DD113" i="98"/>
  <c r="DA113" i="98"/>
  <c r="CZ113" i="98"/>
  <c r="CX113" i="98"/>
  <c r="CW113" i="98"/>
  <c r="CS113" i="98"/>
  <c r="CR113" i="98"/>
  <c r="CP113" i="98"/>
  <c r="DJ112" i="98"/>
  <c r="DE112" i="98"/>
  <c r="DD112" i="98"/>
  <c r="DA112" i="98"/>
  <c r="CZ112" i="98"/>
  <c r="CX112" i="98"/>
  <c r="CW112" i="98"/>
  <c r="CS112" i="98"/>
  <c r="CP112" i="98"/>
  <c r="DJ111" i="98"/>
  <c r="DE111" i="98"/>
  <c r="DD111" i="98"/>
  <c r="DA111" i="98"/>
  <c r="CZ111" i="98"/>
  <c r="CX111" i="98"/>
  <c r="CW111" i="98"/>
  <c r="CS111" i="98"/>
  <c r="CP111" i="98"/>
  <c r="DJ110" i="98"/>
  <c r="DE110" i="98"/>
  <c r="DD110" i="98"/>
  <c r="DA110" i="98"/>
  <c r="CZ110" i="98"/>
  <c r="CX110" i="98"/>
  <c r="CW110" i="98"/>
  <c r="CS110" i="98"/>
  <c r="CP110" i="98"/>
  <c r="DJ109" i="98"/>
  <c r="DE109" i="98"/>
  <c r="DD109" i="98"/>
  <c r="DA109" i="98"/>
  <c r="CZ109" i="98"/>
  <c r="CX109" i="98"/>
  <c r="CW109" i="98"/>
  <c r="CS109" i="98"/>
  <c r="CR109" i="98"/>
  <c r="CP109" i="98"/>
  <c r="DJ108" i="98"/>
  <c r="DE108" i="98"/>
  <c r="DD108" i="98"/>
  <c r="DA108" i="98"/>
  <c r="CZ108" i="98"/>
  <c r="CX108" i="98"/>
  <c r="CW108" i="98"/>
  <c r="CS108" i="98"/>
  <c r="CP108" i="98"/>
  <c r="DJ107" i="98"/>
  <c r="DE107" i="98"/>
  <c r="DD107" i="98"/>
  <c r="DA107" i="98"/>
  <c r="CZ107" i="98"/>
  <c r="CX107" i="98"/>
  <c r="CW107" i="98"/>
  <c r="CS107" i="98"/>
  <c r="CR107" i="98"/>
  <c r="CP107" i="98"/>
  <c r="DJ106" i="98"/>
  <c r="DE106" i="98"/>
  <c r="DD106" i="98"/>
  <c r="DA106" i="98"/>
  <c r="CZ106" i="98"/>
  <c r="CX106" i="98"/>
  <c r="CW106" i="98"/>
  <c r="CS106" i="98"/>
  <c r="CP106" i="98"/>
  <c r="DJ105" i="98"/>
  <c r="DE105" i="98"/>
  <c r="DD105" i="98"/>
  <c r="CX105" i="98"/>
  <c r="CW105" i="98"/>
  <c r="CS105" i="98"/>
  <c r="CR105" i="98"/>
  <c r="CP105" i="98"/>
  <c r="DJ104" i="98"/>
  <c r="DE104" i="98"/>
  <c r="DD104" i="98"/>
  <c r="CX104" i="98"/>
  <c r="CW104" i="98"/>
  <c r="CS104" i="98"/>
  <c r="CP104" i="98"/>
  <c r="DJ103" i="98"/>
  <c r="DE103" i="98"/>
  <c r="DD103" i="98"/>
  <c r="CX103" i="98"/>
  <c r="CW103" i="98"/>
  <c r="CS103" i="98"/>
  <c r="CP103" i="98"/>
  <c r="DJ102" i="98"/>
  <c r="DE102" i="98"/>
  <c r="DD102" i="98"/>
  <c r="CX102" i="98"/>
  <c r="CW102" i="98"/>
  <c r="CS102" i="98"/>
  <c r="CP102" i="98"/>
  <c r="DJ101" i="98"/>
  <c r="DE101" i="98"/>
  <c r="DD101" i="98"/>
  <c r="CX101" i="98"/>
  <c r="CW101" i="98"/>
  <c r="CS101" i="98"/>
  <c r="CR101" i="98"/>
  <c r="CP101" i="98"/>
  <c r="DJ100" i="98"/>
  <c r="DE100" i="98"/>
  <c r="DD100" i="98"/>
  <c r="CX100" i="98"/>
  <c r="CW100" i="98"/>
  <c r="CS100" i="98"/>
  <c r="CR100" i="98"/>
  <c r="CP100" i="98"/>
  <c r="DJ99" i="98"/>
  <c r="DE99" i="98"/>
  <c r="DD99" i="98"/>
  <c r="DA99" i="98"/>
  <c r="CZ99" i="98"/>
  <c r="CX99" i="98"/>
  <c r="CW99" i="98"/>
  <c r="CS99" i="98"/>
  <c r="CP99" i="98"/>
  <c r="DJ98" i="98"/>
  <c r="DE98" i="98"/>
  <c r="DD98" i="98"/>
  <c r="DA98" i="98"/>
  <c r="CZ98" i="98"/>
  <c r="CX98" i="98"/>
  <c r="CW98" i="98"/>
  <c r="CS98" i="98"/>
  <c r="CP98" i="98"/>
  <c r="DJ97" i="98"/>
  <c r="DE97" i="98"/>
  <c r="DD97" i="98"/>
  <c r="DA97" i="98"/>
  <c r="CZ97" i="98"/>
  <c r="CX97" i="98"/>
  <c r="CW97" i="98"/>
  <c r="CS97" i="98"/>
  <c r="CR97" i="98"/>
  <c r="CP97" i="98"/>
  <c r="DJ96" i="98"/>
  <c r="DE96" i="98"/>
  <c r="DD96" i="98"/>
  <c r="DA96" i="98"/>
  <c r="CZ96" i="98"/>
  <c r="CX96" i="98"/>
  <c r="CW96" i="98"/>
  <c r="CS96" i="98"/>
  <c r="CR96" i="98"/>
  <c r="CP96" i="98"/>
  <c r="DJ95" i="98"/>
  <c r="DE95" i="98"/>
  <c r="DD95" i="98"/>
  <c r="DA95" i="98"/>
  <c r="CZ95" i="98"/>
  <c r="CX95" i="98"/>
  <c r="CW95" i="98"/>
  <c r="CS95" i="98"/>
  <c r="CP95" i="98"/>
  <c r="DJ94" i="98"/>
  <c r="DE94" i="98"/>
  <c r="DD94" i="98"/>
  <c r="DA94" i="98"/>
  <c r="CZ94" i="98"/>
  <c r="CX94" i="98"/>
  <c r="CW94" i="98"/>
  <c r="CS94" i="98"/>
  <c r="CP94" i="98"/>
  <c r="DJ93" i="98"/>
  <c r="DE93" i="98"/>
  <c r="DD93" i="98"/>
  <c r="DA93" i="98"/>
  <c r="CZ93" i="98"/>
  <c r="CX93" i="98"/>
  <c r="CW93" i="98"/>
  <c r="CS93" i="98"/>
  <c r="CP93" i="98"/>
  <c r="DJ92" i="98"/>
  <c r="DE92" i="98"/>
  <c r="DD92" i="98"/>
  <c r="DA92" i="98"/>
  <c r="CZ92" i="98"/>
  <c r="CX92" i="98"/>
  <c r="CW92" i="98"/>
  <c r="CS92" i="98"/>
  <c r="CP92" i="98"/>
  <c r="DJ91" i="98"/>
  <c r="DE91" i="98"/>
  <c r="DD91" i="98"/>
  <c r="DA91" i="98"/>
  <c r="CZ91" i="98"/>
  <c r="CX91" i="98"/>
  <c r="CW91" i="98"/>
  <c r="CS91" i="98"/>
  <c r="CR91" i="98"/>
  <c r="CP91" i="98"/>
  <c r="DJ90" i="98"/>
  <c r="DE90" i="98"/>
  <c r="DD90" i="98"/>
  <c r="DA90" i="98"/>
  <c r="CZ90" i="98"/>
  <c r="CX90" i="98"/>
  <c r="CW90" i="98"/>
  <c r="CS90" i="98"/>
  <c r="CP90" i="98"/>
  <c r="DJ89" i="98"/>
  <c r="DE89" i="98"/>
  <c r="DD89" i="98"/>
  <c r="DA89" i="98"/>
  <c r="CZ89" i="98"/>
  <c r="CX89" i="98"/>
  <c r="CW89" i="98"/>
  <c r="CS89" i="98"/>
  <c r="CP89" i="98"/>
  <c r="DJ88" i="98"/>
  <c r="DE88" i="98"/>
  <c r="DD88" i="98"/>
  <c r="DA88" i="98"/>
  <c r="CZ88" i="98"/>
  <c r="CX88" i="98"/>
  <c r="CW88" i="98"/>
  <c r="CS88" i="98"/>
  <c r="CR88" i="98"/>
  <c r="CP88" i="98"/>
  <c r="DJ87" i="98"/>
  <c r="DE87" i="98"/>
  <c r="DD87" i="98"/>
  <c r="DA87" i="98"/>
  <c r="CZ87" i="98"/>
  <c r="CX87" i="98"/>
  <c r="CW87" i="98"/>
  <c r="CS87" i="98"/>
  <c r="CR87" i="98"/>
  <c r="CP87" i="98"/>
  <c r="DJ86" i="98"/>
  <c r="DE86" i="98"/>
  <c r="DD86" i="98"/>
  <c r="DA86" i="98"/>
  <c r="CZ86" i="98"/>
  <c r="CX86" i="98"/>
  <c r="CW86" i="98"/>
  <c r="CS86" i="98"/>
  <c r="CP86" i="98"/>
  <c r="DJ85" i="98"/>
  <c r="DE85" i="98"/>
  <c r="DD85" i="98"/>
  <c r="DA85" i="98"/>
  <c r="CZ85" i="98"/>
  <c r="CX85" i="98"/>
  <c r="CW85" i="98"/>
  <c r="CS85" i="98"/>
  <c r="CR85" i="98"/>
  <c r="CP85" i="98"/>
  <c r="DJ84" i="98"/>
  <c r="DE84" i="98"/>
  <c r="DD84" i="98"/>
  <c r="DA84" i="98"/>
  <c r="CZ84" i="98"/>
  <c r="CX84" i="98"/>
  <c r="CW84" i="98"/>
  <c r="CS84" i="98"/>
  <c r="CR84" i="98"/>
  <c r="CP84" i="98"/>
  <c r="DJ83" i="98"/>
  <c r="DE83" i="98"/>
  <c r="DD83" i="98"/>
  <c r="DA83" i="98"/>
  <c r="CZ83" i="98"/>
  <c r="CX83" i="98"/>
  <c r="CW83" i="98"/>
  <c r="CS83" i="98"/>
  <c r="CR83" i="98"/>
  <c r="CP83" i="98"/>
  <c r="DJ82" i="98"/>
  <c r="DE82" i="98"/>
  <c r="DD82" i="98"/>
  <c r="DA82" i="98"/>
  <c r="CZ82" i="98"/>
  <c r="CX82" i="98"/>
  <c r="CW82" i="98"/>
  <c r="CS82" i="98"/>
  <c r="CP82" i="98"/>
  <c r="DJ81" i="98"/>
  <c r="DE81" i="98"/>
  <c r="DD81" i="98"/>
  <c r="DA81" i="98"/>
  <c r="CZ81" i="98"/>
  <c r="CX81" i="98"/>
  <c r="CW81" i="98"/>
  <c r="CS81" i="98"/>
  <c r="CP81" i="98"/>
  <c r="DJ80" i="98"/>
  <c r="DE80" i="98"/>
  <c r="DD80" i="98"/>
  <c r="DA80" i="98"/>
  <c r="CZ80" i="98"/>
  <c r="CX80" i="98"/>
  <c r="CW80" i="98"/>
  <c r="CS80" i="98"/>
  <c r="CP80" i="98"/>
  <c r="DJ79" i="98"/>
  <c r="DE79" i="98"/>
  <c r="DD79" i="98"/>
  <c r="DA79" i="98"/>
  <c r="CZ79" i="98"/>
  <c r="CX79" i="98"/>
  <c r="CW79" i="98"/>
  <c r="CS79" i="98"/>
  <c r="CR79" i="98"/>
  <c r="CP79" i="98"/>
  <c r="DJ78" i="98"/>
  <c r="DE78" i="98"/>
  <c r="DD78" i="98"/>
  <c r="DA78" i="98"/>
  <c r="CZ78" i="98"/>
  <c r="CX78" i="98"/>
  <c r="CW78" i="98"/>
  <c r="CS78" i="98"/>
  <c r="CP78" i="98"/>
  <c r="DJ77" i="98"/>
  <c r="DE77" i="98"/>
  <c r="DD77" i="98"/>
  <c r="DA77" i="98"/>
  <c r="CZ77" i="98"/>
  <c r="CX77" i="98"/>
  <c r="CW77" i="98"/>
  <c r="CS77" i="98"/>
  <c r="CR77" i="98"/>
  <c r="CP77" i="98"/>
  <c r="DJ76" i="98"/>
  <c r="DE76" i="98"/>
  <c r="DD76" i="98"/>
  <c r="DA76" i="98"/>
  <c r="CZ76" i="98"/>
  <c r="CX76" i="98"/>
  <c r="CW76" i="98"/>
  <c r="CS76" i="98"/>
  <c r="CR76" i="98"/>
  <c r="CP76" i="98"/>
  <c r="DJ75" i="98"/>
  <c r="DE75" i="98"/>
  <c r="DD75" i="98"/>
  <c r="DA75" i="98"/>
  <c r="CZ75" i="98"/>
  <c r="CX75" i="98"/>
  <c r="CW75" i="98"/>
  <c r="CS75" i="98"/>
  <c r="CR75" i="98"/>
  <c r="CP75" i="98"/>
  <c r="DJ74" i="98"/>
  <c r="DE74" i="98"/>
  <c r="DD74" i="98"/>
  <c r="DA74" i="98"/>
  <c r="CZ74" i="98"/>
  <c r="CX74" i="98"/>
  <c r="CW74" i="98"/>
  <c r="CS74" i="98"/>
  <c r="CP74" i="98"/>
  <c r="DJ73" i="98"/>
  <c r="DE73" i="98"/>
  <c r="DD73" i="98"/>
  <c r="DA73" i="98"/>
  <c r="CZ73" i="98"/>
  <c r="CX73" i="98"/>
  <c r="CW73" i="98"/>
  <c r="CS73" i="98"/>
  <c r="CR73" i="98"/>
  <c r="CP73" i="98"/>
  <c r="DJ72" i="98"/>
  <c r="DE72" i="98"/>
  <c r="DD72" i="98"/>
  <c r="DA72" i="98"/>
  <c r="CZ72" i="98"/>
  <c r="CX72" i="98"/>
  <c r="CW72" i="98"/>
  <c r="CS72" i="98"/>
  <c r="CP72" i="98"/>
  <c r="DJ71" i="98"/>
  <c r="DE71" i="98"/>
  <c r="DD71" i="98"/>
  <c r="DA71" i="98"/>
  <c r="CZ71" i="98"/>
  <c r="CX71" i="98"/>
  <c r="CW71" i="98"/>
  <c r="CS71" i="98"/>
  <c r="CP71" i="98"/>
  <c r="DJ70" i="98"/>
  <c r="DE70" i="98"/>
  <c r="DD70" i="98"/>
  <c r="DA70" i="98"/>
  <c r="CZ70" i="98"/>
  <c r="CX70" i="98"/>
  <c r="CW70" i="98"/>
  <c r="CS70" i="98"/>
  <c r="CP70" i="98"/>
  <c r="DJ69" i="98"/>
  <c r="DE69" i="98"/>
  <c r="DD69" i="98"/>
  <c r="DA69" i="98"/>
  <c r="CZ69" i="98"/>
  <c r="CX69" i="98"/>
  <c r="CW69" i="98"/>
  <c r="CS69" i="98"/>
  <c r="CR69" i="98"/>
  <c r="CP69" i="98"/>
  <c r="DJ68" i="98"/>
  <c r="DE68" i="98"/>
  <c r="DD68" i="98"/>
  <c r="DA68" i="98"/>
  <c r="CZ68" i="98"/>
  <c r="CX68" i="98"/>
  <c r="CW68" i="98"/>
  <c r="CS68" i="98"/>
  <c r="CP68" i="98"/>
  <c r="DJ67" i="98"/>
  <c r="DE67" i="98"/>
  <c r="DD67" i="98"/>
  <c r="DA67" i="98"/>
  <c r="CZ67" i="98"/>
  <c r="CX67" i="98"/>
  <c r="CW67" i="98"/>
  <c r="CS67" i="98"/>
  <c r="CR67" i="98"/>
  <c r="CP67" i="98"/>
  <c r="DJ66" i="98"/>
  <c r="DE66" i="98"/>
  <c r="DD66" i="98"/>
  <c r="DA66" i="98"/>
  <c r="CZ66" i="98"/>
  <c r="CX66" i="98"/>
  <c r="CW66" i="98"/>
  <c r="CS66" i="98"/>
  <c r="CP66" i="98"/>
  <c r="DJ65" i="98"/>
  <c r="DE65" i="98"/>
  <c r="DD65" i="98"/>
  <c r="DA65" i="98"/>
  <c r="CZ65" i="98"/>
  <c r="CX65" i="98"/>
  <c r="CW65" i="98"/>
  <c r="CS65" i="98"/>
  <c r="CR65" i="98"/>
  <c r="CP65" i="98"/>
  <c r="DJ64" i="98"/>
  <c r="DE64" i="98"/>
  <c r="DD64" i="98"/>
  <c r="DA64" i="98"/>
  <c r="CZ64" i="98"/>
  <c r="CX64" i="98"/>
  <c r="CW64" i="98"/>
  <c r="CS64" i="98"/>
  <c r="CR64" i="98"/>
  <c r="CP64" i="98"/>
  <c r="DJ63" i="98"/>
  <c r="DE63" i="98"/>
  <c r="DD63" i="98"/>
  <c r="DA63" i="98"/>
  <c r="CZ63" i="98"/>
  <c r="CX63" i="98"/>
  <c r="CW63" i="98"/>
  <c r="CS63" i="98"/>
  <c r="CP63" i="98"/>
  <c r="DJ62" i="98"/>
  <c r="DE62" i="98"/>
  <c r="DD62" i="98"/>
  <c r="DA62" i="98"/>
  <c r="CZ62" i="98"/>
  <c r="CX62" i="98"/>
  <c r="CW62" i="98"/>
  <c r="CS62" i="98"/>
  <c r="CP62" i="98"/>
  <c r="DJ61" i="98"/>
  <c r="DE61" i="98"/>
  <c r="DD61" i="98"/>
  <c r="DA61" i="98"/>
  <c r="CZ61" i="98"/>
  <c r="CX61" i="98"/>
  <c r="CW61" i="98"/>
  <c r="CS61" i="98"/>
  <c r="CP61" i="98"/>
  <c r="DJ60" i="98"/>
  <c r="DE60" i="98"/>
  <c r="DD60" i="98"/>
  <c r="DA60" i="98"/>
  <c r="CZ60" i="98"/>
  <c r="CX60" i="98"/>
  <c r="CW60" i="98"/>
  <c r="CS60" i="98"/>
  <c r="CR60" i="98"/>
  <c r="CP60" i="98"/>
  <c r="DJ59" i="98"/>
  <c r="DE59" i="98"/>
  <c r="DD59" i="98"/>
  <c r="DA59" i="98"/>
  <c r="CZ59" i="98"/>
  <c r="CX59" i="98"/>
  <c r="CW59" i="98"/>
  <c r="CS59" i="98"/>
  <c r="CR59" i="98"/>
  <c r="CP59" i="98"/>
  <c r="DJ58" i="98"/>
  <c r="DE58" i="98"/>
  <c r="DD58" i="98"/>
  <c r="DA58" i="98"/>
  <c r="CZ58" i="98"/>
  <c r="CX58" i="98"/>
  <c r="CW58" i="98"/>
  <c r="CS58" i="98"/>
  <c r="CP58" i="98"/>
  <c r="DJ57" i="98"/>
  <c r="DE57" i="98"/>
  <c r="DD57" i="98"/>
  <c r="DA57" i="98"/>
  <c r="CZ57" i="98"/>
  <c r="CX57" i="98"/>
  <c r="CW57" i="98"/>
  <c r="CS57" i="98"/>
  <c r="CP57" i="98"/>
  <c r="DJ56" i="98"/>
  <c r="DE56" i="98"/>
  <c r="DD56" i="98"/>
  <c r="DA56" i="98"/>
  <c r="CZ56" i="98"/>
  <c r="CX56" i="98"/>
  <c r="CW56" i="98"/>
  <c r="CS56" i="98"/>
  <c r="CR56" i="98"/>
  <c r="CP56" i="98"/>
  <c r="DJ55" i="98"/>
  <c r="DE55" i="98"/>
  <c r="DD55" i="98"/>
  <c r="DA55" i="98"/>
  <c r="CZ55" i="98"/>
  <c r="CX55" i="98"/>
  <c r="CW55" i="98"/>
  <c r="CS55" i="98"/>
  <c r="CR55" i="98"/>
  <c r="CP55" i="98"/>
  <c r="DJ54" i="98"/>
  <c r="DE54" i="98"/>
  <c r="DD54" i="98"/>
  <c r="DA54" i="98"/>
  <c r="CZ54" i="98"/>
  <c r="CX54" i="98"/>
  <c r="CW54" i="98"/>
  <c r="CS54" i="98"/>
  <c r="CP54" i="98"/>
  <c r="DJ53" i="98"/>
  <c r="DE53" i="98"/>
  <c r="DD53" i="98"/>
  <c r="DA53" i="98"/>
  <c r="CZ53" i="98"/>
  <c r="CX53" i="98"/>
  <c r="CW53" i="98"/>
  <c r="CS53" i="98"/>
  <c r="CP53" i="98"/>
  <c r="DJ52" i="98"/>
  <c r="DE52" i="98"/>
  <c r="DD52" i="98"/>
  <c r="DA52" i="98"/>
  <c r="CZ52" i="98"/>
  <c r="CX52" i="98"/>
  <c r="CW52" i="98"/>
  <c r="CS52" i="98"/>
  <c r="CP52" i="98"/>
  <c r="DJ51" i="98"/>
  <c r="DE51" i="98"/>
  <c r="DD51" i="98"/>
  <c r="DA51" i="98"/>
  <c r="CZ51" i="98"/>
  <c r="CX51" i="98"/>
  <c r="CW51" i="98"/>
  <c r="CS51" i="98"/>
  <c r="CP51" i="98"/>
  <c r="DJ50" i="98"/>
  <c r="DE50" i="98"/>
  <c r="DD50" i="98"/>
  <c r="DA50" i="98"/>
  <c r="CZ50" i="98"/>
  <c r="CX50" i="98"/>
  <c r="CW50" i="98"/>
  <c r="CS50" i="98"/>
  <c r="CP50" i="98"/>
  <c r="DJ47" i="98"/>
  <c r="DE47" i="98"/>
  <c r="DD47" i="98"/>
  <c r="DA47" i="98"/>
  <c r="CZ47" i="98"/>
  <c r="CX47" i="98"/>
  <c r="CW47" i="98"/>
  <c r="CS47" i="98"/>
  <c r="CP47" i="98"/>
  <c r="DJ49" i="98"/>
  <c r="DE49" i="98"/>
  <c r="DD49" i="98"/>
  <c r="DA49" i="98"/>
  <c r="CZ49" i="98"/>
  <c r="CX49" i="98"/>
  <c r="CW49" i="98"/>
  <c r="CS49" i="98"/>
  <c r="CP49" i="98"/>
  <c r="DJ46" i="98"/>
  <c r="DE46" i="98"/>
  <c r="DD46" i="98"/>
  <c r="DA46" i="98"/>
  <c r="CZ46" i="98"/>
  <c r="CX46" i="98"/>
  <c r="CW46" i="98"/>
  <c r="CS46" i="98"/>
  <c r="CR46" i="98"/>
  <c r="CP46" i="98"/>
  <c r="DJ48" i="98"/>
  <c r="DE48" i="98"/>
  <c r="DD48" i="98"/>
  <c r="DA48" i="98"/>
  <c r="CZ48" i="98"/>
  <c r="CX48" i="98"/>
  <c r="CW48" i="98"/>
  <c r="CS48" i="98"/>
  <c r="Z48" i="98"/>
  <c r="CR48" i="98"/>
  <c r="CP48" i="98"/>
  <c r="DJ45" i="98"/>
  <c r="DE45" i="98"/>
  <c r="DD45" i="98"/>
  <c r="DA45" i="98"/>
  <c r="CZ45" i="98"/>
  <c r="CX45" i="98"/>
  <c r="CW45" i="98"/>
  <c r="CS45" i="98"/>
  <c r="CR45" i="98"/>
  <c r="CP45" i="98"/>
  <c r="DJ44" i="98"/>
  <c r="DE44" i="98"/>
  <c r="DD44" i="98"/>
  <c r="DA44" i="98"/>
  <c r="CZ44" i="98"/>
  <c r="CX44" i="98"/>
  <c r="CW44" i="98"/>
  <c r="CS44" i="98"/>
  <c r="CR44" i="98"/>
  <c r="CP44" i="98"/>
  <c r="DJ43" i="98"/>
  <c r="DE43" i="98"/>
  <c r="DD43" i="98"/>
  <c r="DA43" i="98"/>
  <c r="CZ43" i="98"/>
  <c r="CX43" i="98"/>
  <c r="CW43" i="98"/>
  <c r="CS43" i="98"/>
  <c r="CR43" i="98"/>
  <c r="CP43" i="98"/>
  <c r="DJ42" i="98"/>
  <c r="DE42" i="98"/>
  <c r="DD42" i="98"/>
  <c r="DA42" i="98"/>
  <c r="CZ42" i="98"/>
  <c r="CX42" i="98"/>
  <c r="CW42" i="98"/>
  <c r="CS42" i="98"/>
  <c r="CR42" i="98"/>
  <c r="CP42" i="98"/>
  <c r="DJ41" i="98"/>
  <c r="DE41" i="98"/>
  <c r="DD41" i="98"/>
  <c r="DA41" i="98"/>
  <c r="CZ41" i="98"/>
  <c r="CX41" i="98"/>
  <c r="CW41" i="98"/>
  <c r="CS41" i="98"/>
  <c r="CR41" i="98"/>
  <c r="CP41" i="98"/>
  <c r="DJ40" i="98"/>
  <c r="DE40" i="98"/>
  <c r="DD40" i="98"/>
  <c r="DA40" i="98"/>
  <c r="CZ40" i="98"/>
  <c r="CX40" i="98"/>
  <c r="CW40" i="98"/>
  <c r="CS40" i="98"/>
  <c r="CR40" i="98"/>
  <c r="CP40" i="98"/>
  <c r="DJ39" i="98"/>
  <c r="DE39" i="98"/>
  <c r="DD39" i="98"/>
  <c r="DA39" i="98"/>
  <c r="CZ39" i="98"/>
  <c r="CX39" i="98"/>
  <c r="CW39" i="98"/>
  <c r="CS39" i="98"/>
  <c r="CP39" i="98"/>
  <c r="DJ38" i="98"/>
  <c r="DE38" i="98"/>
  <c r="DD38" i="98"/>
  <c r="DA38" i="98"/>
  <c r="CZ38" i="98"/>
  <c r="CX38" i="98"/>
  <c r="CW38" i="98"/>
  <c r="CS38" i="98"/>
  <c r="CR38" i="98"/>
  <c r="CP38" i="98"/>
  <c r="DJ37" i="98"/>
  <c r="DE37" i="98"/>
  <c r="DD37" i="98"/>
  <c r="DA37" i="98"/>
  <c r="CZ37" i="98"/>
  <c r="CX37" i="98"/>
  <c r="CW37" i="98"/>
  <c r="CS37" i="98"/>
  <c r="CR37" i="98"/>
  <c r="CP37" i="98"/>
  <c r="DJ36" i="98"/>
  <c r="DE36" i="98"/>
  <c r="DD36" i="98"/>
  <c r="DA36" i="98"/>
  <c r="CZ36" i="98"/>
  <c r="CX36" i="98"/>
  <c r="CW36" i="98"/>
  <c r="CS36" i="98"/>
  <c r="CR36" i="98"/>
  <c r="CP36" i="98"/>
  <c r="DJ28" i="98"/>
  <c r="DE28" i="98"/>
  <c r="DD28" i="98"/>
  <c r="DA28" i="98"/>
  <c r="CZ28" i="98"/>
  <c r="CX28" i="98"/>
  <c r="CW28" i="98"/>
  <c r="CS28" i="98"/>
  <c r="CP28" i="98"/>
  <c r="DJ35" i="98"/>
  <c r="DE35" i="98"/>
  <c r="DD35" i="98"/>
  <c r="DA35" i="98"/>
  <c r="CZ35" i="98"/>
  <c r="CX35" i="98"/>
  <c r="CW35" i="98"/>
  <c r="CS35" i="98"/>
  <c r="CR35" i="98"/>
  <c r="CP35" i="98"/>
  <c r="DJ34" i="98"/>
  <c r="DE34" i="98"/>
  <c r="DD34" i="98"/>
  <c r="DA34" i="98"/>
  <c r="CZ34" i="98"/>
  <c r="CX34" i="98"/>
  <c r="CW34" i="98"/>
  <c r="CS34" i="98"/>
  <c r="CR34" i="98"/>
  <c r="CP34" i="98"/>
  <c r="DJ33" i="98"/>
  <c r="DE33" i="98"/>
  <c r="DD33" i="98"/>
  <c r="DA33" i="98"/>
  <c r="CZ33" i="98"/>
  <c r="CX33" i="98"/>
  <c r="CW33" i="98"/>
  <c r="CS33" i="98"/>
  <c r="CR33" i="98"/>
  <c r="CP33" i="98"/>
  <c r="DJ32" i="98"/>
  <c r="DE32" i="98"/>
  <c r="DD32" i="98"/>
  <c r="CX32" i="98"/>
  <c r="CW32" i="98"/>
  <c r="CS32" i="98"/>
  <c r="CR32" i="98"/>
  <c r="CP32" i="98"/>
  <c r="DJ31" i="98"/>
  <c r="DE31" i="98"/>
  <c r="DD31" i="98"/>
  <c r="DA31" i="98"/>
  <c r="CZ31" i="98"/>
  <c r="CX31" i="98"/>
  <c r="CW31" i="98"/>
  <c r="CS31" i="98"/>
  <c r="CR31" i="98"/>
  <c r="CP31" i="98"/>
  <c r="DJ30" i="98"/>
  <c r="DE30" i="98"/>
  <c r="DD30" i="98"/>
  <c r="DA30" i="98"/>
  <c r="CZ30" i="98"/>
  <c r="CX30" i="98"/>
  <c r="CW30" i="98"/>
  <c r="CS30" i="98"/>
  <c r="CR30" i="98"/>
  <c r="CP30" i="98"/>
  <c r="DJ29" i="98"/>
  <c r="DE29" i="98"/>
  <c r="DD29" i="98"/>
  <c r="DA29" i="98"/>
  <c r="CZ29" i="98"/>
  <c r="CX29" i="98"/>
  <c r="CW29" i="98"/>
  <c r="CS29" i="98"/>
  <c r="CR29" i="98"/>
  <c r="CP29" i="98"/>
  <c r="DJ27" i="98"/>
  <c r="DE27" i="98"/>
  <c r="DD27" i="98"/>
  <c r="DA27" i="98"/>
  <c r="CZ27" i="98"/>
  <c r="CX27" i="98"/>
  <c r="CW27" i="98"/>
  <c r="CS27" i="98"/>
  <c r="CP27" i="98"/>
  <c r="DJ15" i="98"/>
  <c r="DE15" i="98"/>
  <c r="DD15" i="98"/>
  <c r="DA15" i="98"/>
  <c r="CZ15" i="98"/>
  <c r="CX15" i="98"/>
  <c r="CW15" i="98"/>
  <c r="CS15" i="98"/>
  <c r="CR15" i="98"/>
  <c r="CP15" i="98"/>
  <c r="DJ26" i="98"/>
  <c r="CS26" i="98"/>
  <c r="CR26" i="98"/>
  <c r="CP26" i="98"/>
  <c r="DJ25" i="98"/>
  <c r="DE25" i="98"/>
  <c r="DD25" i="98"/>
  <c r="DA25" i="98"/>
  <c r="CZ25" i="98"/>
  <c r="CX25" i="98"/>
  <c r="CW25" i="98"/>
  <c r="CS25" i="98"/>
  <c r="CR25" i="98"/>
  <c r="CP25" i="98"/>
  <c r="DJ24" i="98"/>
  <c r="DE24" i="98"/>
  <c r="DD24" i="98"/>
  <c r="DA24" i="98"/>
  <c r="CZ24" i="98"/>
  <c r="CX24" i="98"/>
  <c r="CW24" i="98"/>
  <c r="CS24" i="98"/>
  <c r="CP24" i="98"/>
  <c r="DJ23" i="98"/>
  <c r="DE23" i="98"/>
  <c r="DD23" i="98"/>
  <c r="DA23" i="98"/>
  <c r="CZ23" i="98"/>
  <c r="CX23" i="98"/>
  <c r="CW23" i="98"/>
  <c r="CS23" i="98"/>
  <c r="CR23" i="98"/>
  <c r="CP23" i="98"/>
  <c r="DJ22" i="98"/>
  <c r="DE22" i="98"/>
  <c r="DD22" i="98"/>
  <c r="DA22" i="98"/>
  <c r="CZ22" i="98"/>
  <c r="CX22" i="98"/>
  <c r="CW22" i="98"/>
  <c r="CS22" i="98"/>
  <c r="CP22" i="98"/>
  <c r="DJ21" i="98"/>
  <c r="DE21" i="98"/>
  <c r="DD21" i="98"/>
  <c r="DA21" i="98"/>
  <c r="CZ21" i="98"/>
  <c r="CX21" i="98"/>
  <c r="CW21" i="98"/>
  <c r="CS21" i="98"/>
  <c r="CR21" i="98"/>
  <c r="CP21" i="98"/>
  <c r="DJ20" i="98"/>
  <c r="DE20" i="98"/>
  <c r="DD20" i="98"/>
  <c r="DA20" i="98"/>
  <c r="CZ20" i="98"/>
  <c r="CX20" i="98"/>
  <c r="CW20" i="98"/>
  <c r="CS20" i="98"/>
  <c r="CP20" i="98"/>
  <c r="DJ19" i="98"/>
  <c r="DE19" i="98"/>
  <c r="DD19" i="98"/>
  <c r="DA19" i="98"/>
  <c r="CZ19" i="98"/>
  <c r="CX19" i="98"/>
  <c r="CW19" i="98"/>
  <c r="CS19" i="98"/>
  <c r="CR19" i="98"/>
  <c r="CP19" i="98"/>
  <c r="DJ18" i="98"/>
  <c r="DE18" i="98"/>
  <c r="DD18" i="98"/>
  <c r="DA18" i="98"/>
  <c r="CZ18" i="98"/>
  <c r="CX18" i="98"/>
  <c r="CW18" i="98"/>
  <c r="CS18" i="98"/>
  <c r="CR18" i="98"/>
  <c r="CP18" i="98"/>
  <c r="DJ17" i="98"/>
  <c r="DE17" i="98"/>
  <c r="DD17" i="98"/>
  <c r="DA17" i="98"/>
  <c r="CZ17" i="98"/>
  <c r="CX17" i="98"/>
  <c r="CW17" i="98"/>
  <c r="CS17" i="98"/>
  <c r="CR17" i="98"/>
  <c r="CP17" i="98"/>
  <c r="DJ16" i="98"/>
  <c r="DE16" i="98"/>
  <c r="DD16" i="98"/>
  <c r="DA16" i="98"/>
  <c r="CZ16" i="98"/>
  <c r="CX16" i="98"/>
  <c r="CW16" i="98"/>
  <c r="CS16" i="98"/>
  <c r="CP16" i="98"/>
  <c r="DJ14" i="98"/>
  <c r="DE14" i="98"/>
  <c r="DD14" i="98"/>
  <c r="DA14" i="98"/>
  <c r="CZ14" i="98"/>
  <c r="CX14" i="98"/>
  <c r="CW14" i="98"/>
  <c r="CS14" i="98"/>
  <c r="CR14" i="98"/>
  <c r="CP14" i="98"/>
  <c r="DJ13" i="98"/>
  <c r="DE13" i="98"/>
  <c r="DD13" i="98"/>
  <c r="DA13" i="98"/>
  <c r="CZ13" i="98"/>
  <c r="CX13" i="98"/>
  <c r="CW13" i="98"/>
  <c r="CS13" i="98"/>
  <c r="CR13" i="98"/>
  <c r="CP13" i="98"/>
  <c r="DJ12" i="98"/>
  <c r="DE12" i="98"/>
  <c r="DD12" i="98"/>
  <c r="DA12" i="98"/>
  <c r="CZ12" i="98"/>
  <c r="CX12" i="98"/>
  <c r="CW12" i="98"/>
  <c r="CS12" i="98"/>
  <c r="CR12" i="98"/>
  <c r="CP12" i="98"/>
  <c r="DJ11" i="98"/>
  <c r="DE11" i="98"/>
  <c r="DD11" i="98"/>
  <c r="DA11" i="98"/>
  <c r="CZ11" i="98"/>
  <c r="CS11" i="98"/>
  <c r="CR11" i="98"/>
  <c r="CP11" i="98"/>
  <c r="DJ10" i="98"/>
  <c r="CS10" i="98"/>
  <c r="CR10" i="98"/>
  <c r="CP10" i="98"/>
  <c r="DJ9" i="98"/>
  <c r="DE9" i="98"/>
  <c r="DD9" i="98"/>
  <c r="DA9" i="98"/>
  <c r="CZ9" i="98"/>
  <c r="CX9" i="98"/>
  <c r="CW9" i="98"/>
  <c r="CS9" i="98"/>
  <c r="CR9" i="98"/>
  <c r="CP9" i="98"/>
  <c r="DJ8" i="98"/>
  <c r="DE8" i="98"/>
  <c r="DD8" i="98"/>
  <c r="DA8" i="98"/>
  <c r="CZ8" i="98"/>
  <c r="CX8" i="98"/>
  <c r="CW8" i="98"/>
  <c r="CS8" i="98"/>
  <c r="CR8" i="98"/>
  <c r="CP8" i="98"/>
  <c r="DJ7" i="98"/>
  <c r="DE7" i="98"/>
  <c r="DD7" i="98"/>
  <c r="DA7" i="98"/>
  <c r="CZ7" i="98"/>
  <c r="CX7" i="98"/>
  <c r="CW7" i="98"/>
  <c r="CS7" i="98"/>
  <c r="CP7" i="98"/>
  <c r="DJ6" i="98"/>
  <c r="DE6" i="98"/>
  <c r="DD6" i="98"/>
  <c r="DA6" i="98"/>
  <c r="CZ6" i="98"/>
  <c r="CX6" i="98"/>
  <c r="CW6" i="98"/>
  <c r="CS6" i="98"/>
  <c r="CR6" i="98"/>
  <c r="CP6" i="98"/>
  <c r="DJ5" i="98"/>
  <c r="DE5" i="98"/>
  <c r="DD5" i="98"/>
  <c r="DA5" i="98"/>
  <c r="CZ5" i="98"/>
  <c r="CX5" i="98"/>
  <c r="CW5" i="98"/>
  <c r="CS5" i="98"/>
  <c r="CR5" i="98"/>
  <c r="CP5" i="98"/>
  <c r="D145" i="97"/>
  <c r="O145" i="97"/>
  <c r="E145" i="97"/>
  <c r="F145" i="97"/>
  <c r="I145" i="97"/>
  <c r="K145" i="97"/>
  <c r="L145" i="97"/>
  <c r="M145" i="97"/>
  <c r="N145" i="97"/>
  <c r="J145" i="97"/>
  <c r="H145" i="97"/>
  <c r="G145" i="97"/>
  <c r="Z5" i="97"/>
  <c r="C5" i="97"/>
  <c r="Z6" i="97"/>
  <c r="CR6" i="97" s="1"/>
  <c r="Z7" i="97"/>
  <c r="C7" i="97" s="1"/>
  <c r="CR7" i="97"/>
  <c r="Z8" i="97"/>
  <c r="C8" i="97" s="1"/>
  <c r="Z9" i="97"/>
  <c r="C9" i="97"/>
  <c r="Z10" i="97"/>
  <c r="CR10" i="97" s="1"/>
  <c r="C10" i="97"/>
  <c r="Z11" i="97"/>
  <c r="C11" i="97" s="1"/>
  <c r="Z12" i="97"/>
  <c r="C12" i="97" s="1"/>
  <c r="Z13" i="97"/>
  <c r="C13" i="97"/>
  <c r="Z14" i="97"/>
  <c r="C14" i="97"/>
  <c r="Z15" i="97"/>
  <c r="CR15" i="97" s="1"/>
  <c r="Z16" i="97"/>
  <c r="C16" i="97" s="1"/>
  <c r="Z17" i="97"/>
  <c r="C17" i="97" s="1"/>
  <c r="Z18" i="97"/>
  <c r="CR18" i="97" s="1"/>
  <c r="C18" i="97"/>
  <c r="Z19" i="97"/>
  <c r="C19" i="97" s="1"/>
  <c r="Z20" i="97"/>
  <c r="Z21" i="97"/>
  <c r="CR21" i="97"/>
  <c r="C21" i="97"/>
  <c r="Z22" i="97"/>
  <c r="C22" i="97"/>
  <c r="Z23" i="97"/>
  <c r="CR23" i="97"/>
  <c r="Z24" i="97"/>
  <c r="C24" i="97"/>
  <c r="Z25" i="97"/>
  <c r="CR25" i="97" s="1"/>
  <c r="C25" i="97"/>
  <c r="Z26" i="97"/>
  <c r="C26" i="97"/>
  <c r="Z27" i="97"/>
  <c r="C27" i="97"/>
  <c r="Z28" i="97"/>
  <c r="C28" i="97"/>
  <c r="Z29" i="97"/>
  <c r="CR29" i="97"/>
  <c r="Z30" i="97"/>
  <c r="C30" i="97" s="1"/>
  <c r="CR30" i="97"/>
  <c r="Z31" i="97"/>
  <c r="C31" i="97" s="1"/>
  <c r="Z32" i="97"/>
  <c r="C32" i="97"/>
  <c r="Z33" i="97"/>
  <c r="CR33" i="97" s="1"/>
  <c r="C33" i="97"/>
  <c r="Z34" i="97"/>
  <c r="C34" i="97" s="1"/>
  <c r="Z35" i="97"/>
  <c r="C35" i="97" s="1"/>
  <c r="Z36" i="97"/>
  <c r="CR36" i="97" s="1"/>
  <c r="C36" i="97"/>
  <c r="Z37" i="97"/>
  <c r="C37" i="97"/>
  <c r="Z38" i="97"/>
  <c r="CR38" i="97" s="1"/>
  <c r="Z39" i="97"/>
  <c r="CR39" i="97" s="1"/>
  <c r="C39" i="97"/>
  <c r="Z40" i="97"/>
  <c r="C40" i="97"/>
  <c r="Z41" i="97"/>
  <c r="Z42" i="97"/>
  <c r="C42" i="97"/>
  <c r="Z43" i="97"/>
  <c r="C43" i="97"/>
  <c r="Z44" i="97"/>
  <c r="C44" i="97"/>
  <c r="Z45" i="97"/>
  <c r="Z47" i="97"/>
  <c r="CR47" i="97"/>
  <c r="Z48" i="97"/>
  <c r="C48" i="97"/>
  <c r="Z49" i="97"/>
  <c r="C49" i="97"/>
  <c r="Z50" i="97"/>
  <c r="C50" i="97" s="1"/>
  <c r="Z51" i="97"/>
  <c r="C51" i="97"/>
  <c r="Z52" i="97"/>
  <c r="C52" i="97"/>
  <c r="Z53" i="97"/>
  <c r="C53" i="97"/>
  <c r="Z54" i="97"/>
  <c r="Z55" i="97"/>
  <c r="Z56" i="97"/>
  <c r="CR56" i="97" s="1"/>
  <c r="C56" i="97"/>
  <c r="Z57" i="97"/>
  <c r="C57" i="97" s="1"/>
  <c r="Z58" i="97"/>
  <c r="Z59" i="97"/>
  <c r="C59" i="97" s="1"/>
  <c r="Z60" i="97"/>
  <c r="CR60" i="97" s="1"/>
  <c r="C60" i="97"/>
  <c r="Z61" i="97"/>
  <c r="C61" i="97"/>
  <c r="Z62" i="97"/>
  <c r="CR62" i="97" s="1"/>
  <c r="Z63" i="97"/>
  <c r="CR63" i="97" s="1"/>
  <c r="C63" i="97"/>
  <c r="Z64" i="97"/>
  <c r="C64" i="97" s="1"/>
  <c r="Z65" i="97"/>
  <c r="CR65" i="97" s="1"/>
  <c r="C65" i="97"/>
  <c r="Z66" i="97"/>
  <c r="C66" i="97"/>
  <c r="Z67" i="97"/>
  <c r="C67" i="97"/>
  <c r="Z68" i="97"/>
  <c r="C68" i="97" s="1"/>
  <c r="Z69" i="97"/>
  <c r="CR69" i="97" s="1"/>
  <c r="C69" i="97"/>
  <c r="Z70" i="97"/>
  <c r="C70" i="97"/>
  <c r="Z71" i="97"/>
  <c r="CR71" i="97"/>
  <c r="Z72" i="97"/>
  <c r="C72" i="97" s="1"/>
  <c r="Z73" i="97"/>
  <c r="CR73" i="97" s="1"/>
  <c r="Z74" i="97"/>
  <c r="C74" i="97"/>
  <c r="Z75" i="97"/>
  <c r="C75" i="97"/>
  <c r="Z76" i="97"/>
  <c r="C76" i="97" s="1"/>
  <c r="Z77" i="97"/>
  <c r="CR77" i="97" s="1"/>
  <c r="C77" i="97"/>
  <c r="Z78" i="97"/>
  <c r="C78" i="97"/>
  <c r="Z79" i="97"/>
  <c r="CR79" i="97"/>
  <c r="Z80" i="97"/>
  <c r="C80" i="97" s="1"/>
  <c r="Z81" i="97"/>
  <c r="CR81" i="97" s="1"/>
  <c r="C81" i="97"/>
  <c r="Z82" i="97"/>
  <c r="C82" i="97"/>
  <c r="Z83" i="97"/>
  <c r="C83" i="97"/>
  <c r="Z84" i="97"/>
  <c r="C84" i="97" s="1"/>
  <c r="Z85" i="97"/>
  <c r="C85" i="97"/>
  <c r="Z86" i="97"/>
  <c r="CR86" i="97"/>
  <c r="C86" i="97"/>
  <c r="Z87" i="97"/>
  <c r="C87" i="97"/>
  <c r="Z88" i="97"/>
  <c r="CR88" i="97" s="1"/>
  <c r="C88" i="97"/>
  <c r="Z89" i="97"/>
  <c r="Z90" i="97"/>
  <c r="Z91" i="97"/>
  <c r="C91" i="97" s="1"/>
  <c r="Z92" i="97"/>
  <c r="C92" i="97"/>
  <c r="Z93" i="97"/>
  <c r="C93" i="97" s="1"/>
  <c r="Z94" i="97"/>
  <c r="CR94" i="97" s="1"/>
  <c r="Z95" i="97"/>
  <c r="CR95" i="97"/>
  <c r="C95" i="97"/>
  <c r="Z96" i="97"/>
  <c r="C96" i="97"/>
  <c r="Z97" i="97"/>
  <c r="C97" i="97"/>
  <c r="Z98" i="97"/>
  <c r="CR98" i="97"/>
  <c r="Z99" i="97"/>
  <c r="C99" i="97" s="1"/>
  <c r="CR99" i="97"/>
  <c r="Z100" i="97"/>
  <c r="C100" i="97" s="1"/>
  <c r="Z101" i="97"/>
  <c r="C101" i="97" s="1"/>
  <c r="Z102" i="97"/>
  <c r="C102" i="97"/>
  <c r="Z103" i="97"/>
  <c r="C103" i="97"/>
  <c r="Z104" i="97"/>
  <c r="C104" i="97" s="1"/>
  <c r="Z105" i="97"/>
  <c r="C105" i="97" s="1"/>
  <c r="Z106" i="97"/>
  <c r="CR106" i="97" s="1"/>
  <c r="Z107" i="97"/>
  <c r="C107" i="97"/>
  <c r="Z108" i="97"/>
  <c r="C108" i="97" s="1"/>
  <c r="Z109" i="97"/>
  <c r="CR109" i="97" s="1"/>
  <c r="Z110" i="97"/>
  <c r="C110" i="97" s="1"/>
  <c r="Z111" i="97"/>
  <c r="CR111" i="97" s="1"/>
  <c r="C111" i="97"/>
  <c r="Z112" i="97"/>
  <c r="C112" i="97" s="1"/>
  <c r="Z113" i="97"/>
  <c r="CR113" i="97" s="1"/>
  <c r="Z114" i="97"/>
  <c r="C114" i="97" s="1"/>
  <c r="Z115" i="97"/>
  <c r="Z116" i="97"/>
  <c r="C116" i="97" s="1"/>
  <c r="Z117" i="97"/>
  <c r="CR117" i="97" s="1"/>
  <c r="Z118" i="97"/>
  <c r="C118" i="97"/>
  <c r="Z119" i="97"/>
  <c r="C119" i="97"/>
  <c r="Z120" i="97"/>
  <c r="Z121" i="97"/>
  <c r="CR121" i="97" s="1"/>
  <c r="Z122" i="97"/>
  <c r="C122" i="97"/>
  <c r="Z123" i="97"/>
  <c r="C123" i="97"/>
  <c r="Z124" i="97"/>
  <c r="C124" i="97" s="1"/>
  <c r="Z125" i="97"/>
  <c r="CR125" i="97" s="1"/>
  <c r="Z126" i="97"/>
  <c r="C126" i="97" s="1"/>
  <c r="Z127" i="97"/>
  <c r="CR127" i="97" s="1"/>
  <c r="C127" i="97"/>
  <c r="Z128" i="97"/>
  <c r="C128" i="97" s="1"/>
  <c r="Z129" i="97"/>
  <c r="CR129" i="97" s="1"/>
  <c r="Z130" i="97"/>
  <c r="C130" i="97"/>
  <c r="Z131" i="97"/>
  <c r="C132" i="97"/>
  <c r="C133" i="97"/>
  <c r="C134" i="97"/>
  <c r="C135" i="97"/>
  <c r="C136" i="97"/>
  <c r="C137" i="97"/>
  <c r="C138" i="97"/>
  <c r="C139" i="97"/>
  <c r="C140" i="97"/>
  <c r="C141" i="97"/>
  <c r="C142" i="97"/>
  <c r="B145" i="97"/>
  <c r="A145" i="97"/>
  <c r="D144" i="97"/>
  <c r="E144" i="97"/>
  <c r="F144" i="97"/>
  <c r="I144" i="97"/>
  <c r="K144" i="97"/>
  <c r="L144" i="97"/>
  <c r="M144" i="97"/>
  <c r="O144" i="97" s="1"/>
  <c r="N144" i="97"/>
  <c r="J144" i="97"/>
  <c r="H144" i="97"/>
  <c r="G144" i="97"/>
  <c r="B144" i="97"/>
  <c r="A144" i="97"/>
  <c r="T143" i="97"/>
  <c r="DJ142" i="97"/>
  <c r="CP142" i="97"/>
  <c r="DJ141" i="97"/>
  <c r="CP141" i="97"/>
  <c r="DJ140" i="97"/>
  <c r="CP140" i="97"/>
  <c r="DJ139" i="97"/>
  <c r="CP139" i="97"/>
  <c r="DJ138" i="97"/>
  <c r="CP138" i="97"/>
  <c r="DJ137" i="97"/>
  <c r="CP137" i="97"/>
  <c r="DJ136" i="97"/>
  <c r="CP136" i="97"/>
  <c r="DJ135" i="97"/>
  <c r="CP135" i="97"/>
  <c r="DJ134" i="97"/>
  <c r="CP134" i="97"/>
  <c r="DJ133" i="97"/>
  <c r="CP133" i="97"/>
  <c r="DJ132" i="97"/>
  <c r="CP132" i="97"/>
  <c r="DJ131" i="97"/>
  <c r="DE131" i="97"/>
  <c r="DD131" i="97"/>
  <c r="DA131" i="97"/>
  <c r="CZ131" i="97"/>
  <c r="CX131" i="97"/>
  <c r="CW131" i="97"/>
  <c r="CS131" i="97"/>
  <c r="CP131" i="97"/>
  <c r="DJ130" i="97"/>
  <c r="DE130" i="97"/>
  <c r="DD130" i="97"/>
  <c r="DA130" i="97"/>
  <c r="CZ130" i="97"/>
  <c r="CX130" i="97"/>
  <c r="CW130" i="97"/>
  <c r="CS130" i="97"/>
  <c r="CP130" i="97"/>
  <c r="DJ129" i="97"/>
  <c r="DE129" i="97"/>
  <c r="DD129" i="97"/>
  <c r="DA129" i="97"/>
  <c r="CZ129" i="97"/>
  <c r="CX129" i="97"/>
  <c r="CW129" i="97"/>
  <c r="CS129" i="97"/>
  <c r="CP129" i="97"/>
  <c r="DJ128" i="97"/>
  <c r="DE128" i="97"/>
  <c r="DD128" i="97"/>
  <c r="DA128" i="97"/>
  <c r="CZ128" i="97"/>
  <c r="CX128" i="97"/>
  <c r="CW128" i="97"/>
  <c r="CS128" i="97"/>
  <c r="CR128" i="97"/>
  <c r="CP128" i="97"/>
  <c r="DJ127" i="97"/>
  <c r="DE127" i="97"/>
  <c r="DD127" i="97"/>
  <c r="DA127" i="97"/>
  <c r="CZ127" i="97"/>
  <c r="CX127" i="97"/>
  <c r="CW127" i="97"/>
  <c r="CS127" i="97"/>
  <c r="CP127" i="97"/>
  <c r="DJ126" i="97"/>
  <c r="DE126" i="97"/>
  <c r="DD126" i="97"/>
  <c r="DA126" i="97"/>
  <c r="CZ126" i="97"/>
  <c r="CX126" i="97"/>
  <c r="CW126" i="97"/>
  <c r="CS126" i="97"/>
  <c r="CP126" i="97"/>
  <c r="DJ125" i="97"/>
  <c r="DE125" i="97"/>
  <c r="DD125" i="97"/>
  <c r="DA125" i="97"/>
  <c r="CZ125" i="97"/>
  <c r="CX125" i="97"/>
  <c r="CW125" i="97"/>
  <c r="CS125" i="97"/>
  <c r="CP125" i="97"/>
  <c r="DJ124" i="97"/>
  <c r="DE124" i="97"/>
  <c r="DD124" i="97"/>
  <c r="DA124" i="97"/>
  <c r="CZ124" i="97"/>
  <c r="CX124" i="97"/>
  <c r="CW124" i="97"/>
  <c r="CS124" i="97"/>
  <c r="CR124" i="97"/>
  <c r="CP124" i="97"/>
  <c r="DJ123" i="97"/>
  <c r="DE123" i="97"/>
  <c r="DD123" i="97"/>
  <c r="DA123" i="97"/>
  <c r="CZ123" i="97"/>
  <c r="CX123" i="97"/>
  <c r="CW123" i="97"/>
  <c r="CS123" i="97"/>
  <c r="CR123" i="97"/>
  <c r="CP123" i="97"/>
  <c r="DJ122" i="97"/>
  <c r="DE122" i="97"/>
  <c r="DD122" i="97"/>
  <c r="DA122" i="97"/>
  <c r="CZ122" i="97"/>
  <c r="CX122" i="97"/>
  <c r="CW122" i="97"/>
  <c r="CS122" i="97"/>
  <c r="CP122" i="97"/>
  <c r="DJ121" i="97"/>
  <c r="DE121" i="97"/>
  <c r="DD121" i="97"/>
  <c r="DA121" i="97"/>
  <c r="CZ121" i="97"/>
  <c r="CX121" i="97"/>
  <c r="CW121" i="97"/>
  <c r="CS121" i="97"/>
  <c r="CP121" i="97"/>
  <c r="DJ120" i="97"/>
  <c r="DE120" i="97"/>
  <c r="DD120" i="97"/>
  <c r="DA120" i="97"/>
  <c r="CZ120" i="97"/>
  <c r="CX120" i="97"/>
  <c r="CW120" i="97"/>
  <c r="CS120" i="97"/>
  <c r="CP120" i="97"/>
  <c r="DJ119" i="97"/>
  <c r="DE119" i="97"/>
  <c r="DD119" i="97"/>
  <c r="DA119" i="97"/>
  <c r="CZ119" i="97"/>
  <c r="CX119" i="97"/>
  <c r="CW119" i="97"/>
  <c r="CS119" i="97"/>
  <c r="CR119" i="97"/>
  <c r="CP119" i="97"/>
  <c r="DJ118" i="97"/>
  <c r="DE118" i="97"/>
  <c r="DD118" i="97"/>
  <c r="DA118" i="97"/>
  <c r="CZ118" i="97"/>
  <c r="CX118" i="97"/>
  <c r="CW118" i="97"/>
  <c r="CS118" i="97"/>
  <c r="CP118" i="97"/>
  <c r="DJ117" i="97"/>
  <c r="DE117" i="97"/>
  <c r="DD117" i="97"/>
  <c r="DA117" i="97"/>
  <c r="CZ117" i="97"/>
  <c r="CX117" i="97"/>
  <c r="CW117" i="97"/>
  <c r="CS117" i="97"/>
  <c r="CP117" i="97"/>
  <c r="DJ116" i="97"/>
  <c r="DE116" i="97"/>
  <c r="DD116" i="97"/>
  <c r="DA116" i="97"/>
  <c r="CZ116" i="97"/>
  <c r="CX116" i="97"/>
  <c r="CW116" i="97"/>
  <c r="CS116" i="97"/>
  <c r="CP116" i="97"/>
  <c r="DJ115" i="97"/>
  <c r="DE115" i="97"/>
  <c r="DD115" i="97"/>
  <c r="DA115" i="97"/>
  <c r="CZ115" i="97"/>
  <c r="CX115" i="97"/>
  <c r="CW115" i="97"/>
  <c r="CS115" i="97"/>
  <c r="CP115" i="97"/>
  <c r="DJ114" i="97"/>
  <c r="DE114" i="97"/>
  <c r="DD114" i="97"/>
  <c r="DA114" i="97"/>
  <c r="CZ114" i="97"/>
  <c r="CX114" i="97"/>
  <c r="CW114" i="97"/>
  <c r="CS114" i="97"/>
  <c r="CP114" i="97"/>
  <c r="DJ113" i="97"/>
  <c r="DE113" i="97"/>
  <c r="DD113" i="97"/>
  <c r="DA113" i="97"/>
  <c r="CZ113" i="97"/>
  <c r="CX113" i="97"/>
  <c r="CW113" i="97"/>
  <c r="CS113" i="97"/>
  <c r="CP113" i="97"/>
  <c r="DJ112" i="97"/>
  <c r="DE112" i="97"/>
  <c r="DD112" i="97"/>
  <c r="DA112" i="97"/>
  <c r="CZ112" i="97"/>
  <c r="CX112" i="97"/>
  <c r="CW112" i="97"/>
  <c r="CS112" i="97"/>
  <c r="CR112" i="97"/>
  <c r="CP112" i="97"/>
  <c r="DJ111" i="97"/>
  <c r="DE111" i="97"/>
  <c r="DD111" i="97"/>
  <c r="DA111" i="97"/>
  <c r="CZ111" i="97"/>
  <c r="CX111" i="97"/>
  <c r="CW111" i="97"/>
  <c r="CS111" i="97"/>
  <c r="CP111" i="97"/>
  <c r="DJ110" i="97"/>
  <c r="DE110" i="97"/>
  <c r="DD110" i="97"/>
  <c r="DA110" i="97"/>
  <c r="CZ110" i="97"/>
  <c r="CX110" i="97"/>
  <c r="CW110" i="97"/>
  <c r="CS110" i="97"/>
  <c r="CP110" i="97"/>
  <c r="DJ109" i="97"/>
  <c r="DE109" i="97"/>
  <c r="DD109" i="97"/>
  <c r="DA109" i="97"/>
  <c r="CZ109" i="97"/>
  <c r="CX109" i="97"/>
  <c r="CW109" i="97"/>
  <c r="CS109" i="97"/>
  <c r="CP109" i="97"/>
  <c r="DJ108" i="97"/>
  <c r="DE108" i="97"/>
  <c r="DD108" i="97"/>
  <c r="DA108" i="97"/>
  <c r="CZ108" i="97"/>
  <c r="CX108" i="97"/>
  <c r="CW108" i="97"/>
  <c r="CS108" i="97"/>
  <c r="CR108" i="97"/>
  <c r="CP108" i="97"/>
  <c r="DJ107" i="97"/>
  <c r="DE107" i="97"/>
  <c r="DD107" i="97"/>
  <c r="DA107" i="97"/>
  <c r="CZ107" i="97"/>
  <c r="CX107" i="97"/>
  <c r="CW107" i="97"/>
  <c r="CS107" i="97"/>
  <c r="CR107" i="97"/>
  <c r="CP107" i="97"/>
  <c r="DJ106" i="97"/>
  <c r="DE106" i="97"/>
  <c r="DD106" i="97"/>
  <c r="CX106" i="97"/>
  <c r="CW106" i="97"/>
  <c r="CS106" i="97"/>
  <c r="CP106" i="97"/>
  <c r="DJ105" i="97"/>
  <c r="DE105" i="97"/>
  <c r="DD105" i="97"/>
  <c r="CX105" i="97"/>
  <c r="CW105" i="97"/>
  <c r="CS105" i="97"/>
  <c r="CR105" i="97"/>
  <c r="CP105" i="97"/>
  <c r="DJ104" i="97"/>
  <c r="DE104" i="97"/>
  <c r="DD104" i="97"/>
  <c r="CX104" i="97"/>
  <c r="CW104" i="97"/>
  <c r="CS104" i="97"/>
  <c r="CR104" i="97"/>
  <c r="CP104" i="97"/>
  <c r="DJ103" i="97"/>
  <c r="DE103" i="97"/>
  <c r="DD103" i="97"/>
  <c r="CX103" i="97"/>
  <c r="CW103" i="97"/>
  <c r="CS103" i="97"/>
  <c r="CR103" i="97"/>
  <c r="CP103" i="97"/>
  <c r="DJ102" i="97"/>
  <c r="DE102" i="97"/>
  <c r="DD102" i="97"/>
  <c r="CX102" i="97"/>
  <c r="CW102" i="97"/>
  <c r="CS102" i="97"/>
  <c r="CR102" i="97"/>
  <c r="CP102" i="97"/>
  <c r="DJ101" i="97"/>
  <c r="DE101" i="97"/>
  <c r="DD101" i="97"/>
  <c r="CX101" i="97"/>
  <c r="CW101" i="97"/>
  <c r="CS101" i="97"/>
  <c r="CR101" i="97"/>
  <c r="CP101" i="97"/>
  <c r="DJ100" i="97"/>
  <c r="DE100" i="97"/>
  <c r="DD100" i="97"/>
  <c r="DA100" i="97"/>
  <c r="CZ100" i="97"/>
  <c r="CX100" i="97"/>
  <c r="CW100" i="97"/>
  <c r="CS100" i="97"/>
  <c r="CP100" i="97"/>
  <c r="DJ99" i="97"/>
  <c r="DE99" i="97"/>
  <c r="DD99" i="97"/>
  <c r="DA99" i="97"/>
  <c r="CZ99" i="97"/>
  <c r="CX99" i="97"/>
  <c r="CW99" i="97"/>
  <c r="CS99" i="97"/>
  <c r="CP99" i="97"/>
  <c r="DJ98" i="97"/>
  <c r="DE98" i="97"/>
  <c r="DD98" i="97"/>
  <c r="DA98" i="97"/>
  <c r="CZ98" i="97"/>
  <c r="CX98" i="97"/>
  <c r="CW98" i="97"/>
  <c r="CS98" i="97"/>
  <c r="CP98" i="97"/>
  <c r="DJ97" i="97"/>
  <c r="DE97" i="97"/>
  <c r="DD97" i="97"/>
  <c r="DA97" i="97"/>
  <c r="CZ97" i="97"/>
  <c r="CX97" i="97"/>
  <c r="CW97" i="97"/>
  <c r="CS97" i="97"/>
  <c r="CR97" i="97"/>
  <c r="CP97" i="97"/>
  <c r="DJ96" i="97"/>
  <c r="DE96" i="97"/>
  <c r="DD96" i="97"/>
  <c r="DA96" i="97"/>
  <c r="CZ96" i="97"/>
  <c r="CX96" i="97"/>
  <c r="CW96" i="97"/>
  <c r="CS96" i="97"/>
  <c r="CR96" i="97"/>
  <c r="CP96" i="97"/>
  <c r="DJ95" i="97"/>
  <c r="DE95" i="97"/>
  <c r="DD95" i="97"/>
  <c r="DA95" i="97"/>
  <c r="CZ95" i="97"/>
  <c r="CX95" i="97"/>
  <c r="CW95" i="97"/>
  <c r="CS95" i="97"/>
  <c r="CP95" i="97"/>
  <c r="DJ94" i="97"/>
  <c r="DE94" i="97"/>
  <c r="DD94" i="97"/>
  <c r="DA94" i="97"/>
  <c r="CZ94" i="97"/>
  <c r="CX94" i="97"/>
  <c r="CW94" i="97"/>
  <c r="CS94" i="97"/>
  <c r="CP94" i="97"/>
  <c r="DJ93" i="97"/>
  <c r="DE93" i="97"/>
  <c r="DD93" i="97"/>
  <c r="DA93" i="97"/>
  <c r="CZ93" i="97"/>
  <c r="CX93" i="97"/>
  <c r="CW93" i="97"/>
  <c r="CS93" i="97"/>
  <c r="CR93" i="97"/>
  <c r="CP93" i="97"/>
  <c r="DJ92" i="97"/>
  <c r="DE92" i="97"/>
  <c r="DD92" i="97"/>
  <c r="DA92" i="97"/>
  <c r="CZ92" i="97"/>
  <c r="CX92" i="97"/>
  <c r="CW92" i="97"/>
  <c r="CS92" i="97"/>
  <c r="CR92" i="97"/>
  <c r="CP92" i="97"/>
  <c r="DJ91" i="97"/>
  <c r="DE91" i="97"/>
  <c r="DD91" i="97"/>
  <c r="DA91" i="97"/>
  <c r="CZ91" i="97"/>
  <c r="CX91" i="97"/>
  <c r="CW91" i="97"/>
  <c r="CS91" i="97"/>
  <c r="CP91" i="97"/>
  <c r="DJ90" i="97"/>
  <c r="DE90" i="97"/>
  <c r="DD90" i="97"/>
  <c r="DA90" i="97"/>
  <c r="CZ90" i="97"/>
  <c r="CX90" i="97"/>
  <c r="CW90" i="97"/>
  <c r="CS90" i="97"/>
  <c r="CP90" i="97"/>
  <c r="DJ89" i="97"/>
  <c r="DE89" i="97"/>
  <c r="DD89" i="97"/>
  <c r="DA89" i="97"/>
  <c r="CZ89" i="97"/>
  <c r="CX89" i="97"/>
  <c r="CW89" i="97"/>
  <c r="CS89" i="97"/>
  <c r="CP89" i="97"/>
  <c r="DJ88" i="97"/>
  <c r="DE88" i="97"/>
  <c r="DD88" i="97"/>
  <c r="DA88" i="97"/>
  <c r="CZ88" i="97"/>
  <c r="CX88" i="97"/>
  <c r="CW88" i="97"/>
  <c r="CS88" i="97"/>
  <c r="CP88" i="97"/>
  <c r="DJ87" i="97"/>
  <c r="DE87" i="97"/>
  <c r="DD87" i="97"/>
  <c r="DA87" i="97"/>
  <c r="CZ87" i="97"/>
  <c r="CX87" i="97"/>
  <c r="CW87" i="97"/>
  <c r="CS87" i="97"/>
  <c r="CR87" i="97"/>
  <c r="CP87" i="97"/>
  <c r="DJ86" i="97"/>
  <c r="DE86" i="97"/>
  <c r="DD86" i="97"/>
  <c r="DA86" i="97"/>
  <c r="CZ86" i="97"/>
  <c r="CX86" i="97"/>
  <c r="CW86" i="97"/>
  <c r="CS86" i="97"/>
  <c r="CP86" i="97"/>
  <c r="DJ85" i="97"/>
  <c r="DE85" i="97"/>
  <c r="DD85" i="97"/>
  <c r="DA85" i="97"/>
  <c r="CZ85" i="97"/>
  <c r="CX85" i="97"/>
  <c r="CW85" i="97"/>
  <c r="CS85" i="97"/>
  <c r="CR85" i="97"/>
  <c r="CP85" i="97"/>
  <c r="DJ84" i="97"/>
  <c r="DE84" i="97"/>
  <c r="DD84" i="97"/>
  <c r="DA84" i="97"/>
  <c r="CZ84" i="97"/>
  <c r="CX84" i="97"/>
  <c r="CW84" i="97"/>
  <c r="CS84" i="97"/>
  <c r="CR84" i="97"/>
  <c r="CP84" i="97"/>
  <c r="DJ83" i="97"/>
  <c r="DE83" i="97"/>
  <c r="DD83" i="97"/>
  <c r="DA83" i="97"/>
  <c r="CZ83" i="97"/>
  <c r="CX83" i="97"/>
  <c r="CW83" i="97"/>
  <c r="CS83" i="97"/>
  <c r="CR83" i="97"/>
  <c r="CP83" i="97"/>
  <c r="DJ82" i="97"/>
  <c r="DE82" i="97"/>
  <c r="DD82" i="97"/>
  <c r="DA82" i="97"/>
  <c r="CZ82" i="97"/>
  <c r="CX82" i="97"/>
  <c r="CW82" i="97"/>
  <c r="CS82" i="97"/>
  <c r="CP82" i="97"/>
  <c r="DJ81" i="97"/>
  <c r="DE81" i="97"/>
  <c r="DD81" i="97"/>
  <c r="DA81" i="97"/>
  <c r="CZ81" i="97"/>
  <c r="CX81" i="97"/>
  <c r="CW81" i="97"/>
  <c r="CS81" i="97"/>
  <c r="CP81" i="97"/>
  <c r="DJ80" i="97"/>
  <c r="DE80" i="97"/>
  <c r="DD80" i="97"/>
  <c r="DA80" i="97"/>
  <c r="CZ80" i="97"/>
  <c r="CX80" i="97"/>
  <c r="CW80" i="97"/>
  <c r="CS80" i="97"/>
  <c r="CP80" i="97"/>
  <c r="DJ79" i="97"/>
  <c r="DE79" i="97"/>
  <c r="DD79" i="97"/>
  <c r="DA79" i="97"/>
  <c r="CZ79" i="97"/>
  <c r="CX79" i="97"/>
  <c r="CW79" i="97"/>
  <c r="CS79" i="97"/>
  <c r="CP79" i="97"/>
  <c r="DJ78" i="97"/>
  <c r="DE78" i="97"/>
  <c r="DD78" i="97"/>
  <c r="DA78" i="97"/>
  <c r="CZ78" i="97"/>
  <c r="CX78" i="97"/>
  <c r="CW78" i="97"/>
  <c r="CS78" i="97"/>
  <c r="CR78" i="97"/>
  <c r="CP78" i="97"/>
  <c r="DJ77" i="97"/>
  <c r="DE77" i="97"/>
  <c r="DD77" i="97"/>
  <c r="DA77" i="97"/>
  <c r="CZ77" i="97"/>
  <c r="CX77" i="97"/>
  <c r="CW77" i="97"/>
  <c r="CS77" i="97"/>
  <c r="CP77" i="97"/>
  <c r="DJ76" i="97"/>
  <c r="DE76" i="97"/>
  <c r="DD76" i="97"/>
  <c r="DA76" i="97"/>
  <c r="CZ76" i="97"/>
  <c r="CX76" i="97"/>
  <c r="CW76" i="97"/>
  <c r="CS76" i="97"/>
  <c r="CP76" i="97"/>
  <c r="DJ75" i="97"/>
  <c r="DE75" i="97"/>
  <c r="DD75" i="97"/>
  <c r="DA75" i="97"/>
  <c r="CZ75" i="97"/>
  <c r="CX75" i="97"/>
  <c r="CW75" i="97"/>
  <c r="CS75" i="97"/>
  <c r="CR75" i="97"/>
  <c r="CP75" i="97"/>
  <c r="DJ74" i="97"/>
  <c r="DE74" i="97"/>
  <c r="DD74" i="97"/>
  <c r="DA74" i="97"/>
  <c r="CZ74" i="97"/>
  <c r="CX74" i="97"/>
  <c r="CW74" i="97"/>
  <c r="CS74" i="97"/>
  <c r="CR74" i="97"/>
  <c r="CP74" i="97"/>
  <c r="DJ73" i="97"/>
  <c r="DE73" i="97"/>
  <c r="DD73" i="97"/>
  <c r="DA73" i="97"/>
  <c r="CZ73" i="97"/>
  <c r="CX73" i="97"/>
  <c r="CW73" i="97"/>
  <c r="CS73" i="97"/>
  <c r="CP73" i="97"/>
  <c r="DJ72" i="97"/>
  <c r="DE72" i="97"/>
  <c r="DD72" i="97"/>
  <c r="DA72" i="97"/>
  <c r="CZ72" i="97"/>
  <c r="CX72" i="97"/>
  <c r="CW72" i="97"/>
  <c r="CS72" i="97"/>
  <c r="CP72" i="97"/>
  <c r="DJ71" i="97"/>
  <c r="DE71" i="97"/>
  <c r="DD71" i="97"/>
  <c r="DA71" i="97"/>
  <c r="CZ71" i="97"/>
  <c r="CX71" i="97"/>
  <c r="CW71" i="97"/>
  <c r="CS71" i="97"/>
  <c r="CP71" i="97"/>
  <c r="DJ70" i="97"/>
  <c r="DE70" i="97"/>
  <c r="DD70" i="97"/>
  <c r="DA70" i="97"/>
  <c r="CZ70" i="97"/>
  <c r="CX70" i="97"/>
  <c r="CW70" i="97"/>
  <c r="CS70" i="97"/>
  <c r="CR70" i="97"/>
  <c r="CP70" i="97"/>
  <c r="DJ69" i="97"/>
  <c r="DE69" i="97"/>
  <c r="DD69" i="97"/>
  <c r="DA69" i="97"/>
  <c r="CZ69" i="97"/>
  <c r="CX69" i="97"/>
  <c r="CW69" i="97"/>
  <c r="CS69" i="97"/>
  <c r="CP69" i="97"/>
  <c r="DJ68" i="97"/>
  <c r="DE68" i="97"/>
  <c r="DD68" i="97"/>
  <c r="DA68" i="97"/>
  <c r="CZ68" i="97"/>
  <c r="CX68" i="97"/>
  <c r="CW68" i="97"/>
  <c r="CS68" i="97"/>
  <c r="CP68" i="97"/>
  <c r="DJ67" i="97"/>
  <c r="DE67" i="97"/>
  <c r="DD67" i="97"/>
  <c r="DA67" i="97"/>
  <c r="CZ67" i="97"/>
  <c r="CX67" i="97"/>
  <c r="CW67" i="97"/>
  <c r="CS67" i="97"/>
  <c r="CR67" i="97"/>
  <c r="CP67" i="97"/>
  <c r="DJ66" i="97"/>
  <c r="DE66" i="97"/>
  <c r="DD66" i="97"/>
  <c r="DA66" i="97"/>
  <c r="CZ66" i="97"/>
  <c r="CX66" i="97"/>
  <c r="CW66" i="97"/>
  <c r="CS66" i="97"/>
  <c r="CR66" i="97"/>
  <c r="CP66" i="97"/>
  <c r="DJ65" i="97"/>
  <c r="DE65" i="97"/>
  <c r="DD65" i="97"/>
  <c r="DA65" i="97"/>
  <c r="CZ65" i="97"/>
  <c r="CX65" i="97"/>
  <c r="CW65" i="97"/>
  <c r="CS65" i="97"/>
  <c r="CP65" i="97"/>
  <c r="DJ64" i="97"/>
  <c r="DE64" i="97"/>
  <c r="DD64" i="97"/>
  <c r="DA64" i="97"/>
  <c r="CZ64" i="97"/>
  <c r="CX64" i="97"/>
  <c r="CW64" i="97"/>
  <c r="CS64" i="97"/>
  <c r="CR64" i="97"/>
  <c r="CP64" i="97"/>
  <c r="DJ63" i="97"/>
  <c r="DE63" i="97"/>
  <c r="DD63" i="97"/>
  <c r="DA63" i="97"/>
  <c r="CZ63" i="97"/>
  <c r="CX63" i="97"/>
  <c r="CW63" i="97"/>
  <c r="CS63" i="97"/>
  <c r="CP63" i="97"/>
  <c r="DJ62" i="97"/>
  <c r="DE62" i="97"/>
  <c r="DD62" i="97"/>
  <c r="DA62" i="97"/>
  <c r="CZ62" i="97"/>
  <c r="CX62" i="97"/>
  <c r="CW62" i="97"/>
  <c r="CS62" i="97"/>
  <c r="CP62" i="97"/>
  <c r="DJ61" i="97"/>
  <c r="DE61" i="97"/>
  <c r="DD61" i="97"/>
  <c r="DA61" i="97"/>
  <c r="CZ61" i="97"/>
  <c r="CX61" i="97"/>
  <c r="CW61" i="97"/>
  <c r="CS61" i="97"/>
  <c r="CR61" i="97"/>
  <c r="CP61" i="97"/>
  <c r="DJ60" i="97"/>
  <c r="DE60" i="97"/>
  <c r="DD60" i="97"/>
  <c r="DA60" i="97"/>
  <c r="CZ60" i="97"/>
  <c r="CX60" i="97"/>
  <c r="CW60" i="97"/>
  <c r="CS60" i="97"/>
  <c r="CP60" i="97"/>
  <c r="DJ59" i="97"/>
  <c r="DE59" i="97"/>
  <c r="DD59" i="97"/>
  <c r="DA59" i="97"/>
  <c r="CZ59" i="97"/>
  <c r="CX59" i="97"/>
  <c r="CW59" i="97"/>
  <c r="CS59" i="97"/>
  <c r="CP59" i="97"/>
  <c r="DJ58" i="97"/>
  <c r="DE58" i="97"/>
  <c r="DD58" i="97"/>
  <c r="DA58" i="97"/>
  <c r="CZ58" i="97"/>
  <c r="CX58" i="97"/>
  <c r="CW58" i="97"/>
  <c r="CS58" i="97"/>
  <c r="CP58" i="97"/>
  <c r="DJ57" i="97"/>
  <c r="DE57" i="97"/>
  <c r="DD57" i="97"/>
  <c r="DA57" i="97"/>
  <c r="CZ57" i="97"/>
  <c r="CX57" i="97"/>
  <c r="CW57" i="97"/>
  <c r="CS57" i="97"/>
  <c r="CR57" i="97"/>
  <c r="CP57" i="97"/>
  <c r="DJ56" i="97"/>
  <c r="DE56" i="97"/>
  <c r="DD56" i="97"/>
  <c r="DA56" i="97"/>
  <c r="CZ56" i="97"/>
  <c r="CX56" i="97"/>
  <c r="CW56" i="97"/>
  <c r="CS56" i="97"/>
  <c r="CP56" i="97"/>
  <c r="DJ55" i="97"/>
  <c r="DE55" i="97"/>
  <c r="DD55" i="97"/>
  <c r="DA55" i="97"/>
  <c r="CZ55" i="97"/>
  <c r="CX55" i="97"/>
  <c r="CW55" i="97"/>
  <c r="CS55" i="97"/>
  <c r="CP55" i="97"/>
  <c r="DJ54" i="97"/>
  <c r="DE54" i="97"/>
  <c r="DD54" i="97"/>
  <c r="DA54" i="97"/>
  <c r="CZ54" i="97"/>
  <c r="CX54" i="97"/>
  <c r="CW54" i="97"/>
  <c r="CS54" i="97"/>
  <c r="CP54" i="97"/>
  <c r="DJ53" i="97"/>
  <c r="DE53" i="97"/>
  <c r="DD53" i="97"/>
  <c r="DA53" i="97"/>
  <c r="CZ53" i="97"/>
  <c r="CX53" i="97"/>
  <c r="CW53" i="97"/>
  <c r="CS53" i="97"/>
  <c r="CR53" i="97"/>
  <c r="CP53" i="97"/>
  <c r="DJ52" i="97"/>
  <c r="DE52" i="97"/>
  <c r="DD52" i="97"/>
  <c r="DA52" i="97"/>
  <c r="CZ52" i="97"/>
  <c r="CX52" i="97"/>
  <c r="CW52" i="97"/>
  <c r="CS52" i="97"/>
  <c r="CR52" i="97"/>
  <c r="CP52" i="97"/>
  <c r="DJ51" i="97"/>
  <c r="DE51" i="97"/>
  <c r="DD51" i="97"/>
  <c r="DA51" i="97"/>
  <c r="CZ51" i="97"/>
  <c r="CX51" i="97"/>
  <c r="CW51" i="97"/>
  <c r="CS51" i="97"/>
  <c r="CR51" i="97"/>
  <c r="CP51" i="97"/>
  <c r="DJ50" i="97"/>
  <c r="DE50" i="97"/>
  <c r="DD50" i="97"/>
  <c r="DA50" i="97"/>
  <c r="CZ50" i="97"/>
  <c r="CX50" i="97"/>
  <c r="CW50" i="97"/>
  <c r="CS50" i="97"/>
  <c r="CP50" i="97"/>
  <c r="DJ49" i="97"/>
  <c r="DE49" i="97"/>
  <c r="DD49" i="97"/>
  <c r="DA49" i="97"/>
  <c r="CZ49" i="97"/>
  <c r="CX49" i="97"/>
  <c r="CW49" i="97"/>
  <c r="CS49" i="97"/>
  <c r="CR49" i="97"/>
  <c r="CP49" i="97"/>
  <c r="DJ48" i="97"/>
  <c r="DE48" i="97"/>
  <c r="DD48" i="97"/>
  <c r="DA48" i="97"/>
  <c r="CZ48" i="97"/>
  <c r="CX48" i="97"/>
  <c r="CW48" i="97"/>
  <c r="CS48" i="97"/>
  <c r="CP48" i="97"/>
  <c r="DJ47" i="97"/>
  <c r="DE47" i="97"/>
  <c r="DD47" i="97"/>
  <c r="DA47" i="97"/>
  <c r="CZ47" i="97"/>
  <c r="CX47" i="97"/>
  <c r="CW47" i="97"/>
  <c r="CS47" i="97"/>
  <c r="CP47" i="97"/>
  <c r="DJ46" i="97"/>
  <c r="DE46" i="97"/>
  <c r="DD46" i="97"/>
  <c r="DA46" i="97"/>
  <c r="CZ46" i="97"/>
  <c r="CX46" i="97"/>
  <c r="CW46" i="97"/>
  <c r="CS46" i="97"/>
  <c r="Z46" i="97"/>
  <c r="CR46" i="97"/>
  <c r="CP46" i="97"/>
  <c r="DJ45" i="97"/>
  <c r="DE45" i="97"/>
  <c r="DD45" i="97"/>
  <c r="DA45" i="97"/>
  <c r="CZ45" i="97"/>
  <c r="CX45" i="97"/>
  <c r="CW45" i="97"/>
  <c r="CS45" i="97"/>
  <c r="CP45" i="97"/>
  <c r="DJ44" i="97"/>
  <c r="DE44" i="97"/>
  <c r="DD44" i="97"/>
  <c r="DA44" i="97"/>
  <c r="CZ44" i="97"/>
  <c r="CX44" i="97"/>
  <c r="CW44" i="97"/>
  <c r="CS44" i="97"/>
  <c r="CR44" i="97"/>
  <c r="CP44" i="97"/>
  <c r="DJ43" i="97"/>
  <c r="DE43" i="97"/>
  <c r="DD43" i="97"/>
  <c r="DA43" i="97"/>
  <c r="CZ43" i="97"/>
  <c r="CX43" i="97"/>
  <c r="CW43" i="97"/>
  <c r="CS43" i="97"/>
  <c r="CR43" i="97"/>
  <c r="CP43" i="97"/>
  <c r="DJ42" i="97"/>
  <c r="DE42" i="97"/>
  <c r="DD42" i="97"/>
  <c r="DA42" i="97"/>
  <c r="CZ42" i="97"/>
  <c r="CX42" i="97"/>
  <c r="CW42" i="97"/>
  <c r="CS42" i="97"/>
  <c r="CR42" i="97"/>
  <c r="CP42" i="97"/>
  <c r="DJ41" i="97"/>
  <c r="DE41" i="97"/>
  <c r="DD41" i="97"/>
  <c r="DA41" i="97"/>
  <c r="CZ41" i="97"/>
  <c r="CX41" i="97"/>
  <c r="CW41" i="97"/>
  <c r="CS41" i="97"/>
  <c r="CP41" i="97"/>
  <c r="DJ40" i="97"/>
  <c r="DE40" i="97"/>
  <c r="DD40" i="97"/>
  <c r="DA40" i="97"/>
  <c r="CZ40" i="97"/>
  <c r="CX40" i="97"/>
  <c r="CW40" i="97"/>
  <c r="CS40" i="97"/>
  <c r="CR40" i="97"/>
  <c r="CP40" i="97"/>
  <c r="DJ39" i="97"/>
  <c r="DE39" i="97"/>
  <c r="DD39" i="97"/>
  <c r="DA39" i="97"/>
  <c r="CZ39" i="97"/>
  <c r="CX39" i="97"/>
  <c r="CW39" i="97"/>
  <c r="CS39" i="97"/>
  <c r="CP39" i="97"/>
  <c r="DJ38" i="97"/>
  <c r="DE38" i="97"/>
  <c r="DD38" i="97"/>
  <c r="DA38" i="97"/>
  <c r="CZ38" i="97"/>
  <c r="CX38" i="97"/>
  <c r="CW38" i="97"/>
  <c r="CS38" i="97"/>
  <c r="CP38" i="97"/>
  <c r="DJ37" i="97"/>
  <c r="DE37" i="97"/>
  <c r="DD37" i="97"/>
  <c r="DA37" i="97"/>
  <c r="CZ37" i="97"/>
  <c r="CX37" i="97"/>
  <c r="CW37" i="97"/>
  <c r="CS37" i="97"/>
  <c r="CP37" i="97"/>
  <c r="DJ36" i="97"/>
  <c r="DE36" i="97"/>
  <c r="DD36" i="97"/>
  <c r="DA36" i="97"/>
  <c r="CZ36" i="97"/>
  <c r="CX36" i="97"/>
  <c r="CW36" i="97"/>
  <c r="CS36" i="97"/>
  <c r="CP36" i="97"/>
  <c r="DJ35" i="97"/>
  <c r="DE35" i="97"/>
  <c r="DD35" i="97"/>
  <c r="DA35" i="97"/>
  <c r="CZ35" i="97"/>
  <c r="CX35" i="97"/>
  <c r="CW35" i="97"/>
  <c r="CS35" i="97"/>
  <c r="CP35" i="97"/>
  <c r="DJ34" i="97"/>
  <c r="DE34" i="97"/>
  <c r="DD34" i="97"/>
  <c r="DA34" i="97"/>
  <c r="CZ34" i="97"/>
  <c r="CX34" i="97"/>
  <c r="CW34" i="97"/>
  <c r="CS34" i="97"/>
  <c r="CP34" i="97"/>
  <c r="DJ33" i="97"/>
  <c r="DE33" i="97"/>
  <c r="DD33" i="97"/>
  <c r="DA33" i="97"/>
  <c r="CZ33" i="97"/>
  <c r="CX33" i="97"/>
  <c r="CW33" i="97"/>
  <c r="CS33" i="97"/>
  <c r="CP33" i="97"/>
  <c r="DJ32" i="97"/>
  <c r="DE32" i="97"/>
  <c r="DD32" i="97"/>
  <c r="DA32" i="97"/>
  <c r="CZ32" i="97"/>
  <c r="CX32" i="97"/>
  <c r="CW32" i="97"/>
  <c r="CS32" i="97"/>
  <c r="CR32" i="97"/>
  <c r="CP32" i="97"/>
  <c r="DJ31" i="97"/>
  <c r="DE31" i="97"/>
  <c r="DD31" i="97"/>
  <c r="CX31" i="97"/>
  <c r="CW31" i="97"/>
  <c r="CS31" i="97"/>
  <c r="CP31" i="97"/>
  <c r="DJ30" i="97"/>
  <c r="DE30" i="97"/>
  <c r="DD30" i="97"/>
  <c r="DA30" i="97"/>
  <c r="CZ30" i="97"/>
  <c r="CX30" i="97"/>
  <c r="CW30" i="97"/>
  <c r="CS30" i="97"/>
  <c r="CP30" i="97"/>
  <c r="DJ29" i="97"/>
  <c r="DE29" i="97"/>
  <c r="DD29" i="97"/>
  <c r="DA29" i="97"/>
  <c r="CZ29" i="97"/>
  <c r="CX29" i="97"/>
  <c r="CW29" i="97"/>
  <c r="CS29" i="97"/>
  <c r="CP29" i="97"/>
  <c r="DJ28" i="97"/>
  <c r="DE28" i="97"/>
  <c r="DD28" i="97"/>
  <c r="DA28" i="97"/>
  <c r="CZ28" i="97"/>
  <c r="CX28" i="97"/>
  <c r="CW28" i="97"/>
  <c r="CS28" i="97"/>
  <c r="CR28" i="97"/>
  <c r="CP28" i="97"/>
  <c r="DJ27" i="97"/>
  <c r="DE27" i="97"/>
  <c r="DD27" i="97"/>
  <c r="DA27" i="97"/>
  <c r="CZ27" i="97"/>
  <c r="CX27" i="97"/>
  <c r="CW27" i="97"/>
  <c r="CS27" i="97"/>
  <c r="CR27" i="97"/>
  <c r="CP27" i="97"/>
  <c r="DJ26" i="97"/>
  <c r="DE26" i="97"/>
  <c r="DD26" i="97"/>
  <c r="DA26" i="97"/>
  <c r="CZ26" i="97"/>
  <c r="CX26" i="97"/>
  <c r="CW26" i="97"/>
  <c r="CS26" i="97"/>
  <c r="CP26" i="97"/>
  <c r="DJ25" i="97"/>
  <c r="CS25" i="97"/>
  <c r="CP25" i="97"/>
  <c r="DJ24" i="97"/>
  <c r="DE24" i="97"/>
  <c r="DD24" i="97"/>
  <c r="DA24" i="97"/>
  <c r="CZ24" i="97"/>
  <c r="CX24" i="97"/>
  <c r="CW24" i="97"/>
  <c r="CS24" i="97"/>
  <c r="CR24" i="97"/>
  <c r="CP24" i="97"/>
  <c r="DJ23" i="97"/>
  <c r="DE23" i="97"/>
  <c r="DD23" i="97"/>
  <c r="DA23" i="97"/>
  <c r="CZ23" i="97"/>
  <c r="CX23" i="97"/>
  <c r="CW23" i="97"/>
  <c r="CS23" i="97"/>
  <c r="CP23" i="97"/>
  <c r="DJ22" i="97"/>
  <c r="DE22" i="97"/>
  <c r="DD22" i="97"/>
  <c r="DA22" i="97"/>
  <c r="CZ22" i="97"/>
  <c r="CX22" i="97"/>
  <c r="CW22" i="97"/>
  <c r="CS22" i="97"/>
  <c r="CR22" i="97"/>
  <c r="CP22" i="97"/>
  <c r="DJ21" i="97"/>
  <c r="DE21" i="97"/>
  <c r="DD21" i="97"/>
  <c r="DA21" i="97"/>
  <c r="CZ21" i="97"/>
  <c r="CX21" i="97"/>
  <c r="CW21" i="97"/>
  <c r="CS21" i="97"/>
  <c r="CP21" i="97"/>
  <c r="DJ20" i="97"/>
  <c r="DE20" i="97"/>
  <c r="DD20" i="97"/>
  <c r="DA20" i="97"/>
  <c r="CZ20" i="97"/>
  <c r="CX20" i="97"/>
  <c r="CW20" i="97"/>
  <c r="CS20" i="97"/>
  <c r="CP20" i="97"/>
  <c r="DJ19" i="97"/>
  <c r="DE19" i="97"/>
  <c r="DD19" i="97"/>
  <c r="DA19" i="97"/>
  <c r="CZ19" i="97"/>
  <c r="CX19" i="97"/>
  <c r="CW19" i="97"/>
  <c r="CS19" i="97"/>
  <c r="CR19" i="97"/>
  <c r="CP19" i="97"/>
  <c r="DJ18" i="97"/>
  <c r="DE18" i="97"/>
  <c r="DD18" i="97"/>
  <c r="DA18" i="97"/>
  <c r="CZ18" i="97"/>
  <c r="CX18" i="97"/>
  <c r="CW18" i="97"/>
  <c r="CS18" i="97"/>
  <c r="CP18" i="97"/>
  <c r="DJ17" i="97"/>
  <c r="DE17" i="97"/>
  <c r="DD17" i="97"/>
  <c r="DA17" i="97"/>
  <c r="CZ17" i="97"/>
  <c r="CX17" i="97"/>
  <c r="CW17" i="97"/>
  <c r="CS17" i="97"/>
  <c r="CP17" i="97"/>
  <c r="DJ16" i="97"/>
  <c r="DE16" i="97"/>
  <c r="DD16" i="97"/>
  <c r="DA16" i="97"/>
  <c r="CZ16" i="97"/>
  <c r="CX16" i="97"/>
  <c r="CW16" i="97"/>
  <c r="CS16" i="97"/>
  <c r="CP16" i="97"/>
  <c r="DJ15" i="97"/>
  <c r="DE15" i="97"/>
  <c r="DD15" i="97"/>
  <c r="DA15" i="97"/>
  <c r="CZ15" i="97"/>
  <c r="CX15" i="97"/>
  <c r="CW15" i="97"/>
  <c r="CS15" i="97"/>
  <c r="CP15" i="97"/>
  <c r="DJ14" i="97"/>
  <c r="DE14" i="97"/>
  <c r="DD14" i="97"/>
  <c r="DA14" i="97"/>
  <c r="CZ14" i="97"/>
  <c r="CX14" i="97"/>
  <c r="CW14" i="97"/>
  <c r="CS14" i="97"/>
  <c r="CP14" i="97"/>
  <c r="DJ13" i="97"/>
  <c r="DE13" i="97"/>
  <c r="DD13" i="97"/>
  <c r="DA13" i="97"/>
  <c r="CZ13" i="97"/>
  <c r="CX13" i="97"/>
  <c r="CW13" i="97"/>
  <c r="CS13" i="97"/>
  <c r="CR13" i="97"/>
  <c r="CP13" i="97"/>
  <c r="DJ12" i="97"/>
  <c r="DE12" i="97"/>
  <c r="DD12" i="97"/>
  <c r="DA12" i="97"/>
  <c r="CZ12" i="97"/>
  <c r="CX12" i="97"/>
  <c r="CW12" i="97"/>
  <c r="CS12" i="97"/>
  <c r="CR12" i="97"/>
  <c r="CP12" i="97"/>
  <c r="DJ11" i="97"/>
  <c r="DE11" i="97"/>
  <c r="DD11" i="97"/>
  <c r="DA11" i="97"/>
  <c r="CZ11" i="97"/>
  <c r="CS11" i="97"/>
  <c r="CR11" i="97"/>
  <c r="CP11" i="97"/>
  <c r="DJ10" i="97"/>
  <c r="CS10" i="97"/>
  <c r="CP10" i="97"/>
  <c r="DJ9" i="97"/>
  <c r="DE9" i="97"/>
  <c r="DD9" i="97"/>
  <c r="DA9" i="97"/>
  <c r="CZ9" i="97"/>
  <c r="CX9" i="97"/>
  <c r="CW9" i="97"/>
  <c r="CS9" i="97"/>
  <c r="CR9" i="97"/>
  <c r="CP9" i="97"/>
  <c r="DJ8" i="97"/>
  <c r="DE8" i="97"/>
  <c r="DD8" i="97"/>
  <c r="DA8" i="97"/>
  <c r="CZ8" i="97"/>
  <c r="CX8" i="97"/>
  <c r="CW8" i="97"/>
  <c r="CS8" i="97"/>
  <c r="CP8" i="97"/>
  <c r="DJ7" i="97"/>
  <c r="DE7" i="97"/>
  <c r="DD7" i="97"/>
  <c r="DA7" i="97"/>
  <c r="CZ7" i="97"/>
  <c r="CX7" i="97"/>
  <c r="CW7" i="97"/>
  <c r="CS7" i="97"/>
  <c r="CP7" i="97"/>
  <c r="DJ6" i="97"/>
  <c r="DE6" i="97"/>
  <c r="DD6" i="97"/>
  <c r="DA6" i="97"/>
  <c r="CZ6" i="97"/>
  <c r="CX6" i="97"/>
  <c r="CW6" i="97"/>
  <c r="CS6" i="97"/>
  <c r="CP6" i="97"/>
  <c r="DJ5" i="97"/>
  <c r="DE5" i="97"/>
  <c r="DD5" i="97"/>
  <c r="DA5" i="97"/>
  <c r="CZ5" i="97"/>
  <c r="CX5" i="97"/>
  <c r="CW5" i="97"/>
  <c r="CS5" i="97"/>
  <c r="CP5" i="97"/>
  <c r="C130" i="88"/>
  <c r="DE46" i="88"/>
  <c r="DD46" i="88"/>
  <c r="DA46" i="88"/>
  <c r="CZ46" i="88"/>
  <c r="DE45" i="88"/>
  <c r="DD45" i="88"/>
  <c r="DA45" i="88"/>
  <c r="CZ45" i="88"/>
  <c r="CX45" i="88"/>
  <c r="CW45" i="88"/>
  <c r="CS45" i="88"/>
  <c r="Z45" i="88"/>
  <c r="CR45" i="88"/>
  <c r="CP45" i="88"/>
  <c r="DE65" i="88"/>
  <c r="DD65" i="88"/>
  <c r="DA65" i="88"/>
  <c r="CZ65" i="88"/>
  <c r="CX65" i="88"/>
  <c r="CW65" i="88"/>
  <c r="CS65" i="88"/>
  <c r="Z65" i="88"/>
  <c r="CR65" i="88" s="1"/>
  <c r="CP65" i="88"/>
  <c r="C65" i="88"/>
  <c r="DE64" i="88"/>
  <c r="DD64" i="88"/>
  <c r="DA64" i="88"/>
  <c r="CZ64" i="88"/>
  <c r="CX64" i="88"/>
  <c r="CW64" i="88"/>
  <c r="CS64" i="88"/>
  <c r="Z64" i="88"/>
  <c r="CR64" i="88" s="1"/>
  <c r="CP64" i="88"/>
  <c r="C64" i="88"/>
  <c r="D144" i="88"/>
  <c r="E144" i="88"/>
  <c r="O144" i="88" s="1"/>
  <c r="F144" i="88"/>
  <c r="I144" i="88"/>
  <c r="K144" i="88"/>
  <c r="L144" i="88"/>
  <c r="M144" i="88"/>
  <c r="N144" i="88"/>
  <c r="J144" i="88"/>
  <c r="H144" i="88"/>
  <c r="G144" i="88"/>
  <c r="Z5" i="88"/>
  <c r="C5" i="88" s="1"/>
  <c r="Z6" i="88"/>
  <c r="C6" i="88" s="1"/>
  <c r="Z7" i="88"/>
  <c r="C7" i="88"/>
  <c r="Z8" i="88"/>
  <c r="C8" i="88" s="1"/>
  <c r="CR8" i="88"/>
  <c r="Z9" i="88"/>
  <c r="C9" i="88"/>
  <c r="Z10" i="88"/>
  <c r="C10" i="88"/>
  <c r="Z11" i="88"/>
  <c r="C11" i="88" s="1"/>
  <c r="CR11" i="88"/>
  <c r="Z12" i="88"/>
  <c r="Z13" i="88"/>
  <c r="C13" i="88"/>
  <c r="Z14" i="88"/>
  <c r="C14" i="88"/>
  <c r="Z15" i="88"/>
  <c r="CR15" i="88" s="1"/>
  <c r="C15" i="88"/>
  <c r="Z16" i="88"/>
  <c r="Z17" i="88"/>
  <c r="CR17" i="88" s="1"/>
  <c r="C17" i="88"/>
  <c r="Z18" i="88"/>
  <c r="C18" i="88"/>
  <c r="Z19" i="88"/>
  <c r="C19" i="88" s="1"/>
  <c r="CR19" i="88"/>
  <c r="Z20" i="88"/>
  <c r="CR20" i="88"/>
  <c r="C20" i="88"/>
  <c r="Z21" i="88"/>
  <c r="C21" i="88" s="1"/>
  <c r="Z22" i="88"/>
  <c r="C22" i="88" s="1"/>
  <c r="Z23" i="88"/>
  <c r="C23" i="88" s="1"/>
  <c r="Z24" i="88"/>
  <c r="CR24" i="88" s="1"/>
  <c r="C24" i="88"/>
  <c r="Z25" i="88"/>
  <c r="C25" i="88" s="1"/>
  <c r="Z26" i="88"/>
  <c r="C26" i="88"/>
  <c r="Z27" i="88"/>
  <c r="CR27" i="88"/>
  <c r="Z28" i="88"/>
  <c r="CR28" i="88"/>
  <c r="C28" i="88"/>
  <c r="Z29" i="88"/>
  <c r="C29" i="88"/>
  <c r="Z30" i="88"/>
  <c r="C30" i="88" s="1"/>
  <c r="Z31" i="88"/>
  <c r="C31" i="88" s="1"/>
  <c r="Z32" i="88"/>
  <c r="CR32" i="88"/>
  <c r="C32" i="88"/>
  <c r="Z33" i="88"/>
  <c r="C33" i="88"/>
  <c r="Z34" i="88"/>
  <c r="C34" i="88"/>
  <c r="Z35" i="88"/>
  <c r="C35" i="88" s="1"/>
  <c r="Z36" i="88"/>
  <c r="C36" i="88" s="1"/>
  <c r="CR36" i="88"/>
  <c r="Z37" i="88"/>
  <c r="Z38" i="88"/>
  <c r="CR38" i="88" s="1"/>
  <c r="Z39" i="88"/>
  <c r="CR39" i="88" s="1"/>
  <c r="Z40" i="88"/>
  <c r="C40" i="88" s="1"/>
  <c r="Z41" i="88"/>
  <c r="C41" i="88" s="1"/>
  <c r="Z42" i="88"/>
  <c r="CR42" i="88" s="1"/>
  <c r="C42" i="88"/>
  <c r="Z43" i="88"/>
  <c r="C43" i="88" s="1"/>
  <c r="Z44" i="88"/>
  <c r="CR44" i="88"/>
  <c r="C44" i="88"/>
  <c r="Z46" i="88"/>
  <c r="C46" i="88"/>
  <c r="Z47" i="88"/>
  <c r="CR47" i="88" s="1"/>
  <c r="C47" i="88"/>
  <c r="Z48" i="88"/>
  <c r="C48" i="88" s="1"/>
  <c r="Z49" i="88"/>
  <c r="C49" i="88" s="1"/>
  <c r="CR49" i="88"/>
  <c r="Z50" i="88"/>
  <c r="C50" i="88"/>
  <c r="Z51" i="88"/>
  <c r="C51" i="88" s="1"/>
  <c r="CR51" i="88"/>
  <c r="Z52" i="88"/>
  <c r="CR52" i="88" s="1"/>
  <c r="Z53" i="88"/>
  <c r="C53" i="88"/>
  <c r="Z54" i="88"/>
  <c r="C54" i="88"/>
  <c r="Z55" i="88"/>
  <c r="C55" i="88"/>
  <c r="Z56" i="88"/>
  <c r="Z57" i="88"/>
  <c r="C57" i="88" s="1"/>
  <c r="Z58" i="88"/>
  <c r="C58" i="88"/>
  <c r="Z59" i="88"/>
  <c r="CR59" i="88"/>
  <c r="Z60" i="88"/>
  <c r="CR60" i="88"/>
  <c r="Z61" i="88"/>
  <c r="C61" i="88" s="1"/>
  <c r="Z62" i="88"/>
  <c r="CR62" i="88" s="1"/>
  <c r="C62" i="88"/>
  <c r="Z63" i="88"/>
  <c r="C63" i="88" s="1"/>
  <c r="Z66" i="88"/>
  <c r="C66" i="88"/>
  <c r="Z67" i="88"/>
  <c r="CR67" i="88" s="1"/>
  <c r="C67" i="88"/>
  <c r="Z68" i="88"/>
  <c r="C68" i="88"/>
  <c r="Z69" i="88"/>
  <c r="CR69" i="88" s="1"/>
  <c r="Z70" i="88"/>
  <c r="CR70" i="88"/>
  <c r="Z71" i="88"/>
  <c r="C71" i="88"/>
  <c r="Z72" i="88"/>
  <c r="CR72" i="88" s="1"/>
  <c r="Z73" i="88"/>
  <c r="C73" i="88" s="1"/>
  <c r="Z74" i="88"/>
  <c r="CR74" i="88" s="1"/>
  <c r="Z75" i="88"/>
  <c r="CR75" i="88"/>
  <c r="C75" i="88"/>
  <c r="Z76" i="88"/>
  <c r="C76" i="88" s="1"/>
  <c r="Z77" i="88"/>
  <c r="CR77" i="88"/>
  <c r="Z78" i="88"/>
  <c r="CR78" i="88" s="1"/>
  <c r="Z79" i="88"/>
  <c r="C79" i="88"/>
  <c r="Z80" i="88"/>
  <c r="CR80" i="88" s="1"/>
  <c r="C80" i="88"/>
  <c r="Z81" i="88"/>
  <c r="C81" i="88"/>
  <c r="Z82" i="88"/>
  <c r="C82" i="88" s="1"/>
  <c r="Z83" i="88"/>
  <c r="CR83" i="88"/>
  <c r="C83" i="88"/>
  <c r="Z84" i="88"/>
  <c r="C84" i="88" s="1"/>
  <c r="Z85" i="88"/>
  <c r="CR85" i="88" s="1"/>
  <c r="Z86" i="88"/>
  <c r="CR86" i="88"/>
  <c r="Z87" i="88"/>
  <c r="C87" i="88"/>
  <c r="Z88" i="88"/>
  <c r="C88" i="88" s="1"/>
  <c r="Z89" i="88"/>
  <c r="CR89" i="88" s="1"/>
  <c r="C89" i="88"/>
  <c r="Z90" i="88"/>
  <c r="C90" i="88"/>
  <c r="Z91" i="88"/>
  <c r="CR91" i="88" s="1"/>
  <c r="C91" i="88"/>
  <c r="Z92" i="88"/>
  <c r="C92" i="88"/>
  <c r="Z93" i="88"/>
  <c r="CR93" i="88" s="1"/>
  <c r="Z94" i="88"/>
  <c r="CR94" i="88"/>
  <c r="Z95" i="88"/>
  <c r="C95" i="88" s="1"/>
  <c r="Z96" i="88"/>
  <c r="C96" i="88"/>
  <c r="Z97" i="88"/>
  <c r="C97" i="88" s="1"/>
  <c r="Z98" i="88"/>
  <c r="CR98" i="88" s="1"/>
  <c r="Z99" i="88"/>
  <c r="C99" i="88" s="1"/>
  <c r="CR99" i="88"/>
  <c r="Z100" i="88"/>
  <c r="CR100" i="88" s="1"/>
  <c r="C100" i="88"/>
  <c r="Z101" i="88"/>
  <c r="C101" i="88"/>
  <c r="Z102" i="88"/>
  <c r="C102" i="88" s="1"/>
  <c r="Z103" i="88"/>
  <c r="C103" i="88" s="1"/>
  <c r="Z104" i="88"/>
  <c r="C104" i="88" s="1"/>
  <c r="Z105" i="88"/>
  <c r="C105" i="88"/>
  <c r="Z106" i="88"/>
  <c r="CR106" i="88" s="1"/>
  <c r="C106" i="88"/>
  <c r="Z107" i="88"/>
  <c r="CR107" i="88" s="1"/>
  <c r="C107" i="88"/>
  <c r="Z108" i="88"/>
  <c r="C108" i="88" s="1"/>
  <c r="Z109" i="88"/>
  <c r="C109" i="88"/>
  <c r="Z110" i="88"/>
  <c r="CR110" i="88"/>
  <c r="Z111" i="88"/>
  <c r="CR111" i="88"/>
  <c r="C111" i="88"/>
  <c r="Z112" i="88"/>
  <c r="C112" i="88"/>
  <c r="Z113" i="88"/>
  <c r="CR113" i="88" s="1"/>
  <c r="C113" i="88"/>
  <c r="Z114" i="88"/>
  <c r="C114" i="88" s="1"/>
  <c r="Z115" i="88"/>
  <c r="C115" i="88" s="1"/>
  <c r="Z116" i="88"/>
  <c r="C116" i="88"/>
  <c r="Z117" i="88"/>
  <c r="C117" i="88"/>
  <c r="Z118" i="88"/>
  <c r="CR118" i="88"/>
  <c r="Z119" i="88"/>
  <c r="CR119" i="88" s="1"/>
  <c r="Z120" i="88"/>
  <c r="CR120" i="88" s="1"/>
  <c r="C120" i="88"/>
  <c r="Z121" i="88"/>
  <c r="C121" i="88" s="1"/>
  <c r="Z122" i="88"/>
  <c r="C122" i="88"/>
  <c r="Z123" i="88"/>
  <c r="CR123" i="88"/>
  <c r="C123" i="88"/>
  <c r="Z124" i="88"/>
  <c r="C124" i="88"/>
  <c r="Z125" i="88"/>
  <c r="C125" i="88"/>
  <c r="Z126" i="88"/>
  <c r="CR126" i="88" s="1"/>
  <c r="Z127" i="88"/>
  <c r="C127" i="88" s="1"/>
  <c r="CR127" i="88"/>
  <c r="Z128" i="88"/>
  <c r="C128" i="88" s="1"/>
  <c r="C129" i="88"/>
  <c r="C131" i="88"/>
  <c r="C132" i="88"/>
  <c r="C133" i="88"/>
  <c r="C134" i="88"/>
  <c r="C135" i="88"/>
  <c r="C136" i="88"/>
  <c r="C137" i="88"/>
  <c r="C138" i="88"/>
  <c r="C139" i="88"/>
  <c r="C140" i="88"/>
  <c r="C141" i="88"/>
  <c r="B144" i="88"/>
  <c r="A144" i="88"/>
  <c r="D143" i="88"/>
  <c r="E143" i="88"/>
  <c r="F143" i="88"/>
  <c r="I143" i="88"/>
  <c r="K143" i="88"/>
  <c r="O143" i="88" s="1"/>
  <c r="L143" i="88"/>
  <c r="M143" i="88"/>
  <c r="N143" i="88"/>
  <c r="J143" i="88"/>
  <c r="H143" i="88"/>
  <c r="G143" i="88"/>
  <c r="B143" i="88"/>
  <c r="A143" i="88"/>
  <c r="T142" i="88"/>
  <c r="DE128" i="88"/>
  <c r="DD128" i="88"/>
  <c r="DA128" i="88"/>
  <c r="CZ128" i="88"/>
  <c r="CX128" i="88"/>
  <c r="CW128" i="88"/>
  <c r="CS128" i="88"/>
  <c r="CR128" i="88"/>
  <c r="CP128" i="88"/>
  <c r="DE127" i="88"/>
  <c r="DD127" i="88"/>
  <c r="DA127" i="88"/>
  <c r="CZ127" i="88"/>
  <c r="CX127" i="88"/>
  <c r="CW127" i="88"/>
  <c r="CS127" i="88"/>
  <c r="CP127" i="88"/>
  <c r="DE126" i="88"/>
  <c r="DD126" i="88"/>
  <c r="DA126" i="88"/>
  <c r="CZ126" i="88"/>
  <c r="CX126" i="88"/>
  <c r="CW126" i="88"/>
  <c r="CS126" i="88"/>
  <c r="CP126" i="88"/>
  <c r="DE125" i="88"/>
  <c r="DD125" i="88"/>
  <c r="DA125" i="88"/>
  <c r="CZ125" i="88"/>
  <c r="CX125" i="88"/>
  <c r="CW125" i="88"/>
  <c r="CS125" i="88"/>
  <c r="CP125" i="88"/>
  <c r="DE124" i="88"/>
  <c r="DD124" i="88"/>
  <c r="DA124" i="88"/>
  <c r="CZ124" i="88"/>
  <c r="CX124" i="88"/>
  <c r="CW124" i="88"/>
  <c r="CS124" i="88"/>
  <c r="CR124" i="88"/>
  <c r="CP124" i="88"/>
  <c r="DE123" i="88"/>
  <c r="DD123" i="88"/>
  <c r="DA123" i="88"/>
  <c r="CZ123" i="88"/>
  <c r="CX123" i="88"/>
  <c r="CW123" i="88"/>
  <c r="CS123" i="88"/>
  <c r="CP123" i="88"/>
  <c r="DE122" i="88"/>
  <c r="DD122" i="88"/>
  <c r="DA122" i="88"/>
  <c r="CZ122" i="88"/>
  <c r="CX122" i="88"/>
  <c r="CW122" i="88"/>
  <c r="CS122" i="88"/>
  <c r="CP122" i="88"/>
  <c r="DE121" i="88"/>
  <c r="DD121" i="88"/>
  <c r="DA121" i="88"/>
  <c r="CZ121" i="88"/>
  <c r="CX121" i="88"/>
  <c r="CW121" i="88"/>
  <c r="CS121" i="88"/>
  <c r="CP121" i="88"/>
  <c r="DE120" i="88"/>
  <c r="DD120" i="88"/>
  <c r="DA120" i="88"/>
  <c r="CZ120" i="88"/>
  <c r="CX120" i="88"/>
  <c r="CW120" i="88"/>
  <c r="CS120" i="88"/>
  <c r="CP120" i="88"/>
  <c r="DE119" i="88"/>
  <c r="DD119" i="88"/>
  <c r="DA119" i="88"/>
  <c r="CZ119" i="88"/>
  <c r="CX119" i="88"/>
  <c r="CW119" i="88"/>
  <c r="CS119" i="88"/>
  <c r="CP119" i="88"/>
  <c r="DE118" i="88"/>
  <c r="DD118" i="88"/>
  <c r="DA118" i="88"/>
  <c r="CZ118" i="88"/>
  <c r="CX118" i="88"/>
  <c r="CW118" i="88"/>
  <c r="CS118" i="88"/>
  <c r="CP118" i="88"/>
  <c r="DE117" i="88"/>
  <c r="DD117" i="88"/>
  <c r="DA117" i="88"/>
  <c r="CZ117" i="88"/>
  <c r="CX117" i="88"/>
  <c r="CW117" i="88"/>
  <c r="CS117" i="88"/>
  <c r="CP117" i="88"/>
  <c r="DE116" i="88"/>
  <c r="DD116" i="88"/>
  <c r="DA116" i="88"/>
  <c r="CZ116" i="88"/>
  <c r="CX116" i="88"/>
  <c r="CW116" i="88"/>
  <c r="CS116" i="88"/>
  <c r="CR116" i="88"/>
  <c r="CP116" i="88"/>
  <c r="DE115" i="88"/>
  <c r="DD115" i="88"/>
  <c r="DA115" i="88"/>
  <c r="CZ115" i="88"/>
  <c r="CX115" i="88"/>
  <c r="CW115" i="88"/>
  <c r="CS115" i="88"/>
  <c r="CP115" i="88"/>
  <c r="DE114" i="88"/>
  <c r="DD114" i="88"/>
  <c r="DA114" i="88"/>
  <c r="CZ114" i="88"/>
  <c r="CX114" i="88"/>
  <c r="CW114" i="88"/>
  <c r="CS114" i="88"/>
  <c r="CP114" i="88"/>
  <c r="DE113" i="88"/>
  <c r="DD113" i="88"/>
  <c r="DA113" i="88"/>
  <c r="CZ113" i="88"/>
  <c r="CX113" i="88"/>
  <c r="CW113" i="88"/>
  <c r="CS113" i="88"/>
  <c r="CP113" i="88"/>
  <c r="DE112" i="88"/>
  <c r="DD112" i="88"/>
  <c r="DA112" i="88"/>
  <c r="CZ112" i="88"/>
  <c r="CX112" i="88"/>
  <c r="CW112" i="88"/>
  <c r="CS112" i="88"/>
  <c r="CR112" i="88"/>
  <c r="CP112" i="88"/>
  <c r="DE111" i="88"/>
  <c r="DD111" i="88"/>
  <c r="DA111" i="88"/>
  <c r="CZ111" i="88"/>
  <c r="CX111" i="88"/>
  <c r="CW111" i="88"/>
  <c r="CS111" i="88"/>
  <c r="CP111" i="88"/>
  <c r="DE110" i="88"/>
  <c r="DD110" i="88"/>
  <c r="DA110" i="88"/>
  <c r="CZ110" i="88"/>
  <c r="CX110" i="88"/>
  <c r="CW110" i="88"/>
  <c r="CS110" i="88"/>
  <c r="CP110" i="88"/>
  <c r="DE109" i="88"/>
  <c r="DD109" i="88"/>
  <c r="DA109" i="88"/>
  <c r="CZ109" i="88"/>
  <c r="CX109" i="88"/>
  <c r="CW109" i="88"/>
  <c r="CS109" i="88"/>
  <c r="CP109" i="88"/>
  <c r="DE108" i="88"/>
  <c r="DD108" i="88"/>
  <c r="DA108" i="88"/>
  <c r="CZ108" i="88"/>
  <c r="CX108" i="88"/>
  <c r="CW108" i="88"/>
  <c r="CS108" i="88"/>
  <c r="CR108" i="88"/>
  <c r="CP108" i="88"/>
  <c r="DE107" i="88"/>
  <c r="DD107" i="88"/>
  <c r="DA107" i="88"/>
  <c r="CZ107" i="88"/>
  <c r="CX107" i="88"/>
  <c r="CW107" i="88"/>
  <c r="CS107" i="88"/>
  <c r="CP107" i="88"/>
  <c r="DE106" i="88"/>
  <c r="DD106" i="88"/>
  <c r="DA106" i="88"/>
  <c r="CZ106" i="88"/>
  <c r="CX106" i="88"/>
  <c r="CW106" i="88"/>
  <c r="CS106" i="88"/>
  <c r="CP106" i="88"/>
  <c r="DE105" i="88"/>
  <c r="DD105" i="88"/>
  <c r="DA105" i="88"/>
  <c r="CZ105" i="88"/>
  <c r="CX105" i="88"/>
  <c r="CW105" i="88"/>
  <c r="CS105" i="88"/>
  <c r="CR105" i="88"/>
  <c r="CP105" i="88"/>
  <c r="DE104" i="88"/>
  <c r="DD104" i="88"/>
  <c r="DA104" i="88"/>
  <c r="CZ104" i="88"/>
  <c r="CX104" i="88"/>
  <c r="CW104" i="88"/>
  <c r="CS104" i="88"/>
  <c r="CR104" i="88"/>
  <c r="CP104" i="88"/>
  <c r="DE103" i="88"/>
  <c r="DD103" i="88"/>
  <c r="CX103" i="88"/>
  <c r="CW103" i="88"/>
  <c r="CS103" i="88"/>
  <c r="CR103" i="88"/>
  <c r="CP103" i="88"/>
  <c r="DE102" i="88"/>
  <c r="DD102" i="88"/>
  <c r="CX102" i="88"/>
  <c r="CW102" i="88"/>
  <c r="CS102" i="88"/>
  <c r="CP102" i="88"/>
  <c r="DE101" i="88"/>
  <c r="DD101" i="88"/>
  <c r="CX101" i="88"/>
  <c r="CW101" i="88"/>
  <c r="CS101" i="88"/>
  <c r="CP101" i="88"/>
  <c r="DE100" i="88"/>
  <c r="DD100" i="88"/>
  <c r="CX100" i="88"/>
  <c r="CW100" i="88"/>
  <c r="CS100" i="88"/>
  <c r="CP100" i="88"/>
  <c r="DE99" i="88"/>
  <c r="DD99" i="88"/>
  <c r="CX99" i="88"/>
  <c r="CW99" i="88"/>
  <c r="CS99" i="88"/>
  <c r="CP99" i="88"/>
  <c r="DE98" i="88"/>
  <c r="DD98" i="88"/>
  <c r="DA98" i="88"/>
  <c r="CZ98" i="88"/>
  <c r="CX98" i="88"/>
  <c r="CW98" i="88"/>
  <c r="CS98" i="88"/>
  <c r="CP98" i="88"/>
  <c r="DE97" i="88"/>
  <c r="DD97" i="88"/>
  <c r="DA97" i="88"/>
  <c r="CZ97" i="88"/>
  <c r="CX97" i="88"/>
  <c r="CW97" i="88"/>
  <c r="CS97" i="88"/>
  <c r="CP97" i="88"/>
  <c r="DE96" i="88"/>
  <c r="DD96" i="88"/>
  <c r="DA96" i="88"/>
  <c r="CZ96" i="88"/>
  <c r="CX96" i="88"/>
  <c r="CW96" i="88"/>
  <c r="CS96" i="88"/>
  <c r="CR96" i="88"/>
  <c r="CP96" i="88"/>
  <c r="DE95" i="88"/>
  <c r="DD95" i="88"/>
  <c r="DA95" i="88"/>
  <c r="CZ95" i="88"/>
  <c r="CX95" i="88"/>
  <c r="CW95" i="88"/>
  <c r="CS95" i="88"/>
  <c r="CP95" i="88"/>
  <c r="DE94" i="88"/>
  <c r="DD94" i="88"/>
  <c r="DA94" i="88"/>
  <c r="CZ94" i="88"/>
  <c r="CX94" i="88"/>
  <c r="CW94" i="88"/>
  <c r="CS94" i="88"/>
  <c r="CP94" i="88"/>
  <c r="DE93" i="88"/>
  <c r="DD93" i="88"/>
  <c r="DA93" i="88"/>
  <c r="CZ93" i="88"/>
  <c r="CX93" i="88"/>
  <c r="CW93" i="88"/>
  <c r="CS93" i="88"/>
  <c r="CP93" i="88"/>
  <c r="DE92" i="88"/>
  <c r="DD92" i="88"/>
  <c r="DA92" i="88"/>
  <c r="CZ92" i="88"/>
  <c r="CX92" i="88"/>
  <c r="CW92" i="88"/>
  <c r="CS92" i="88"/>
  <c r="CR92" i="88"/>
  <c r="CP92" i="88"/>
  <c r="DE91" i="88"/>
  <c r="DD91" i="88"/>
  <c r="DA91" i="88"/>
  <c r="CZ91" i="88"/>
  <c r="CX91" i="88"/>
  <c r="CW91" i="88"/>
  <c r="CS91" i="88"/>
  <c r="CP91" i="88"/>
  <c r="DE90" i="88"/>
  <c r="DD90" i="88"/>
  <c r="DA90" i="88"/>
  <c r="CZ90" i="88"/>
  <c r="CX90" i="88"/>
  <c r="CW90" i="88"/>
  <c r="CS90" i="88"/>
  <c r="CR90" i="88"/>
  <c r="CP90" i="88"/>
  <c r="DE89" i="88"/>
  <c r="DD89" i="88"/>
  <c r="DA89" i="88"/>
  <c r="CZ89" i="88"/>
  <c r="CX89" i="88"/>
  <c r="CW89" i="88"/>
  <c r="CS89" i="88"/>
  <c r="CP89" i="88"/>
  <c r="DE88" i="88"/>
  <c r="DD88" i="88"/>
  <c r="DA88" i="88"/>
  <c r="CZ88" i="88"/>
  <c r="CX88" i="88"/>
  <c r="CW88" i="88"/>
  <c r="CS88" i="88"/>
  <c r="CP88" i="88"/>
  <c r="DE87" i="88"/>
  <c r="DD87" i="88"/>
  <c r="DA87" i="88"/>
  <c r="CZ87" i="88"/>
  <c r="CX87" i="88"/>
  <c r="CW87" i="88"/>
  <c r="CS87" i="88"/>
  <c r="CR87" i="88"/>
  <c r="CP87" i="88"/>
  <c r="DE86" i="88"/>
  <c r="DD86" i="88"/>
  <c r="DA86" i="88"/>
  <c r="CZ86" i="88"/>
  <c r="CX86" i="88"/>
  <c r="CW86" i="88"/>
  <c r="CS86" i="88"/>
  <c r="CP86" i="88"/>
  <c r="DE85" i="88"/>
  <c r="DD85" i="88"/>
  <c r="DA85" i="88"/>
  <c r="CZ85" i="88"/>
  <c r="CX85" i="88"/>
  <c r="CW85" i="88"/>
  <c r="CS85" i="88"/>
  <c r="CP85" i="88"/>
  <c r="DE84" i="88"/>
  <c r="DD84" i="88"/>
  <c r="DA84" i="88"/>
  <c r="CZ84" i="88"/>
  <c r="CX84" i="88"/>
  <c r="CW84" i="88"/>
  <c r="CS84" i="88"/>
  <c r="CP84" i="88"/>
  <c r="DE83" i="88"/>
  <c r="DD83" i="88"/>
  <c r="DA83" i="88"/>
  <c r="CZ83" i="88"/>
  <c r="CX83" i="88"/>
  <c r="CW83" i="88"/>
  <c r="CS83" i="88"/>
  <c r="CP83" i="88"/>
  <c r="DE82" i="88"/>
  <c r="DD82" i="88"/>
  <c r="DA82" i="88"/>
  <c r="CZ82" i="88"/>
  <c r="CX82" i="88"/>
  <c r="CW82" i="88"/>
  <c r="CS82" i="88"/>
  <c r="CR82" i="88"/>
  <c r="CP82" i="88"/>
  <c r="DE81" i="88"/>
  <c r="DD81" i="88"/>
  <c r="DA81" i="88"/>
  <c r="CZ81" i="88"/>
  <c r="CX81" i="88"/>
  <c r="CW81" i="88"/>
  <c r="CS81" i="88"/>
  <c r="CP81" i="88"/>
  <c r="DE80" i="88"/>
  <c r="DD80" i="88"/>
  <c r="DA80" i="88"/>
  <c r="CZ80" i="88"/>
  <c r="CX80" i="88"/>
  <c r="CW80" i="88"/>
  <c r="CS80" i="88"/>
  <c r="CP80" i="88"/>
  <c r="DE79" i="88"/>
  <c r="DD79" i="88"/>
  <c r="DA79" i="88"/>
  <c r="CZ79" i="88"/>
  <c r="CX79" i="88"/>
  <c r="CW79" i="88"/>
  <c r="CS79" i="88"/>
  <c r="CR79" i="88"/>
  <c r="CP79" i="88"/>
  <c r="DE78" i="88"/>
  <c r="DD78" i="88"/>
  <c r="DA78" i="88"/>
  <c r="CZ78" i="88"/>
  <c r="CX78" i="88"/>
  <c r="CW78" i="88"/>
  <c r="CS78" i="88"/>
  <c r="CP78" i="88"/>
  <c r="DE77" i="88"/>
  <c r="DD77" i="88"/>
  <c r="DA77" i="88"/>
  <c r="CZ77" i="88"/>
  <c r="CX77" i="88"/>
  <c r="CW77" i="88"/>
  <c r="CS77" i="88"/>
  <c r="CP77" i="88"/>
  <c r="DE76" i="88"/>
  <c r="DD76" i="88"/>
  <c r="DA76" i="88"/>
  <c r="CZ76" i="88"/>
  <c r="CX76" i="88"/>
  <c r="CW76" i="88"/>
  <c r="CS76" i="88"/>
  <c r="CP76" i="88"/>
  <c r="DE75" i="88"/>
  <c r="DD75" i="88"/>
  <c r="DA75" i="88"/>
  <c r="CZ75" i="88"/>
  <c r="CX75" i="88"/>
  <c r="CW75" i="88"/>
  <c r="CS75" i="88"/>
  <c r="CP75" i="88"/>
  <c r="DE74" i="88"/>
  <c r="DD74" i="88"/>
  <c r="DA74" i="88"/>
  <c r="CZ74" i="88"/>
  <c r="CX74" i="88"/>
  <c r="CW74" i="88"/>
  <c r="CS74" i="88"/>
  <c r="CP74" i="88"/>
  <c r="DE73" i="88"/>
  <c r="DD73" i="88"/>
  <c r="DA73" i="88"/>
  <c r="CZ73" i="88"/>
  <c r="CX73" i="88"/>
  <c r="CW73" i="88"/>
  <c r="CS73" i="88"/>
  <c r="CP73" i="88"/>
  <c r="DE72" i="88"/>
  <c r="DD72" i="88"/>
  <c r="DA72" i="88"/>
  <c r="CZ72" i="88"/>
  <c r="CX72" i="88"/>
  <c r="CW72" i="88"/>
  <c r="CS72" i="88"/>
  <c r="CP72" i="88"/>
  <c r="DE71" i="88"/>
  <c r="DD71" i="88"/>
  <c r="DA71" i="88"/>
  <c r="CZ71" i="88"/>
  <c r="CX71" i="88"/>
  <c r="CW71" i="88"/>
  <c r="CS71" i="88"/>
  <c r="CR71" i="88"/>
  <c r="CP71" i="88"/>
  <c r="DE70" i="88"/>
  <c r="DD70" i="88"/>
  <c r="DA70" i="88"/>
  <c r="CZ70" i="88"/>
  <c r="CX70" i="88"/>
  <c r="CW70" i="88"/>
  <c r="CS70" i="88"/>
  <c r="CP70" i="88"/>
  <c r="DE69" i="88"/>
  <c r="DD69" i="88"/>
  <c r="DA69" i="88"/>
  <c r="CZ69" i="88"/>
  <c r="CX69" i="88"/>
  <c r="CW69" i="88"/>
  <c r="CS69" i="88"/>
  <c r="CP69" i="88"/>
  <c r="DE68" i="88"/>
  <c r="DD68" i="88"/>
  <c r="DA68" i="88"/>
  <c r="CZ68" i="88"/>
  <c r="CX68" i="88"/>
  <c r="CW68" i="88"/>
  <c r="CS68" i="88"/>
  <c r="CR68" i="88"/>
  <c r="CP68" i="88"/>
  <c r="DE67" i="88"/>
  <c r="DD67" i="88"/>
  <c r="DA67" i="88"/>
  <c r="CZ67" i="88"/>
  <c r="CX67" i="88"/>
  <c r="CW67" i="88"/>
  <c r="CS67" i="88"/>
  <c r="CP67" i="88"/>
  <c r="DE66" i="88"/>
  <c r="DD66" i="88"/>
  <c r="DA66" i="88"/>
  <c r="CZ66" i="88"/>
  <c r="CX66" i="88"/>
  <c r="CW66" i="88"/>
  <c r="CS66" i="88"/>
  <c r="CR66" i="88"/>
  <c r="CP66" i="88"/>
  <c r="DE63" i="88"/>
  <c r="DD63" i="88"/>
  <c r="DA63" i="88"/>
  <c r="CZ63" i="88"/>
  <c r="CX63" i="88"/>
  <c r="CW63" i="88"/>
  <c r="CS63" i="88"/>
  <c r="CP63" i="88"/>
  <c r="DE62" i="88"/>
  <c r="DD62" i="88"/>
  <c r="DA62" i="88"/>
  <c r="CZ62" i="88"/>
  <c r="CX62" i="88"/>
  <c r="CW62" i="88"/>
  <c r="CS62" i="88"/>
  <c r="CP62" i="88"/>
  <c r="DE61" i="88"/>
  <c r="DD61" i="88"/>
  <c r="DA61" i="88"/>
  <c r="CZ61" i="88"/>
  <c r="CX61" i="88"/>
  <c r="CW61" i="88"/>
  <c r="CS61" i="88"/>
  <c r="CP61" i="88"/>
  <c r="DE60" i="88"/>
  <c r="DD60" i="88"/>
  <c r="DA60" i="88"/>
  <c r="CZ60" i="88"/>
  <c r="CX60" i="88"/>
  <c r="CW60" i="88"/>
  <c r="CS60" i="88"/>
  <c r="CP60" i="88"/>
  <c r="DE59" i="88"/>
  <c r="DD59" i="88"/>
  <c r="DA59" i="88"/>
  <c r="CZ59" i="88"/>
  <c r="CX59" i="88"/>
  <c r="CW59" i="88"/>
  <c r="CS59" i="88"/>
  <c r="CP59" i="88"/>
  <c r="DE58" i="88"/>
  <c r="DD58" i="88"/>
  <c r="DA58" i="88"/>
  <c r="CZ58" i="88"/>
  <c r="CX58" i="88"/>
  <c r="CW58" i="88"/>
  <c r="CS58" i="88"/>
  <c r="CR58" i="88"/>
  <c r="CP58" i="88"/>
  <c r="DE57" i="88"/>
  <c r="DD57" i="88"/>
  <c r="DA57" i="88"/>
  <c r="CZ57" i="88"/>
  <c r="CX57" i="88"/>
  <c r="CW57" i="88"/>
  <c r="CS57" i="88"/>
  <c r="CP57" i="88"/>
  <c r="DE56" i="88"/>
  <c r="DD56" i="88"/>
  <c r="DA56" i="88"/>
  <c r="CZ56" i="88"/>
  <c r="CX56" i="88"/>
  <c r="CW56" i="88"/>
  <c r="CS56" i="88"/>
  <c r="CP56" i="88"/>
  <c r="DE55" i="88"/>
  <c r="DD55" i="88"/>
  <c r="DA55" i="88"/>
  <c r="CZ55" i="88"/>
  <c r="CX55" i="88"/>
  <c r="CW55" i="88"/>
  <c r="CS55" i="88"/>
  <c r="CP55" i="88"/>
  <c r="DE54" i="88"/>
  <c r="DD54" i="88"/>
  <c r="DA54" i="88"/>
  <c r="CZ54" i="88"/>
  <c r="CX54" i="88"/>
  <c r="CW54" i="88"/>
  <c r="CS54" i="88"/>
  <c r="CR54" i="88"/>
  <c r="CP54" i="88"/>
  <c r="DE53" i="88"/>
  <c r="DD53" i="88"/>
  <c r="DA53" i="88"/>
  <c r="CZ53" i="88"/>
  <c r="CX53" i="88"/>
  <c r="CW53" i="88"/>
  <c r="CS53" i="88"/>
  <c r="CR53" i="88"/>
  <c r="CP53" i="88"/>
  <c r="DE52" i="88"/>
  <c r="DD52" i="88"/>
  <c r="DA52" i="88"/>
  <c r="CZ52" i="88"/>
  <c r="CX52" i="88"/>
  <c r="CW52" i="88"/>
  <c r="CS52" i="88"/>
  <c r="CP52" i="88"/>
  <c r="DE51" i="88"/>
  <c r="DD51" i="88"/>
  <c r="DA51" i="88"/>
  <c r="CZ51" i="88"/>
  <c r="CX51" i="88"/>
  <c r="CW51" i="88"/>
  <c r="CS51" i="88"/>
  <c r="CP51" i="88"/>
  <c r="DE50" i="88"/>
  <c r="DD50" i="88"/>
  <c r="DA50" i="88"/>
  <c r="CZ50" i="88"/>
  <c r="CX50" i="88"/>
  <c r="CW50" i="88"/>
  <c r="CS50" i="88"/>
  <c r="CR50" i="88"/>
  <c r="CP50" i="88"/>
  <c r="DE49" i="88"/>
  <c r="DD49" i="88"/>
  <c r="DA49" i="88"/>
  <c r="CZ49" i="88"/>
  <c r="CX49" i="88"/>
  <c r="CW49" i="88"/>
  <c r="CS49" i="88"/>
  <c r="CP49" i="88"/>
  <c r="DE48" i="88"/>
  <c r="DD48" i="88"/>
  <c r="DA48" i="88"/>
  <c r="CZ48" i="88"/>
  <c r="CX48" i="88"/>
  <c r="CW48" i="88"/>
  <c r="CS48" i="88"/>
  <c r="CR48" i="88"/>
  <c r="CP48" i="88"/>
  <c r="DE47" i="88"/>
  <c r="DD47" i="88"/>
  <c r="DA47" i="88"/>
  <c r="CZ47" i="88"/>
  <c r="CX47" i="88"/>
  <c r="CW47" i="88"/>
  <c r="CS47" i="88"/>
  <c r="CP47" i="88"/>
  <c r="CX46" i="88"/>
  <c r="CW46" i="88"/>
  <c r="CS46" i="88"/>
  <c r="CR46" i="88"/>
  <c r="CP46" i="88"/>
  <c r="DE44" i="88"/>
  <c r="DD44" i="88"/>
  <c r="DA44" i="88"/>
  <c r="CZ44" i="88"/>
  <c r="CX44" i="88"/>
  <c r="CW44" i="88"/>
  <c r="CS44" i="88"/>
  <c r="CP44" i="88"/>
  <c r="DE43" i="88"/>
  <c r="DD43" i="88"/>
  <c r="DA43" i="88"/>
  <c r="CZ43" i="88"/>
  <c r="CX43" i="88"/>
  <c r="CW43" i="88"/>
  <c r="CS43" i="88"/>
  <c r="CP43" i="88"/>
  <c r="DE42" i="88"/>
  <c r="DD42" i="88"/>
  <c r="DA42" i="88"/>
  <c r="CZ42" i="88"/>
  <c r="CX42" i="88"/>
  <c r="CW42" i="88"/>
  <c r="CS42" i="88"/>
  <c r="CP42" i="88"/>
  <c r="DE41" i="88"/>
  <c r="DD41" i="88"/>
  <c r="DA41" i="88"/>
  <c r="CZ41" i="88"/>
  <c r="CX41" i="88"/>
  <c r="CW41" i="88"/>
  <c r="CS41" i="88"/>
  <c r="CR41" i="88"/>
  <c r="CP41" i="88"/>
  <c r="DE40" i="88"/>
  <c r="DD40" i="88"/>
  <c r="DA40" i="88"/>
  <c r="CZ40" i="88"/>
  <c r="CX40" i="88"/>
  <c r="CW40" i="88"/>
  <c r="CS40" i="88"/>
  <c r="CR40" i="88"/>
  <c r="CP40" i="88"/>
  <c r="DE39" i="88"/>
  <c r="DD39" i="88"/>
  <c r="DA39" i="88"/>
  <c r="CZ39" i="88"/>
  <c r="CX39" i="88"/>
  <c r="CW39" i="88"/>
  <c r="CS39" i="88"/>
  <c r="CP39" i="88"/>
  <c r="DE38" i="88"/>
  <c r="DD38" i="88"/>
  <c r="DA38" i="88"/>
  <c r="CZ38" i="88"/>
  <c r="CX38" i="88"/>
  <c r="CW38" i="88"/>
  <c r="CS38" i="88"/>
  <c r="CP38" i="88"/>
  <c r="DE37" i="88"/>
  <c r="DD37" i="88"/>
  <c r="DA37" i="88"/>
  <c r="CZ37" i="88"/>
  <c r="CX37" i="88"/>
  <c r="CW37" i="88"/>
  <c r="CS37" i="88"/>
  <c r="CP37" i="88"/>
  <c r="DE36" i="88"/>
  <c r="DD36" i="88"/>
  <c r="DA36" i="88"/>
  <c r="CZ36" i="88"/>
  <c r="CX36" i="88"/>
  <c r="CW36" i="88"/>
  <c r="CS36" i="88"/>
  <c r="CP36" i="88"/>
  <c r="DE35" i="88"/>
  <c r="DD35" i="88"/>
  <c r="DA35" i="88"/>
  <c r="CZ35" i="88"/>
  <c r="CX35" i="88"/>
  <c r="CW35" i="88"/>
  <c r="CS35" i="88"/>
  <c r="CR35" i="88"/>
  <c r="CP35" i="88"/>
  <c r="DE34" i="88"/>
  <c r="DD34" i="88"/>
  <c r="DA34" i="88"/>
  <c r="CZ34" i="88"/>
  <c r="CX34" i="88"/>
  <c r="CW34" i="88"/>
  <c r="CS34" i="88"/>
  <c r="CP34" i="88"/>
  <c r="DE33" i="88"/>
  <c r="DD33" i="88"/>
  <c r="DA33" i="88"/>
  <c r="CZ33" i="88"/>
  <c r="CX33" i="88"/>
  <c r="CW33" i="88"/>
  <c r="CS33" i="88"/>
  <c r="CR33" i="88"/>
  <c r="CP33" i="88"/>
  <c r="DE32" i="88"/>
  <c r="DD32" i="88"/>
  <c r="CX32" i="88"/>
  <c r="CW32" i="88"/>
  <c r="CS32" i="88"/>
  <c r="CP32" i="88"/>
  <c r="DE31" i="88"/>
  <c r="DD31" i="88"/>
  <c r="DA31" i="88"/>
  <c r="CZ31" i="88"/>
  <c r="CX31" i="88"/>
  <c r="CW31" i="88"/>
  <c r="CS31" i="88"/>
  <c r="CP31" i="88"/>
  <c r="DE30" i="88"/>
  <c r="DD30" i="88"/>
  <c r="DA30" i="88"/>
  <c r="CZ30" i="88"/>
  <c r="CX30" i="88"/>
  <c r="CW30" i="88"/>
  <c r="CS30" i="88"/>
  <c r="CR30" i="88"/>
  <c r="CP30" i="88"/>
  <c r="DE29" i="88"/>
  <c r="DD29" i="88"/>
  <c r="DA29" i="88"/>
  <c r="CZ29" i="88"/>
  <c r="CX29" i="88"/>
  <c r="CW29" i="88"/>
  <c r="CS29" i="88"/>
  <c r="CR29" i="88"/>
  <c r="CP29" i="88"/>
  <c r="DE28" i="88"/>
  <c r="DD28" i="88"/>
  <c r="DA28" i="88"/>
  <c r="CZ28" i="88"/>
  <c r="CX28" i="88"/>
  <c r="CW28" i="88"/>
  <c r="CS28" i="88"/>
  <c r="CP28" i="88"/>
  <c r="DE27" i="88"/>
  <c r="DD27" i="88"/>
  <c r="DA27" i="88"/>
  <c r="CZ27" i="88"/>
  <c r="CX27" i="88"/>
  <c r="CW27" i="88"/>
  <c r="CS27" i="88"/>
  <c r="CP27" i="88"/>
  <c r="DE26" i="88"/>
  <c r="DD26" i="88"/>
  <c r="DA26" i="88"/>
  <c r="CZ26" i="88"/>
  <c r="CX26" i="88"/>
  <c r="CW26" i="88"/>
  <c r="CS26" i="88"/>
  <c r="CP26" i="88"/>
  <c r="DE25" i="88"/>
  <c r="DD25" i="88"/>
  <c r="DA25" i="88"/>
  <c r="CZ25" i="88"/>
  <c r="CX25" i="88"/>
  <c r="CW25" i="88"/>
  <c r="CS25" i="88"/>
  <c r="CP25" i="88"/>
  <c r="DE24" i="88"/>
  <c r="DD24" i="88"/>
  <c r="DA24" i="88"/>
  <c r="CZ24" i="88"/>
  <c r="CX24" i="88"/>
  <c r="CW24" i="88"/>
  <c r="CS24" i="88"/>
  <c r="CP24" i="88"/>
  <c r="DE23" i="88"/>
  <c r="DD23" i="88"/>
  <c r="DA23" i="88"/>
  <c r="CZ23" i="88"/>
  <c r="CX23" i="88"/>
  <c r="CW23" i="88"/>
  <c r="CS23" i="88"/>
  <c r="CR23" i="88"/>
  <c r="CP23" i="88"/>
  <c r="DE22" i="88"/>
  <c r="DD22" i="88"/>
  <c r="DA22" i="88"/>
  <c r="CZ22" i="88"/>
  <c r="CX22" i="88"/>
  <c r="CW22" i="88"/>
  <c r="CS22" i="88"/>
  <c r="CP22" i="88"/>
  <c r="DE21" i="88"/>
  <c r="DD21" i="88"/>
  <c r="DA21" i="88"/>
  <c r="CZ21" i="88"/>
  <c r="CX21" i="88"/>
  <c r="CW21" i="88"/>
  <c r="CS21" i="88"/>
  <c r="CR21" i="88"/>
  <c r="CP21" i="88"/>
  <c r="DE20" i="88"/>
  <c r="DD20" i="88"/>
  <c r="DA20" i="88"/>
  <c r="CZ20" i="88"/>
  <c r="CX20" i="88"/>
  <c r="CW20" i="88"/>
  <c r="CS20" i="88"/>
  <c r="CP20" i="88"/>
  <c r="DE19" i="88"/>
  <c r="DD19" i="88"/>
  <c r="DA19" i="88"/>
  <c r="CZ19" i="88"/>
  <c r="CX19" i="88"/>
  <c r="CW19" i="88"/>
  <c r="CS19" i="88"/>
  <c r="CP19" i="88"/>
  <c r="DE18" i="88"/>
  <c r="DD18" i="88"/>
  <c r="DA18" i="88"/>
  <c r="CZ18" i="88"/>
  <c r="CX18" i="88"/>
  <c r="CW18" i="88"/>
  <c r="CS18" i="88"/>
  <c r="CP18" i="88"/>
  <c r="DE17" i="88"/>
  <c r="DD17" i="88"/>
  <c r="DA17" i="88"/>
  <c r="CZ17" i="88"/>
  <c r="CX17" i="88"/>
  <c r="CW17" i="88"/>
  <c r="CS17" i="88"/>
  <c r="CP17" i="88"/>
  <c r="DE16" i="88"/>
  <c r="DD16" i="88"/>
  <c r="DA16" i="88"/>
  <c r="CZ16" i="88"/>
  <c r="CX16" i="88"/>
  <c r="CW16" i="88"/>
  <c r="CS16" i="88"/>
  <c r="CP16" i="88"/>
  <c r="DE15" i="88"/>
  <c r="DD15" i="88"/>
  <c r="DA15" i="88"/>
  <c r="CZ15" i="88"/>
  <c r="CX15" i="88"/>
  <c r="CW15" i="88"/>
  <c r="CS15" i="88"/>
  <c r="CP15" i="88"/>
  <c r="DE14" i="88"/>
  <c r="DD14" i="88"/>
  <c r="DA14" i="88"/>
  <c r="CZ14" i="88"/>
  <c r="CX14" i="88"/>
  <c r="CW14" i="88"/>
  <c r="CS14" i="88"/>
  <c r="CR14" i="88"/>
  <c r="CP14" i="88"/>
  <c r="DE13" i="88"/>
  <c r="DD13" i="88"/>
  <c r="DA13" i="88"/>
  <c r="CZ13" i="88"/>
  <c r="CX13" i="88"/>
  <c r="CW13" i="88"/>
  <c r="CS13" i="88"/>
  <c r="CR13" i="88"/>
  <c r="CP13" i="88"/>
  <c r="DE12" i="88"/>
  <c r="DD12" i="88"/>
  <c r="DA12" i="88"/>
  <c r="CZ12" i="88"/>
  <c r="CX12" i="88"/>
  <c r="CW12" i="88"/>
  <c r="CS12" i="88"/>
  <c r="CP12" i="88"/>
  <c r="DE11" i="88"/>
  <c r="DD11" i="88"/>
  <c r="DA11" i="88"/>
  <c r="CZ11" i="88"/>
  <c r="CS11" i="88"/>
  <c r="CP11" i="88"/>
  <c r="CS10" i="88"/>
  <c r="CP10" i="88"/>
  <c r="DE9" i="88"/>
  <c r="DD9" i="88"/>
  <c r="DA9" i="88"/>
  <c r="CZ9" i="88"/>
  <c r="CX9" i="88"/>
  <c r="CW9" i="88"/>
  <c r="CS9" i="88"/>
  <c r="CR9" i="88"/>
  <c r="CP9" i="88"/>
  <c r="DE8" i="88"/>
  <c r="DD8" i="88"/>
  <c r="DA8" i="88"/>
  <c r="CZ8" i="88"/>
  <c r="CX8" i="88"/>
  <c r="CW8" i="88"/>
  <c r="CS8" i="88"/>
  <c r="CP8" i="88"/>
  <c r="DE7" i="88"/>
  <c r="DD7" i="88"/>
  <c r="DA7" i="88"/>
  <c r="CZ7" i="88"/>
  <c r="CX7" i="88"/>
  <c r="CW7" i="88"/>
  <c r="CS7" i="88"/>
  <c r="CR7" i="88"/>
  <c r="CP7" i="88"/>
  <c r="DE6" i="88"/>
  <c r="DD6" i="88"/>
  <c r="DA6" i="88"/>
  <c r="CZ6" i="88"/>
  <c r="CX6" i="88"/>
  <c r="CW6" i="88"/>
  <c r="CS6" i="88"/>
  <c r="CR6" i="88"/>
  <c r="CP6" i="88"/>
  <c r="DE5" i="88"/>
  <c r="DD5" i="88"/>
  <c r="DA5" i="88"/>
  <c r="CZ5" i="88"/>
  <c r="CX5" i="88"/>
  <c r="CW5" i="88"/>
  <c r="CS5" i="88"/>
  <c r="CP5" i="88"/>
  <c r="BX25" i="82"/>
  <c r="BW25" i="82"/>
  <c r="BT25" i="82"/>
  <c r="BS25" i="82"/>
  <c r="Z25" i="82"/>
  <c r="C25" i="82"/>
  <c r="Z5" i="82"/>
  <c r="C5" i="82" s="1"/>
  <c r="BS5" i="82"/>
  <c r="BT5" i="82"/>
  <c r="BW5" i="82"/>
  <c r="BX5" i="82"/>
  <c r="Z6" i="82"/>
  <c r="C6" i="82"/>
  <c r="BS6" i="82"/>
  <c r="BT6" i="82"/>
  <c r="BW6" i="82"/>
  <c r="BX6" i="82"/>
  <c r="Z7" i="82"/>
  <c r="C7" i="82"/>
  <c r="BS7" i="82"/>
  <c r="BT7" i="82"/>
  <c r="BW7" i="82"/>
  <c r="BX7" i="82"/>
  <c r="Z8" i="82"/>
  <c r="C8" i="82"/>
  <c r="BS8" i="82"/>
  <c r="BT8" i="82"/>
  <c r="BW8" i="82"/>
  <c r="BX8" i="82"/>
  <c r="Z9" i="82"/>
  <c r="C9" i="82" s="1"/>
  <c r="BS9" i="82"/>
  <c r="BT9" i="82"/>
  <c r="BW9" i="82"/>
  <c r="BX9" i="82"/>
  <c r="Z10" i="82"/>
  <c r="C10" i="82"/>
  <c r="Z11" i="82"/>
  <c r="C11" i="82" s="1"/>
  <c r="BS11" i="82"/>
  <c r="BT11" i="82"/>
  <c r="BW11" i="82"/>
  <c r="BX11" i="82"/>
  <c r="Z12" i="82"/>
  <c r="C12" i="82"/>
  <c r="BS12" i="82"/>
  <c r="BT12" i="82"/>
  <c r="BW12" i="82"/>
  <c r="BX12" i="82"/>
  <c r="Z13" i="82"/>
  <c r="C13" i="82"/>
  <c r="BS13" i="82"/>
  <c r="BT13" i="82"/>
  <c r="BW13" i="82"/>
  <c r="BX13" i="82"/>
  <c r="Z14" i="82"/>
  <c r="C14" i="82" s="1"/>
  <c r="BS14" i="82"/>
  <c r="BT14" i="82"/>
  <c r="BW14" i="82"/>
  <c r="BX14" i="82"/>
  <c r="Z15" i="82"/>
  <c r="C15" i="82" s="1"/>
  <c r="BS15" i="82"/>
  <c r="BT15" i="82"/>
  <c r="BW15" i="82"/>
  <c r="BX15" i="82"/>
  <c r="Z16" i="82"/>
  <c r="C16" i="82" s="1"/>
  <c r="BS16" i="82"/>
  <c r="BT16" i="82"/>
  <c r="BW16" i="82"/>
  <c r="BX16" i="82"/>
  <c r="Z17" i="82"/>
  <c r="C17" i="82"/>
  <c r="BS17" i="82"/>
  <c r="BT17" i="82"/>
  <c r="BW17" i="82"/>
  <c r="BX17" i="82"/>
  <c r="Z18" i="82"/>
  <c r="C18" i="82"/>
  <c r="BS18" i="82"/>
  <c r="BT18" i="82"/>
  <c r="BW18" i="82"/>
  <c r="BX18" i="82"/>
  <c r="Z19" i="82"/>
  <c r="C19" i="82" s="1"/>
  <c r="BS19" i="82"/>
  <c r="BT19" i="82"/>
  <c r="BW19" i="82"/>
  <c r="BX19" i="82"/>
  <c r="Z20" i="82"/>
  <c r="C20" i="82"/>
  <c r="BS20" i="82"/>
  <c r="BT20" i="82"/>
  <c r="BW20" i="82"/>
  <c r="BX20" i="82"/>
  <c r="Z21" i="82"/>
  <c r="C21" i="82" s="1"/>
  <c r="BS21" i="82"/>
  <c r="BT21" i="82"/>
  <c r="BW21" i="82"/>
  <c r="BX21" i="82"/>
  <c r="Z22" i="82"/>
  <c r="C22" i="82"/>
  <c r="BS22" i="82"/>
  <c r="BT22" i="82"/>
  <c r="BW22" i="82"/>
  <c r="BX22" i="82"/>
  <c r="Z23" i="82"/>
  <c r="C23" i="82" s="1"/>
  <c r="BS23" i="82"/>
  <c r="BT23" i="82"/>
  <c r="BW23" i="82"/>
  <c r="BX23" i="82"/>
  <c r="Z24" i="82"/>
  <c r="C24" i="82"/>
  <c r="BS24" i="82"/>
  <c r="BT24" i="82"/>
  <c r="BW24" i="82"/>
  <c r="BX24" i="82"/>
  <c r="Z27" i="82"/>
  <c r="C27" i="82"/>
  <c r="BS27" i="82"/>
  <c r="BT27" i="82"/>
  <c r="BW27" i="82"/>
  <c r="BX27" i="82"/>
  <c r="Z26" i="82"/>
  <c r="C26" i="82"/>
  <c r="BS26" i="82"/>
  <c r="BT26" i="82"/>
  <c r="BW26" i="82"/>
  <c r="BX26" i="82"/>
  <c r="Z28" i="82"/>
  <c r="C28" i="82" s="1"/>
  <c r="BS28" i="82"/>
  <c r="BT28" i="82"/>
  <c r="BW28" i="82"/>
  <c r="BX28" i="82"/>
  <c r="Z29" i="82"/>
  <c r="C29" i="82" s="1"/>
  <c r="BS29" i="82"/>
  <c r="BT29" i="82"/>
  <c r="BW29" i="82"/>
  <c r="BX29" i="82"/>
  <c r="Z30" i="82"/>
  <c r="C30" i="82"/>
  <c r="BS30" i="82"/>
  <c r="BT30" i="82"/>
  <c r="BW30" i="82"/>
  <c r="BX30" i="82"/>
  <c r="Z31" i="82"/>
  <c r="C31" i="82"/>
  <c r="BS31" i="82"/>
  <c r="BT31" i="82"/>
  <c r="BW31" i="82"/>
  <c r="BX31" i="82"/>
  <c r="Z32" i="82"/>
  <c r="C32" i="82" s="1"/>
  <c r="BS32" i="82"/>
  <c r="BT32" i="82"/>
  <c r="BW32" i="82"/>
  <c r="BX32" i="82"/>
  <c r="Z33" i="82"/>
  <c r="C33" i="82"/>
  <c r="BS33" i="82"/>
  <c r="BT33" i="82"/>
  <c r="BW33" i="82"/>
  <c r="BX33" i="82"/>
  <c r="Z34" i="82"/>
  <c r="C34" i="82"/>
  <c r="BS34" i="82"/>
  <c r="BT34" i="82"/>
  <c r="BW34" i="82"/>
  <c r="BX34" i="82"/>
  <c r="Z35" i="82"/>
  <c r="C35" i="82" s="1"/>
  <c r="BS35" i="82"/>
  <c r="BT35" i="82"/>
  <c r="BW35" i="82"/>
  <c r="BX35" i="82"/>
  <c r="Z36" i="82"/>
  <c r="C36" i="82" s="1"/>
  <c r="BS36" i="82"/>
  <c r="BT36" i="82"/>
  <c r="BW36" i="82"/>
  <c r="BX36" i="82"/>
  <c r="Z37" i="82"/>
  <c r="C37" i="82"/>
  <c r="BS37" i="82"/>
  <c r="BT37" i="82"/>
  <c r="BW37" i="82"/>
  <c r="BX37" i="82"/>
  <c r="Z38" i="82"/>
  <c r="C38" i="82"/>
  <c r="BS38" i="82"/>
  <c r="BT38" i="82"/>
  <c r="BW38" i="82"/>
  <c r="BX38" i="82"/>
  <c r="Z39" i="82"/>
  <c r="C39" i="82"/>
  <c r="BS39" i="82"/>
  <c r="BT39" i="82"/>
  <c r="BW39" i="82"/>
  <c r="BX39" i="82"/>
  <c r="Z40" i="82"/>
  <c r="C40" i="82" s="1"/>
  <c r="BS40" i="82"/>
  <c r="BT40" i="82"/>
  <c r="BW40" i="82"/>
  <c r="BX40" i="82"/>
  <c r="Z41" i="82"/>
  <c r="C41" i="82"/>
  <c r="BS41" i="82"/>
  <c r="BT41" i="82"/>
  <c r="BW41" i="82"/>
  <c r="BX41" i="82"/>
  <c r="Z42" i="82"/>
  <c r="C42" i="82" s="1"/>
  <c r="BS42" i="82"/>
  <c r="BT42" i="82"/>
  <c r="Z43" i="82"/>
  <c r="C43" i="82" s="1"/>
  <c r="BS43" i="82"/>
  <c r="BT43" i="82"/>
  <c r="BW43" i="82"/>
  <c r="BX43" i="82"/>
  <c r="Z44" i="82"/>
  <c r="C44" i="82"/>
  <c r="BS44" i="82"/>
  <c r="BT44" i="82"/>
  <c r="BW44" i="82"/>
  <c r="BX44" i="82"/>
  <c r="Z45" i="82"/>
  <c r="C45" i="82"/>
  <c r="BS45" i="82"/>
  <c r="BT45" i="82"/>
  <c r="BW45" i="82"/>
  <c r="BX45" i="82"/>
  <c r="Z46" i="82"/>
  <c r="C46" i="82" s="1"/>
  <c r="BS46" i="82"/>
  <c r="BT46" i="82"/>
  <c r="BW46" i="82"/>
  <c r="BX46" i="82"/>
  <c r="Z47" i="82"/>
  <c r="C47" i="82" s="1"/>
  <c r="BS47" i="82"/>
  <c r="BT47" i="82"/>
  <c r="BW47" i="82"/>
  <c r="BX47" i="82"/>
  <c r="Z48" i="82"/>
  <c r="C48" i="82" s="1"/>
  <c r="BS48" i="82"/>
  <c r="BT48" i="82"/>
  <c r="BW48" i="82"/>
  <c r="BX48" i="82"/>
  <c r="Z49" i="82"/>
  <c r="C49" i="82"/>
  <c r="BS49" i="82"/>
  <c r="BT49" i="82"/>
  <c r="BW49" i="82"/>
  <c r="BX49" i="82"/>
  <c r="Z50" i="82"/>
  <c r="C50" i="82"/>
  <c r="BS50" i="82"/>
  <c r="BT50" i="82"/>
  <c r="BW50" i="82"/>
  <c r="BX50" i="82"/>
  <c r="Z51" i="82"/>
  <c r="C51" i="82" s="1"/>
  <c r="BS51" i="82"/>
  <c r="BT51" i="82"/>
  <c r="BW51" i="82"/>
  <c r="BX51" i="82"/>
  <c r="Z52" i="82"/>
  <c r="C52" i="82"/>
  <c r="BS52" i="82"/>
  <c r="BT52" i="82"/>
  <c r="BW52" i="82"/>
  <c r="BX52" i="82"/>
  <c r="Z53" i="82"/>
  <c r="C53" i="82" s="1"/>
  <c r="BS53" i="82"/>
  <c r="BT53" i="82"/>
  <c r="BW53" i="82"/>
  <c r="BX53" i="82"/>
  <c r="Z54" i="82"/>
  <c r="C54" i="82"/>
  <c r="BS54" i="82"/>
  <c r="BT54" i="82"/>
  <c r="BW54" i="82"/>
  <c r="BX54" i="82"/>
  <c r="Z55" i="82"/>
  <c r="C55" i="82" s="1"/>
  <c r="BS55" i="82"/>
  <c r="BT55" i="82"/>
  <c r="BW55" i="82"/>
  <c r="BX55" i="82"/>
  <c r="Z56" i="82"/>
  <c r="C56" i="82"/>
  <c r="BS56" i="82"/>
  <c r="BT56" i="82"/>
  <c r="BW56" i="82"/>
  <c r="BX56" i="82"/>
  <c r="Z57" i="82"/>
  <c r="C57" i="82"/>
  <c r="BS57" i="82"/>
  <c r="BT57" i="82"/>
  <c r="BW57" i="82"/>
  <c r="BX57" i="82"/>
  <c r="Z58" i="82"/>
  <c r="C58" i="82"/>
  <c r="BS58" i="82"/>
  <c r="BT58" i="82"/>
  <c r="BW58" i="82"/>
  <c r="BX58" i="82"/>
  <c r="Z59" i="82"/>
  <c r="C59" i="82" s="1"/>
  <c r="BS59" i="82"/>
  <c r="BT59" i="82"/>
  <c r="BW59" i="82"/>
  <c r="BX59" i="82"/>
  <c r="Z60" i="82"/>
  <c r="C60" i="82" s="1"/>
  <c r="BS60" i="82"/>
  <c r="BT60" i="82"/>
  <c r="BW60" i="82"/>
  <c r="BX60" i="82"/>
  <c r="Z61" i="82"/>
  <c r="C61" i="82"/>
  <c r="BS61" i="82"/>
  <c r="BT61" i="82"/>
  <c r="BW61" i="82"/>
  <c r="BX61" i="82"/>
  <c r="Z62" i="82"/>
  <c r="C62" i="82"/>
  <c r="BS62" i="82"/>
  <c r="BT62" i="82"/>
  <c r="BW62" i="82"/>
  <c r="BX62" i="82"/>
  <c r="Z63" i="82"/>
  <c r="C63" i="82" s="1"/>
  <c r="BS63" i="82"/>
  <c r="BT63" i="82"/>
  <c r="BW63" i="82"/>
  <c r="BX63" i="82"/>
  <c r="Z64" i="82"/>
  <c r="C64" i="82"/>
  <c r="BS64" i="82"/>
  <c r="BT64" i="82"/>
  <c r="BW64" i="82"/>
  <c r="BX64" i="82"/>
  <c r="Z65" i="82"/>
  <c r="C65" i="82"/>
  <c r="BS65" i="82"/>
  <c r="BT65" i="82"/>
  <c r="BW65" i="82"/>
  <c r="BX65" i="82"/>
  <c r="Z66" i="82"/>
  <c r="C66" i="82" s="1"/>
  <c r="BS66" i="82"/>
  <c r="BT66" i="82"/>
  <c r="BW66" i="82"/>
  <c r="BX66" i="82"/>
  <c r="Z67" i="82"/>
  <c r="C67" i="82" s="1"/>
  <c r="BS67" i="82"/>
  <c r="BT67" i="82"/>
  <c r="BW67" i="82"/>
  <c r="BX67" i="82"/>
  <c r="Z68" i="82"/>
  <c r="C68" i="82"/>
  <c r="BS68" i="82"/>
  <c r="BT68" i="82"/>
  <c r="BW68" i="82"/>
  <c r="BX68" i="82"/>
  <c r="Z69" i="82"/>
  <c r="C69" i="82"/>
  <c r="BS69" i="82"/>
  <c r="BT69" i="82"/>
  <c r="BW69" i="82"/>
  <c r="BX69" i="82"/>
  <c r="Z70" i="82"/>
  <c r="C70" i="82"/>
  <c r="BS70" i="82"/>
  <c r="BT70" i="82"/>
  <c r="BW70" i="82"/>
  <c r="BX70" i="82"/>
  <c r="Z71" i="82"/>
  <c r="C71" i="82" s="1"/>
  <c r="BS71" i="82"/>
  <c r="BT71" i="82"/>
  <c r="BW71" i="82"/>
  <c r="BX71" i="82"/>
  <c r="Z72" i="82"/>
  <c r="C72" i="82"/>
  <c r="BS72" i="82"/>
  <c r="BT72" i="82"/>
  <c r="BW72" i="82"/>
  <c r="BX72" i="82"/>
  <c r="Z73" i="82"/>
  <c r="C73" i="82" s="1"/>
  <c r="BS73" i="82"/>
  <c r="BT73" i="82"/>
  <c r="BW73" i="82"/>
  <c r="BX73" i="82"/>
  <c r="Z74" i="82"/>
  <c r="C74" i="82"/>
  <c r="BS74" i="82"/>
  <c r="BT74" i="82"/>
  <c r="BW74" i="82"/>
  <c r="BX74" i="82"/>
  <c r="Z75" i="82"/>
  <c r="C75" i="82" s="1"/>
  <c r="BS75" i="82"/>
  <c r="BT75" i="82"/>
  <c r="BW75" i="82"/>
  <c r="BX75" i="82"/>
  <c r="Z76" i="82"/>
  <c r="C76" i="82"/>
  <c r="BS76" i="82"/>
  <c r="BT76" i="82"/>
  <c r="BW76" i="82"/>
  <c r="BX76" i="82"/>
  <c r="Z77" i="82"/>
  <c r="C77" i="82"/>
  <c r="BS77" i="82"/>
  <c r="BT77" i="82"/>
  <c r="BW77" i="82"/>
  <c r="BX77" i="82"/>
  <c r="Z78" i="82"/>
  <c r="C78" i="82" s="1"/>
  <c r="BS78" i="82"/>
  <c r="BT78" i="82"/>
  <c r="BW78" i="82"/>
  <c r="BX78" i="82"/>
  <c r="Z79" i="82"/>
  <c r="C79" i="82" s="1"/>
  <c r="BS79" i="82"/>
  <c r="BT79" i="82"/>
  <c r="BW79" i="82"/>
  <c r="BX79" i="82"/>
  <c r="Z80" i="82"/>
  <c r="C80" i="82" s="1"/>
  <c r="BS80" i="82"/>
  <c r="BT80" i="82"/>
  <c r="BW80" i="82"/>
  <c r="BX80" i="82"/>
  <c r="Z81" i="82"/>
  <c r="C81" i="82"/>
  <c r="BS81" i="82"/>
  <c r="BT81" i="82"/>
  <c r="BW81" i="82"/>
  <c r="BX81" i="82"/>
  <c r="Z82" i="82"/>
  <c r="C82" i="82"/>
  <c r="BS82" i="82"/>
  <c r="BT82" i="82"/>
  <c r="BW82" i="82"/>
  <c r="BX82" i="82"/>
  <c r="Z83" i="82"/>
  <c r="C83" i="82" s="1"/>
  <c r="BS83" i="82"/>
  <c r="BT83" i="82"/>
  <c r="BW83" i="82"/>
  <c r="BX83" i="82"/>
  <c r="Z84" i="82"/>
  <c r="C84" i="82"/>
  <c r="BS84" i="82"/>
  <c r="BT84" i="82"/>
  <c r="BW84" i="82"/>
  <c r="BX84" i="82"/>
  <c r="Z85" i="82"/>
  <c r="C85" i="82" s="1"/>
  <c r="BS85" i="82"/>
  <c r="BT85" i="82"/>
  <c r="BW85" i="82"/>
  <c r="BX85" i="82"/>
  <c r="Z86" i="82"/>
  <c r="C86" i="82"/>
  <c r="BS86" i="82"/>
  <c r="BT86" i="82"/>
  <c r="BW86" i="82"/>
  <c r="BX86" i="82"/>
  <c r="Z87" i="82"/>
  <c r="C87" i="82"/>
  <c r="BS87" i="82"/>
  <c r="BT87" i="82"/>
  <c r="BW87" i="82"/>
  <c r="BX87" i="82"/>
  <c r="Z88" i="82"/>
  <c r="C88" i="82"/>
  <c r="BS88" i="82"/>
  <c r="BT88" i="82"/>
  <c r="BW88" i="82"/>
  <c r="BX88" i="82"/>
  <c r="Z89" i="82"/>
  <c r="C89" i="82" s="1"/>
  <c r="BS89" i="82"/>
  <c r="BT89" i="82"/>
  <c r="BW89" i="82"/>
  <c r="BX89" i="82"/>
  <c r="Z90" i="82"/>
  <c r="C90" i="82"/>
  <c r="BS90" i="82"/>
  <c r="BT90" i="82"/>
  <c r="BW90" i="82"/>
  <c r="BX90" i="82"/>
  <c r="Z91" i="82"/>
  <c r="C91" i="82"/>
  <c r="BS91" i="82"/>
  <c r="BT91" i="82"/>
  <c r="BW91" i="82"/>
  <c r="BX91" i="82"/>
  <c r="Z92" i="82"/>
  <c r="C92" i="82"/>
  <c r="BS92" i="82"/>
  <c r="BT92" i="82"/>
  <c r="BW92" i="82"/>
  <c r="BX92" i="82"/>
  <c r="Z93" i="82"/>
  <c r="C93" i="82" s="1"/>
  <c r="BS93" i="82"/>
  <c r="BT93" i="82"/>
  <c r="BW93" i="82"/>
  <c r="BX93" i="82"/>
  <c r="Z94" i="82"/>
  <c r="C94" i="82"/>
  <c r="BS94" i="82"/>
  <c r="BT94" i="82"/>
  <c r="BW94" i="82"/>
  <c r="BX94" i="82"/>
  <c r="Z95" i="82"/>
  <c r="C95" i="82"/>
  <c r="BS95" i="82"/>
  <c r="BT95" i="82"/>
  <c r="BW95" i="82"/>
  <c r="BX95" i="82"/>
  <c r="Z96" i="82"/>
  <c r="C96" i="82"/>
  <c r="BS96" i="82"/>
  <c r="BT96" i="82"/>
  <c r="BW96" i="82"/>
  <c r="BX96" i="82"/>
  <c r="Z97" i="82"/>
  <c r="C97" i="82" s="1"/>
  <c r="BS97" i="82"/>
  <c r="BT97" i="82"/>
  <c r="BW97" i="82"/>
  <c r="BX97" i="82"/>
  <c r="Z98" i="82"/>
  <c r="C98" i="82"/>
  <c r="BS98" i="82"/>
  <c r="BT98" i="82"/>
  <c r="BW98" i="82"/>
  <c r="BX98" i="82"/>
  <c r="Z99" i="82"/>
  <c r="C99" i="82"/>
  <c r="BS99" i="82"/>
  <c r="BT99" i="82"/>
  <c r="BW99" i="82"/>
  <c r="BX99" i="82"/>
  <c r="Z100" i="82"/>
  <c r="C100" i="82"/>
  <c r="BS100" i="82"/>
  <c r="BT100" i="82"/>
  <c r="BW100" i="82"/>
  <c r="BX100" i="82"/>
  <c r="Z101" i="82"/>
  <c r="C101" i="82" s="1"/>
  <c r="BS101" i="82"/>
  <c r="BT101" i="82"/>
  <c r="BW101" i="82"/>
  <c r="BX101" i="82"/>
  <c r="Z102" i="82"/>
  <c r="C102" i="82"/>
  <c r="BS102" i="82"/>
  <c r="BT102" i="82"/>
  <c r="BW102" i="82"/>
  <c r="BX102" i="82"/>
  <c r="Z103" i="82"/>
  <c r="C103" i="82"/>
  <c r="BS103" i="82"/>
  <c r="BT103" i="82"/>
  <c r="BW103" i="82"/>
  <c r="BX103" i="82"/>
  <c r="Z104" i="82"/>
  <c r="C104" i="82"/>
  <c r="BS104" i="82"/>
  <c r="BT104" i="82"/>
  <c r="BW104" i="82"/>
  <c r="BX104" i="82"/>
  <c r="Z105" i="82"/>
  <c r="C105" i="82" s="1"/>
  <c r="BS105" i="82"/>
  <c r="BT105" i="82"/>
  <c r="BW105" i="82"/>
  <c r="BX105" i="82"/>
  <c r="Z106" i="82"/>
  <c r="C106" i="82"/>
  <c r="BS106" i="82"/>
  <c r="BT106" i="82"/>
  <c r="BW106" i="82"/>
  <c r="BX106" i="82"/>
  <c r="Z107" i="82"/>
  <c r="C107" i="82"/>
  <c r="BS107" i="82"/>
  <c r="BT107" i="82"/>
  <c r="BW107" i="82"/>
  <c r="BX107" i="82"/>
  <c r="Z108" i="82"/>
  <c r="C108" i="82"/>
  <c r="BS108" i="82"/>
  <c r="BT108" i="82"/>
  <c r="BW108" i="82"/>
  <c r="BX108" i="82"/>
  <c r="Z109" i="82"/>
  <c r="C109" i="82" s="1"/>
  <c r="BS109" i="82"/>
  <c r="BT109" i="82"/>
  <c r="BW109" i="82"/>
  <c r="BX109" i="82"/>
  <c r="Z110" i="82"/>
  <c r="C110" i="82"/>
  <c r="BS110" i="82"/>
  <c r="BT110" i="82"/>
  <c r="BW110" i="82"/>
  <c r="BX110" i="82"/>
  <c r="Z111" i="82"/>
  <c r="C111" i="82"/>
  <c r="BS111" i="82"/>
  <c r="BT111" i="82"/>
  <c r="BW111" i="82"/>
  <c r="BX111" i="82"/>
  <c r="Z112" i="82"/>
  <c r="C112" i="82"/>
  <c r="BS112" i="82"/>
  <c r="BT112" i="82"/>
  <c r="BW112" i="82"/>
  <c r="BX112" i="82"/>
  <c r="Z113" i="82"/>
  <c r="C113" i="82" s="1"/>
  <c r="BS113" i="82"/>
  <c r="BT113" i="82"/>
  <c r="BW113" i="82"/>
  <c r="BX113" i="82"/>
  <c r="Z114" i="82"/>
  <c r="C114" i="82"/>
  <c r="BS114" i="82"/>
  <c r="BT114" i="82"/>
  <c r="BW114" i="82"/>
  <c r="BX114" i="82"/>
  <c r="Z115" i="82"/>
  <c r="C115" i="82"/>
  <c r="BS115" i="82"/>
  <c r="BT115" i="82"/>
  <c r="BW115" i="82"/>
  <c r="BX115" i="82"/>
  <c r="Z116" i="82"/>
  <c r="C116" i="82"/>
  <c r="BS116" i="82"/>
  <c r="BT116" i="82"/>
  <c r="BW116" i="82"/>
  <c r="BX116" i="82"/>
  <c r="Z117" i="82"/>
  <c r="C117" i="82" s="1"/>
  <c r="BS117" i="82"/>
  <c r="BT117" i="82"/>
  <c r="BW117" i="82"/>
  <c r="BX117" i="82"/>
  <c r="Z118" i="82"/>
  <c r="C118" i="82"/>
  <c r="BS118" i="82"/>
  <c r="BT118" i="82"/>
  <c r="BW118" i="82"/>
  <c r="BX118" i="82"/>
  <c r="Z119" i="82"/>
  <c r="C119" i="82"/>
  <c r="BS119" i="82"/>
  <c r="BT119" i="82"/>
  <c r="BW119" i="82"/>
  <c r="BX119" i="82"/>
  <c r="Z120" i="82"/>
  <c r="C120" i="82"/>
  <c r="BS120" i="82"/>
  <c r="BT120" i="82"/>
  <c r="BW120" i="82"/>
  <c r="BX120" i="82"/>
  <c r="Z121" i="82"/>
  <c r="C121" i="82" s="1"/>
  <c r="BS121" i="82"/>
  <c r="BT121" i="82"/>
  <c r="BW121" i="82"/>
  <c r="BX121" i="82"/>
  <c r="Z122" i="82"/>
  <c r="C122" i="82"/>
  <c r="BS122" i="82"/>
  <c r="BT122" i="82"/>
  <c r="BW122" i="82"/>
  <c r="BX122" i="82"/>
  <c r="Z123" i="82"/>
  <c r="C123" i="82"/>
  <c r="BS123" i="82"/>
  <c r="BT123" i="82"/>
  <c r="BW123" i="82"/>
  <c r="BX123" i="82"/>
  <c r="Z124" i="82"/>
  <c r="C124" i="82"/>
  <c r="BS124" i="82"/>
  <c r="BT124" i="82"/>
  <c r="BW124" i="82"/>
  <c r="BX124" i="82"/>
  <c r="Z125" i="82"/>
  <c r="C125" i="82" s="1"/>
  <c r="BS125" i="82"/>
  <c r="BT125" i="82"/>
  <c r="BW125" i="82"/>
  <c r="BX125" i="82"/>
  <c r="Z126" i="82"/>
  <c r="C126" i="82"/>
  <c r="BS126" i="82"/>
  <c r="BT126" i="82"/>
  <c r="BW126" i="82"/>
  <c r="BX126" i="82"/>
  <c r="C127" i="82"/>
  <c r="C128" i="82"/>
  <c r="C129" i="82"/>
  <c r="C130" i="82"/>
  <c r="C131" i="82"/>
  <c r="C132" i="82"/>
  <c r="C133" i="82"/>
  <c r="C134" i="82"/>
  <c r="C135" i="82"/>
  <c r="C136" i="82"/>
  <c r="C137" i="82"/>
  <c r="C138" i="82"/>
  <c r="T139" i="82"/>
  <c r="A140" i="82"/>
  <c r="B140" i="82"/>
  <c r="D140" i="82"/>
  <c r="E140" i="82"/>
  <c r="F140" i="82"/>
  <c r="O140" i="82" s="1"/>
  <c r="G140" i="82"/>
  <c r="H140" i="82"/>
  <c r="I140" i="82"/>
  <c r="J140" i="82"/>
  <c r="K140" i="82"/>
  <c r="L140" i="82"/>
  <c r="M140" i="82"/>
  <c r="N140" i="82"/>
  <c r="A141" i="82"/>
  <c r="B141" i="82"/>
  <c r="D141" i="82"/>
  <c r="E141" i="82"/>
  <c r="O141" i="82" s="1"/>
  <c r="F141" i="82"/>
  <c r="G141" i="82"/>
  <c r="H141" i="82"/>
  <c r="I141" i="82"/>
  <c r="J141" i="82"/>
  <c r="K141" i="82"/>
  <c r="L141" i="82"/>
  <c r="M141" i="82"/>
  <c r="N141" i="82"/>
  <c r="Z99" i="73"/>
  <c r="C99" i="73"/>
  <c r="Z98" i="73"/>
  <c r="C98" i="73"/>
  <c r="C127" i="73"/>
  <c r="Z5" i="73"/>
  <c r="C5" i="73"/>
  <c r="Z6" i="73"/>
  <c r="C6" i="73"/>
  <c r="Z7" i="73"/>
  <c r="C7" i="73"/>
  <c r="Z8" i="73"/>
  <c r="C8" i="73" s="1"/>
  <c r="Z9" i="73"/>
  <c r="C9" i="73"/>
  <c r="Z10" i="73"/>
  <c r="C10" i="73"/>
  <c r="Z11" i="73"/>
  <c r="C11" i="73"/>
  <c r="Z12" i="73"/>
  <c r="C12" i="73" s="1"/>
  <c r="Z13" i="73"/>
  <c r="C13" i="73"/>
  <c r="Z14" i="73"/>
  <c r="C14" i="73"/>
  <c r="Z15" i="73"/>
  <c r="C15" i="73"/>
  <c r="Z16" i="73"/>
  <c r="C16" i="73" s="1"/>
  <c r="Z17" i="73"/>
  <c r="C17" i="73"/>
  <c r="Z18" i="73"/>
  <c r="C18" i="73"/>
  <c r="Z19" i="73"/>
  <c r="C19" i="73"/>
  <c r="Z20" i="73"/>
  <c r="C20" i="73" s="1"/>
  <c r="Z21" i="73"/>
  <c r="C21" i="73"/>
  <c r="Z22" i="73"/>
  <c r="C22" i="73"/>
  <c r="Z23" i="73"/>
  <c r="C23" i="73"/>
  <c r="Z24" i="73"/>
  <c r="C24" i="73" s="1"/>
  <c r="Z25" i="73"/>
  <c r="C25" i="73"/>
  <c r="Z26" i="73"/>
  <c r="C26" i="73"/>
  <c r="Z27" i="73"/>
  <c r="C27" i="73"/>
  <c r="Z28" i="73"/>
  <c r="C28" i="73" s="1"/>
  <c r="Z29" i="73"/>
  <c r="C29" i="73"/>
  <c r="Z30" i="73"/>
  <c r="C30" i="73"/>
  <c r="Z31" i="73"/>
  <c r="C31" i="73"/>
  <c r="Z32" i="73"/>
  <c r="C32" i="73" s="1"/>
  <c r="Z33" i="73"/>
  <c r="C33" i="73"/>
  <c r="Z34" i="73"/>
  <c r="C34" i="73"/>
  <c r="Z35" i="73"/>
  <c r="C35" i="73"/>
  <c r="Z36" i="73"/>
  <c r="C36" i="73" s="1"/>
  <c r="Z37" i="73"/>
  <c r="C37" i="73"/>
  <c r="Z38" i="73"/>
  <c r="C38" i="73"/>
  <c r="Z39" i="73"/>
  <c r="C39" i="73"/>
  <c r="Z40" i="73"/>
  <c r="C40" i="73" s="1"/>
  <c r="Z41" i="73"/>
  <c r="C41" i="73"/>
  <c r="Z42" i="73"/>
  <c r="C42" i="73"/>
  <c r="Z43" i="73"/>
  <c r="C43" i="73"/>
  <c r="Z44" i="73"/>
  <c r="C44" i="73" s="1"/>
  <c r="Z45" i="73"/>
  <c r="C45" i="73"/>
  <c r="Z46" i="73"/>
  <c r="C46" i="73"/>
  <c r="Z47" i="73"/>
  <c r="C47" i="73"/>
  <c r="Z48" i="73"/>
  <c r="C48" i="73" s="1"/>
  <c r="Z49" i="73"/>
  <c r="C49" i="73"/>
  <c r="Z50" i="73"/>
  <c r="C50" i="73"/>
  <c r="Z51" i="73"/>
  <c r="C51" i="73"/>
  <c r="Z52" i="73"/>
  <c r="C52" i="73" s="1"/>
  <c r="Z53" i="73"/>
  <c r="C53" i="73"/>
  <c r="Z54" i="73"/>
  <c r="C54" i="73"/>
  <c r="Z55" i="73"/>
  <c r="C55" i="73"/>
  <c r="Z56" i="73"/>
  <c r="C56" i="73" s="1"/>
  <c r="Z57" i="73"/>
  <c r="C57" i="73"/>
  <c r="Z58" i="73"/>
  <c r="C58" i="73"/>
  <c r="Z59" i="73"/>
  <c r="C59" i="73"/>
  <c r="Z60" i="73"/>
  <c r="C60" i="73" s="1"/>
  <c r="Z61" i="73"/>
  <c r="C61" i="73"/>
  <c r="Z62" i="73"/>
  <c r="C62" i="73"/>
  <c r="Z63" i="73"/>
  <c r="C63" i="73"/>
  <c r="Z64" i="73"/>
  <c r="C64" i="73" s="1"/>
  <c r="Z65" i="73"/>
  <c r="C65" i="73"/>
  <c r="Z66" i="73"/>
  <c r="C66" i="73"/>
  <c r="Z67" i="73"/>
  <c r="C67" i="73"/>
  <c r="Z68" i="73"/>
  <c r="C68" i="73" s="1"/>
  <c r="Z69" i="73"/>
  <c r="C69" i="73"/>
  <c r="Z70" i="73"/>
  <c r="C70" i="73"/>
  <c r="Z71" i="73"/>
  <c r="C71" i="73"/>
  <c r="Z72" i="73"/>
  <c r="C72" i="73" s="1"/>
  <c r="Z73" i="73"/>
  <c r="C73" i="73"/>
  <c r="Z74" i="73"/>
  <c r="C74" i="73"/>
  <c r="Z75" i="73"/>
  <c r="C75" i="73"/>
  <c r="Z76" i="73"/>
  <c r="C76" i="73" s="1"/>
  <c r="Z77" i="73"/>
  <c r="C77" i="73"/>
  <c r="Z78" i="73"/>
  <c r="C78" i="73"/>
  <c r="Z79" i="73"/>
  <c r="C79" i="73"/>
  <c r="Z80" i="73"/>
  <c r="C80" i="73" s="1"/>
  <c r="Z81" i="73"/>
  <c r="C81" i="73"/>
  <c r="Z82" i="73"/>
  <c r="C82" i="73"/>
  <c r="Z83" i="73"/>
  <c r="C83" i="73"/>
  <c r="Z84" i="73"/>
  <c r="C84" i="73" s="1"/>
  <c r="Z85" i="73"/>
  <c r="C85" i="73"/>
  <c r="Z86" i="73"/>
  <c r="C86" i="73"/>
  <c r="Z87" i="73"/>
  <c r="C87" i="73"/>
  <c r="Z88" i="73"/>
  <c r="C88" i="73" s="1"/>
  <c r="Z89" i="73"/>
  <c r="C89" i="73"/>
  <c r="Z90" i="73"/>
  <c r="C90" i="73"/>
  <c r="Z91" i="73"/>
  <c r="C91" i="73"/>
  <c r="Z92" i="73"/>
  <c r="C92" i="73" s="1"/>
  <c r="Z93" i="73"/>
  <c r="C93" i="73"/>
  <c r="Z94" i="73"/>
  <c r="C94" i="73"/>
  <c r="Z95" i="73"/>
  <c r="C95" i="73"/>
  <c r="Z96" i="73"/>
  <c r="C96" i="73" s="1"/>
  <c r="Z97" i="73"/>
  <c r="C97" i="73"/>
  <c r="Z100" i="73"/>
  <c r="C100" i="73"/>
  <c r="Z101" i="73"/>
  <c r="C101" i="73"/>
  <c r="Z102" i="73"/>
  <c r="C102" i="73" s="1"/>
  <c r="Z103" i="73"/>
  <c r="C103" i="73"/>
  <c r="Z104" i="73"/>
  <c r="C104" i="73"/>
  <c r="Z105" i="73"/>
  <c r="C105" i="73"/>
  <c r="Z106" i="73"/>
  <c r="C106" i="73" s="1"/>
  <c r="Z107" i="73"/>
  <c r="C107" i="73"/>
  <c r="Z108" i="73"/>
  <c r="C108" i="73"/>
  <c r="Z109" i="73"/>
  <c r="C109" i="73"/>
  <c r="Z110" i="73"/>
  <c r="C110" i="73" s="1"/>
  <c r="Z111" i="73"/>
  <c r="C111" i="73"/>
  <c r="Z112" i="73"/>
  <c r="C112" i="73"/>
  <c r="Z113" i="73"/>
  <c r="C113" i="73"/>
  <c r="Z114" i="73"/>
  <c r="C114" i="73" s="1"/>
  <c r="Z115" i="73"/>
  <c r="C115" i="73"/>
  <c r="Z116" i="73"/>
  <c r="C116" i="73"/>
  <c r="Z117" i="73"/>
  <c r="C117" i="73"/>
  <c r="Z118" i="73"/>
  <c r="C118" i="73" s="1"/>
  <c r="Z119" i="73"/>
  <c r="C119" i="73"/>
  <c r="Z120" i="73"/>
  <c r="C120" i="73"/>
  <c r="Z121" i="73"/>
  <c r="C121" i="73"/>
  <c r="Z122" i="73"/>
  <c r="C122" i="73" s="1"/>
  <c r="Z123" i="73"/>
  <c r="C123" i="73"/>
  <c r="Z124" i="73"/>
  <c r="C124" i="73"/>
  <c r="Z125" i="73"/>
  <c r="C125" i="73"/>
  <c r="Z126" i="73"/>
  <c r="C126" i="73" s="1"/>
  <c r="C128" i="73"/>
  <c r="C129" i="73"/>
  <c r="C130" i="73"/>
  <c r="C131" i="73"/>
  <c r="C132" i="73"/>
  <c r="C133" i="73"/>
  <c r="C134" i="73"/>
  <c r="C135" i="73"/>
  <c r="C136" i="73"/>
  <c r="C137" i="73"/>
  <c r="C138" i="73"/>
  <c r="T139" i="73"/>
  <c r="A141" i="73"/>
  <c r="B141" i="73"/>
  <c r="D141" i="73"/>
  <c r="O141" i="73" s="1"/>
  <c r="E141" i="73"/>
  <c r="F141" i="73"/>
  <c r="G141" i="73"/>
  <c r="H141" i="73"/>
  <c r="I141" i="73"/>
  <c r="J141" i="73"/>
  <c r="K141" i="73"/>
  <c r="L141" i="73"/>
  <c r="M141" i="73"/>
  <c r="N141" i="73"/>
  <c r="A142" i="73"/>
  <c r="B142" i="73"/>
  <c r="D142" i="73"/>
  <c r="E142" i="73"/>
  <c r="O142" i="73" s="1"/>
  <c r="F142" i="73"/>
  <c r="G142" i="73"/>
  <c r="H142" i="73"/>
  <c r="I142" i="73"/>
  <c r="J142" i="73"/>
  <c r="K142" i="73"/>
  <c r="L142" i="73"/>
  <c r="M142" i="73"/>
  <c r="N142" i="73"/>
  <c r="CR132" i="113"/>
  <c r="CR74" i="113"/>
  <c r="C27" i="113"/>
  <c r="CR97" i="113"/>
  <c r="C112" i="113"/>
  <c r="C116" i="113"/>
  <c r="CR119" i="113"/>
  <c r="C61" i="113"/>
  <c r="C24" i="113"/>
  <c r="C70" i="113"/>
  <c r="C65" i="113"/>
  <c r="C138" i="113"/>
  <c r="C122" i="113"/>
  <c r="CR50" i="113"/>
  <c r="C80" i="113"/>
  <c r="C102" i="113"/>
  <c r="CR20" i="113"/>
  <c r="CR10" i="113"/>
  <c r="CR131" i="113"/>
  <c r="CR139" i="113"/>
  <c r="C23" i="113"/>
  <c r="CR14" i="113"/>
  <c r="CR33" i="113"/>
  <c r="C64" i="113"/>
  <c r="C107" i="113"/>
  <c r="CR43" i="113"/>
  <c r="CR38" i="113"/>
  <c r="CR67" i="113"/>
  <c r="C16" i="113"/>
  <c r="C28" i="113"/>
  <c r="C60" i="113"/>
  <c r="C93" i="113"/>
  <c r="C104" i="113"/>
  <c r="C58" i="113"/>
  <c r="CR44" i="113"/>
  <c r="CR77" i="113"/>
  <c r="C45" i="113"/>
  <c r="C79" i="113"/>
  <c r="CR72" i="113"/>
  <c r="CR52" i="113"/>
  <c r="C57" i="113"/>
  <c r="CR71" i="113"/>
  <c r="C118" i="113"/>
  <c r="C90" i="113"/>
  <c r="CR98" i="113"/>
  <c r="C125" i="113"/>
  <c r="CR126" i="113"/>
  <c r="C19" i="113"/>
  <c r="C54" i="113"/>
  <c r="C89" i="113"/>
  <c r="C134" i="113"/>
  <c r="C82" i="113"/>
  <c r="CR31" i="113"/>
  <c r="CR32" i="113"/>
  <c r="C87" i="113"/>
  <c r="CR85" i="113"/>
  <c r="CR22" i="113"/>
  <c r="CR105" i="113"/>
  <c r="CR12" i="113"/>
  <c r="C95" i="113"/>
  <c r="CR36" i="113"/>
  <c r="C55" i="113"/>
  <c r="O153" i="113"/>
  <c r="CR49" i="113"/>
  <c r="CR63" i="113"/>
  <c r="CR81" i="113"/>
  <c r="CR84" i="113"/>
  <c r="CR88" i="113"/>
  <c r="CR92" i="113"/>
  <c r="CR100" i="113"/>
  <c r="CR108" i="113"/>
  <c r="CR117" i="113"/>
  <c r="CR113" i="113"/>
  <c r="CR124" i="113"/>
  <c r="CR128" i="113"/>
  <c r="CR137" i="113"/>
  <c r="C7" i="113"/>
  <c r="C17" i="113"/>
  <c r="C21" i="113"/>
  <c r="C25" i="113"/>
  <c r="C30" i="113"/>
  <c r="C35" i="113"/>
  <c r="C48" i="113"/>
  <c r="C69" i="113"/>
  <c r="C109" i="113"/>
  <c r="C47" i="113"/>
  <c r="CR53" i="113"/>
  <c r="CR34" i="113"/>
  <c r="C115" i="113"/>
  <c r="C13" i="113"/>
  <c r="C9" i="113"/>
  <c r="C29" i="113"/>
  <c r="C62" i="113"/>
  <c r="C78" i="113"/>
  <c r="CR136" i="113"/>
  <c r="CR94" i="113"/>
  <c r="CR39" i="117"/>
  <c r="C58" i="117"/>
  <c r="C84" i="117"/>
  <c r="C130" i="117"/>
  <c r="C42" i="117"/>
  <c r="C117" i="117"/>
  <c r="C112" i="117"/>
  <c r="C125" i="117"/>
  <c r="C127" i="117"/>
  <c r="CR10" i="117"/>
  <c r="CR23" i="117"/>
  <c r="CR104" i="117"/>
  <c r="C108" i="117"/>
  <c r="C46" i="117"/>
  <c r="C76" i="117"/>
  <c r="C81" i="117"/>
  <c r="C99" i="117"/>
  <c r="C107" i="117"/>
  <c r="C131" i="117"/>
  <c r="CR18" i="117"/>
  <c r="C55" i="117"/>
  <c r="C113" i="117"/>
  <c r="C129" i="117"/>
  <c r="CR26" i="117"/>
  <c r="CR6" i="117"/>
  <c r="CR37" i="117"/>
  <c r="C41" i="117"/>
  <c r="C116" i="117"/>
  <c r="C122" i="117"/>
  <c r="CR7" i="117"/>
  <c r="CR15" i="117"/>
  <c r="C82" i="117"/>
  <c r="C86" i="117"/>
  <c r="C103" i="117"/>
  <c r="C114" i="117"/>
  <c r="C120" i="117"/>
  <c r="C21" i="105"/>
  <c r="CR21" i="105"/>
  <c r="C110" i="106"/>
  <c r="CR110" i="106"/>
  <c r="C67" i="106"/>
  <c r="CR67" i="106"/>
  <c r="CR101" i="112"/>
  <c r="C101" i="112"/>
  <c r="CR114" i="113"/>
  <c r="C114" i="113"/>
  <c r="CR53" i="117"/>
  <c r="C53" i="117"/>
  <c r="CR75" i="117"/>
  <c r="C75" i="117"/>
  <c r="CR114" i="88"/>
  <c r="CR122" i="88"/>
  <c r="CR48" i="97"/>
  <c r="CR114" i="97"/>
  <c r="CR118" i="97"/>
  <c r="CR122" i="97"/>
  <c r="CR126" i="97"/>
  <c r="CR130" i="97"/>
  <c r="C122" i="98"/>
  <c r="CR122" i="98"/>
  <c r="C90" i="98"/>
  <c r="CR90" i="98"/>
  <c r="C58" i="98"/>
  <c r="CR58" i="98"/>
  <c r="CR79" i="105"/>
  <c r="C79" i="105"/>
  <c r="CR14" i="105"/>
  <c r="C14" i="105"/>
  <c r="C114" i="106"/>
  <c r="CR114" i="106"/>
  <c r="C82" i="106"/>
  <c r="CR82" i="106"/>
  <c r="CR31" i="106"/>
  <c r="C31" i="106"/>
  <c r="CR10" i="106"/>
  <c r="C10" i="106"/>
  <c r="C129" i="112"/>
  <c r="CR129" i="112"/>
  <c r="C115" i="112"/>
  <c r="CR115" i="112"/>
  <c r="CR69" i="112"/>
  <c r="C69" i="112"/>
  <c r="C6" i="112"/>
  <c r="CR6" i="112"/>
  <c r="CR43" i="117"/>
  <c r="C43" i="117"/>
  <c r="CR94" i="117"/>
  <c r="C94" i="117"/>
  <c r="CR34" i="88"/>
  <c r="CR55" i="88"/>
  <c r="CR63" i="88"/>
  <c r="CR73" i="88"/>
  <c r="CR81" i="88"/>
  <c r="CR101" i="88"/>
  <c r="C126" i="88"/>
  <c r="C118" i="88"/>
  <c r="C110" i="88"/>
  <c r="C94" i="88"/>
  <c r="C86" i="88"/>
  <c r="C78" i="88"/>
  <c r="C70" i="88"/>
  <c r="C60" i="88"/>
  <c r="C39" i="88"/>
  <c r="C27" i="88"/>
  <c r="CR5" i="97"/>
  <c r="CR17" i="97"/>
  <c r="CR37" i="97"/>
  <c r="C98" i="97"/>
  <c r="C94" i="97"/>
  <c r="C71" i="97"/>
  <c r="C38" i="97"/>
  <c r="C29" i="97"/>
  <c r="C15" i="97"/>
  <c r="C6" i="97"/>
  <c r="C126" i="98"/>
  <c r="CR126" i="98"/>
  <c r="C62" i="98"/>
  <c r="CR62" i="98"/>
  <c r="CR48" i="105"/>
  <c r="CR50" i="105"/>
  <c r="CR62" i="105"/>
  <c r="CR94" i="105"/>
  <c r="C116" i="105"/>
  <c r="CR91" i="105"/>
  <c r="C91" i="105"/>
  <c r="C84" i="105"/>
  <c r="C52" i="105"/>
  <c r="C45" i="105"/>
  <c r="C118" i="106"/>
  <c r="CR118" i="106"/>
  <c r="C86" i="106"/>
  <c r="CR86" i="106"/>
  <c r="CR56" i="106"/>
  <c r="C56" i="106"/>
  <c r="C49" i="106"/>
  <c r="C20" i="106"/>
  <c r="O145" i="106"/>
  <c r="C86" i="98"/>
  <c r="CR86" i="98"/>
  <c r="CR34" i="105"/>
  <c r="C34" i="105"/>
  <c r="CR109" i="112"/>
  <c r="C109" i="112"/>
  <c r="C56" i="112"/>
  <c r="CR56" i="112"/>
  <c r="CR14" i="112"/>
  <c r="C14" i="112"/>
  <c r="C121" i="113"/>
  <c r="CR121" i="113"/>
  <c r="C130" i="98"/>
  <c r="CR130" i="98"/>
  <c r="C98" i="98"/>
  <c r="CR98" i="98"/>
  <c r="C25" i="105"/>
  <c r="CR25" i="105"/>
  <c r="C122" i="106"/>
  <c r="CR122" i="106"/>
  <c r="C75" i="106"/>
  <c r="CR75" i="106"/>
  <c r="C55" i="106"/>
  <c r="CR55" i="106"/>
  <c r="CR18" i="106"/>
  <c r="C18" i="106"/>
  <c r="CR135" i="112"/>
  <c r="C135" i="112"/>
  <c r="CR120" i="112"/>
  <c r="C120" i="112"/>
  <c r="C92" i="112"/>
  <c r="CR92" i="112"/>
  <c r="C79" i="112"/>
  <c r="CR79" i="112"/>
  <c r="CR60" i="112"/>
  <c r="C60" i="112"/>
  <c r="C46" i="112"/>
  <c r="CR46" i="112"/>
  <c r="CR101" i="113"/>
  <c r="C101" i="113"/>
  <c r="CR68" i="117"/>
  <c r="C68" i="117"/>
  <c r="C102" i="117"/>
  <c r="CR123" i="117"/>
  <c r="C123" i="117"/>
  <c r="CR10" i="88"/>
  <c r="CR18" i="88"/>
  <c r="CR26" i="88"/>
  <c r="CR109" i="88"/>
  <c r="CR117" i="88"/>
  <c r="CR125" i="88"/>
  <c r="C85" i="88"/>
  <c r="C77" i="88"/>
  <c r="C69" i="88"/>
  <c r="C59" i="88"/>
  <c r="CR14" i="97"/>
  <c r="C125" i="97"/>
  <c r="C121" i="97"/>
  <c r="C113" i="97"/>
  <c r="C79" i="97"/>
  <c r="C47" i="97"/>
  <c r="C23" i="97"/>
  <c r="C102" i="98"/>
  <c r="CR102" i="98"/>
  <c r="C70" i="98"/>
  <c r="CR70" i="98"/>
  <c r="CR43" i="105"/>
  <c r="CR86" i="105"/>
  <c r="C108" i="105"/>
  <c r="CR102" i="105"/>
  <c r="C102" i="105"/>
  <c r="CR83" i="105"/>
  <c r="C83" i="105"/>
  <c r="C76" i="105"/>
  <c r="CR51" i="105"/>
  <c r="C51" i="105"/>
  <c r="CR18" i="105"/>
  <c r="C18" i="105"/>
  <c r="C11" i="105"/>
  <c r="CR5" i="105"/>
  <c r="C5" i="105"/>
  <c r="C126" i="106"/>
  <c r="CR126" i="106"/>
  <c r="C93" i="106"/>
  <c r="CR93" i="106"/>
  <c r="C43" i="106"/>
  <c r="CR43" i="106"/>
  <c r="C39" i="106"/>
  <c r="C104" i="106"/>
  <c r="C54" i="98"/>
  <c r="CR54" i="98"/>
  <c r="CR99" i="105"/>
  <c r="C99" i="105"/>
  <c r="CR65" i="106"/>
  <c r="C65" i="106"/>
  <c r="C88" i="112"/>
  <c r="CR88" i="112"/>
  <c r="CR42" i="112"/>
  <c r="C42" i="112"/>
  <c r="C27" i="112"/>
  <c r="CR27" i="112"/>
  <c r="CR90" i="117"/>
  <c r="C90" i="117"/>
  <c r="CR22" i="98"/>
  <c r="C66" i="98"/>
  <c r="CR66" i="98"/>
  <c r="CR71" i="105"/>
  <c r="C71" i="105"/>
  <c r="CR38" i="105"/>
  <c r="C38" i="105"/>
  <c r="C6" i="105"/>
  <c r="CR6" i="105"/>
  <c r="CR50" i="97"/>
  <c r="CR82" i="97"/>
  <c r="C74" i="98"/>
  <c r="CR74" i="98"/>
  <c r="CR16" i="106"/>
  <c r="C16" i="106"/>
  <c r="C104" i="112"/>
  <c r="CR104" i="112"/>
  <c r="CR77" i="112"/>
  <c r="C77" i="112"/>
  <c r="CR65" i="112"/>
  <c r="C65" i="112"/>
  <c r="C52" i="112"/>
  <c r="CR52" i="112"/>
  <c r="C23" i="112"/>
  <c r="CR23" i="112"/>
  <c r="C10" i="112"/>
  <c r="CR10" i="112"/>
  <c r="CR64" i="117"/>
  <c r="C105" i="117"/>
  <c r="CR105" i="117"/>
  <c r="CR73" i="113"/>
  <c r="CR26" i="97"/>
  <c r="CR35" i="97"/>
  <c r="C110" i="98"/>
  <c r="CR110" i="98"/>
  <c r="C78" i="98"/>
  <c r="CR78" i="98"/>
  <c r="CR47" i="105"/>
  <c r="CR126" i="105"/>
  <c r="C126" i="105"/>
  <c r="CR42" i="105"/>
  <c r="C42" i="105"/>
  <c r="C29" i="105"/>
  <c r="CR29" i="105"/>
  <c r="C10" i="105"/>
  <c r="CR10" i="105"/>
  <c r="CR32" i="106"/>
  <c r="C101" i="106"/>
  <c r="CR101" i="106"/>
  <c r="CR59" i="106"/>
  <c r="C59" i="106"/>
  <c r="CR26" i="106"/>
  <c r="C26" i="106"/>
  <c r="CR6" i="106"/>
  <c r="C6" i="106"/>
  <c r="C95" i="106"/>
  <c r="C118" i="98"/>
  <c r="CR118" i="98"/>
  <c r="C78" i="106"/>
  <c r="CR78" i="106"/>
  <c r="CR51" i="106"/>
  <c r="C51" i="106"/>
  <c r="CR13" i="106"/>
  <c r="C13" i="106"/>
  <c r="CR122" i="105"/>
  <c r="C122" i="105"/>
  <c r="C106" i="98"/>
  <c r="CR106" i="98"/>
  <c r="CR54" i="105"/>
  <c r="CR95" i="105"/>
  <c r="C95" i="105"/>
  <c r="CR30" i="105"/>
  <c r="C30" i="105"/>
  <c r="C17" i="105"/>
  <c r="CR17" i="105"/>
  <c r="C130" i="106"/>
  <c r="CR130" i="106"/>
  <c r="C97" i="106"/>
  <c r="CR97" i="106"/>
  <c r="C60" i="106"/>
  <c r="CR60" i="106"/>
  <c r="CR45" i="106"/>
  <c r="C45" i="106"/>
  <c r="CR50" i="117"/>
  <c r="C50" i="117"/>
  <c r="CR96" i="117"/>
  <c r="C96" i="117"/>
  <c r="CR51" i="113"/>
  <c r="C5" i="113"/>
  <c r="CR123" i="113"/>
  <c r="CR59" i="97"/>
  <c r="C114" i="98"/>
  <c r="CR114" i="98"/>
  <c r="C82" i="98"/>
  <c r="CR82" i="98"/>
  <c r="C50" i="98"/>
  <c r="CR50" i="98"/>
  <c r="CR33" i="105"/>
  <c r="CR67" i="105"/>
  <c r="CR112" i="105"/>
  <c r="CR114" i="105"/>
  <c r="CR118" i="105"/>
  <c r="CR87" i="105"/>
  <c r="C87" i="105"/>
  <c r="CR22" i="105"/>
  <c r="C22" i="105"/>
  <c r="C15" i="105"/>
  <c r="CR9" i="105"/>
  <c r="C9" i="105"/>
  <c r="CR11" i="106"/>
  <c r="CR44" i="106"/>
  <c r="C106" i="106"/>
  <c r="CR106" i="106"/>
  <c r="C72" i="106"/>
  <c r="CR72" i="106"/>
  <c r="CR52" i="106"/>
  <c r="C52" i="106"/>
  <c r="CR44" i="105"/>
  <c r="CR54" i="106"/>
  <c r="CR107" i="112"/>
  <c r="C107" i="112"/>
  <c r="CR68" i="112"/>
  <c r="C68" i="112"/>
  <c r="CR40" i="112"/>
  <c r="C40" i="112"/>
  <c r="CR32" i="112"/>
  <c r="C32" i="112"/>
  <c r="C19" i="112"/>
  <c r="CR19" i="112"/>
  <c r="CR105" i="112"/>
  <c r="C105" i="112"/>
  <c r="C91" i="112"/>
  <c r="C91" i="113"/>
  <c r="CR91" i="113"/>
  <c r="CR130" i="113"/>
  <c r="C130" i="113"/>
  <c r="CR124" i="112"/>
  <c r="C124" i="112"/>
  <c r="C111" i="112"/>
  <c r="CR111" i="112"/>
  <c r="C83" i="112"/>
  <c r="CR83" i="112"/>
  <c r="CR22" i="112"/>
  <c r="C22" i="112"/>
  <c r="CR106" i="113"/>
  <c r="C106" i="113"/>
  <c r="CR111" i="113"/>
  <c r="C111" i="113"/>
  <c r="C123" i="112"/>
  <c r="CR123" i="112"/>
  <c r="C71" i="112"/>
  <c r="CR71" i="112"/>
  <c r="C137" i="112"/>
  <c r="CR137" i="112"/>
  <c r="CR116" i="112"/>
  <c r="C116" i="112"/>
  <c r="CR103" i="112"/>
  <c r="C103" i="112"/>
  <c r="CR34" i="112"/>
  <c r="C34" i="112"/>
  <c r="C127" i="112"/>
  <c r="CR127" i="112"/>
  <c r="CR108" i="112"/>
  <c r="C108" i="112"/>
  <c r="C95" i="112"/>
  <c r="CR95" i="112"/>
  <c r="CR26" i="112"/>
  <c r="C26" i="112"/>
  <c r="CR7" i="112"/>
  <c r="C7" i="112"/>
  <c r="C31" i="117"/>
  <c r="CR31" i="117"/>
  <c r="CR47" i="117"/>
  <c r="C47" i="117"/>
  <c r="C119" i="112"/>
  <c r="CR119" i="112"/>
  <c r="C87" i="112"/>
  <c r="C51" i="112"/>
  <c r="CR51" i="112"/>
  <c r="CR18" i="112"/>
  <c r="C18" i="112"/>
  <c r="CR133" i="113"/>
  <c r="C133" i="113"/>
  <c r="CR9" i="117"/>
  <c r="C12" i="117"/>
  <c r="CR12" i="117"/>
  <c r="C22" i="117"/>
  <c r="CR22" i="117"/>
  <c r="CR84" i="112"/>
  <c r="CR100" i="112"/>
  <c r="CR113" i="112"/>
  <c r="C113" i="112"/>
  <c r="CR99" i="112"/>
  <c r="C63" i="112"/>
  <c r="CR63" i="112"/>
  <c r="CR30" i="112"/>
  <c r="C30" i="112"/>
  <c r="CR11" i="112"/>
  <c r="C11" i="112"/>
  <c r="CR42" i="113"/>
  <c r="C42" i="113"/>
  <c r="C36" i="117"/>
  <c r="CR36" i="117"/>
  <c r="CR118" i="117"/>
  <c r="C118" i="117"/>
  <c r="CR135" i="113"/>
  <c r="C135" i="113"/>
  <c r="CR57" i="117"/>
  <c r="C57" i="117"/>
  <c r="CR83" i="117"/>
  <c r="C83" i="117"/>
  <c r="C103" i="113"/>
  <c r="C17" i="117"/>
  <c r="CR17" i="117"/>
  <c r="C49" i="117"/>
  <c r="CR115" i="117"/>
  <c r="C115" i="117"/>
  <c r="CR121" i="117"/>
  <c r="C121" i="117"/>
  <c r="C120" i="113"/>
  <c r="CR120" i="113"/>
  <c r="CR54" i="117"/>
  <c r="C54" i="117"/>
  <c r="CR100" i="117"/>
  <c r="C100" i="117"/>
  <c r="CR65" i="117"/>
  <c r="CR14" i="117"/>
  <c r="CR25" i="117"/>
  <c r="C44" i="117"/>
  <c r="C51" i="117"/>
  <c r="CR20" i="117"/>
  <c r="CR28" i="117"/>
  <c r="CR34" i="117"/>
  <c r="C73" i="117"/>
  <c r="C89" i="117"/>
  <c r="C97" i="117"/>
  <c r="CR13" i="117"/>
  <c r="CR21" i="117"/>
  <c r="CR35" i="117"/>
  <c r="CR11" i="117"/>
  <c r="CR19" i="117"/>
  <c r="CR27" i="117"/>
  <c r="CR33" i="117"/>
  <c r="C72" i="117"/>
  <c r="C80" i="117"/>
  <c r="C88" i="117"/>
  <c r="CR29" i="117"/>
  <c r="CR67" i="117"/>
  <c r="C79" i="117"/>
  <c r="C87" i="117"/>
  <c r="C95" i="117"/>
  <c r="CR8" i="117"/>
  <c r="CR16" i="117"/>
  <c r="CR24" i="117"/>
  <c r="CR30" i="117"/>
  <c r="CR38" i="117"/>
  <c r="C63" i="117"/>
  <c r="C77" i="117"/>
  <c r="C93" i="117"/>
  <c r="C101" i="117"/>
  <c r="C106" i="117"/>
  <c r="C5" i="117"/>
  <c r="C142" i="73" l="1"/>
  <c r="C141" i="73"/>
  <c r="C141" i="82"/>
  <c r="CR16" i="88"/>
  <c r="C16" i="88"/>
  <c r="C58" i="97"/>
  <c r="CR58" i="97"/>
  <c r="C20" i="97"/>
  <c r="CR20" i="97"/>
  <c r="CR58" i="106"/>
  <c r="C58" i="106"/>
  <c r="CR111" i="98"/>
  <c r="CR82" i="112"/>
  <c r="C82" i="112"/>
  <c r="C151" i="112" s="1"/>
  <c r="C52" i="88"/>
  <c r="C32" i="105"/>
  <c r="CR32" i="105"/>
  <c r="C29" i="106"/>
  <c r="CR29" i="106"/>
  <c r="C92" i="117"/>
  <c r="CR103" i="105"/>
  <c r="C38" i="88"/>
  <c r="C144" i="88" s="1"/>
  <c r="CR102" i="88"/>
  <c r="CR32" i="117"/>
  <c r="CR31" i="97"/>
  <c r="CR99" i="98"/>
  <c r="C92" i="98"/>
  <c r="CR92" i="98"/>
  <c r="C7" i="98"/>
  <c r="CR7" i="98"/>
  <c r="CR96" i="105"/>
  <c r="C96" i="105"/>
  <c r="CR116" i="106"/>
  <c r="C116" i="106"/>
  <c r="C64" i="112"/>
  <c r="CR133" i="112"/>
  <c r="C75" i="105"/>
  <c r="C117" i="97"/>
  <c r="C60" i="117"/>
  <c r="CR68" i="97"/>
  <c r="C15" i="113"/>
  <c r="C56" i="117"/>
  <c r="C150" i="117" s="1"/>
  <c r="CR39" i="113"/>
  <c r="CR64" i="106"/>
  <c r="CR5" i="88"/>
  <c r="CR22" i="88"/>
  <c r="CR43" i="88"/>
  <c r="CR76" i="88"/>
  <c r="CR95" i="88"/>
  <c r="CR121" i="88"/>
  <c r="C119" i="88"/>
  <c r="CR115" i="88"/>
  <c r="C98" i="88"/>
  <c r="C72" i="88"/>
  <c r="CR57" i="88"/>
  <c r="C12" i="88"/>
  <c r="C143" i="88" s="1"/>
  <c r="CR12" i="88"/>
  <c r="CR8" i="97"/>
  <c r="CR100" i="97"/>
  <c r="C106" i="97"/>
  <c r="C73" i="97"/>
  <c r="CR27" i="98"/>
  <c r="CR120" i="98"/>
  <c r="CR36" i="105"/>
  <c r="CR70" i="105"/>
  <c r="CR117" i="105"/>
  <c r="CR23" i="105"/>
  <c r="C23" i="105"/>
  <c r="CR129" i="106"/>
  <c r="C129" i="106"/>
  <c r="C15" i="106"/>
  <c r="CR15" i="106"/>
  <c r="C121" i="112"/>
  <c r="C11" i="113"/>
  <c r="C153" i="113" s="1"/>
  <c r="CR59" i="117"/>
  <c r="CR70" i="117"/>
  <c r="CR56" i="105"/>
  <c r="C56" i="105"/>
  <c r="C93" i="88"/>
  <c r="CR56" i="88"/>
  <c r="C56" i="88"/>
  <c r="C37" i="88"/>
  <c r="CR37" i="88"/>
  <c r="C41" i="97"/>
  <c r="C145" i="97" s="1"/>
  <c r="CR41" i="97"/>
  <c r="CR93" i="98"/>
  <c r="C93" i="98"/>
  <c r="C20" i="105"/>
  <c r="CR20" i="105"/>
  <c r="CR115" i="97"/>
  <c r="C115" i="97"/>
  <c r="CR104" i="98"/>
  <c r="C104" i="98"/>
  <c r="C70" i="112"/>
  <c r="CR70" i="112"/>
  <c r="CR9" i="112"/>
  <c r="C9" i="112"/>
  <c r="O152" i="112"/>
  <c r="C26" i="113"/>
  <c r="CR26" i="113"/>
  <c r="C74" i="117"/>
  <c r="CR74" i="117"/>
  <c r="C85" i="117"/>
  <c r="CR76" i="112"/>
  <c r="C109" i="97"/>
  <c r="C19" i="105"/>
  <c r="C142" i="105" s="1"/>
  <c r="CR94" i="98"/>
  <c r="CR97" i="88"/>
  <c r="C55" i="112"/>
  <c r="CR110" i="97"/>
  <c r="CR31" i="88"/>
  <c r="CR88" i="88"/>
  <c r="C74" i="88"/>
  <c r="CR16" i="97"/>
  <c r="CR76" i="97"/>
  <c r="C120" i="97"/>
  <c r="CR120" i="97"/>
  <c r="C55" i="97"/>
  <c r="CR55" i="97"/>
  <c r="CR108" i="98"/>
  <c r="C103" i="98"/>
  <c r="CR100" i="105"/>
  <c r="C89" i="105"/>
  <c r="CR89" i="105"/>
  <c r="CR33" i="106"/>
  <c r="CR31" i="112"/>
  <c r="C127" i="113"/>
  <c r="C129" i="97"/>
  <c r="CR25" i="88"/>
  <c r="C90" i="97"/>
  <c r="CR90" i="97"/>
  <c r="CR81" i="98"/>
  <c r="C81" i="98"/>
  <c r="C20" i="98"/>
  <c r="CR20" i="98"/>
  <c r="C140" i="82"/>
  <c r="CR61" i="88"/>
  <c r="CR84" i="88"/>
  <c r="C89" i="97"/>
  <c r="CR89" i="97"/>
  <c r="C8" i="113"/>
  <c r="C152" i="113" s="1"/>
  <c r="CR8" i="113"/>
  <c r="C45" i="97"/>
  <c r="CR45" i="97"/>
  <c r="C62" i="97"/>
  <c r="CR72" i="97"/>
  <c r="CR131" i="97"/>
  <c r="C131" i="97"/>
  <c r="C54" i="97"/>
  <c r="CR54" i="97"/>
  <c r="CR24" i="98"/>
  <c r="CR28" i="98"/>
  <c r="CR39" i="98"/>
  <c r="CR68" i="98"/>
  <c r="CR72" i="98"/>
  <c r="C72" i="98"/>
  <c r="CR125" i="105"/>
  <c r="CR105" i="105"/>
  <c r="C105" i="105"/>
  <c r="CR53" i="105"/>
  <c r="C53" i="105"/>
  <c r="CR121" i="106"/>
  <c r="C121" i="106"/>
  <c r="C145" i="106" s="1"/>
  <c r="CR41" i="112"/>
  <c r="C41" i="112"/>
  <c r="C68" i="113"/>
  <c r="CR68" i="113"/>
  <c r="C12" i="106"/>
  <c r="CR12" i="106"/>
  <c r="C74" i="105"/>
  <c r="CR74" i="105"/>
  <c r="CR13" i="105"/>
  <c r="C129" i="105"/>
  <c r="CR129" i="105"/>
  <c r="CR91" i="97"/>
  <c r="C90" i="105"/>
  <c r="CR90" i="105"/>
  <c r="C26" i="105"/>
  <c r="CR80" i="97"/>
  <c r="CR86" i="113"/>
  <c r="CR80" i="105"/>
  <c r="CR34" i="97"/>
  <c r="CR116" i="97"/>
  <c r="CR53" i="98"/>
  <c r="CR109" i="105"/>
  <c r="C109" i="105"/>
  <c r="CR35" i="105"/>
  <c r="C35" i="105"/>
  <c r="C141" i="105" s="1"/>
  <c r="C16" i="105"/>
  <c r="CR16" i="105"/>
  <c r="CR125" i="106"/>
  <c r="C125" i="106"/>
  <c r="CR110" i="112"/>
  <c r="C110" i="112"/>
  <c r="C28" i="112"/>
  <c r="CR28" i="112"/>
  <c r="C71" i="117"/>
  <c r="CR71" i="117"/>
  <c r="CR51" i="98"/>
  <c r="CR49" i="98"/>
  <c r="C49" i="98"/>
  <c r="C16" i="98"/>
  <c r="CR16" i="98"/>
  <c r="O144" i="106"/>
  <c r="CR50" i="112"/>
  <c r="C50" i="112"/>
  <c r="C97" i="112"/>
  <c r="CR97" i="112"/>
  <c r="C80" i="112"/>
  <c r="CR80" i="112"/>
  <c r="C61" i="117"/>
  <c r="C149" i="117" s="1"/>
  <c r="CR61" i="117"/>
  <c r="CR78" i="117"/>
  <c r="C78" i="117"/>
  <c r="C122" i="112"/>
  <c r="CR122" i="112"/>
  <c r="C93" i="112"/>
  <c r="CR93" i="112"/>
  <c r="C56" i="113"/>
  <c r="CR56" i="113"/>
  <c r="C80" i="98"/>
  <c r="C47" i="98"/>
  <c r="CR82" i="105"/>
  <c r="C119" i="106"/>
  <c r="CR119" i="106"/>
  <c r="C68" i="106"/>
  <c r="O151" i="112"/>
  <c r="C131" i="112"/>
  <c r="C62" i="112"/>
  <c r="C73" i="112"/>
  <c r="CR108" i="106"/>
  <c r="C108" i="106"/>
  <c r="CR112" i="112"/>
  <c r="CR37" i="112"/>
  <c r="C37" i="112"/>
  <c r="CR66" i="113"/>
  <c r="CR25" i="118"/>
  <c r="C30" i="118"/>
  <c r="CR57" i="118"/>
  <c r="CR104" i="118"/>
  <c r="CR72" i="118"/>
  <c r="CR16" i="118"/>
  <c r="C80" i="118"/>
  <c r="CR53" i="118"/>
  <c r="CR28" i="118"/>
  <c r="CR50" i="118"/>
  <c r="C113" i="118"/>
  <c r="CR85" i="118"/>
  <c r="CR83" i="118"/>
  <c r="C86" i="118"/>
  <c r="CR56" i="118"/>
  <c r="CR76" i="118"/>
  <c r="CR61" i="118"/>
  <c r="C132" i="118"/>
  <c r="CR90" i="118"/>
  <c r="C119" i="118"/>
  <c r="CR81" i="118"/>
  <c r="CR99" i="118"/>
  <c r="C26" i="118"/>
  <c r="CR13" i="118"/>
  <c r="CR68" i="118"/>
  <c r="CR111" i="118"/>
  <c r="CR65" i="118"/>
  <c r="CR116" i="118"/>
  <c r="CR8" i="118"/>
  <c r="CR128" i="118"/>
  <c r="CR19" i="118"/>
  <c r="CR32" i="118"/>
  <c r="CR115" i="118"/>
  <c r="CR121" i="118"/>
  <c r="C117" i="118"/>
  <c r="C36" i="118"/>
  <c r="C9" i="118"/>
  <c r="CR23" i="118"/>
  <c r="CR82" i="118"/>
  <c r="C122" i="118"/>
  <c r="CR58" i="118"/>
  <c r="CR105" i="118"/>
  <c r="C94" i="118"/>
  <c r="C54" i="118"/>
  <c r="CR7" i="118"/>
  <c r="O149" i="118"/>
  <c r="CR126" i="118"/>
  <c r="CR21" i="118"/>
  <c r="C70" i="118"/>
  <c r="C15" i="118"/>
  <c r="CR63" i="118"/>
  <c r="CR73" i="118"/>
  <c r="CR103" i="118"/>
  <c r="CR89" i="118"/>
  <c r="CR101" i="118"/>
  <c r="CR112" i="118"/>
  <c r="CR125" i="118"/>
  <c r="CR134" i="118"/>
  <c r="C123" i="118"/>
  <c r="C92" i="118"/>
  <c r="CR60" i="118"/>
  <c r="CR66" i="118"/>
  <c r="CR67" i="118"/>
  <c r="CR55" i="118"/>
  <c r="C79" i="118"/>
  <c r="C52" i="118"/>
  <c r="C48" i="118"/>
  <c r="C45" i="118"/>
  <c r="CR120" i="118"/>
  <c r="C110" i="118"/>
  <c r="C77" i="118"/>
  <c r="C34" i="118"/>
  <c r="CR40" i="118"/>
  <c r="C131" i="118"/>
  <c r="CR12" i="118"/>
  <c r="CR39" i="118"/>
  <c r="O148" i="118"/>
  <c r="CR38" i="118"/>
  <c r="CR47" i="118"/>
  <c r="CR91" i="118"/>
  <c r="CR100" i="118"/>
  <c r="CR97" i="118"/>
  <c r="CR130" i="118"/>
  <c r="C107" i="118"/>
  <c r="C88" i="118"/>
  <c r="C64" i="118"/>
  <c r="C42" i="118"/>
  <c r="C37" i="118"/>
  <c r="C10" i="118"/>
  <c r="CR108" i="118"/>
  <c r="CR114" i="118"/>
  <c r="CR17" i="118"/>
  <c r="CR41" i="118"/>
  <c r="CR96" i="118"/>
  <c r="CR20" i="118"/>
  <c r="CR31" i="118"/>
  <c r="C75" i="118"/>
  <c r="C27" i="118"/>
  <c r="C22" i="118"/>
  <c r="CR11" i="118"/>
  <c r="CR24" i="118"/>
  <c r="CR95" i="118"/>
  <c r="CR93" i="118"/>
  <c r="CR118" i="118"/>
  <c r="CR127" i="118"/>
  <c r="C109" i="118"/>
  <c r="C98" i="118"/>
  <c r="C87" i="118"/>
  <c r="C78" i="118"/>
  <c r="C74" i="118"/>
  <c r="C51" i="118"/>
  <c r="C18" i="118"/>
  <c r="C14" i="118"/>
  <c r="CR35" i="118"/>
  <c r="CR6" i="118"/>
  <c r="CR33" i="118"/>
  <c r="CR46" i="118"/>
  <c r="CR49" i="118"/>
  <c r="CR71" i="118"/>
  <c r="CR84" i="118"/>
  <c r="CR124" i="118"/>
  <c r="CR129" i="118"/>
  <c r="CR133" i="118"/>
  <c r="CR106" i="118"/>
  <c r="CR43" i="118"/>
  <c r="CR59" i="118"/>
  <c r="CR62" i="118"/>
  <c r="CR69" i="118"/>
  <c r="C144" i="98" l="1"/>
  <c r="C143" i="98"/>
  <c r="C152" i="112"/>
  <c r="C144" i="106"/>
  <c r="C144" i="97"/>
  <c r="C149" i="118"/>
  <c r="C148" i="118"/>
</calcChain>
</file>

<file path=xl/comments1.xml><?xml version="1.0" encoding="utf-8"?>
<comments xmlns="http://schemas.openxmlformats.org/spreadsheetml/2006/main">
  <authors>
    <author>Gerber Beatrice</author>
  </authors>
  <commentList>
    <comment ref="P166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67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2.xml><?xml version="1.0" encoding="utf-8"?>
<comments xmlns="http://schemas.openxmlformats.org/spreadsheetml/2006/main">
  <authors>
    <author>Gerber Beatrice</author>
  </authors>
  <commentList>
    <comment ref="R171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R172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3.xml><?xml version="1.0" encoding="utf-8"?>
<comments xmlns="http://schemas.openxmlformats.org/spreadsheetml/2006/main">
  <authors>
    <author>Gerber Beatrice</author>
  </authors>
  <commentList>
    <comment ref="P158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59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4.xml><?xml version="1.0" encoding="utf-8"?>
<comments xmlns="http://schemas.openxmlformats.org/spreadsheetml/2006/main">
  <authors>
    <author>Gerber Beatrice</author>
  </authors>
  <commentList>
    <comment ref="P156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57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sharedStrings.xml><?xml version="1.0" encoding="utf-8"?>
<sst xmlns="http://schemas.openxmlformats.org/spreadsheetml/2006/main" count="38056" uniqueCount="1856">
  <si>
    <t>Vorarbeiter / Gruppenchef  2</t>
  </si>
  <si>
    <t>Installationsarbeiter (ex)</t>
  </si>
  <si>
    <t>Elektromonteur 1</t>
  </si>
  <si>
    <t>Elektromonteur 2</t>
  </si>
  <si>
    <t>Elektromonteur 3</t>
  </si>
  <si>
    <t>Bauleitender Monteur / Vorarbeiter</t>
  </si>
  <si>
    <t>Chefmonteur</t>
  </si>
  <si>
    <t>nicht belegt</t>
  </si>
  <si>
    <t>Installations-Kontrolleur</t>
  </si>
  <si>
    <t>Betriebsmitarbeiter 1(ex)</t>
  </si>
  <si>
    <t>Betriebsmitarbeiter 2 (ex)</t>
  </si>
  <si>
    <t>Betriebsmitarbeiter 3 (ex)</t>
  </si>
  <si>
    <t>Betriebshandwerker 1(ex)</t>
  </si>
  <si>
    <t>Betriebshandwerker 2 (ex)</t>
  </si>
  <si>
    <t>Betriebshandwerker 3 (ex)</t>
  </si>
  <si>
    <t>Spezial-Handwerker / Schichtchef 1</t>
  </si>
  <si>
    <t>Spezial-Handwerker / Schichtchef 2</t>
  </si>
  <si>
    <t>Vorgesetzter - 1. Stufe (ex)</t>
  </si>
  <si>
    <t>Vorgesetzter - 2. Stufe (ex)</t>
  </si>
  <si>
    <t>Vorgesetzter - 3. Stufe (ex)</t>
  </si>
  <si>
    <t>Vorgesetzter - 4. Stufe (ex)</t>
  </si>
  <si>
    <t>Laborant 1</t>
  </si>
  <si>
    <t>Laborant 2</t>
  </si>
  <si>
    <t>Laborant 3 / Gruppenchef 1</t>
  </si>
  <si>
    <t>Laborant 4 / Gruppenchef 2</t>
  </si>
  <si>
    <t>Laborhilfe 1</t>
  </si>
  <si>
    <t>Laborhilfe 2</t>
  </si>
  <si>
    <t>Laborassistenz 1</t>
  </si>
  <si>
    <t>Laborassistenz 2</t>
  </si>
  <si>
    <t>Wissenschaftlicher Mitarbeiter</t>
  </si>
  <si>
    <t>Wissenschafter</t>
  </si>
  <si>
    <t>Wissenschaftlicher Spezialist</t>
  </si>
  <si>
    <t>Wissenschaftlicher Experte</t>
  </si>
  <si>
    <t>Elektroniker 1</t>
  </si>
  <si>
    <t>Elektroniker 2</t>
  </si>
  <si>
    <t>Elektroniker 3 / Gruppenchef 1</t>
  </si>
  <si>
    <t>Elektroniker 4 / Gruppenchef 2</t>
  </si>
  <si>
    <t>Vorstufe Entwicklungsingenieur</t>
  </si>
  <si>
    <t>Entwicklungsingenieur 1</t>
  </si>
  <si>
    <t>Entwicklungsingenieur 2</t>
  </si>
  <si>
    <t>Entwicklungsingenieur 3</t>
  </si>
  <si>
    <t>Senior Entwicklungsingenieur</t>
  </si>
  <si>
    <t>Vorstufe Projektierungsingenieur</t>
  </si>
  <si>
    <t>Projektierungsingenieur 1</t>
  </si>
  <si>
    <t>Projektierungsingenieur 2</t>
  </si>
  <si>
    <t>Projektierungsingenieur 3</t>
  </si>
  <si>
    <t>Senior Projektierungsingenieur</t>
  </si>
  <si>
    <t>Konstrukteur 1 / -planer 1</t>
  </si>
  <si>
    <t>Konstrukteur 2 / -planer 2</t>
  </si>
  <si>
    <t>Konstrukteur 3 / -planer 3 / Gruppenchef 1</t>
  </si>
  <si>
    <t>Konstrukteur 4 / Fachplaner 4 / Gruppenchef 2</t>
  </si>
  <si>
    <t>Konstrukteur 5  / Fachplaner 5 / Gruppenchef 3</t>
  </si>
  <si>
    <t>Konstrukteur 3 ex</t>
  </si>
  <si>
    <t>Vorstufe Projektingenieur</t>
  </si>
  <si>
    <t>Projektingenieur 1</t>
  </si>
  <si>
    <t>Projektingenieur 2</t>
  </si>
  <si>
    <t>Projektingenieur 3</t>
  </si>
  <si>
    <t>Senior Projektingenieur</t>
  </si>
  <si>
    <t>Service-Techniker 1</t>
  </si>
  <si>
    <t>Service-Techniker 2</t>
  </si>
  <si>
    <t>Service-Techniker 3 / Gruppenchef 1</t>
  </si>
  <si>
    <t>Service-Techniker 4 / Gruppenchef 2</t>
  </si>
  <si>
    <t>Service-Fachspezialist / Instruktor 1</t>
  </si>
  <si>
    <t>Service-Fachspezialist / Instruktor 2</t>
  </si>
  <si>
    <t>Service-Fachspezialist / Instruktor 3</t>
  </si>
  <si>
    <t>Service-Fachspezialist / Instruktor 4</t>
  </si>
  <si>
    <t>C-Operateur</t>
  </si>
  <si>
    <t>B-Operateur</t>
  </si>
  <si>
    <t>A-Operateur</t>
  </si>
  <si>
    <t>Schichtchef II</t>
  </si>
  <si>
    <t>Schichtchef</t>
  </si>
  <si>
    <t>Laborant</t>
  </si>
  <si>
    <t>SU-Kontrolleur</t>
  </si>
  <si>
    <t>SU-Chefkontrolleur</t>
  </si>
  <si>
    <t>Wächter</t>
  </si>
  <si>
    <t>Wachgruppenchef</t>
  </si>
  <si>
    <t>Nr</t>
  </si>
  <si>
    <t>Bezeichnung</t>
  </si>
  <si>
    <t>Funktionsbezeichnung</t>
  </si>
  <si>
    <t>Honorarkategorien Mitarbeiter</t>
  </si>
  <si>
    <t>Name/Vorname</t>
  </si>
  <si>
    <t>Berufsausbildung</t>
  </si>
  <si>
    <t>Diplom</t>
  </si>
  <si>
    <t>Bisherige Praxis</t>
  </si>
  <si>
    <t>CHF/Std.</t>
  </si>
  <si>
    <t>mit Angaben des Fachgebietes</t>
  </si>
  <si>
    <t>im Rahmen des Auftrages</t>
  </si>
  <si>
    <t>(Jahr)</t>
  </si>
  <si>
    <t>Ingenieure (ETH, HTL,TH)</t>
  </si>
  <si>
    <t>A</t>
  </si>
  <si>
    <t>Tiefbau, Verkehr</t>
  </si>
  <si>
    <t>Konstr. Ing.-Bau</t>
  </si>
  <si>
    <t>Chiaverio Flavio</t>
  </si>
  <si>
    <t>Schädler Beat</t>
  </si>
  <si>
    <t>Rentsch Lucas</t>
  </si>
  <si>
    <t>B</t>
  </si>
  <si>
    <t>Kalak Josef</t>
  </si>
  <si>
    <t>Projektleiter</t>
  </si>
  <si>
    <t>Hausammann Erich</t>
  </si>
  <si>
    <t>Giger Hans</t>
  </si>
  <si>
    <t>Dipl. Kult. Ing. ETH</t>
  </si>
  <si>
    <t>Zenners Guy</t>
  </si>
  <si>
    <t>Verkehr, Informatik</t>
  </si>
  <si>
    <t>Freiermuth Fritz</t>
  </si>
  <si>
    <t>Ver- / Entsorgung, Tiefbau</t>
  </si>
  <si>
    <t>C</t>
  </si>
  <si>
    <t>Vermessung</t>
  </si>
  <si>
    <t>Vermesser</t>
  </si>
  <si>
    <t>Ingenieur</t>
  </si>
  <si>
    <t>Yelman Mahir</t>
  </si>
  <si>
    <t>Bauleiter</t>
  </si>
  <si>
    <t>Buser Edi</t>
  </si>
  <si>
    <t>Bergmann Georg</t>
  </si>
  <si>
    <t>Schär Robert</t>
  </si>
  <si>
    <t xml:space="preserve">Spieler Daniel </t>
  </si>
  <si>
    <t>Gysin Daniel</t>
  </si>
  <si>
    <t>Wecke Jürgen</t>
  </si>
  <si>
    <t>Dipl. Ing. FH</t>
  </si>
  <si>
    <t>Bäumle Michael</t>
  </si>
  <si>
    <t>Riecke Heino</t>
  </si>
  <si>
    <t>Thomas Anette</t>
  </si>
  <si>
    <t>D</t>
  </si>
  <si>
    <t>Kern Etienne</t>
  </si>
  <si>
    <t>Konstr. Ing.-Bau, Strassenbau</t>
  </si>
  <si>
    <t>Brunkhorst Marc</t>
  </si>
  <si>
    <t>Rauchfleisch Alexander</t>
  </si>
  <si>
    <t>Tiefbauzeichner</t>
  </si>
  <si>
    <t>Aebi Roger</t>
  </si>
  <si>
    <t>Tiefbauzeichnerin</t>
  </si>
  <si>
    <t>Zeichner-Konstrukteur</t>
  </si>
  <si>
    <t>Ziegler Bruno</t>
  </si>
  <si>
    <t>Degen Andreas</t>
  </si>
  <si>
    <t>Benda Raymond</t>
  </si>
  <si>
    <t>Vermesser, Bauleiter</t>
  </si>
  <si>
    <t>Imesch Robert</t>
  </si>
  <si>
    <t>Projektbearbeitung Gemeindewesen</t>
  </si>
  <si>
    <t>Flückiger Hans Peter</t>
  </si>
  <si>
    <t>Lenherr Paul</t>
  </si>
  <si>
    <t>Oehen Beat</t>
  </si>
  <si>
    <t>Zeichner- Konstrukteur</t>
  </si>
  <si>
    <t>Wespiser Charles</t>
  </si>
  <si>
    <t>Zeichner</t>
  </si>
  <si>
    <t>E</t>
  </si>
  <si>
    <t>Nicolosi Lucia</t>
  </si>
  <si>
    <t>Hagen Stefan</t>
  </si>
  <si>
    <t>Bucher Oliver</t>
  </si>
  <si>
    <t>Hardmeyer Christian</t>
  </si>
  <si>
    <t>F</t>
  </si>
  <si>
    <t>Wira Stephane</t>
  </si>
  <si>
    <t>G</t>
  </si>
  <si>
    <t>Administration</t>
  </si>
  <si>
    <t>KV-Abschluss</t>
  </si>
  <si>
    <t>Meister Christine</t>
  </si>
  <si>
    <t>Szirt Madeleine</t>
  </si>
  <si>
    <t>Künzli Doris</t>
  </si>
  <si>
    <t>Handelsdiplom</t>
  </si>
  <si>
    <t>Fakturistin</t>
  </si>
  <si>
    <t>Kiefer Patrick</t>
  </si>
  <si>
    <t>EDV, IZ</t>
  </si>
  <si>
    <t>Steg Günther</t>
  </si>
  <si>
    <t>CAD-Koordinator</t>
  </si>
  <si>
    <t>Sekretariat</t>
  </si>
  <si>
    <t>Sekretärin</t>
  </si>
  <si>
    <t>Körkel Agnes</t>
  </si>
  <si>
    <t>Weider Noelle</t>
  </si>
  <si>
    <t>BTS Direktionssekretärin</t>
  </si>
  <si>
    <t>Technisches Hilfspersonal</t>
  </si>
  <si>
    <t>Gabier Bernard</t>
  </si>
  <si>
    <t>Archivar</t>
  </si>
  <si>
    <t>Reprographin</t>
  </si>
  <si>
    <t>Eilers Brigitte</t>
  </si>
  <si>
    <t>Schurrer Gabriel</t>
  </si>
  <si>
    <t>Messgehilfe</t>
  </si>
  <si>
    <t>4. Lehrjahr</t>
  </si>
  <si>
    <t>Lehrling</t>
  </si>
  <si>
    <t>3/4G</t>
  </si>
  <si>
    <t>3. Lehrjahr</t>
  </si>
  <si>
    <t>1/2G</t>
  </si>
  <si>
    <t>Thalmann Patric</t>
  </si>
  <si>
    <t>Delmas Marc</t>
  </si>
  <si>
    <t>2. Lehrjahr</t>
  </si>
  <si>
    <t>Lachat Benjamin</t>
  </si>
  <si>
    <t>1. Lehrjahr</t>
  </si>
  <si>
    <t>Total Mitarbeiter</t>
  </si>
  <si>
    <t>Fuchs André</t>
  </si>
  <si>
    <t>1)</t>
  </si>
  <si>
    <t>2)</t>
  </si>
  <si>
    <t>In leitender Funktion eine Kategorie höher</t>
  </si>
  <si>
    <t>Als Prüfingenieur Honorarkategorie A</t>
  </si>
  <si>
    <t>3)</t>
  </si>
  <si>
    <t>Stoffel Patric</t>
  </si>
  <si>
    <t>Währen Maya</t>
  </si>
  <si>
    <t>C/D</t>
  </si>
  <si>
    <t>Personalfachfrau</t>
  </si>
  <si>
    <t>Dipl. Bauing. ETH</t>
  </si>
  <si>
    <t>Dipl. Bauing. HTL</t>
  </si>
  <si>
    <t>Dipl. Bauing. EPF</t>
  </si>
  <si>
    <t>Dipl. Bauing. TH Karlsruhe</t>
  </si>
  <si>
    <t>Dipl. Bauing. FH</t>
  </si>
  <si>
    <t>Dipl. Bauing. TH, NDS ETH 1990</t>
  </si>
  <si>
    <t>Dipl. Bauing. FH SFI</t>
  </si>
  <si>
    <t>Dipl. Bauing. TU Paris</t>
  </si>
  <si>
    <t>Geotechnik, Tiefbau</t>
  </si>
  <si>
    <t>Strassenbau, Tiefbau</t>
  </si>
  <si>
    <t>Hänni Alexander</t>
  </si>
  <si>
    <t>EDV-Supporter</t>
  </si>
  <si>
    <t>Fuchs Christian</t>
  </si>
  <si>
    <t>Derezynski Françoise</t>
  </si>
  <si>
    <t>Geographin</t>
  </si>
  <si>
    <t>Sachbearbeiterin Offertwesen</t>
  </si>
  <si>
    <t xml:space="preserve">Höhere Töchterhandelsschule, Bern </t>
  </si>
  <si>
    <t>Netzwerk-Administrator</t>
  </si>
  <si>
    <t>Stalder Judith</t>
  </si>
  <si>
    <t>Imesch Reto</t>
  </si>
  <si>
    <t>Beck Peter</t>
  </si>
  <si>
    <t>lic.phil.I</t>
  </si>
  <si>
    <t>Chef-Ingenieur</t>
  </si>
  <si>
    <t>Projektleiter, Prüfingenieur</t>
  </si>
  <si>
    <t>Projektleiter, Experte Lärm</t>
  </si>
  <si>
    <t>Projektleiter, Bauleiter</t>
  </si>
  <si>
    <t>Projektleiterin</t>
  </si>
  <si>
    <t>Dipl. Bauing. TH Kaiserslautern</t>
  </si>
  <si>
    <t>Tiefbau, Wasserbau</t>
  </si>
  <si>
    <t>Konstr. Ing.-Bau, Tiefbau, Tunnelbau</t>
  </si>
  <si>
    <t>*</t>
  </si>
  <si>
    <t>Dipl. phil. II, Geographin</t>
  </si>
  <si>
    <t>Projektleiter, Zeichner-Konstrukteur</t>
  </si>
  <si>
    <t>Chroust Steffi</t>
  </si>
  <si>
    <t>Vermessung, GIS</t>
  </si>
  <si>
    <t>Falzone Lorenzo</t>
  </si>
  <si>
    <t>Eichenberger Sylvia</t>
  </si>
  <si>
    <t>Ruff Ute</t>
  </si>
  <si>
    <t>Dipl. Geoökologin</t>
  </si>
  <si>
    <t>Umwelt, GIS</t>
  </si>
  <si>
    <t>Müller Thomas</t>
  </si>
  <si>
    <t>Bauzeichner</t>
  </si>
  <si>
    <t>Morgen Christine</t>
  </si>
  <si>
    <t>Dipl. Vermessungsing. HTL</t>
  </si>
  <si>
    <t>Tiefbau, Projektmanagement</t>
  </si>
  <si>
    <t>Bauzeichnerin</t>
  </si>
  <si>
    <t>Dipl. Ing. Geomatik FH</t>
  </si>
  <si>
    <t>Dipl. Bauing. TU Mailand</t>
  </si>
  <si>
    <t>Verkehr, Ereignisdienstplanung</t>
  </si>
  <si>
    <t>Planer Marketingkommunikation</t>
  </si>
  <si>
    <t>Fischer Michel</t>
  </si>
  <si>
    <t>Verkaufslehre</t>
  </si>
  <si>
    <t>Martin Dirk</t>
  </si>
  <si>
    <t>Bauleitung, Umbau, Sanierung</t>
  </si>
  <si>
    <t>Praktikantin</t>
  </si>
  <si>
    <t>Lehrlinge / Praktikanten</t>
  </si>
  <si>
    <t>Wernli Sebastian</t>
  </si>
  <si>
    <t>Will Cédric</t>
  </si>
  <si>
    <t xml:space="preserve">Bauleiter, Zeichner-Konstrukteur </t>
  </si>
  <si>
    <t>Suter Thomas</t>
  </si>
  <si>
    <t>Sigrist Dominik</t>
  </si>
  <si>
    <t>Sachbearbeiterin Projektmanagm.</t>
  </si>
  <si>
    <t>Bürofachdiplom VSH/HWS</t>
  </si>
  <si>
    <t>Kalt Susanne</t>
  </si>
  <si>
    <t>Räuchle Tobias</t>
  </si>
  <si>
    <t>Meichtry Anna</t>
  </si>
  <si>
    <t>Allemann  Bertrand</t>
  </si>
  <si>
    <t>Ortlieb Hans-Rudi</t>
  </si>
  <si>
    <t>Haas Gabi</t>
  </si>
  <si>
    <t>Umweltschutz</t>
  </si>
  <si>
    <t xml:space="preserve">Berufsschule </t>
  </si>
  <si>
    <t>Praktikant</t>
  </si>
  <si>
    <t>Hofer Philip                           *</t>
  </si>
  <si>
    <t xml:space="preserve">C/B </t>
  </si>
  <si>
    <t>D/C</t>
  </si>
  <si>
    <t>Ingenieurin</t>
  </si>
  <si>
    <t>Leiter Finanz +Rechnungsw.</t>
  </si>
  <si>
    <t>von Schallen Urs</t>
  </si>
  <si>
    <t>Gerber Beatrice</t>
  </si>
  <si>
    <t>Assistentin der Geschäftsleitung</t>
  </si>
  <si>
    <t>Direktionssekretätin (HWS)</t>
  </si>
  <si>
    <t>Knoll Bernd</t>
  </si>
  <si>
    <t>Stahl-, Massivbau, Bauleitung</t>
  </si>
  <si>
    <t>Maschinenzeichner</t>
  </si>
  <si>
    <t>Oruk Makbule</t>
  </si>
  <si>
    <t>Kauffrau</t>
  </si>
  <si>
    <t>Hollenstein David</t>
  </si>
  <si>
    <t>Wieland Manuel</t>
  </si>
  <si>
    <t>Di Mauro Miriam</t>
  </si>
  <si>
    <t>Niederberger Benjamin</t>
  </si>
  <si>
    <t>Akdeniz Veysel</t>
  </si>
  <si>
    <t>Baier Boris</t>
  </si>
  <si>
    <t>Dipl. Bauing. TU Darmstadt</t>
  </si>
  <si>
    <t>Lärm, Umwelt</t>
  </si>
  <si>
    <t>Messungen, Projektleiter</t>
  </si>
  <si>
    <t>Strassenbau, Lärmschutz</t>
  </si>
  <si>
    <t>Erste Kategorie = Grundfunktion</t>
  </si>
  <si>
    <t>Bader Jacqueline</t>
  </si>
  <si>
    <t>Mitarbeiterin Finanz+Rechnungsw.</t>
  </si>
  <si>
    <t>Bürgi Sandra</t>
  </si>
  <si>
    <t>Humbel Sven</t>
  </si>
  <si>
    <t>Schoeffel Daniel</t>
  </si>
  <si>
    <t>Barth Yanick</t>
  </si>
  <si>
    <t>Schneider Alexander</t>
  </si>
  <si>
    <t>Lange Stephanie</t>
  </si>
  <si>
    <t>Dipl. Bauing. TU Rostock</t>
  </si>
  <si>
    <t>Budry Marcel</t>
  </si>
  <si>
    <t>Rey Lionel</t>
  </si>
  <si>
    <t>Diplomgeologe, D.E.S. Umweltnaturwissenschaften</t>
  </si>
  <si>
    <t>Bereich Lärm, Luft, Umwelt</t>
  </si>
  <si>
    <t>Zusatzausbildung</t>
  </si>
  <si>
    <r>
      <t xml:space="preserve">vorgesehene </t>
    </r>
    <r>
      <rPr>
        <b/>
        <sz val="9"/>
        <rFont val="Arial Narrow"/>
        <family val="2"/>
      </rPr>
      <t>Funktion</t>
    </r>
  </si>
  <si>
    <r>
      <t xml:space="preserve"> A/B </t>
    </r>
    <r>
      <rPr>
        <vertAlign val="superscript"/>
        <sz val="9"/>
        <rFont val="Arial Narrow"/>
        <family val="2"/>
      </rPr>
      <t>1)</t>
    </r>
  </si>
  <si>
    <r>
      <t xml:space="preserve">B/A </t>
    </r>
    <r>
      <rPr>
        <vertAlign val="superscript"/>
        <sz val="9"/>
        <rFont val="Arial Narrow"/>
        <family val="2"/>
      </rPr>
      <t>2)</t>
    </r>
  </si>
  <si>
    <r>
      <t xml:space="preserve"> B/C </t>
    </r>
    <r>
      <rPr>
        <vertAlign val="superscript"/>
        <sz val="9"/>
        <rFont val="Arial Narrow"/>
        <family val="2"/>
      </rPr>
      <t>1)</t>
    </r>
  </si>
  <si>
    <r>
      <t xml:space="preserve"> C/B </t>
    </r>
    <r>
      <rPr>
        <vertAlign val="superscript"/>
        <sz val="9"/>
        <rFont val="Arial Narrow"/>
        <family val="2"/>
      </rPr>
      <t>3)</t>
    </r>
  </si>
  <si>
    <t>Titel, Ausbildung, Hochschule</t>
  </si>
  <si>
    <t>Titel, Ausbildung, Hochschule,
Technikum, Berufslehre, Anlehre</t>
  </si>
  <si>
    <t>Lehrab-
schluss
(Jahr)</t>
  </si>
  <si>
    <t>Anzahl
Jahre</t>
  </si>
  <si>
    <t>dipl. Wirtschaftsing. FH</t>
  </si>
  <si>
    <t>Konstr. Ing.-Bau, Tiefbau, Bahnbau</t>
  </si>
  <si>
    <t>EDV-Support</t>
  </si>
  <si>
    <t>Verkehr, Umwelt, Tiefbau, Projektmanagement</t>
  </si>
  <si>
    <t>eidg. dipl. Personalfachfrau</t>
  </si>
  <si>
    <t>Personalwesen</t>
  </si>
  <si>
    <t>eidg. dipl. Buchhalter</t>
  </si>
  <si>
    <t>Eidg. dipl. Experte in Rechnungslegung und Controlling</t>
  </si>
  <si>
    <t>Sachbearbeiterin Projektmanagement</t>
  </si>
  <si>
    <t>Projektmanagement, interne Weiterbildung</t>
  </si>
  <si>
    <t>dipl. Faching. für Bauprojektmanagement</t>
  </si>
  <si>
    <r>
      <t>Hon-Kat.</t>
    </r>
    <r>
      <rPr>
        <b/>
        <vertAlign val="superscript"/>
        <sz val="9"/>
        <rFont val="Arial Narrow"/>
        <family val="2"/>
      </rPr>
      <t>1)</t>
    </r>
  </si>
  <si>
    <t>Marketing</t>
  </si>
  <si>
    <t>Anzeigenleitung, Beschriftungen, allg. Grafik, Public Relations</t>
  </si>
  <si>
    <t>Projektleiter, Kostencontroller</t>
  </si>
  <si>
    <t>Bautenerhalt, Kunstbauten, Bauleitung</t>
  </si>
  <si>
    <t>Konstr. Ing.-Bau, Generalplanungen, Grossprojekte</t>
  </si>
  <si>
    <t>Bautenerhalt (Autobahnen, Tunnels, Brücken), Gesamtleitungen, Grossprojekte</t>
  </si>
  <si>
    <t>Tiefbau, Strassen- und Tunnelbau, Gesamtleitungen, Grossprojekte</t>
  </si>
  <si>
    <t>Projektmanagement, Gesamtleitungen, Grossprojekte</t>
  </si>
  <si>
    <t>Tief- und Strassenbau, Verkehr, Wasserbau</t>
  </si>
  <si>
    <t>Umwelt, Lärm</t>
  </si>
  <si>
    <t>Tiefbau, Kanalisationen</t>
  </si>
  <si>
    <t>Bautenerhalt, Tiefbau, Kanalisationen</t>
  </si>
  <si>
    <t>Umwelt, Lärm, Luft, UVB, UBB, öBB</t>
  </si>
  <si>
    <t>Bereichsassistentin</t>
  </si>
  <si>
    <t>CAD, Lehrlingsausbildung</t>
  </si>
  <si>
    <t>EDV</t>
  </si>
  <si>
    <t>Ing.</t>
  </si>
  <si>
    <t>Adm.</t>
  </si>
  <si>
    <t>Sekr.</t>
  </si>
  <si>
    <t>Techn.</t>
  </si>
  <si>
    <t>PL Grossprojekte</t>
  </si>
  <si>
    <t>Frauen</t>
  </si>
  <si>
    <t>&gt; 10 Jahre</t>
  </si>
  <si>
    <t>Ing ETH, TU</t>
  </si>
  <si>
    <t>Ing. HTL, FH</t>
  </si>
  <si>
    <t xml:space="preserve">andere </t>
  </si>
  <si>
    <t>Techniker</t>
  </si>
  <si>
    <t>Konstrukteure</t>
  </si>
  <si>
    <t>Lehrlinge</t>
  </si>
  <si>
    <t>Kaufmännisch</t>
  </si>
  <si>
    <t>Hilfspers.</t>
  </si>
  <si>
    <t>ZD</t>
  </si>
  <si>
    <t>TB</t>
  </si>
  <si>
    <t>BE</t>
  </si>
  <si>
    <t>KI</t>
  </si>
  <si>
    <t>VU</t>
  </si>
  <si>
    <t>Laufnummer</t>
  </si>
  <si>
    <t>Bereich</t>
  </si>
  <si>
    <t>Jg.</t>
  </si>
  <si>
    <t>L / P</t>
  </si>
  <si>
    <r>
      <t xml:space="preserve">* ohne </t>
    </r>
    <r>
      <rPr>
        <sz val="9"/>
        <rFont val="Arial Narrow"/>
        <family val="2"/>
      </rPr>
      <t>Praktikanten</t>
    </r>
  </si>
  <si>
    <t>Tech</t>
  </si>
  <si>
    <t>Sekr</t>
  </si>
  <si>
    <t>Adm</t>
  </si>
  <si>
    <t>ZK / BL</t>
  </si>
  <si>
    <t>Zeichner-Konstrukteure/ Bauleiter</t>
  </si>
  <si>
    <t>Bauwerkskontrolle (BWK)</t>
  </si>
  <si>
    <t>PL</t>
  </si>
  <si>
    <t xml:space="preserve">SB </t>
  </si>
  <si>
    <t>SB</t>
  </si>
  <si>
    <t>BAL</t>
  </si>
  <si>
    <t>ZK</t>
  </si>
  <si>
    <t>Z</t>
  </si>
  <si>
    <t>RSB</t>
  </si>
  <si>
    <t>P</t>
  </si>
  <si>
    <t>L</t>
  </si>
  <si>
    <t>GL / BL</t>
  </si>
  <si>
    <t>Z / ZK</t>
  </si>
  <si>
    <t>MITARBEITERGESPRÄCH</t>
  </si>
  <si>
    <t>Geschäftsleiter /Bereichsleiter</t>
  </si>
  <si>
    <t>Sachbearbeiter</t>
  </si>
  <si>
    <t>Ressortsachbearbeiter</t>
  </si>
  <si>
    <t>Zeichner / Zeichner-Konstrukteur</t>
  </si>
  <si>
    <r>
      <t>PL</t>
    </r>
    <r>
      <rPr>
        <sz val="9"/>
        <rFont val="Arial Narrow"/>
        <family val="2"/>
      </rPr>
      <t>/BAL</t>
    </r>
  </si>
  <si>
    <r>
      <t>PL/</t>
    </r>
    <r>
      <rPr>
        <sz val="9"/>
        <rFont val="Arial Narrow"/>
        <family val="2"/>
      </rPr>
      <t>BAL</t>
    </r>
  </si>
  <si>
    <t>Diplomgeologe, Projektleiter im Lärmschutz</t>
  </si>
  <si>
    <t>Ingenieur, Bauleiter</t>
  </si>
  <si>
    <r>
      <t>SB</t>
    </r>
    <r>
      <rPr>
        <sz val="9"/>
        <rFont val="Arial Narrow"/>
        <family val="2"/>
      </rPr>
      <t>/BAL</t>
    </r>
  </si>
  <si>
    <t>ZC</t>
  </si>
  <si>
    <t>Zeichnerchef</t>
  </si>
  <si>
    <t>Ehret-Kreutz Elke</t>
  </si>
  <si>
    <t>Bürokauffrau</t>
  </si>
  <si>
    <t>Praktkiant</t>
  </si>
  <si>
    <r>
      <t>GL</t>
    </r>
    <r>
      <rPr>
        <sz val="9"/>
        <rFont val="Arial Narrow"/>
        <family val="2"/>
      </rPr>
      <t>/BL/PL</t>
    </r>
  </si>
  <si>
    <r>
      <t>GL</t>
    </r>
    <r>
      <rPr>
        <sz val="9"/>
        <rFont val="Arial Narrow"/>
        <family val="2"/>
      </rPr>
      <t>/BL Geschäftsführer/VR//PL</t>
    </r>
  </si>
  <si>
    <r>
      <t>GL</t>
    </r>
    <r>
      <rPr>
        <sz val="9"/>
        <rFont val="Arial Narrow"/>
        <family val="2"/>
      </rPr>
      <t>/BL/Leiter IZ/PL</t>
    </r>
  </si>
  <si>
    <r>
      <t>BL Stv</t>
    </r>
    <r>
      <rPr>
        <sz val="9"/>
        <rFont val="Arial Narrow"/>
        <family val="2"/>
      </rPr>
      <t>./PL</t>
    </r>
  </si>
  <si>
    <r>
      <t>PL/</t>
    </r>
    <r>
      <rPr>
        <sz val="9"/>
        <rFont val="Arial Narrow"/>
        <family val="2"/>
      </rPr>
      <t>SB</t>
    </r>
  </si>
  <si>
    <r>
      <t>BAL/</t>
    </r>
    <r>
      <rPr>
        <sz val="9"/>
        <rFont val="Arial Narrow"/>
        <family val="2"/>
      </rPr>
      <t>SB</t>
    </r>
  </si>
  <si>
    <r>
      <t>BAL</t>
    </r>
    <r>
      <rPr>
        <sz val="9"/>
        <rFont val="Arial Narrow"/>
        <family val="2"/>
      </rPr>
      <t>/SB</t>
    </r>
  </si>
  <si>
    <r>
      <t>BAL/</t>
    </r>
    <r>
      <rPr>
        <sz val="9"/>
        <rFont val="Arial Narrow"/>
        <family val="2"/>
      </rPr>
      <t>ZK</t>
    </r>
  </si>
  <si>
    <t>Funktion MA-Gespr.                Führungsfunktion/ RSB</t>
  </si>
  <si>
    <t>Funktion:</t>
  </si>
  <si>
    <t>relevant für die Mitarbeiterbeurteilung.</t>
  </si>
  <si>
    <r>
      <t xml:space="preserve">Wo zwei Funktionen genannt sind, gilt die </t>
    </r>
    <r>
      <rPr>
        <b/>
        <sz val="9"/>
        <rFont val="Arial Narrow"/>
        <family val="2"/>
      </rPr>
      <t>FETT</t>
    </r>
    <r>
      <rPr>
        <sz val="9"/>
        <rFont val="Arial Narrow"/>
        <family val="2"/>
      </rPr>
      <t xml:space="preserve"> gedruckte Funktion als </t>
    </r>
  </si>
  <si>
    <t>Bemerkung:</t>
  </si>
  <si>
    <t>Projektleiters ausüben.</t>
  </si>
  <si>
    <t>In speziellen Fällen können auch Sachbearbeiter die Funktion eines</t>
  </si>
  <si>
    <t>Mitarbeiterin Sekretariat</t>
  </si>
  <si>
    <r>
      <t>BAL</t>
    </r>
    <r>
      <rPr>
        <sz val="9"/>
        <rFont val="Arial Narrow"/>
        <family val="2"/>
      </rPr>
      <t>/PL</t>
    </r>
  </si>
  <si>
    <r>
      <t>Lehrmeister</t>
    </r>
    <r>
      <rPr>
        <sz val="9"/>
        <rFont val="Arial Narrow"/>
        <family val="2"/>
      </rPr>
      <t>/ZK</t>
    </r>
  </si>
  <si>
    <t xml:space="preserve">Projektleiterin/Ingenieurin </t>
  </si>
  <si>
    <r>
      <t>BL Stv</t>
    </r>
    <r>
      <rPr>
        <sz val="9"/>
        <rFont val="Arial Narrow"/>
        <family val="2"/>
      </rPr>
      <t>./PL/BAL</t>
    </r>
  </si>
  <si>
    <t>Bauleiter/Projektleiter</t>
  </si>
  <si>
    <r>
      <t>ZC/</t>
    </r>
    <r>
      <rPr>
        <sz val="9"/>
        <rFont val="Arial Narrow"/>
        <family val="2"/>
      </rPr>
      <t>ZK</t>
    </r>
  </si>
  <si>
    <t>ZC+ZK (2 Formulare)</t>
  </si>
  <si>
    <r>
      <t>ZC</t>
    </r>
    <r>
      <rPr>
        <sz val="9"/>
        <rFont val="Arial Narrow"/>
        <family val="2"/>
      </rPr>
      <t>/ZK</t>
    </r>
  </si>
  <si>
    <r>
      <t>ZC</t>
    </r>
    <r>
      <rPr>
        <sz val="9"/>
        <rFont val="Arial Narrow"/>
        <family val="2"/>
      </rPr>
      <t>/PL/ZK</t>
    </r>
  </si>
  <si>
    <r>
      <t>RSB/</t>
    </r>
    <r>
      <rPr>
        <sz val="9"/>
        <rFont val="Arial Narrow"/>
        <family val="2"/>
      </rPr>
      <t>Archivar</t>
    </r>
  </si>
  <si>
    <r>
      <t>RSB</t>
    </r>
    <r>
      <rPr>
        <sz val="9"/>
        <rFont val="Arial Narrow"/>
        <family val="2"/>
      </rPr>
      <t>/Bereichsassistentin</t>
    </r>
  </si>
  <si>
    <r>
      <t>RSB</t>
    </r>
    <r>
      <rPr>
        <sz val="9"/>
        <rFont val="Arial Narrow"/>
        <family val="2"/>
      </rPr>
      <t>/CAD-Koordinator</t>
    </r>
  </si>
  <si>
    <r>
      <t>RSB</t>
    </r>
    <r>
      <rPr>
        <sz val="9"/>
        <rFont val="Arial Narrow"/>
        <family val="2"/>
      </rPr>
      <t>/EDV-Supporter</t>
    </r>
  </si>
  <si>
    <r>
      <t>RSB</t>
    </r>
    <r>
      <rPr>
        <sz val="9"/>
        <rFont val="Arial Narrow"/>
        <family val="2"/>
      </rPr>
      <t>/Sekretariatsassistenz</t>
    </r>
  </si>
  <si>
    <r>
      <t>RSB</t>
    </r>
    <r>
      <rPr>
        <sz val="9"/>
        <rFont val="Arial Narrow"/>
        <family val="2"/>
      </rPr>
      <t>/Reprographin</t>
    </r>
  </si>
  <si>
    <r>
      <t>RSB</t>
    </r>
    <r>
      <rPr>
        <sz val="9"/>
        <rFont val="Arial Narrow"/>
        <family val="2"/>
      </rPr>
      <t>/Messgehilfe</t>
    </r>
  </si>
  <si>
    <t>Kürzel</t>
  </si>
  <si>
    <t>GH</t>
  </si>
  <si>
    <t>Chi</t>
  </si>
  <si>
    <t>Shd</t>
  </si>
  <si>
    <t>Rh</t>
  </si>
  <si>
    <t>Ze</t>
  </si>
  <si>
    <t>Kk</t>
  </si>
  <si>
    <t>Hu</t>
  </si>
  <si>
    <t>Gys</t>
  </si>
  <si>
    <t>Rie</t>
  </si>
  <si>
    <t>Shä</t>
  </si>
  <si>
    <t>Wc</t>
  </si>
  <si>
    <t>STh</t>
  </si>
  <si>
    <t>FF</t>
  </si>
  <si>
    <t>BäM</t>
  </si>
  <si>
    <t>Yel</t>
  </si>
  <si>
    <t>Bu</t>
  </si>
  <si>
    <t>Be</t>
  </si>
  <si>
    <t>SD</t>
  </si>
  <si>
    <t>BP</t>
  </si>
  <si>
    <t>Tho</t>
  </si>
  <si>
    <t>KE</t>
  </si>
  <si>
    <r>
      <t>RSB</t>
    </r>
    <r>
      <rPr>
        <sz val="9"/>
        <rFont val="Arial Narrow"/>
        <family val="2"/>
      </rPr>
      <t>/SB Offertwesen</t>
    </r>
  </si>
  <si>
    <r>
      <t>RSB</t>
    </r>
    <r>
      <rPr>
        <sz val="9"/>
        <rFont val="Arial Narrow"/>
        <family val="2"/>
      </rPr>
      <t>/Assistentin GL</t>
    </r>
  </si>
  <si>
    <r>
      <t>RSB/</t>
    </r>
    <r>
      <rPr>
        <sz val="9"/>
        <rFont val="Arial Narrow"/>
        <family val="2"/>
      </rPr>
      <t>Leiter F+R,</t>
    </r>
    <r>
      <rPr>
        <b/>
        <sz val="9"/>
        <rFont val="Arial Narrow"/>
        <family val="2"/>
      </rPr>
      <t xml:space="preserve"> </t>
    </r>
    <r>
      <rPr>
        <sz val="9"/>
        <rFont val="Arial Narrow"/>
        <family val="2"/>
      </rPr>
      <t>BL Stv.</t>
    </r>
  </si>
  <si>
    <r>
      <t>RSB</t>
    </r>
    <r>
      <rPr>
        <sz val="9"/>
        <rFont val="Arial Narrow"/>
        <family val="2"/>
      </rPr>
      <t>/SB Personalwesen</t>
    </r>
  </si>
  <si>
    <r>
      <t>RSB</t>
    </r>
    <r>
      <rPr>
        <sz val="9"/>
        <rFont val="Arial Narrow"/>
        <family val="2"/>
      </rPr>
      <t>/SB F+R</t>
    </r>
  </si>
  <si>
    <t>Kbe</t>
  </si>
  <si>
    <t>Fu</t>
  </si>
  <si>
    <t>RU</t>
  </si>
  <si>
    <t>MTh</t>
  </si>
  <si>
    <t>RA</t>
  </si>
  <si>
    <t>SP</t>
  </si>
  <si>
    <t>FCh</t>
  </si>
  <si>
    <t>HGa</t>
  </si>
  <si>
    <t>MD</t>
  </si>
  <si>
    <t>BM</t>
  </si>
  <si>
    <t>SJ</t>
  </si>
  <si>
    <t>RL</t>
  </si>
  <si>
    <t>ChS</t>
  </si>
  <si>
    <t>FL</t>
  </si>
  <si>
    <t>BaB</t>
  </si>
  <si>
    <t>AV</t>
  </si>
  <si>
    <t>Bud</t>
  </si>
  <si>
    <t>LSt</t>
  </si>
  <si>
    <t>Ae</t>
  </si>
  <si>
    <t>IR</t>
  </si>
  <si>
    <t>FIH</t>
  </si>
  <si>
    <t>Zr</t>
  </si>
  <si>
    <t>Dg</t>
  </si>
  <si>
    <t>Bd</t>
  </si>
  <si>
    <t>AB</t>
  </si>
  <si>
    <t>Lh</t>
  </si>
  <si>
    <t>VS</t>
  </si>
  <si>
    <t>OH</t>
  </si>
  <si>
    <t>Oe</t>
  </si>
  <si>
    <t>BO</t>
  </si>
  <si>
    <t>HS</t>
  </si>
  <si>
    <t>Har</t>
  </si>
  <si>
    <t xml:space="preserve">Wi </t>
  </si>
  <si>
    <t>We</t>
  </si>
  <si>
    <t>NL</t>
  </si>
  <si>
    <t>HuC</t>
  </si>
  <si>
    <t>TP</t>
  </si>
  <si>
    <t>DiM</t>
  </si>
  <si>
    <t>LaB</t>
  </si>
  <si>
    <t>DeM</t>
  </si>
  <si>
    <t>WiC</t>
  </si>
  <si>
    <t>WeS</t>
  </si>
  <si>
    <t>MC</t>
  </si>
  <si>
    <t>DeF</t>
  </si>
  <si>
    <t>SzM</t>
  </si>
  <si>
    <t xml:space="preserve">Kü </t>
  </si>
  <si>
    <t>KP</t>
  </si>
  <si>
    <t>EE</t>
  </si>
  <si>
    <t>BJa</t>
  </si>
  <si>
    <t>MA</t>
  </si>
  <si>
    <t>WN</t>
  </si>
  <si>
    <t>FhM</t>
  </si>
  <si>
    <t>OrM</t>
  </si>
  <si>
    <t>SG</t>
  </si>
  <si>
    <t xml:space="preserve">HA </t>
  </si>
  <si>
    <t>GeB</t>
  </si>
  <si>
    <t>EiS</t>
  </si>
  <si>
    <t>KA</t>
  </si>
  <si>
    <t>WM</t>
  </si>
  <si>
    <t>MCh</t>
  </si>
  <si>
    <t>KaS</t>
  </si>
  <si>
    <t>BSa</t>
  </si>
  <si>
    <t>Gr</t>
  </si>
  <si>
    <t>EB</t>
  </si>
  <si>
    <t>Shu</t>
  </si>
  <si>
    <t>RT</t>
  </si>
  <si>
    <t>NiB</t>
  </si>
  <si>
    <t>HoD</t>
  </si>
  <si>
    <t>BY</t>
  </si>
  <si>
    <t>ShA</t>
  </si>
  <si>
    <t>JR</t>
  </si>
  <si>
    <t>Jung Roman</t>
  </si>
  <si>
    <t>Bauleiter Tiefbau</t>
  </si>
  <si>
    <t>SDo</t>
  </si>
  <si>
    <t>Grimm Stephan</t>
  </si>
  <si>
    <t>GS</t>
  </si>
  <si>
    <t>Techniker TS Informatik</t>
  </si>
  <si>
    <t>Handelsdiplom HWS</t>
  </si>
  <si>
    <t>Projektleiter, EDV System-Manager</t>
  </si>
  <si>
    <r>
      <t>RSB</t>
    </r>
    <r>
      <rPr>
        <sz val="9"/>
        <rFont val="Arial Narrow"/>
        <family val="2"/>
      </rPr>
      <t>/PL EDV-Supporter</t>
    </r>
  </si>
  <si>
    <t>Rüegsegger Stefan</t>
  </si>
  <si>
    <t>Schwyn Timm</t>
  </si>
  <si>
    <t>Waldmeier Reto</t>
  </si>
  <si>
    <t>WRe</t>
  </si>
  <si>
    <t>RüS</t>
  </si>
  <si>
    <t>ST</t>
  </si>
  <si>
    <t>Cha</t>
  </si>
  <si>
    <t>Charmillot Stéphane</t>
  </si>
  <si>
    <t>SDa</t>
  </si>
  <si>
    <t>Tiefbau, Bahnbau, Bauleitung, Kostencontrolling</t>
  </si>
  <si>
    <t xml:space="preserve">Bautenerhalt, Tiefbau </t>
  </si>
  <si>
    <t>RD</t>
  </si>
  <si>
    <t>Raupp Daniela</t>
  </si>
  <si>
    <t>BPa</t>
  </si>
  <si>
    <t>BoA</t>
  </si>
  <si>
    <t>Bollhalder Angelika</t>
  </si>
  <si>
    <t>Zeichner- Konstrukteurin</t>
  </si>
  <si>
    <t>Tiefbau, Stahlbetonbau, Eisenbeton</t>
  </si>
  <si>
    <t>BMi</t>
  </si>
  <si>
    <t>Breiter Michael</t>
  </si>
  <si>
    <t>EF</t>
  </si>
  <si>
    <t>Enderlen Francois</t>
  </si>
  <si>
    <t>BTS Bauzeichner</t>
  </si>
  <si>
    <t>That Pueng</t>
  </si>
  <si>
    <t>Dipl. Umwelting. ETH</t>
  </si>
  <si>
    <t>Breitenmoser Pascal</t>
  </si>
  <si>
    <t>Lärmgutachten, Lärmmessungen, Str.lärmkataster</t>
  </si>
  <si>
    <t>Umweltingenieur</t>
  </si>
  <si>
    <t>ThP</t>
  </si>
  <si>
    <t>ImR</t>
  </si>
  <si>
    <t>HCh</t>
  </si>
  <si>
    <t>Heiniger Christoph</t>
  </si>
  <si>
    <t>Dipl. Bauing. FH /Bachelor of Science FHNW</t>
  </si>
  <si>
    <t>Bosshard Heinz</t>
  </si>
  <si>
    <t>Dipl. Bauing. ETHZ / SIA</t>
  </si>
  <si>
    <t>Wasserbau, Grund- und Strassenbau</t>
  </si>
  <si>
    <t>BH</t>
  </si>
  <si>
    <t>Geomatikingenieur</t>
  </si>
  <si>
    <t>HoP</t>
  </si>
  <si>
    <t>DCh</t>
  </si>
  <si>
    <t>Döhring Christian</t>
  </si>
  <si>
    <t>BBr</t>
  </si>
  <si>
    <t>Boschung Brigitte</t>
  </si>
  <si>
    <t>Apothekenhelferin</t>
  </si>
  <si>
    <t>WMe</t>
  </si>
  <si>
    <t>Willig Martine</t>
  </si>
  <si>
    <t>Assistenz Bauleitung</t>
  </si>
  <si>
    <r>
      <t>RSB</t>
    </r>
    <r>
      <rPr>
        <sz val="9"/>
        <rFont val="Arial Narrow"/>
        <family val="2"/>
      </rPr>
      <t>/Assistenz Bauleitung</t>
    </r>
  </si>
  <si>
    <t>FW</t>
  </si>
  <si>
    <t>Fuhl Waldemar</t>
  </si>
  <si>
    <t>Web</t>
  </si>
  <si>
    <t>Weber Madeleine</t>
  </si>
  <si>
    <t>KDo</t>
  </si>
  <si>
    <t>Kämpfer Dominik</t>
  </si>
  <si>
    <t>Kradolfer Denis</t>
  </si>
  <si>
    <t>KDe</t>
  </si>
  <si>
    <t>SCe</t>
  </si>
  <si>
    <t>Schär Cedric</t>
  </si>
  <si>
    <t>TA</t>
  </si>
  <si>
    <t>Troxler Andrea</t>
  </si>
  <si>
    <t>WMa</t>
  </si>
  <si>
    <t>Trouillet Jean-Georges</t>
  </si>
  <si>
    <t>Dipl. Bauing. ETH, Strassburg</t>
  </si>
  <si>
    <t>Bahnbau</t>
  </si>
  <si>
    <t>TJG</t>
  </si>
  <si>
    <t>Dipl. Bauing. FH /Master of Ing.</t>
  </si>
  <si>
    <t>Dipl. Ing. Geom.FH /Umwelt</t>
  </si>
  <si>
    <t>Geomatik-/Umweltingenieurin</t>
  </si>
  <si>
    <t>Sachbearbeiterin Projektassistentin</t>
  </si>
  <si>
    <t>Beu</t>
  </si>
  <si>
    <t>Beuret Agnès</t>
  </si>
  <si>
    <t>ShT</t>
  </si>
  <si>
    <t>Schneider Tanja</t>
  </si>
  <si>
    <t>Bauzeichnerin / Geomatikerin</t>
  </si>
  <si>
    <t>PR</t>
  </si>
  <si>
    <t>Penning Rebecca</t>
  </si>
  <si>
    <t>Ingenieurin /Bauleiterin</t>
  </si>
  <si>
    <t>(inkl. Hofer +Praktikanten)</t>
  </si>
  <si>
    <t>Doktor-Ingenieurin</t>
  </si>
  <si>
    <t>ZV</t>
  </si>
  <si>
    <t>Zeltner Viktor</t>
  </si>
  <si>
    <t>BL Stv / PL</t>
  </si>
  <si>
    <t xml:space="preserve">PL </t>
  </si>
  <si>
    <t>SB/BAL</t>
  </si>
  <si>
    <t>Börlin Claudio</t>
  </si>
  <si>
    <t>BöC</t>
  </si>
  <si>
    <t>Coray Cyrill</t>
  </si>
  <si>
    <t>CC</t>
  </si>
  <si>
    <t>Leubin Marco</t>
  </si>
  <si>
    <t>LM</t>
  </si>
  <si>
    <t>Zeichner EFZ</t>
  </si>
  <si>
    <t>ScA</t>
  </si>
  <si>
    <t>Schneider Adrian</t>
  </si>
  <si>
    <t>Geomatiker /Bauzeichner</t>
  </si>
  <si>
    <t>SMa</t>
  </si>
  <si>
    <t>Schneider Martin</t>
  </si>
  <si>
    <t>Vermessungszeichner</t>
  </si>
  <si>
    <t>BiE</t>
  </si>
  <si>
    <t>Bianchi Emmanuelle</t>
  </si>
  <si>
    <t>VD</t>
  </si>
  <si>
    <t>Vischer David</t>
  </si>
  <si>
    <t>Dipl. Umwelting.ZFH /Bachelor of Science ZFH</t>
  </si>
  <si>
    <t>ASt</t>
  </si>
  <si>
    <t>Albrecht Stefan</t>
  </si>
  <si>
    <t>Projektleiter, Ingenieur</t>
  </si>
  <si>
    <t>Tragwerksplanung, Statische Berechnungen</t>
  </si>
  <si>
    <t>LJ</t>
  </si>
  <si>
    <t>Luible Judith</t>
  </si>
  <si>
    <t>Dipl. Bauing. TH München</t>
  </si>
  <si>
    <t>Hochbau, Statische Berechnung., Erdbebenbemess.</t>
  </si>
  <si>
    <t>Stand per 01.12.2010</t>
  </si>
  <si>
    <t>Waldvogel Olivier</t>
  </si>
  <si>
    <t>Peier Doris</t>
  </si>
  <si>
    <t>Dettwiler Markus</t>
  </si>
  <si>
    <t>Det</t>
  </si>
  <si>
    <t>Elektrozeichner</t>
  </si>
  <si>
    <t>Funktion in der Firma</t>
  </si>
  <si>
    <t>Mitglied der GL, BL Konstr. Ingenieurbau, FBL Brückenbau / Prüf- + Kontrollingenieurwesen, Chef-Ingenieur</t>
  </si>
  <si>
    <t>Mitglied der GL, BL Tiefbau, Chef-Ingenieur</t>
  </si>
  <si>
    <t>Mitglied der GL, BL Bautenerhalt/Geomatik, Chef-Ingenieur</t>
  </si>
  <si>
    <t>Mitglied der GL, BL Verkehr + Umwelt, FBL Verkehrsmanagement, Leiter IZ, Chef-Ingenieur</t>
  </si>
  <si>
    <t>Chefstatiker, Prüfingenieur</t>
  </si>
  <si>
    <t>FBL Umweltplanungen u. -koordination / UVB, Leiter Team Umwelt, Projektleiter</t>
  </si>
  <si>
    <t>stv. BL Verkehr + Umwelt, FBL Baulogistik, Oberbauleitungen</t>
  </si>
  <si>
    <t>FBL Ver- und Entsorgung, Projektleiter</t>
  </si>
  <si>
    <t>FBL Erhaltung Infrastrukturanlagen, Projektleiter</t>
  </si>
  <si>
    <t>FBL Hafen- und Wasserbau, Projektleiter</t>
  </si>
  <si>
    <t>stv. BL Tiefbau, Projektleiter Bahnbau</t>
  </si>
  <si>
    <t>Leiter Filiale Möhlin, FBL Gemeindeingenieurwesen</t>
  </si>
  <si>
    <t>Mitglied der GL (Vorsitz), BL Projekt- und Baumanagement, Chef-Ingenieur</t>
  </si>
  <si>
    <t>Tief-, Bahn-, Strassen- + Wasserbau, Verkehr</t>
  </si>
  <si>
    <t>FBL Generalplanungen &amp; Umbauten, Projektleiterin</t>
  </si>
  <si>
    <t>FBL Prüf- u. Kontrollingenieurwesen, Projektleiter</t>
  </si>
  <si>
    <t>Projekt- und Bauleiter</t>
  </si>
  <si>
    <t>FBL Geomatik u. Vermessung, Projektleiter</t>
  </si>
  <si>
    <t>FBL Trassierungen, Projektleiter</t>
  </si>
  <si>
    <t>FBL Hochbau, Projektleiter</t>
  </si>
  <si>
    <t>FBL Geografische Informationssysteme (GIS), Projektleiterin</t>
  </si>
  <si>
    <t>FBL Bahninfrastrukturen, Qualitätsmanagement, Kostencontroller, Projektleiter</t>
  </si>
  <si>
    <t>FBL allg. Tief- und Strassenbau, Projekt- und Bauleiter</t>
  </si>
  <si>
    <t>stv. BL konstr. Ingenieurbau, FBL Tagbautunnel, Projektleiter</t>
  </si>
  <si>
    <t>stv. BL Bautenerhalt &amp; Geomatik, FBL Erhaltung Infrastrukturanlagen, Projektleiter</t>
  </si>
  <si>
    <t>FBL Lärm- und Schallschutz, Projektleiterin</t>
  </si>
  <si>
    <t>Projekt- und Bauleiterin</t>
  </si>
  <si>
    <t>Diplomgeologe, Projektleiter Lärmschutz</t>
  </si>
  <si>
    <t>FBL Erhaltung Kunstbauten, Projektleiter</t>
  </si>
  <si>
    <t>FBL Erdbebensicherheit, Projektleiterin</t>
  </si>
  <si>
    <t>Bauleiterin</t>
  </si>
  <si>
    <t>FBL Verkehrsplanungen, Projektleiter</t>
  </si>
  <si>
    <t>Zeichnerchef, Zeichner-Konstrukteur</t>
  </si>
  <si>
    <t>Lehrmeister, Zeichner-Konstrukteur</t>
  </si>
  <si>
    <t>BWK, Bauleiter</t>
  </si>
  <si>
    <t>BL   = Bereichsleiter
FBL = Fachbereichsleiter
SB   = Sachbearbeiter</t>
  </si>
  <si>
    <t>Mitarbeiterin Finanz- + Rechnungswesen</t>
  </si>
  <si>
    <t>FBL Informatikdienstleistungen, EDV-System-Manager</t>
  </si>
  <si>
    <t xml:space="preserve">Assistentin der Geschäftsleitung </t>
  </si>
  <si>
    <t>Leiter Finanz- + Rechnungswesen</t>
  </si>
  <si>
    <t>Leiterin Personalwesen</t>
  </si>
  <si>
    <t>Bereichsassistentin, SB Projektmanagement</t>
  </si>
  <si>
    <t>Indermitte Martin</t>
  </si>
  <si>
    <t>Bauingenieur</t>
  </si>
  <si>
    <t>IMa</t>
  </si>
  <si>
    <t>( inkl. Praktikanten)</t>
  </si>
  <si>
    <t>Stufe</t>
  </si>
  <si>
    <t>Funk. Nr. (B)</t>
  </si>
  <si>
    <t>Pers. Nr. (I)</t>
  </si>
  <si>
    <t>FBL Tunnel- und Spezialtiefbau, Projekt- und Bauleiter</t>
  </si>
  <si>
    <t>FBL Projektsteuerung u. -controlling, PQM, Projektleiter</t>
  </si>
  <si>
    <t>Projektmanagement (Zert.)</t>
  </si>
  <si>
    <t>HeD</t>
  </si>
  <si>
    <t>Heizmann Dominik</t>
  </si>
  <si>
    <t>Dipl. Bauing. TU Berlin</t>
  </si>
  <si>
    <t>Zeichner-Konstrukteurin</t>
  </si>
  <si>
    <t>-</t>
  </si>
  <si>
    <t>Büromitarbeiter 1</t>
  </si>
  <si>
    <t>Büromitarbeiter 2</t>
  </si>
  <si>
    <t>Büromitarbeiter 3</t>
  </si>
  <si>
    <t>Büromitarbeiter 4</t>
  </si>
  <si>
    <t>Réceptionist / Telefonist / Service-Disponent 1</t>
  </si>
  <si>
    <t>Réceptionist / Telefonist / Service-Disponent 2</t>
  </si>
  <si>
    <t>Sekretärin  / Assistentin 1</t>
  </si>
  <si>
    <t>Sekretärin  / Assistentin 2</t>
  </si>
  <si>
    <t>Sekretärin  / Assistentin 3</t>
  </si>
  <si>
    <t>Sekretärin  / Assistentin 4</t>
  </si>
  <si>
    <t>Kaufmännischer Mitarbeiter 1</t>
  </si>
  <si>
    <t>Kaufmännischer Mitarbeiter 2</t>
  </si>
  <si>
    <t>Kaufmännischer Mitarbeiter 3 / Gruppenchef 1</t>
  </si>
  <si>
    <t>Kaufmännischer Mitarbeiter 4 / Gruppenchef 2</t>
  </si>
  <si>
    <t>Sachbearbeiter Logistik / Einkauf 1 / Gruppenchef 1</t>
  </si>
  <si>
    <t>Sachbearbeiter Logistik / Einkauf 2 / Gruppenchef 2</t>
  </si>
  <si>
    <t>Kaufmännischer Fachspezialist 1</t>
  </si>
  <si>
    <t>Kaufmännischer Fachspezialist 2</t>
  </si>
  <si>
    <t>Kaufmännischer Fachspezialist 3</t>
  </si>
  <si>
    <t>Kaufmännischer Fachspezialist 4</t>
  </si>
  <si>
    <t>Vorgesetzter  -  1. Stufe</t>
  </si>
  <si>
    <t>Vorgesetzter  -  2. Stufe</t>
  </si>
  <si>
    <t>Vorgesetzter  -  3. Stufe</t>
  </si>
  <si>
    <t>Vorgesetzter  -  4 . Stufe</t>
  </si>
  <si>
    <t>Vorgesetzter  -  5. Stufe</t>
  </si>
  <si>
    <t>Personal-Fachspezialist 1</t>
  </si>
  <si>
    <t>Personal-Fachspezialist 2</t>
  </si>
  <si>
    <t>Personalexperte</t>
  </si>
  <si>
    <t>Senior Personalexperte</t>
  </si>
  <si>
    <t>Rechtsanwalt</t>
  </si>
  <si>
    <t>Rechtskonsulent 1</t>
  </si>
  <si>
    <t>Rechtskonsulent 2</t>
  </si>
  <si>
    <t>Rechtskonsulent 3</t>
  </si>
  <si>
    <t>Patentanwalt Junior</t>
  </si>
  <si>
    <t>Patentanwalt Senior</t>
  </si>
  <si>
    <t>Immobilienbewirtschafter / - Treuhänder 1</t>
  </si>
  <si>
    <t>Immobilienbewirtschafter / - Treuhänder 2</t>
  </si>
  <si>
    <t>Immobilienbewirtschafter / - Treuhänder 3</t>
  </si>
  <si>
    <t>Buchhaltungs-Mitarbeiter 1</t>
  </si>
  <si>
    <t>Buchhaltungs-Mitarbeiter 2</t>
  </si>
  <si>
    <t>Buchhalter 1</t>
  </si>
  <si>
    <t>Buchhalter 2</t>
  </si>
  <si>
    <t>Buchhalter 3 / Gruppenchef 1</t>
  </si>
  <si>
    <t>Buchhalter 4 / Gruppenchef 2</t>
  </si>
  <si>
    <t>Finanz-Fachspezialist / Controller 1</t>
  </si>
  <si>
    <t>Finanz-Fachspezialist / Controller 2</t>
  </si>
  <si>
    <t>Finanz-Fachspezialist / Controller 3</t>
  </si>
  <si>
    <t>Finanz-Fachspezialist / Controller 4</t>
  </si>
  <si>
    <t>Logistik / Einkauf Fachspezialist 1</t>
  </si>
  <si>
    <t>Logistik / Einkauf Fachspezialist 2</t>
  </si>
  <si>
    <t>Logistik / Einkauf Fachspezialist 3</t>
  </si>
  <si>
    <t>Logistik / Einkauf Fachspezialist 4</t>
  </si>
  <si>
    <t>Koordinator / Gruppenchef</t>
  </si>
  <si>
    <t>Vorgesetzter - 1.Stufe</t>
  </si>
  <si>
    <t>Vorgesetzter - 2.Stufe</t>
  </si>
  <si>
    <t>Vorgesetzter - 3.Stufe</t>
  </si>
  <si>
    <t>Vorgesetzter - 4.Stufe</t>
  </si>
  <si>
    <t>Marketing - / Product - Manager 1</t>
  </si>
  <si>
    <t>Marketing - / Product - Manager 2</t>
  </si>
  <si>
    <t>Marketing - / Product - Manager 3</t>
  </si>
  <si>
    <t>Marketing - / Product - Manager 4</t>
  </si>
  <si>
    <t>Marketing - / Product - Manager 5</t>
  </si>
  <si>
    <t>Senior Marketing - / Product - Manager</t>
  </si>
  <si>
    <t>Verkäufer 1</t>
  </si>
  <si>
    <t>Verkäufer 2</t>
  </si>
  <si>
    <t>Verkäufer 3</t>
  </si>
  <si>
    <t>Verkäufer 4 / Grosskunden</t>
  </si>
  <si>
    <t>Spothändler / Einsatzplaner 1</t>
  </si>
  <si>
    <t>Spothändler / Einsatzplaner 2</t>
  </si>
  <si>
    <t>Senior Spothändler / Einsatzplaner</t>
  </si>
  <si>
    <t>Investitionsgüter-Verkäufer 1</t>
  </si>
  <si>
    <t>Investitionsgüter-Verkäufer 2</t>
  </si>
  <si>
    <t>Investitionsgüter-Verkäufer 3</t>
  </si>
  <si>
    <t>Investitionsgüter-Verkäufer 4 / Grosskunden</t>
  </si>
  <si>
    <t>Verkäufer International</t>
  </si>
  <si>
    <t>Strom-Verkäufer 1</t>
  </si>
  <si>
    <t>Strom-Verkäufer 2</t>
  </si>
  <si>
    <t>Senior Strom-Verkäufer / Key Account Manager</t>
  </si>
  <si>
    <t>Operator / System-Controller 1</t>
  </si>
  <si>
    <t>System-Controller 2</t>
  </si>
  <si>
    <t>System-Controller 3</t>
  </si>
  <si>
    <t>Senior System-Controller</t>
  </si>
  <si>
    <t>Informatiker</t>
  </si>
  <si>
    <t>Informatiker / IC-Berater / -Techniker 1</t>
  </si>
  <si>
    <t>IC-Berater / -Techniker 2 / LAN-Grundstufe</t>
  </si>
  <si>
    <t>IC-Berater / -Techniker 3 / LAN-Supporter</t>
  </si>
  <si>
    <t>Senior IC-Berater / -Techniker</t>
  </si>
  <si>
    <t>Applikations-Entwickler 1</t>
  </si>
  <si>
    <t>Applikations-Entwickler 2</t>
  </si>
  <si>
    <t>Applikations-Entwickler 3</t>
  </si>
  <si>
    <t>Applikations-Entwickler 4</t>
  </si>
  <si>
    <t>Senior Applikations-Entwickler</t>
  </si>
  <si>
    <t>System-Spezialist 1</t>
  </si>
  <si>
    <t>System-Spezialist 2</t>
  </si>
  <si>
    <t>System-Spezialist 3</t>
  </si>
  <si>
    <t>Senior System-Spezialist</t>
  </si>
  <si>
    <t>Datenbank-Spezialist 1</t>
  </si>
  <si>
    <t>Datenbank-Spezialist 2</t>
  </si>
  <si>
    <t>Datenbank-Spezialist 3</t>
  </si>
  <si>
    <t>Senior Datenbank-Spezialist</t>
  </si>
  <si>
    <t>Vorstufe Software-Ingenieur</t>
  </si>
  <si>
    <t>Software-Ingenieur 1</t>
  </si>
  <si>
    <t>Software-Ingenieur 2</t>
  </si>
  <si>
    <t>Software-Ingenieur 3</t>
  </si>
  <si>
    <t>Senior Software-Ingenieur</t>
  </si>
  <si>
    <t>Vorgesetzter  -  4. Stufe</t>
  </si>
  <si>
    <t>Betriebsmitarbeiter 1</t>
  </si>
  <si>
    <t>Betriebsmitarbeiter 2</t>
  </si>
  <si>
    <t>Betriebsmitarbeiter 3</t>
  </si>
  <si>
    <t>Betriebsmitarbeiter 4</t>
  </si>
  <si>
    <t>Lagerist 1 / Chauffeur 1</t>
  </si>
  <si>
    <t>Lagerist 2 / Chauffeur 2</t>
  </si>
  <si>
    <t>Lagerist 3 / Chauffeur 3 / Bus-Chauffeur ÖV</t>
  </si>
  <si>
    <t>Lagerist 4</t>
  </si>
  <si>
    <t>Mechaniker / Monteur 1</t>
  </si>
  <si>
    <t>Mechaniker / Monteur 2 / Gruppenchef 1</t>
  </si>
  <si>
    <t>Mechaniker / Monteur 3 / Gruppenchef 2</t>
  </si>
  <si>
    <t>Mechaniker / Monteur 4 / Gruppenchef 3</t>
  </si>
  <si>
    <t>Anlageführer / Maschinenführer 1</t>
  </si>
  <si>
    <t>Anlageführer / Maschinenführer 2</t>
  </si>
  <si>
    <t>Anlageführer / Maschinenführer 3</t>
  </si>
  <si>
    <t>Handwerker 1</t>
  </si>
  <si>
    <t>Handwerker 2 / Gruppenchef 1</t>
  </si>
  <si>
    <t>Handwerker 3 / Gruppenchef 2</t>
  </si>
  <si>
    <t>Handwerker 4 / Gruppenchef 3</t>
  </si>
  <si>
    <t>Sachbearbeiter AVOR / PPS / QS 1</t>
  </si>
  <si>
    <t>Sachbearbeiter AVOR / PPS / QS 2</t>
  </si>
  <si>
    <t>Prozessfachmann 1</t>
  </si>
  <si>
    <t>Prozessfachmann 2</t>
  </si>
  <si>
    <t>Technischer Sachbearbeiter 1</t>
  </si>
  <si>
    <t>Technischer Sachbearbeiter 2</t>
  </si>
  <si>
    <t>Technischer Fachspezialist 1</t>
  </si>
  <si>
    <t>Technischer Fachspezialist 2</t>
  </si>
  <si>
    <t>Technischer Fachspezialist 3</t>
  </si>
  <si>
    <t>Vorarbeiter / Gruppenchef</t>
  </si>
  <si>
    <t>Netzarbeiter (ex)</t>
  </si>
  <si>
    <t>Netzmonteur / Netzelektriker 1</t>
  </si>
  <si>
    <t>Netzmonteur / Netzelektriker 2</t>
  </si>
  <si>
    <t>Netzmonteur / Netzelektriker 3</t>
  </si>
  <si>
    <t>Vorarbeiter / Gruppenchef  1</t>
  </si>
  <si>
    <t>HaC</t>
  </si>
  <si>
    <t>Projekt-/Bauleitung; Wasserversorgung</t>
  </si>
  <si>
    <t>Dipl. Bauing. TH</t>
  </si>
  <si>
    <t>NDS ETH</t>
  </si>
  <si>
    <t>Funktionseinteilung neu (22.06.2011)</t>
  </si>
  <si>
    <t>Funktionseinteilung alt (12.05.2011)</t>
  </si>
  <si>
    <t>HP</t>
  </si>
  <si>
    <r>
      <t>SB</t>
    </r>
    <r>
      <rPr>
        <sz val="9"/>
        <rFont val="Arial Narrow"/>
        <family val="2"/>
      </rPr>
      <t>/PL</t>
    </r>
  </si>
  <si>
    <r>
      <t>Z/</t>
    </r>
    <r>
      <rPr>
        <sz val="9"/>
        <rFont val="Arial Narrow"/>
        <family val="2"/>
      </rPr>
      <t>BAL</t>
    </r>
  </si>
  <si>
    <t>Ingenieurin, Projektleiter</t>
  </si>
  <si>
    <t>Bauzeichner / Bauleiter</t>
  </si>
  <si>
    <t>Denzler Benjamin</t>
  </si>
  <si>
    <t>Räuftlin Thamas</t>
  </si>
  <si>
    <t>BeA</t>
  </si>
  <si>
    <t>Betzold Alexander</t>
  </si>
  <si>
    <t>MAS in Natural Hazards Management</t>
  </si>
  <si>
    <t>Siedlungsentwässerung, Abwasser</t>
  </si>
  <si>
    <t>Dipl. Bauing. FH Giessen-Friedberg</t>
  </si>
  <si>
    <t>Hausammann Cédric</t>
  </si>
  <si>
    <t>Stand per 01.10.2011</t>
  </si>
  <si>
    <t>Eberle Linus</t>
  </si>
  <si>
    <t>WB</t>
  </si>
  <si>
    <t>Wick Bernd</t>
  </si>
  <si>
    <t>Kostenkalkulator, Bauleitung</t>
  </si>
  <si>
    <t>4)</t>
  </si>
  <si>
    <t>Als Bauleiter eine Kategorie höher</t>
  </si>
  <si>
    <r>
      <t xml:space="preserve"> C/D </t>
    </r>
    <r>
      <rPr>
        <vertAlign val="superscript"/>
        <sz val="9"/>
        <rFont val="Arial Narrow"/>
        <family val="2"/>
      </rPr>
      <t>1)</t>
    </r>
  </si>
  <si>
    <r>
      <t xml:space="preserve"> D/C </t>
    </r>
    <r>
      <rPr>
        <vertAlign val="superscript"/>
        <sz val="9"/>
        <rFont val="Arial Narrow"/>
        <family val="2"/>
      </rPr>
      <t>3)</t>
    </r>
  </si>
  <si>
    <r>
      <t xml:space="preserve"> E/D </t>
    </r>
    <r>
      <rPr>
        <vertAlign val="superscript"/>
        <sz val="9"/>
        <rFont val="Arial Narrow"/>
        <family val="2"/>
      </rPr>
      <t>1)</t>
    </r>
  </si>
  <si>
    <r>
      <t xml:space="preserve">F/E </t>
    </r>
    <r>
      <rPr>
        <vertAlign val="superscript"/>
        <sz val="10"/>
        <rFont val="Arial Narrow"/>
        <family val="2"/>
      </rPr>
      <t>4)</t>
    </r>
  </si>
  <si>
    <t>Räuftlin Thomas</t>
  </si>
  <si>
    <t>Wirtz Christine</t>
  </si>
  <si>
    <t>WCh</t>
  </si>
  <si>
    <r>
      <t xml:space="preserve"> C/B </t>
    </r>
    <r>
      <rPr>
        <vertAlign val="superscript"/>
        <sz val="9"/>
        <rFont val="Arial Narrow"/>
        <family val="2"/>
      </rPr>
      <t>5)</t>
    </r>
  </si>
  <si>
    <t>Als Prüfingenieur/Experte Honorarkategorie A</t>
  </si>
  <si>
    <t>5)</t>
  </si>
  <si>
    <t>Als Prüfingenieur/Experte Honorarkategorie B</t>
  </si>
  <si>
    <r>
      <t>alt (</t>
    </r>
    <r>
      <rPr>
        <sz val="9"/>
        <rFont val="Arial Narrow"/>
        <family val="2"/>
      </rPr>
      <t>22.06</t>
    </r>
    <r>
      <rPr>
        <b/>
        <sz val="9"/>
        <rFont val="Arial Narrow"/>
        <family val="2"/>
      </rPr>
      <t>.2011)</t>
    </r>
  </si>
  <si>
    <r>
      <t>Funktionseinteilung neu (</t>
    </r>
    <r>
      <rPr>
        <sz val="9"/>
        <rFont val="Arial Narrow"/>
        <family val="2"/>
      </rPr>
      <t>11.05</t>
    </r>
    <r>
      <rPr>
        <b/>
        <sz val="9"/>
        <rFont val="Arial Narrow"/>
        <family val="2"/>
      </rPr>
      <t>.2012)</t>
    </r>
  </si>
  <si>
    <t xml:space="preserve">PL/SB </t>
  </si>
  <si>
    <t>SB/ZK</t>
  </si>
  <si>
    <t>SB/BL</t>
  </si>
  <si>
    <t>ZK/Lehrmeister</t>
  </si>
  <si>
    <t>SB/PL</t>
  </si>
  <si>
    <t>Lüthi Tobias</t>
  </si>
  <si>
    <t>LT</t>
  </si>
  <si>
    <t>Oswald Leroy</t>
  </si>
  <si>
    <t>Schmidlin Julian</t>
  </si>
  <si>
    <t>Boschung Jan</t>
  </si>
  <si>
    <t>OL</t>
  </si>
  <si>
    <t>ScJ</t>
  </si>
  <si>
    <t>BoJ</t>
  </si>
  <si>
    <t>DB</t>
  </si>
  <si>
    <t>ZS</t>
  </si>
  <si>
    <t>Zymeri Shaha</t>
  </si>
  <si>
    <t>Master of Eng.</t>
  </si>
  <si>
    <t xml:space="preserve">Dipl. Bauing. FH </t>
  </si>
  <si>
    <t>FrL</t>
  </si>
  <si>
    <t>Frei Lukas</t>
  </si>
  <si>
    <t>Barth Sandra</t>
  </si>
  <si>
    <t>Dar</t>
  </si>
  <si>
    <t>D'Arco Marcel</t>
  </si>
  <si>
    <t>VJ</t>
  </si>
  <si>
    <t>Vögtli Jöelle</t>
  </si>
  <si>
    <t>Bauingenieurin</t>
  </si>
  <si>
    <t>Stand per 01.11.2012</t>
  </si>
  <si>
    <t>NF</t>
  </si>
  <si>
    <t>Niedermeyer Friederike</t>
  </si>
  <si>
    <t>Dipl.-Biologin Univ.</t>
  </si>
  <si>
    <t>UNIGIS professional</t>
  </si>
  <si>
    <t>Geoinformatik MS-Access</t>
  </si>
  <si>
    <t>Sachbearbeitung Umwelt und GIS</t>
  </si>
  <si>
    <t>Kipfer Janine</t>
  </si>
  <si>
    <t>KiJ</t>
  </si>
  <si>
    <r>
      <t xml:space="preserve"> B/C </t>
    </r>
    <r>
      <rPr>
        <b/>
        <vertAlign val="superscript"/>
        <sz val="9"/>
        <rFont val="Arial Narrow"/>
        <family val="2"/>
      </rPr>
      <t>1)</t>
    </r>
  </si>
  <si>
    <r>
      <t xml:space="preserve"> C/D </t>
    </r>
    <r>
      <rPr>
        <b/>
        <vertAlign val="superscript"/>
        <sz val="9"/>
        <rFont val="Arial Narrow"/>
        <family val="2"/>
      </rPr>
      <t>1)</t>
    </r>
  </si>
  <si>
    <t>ZK/BL</t>
  </si>
  <si>
    <t>BC</t>
  </si>
  <si>
    <t>Baschong Clemens</t>
  </si>
  <si>
    <t>Projektleiter / Umweltingenieur</t>
  </si>
  <si>
    <t>NP</t>
  </si>
  <si>
    <t>Noordam Philipp</t>
  </si>
  <si>
    <t>BTJ</t>
  </si>
  <si>
    <t>Becksmann Thomas J.</t>
  </si>
  <si>
    <t>Diplom Ing. FH, Architektur</t>
  </si>
  <si>
    <t>PL im Bereich Baumanagement</t>
  </si>
  <si>
    <t>Prüf- u. Kontrollingenieurwesen, Projektleiter</t>
  </si>
  <si>
    <t>Messungen</t>
  </si>
  <si>
    <t>Bau-/Raumakustik, Schallschutzfenster, Lärm</t>
  </si>
  <si>
    <t>Schallschutzfenster</t>
  </si>
  <si>
    <t>Bauleiter /Zeichner-Kontstrukteur</t>
  </si>
  <si>
    <t>Dipl. Ing. FH Giessen-Friedberg</t>
  </si>
  <si>
    <t>Siedlungsentwässerung, Abwasser, LSP</t>
  </si>
  <si>
    <t>Dipl. Ing. FH (Umwelttechnik)</t>
  </si>
  <si>
    <t>FBL Umweltplanungen u. -koordination / UVB, Leiter Team Umwelt, Projektleiter, Experte Lärm</t>
  </si>
  <si>
    <t>Schweizerische Lohnstrukturerhebung</t>
  </si>
  <si>
    <t>Ausbildung</t>
  </si>
  <si>
    <t>Hochschultitel</t>
  </si>
  <si>
    <t>Berufsbezeichnung</t>
  </si>
  <si>
    <t>Bauingenieur/in</t>
  </si>
  <si>
    <t>Umweltingenieur/in</t>
  </si>
  <si>
    <t>Réceptionist/in / Telefonistin</t>
  </si>
  <si>
    <t>Sekretär/in</t>
  </si>
  <si>
    <t>Kaufmännische/r Mitarbeiter/in</t>
  </si>
  <si>
    <t>Kaufmännische/r Fachspezialist/in</t>
  </si>
  <si>
    <t>Personal-Fachspezialist/in</t>
  </si>
  <si>
    <t>Buchhaltungsangestellte/r</t>
  </si>
  <si>
    <t>Finanz-Fachspezialist/in</t>
  </si>
  <si>
    <t>EDV-Supporter/in</t>
  </si>
  <si>
    <t>EDV-System-Controller/in</t>
  </si>
  <si>
    <t>IT-System-Spezialist/in</t>
  </si>
  <si>
    <t>Vermessungsassistent/in</t>
  </si>
  <si>
    <t>Bauzeichner/in</t>
  </si>
  <si>
    <t>Bauzeichner/in-Konstrukteur/in</t>
  </si>
  <si>
    <t>Zeichnerchef, Bauzeichner/in-Konstrukteuer/in</t>
  </si>
  <si>
    <t>Marketingangestellter</t>
  </si>
  <si>
    <t>Bauleiter/in</t>
  </si>
  <si>
    <t>Projektleiter/in, Tiefbauzeichner/in</t>
  </si>
  <si>
    <t>Vermesser/in</t>
  </si>
  <si>
    <t>Leiter/in Personalwesen</t>
  </si>
  <si>
    <t>Leiter/in Finanz- + Rechnungswesen</t>
  </si>
  <si>
    <t>Bauleitungsassistent/in</t>
  </si>
  <si>
    <t>Praktikant/in</t>
  </si>
  <si>
    <t>Zeichnerchef/in, Bauzeichner/in-Konstrukteuer/in</t>
  </si>
  <si>
    <t>Lehrling/Lehrtochter</t>
  </si>
  <si>
    <t>Reprograph/in</t>
  </si>
  <si>
    <t>Pers-Nr.</t>
  </si>
  <si>
    <t>Funktionbezeichnung</t>
  </si>
  <si>
    <t>Ausbildung:</t>
  </si>
  <si>
    <t>höhere Fachprüfung/Meisterdiplom, Techniker TS, Höhere Fachschule, HWV,</t>
  </si>
  <si>
    <t xml:space="preserve"> HFG IES oder gleichwertige Ausbildung</t>
  </si>
  <si>
    <t>Fähigkeitszeugnisses (EFZ) führt, Vollzeit-Berufsschule, Diplom- oder Fachmittelschule,</t>
  </si>
  <si>
    <t>berufliche Grundbildung (eidg. Berufsattest - EBA) oder gleichwertige Ausbildung</t>
  </si>
  <si>
    <t>8 = Obligatorische Schule, ohne abgeschlossene Berufsausbildung</t>
  </si>
  <si>
    <t>1 = UNI / ETH</t>
  </si>
  <si>
    <t>2 = FH oder gleichwertige Ausbildung</t>
  </si>
  <si>
    <t>3 = Höhere Berufsausbildung mit eidg. Fachausweis, Diplom oder</t>
  </si>
  <si>
    <t>4 = Lehrerpatent auf verschiedenen Stufen</t>
  </si>
  <si>
    <t>5 = Gymnasiale Maturität, Berufsmaturität, Fachmaturität oder gleichwertige Ausgbildung</t>
  </si>
  <si>
    <t>6 = Ageschlossene Berufsausbildung, die in der Regel zum Erwerb eines eidg.</t>
  </si>
  <si>
    <t>7 = Ausschliesslich unternehmensinterne, durch das Bundesamt für Berufsbildung und Technologie (BBT) nicht anerkannte Berufsausbildung</t>
  </si>
  <si>
    <t>Hochschultitel:</t>
  </si>
  <si>
    <t>Titel, welche der Arbeitnehmer an einer UNI, ETH oder FH erlangte</t>
  </si>
  <si>
    <t>1 = Doktorat, Habilitation</t>
  </si>
  <si>
    <t>2 = Master, Lizenziat, Diplom, Staatsexamen, Nachdiplom</t>
  </si>
  <si>
    <t>3 = Bachelor</t>
  </si>
  <si>
    <t xml:space="preserve">    </t>
  </si>
  <si>
    <t>HiH</t>
  </si>
  <si>
    <t>Hikel Harald</t>
  </si>
  <si>
    <t>Diplom-Geograph Univ.</t>
  </si>
  <si>
    <t>Sachbearbeitung Umwelt, insbesondere Lärmschutz</t>
  </si>
  <si>
    <t>VeS</t>
  </si>
  <si>
    <t>Vecchi Sandra</t>
  </si>
  <si>
    <t>Meier Jacqueline</t>
  </si>
  <si>
    <t>Dipl. Bauing. FH /BSc FHNW</t>
  </si>
  <si>
    <t>BSc in Life Science FHNW</t>
  </si>
  <si>
    <t>BJo</t>
  </si>
  <si>
    <t>Bürgin Johannes</t>
  </si>
  <si>
    <t>Stucki</t>
  </si>
  <si>
    <t>Kipfer</t>
  </si>
  <si>
    <t>STi</t>
  </si>
  <si>
    <t>KCe</t>
  </si>
  <si>
    <t>HoA</t>
  </si>
  <si>
    <t>Hochuli Antonina</t>
  </si>
  <si>
    <t>BuS</t>
  </si>
  <si>
    <t>Burger Stefan</t>
  </si>
  <si>
    <t>Konstr. Ing.-Bau, Generalplanungen, Grossprojekte, Prüfingenieur</t>
  </si>
  <si>
    <t>Mitglied der GL, BL Konstr. Ingenieurbau, FBL Brückenbau / Prüf- + Kontrollingenieurwesen, Chef-Ingenieur, Experte</t>
  </si>
  <si>
    <t>Konstr. Ing.-Bau, Prüfingenieur</t>
  </si>
  <si>
    <t>Tiefbau, Konstr. Ing.-Bau, Grossprojekte, Geotechnik</t>
  </si>
  <si>
    <t xml:space="preserve">Konstr. Ing.-Bau / Raumakustik </t>
  </si>
  <si>
    <t xml:space="preserve">Konstr. Ing.-Bau </t>
  </si>
  <si>
    <t>Erdbebensicherheit, Konstr. Ing.-Bau</t>
  </si>
  <si>
    <t>MSt in Natural Hazards Management ETH</t>
  </si>
  <si>
    <t>MSt of Eng.</t>
  </si>
  <si>
    <t>MSt in Sustainable Development</t>
  </si>
  <si>
    <t>MSc BFH in Eng.</t>
  </si>
  <si>
    <t>SJe</t>
  </si>
  <si>
    <t>Stöhr Jessica</t>
  </si>
  <si>
    <t>Stand per 01.12.2013</t>
  </si>
  <si>
    <t>Dipl. Ingenieurin /Schiffbauerin, Univ. Sevastopol</t>
  </si>
  <si>
    <t>Stand per 01.01.14</t>
  </si>
  <si>
    <t>wurde nicht veröffentl.</t>
  </si>
  <si>
    <t xml:space="preserve"> A</t>
  </si>
  <si>
    <t>Erste Kategorie = Grundfunktion / zweite Kat.=altern. Funktion</t>
  </si>
  <si>
    <r>
      <t xml:space="preserve">B/A </t>
    </r>
    <r>
      <rPr>
        <vertAlign val="superscript"/>
        <sz val="9"/>
        <rFont val="Arial Narrow"/>
        <family val="2"/>
      </rPr>
      <t>1)</t>
    </r>
  </si>
  <si>
    <t xml:space="preserve"> B/C </t>
  </si>
  <si>
    <r>
      <t xml:space="preserve"> C/B </t>
    </r>
    <r>
      <rPr>
        <vertAlign val="superscript"/>
        <sz val="9"/>
        <rFont val="Arial Narrow"/>
        <family val="2"/>
      </rPr>
      <t>2)</t>
    </r>
  </si>
  <si>
    <r>
      <t xml:space="preserve"> D/C </t>
    </r>
    <r>
      <rPr>
        <vertAlign val="superscript"/>
        <sz val="9"/>
        <rFont val="Arial Narrow"/>
        <family val="2"/>
      </rPr>
      <t>2)</t>
    </r>
  </si>
  <si>
    <t xml:space="preserve"> C/D </t>
  </si>
  <si>
    <t xml:space="preserve"> E/D </t>
  </si>
  <si>
    <r>
      <t xml:space="preserve"> C/B </t>
    </r>
    <r>
      <rPr>
        <b/>
        <vertAlign val="superscript"/>
        <sz val="9"/>
        <rFont val="Arial Narrow"/>
        <family val="2"/>
      </rPr>
      <t>2)</t>
    </r>
  </si>
  <si>
    <r>
      <t xml:space="preserve"> D/C </t>
    </r>
    <r>
      <rPr>
        <b/>
        <vertAlign val="superscript"/>
        <sz val="9"/>
        <rFont val="Arial Narrow"/>
        <family val="2"/>
      </rPr>
      <t>2)</t>
    </r>
  </si>
  <si>
    <r>
      <t>Hon-Kat.</t>
    </r>
    <r>
      <rPr>
        <vertAlign val="superscript"/>
        <sz val="9"/>
        <rFont val="Arial Narrow"/>
        <family val="2"/>
      </rPr>
      <t>1)</t>
    </r>
  </si>
  <si>
    <t>BaC</t>
  </si>
  <si>
    <t>MAS of advanced Studies ETH in Natural Hazards Man.</t>
  </si>
  <si>
    <t>Dipl. Ing. FH in Geomatik FHNW</t>
  </si>
  <si>
    <t>Dipl. Umwelting NDS FH</t>
  </si>
  <si>
    <r>
      <t xml:space="preserve">Dipl. Ing. Schiffbau TU </t>
    </r>
    <r>
      <rPr>
        <sz val="8"/>
        <rFont val="Arial Narrow"/>
        <family val="2"/>
      </rPr>
      <t>Sevastopol</t>
    </r>
  </si>
  <si>
    <t>Bürofachdiplom VSH</t>
  </si>
  <si>
    <t>Bauleiter /Zeichner-Konstrukteur</t>
  </si>
  <si>
    <t>Funktionseinteilung neu (07.03.2014)</t>
  </si>
  <si>
    <t>SaB</t>
  </si>
  <si>
    <t>Saliu Bekim</t>
  </si>
  <si>
    <t>PC-Techniker</t>
  </si>
  <si>
    <t>IT HF Teko Olten</t>
  </si>
  <si>
    <t>Dipl.-Biologin Univ. München</t>
  </si>
  <si>
    <t>Diplom-Geograph Univ. Würzburg</t>
  </si>
  <si>
    <t>M. Eng.</t>
  </si>
  <si>
    <t>Dipl. Bauing. FH Karlsruhe</t>
  </si>
  <si>
    <t>Dipl. Bauing. FH /B.Sc. FHNW</t>
  </si>
  <si>
    <t>Dipl. Bauing. FHNW</t>
  </si>
  <si>
    <t>Dipl. Bauing. FH Leipzig</t>
  </si>
  <si>
    <t>Dipl. Geoökologin Univ. Braunschweig</t>
  </si>
  <si>
    <t>M. A. and Sc. in Sustainable Development</t>
  </si>
  <si>
    <t>B.Sc. in Life Science FHNW</t>
  </si>
  <si>
    <t>Dipl. Bauing. FH Stuttgart</t>
  </si>
  <si>
    <t>Dipl. Bauing. FH Konstanz</t>
  </si>
  <si>
    <t>Dipl. Ing. FH Rheinland-Pfalz</t>
  </si>
  <si>
    <t>M.Sc. BUAS in Eng.</t>
  </si>
  <si>
    <t>Dipl. Ing. FH Giessen-Friedberg (Umwelttechnik)</t>
  </si>
  <si>
    <t>Bauzeichner/Bauleiter</t>
  </si>
  <si>
    <t>MRa</t>
  </si>
  <si>
    <t>Meisch Raoul</t>
  </si>
  <si>
    <t>Dipl. Ing. FH Karlsruhe</t>
  </si>
  <si>
    <r>
      <t>ZC</t>
    </r>
    <r>
      <rPr>
        <sz val="9"/>
        <rFont val="Arial Narrow"/>
        <family val="2"/>
      </rPr>
      <t>/ZK kein MA-Gespräch</t>
    </r>
  </si>
  <si>
    <t>kein MA-Gespräch</t>
  </si>
  <si>
    <t>PL im Bereich Tiefbau</t>
  </si>
  <si>
    <t>PL /Sachbearbeitung Umwelt und GIS</t>
  </si>
  <si>
    <t>PL /Sachbearbeitung Umwelt, insbesondere Lärmschutz</t>
  </si>
  <si>
    <t>PL im Bereich Verkehr + Umwelt</t>
  </si>
  <si>
    <t>MA-Gespräch durch Rh</t>
  </si>
  <si>
    <t>PL /kein MA-Gespräch</t>
  </si>
  <si>
    <t>Stucki Tizian</t>
  </si>
  <si>
    <t>Kipfer Cedric</t>
  </si>
  <si>
    <t>BN</t>
  </si>
  <si>
    <t>Berger Noah</t>
  </si>
  <si>
    <t>Pertoldi Noeh</t>
  </si>
  <si>
    <t>Thahiri Florian</t>
  </si>
  <si>
    <t>PN</t>
  </si>
  <si>
    <t>TF</t>
  </si>
  <si>
    <t>RTh</t>
  </si>
  <si>
    <t>BrJ</t>
  </si>
  <si>
    <t>Brem Jakob</t>
  </si>
  <si>
    <t xml:space="preserve">P </t>
  </si>
  <si>
    <r>
      <t>PL</t>
    </r>
    <r>
      <rPr>
        <sz val="9"/>
        <rFont val="Arial Narrow"/>
        <family val="2"/>
      </rPr>
      <t>/SB</t>
    </r>
    <r>
      <rPr>
        <b/>
        <sz val="9"/>
        <rFont val="Arial Narrow"/>
        <family val="2"/>
      </rPr>
      <t xml:space="preserve"> </t>
    </r>
  </si>
  <si>
    <r>
      <t>SB</t>
    </r>
    <r>
      <rPr>
        <sz val="9"/>
        <rFont val="Arial Narrow"/>
        <family val="2"/>
      </rPr>
      <t>/ZK</t>
    </r>
  </si>
  <si>
    <r>
      <t>BL</t>
    </r>
    <r>
      <rPr>
        <sz val="9"/>
        <rFont val="Arial Narrow"/>
        <family val="2"/>
      </rPr>
      <t>/SB</t>
    </r>
  </si>
  <si>
    <r>
      <t>GL</t>
    </r>
    <r>
      <rPr>
        <sz val="9"/>
        <rFont val="Arial Narrow"/>
        <family val="2"/>
      </rPr>
      <t>/BL / PL</t>
    </r>
  </si>
  <si>
    <r>
      <t>ZK/</t>
    </r>
    <r>
      <rPr>
        <sz val="9"/>
        <rFont val="Arial Narrow"/>
        <family val="2"/>
      </rPr>
      <t>ZC</t>
    </r>
  </si>
  <si>
    <r>
      <t>SB/</t>
    </r>
    <r>
      <rPr>
        <sz val="9"/>
        <rFont val="Arial Narrow"/>
        <family val="2"/>
      </rPr>
      <t>PL</t>
    </r>
  </si>
  <si>
    <t>Chef-Ingenieur, Experte</t>
  </si>
  <si>
    <t>Mitglied der GL, BL Konstr. Ingenieurbau</t>
  </si>
  <si>
    <t>AFr</t>
  </si>
  <si>
    <t>Appelt Franziska</t>
  </si>
  <si>
    <t>Dipl. Geographin FH /B.Sc. Uni Berlin</t>
  </si>
  <si>
    <t>M.Sc. Geographie / GIS ETH ZH</t>
  </si>
  <si>
    <t>Sachbearbietung Glasvaservernetzung</t>
  </si>
  <si>
    <t>Stand per 01.12.14</t>
  </si>
  <si>
    <t>Dipl. Bauing. TU, Strassburg</t>
  </si>
  <si>
    <t>Stand per 01.01.15</t>
  </si>
  <si>
    <t>Sachbearbeitung Glasvaservernetzung</t>
  </si>
  <si>
    <t>TFl</t>
  </si>
  <si>
    <t>Tschan Flavia</t>
  </si>
  <si>
    <t>ItV</t>
  </si>
  <si>
    <t>Iten Vanessa</t>
  </si>
  <si>
    <t>Dick David</t>
  </si>
  <si>
    <t>Dipl. Ing. Architekt, TU Darmstadt</t>
  </si>
  <si>
    <t>DiD</t>
  </si>
  <si>
    <t>MY</t>
  </si>
  <si>
    <t>Meier Yannick</t>
  </si>
  <si>
    <t>M.Sc. UZH Geographie/GIS</t>
  </si>
  <si>
    <t>Dipl. Geographin FH /B.Sc.Berlin</t>
  </si>
  <si>
    <t>RE</t>
  </si>
  <si>
    <t>Reber Erich</t>
  </si>
  <si>
    <t>Bauführer</t>
  </si>
  <si>
    <t>Mitglied der GL, BL Konstr. Ingenieurbau, Chef-Ingenieur</t>
  </si>
  <si>
    <t>Stv. BL Tiefbau, FBL Ver- und Entsorgung, Projektleiter</t>
  </si>
  <si>
    <t>Stv. BL Verkehr + Umwelt, FBL Baulogistik, Oberbauleitungen</t>
  </si>
  <si>
    <t>Stv. BL Bautenerhalt &amp; Geomatik, FBL Erhaltung Infrastrukturanlagen, Projektleiter</t>
  </si>
  <si>
    <t>Stv. BL konstr. Ingenieurbau, FBL Tagbautunnel, Projektleiter</t>
  </si>
  <si>
    <t>FBL Hochbau, Projektingenieur</t>
  </si>
  <si>
    <t>FBL Bahntechnik, Projektleiter</t>
  </si>
  <si>
    <t>BeP</t>
  </si>
  <si>
    <t>Berzi Patrick</t>
  </si>
  <si>
    <t>Dipl. Bauing. FH/B.Sc. Montréal</t>
  </si>
  <si>
    <t>KaM</t>
  </si>
  <si>
    <t>Kanagasabai Manoja</t>
  </si>
  <si>
    <t>PM</t>
  </si>
  <si>
    <t>Kostenkalkulator, Bauleitung, Projektmanagement</t>
  </si>
  <si>
    <t>Projekt- und Bauleiter, Projektmanagement</t>
  </si>
  <si>
    <t>Projektmanagement</t>
  </si>
  <si>
    <t>PL im Bereich Projekt- und Baumanagement</t>
  </si>
  <si>
    <t>HDa</t>
  </si>
  <si>
    <t>Häner David</t>
  </si>
  <si>
    <t>Projektleiter /Bauingenieur</t>
  </si>
  <si>
    <t>Projektingenieur, Hochbau, Brückenbau</t>
  </si>
  <si>
    <t>TM</t>
  </si>
  <si>
    <t>Titz Markus</t>
  </si>
  <si>
    <t>MAS in erneuerbare Energie</t>
  </si>
  <si>
    <t>Bauleiter für Strassen-/Tiefbau</t>
  </si>
  <si>
    <t>VBe</t>
  </si>
  <si>
    <t>Vitt Bernhard</t>
  </si>
  <si>
    <t>CR</t>
  </si>
  <si>
    <t>Canetti Rosemarie</t>
  </si>
  <si>
    <t>SB Projektmanagement/-assistentin</t>
  </si>
  <si>
    <r>
      <t>RSB</t>
    </r>
    <r>
      <rPr>
        <sz val="9"/>
        <rFont val="Arial Narrow"/>
        <family val="2"/>
      </rPr>
      <t>/Projektassistentin</t>
    </r>
  </si>
  <si>
    <t>Christ Florian</t>
  </si>
  <si>
    <t>Hirsbrunner Nico</t>
  </si>
  <si>
    <t>ChF</t>
  </si>
  <si>
    <t>HN</t>
  </si>
  <si>
    <t>SiA</t>
  </si>
  <si>
    <t>Sivasundaram Aschveni</t>
  </si>
  <si>
    <t>VP</t>
  </si>
  <si>
    <t>Vogg Paula</t>
  </si>
  <si>
    <t>MJa</t>
  </si>
  <si>
    <t>PD</t>
  </si>
  <si>
    <t>Bauleiter TB/Techniker HF</t>
  </si>
  <si>
    <t>M.Sc. FHNW in Eng.</t>
  </si>
  <si>
    <t>Stand per 01.10.15</t>
  </si>
  <si>
    <t>Völlmin Daniel</t>
  </si>
  <si>
    <t>VDa</t>
  </si>
  <si>
    <t>Seehöfer Patrick</t>
  </si>
  <si>
    <t>SPa</t>
  </si>
  <si>
    <t>Bauingenieur/ Bauleiter</t>
  </si>
  <si>
    <t>Bauing ETH ZH i.A.</t>
  </si>
  <si>
    <t>B.Sc.in Aviatik ZFH mit Vertie-fung in Technics &amp; Engineering</t>
  </si>
  <si>
    <t>Stand per 01.01.16</t>
  </si>
  <si>
    <t>Umwelt, Lärm, Verkehrserhebung</t>
  </si>
  <si>
    <t>MSc BFH</t>
  </si>
  <si>
    <t>MSc FHNW in Eng.</t>
  </si>
  <si>
    <t xml:space="preserve">SA </t>
  </si>
  <si>
    <t>Schaub Anja</t>
  </si>
  <si>
    <t>Geomatiktechnikerin</t>
  </si>
  <si>
    <t>Bauzeichnerin / Sachbearbeiterin GIS</t>
  </si>
  <si>
    <t>Sku</t>
  </si>
  <si>
    <t>Skucek Axel</t>
  </si>
  <si>
    <t>Dipl. Bauing. FH/BSc  Karlsruhe</t>
  </si>
  <si>
    <t>PL Umwelt und GIS</t>
  </si>
  <si>
    <t>Dipl. Bauing. FH/BSc Montréal</t>
  </si>
  <si>
    <t>BScin Aviatik ZFH mit Vertie-fung in Technics &amp; Engineering</t>
  </si>
  <si>
    <t>JRo</t>
  </si>
  <si>
    <t>Jann Roger</t>
  </si>
  <si>
    <t>PL Projektmanagement</t>
  </si>
  <si>
    <t>Projektmanagement, Arbeitssicherheit, QM</t>
  </si>
  <si>
    <t>Funktionseinteilung neu (14.03.2016)</t>
  </si>
  <si>
    <t>Praktilkant</t>
  </si>
  <si>
    <t>DNi</t>
  </si>
  <si>
    <t>GrM</t>
  </si>
  <si>
    <t>Grabherr Mathieu</t>
  </si>
  <si>
    <t>Bauzeichner /Dipl. Bauing. FH Karlsruhe</t>
  </si>
  <si>
    <t>Dipl. Bauing./BSc ETH</t>
  </si>
  <si>
    <t>MSc ETH in Bauing</t>
  </si>
  <si>
    <t>Leuch Georges</t>
  </si>
  <si>
    <t>Boser Florian</t>
  </si>
  <si>
    <t>Kaupp Nicolas</t>
  </si>
  <si>
    <t>LG</t>
  </si>
  <si>
    <t>BoF</t>
  </si>
  <si>
    <t>KN</t>
  </si>
  <si>
    <t>Z/BAL</t>
  </si>
  <si>
    <r>
      <t>PL/</t>
    </r>
    <r>
      <rPr>
        <sz val="9"/>
        <rFont val="Arial Narrow"/>
        <family val="2"/>
      </rPr>
      <t>BAL/FBL</t>
    </r>
  </si>
  <si>
    <t>PL/FBL</t>
  </si>
  <si>
    <r>
      <rPr>
        <sz val="9"/>
        <rFont val="Arial Narrow"/>
        <family val="2"/>
      </rPr>
      <t>PL</t>
    </r>
    <r>
      <rPr>
        <b/>
        <sz val="9"/>
        <rFont val="Arial Narrow"/>
        <family val="2"/>
      </rPr>
      <t>/BAL</t>
    </r>
  </si>
  <si>
    <t xml:space="preserve">Digitales Bauen FHNW </t>
  </si>
  <si>
    <t xml:space="preserve">Dipl.Bauing ETH ZH </t>
  </si>
  <si>
    <t>Stand per 01.11.16</t>
  </si>
  <si>
    <t>Igual Lorenzo</t>
  </si>
  <si>
    <t>Dipl. Architektur FH</t>
  </si>
  <si>
    <t>Personalassistentin</t>
  </si>
  <si>
    <t>Signer David</t>
  </si>
  <si>
    <t>Stand per 01.01.2017</t>
  </si>
  <si>
    <t>IL</t>
  </si>
  <si>
    <t xml:space="preserve"> </t>
  </si>
  <si>
    <t>Bauzeichnerin, Bauleiterin</t>
  </si>
  <si>
    <t>In leitender Funktion die höhere Kategorie</t>
  </si>
  <si>
    <t>Als Bauleiter die höhere Kategorie</t>
  </si>
  <si>
    <t xml:space="preserve">FETT = </t>
  </si>
  <si>
    <t>massgebendes Diplomjahr (Anz. Jahre)</t>
  </si>
  <si>
    <t>Dipl. Bauing./MSc ETH Bauing</t>
  </si>
  <si>
    <t>BSc Aviatik ZFH 2011,            Dipl. Bauing HF/BSc FHNW</t>
  </si>
  <si>
    <t>Guldimann Simon</t>
  </si>
  <si>
    <t>GuS</t>
  </si>
  <si>
    <t>Bauleiter TB  2014            dipl. Techniker HF</t>
  </si>
  <si>
    <t>Bauleiter TB</t>
  </si>
  <si>
    <r>
      <t xml:space="preserve"> F/D</t>
    </r>
    <r>
      <rPr>
        <vertAlign val="superscript"/>
        <sz val="7"/>
        <rFont val="Arial Narrow"/>
        <family val="2"/>
      </rPr>
      <t xml:space="preserve"> </t>
    </r>
    <r>
      <rPr>
        <vertAlign val="superscript"/>
        <sz val="9"/>
        <rFont val="Arial Narrow"/>
        <family val="2"/>
      </rPr>
      <t>4)</t>
    </r>
  </si>
  <si>
    <t>LaS</t>
  </si>
  <si>
    <t>Lazar Sonja</t>
  </si>
  <si>
    <t>Landschaftsarchitektin HTL</t>
  </si>
  <si>
    <t>Kauffrau BL Liestal</t>
  </si>
  <si>
    <t>GmP</t>
  </si>
  <si>
    <t>Gmür Peter</t>
  </si>
  <si>
    <t>Fachbereichsleiter Brandschutz</t>
  </si>
  <si>
    <t>ArM</t>
  </si>
  <si>
    <t>Armando Martin</t>
  </si>
  <si>
    <t>PL Brandschutz</t>
  </si>
  <si>
    <t>PL/SB</t>
  </si>
  <si>
    <t>GuP</t>
  </si>
  <si>
    <t>Gustin Patrick</t>
  </si>
  <si>
    <t>Sachbearbeiter Brandschutz</t>
  </si>
  <si>
    <t>dipl. Sicherheitsfachmann</t>
  </si>
  <si>
    <t>Brandschutzfachmann CFPA/ZH</t>
  </si>
  <si>
    <t>Stv. BL Tiefbau, FBL Ver- und Entsorgung, PL</t>
  </si>
  <si>
    <t>MAS of advanced (GIS)</t>
  </si>
  <si>
    <t>ADi</t>
  </si>
  <si>
    <t>Aleinikov Dimitri</t>
  </si>
  <si>
    <t>Bauleiter TB  2014  dipl. Techniker HF</t>
  </si>
  <si>
    <t>Hag</t>
  </si>
  <si>
    <t>Hagmann Andreas</t>
  </si>
  <si>
    <t>dipl. Techniker HF Bauführung Verkehrswegebau</t>
  </si>
  <si>
    <t>Bauleiter/Bauphasenplaner</t>
  </si>
  <si>
    <t>MeM</t>
  </si>
  <si>
    <t>Mendoza Maria</t>
  </si>
  <si>
    <t>Tesan Laila</t>
  </si>
  <si>
    <t>Davet Kilian</t>
  </si>
  <si>
    <t>TL</t>
  </si>
  <si>
    <t>DK</t>
  </si>
  <si>
    <t>Lernende</t>
  </si>
  <si>
    <t>Dipl. Bauing. KIT</t>
  </si>
  <si>
    <t>Stand per 01.12.2017</t>
  </si>
  <si>
    <t>SiR</t>
  </si>
  <si>
    <t>Schilliger Raphaela</t>
  </si>
  <si>
    <t>BSC FHNW in Geomatik</t>
  </si>
  <si>
    <t>WDa</t>
  </si>
  <si>
    <t>Widrig Daniel</t>
  </si>
  <si>
    <t>Technischer Assistent</t>
  </si>
  <si>
    <t>Halbeisen Gisela</t>
  </si>
  <si>
    <t>HGi</t>
  </si>
  <si>
    <t>LBe</t>
  </si>
  <si>
    <t>Lamoth Béla</t>
  </si>
  <si>
    <t>KUM</t>
  </si>
  <si>
    <t>Koch Urs-Martin</t>
  </si>
  <si>
    <t>PL Bahnbau</t>
  </si>
  <si>
    <t>PM. Division Infrastruktur</t>
  </si>
  <si>
    <t>Stand per 01.01.2018</t>
  </si>
  <si>
    <r>
      <t xml:space="preserve">B/A </t>
    </r>
    <r>
      <rPr>
        <vertAlign val="superscript"/>
        <sz val="9"/>
        <rFont val="Arial Narrow"/>
        <family val="2"/>
      </rPr>
      <t>5)</t>
    </r>
  </si>
  <si>
    <t xml:space="preserve">B/A </t>
  </si>
  <si>
    <t>Interne Kategorie GL= A</t>
  </si>
  <si>
    <r>
      <t xml:space="preserve"> D/E</t>
    </r>
    <r>
      <rPr>
        <vertAlign val="superscript"/>
        <sz val="7"/>
        <rFont val="Arial Narrow"/>
        <family val="2"/>
      </rPr>
      <t xml:space="preserve"> </t>
    </r>
    <r>
      <rPr>
        <vertAlign val="superscript"/>
        <sz val="9"/>
        <rFont val="Arial Narrow"/>
        <family val="2"/>
      </rPr>
      <t>4)</t>
    </r>
  </si>
  <si>
    <t>Bauleiterin TB</t>
  </si>
  <si>
    <t>Bauleiterin / Bauzeichnerin</t>
  </si>
  <si>
    <t>Mitglied der GL, BL Zentrale Dienste und Filiale Möhlin, Chefingenieur</t>
  </si>
  <si>
    <t>Mitglied der GL, BL Bautenerhalt/Geomatik, Chef-ingenieur</t>
  </si>
  <si>
    <t>Mitglied der GL, BL Verkehr + Umwelt, FBL Verkehrsmanagement, Leiter IZ, Chefingenieur</t>
  </si>
  <si>
    <t>Mitglied der GL, BL Ingenieur- / Bahnbau, Chef-ingenieur</t>
  </si>
  <si>
    <t>PL Umweltingenieur</t>
  </si>
  <si>
    <t>PL und Chef- Bauleiterin</t>
  </si>
  <si>
    <t>Mitglied der GL, BL Projektmanagement und Generalplanung, Chefingenieur</t>
  </si>
  <si>
    <t>Mitglied der GL, BL Tief- und Tunnelbau, Chefingenieur</t>
  </si>
  <si>
    <t>Zeichner-Kontrukteurin/ Sachbearbeiterin GIS</t>
  </si>
  <si>
    <t>IBB</t>
  </si>
  <si>
    <t>Dipl. Bauing. IBBT</t>
  </si>
  <si>
    <t>Mö</t>
  </si>
  <si>
    <t>PL Tiefbau</t>
  </si>
  <si>
    <t>Stand per 01.02.2018</t>
  </si>
  <si>
    <t>BCa</t>
  </si>
  <si>
    <t>Blehs Claudio</t>
  </si>
  <si>
    <t>Bauleiter Techniker TS</t>
  </si>
  <si>
    <t>DMM</t>
  </si>
  <si>
    <t>Di Maria Marcello</t>
  </si>
  <si>
    <t>PL Tief- und Tunnelbau</t>
  </si>
  <si>
    <t>Stand per 01.03.2018</t>
  </si>
  <si>
    <t>SuS</t>
  </si>
  <si>
    <t>Suter Sarah</t>
  </si>
  <si>
    <t>ReM</t>
  </si>
  <si>
    <t>Redlich Moritz</t>
  </si>
  <si>
    <t>FBL Informatikdienstleistungen, EDV-System-Man.</t>
  </si>
  <si>
    <t>Funktionseinteilung neu (07.03.2018)</t>
  </si>
  <si>
    <t>B/A 1)</t>
  </si>
  <si>
    <t xml:space="preserve"> C/B 3)</t>
  </si>
  <si>
    <t xml:space="preserve"> C/B 2)</t>
  </si>
  <si>
    <t xml:space="preserve"> D/C 2)</t>
  </si>
  <si>
    <t>Büromitarbeiter 5</t>
  </si>
  <si>
    <t>Réceptionist / Telefonist / Service-Disponent 4</t>
  </si>
  <si>
    <t>Réceptionist / Telefonist / Service-Disponent 5</t>
  </si>
  <si>
    <t>Sekretärin  / Assistentin 5</t>
  </si>
  <si>
    <t>Sekretärin  / Assistentin 6</t>
  </si>
  <si>
    <t>Sekretärin  / Assistentin 7</t>
  </si>
  <si>
    <t>Kaufmännischer Mitarbeiter 4</t>
  </si>
  <si>
    <t>Kaufmännischer Mitarbeiter 5</t>
  </si>
  <si>
    <t>Kaufmännischer Mitarbeiter 6 / Gruppenchef 6</t>
  </si>
  <si>
    <t>Kaufmännischer Mitarbeiter 7 / Gruppenchef 7</t>
  </si>
  <si>
    <t>Sachbearbeiter Logistik / Einkauf 6 / Gruppenchef 6</t>
  </si>
  <si>
    <t>Sachbearbeiter Logistik / Einkauf 7 / Gruppenchef 7</t>
  </si>
  <si>
    <t>Kaufmännischer Fachspezialist 8</t>
  </si>
  <si>
    <t>Kaufmännischer Fachspezialist 9</t>
  </si>
  <si>
    <t>Kaufmännischer Fachspezialist 10</t>
  </si>
  <si>
    <t>Kaufmännischer Fachspezialist 11</t>
  </si>
  <si>
    <t>Personal-Fachspezialist 8</t>
  </si>
  <si>
    <t>Personal-Fachspezialist 9</t>
  </si>
  <si>
    <t>Rechtskonsulent 10</t>
  </si>
  <si>
    <t>Rechtskonsulent 11</t>
  </si>
  <si>
    <t>Rechtskonsulent 12</t>
  </si>
  <si>
    <t>Immobilienbewirtschafter / - Treuhänder 7</t>
  </si>
  <si>
    <t>Immobilienbewirtschafter / - Treuhänder 8</t>
  </si>
  <si>
    <t>Immobilienbewirtschafter / - Treuhänder 9</t>
  </si>
  <si>
    <t>Buchhaltungs-Mitarbeiter 3</t>
  </si>
  <si>
    <t>Buchhalter 4</t>
  </si>
  <si>
    <t>Buchhalter 5</t>
  </si>
  <si>
    <t>Buchhalter 6 / Gruppenchef 6</t>
  </si>
  <si>
    <t>Buchhalter 7 / Gruppenchef 7</t>
  </si>
  <si>
    <t>Finanz-Fachspezialist / Controller 8</t>
  </si>
  <si>
    <t>Finanz-Fachspezialist / Controller 9</t>
  </si>
  <si>
    <t>Finanz-Fachspezialist / Controller 10</t>
  </si>
  <si>
    <t>Finanz-Fachspezialist / Controller 11</t>
  </si>
  <si>
    <t>Logistik / Einkauf Fachspezialist 8</t>
  </si>
  <si>
    <t>Logistik / Einkauf Fachspezialist 9</t>
  </si>
  <si>
    <t>Logistik / Einkauf Fachspezialist 10</t>
  </si>
  <si>
    <t>Logistik / Einkauf Fachspezialist 11</t>
  </si>
  <si>
    <t>Marketing - / Product - Manager 7</t>
  </si>
  <si>
    <t>Marketing - / Product - Manager 8</t>
  </si>
  <si>
    <t>Marketing - / Product - Manager 9</t>
  </si>
  <si>
    <t>Marketing - / Product - Manager 10</t>
  </si>
  <si>
    <t>Marketing - / Product - Manager 11</t>
  </si>
  <si>
    <t>Verkäufer 6</t>
  </si>
  <si>
    <t>Verkäufer 7</t>
  </si>
  <si>
    <t>Verkäufer 8</t>
  </si>
  <si>
    <t>Verkäufer 9 / Grosskunden</t>
  </si>
  <si>
    <t>Spothändler / Einsatzplaner 8</t>
  </si>
  <si>
    <t>Spothändler / Einsatzplaner 9</t>
  </si>
  <si>
    <t>Investitionsgüter-Verkäufer 7</t>
  </si>
  <si>
    <t>Investitionsgüter-Verkäufer 8</t>
  </si>
  <si>
    <t>Investitionsgüter-Verkäufer 9</t>
  </si>
  <si>
    <t>Investitionsgüter-Verkäufer 10 / Grosskunden</t>
  </si>
  <si>
    <t>Strom-Verkäufer 8</t>
  </si>
  <si>
    <t>Strom-Verkäufer 9</t>
  </si>
  <si>
    <t>Operator / System-Controller 5</t>
  </si>
  <si>
    <t>System-Controller 6</t>
  </si>
  <si>
    <t>System-Controller 7</t>
  </si>
  <si>
    <t>Informatiker / ICT-Suporter / -Techniker 5</t>
  </si>
  <si>
    <t>Informatiker / ICT-Suporter / -Techniker 6</t>
  </si>
  <si>
    <t>Informatiker / ICT-Suporter / -Techniker 7</t>
  </si>
  <si>
    <t>Informatiker / ICT-Suporter / -Techniker 8</t>
  </si>
  <si>
    <t>Applikations-Entwickler 6</t>
  </si>
  <si>
    <t>Applikations-Entwickler 7</t>
  </si>
  <si>
    <t>Applikations-Entwickler 8</t>
  </si>
  <si>
    <t>Applikations-Entwickler 9</t>
  </si>
  <si>
    <t>System-Spezialist 7</t>
  </si>
  <si>
    <t>System-Spezialist 8</t>
  </si>
  <si>
    <t>System-Spezialist 9</t>
  </si>
  <si>
    <t>Datenbank-Spezialist 7</t>
  </si>
  <si>
    <t>Datenbank-Spezialist 8</t>
  </si>
  <si>
    <t>Datenbank-Spezialist 9</t>
  </si>
  <si>
    <t>Software-Ingenieur 7</t>
  </si>
  <si>
    <t>Software-Ingenieur 8</t>
  </si>
  <si>
    <t>Software-Ingenieur 9</t>
  </si>
  <si>
    <t>Lagerist 3 / Chauffeur 3</t>
  </si>
  <si>
    <t>Lagerist 4 / Chauffeur 4</t>
  </si>
  <si>
    <t>Lagerist 5 / Chauffeur 5 / Bus-Chauffeur ÖV</t>
  </si>
  <si>
    <t>Lagerist 6</t>
  </si>
  <si>
    <t>Mechaniker / Monteur 4</t>
  </si>
  <si>
    <t>Mechaniker / Monteur 5 / Gruppenchef 5</t>
  </si>
  <si>
    <t>Mechaniker / Monteur 6 / Gruppenchef 6</t>
  </si>
  <si>
    <t>Mechaniker / Monteur 7 / Gruppenchef 7</t>
  </si>
  <si>
    <t>Anlageführer / Maschinenführer 4</t>
  </si>
  <si>
    <t>Anlageführer / Maschinenführer 5</t>
  </si>
  <si>
    <t>Anlageführer / Maschinenführer 6</t>
  </si>
  <si>
    <t>Handwerker 4</t>
  </si>
  <si>
    <t>Handwerker 5 / Gruppenchef 5</t>
  </si>
  <si>
    <t>Handwerker 6 / Gruppenchef 6</t>
  </si>
  <si>
    <t>Handwerker 7 / Gruppenchef 7</t>
  </si>
  <si>
    <t>Sachbearbeiter AVOR / PPS / QS 5</t>
  </si>
  <si>
    <t>Sachbearbeiter AVOR / PPS / QS 6</t>
  </si>
  <si>
    <t>Prozessfachmann 6</t>
  </si>
  <si>
    <t>Prozessfachmann 7</t>
  </si>
  <si>
    <t>Technischer Sachbearbeiter 6</t>
  </si>
  <si>
    <t>Technischer Sachbearbeiter 7</t>
  </si>
  <si>
    <t>Technischer Fachspezialist 8</t>
  </si>
  <si>
    <t>Technischer Fachspezialist 9</t>
  </si>
  <si>
    <t>Technischer Fachspezialist 10</t>
  </si>
  <si>
    <t>Netzmonteur / Netzelektriker 4</t>
  </si>
  <si>
    <t>Netzmonteur / Netzelektriker 5</t>
  </si>
  <si>
    <t>Netzmonteur / Netzelektriker 6</t>
  </si>
  <si>
    <t>Vorarbeiter / Gruppenchef  7</t>
  </si>
  <si>
    <t>Vorarbeiter / Gruppenchef  8</t>
  </si>
  <si>
    <t>Elektromonteur 4</t>
  </si>
  <si>
    <t>Elektromonteur 5</t>
  </si>
  <si>
    <t>Elektromonteur 6</t>
  </si>
  <si>
    <t>Elektromonteur 7 / Bauleitender Monteur / Vorarbeiter 7</t>
  </si>
  <si>
    <t>Spezial-Handwerker / Schichtchef 7</t>
  </si>
  <si>
    <t>Spezial-Handwerker / Schichtchef 8</t>
  </si>
  <si>
    <t>Laborant 4</t>
  </si>
  <si>
    <t>Laborant 5</t>
  </si>
  <si>
    <t>Laborant 6 / Gruppenchef 6</t>
  </si>
  <si>
    <t>Laborant 7 / Gruppenchef 7</t>
  </si>
  <si>
    <t>Laborassistenz 3</t>
  </si>
  <si>
    <t>Laborassistenz 4</t>
  </si>
  <si>
    <t>Elektroniker / Automatiker 4</t>
  </si>
  <si>
    <t>Elektroniker / Automatiker 5</t>
  </si>
  <si>
    <t>Elektroniker / Automatiker 6 / Gruppenchef 6</t>
  </si>
  <si>
    <t>Elektroniker / Automatiker 7 / Gruppenchef 7</t>
  </si>
  <si>
    <t>Entwicklungsingenieur 7</t>
  </si>
  <si>
    <t>Entwicklungsingenieur 8</t>
  </si>
  <si>
    <t>Entwicklungsingenieur 9</t>
  </si>
  <si>
    <t>Vorstufe Projektingenieur (MEE)</t>
  </si>
  <si>
    <t>Projektingenieur 7 (MEE)</t>
  </si>
  <si>
    <t>Projektingenieur 8 (MEE)</t>
  </si>
  <si>
    <t>Projektingenieur 9 (MEE)</t>
  </si>
  <si>
    <t>Senior Projektingenieur (MEE)</t>
  </si>
  <si>
    <t>Konstrukteur 4 / -planer 4</t>
  </si>
  <si>
    <t>Konstrukteur 5 / -planer 5</t>
  </si>
  <si>
    <t>Konstrukteur 6 / -planer 6 / Gruppenchef 6</t>
  </si>
  <si>
    <t>Konstrukteur 7 / Fachplaner 7 / Gruppenchef 7</t>
  </si>
  <si>
    <t>Konstrukteur 8 / Fachplaner 8 / Gruppenchef 8</t>
  </si>
  <si>
    <t>Geomatiker 4</t>
  </si>
  <si>
    <t>Geomatiker 5</t>
  </si>
  <si>
    <t>Geomatiker 6</t>
  </si>
  <si>
    <t>Geomatiker 7</t>
  </si>
  <si>
    <t>Vorstufe Projektingenieur (Geomatik)</t>
  </si>
  <si>
    <t>Projektingenieur 7  (Geomatik)</t>
  </si>
  <si>
    <t>Projektingenieur 8  (Geomatik)</t>
  </si>
  <si>
    <t>Projektingenieur 9  (Geomatik)</t>
  </si>
  <si>
    <t>Senio Projektingenieur (Geomatik)</t>
  </si>
  <si>
    <t>Vorstufe Projektingenieur (HLKSE)</t>
  </si>
  <si>
    <t>Projektingenieur 7 (HLKSE)</t>
  </si>
  <si>
    <t>Projektingenieur 8 (HLKSE)</t>
  </si>
  <si>
    <t>Projektingenieur 9 (HLKSE)</t>
  </si>
  <si>
    <t>Senior Projektingenieur (HLKSE)</t>
  </si>
  <si>
    <t>Vorstufe Projektingenieur (Bau)</t>
  </si>
  <si>
    <t>Projektingenieur 7 (Bau)</t>
  </si>
  <si>
    <t>Projektingenieur 8 (Bau)</t>
  </si>
  <si>
    <t>Projektingenieur 9 (Bau)</t>
  </si>
  <si>
    <t>Senior Projektingenieur (Bau)</t>
  </si>
  <si>
    <t>Senior Export Projektingenieur (Bau)</t>
  </si>
  <si>
    <t>Vorstufe Projektingenieur (Umwelt)</t>
  </si>
  <si>
    <t>Projektingenieur 7 (Umwelt)</t>
  </si>
  <si>
    <t>Projektingenieur 8 (Umwelt)</t>
  </si>
  <si>
    <t>Projektingenieur 9 (Umwelt)</t>
  </si>
  <si>
    <t>Senior Projektingenieur (Umwelt)</t>
  </si>
  <si>
    <t>Senior Export Projektingenieur (Umwelt)</t>
  </si>
  <si>
    <t>Service-Techniker 4</t>
  </si>
  <si>
    <t>Service-Techniker 5</t>
  </si>
  <si>
    <t>Service-Techniker 6 / Gruppenchef 6</t>
  </si>
  <si>
    <t>Service-Techniker 7 / Gruppenchef 7</t>
  </si>
  <si>
    <t>Service-Fachspezialist / Instruktor 7</t>
  </si>
  <si>
    <t>Service-Fachspezialist / Instruktor 8</t>
  </si>
  <si>
    <t>Service-Fachspezialist / Instruktor 9</t>
  </si>
  <si>
    <t>Service-Fachspezialist / Instruktor 10</t>
  </si>
  <si>
    <t>Schichtchef 8</t>
  </si>
  <si>
    <t>Schichtchef 9</t>
  </si>
  <si>
    <t>Vorgesetzter  8</t>
  </si>
  <si>
    <t>Vorgesetzter  9</t>
  </si>
  <si>
    <t>Vorgesetzter  10</t>
  </si>
  <si>
    <t>Vorgesetzter  11</t>
  </si>
  <si>
    <t>Vorgesetzter  12</t>
  </si>
  <si>
    <t>Vorgesetzter 9</t>
  </si>
  <si>
    <t>Vorgesetzter 10</t>
  </si>
  <si>
    <t>Vorgesetzter 11</t>
  </si>
  <si>
    <t>Vorgesetzter 12</t>
  </si>
  <si>
    <t>Markovic Maja</t>
  </si>
  <si>
    <t>Stand per 01.05.2018</t>
  </si>
  <si>
    <t>Mar</t>
  </si>
  <si>
    <t>SAr</t>
  </si>
  <si>
    <t>Said Ari</t>
  </si>
  <si>
    <t>M. Eng./M. of Business Adm. 2017</t>
  </si>
  <si>
    <t>FS</t>
  </si>
  <si>
    <t>Fiebiger Sabine</t>
  </si>
  <si>
    <t>Dipl. Ingenieurin Informatik</t>
  </si>
  <si>
    <t>Stand per 01.07.2018</t>
  </si>
  <si>
    <t>Bautenerhalt, Kunstbauten, Kanalisation</t>
  </si>
  <si>
    <t>Bautenerhalt</t>
  </si>
  <si>
    <t>Geomatik- Ingenieurin</t>
  </si>
  <si>
    <t>L/P</t>
  </si>
  <si>
    <t>Ing</t>
  </si>
  <si>
    <t>Dipl. Ing. Schiffbau TU Sevastopol</t>
  </si>
  <si>
    <t>Erdogan Mustafa</t>
  </si>
  <si>
    <t>SE</t>
  </si>
  <si>
    <t>ErM</t>
  </si>
  <si>
    <t>WeF</t>
  </si>
  <si>
    <t>Leiter Finanz- und Rechnungswesen</t>
  </si>
  <si>
    <t>Hilfspersonal</t>
  </si>
  <si>
    <t>Zeichner-Konstrukteure/Bauleiter</t>
  </si>
  <si>
    <t>Freie Mitarbeitende</t>
  </si>
  <si>
    <t>(inkl. Praktikanten und freie Mitarbeitende)</t>
  </si>
  <si>
    <t>Mitarbeitergespräche</t>
  </si>
  <si>
    <t>Erste Kategorie = Grundfunktion / zweite Kat. = altern. Funktion</t>
  </si>
  <si>
    <t>Funktion</t>
  </si>
  <si>
    <t>Hof</t>
  </si>
  <si>
    <t>Hofstetter Daniel</t>
  </si>
  <si>
    <t>Gleisbau-Polier</t>
  </si>
  <si>
    <t>Gleisbauer</t>
  </si>
  <si>
    <t>Mitglied der GL, BL Ingenieur-/Bahnbau, FBL Brückenbau, FBL Prüf- und Kontrollingenieurwesen, Chefingenieur</t>
  </si>
  <si>
    <t>FBL Umweltplanung u. -überwachung, Leiter Team Umwelt, Projektleiter, Experte Lärm</t>
  </si>
  <si>
    <t>Stv. BL Ingenieur- und Bahnbau, FBL Bahninfrastrukturen, Qualitätsmanagement, Kostencontroller, Projektleiter</t>
  </si>
  <si>
    <t>Chefingenieur Statik, FBL Hochbau, Projektleiter</t>
  </si>
  <si>
    <t>Chefingenieur Erhaltung, FBL Erhaltung Kunstbauten, Projektleiter</t>
  </si>
  <si>
    <t>Projektleiter Gemeindeingenieurwesen</t>
  </si>
  <si>
    <t>MAS of advanced Studies (GIS)</t>
  </si>
  <si>
    <t>FBL Baumanagment, Projekt- und Bauleiter</t>
  </si>
  <si>
    <r>
      <t>PL</t>
    </r>
    <r>
      <rPr>
        <sz val="9"/>
        <rFont val="Arial Narrow"/>
        <family val="2"/>
      </rPr>
      <t>/FBL/BAL</t>
    </r>
  </si>
  <si>
    <t>FBL Projektmanagement, Projektleiter</t>
  </si>
  <si>
    <t>PL im Bereich Ingenieur- und Bahnbau</t>
  </si>
  <si>
    <t>Stv. BL Projektmanagement &amp; Generalplanung, FBL Generalplanung</t>
  </si>
  <si>
    <r>
      <t>BL Stv.</t>
    </r>
    <r>
      <rPr>
        <sz val="9"/>
        <rFont val="Arial Narrow"/>
        <family val="2"/>
      </rPr>
      <t>/PL</t>
    </r>
  </si>
  <si>
    <t>FBL BIM, Konstrukteur</t>
  </si>
  <si>
    <t>FBL/ZK</t>
  </si>
  <si>
    <t>º</t>
  </si>
  <si>
    <t>Total Mitarbeitende</t>
  </si>
  <si>
    <t>BSc Aviatik ZFH 2011</t>
  </si>
  <si>
    <t>Dipl. Bauing. TU Strassburg</t>
  </si>
  <si>
    <t>Dipl. Ing. Architekt TU Darmstadt</t>
  </si>
  <si>
    <t>Dipl. Bauing. FH/BSc FHNW</t>
  </si>
  <si>
    <t>Dipl. Bauing./MSc ETH ZH</t>
  </si>
  <si>
    <t>Bauzeichner/Dipl. Bauing. FH Karlsruhe</t>
  </si>
  <si>
    <t>Bauleiter TB (2014)
dipl. Techniker HF</t>
  </si>
  <si>
    <t>Dipl. Bauing. FH/BSc Karlsruhe</t>
  </si>
  <si>
    <t>Allemann Bertrand</t>
  </si>
  <si>
    <t>Funktion MA-Gespräch
Führungsfunktion/RSB</t>
  </si>
  <si>
    <t>Dipl. Bauing. ETHZ/SIA</t>
  </si>
  <si>
    <t>Ver-/Entsorgung, Tiefbau</t>
  </si>
  <si>
    <t>Projektleiter/Umweltingenieur</t>
  </si>
  <si>
    <t>Bauleiter/Zeichner-Konstrukteur</t>
  </si>
  <si>
    <t>Bauingenieur/Bauleiter</t>
  </si>
  <si>
    <t>Zeichner-Kontrukteurin/Sachbearbeiterin GIS</t>
  </si>
  <si>
    <t>seit</t>
  </si>
  <si>
    <t>Zeichnerin EFZ</t>
  </si>
  <si>
    <t>Kalak Joseph</t>
  </si>
  <si>
    <t>Spieler Daniel</t>
  </si>
  <si>
    <t>Schacher Elia</t>
  </si>
  <si>
    <t>Weber Fabian</t>
  </si>
  <si>
    <t>Haas Gabriele</t>
  </si>
  <si>
    <t>Mendoza Maria del Mar</t>
  </si>
  <si>
    <t>Bucher Olivier</t>
  </si>
  <si>
    <t>Wira Stéphane</t>
  </si>
  <si>
    <t>Enderlen Francis</t>
  </si>
  <si>
    <t>Humbel Sven Christian</t>
  </si>
  <si>
    <t>Weider Noëlle</t>
  </si>
  <si>
    <t>Tahiri Florian</t>
  </si>
  <si>
    <r>
      <t xml:space="preserve">Wo zwei Funktionen genannt sind, gilt die </t>
    </r>
    <r>
      <rPr>
        <b/>
        <sz val="9"/>
        <rFont val="Arial Narrow"/>
        <family val="2"/>
      </rPr>
      <t>FETT</t>
    </r>
    <r>
      <rPr>
        <sz val="9"/>
        <rFont val="Arial Narrow"/>
        <family val="2"/>
      </rPr>
      <t xml:space="preserve"> gedruckte Funktion als relevant für die Mitarbeiterbeurteilung.</t>
    </r>
  </si>
  <si>
    <t>In speziellen Fällen können auch Sachbearbeiter die Funktion eines Projektleiters ausüben.</t>
  </si>
  <si>
    <t>Honorarkategorien Mitarbeitende</t>
  </si>
  <si>
    <t>Dipl. Geoökologin TU Braunschweig</t>
  </si>
  <si>
    <t>Dipl.-Biologin TU München</t>
  </si>
  <si>
    <t>MeR</t>
  </si>
  <si>
    <t>Meyer Ramona</t>
  </si>
  <si>
    <t>Vermessungstechnikerin</t>
  </si>
  <si>
    <t>Zeichnerin/Konstrukteurin</t>
  </si>
  <si>
    <t>Zeichner/Konstrukteur</t>
  </si>
  <si>
    <t>Zeichnerchef, Zeichner/Konstrukteur</t>
  </si>
  <si>
    <t>Bauleiter/Zeichner/Konstrukteur</t>
  </si>
  <si>
    <t>RDe</t>
  </si>
  <si>
    <t>Radomiak Denis</t>
  </si>
  <si>
    <t>Dipl. Bauing. INSA</t>
  </si>
  <si>
    <t>Schwendener Marvin</t>
  </si>
  <si>
    <t>ShM</t>
  </si>
  <si>
    <t>Tsoulfas Jessica</t>
  </si>
  <si>
    <t>TJe</t>
  </si>
  <si>
    <t>PL FB Projektmanagement</t>
  </si>
  <si>
    <t>Projektleiterin FB Generalplanung</t>
  </si>
  <si>
    <t>PL FB Brandschutz</t>
  </si>
  <si>
    <r>
      <t>ZK/</t>
    </r>
    <r>
      <rPr>
        <sz val="9"/>
        <rFont val="Arial Narrow"/>
        <family val="2"/>
      </rPr>
      <t>Lehrmeister</t>
    </r>
  </si>
  <si>
    <r>
      <t>ZK/</t>
    </r>
    <r>
      <rPr>
        <sz val="9"/>
        <rFont val="Arial Narrow"/>
        <family val="2"/>
      </rPr>
      <t>FBL</t>
    </r>
  </si>
  <si>
    <t>Arch</t>
  </si>
  <si>
    <t>SrR</t>
  </si>
  <si>
    <t>Büchler Kevin</t>
  </si>
  <si>
    <t>BKe</t>
  </si>
  <si>
    <t>Leimgruber Andrin</t>
  </si>
  <si>
    <t>LeA</t>
  </si>
  <si>
    <t>Dipl. Architekt ETH</t>
  </si>
  <si>
    <t>Hochbauzeichner</t>
  </si>
  <si>
    <t>Rüegg Stephan</t>
  </si>
  <si>
    <t>RSt</t>
  </si>
  <si>
    <t>Bauherrenberater, Projektleiter Bauherr</t>
  </si>
  <si>
    <t>Vorgesehene Funktion</t>
  </si>
  <si>
    <t>im Rahmen des Auftrags</t>
  </si>
  <si>
    <t>x</t>
  </si>
  <si>
    <t>Spezialist Bahnbau</t>
  </si>
  <si>
    <t>Sachbearbeitering Umwelt / Lärmschutz</t>
  </si>
  <si>
    <t>Z/K</t>
  </si>
  <si>
    <t>Projektassistentin</t>
  </si>
  <si>
    <t>Mitarbeiterliste</t>
  </si>
  <si>
    <t>Kat.</t>
  </si>
  <si>
    <t>G1</t>
  </si>
  <si>
    <t>Experte Verkehr</t>
  </si>
  <si>
    <t>Projektingenieurin</t>
  </si>
  <si>
    <t>Koordination mit SBB</t>
  </si>
  <si>
    <t>Projektingenieur</t>
  </si>
  <si>
    <t>Bauingenieurin, Projektleiterin</t>
  </si>
  <si>
    <t>Z/K Bautenerhalt</t>
  </si>
  <si>
    <t>N02 Einzelmassnahmen Osttangente Basel: PV + BL Brücke Bäumlihof</t>
  </si>
  <si>
    <t xml:space="preserve">Bereichsassistentin </t>
  </si>
  <si>
    <t>Meier Lukas</t>
  </si>
  <si>
    <t>Ergänzung</t>
  </si>
  <si>
    <t>Krenger Kyara</t>
  </si>
  <si>
    <t>Christ Florian Michael</t>
  </si>
  <si>
    <t>Änderungen/Ergänzungen sind grau markiert</t>
  </si>
  <si>
    <t>Mitglied der GL, BL Bautenerhalt/Geomatik, Chefingenieur Erhaltung, FBL Erhaltung Kunstbauten, Projektleiter</t>
  </si>
  <si>
    <t>TPL-Stv.</t>
  </si>
  <si>
    <t>Projektingenieur, PL-Stv, TPL, BL-Stv.</t>
  </si>
  <si>
    <t>Dipl. Bauing./BSc FHNW</t>
  </si>
  <si>
    <t>°</t>
  </si>
  <si>
    <t>Dipl. Techniker HF Bauplanung</t>
  </si>
  <si>
    <t>Streiff Timon</t>
  </si>
  <si>
    <t>G2</t>
  </si>
  <si>
    <t>More Christopher</t>
  </si>
  <si>
    <t>Geomatiker EFZ</t>
  </si>
  <si>
    <t>Geomatiker</t>
  </si>
  <si>
    <t>Pfeffer Roman</t>
  </si>
  <si>
    <t>Steinmetz/Bildhauer</t>
  </si>
  <si>
    <t>Messassistent</t>
  </si>
  <si>
    <t>1) Einstufung nach KBOB resp. SIA 103:2020 Stufe 3</t>
  </si>
  <si>
    <t>2) Einstufung nach KBOB resp. SIA 103:2020 Stufe 2</t>
  </si>
  <si>
    <t>Wagner Mika</t>
  </si>
  <si>
    <t>Rizzo Arianna</t>
  </si>
  <si>
    <t>Özdogan Seyfettin</t>
  </si>
  <si>
    <t xml:space="preserve">Projektingenieur </t>
  </si>
  <si>
    <t>Lernende / Praktikanten</t>
  </si>
  <si>
    <t>Architekten (ETH, FH, TH)</t>
  </si>
  <si>
    <t>(inkl. Lernende, Praktikanten und freie Mitarbeitende)</t>
  </si>
  <si>
    <t>StT</t>
  </si>
  <si>
    <t>RAr</t>
  </si>
  <si>
    <t>Hegglin Cyrill</t>
  </si>
  <si>
    <t>HCy</t>
  </si>
  <si>
    <t>Hänni Marc Joel</t>
  </si>
  <si>
    <t>HMJ</t>
  </si>
  <si>
    <t>Bätscher Basil</t>
  </si>
  <si>
    <t>BBa</t>
  </si>
  <si>
    <t>Honegger Marc</t>
  </si>
  <si>
    <t>HMa</t>
  </si>
  <si>
    <t>Zimmermann Alec</t>
  </si>
  <si>
    <t>ZiA</t>
  </si>
  <si>
    <t>WMi</t>
  </si>
  <si>
    <t>KKy</t>
  </si>
  <si>
    <t>ab 08.2022 / Lernender</t>
  </si>
  <si>
    <t>Gross Matteo</t>
  </si>
  <si>
    <t>GsM</t>
  </si>
  <si>
    <t>Metzger Nick</t>
  </si>
  <si>
    <t>MeN</t>
  </si>
  <si>
    <t>Studentin ETH</t>
  </si>
  <si>
    <t>Strub Sabrina</t>
  </si>
  <si>
    <t>StS</t>
  </si>
  <si>
    <t>Pfe</t>
  </si>
  <si>
    <t>Elektromonteur</t>
  </si>
  <si>
    <t>Steiner Andreas</t>
  </si>
  <si>
    <t>SAn</t>
  </si>
  <si>
    <t>HandelsDiplom HWS</t>
  </si>
  <si>
    <t>Schweizer Laura</t>
  </si>
  <si>
    <t>SLa</t>
  </si>
  <si>
    <t>Kauffrau EFZ</t>
  </si>
  <si>
    <t>Landschaftsarchitektin FH</t>
  </si>
  <si>
    <t>Suter Nora</t>
  </si>
  <si>
    <t>SuN</t>
  </si>
  <si>
    <t>BürofachDiplom VSH</t>
  </si>
  <si>
    <t>Büroassistentin</t>
  </si>
  <si>
    <t>Calcaterra Marcella</t>
  </si>
  <si>
    <t>CaM</t>
  </si>
  <si>
    <r>
      <t>SB</t>
    </r>
    <r>
      <rPr>
        <sz val="9"/>
        <rFont val="Arial Narrow"/>
        <family val="2"/>
      </rPr>
      <t>/Leiter Marketing</t>
    </r>
  </si>
  <si>
    <t>Bahnbetriebsdisponentin</t>
  </si>
  <si>
    <t>Hagmann Sabine</t>
  </si>
  <si>
    <t>HaS</t>
  </si>
  <si>
    <t>Martin Noëlle</t>
  </si>
  <si>
    <t>MNo</t>
  </si>
  <si>
    <r>
      <t>RSB</t>
    </r>
    <r>
      <rPr>
        <sz val="9"/>
        <rFont val="Arial Narrow"/>
        <family val="2"/>
      </rPr>
      <t>/Leiterin Personalwesen</t>
    </r>
  </si>
  <si>
    <t>Personalverantwortliche</t>
  </si>
  <si>
    <t>Detailhandelskauffrau</t>
  </si>
  <si>
    <t>Nef Regula</t>
  </si>
  <si>
    <t>NeR</t>
  </si>
  <si>
    <t>HandelsDiplom</t>
  </si>
  <si>
    <t>Eidg. Dipl. Experte in Rechnungslegung und Controlling</t>
  </si>
  <si>
    <t>eidg. Dipl. Buchhalter</t>
  </si>
  <si>
    <t>Merz Sarah</t>
  </si>
  <si>
    <t>MeS</t>
  </si>
  <si>
    <t>Grüter Cédric</t>
  </si>
  <si>
    <t>GrC</t>
  </si>
  <si>
    <t>Zeichner-Konstrukteurin/Sachbearbeterin GIS</t>
  </si>
  <si>
    <t>SA</t>
  </si>
  <si>
    <t>MoC</t>
  </si>
  <si>
    <t>Wortelboer Alexander</t>
  </si>
  <si>
    <t>WoA</t>
  </si>
  <si>
    <t>Bauzeichner Tiefbau</t>
  </si>
  <si>
    <t>Ilic Dalibor</t>
  </si>
  <si>
    <t>ID</t>
  </si>
  <si>
    <t>ZK/PL</t>
  </si>
  <si>
    <t>GPa</t>
  </si>
  <si>
    <t>SB/Z</t>
  </si>
  <si>
    <t>Sachbearbeiterin Brandschutz</t>
  </si>
  <si>
    <t>Dipl. Architektin ETH</t>
  </si>
  <si>
    <t>Huber Sabine</t>
  </si>
  <si>
    <t>HuS</t>
  </si>
  <si>
    <t>PC-LAN Supporter</t>
  </si>
  <si>
    <t>D'Ambrosio Francesco</t>
  </si>
  <si>
    <t>DFr</t>
  </si>
  <si>
    <t xml:space="preserve">MAS Digitales Bauen FHNW </t>
  </si>
  <si>
    <t>Bauleiter TB (2014)
Dipl. Techniker HF</t>
  </si>
  <si>
    <t>BAL/FBL</t>
  </si>
  <si>
    <t>Dipl. Bautechniker</t>
  </si>
  <si>
    <t>Zimmerer</t>
  </si>
  <si>
    <t>Merkt Hans-Christian</t>
  </si>
  <si>
    <t>MHC</t>
  </si>
  <si>
    <t>Dipl. Techniker HF Bauführung Verkehrswegebau</t>
  </si>
  <si>
    <t>Spezialist Bahntechnik</t>
  </si>
  <si>
    <t>Gleisbaupolier</t>
  </si>
  <si>
    <t>Sigron Jörg</t>
  </si>
  <si>
    <t>SJö</t>
  </si>
  <si>
    <t>Torres Martin</t>
  </si>
  <si>
    <t>ToM</t>
  </si>
  <si>
    <t>Stenz Florian</t>
  </si>
  <si>
    <t>SFl</t>
  </si>
  <si>
    <t>Rajah Birundthan</t>
  </si>
  <si>
    <t>Raj</t>
  </si>
  <si>
    <t>Moser Tobias</t>
  </si>
  <si>
    <t>MoT</t>
  </si>
  <si>
    <t>SB im Bereich Umwelt</t>
  </si>
  <si>
    <t>M.Sc. Geoökologin</t>
  </si>
  <si>
    <t>Wohld Anna</t>
  </si>
  <si>
    <t>WAn</t>
  </si>
  <si>
    <t>SB im Bereich Bautenerhalt</t>
  </si>
  <si>
    <t>Infrastrukturmanagement B.Eng.</t>
  </si>
  <si>
    <t>Chrysopoulos Viktoria</t>
  </si>
  <si>
    <t>ChV</t>
  </si>
  <si>
    <t>MeL</t>
  </si>
  <si>
    <t>Brandschutzingenieur</t>
  </si>
  <si>
    <t>B.Eng. Bauingenieurwesen</t>
  </si>
  <si>
    <t>Heiny Tobias</t>
  </si>
  <si>
    <t>HeT</t>
  </si>
  <si>
    <t>Brandschutzingenieurin</t>
  </si>
  <si>
    <t>Brandschutzfachfrau VKF</t>
  </si>
  <si>
    <t>M.Eng. TH Nürnberg</t>
  </si>
  <si>
    <t>Scherzinger Anna</t>
  </si>
  <si>
    <t>SchA</t>
  </si>
  <si>
    <t>Betz Monika</t>
  </si>
  <si>
    <t>BMo</t>
  </si>
  <si>
    <t>Projektleiterin Brandschutz</t>
  </si>
  <si>
    <t>Brandschutzexpertin VKF</t>
  </si>
  <si>
    <t>M.Sc. Bauingenieurwesen</t>
  </si>
  <si>
    <t>Grünthal Garis</t>
  </si>
  <si>
    <t>GrG</t>
  </si>
  <si>
    <r>
      <t>C/B</t>
    </r>
    <r>
      <rPr>
        <vertAlign val="superscript"/>
        <sz val="9"/>
        <rFont val="Arial Narrow"/>
        <family val="2"/>
      </rPr>
      <t>2</t>
    </r>
  </si>
  <si>
    <t>FBL Brandschutz, Projektleiter</t>
  </si>
  <si>
    <t>Brandschutzexperte</t>
  </si>
  <si>
    <t>M.Sc. RWTH Nuclear Safety Eng.</t>
  </si>
  <si>
    <t>Selzer Maximilian</t>
  </si>
  <si>
    <t>SeM</t>
  </si>
  <si>
    <t>Projektleiter Brandschutz</t>
  </si>
  <si>
    <t>MSc Brandschutz Ingenieurwesen</t>
  </si>
  <si>
    <t>Dipl. Ing./Architektur, Universität Novi Sad</t>
  </si>
  <si>
    <t>Csoti Bojan</t>
  </si>
  <si>
    <t>CsB</t>
  </si>
  <si>
    <t>FBL Brandschutz / Projektleiterin</t>
  </si>
  <si>
    <t>Brandschutzexpertin</t>
  </si>
  <si>
    <t>CAS Brandschutz FH LU</t>
  </si>
  <si>
    <t>Eidg. dipl. Technikerin HF Hochbau</t>
  </si>
  <si>
    <t>Kohler Catarina</t>
  </si>
  <si>
    <t>KCa</t>
  </si>
  <si>
    <t>Stuker Chester</t>
  </si>
  <si>
    <t>Stu</t>
  </si>
  <si>
    <r>
      <t xml:space="preserve">PL/SB </t>
    </r>
    <r>
      <rPr>
        <sz val="9"/>
        <rFont val="Arial Narrow"/>
        <family val="2"/>
      </rPr>
      <t>(2 Formulare)</t>
    </r>
  </si>
  <si>
    <t>Nommay Emmanuelle</t>
  </si>
  <si>
    <t>NoE</t>
  </si>
  <si>
    <t>Dipl. Bauing. MSc., Uni Wuppertal</t>
  </si>
  <si>
    <t>Touilbi Abdelhak</t>
  </si>
  <si>
    <t>Tou</t>
  </si>
  <si>
    <t>Chéray Olivier</t>
  </si>
  <si>
    <t>ChO</t>
  </si>
  <si>
    <t>Dr.-Ing. Bauingenieur, Tunnel Earthquake Engineering</t>
  </si>
  <si>
    <t>Master of Engineering</t>
  </si>
  <si>
    <t>PL und Chef-Bauleiterin</t>
  </si>
  <si>
    <t>Wiedenmann Tobias</t>
  </si>
  <si>
    <t>WTo</t>
  </si>
  <si>
    <t>Cert. sen. PM IPMA Level B</t>
  </si>
  <si>
    <r>
      <t>PL/</t>
    </r>
    <r>
      <rPr>
        <sz val="9"/>
        <rFont val="Arial Narrow"/>
        <family val="2"/>
      </rPr>
      <t>FBL</t>
    </r>
  </si>
  <si>
    <t>Brandschutzfachfrau</t>
  </si>
  <si>
    <t>Vermessungszeichnerin</t>
  </si>
  <si>
    <t>Helfer Tatjana</t>
  </si>
  <si>
    <t>HTa</t>
  </si>
  <si>
    <t>Bauleiter und Chef-Bauleiter</t>
  </si>
  <si>
    <t>KBe</t>
  </si>
  <si>
    <t>Chefbauleiter / Projektleiter</t>
  </si>
  <si>
    <t>Bau- und Projektleiter</t>
  </si>
  <si>
    <t>Eidg. Dipl. Bauleiter HF</t>
  </si>
  <si>
    <t>Steinmetz François</t>
  </si>
  <si>
    <t>Stz</t>
  </si>
  <si>
    <t>Brandschutzfachmann</t>
  </si>
  <si>
    <t>Brandschutzfachmann CFPA</t>
  </si>
  <si>
    <t>Dipl. Betriebsing. FHBB</t>
  </si>
  <si>
    <t>Werdenberg Rudolf</t>
  </si>
  <si>
    <t>WRu</t>
  </si>
  <si>
    <t>Bauingenieur, Projektleiter</t>
  </si>
  <si>
    <t xml:space="preserve">CAS Digitales Bauen FHNW </t>
  </si>
  <si>
    <t>Schenk Christoph</t>
  </si>
  <si>
    <t>SChr</t>
  </si>
  <si>
    <t>Master Grundbau/Tunnelbau</t>
  </si>
  <si>
    <t>Dierolf Alexander</t>
  </si>
  <si>
    <t>DiA</t>
  </si>
  <si>
    <t>Dipl. Wirtschaftsing. FH</t>
  </si>
  <si>
    <t>Ingenieur Bahnbau</t>
  </si>
  <si>
    <t>Dipl. Ing. FH, Köln</t>
  </si>
  <si>
    <t>Rottländer Stephan</t>
  </si>
  <si>
    <t>RoS</t>
  </si>
  <si>
    <r>
      <t>BL Stv</t>
    </r>
    <r>
      <rPr>
        <sz val="9"/>
        <rFont val="Arial Narrow"/>
        <family val="2"/>
      </rPr>
      <t>./PL/FBL</t>
    </r>
  </si>
  <si>
    <t>Projektleiter Konstruktiver Ingenieurbau</t>
  </si>
  <si>
    <t>Werder Peter</t>
  </si>
  <si>
    <t>WeP</t>
  </si>
  <si>
    <t>Projektleiter Tief- und Tunnelbau</t>
  </si>
  <si>
    <t>Projektleiter Bautenerhalt</t>
  </si>
  <si>
    <t>Mitglied der GL, Chefingenieur Erhaltung, FBL Erhaltung Kunstbauten, Projektleiter</t>
  </si>
  <si>
    <t>Dipl. Faching. für Bauprojektmanagement</t>
  </si>
  <si>
    <t>P-Nr.</t>
  </si>
  <si>
    <t>Ing. FH / TH</t>
  </si>
  <si>
    <t>2. Lehrjarh</t>
  </si>
  <si>
    <t>FBL, Fachbereichsleiterin Geomatik Vermessung, Geomatik-/Umweltingenieurin</t>
  </si>
  <si>
    <t>Itric Dejana</t>
  </si>
  <si>
    <t>Geomatikerin</t>
  </si>
  <si>
    <t>Layer Kevin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</si>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</sst>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Stand per &quot;dd/mm/yyyy"/>
  </numFmts>
  <fonts count="40" x14ac:knownFonts="1">
    <font>
      <sz val="10"/>
      <name val="Arial"/>
    </font>
    <font>
      <sz val="10"/>
      <color theme="1"/>
      <name val="Arial"/>
      <family val="2"/>
    </font>
    <font>
      <sz val="9"/>
      <name val="Arial"/>
      <family val="2"/>
    </font>
    <font>
      <b/>
      <sz val="9"/>
      <name val="Arial Narrow"/>
      <family val="2"/>
    </font>
    <font>
      <b/>
      <sz val="18"/>
      <name val="Arial Narrow"/>
      <family val="2"/>
    </font>
    <font>
      <sz val="9"/>
      <name val="Arial Narrow"/>
      <family val="2"/>
    </font>
    <font>
      <sz val="10"/>
      <name val="Arial Narrow"/>
      <family val="2"/>
    </font>
    <font>
      <b/>
      <vertAlign val="superscript"/>
      <sz val="9"/>
      <name val="Arial Narrow"/>
      <family val="2"/>
    </font>
    <font>
      <vertAlign val="superscript"/>
      <sz val="9"/>
      <name val="Arial Narrow"/>
      <family val="2"/>
    </font>
    <font>
      <i/>
      <sz val="9"/>
      <name val="Arial Narrow"/>
      <family val="2"/>
    </font>
    <font>
      <b/>
      <i/>
      <sz val="9"/>
      <name val="Arial Narrow"/>
      <family val="2"/>
    </font>
    <font>
      <sz val="10"/>
      <color indexed="10"/>
      <name val="MS Sans Serif"/>
      <family val="2"/>
    </font>
    <font>
      <sz val="10"/>
      <name val="MS Sans Serif"/>
      <family val="2"/>
    </font>
    <font>
      <sz val="9"/>
      <color indexed="10"/>
      <name val="Arial Narrow"/>
      <family val="2"/>
    </font>
    <font>
      <vertAlign val="superscript"/>
      <sz val="10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b/>
      <sz val="9"/>
      <color rgb="FFFF0000"/>
      <name val="Arial Narrow"/>
      <family val="2"/>
    </font>
    <font>
      <b/>
      <sz val="10"/>
      <color rgb="FFFF0000"/>
      <name val="Arial Narrow"/>
      <family val="2"/>
    </font>
    <font>
      <sz val="9"/>
      <color rgb="FFFF0000"/>
      <name val="Arial Narrow"/>
      <family val="2"/>
    </font>
    <font>
      <vertAlign val="superscript"/>
      <sz val="7"/>
      <name val="Arial Narrow"/>
      <family val="2"/>
    </font>
    <font>
      <sz val="8"/>
      <name val="Arial"/>
      <family val="2"/>
    </font>
    <font>
      <u/>
      <sz val="9"/>
      <color rgb="FFFF0000"/>
      <name val="Arial Narrow"/>
      <family val="2"/>
    </font>
    <font>
      <u/>
      <sz val="9"/>
      <name val="Arial Narrow"/>
      <family val="2"/>
    </font>
    <font>
      <sz val="18"/>
      <name val="Arial Narrow"/>
      <family val="2"/>
    </font>
    <font>
      <sz val="9"/>
      <name val="MS Sans Serif"/>
      <family val="2"/>
    </font>
    <font>
      <sz val="9"/>
      <color indexed="10"/>
      <name val="MS Sans Serif"/>
      <family val="2"/>
    </font>
    <font>
      <sz val="9"/>
      <color indexed="81"/>
      <name val="Arial Narrow"/>
      <family val="2"/>
    </font>
    <font>
      <sz val="16"/>
      <name val="Arial Narrow"/>
      <family val="2"/>
    </font>
    <font>
      <sz val="9"/>
      <color rgb="FFFF0000"/>
      <name val="Arial"/>
      <family val="2"/>
    </font>
    <font>
      <sz val="12"/>
      <name val="Arial Narrow"/>
      <family val="2"/>
    </font>
    <font>
      <sz val="9"/>
      <name val="Wingdings"/>
      <charset val="2"/>
    </font>
    <font>
      <sz val="10"/>
      <name val="Arial"/>
      <family val="2"/>
    </font>
    <font>
      <b/>
      <sz val="17"/>
      <name val="Arial Narrow"/>
      <family val="2"/>
    </font>
    <font>
      <b/>
      <sz val="10"/>
      <name val="Arial Narrow"/>
      <family val="2"/>
    </font>
    <font>
      <strike/>
      <sz val="9"/>
      <name val="Arial Narrow"/>
      <family val="2"/>
    </font>
    <font>
      <sz val="7"/>
      <name val="Arial Narrow"/>
      <family val="2"/>
    </font>
    <font>
      <sz val="7"/>
      <name val="Arial"/>
      <family val="2"/>
    </font>
    <font>
      <strike/>
      <sz val="9"/>
      <name val="Cambria"/>
      <family val="1"/>
    </font>
    <font>
      <strike/>
      <sz val="10"/>
      <name val="Cambria"/>
      <family val="1"/>
    </font>
  </fonts>
  <fills count="1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/>
    <xf numFmtId="0" fontId="32" fillId="0" borderId="0"/>
    <xf numFmtId="0" fontId="1" fillId="0" borderId="0"/>
  </cellStyleXfs>
  <cellXfs count="91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3" fontId="2" fillId="0" borderId="0" xfId="0" applyNumberFormat="1" applyFont="1" applyProtection="1">
      <protection hidden="1"/>
    </xf>
    <xf numFmtId="0" fontId="2" fillId="0" borderId="0" xfId="0" quotePrefix="1" applyFont="1" applyAlignment="1">
      <alignment horizontal="left"/>
    </xf>
    <xf numFmtId="0" fontId="2" fillId="0" borderId="0" xfId="0" applyFont="1" applyAlignment="1"/>
    <xf numFmtId="0" fontId="2" fillId="0" borderId="0" xfId="0" quotePrefix="1" applyFont="1" applyAlignment="1">
      <alignment horizontal="center"/>
    </xf>
    <xf numFmtId="0" fontId="4" fillId="0" borderId="1" xfId="0" applyFont="1" applyBorder="1" applyAlignment="1">
      <alignment horizontal="centerContinuous" vertical="center"/>
    </xf>
    <xf numFmtId="0" fontId="5" fillId="0" borderId="1" xfId="0" applyFont="1" applyBorder="1" applyAlignment="1">
      <alignment horizontal="centerContinuous" vertical="center"/>
    </xf>
    <xf numFmtId="0" fontId="6" fillId="0" borderId="1" xfId="0" applyFont="1" applyBorder="1" applyAlignment="1">
      <alignment horizontal="centerContinuous"/>
    </xf>
    <xf numFmtId="0" fontId="5" fillId="0" borderId="0" xfId="0" applyFont="1"/>
    <xf numFmtId="3" fontId="5" fillId="0" borderId="0" xfId="0" applyNumberFormat="1" applyFont="1" applyProtection="1">
      <protection hidden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3" fontId="5" fillId="0" borderId="0" xfId="0" applyNumberFormat="1" applyFont="1" applyAlignment="1" applyProtection="1">
      <alignment vertical="top"/>
      <protection hidden="1"/>
    </xf>
    <xf numFmtId="0" fontId="3" fillId="0" borderId="2" xfId="0" applyFont="1" applyBorder="1" applyAlignment="1">
      <alignment vertical="top"/>
    </xf>
    <xf numFmtId="0" fontId="5" fillId="0" borderId="2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5" fillId="0" borderId="0" xfId="0" applyFont="1" applyAlignment="1">
      <alignment vertical="top"/>
    </xf>
    <xf numFmtId="0" fontId="5" fillId="0" borderId="2" xfId="0" applyFont="1" applyBorder="1" applyAlignment="1">
      <alignment vertical="top"/>
    </xf>
    <xf numFmtId="0" fontId="5" fillId="0" borderId="4" xfId="0" applyFont="1" applyBorder="1" applyAlignment="1">
      <alignment horizontal="center" vertical="top"/>
    </xf>
    <xf numFmtId="0" fontId="5" fillId="0" borderId="4" xfId="0" quotePrefix="1" applyFont="1" applyBorder="1" applyAlignment="1">
      <alignment horizontal="center" vertical="top"/>
    </xf>
    <xf numFmtId="0" fontId="5" fillId="0" borderId="5" xfId="0" applyFont="1" applyBorder="1" applyAlignment="1">
      <alignment vertical="top"/>
    </xf>
    <xf numFmtId="0" fontId="5" fillId="0" borderId="3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 wrapText="1"/>
    </xf>
    <xf numFmtId="0" fontId="5" fillId="0" borderId="4" xfId="0" quotePrefix="1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0" fontId="5" fillId="0" borderId="4" xfId="0" applyFont="1" applyBorder="1" applyAlignment="1">
      <alignment vertical="top" wrapText="1"/>
    </xf>
    <xf numFmtId="0" fontId="5" fillId="0" borderId="2" xfId="0" quotePrefix="1" applyFont="1" applyBorder="1" applyAlignment="1">
      <alignment horizontal="left" vertical="top"/>
    </xf>
    <xf numFmtId="0" fontId="5" fillId="0" borderId="6" xfId="0" quotePrefix="1" applyFont="1" applyBorder="1" applyAlignment="1">
      <alignment horizontal="left" vertical="top"/>
    </xf>
    <xf numFmtId="3" fontId="5" fillId="0" borderId="7" xfId="0" applyNumberFormat="1" applyFont="1" applyBorder="1" applyAlignment="1">
      <alignment horizontal="center" vertical="top"/>
    </xf>
    <xf numFmtId="0" fontId="5" fillId="0" borderId="8" xfId="0" quotePrefix="1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5" fillId="0" borderId="7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center" vertical="top"/>
    </xf>
    <xf numFmtId="0" fontId="6" fillId="0" borderId="1" xfId="0" applyFont="1" applyBorder="1" applyAlignment="1">
      <alignment horizontal="centerContinuous" wrapText="1"/>
    </xf>
    <xf numFmtId="0" fontId="5" fillId="0" borderId="0" xfId="0" applyFont="1" applyAlignment="1">
      <alignment wrapText="1"/>
    </xf>
    <xf numFmtId="0" fontId="5" fillId="0" borderId="3" xfId="0" applyFont="1" applyBorder="1" applyAlignment="1">
      <alignment vertical="top" wrapText="1"/>
    </xf>
    <xf numFmtId="0" fontId="5" fillId="0" borderId="1" xfId="0" applyFont="1" applyBorder="1" applyAlignment="1">
      <alignment horizontal="centerContinuous" vertical="center" wrapText="1"/>
    </xf>
    <xf numFmtId="0" fontId="5" fillId="0" borderId="7" xfId="0" applyFont="1" applyBorder="1" applyAlignment="1">
      <alignment vertical="top" wrapText="1"/>
    </xf>
    <xf numFmtId="0" fontId="3" fillId="0" borderId="5" xfId="0" applyFont="1" applyBorder="1" applyAlignment="1">
      <alignment vertical="top"/>
    </xf>
    <xf numFmtId="0" fontId="3" fillId="0" borderId="2" xfId="0" applyFont="1" applyBorder="1" applyAlignment="1">
      <alignment horizontal="left" vertical="top"/>
    </xf>
    <xf numFmtId="0" fontId="3" fillId="0" borderId="2" xfId="0" quotePrefix="1" applyFont="1" applyBorder="1" applyAlignment="1">
      <alignment horizontal="left" vertical="top"/>
    </xf>
    <xf numFmtId="0" fontId="3" fillId="0" borderId="6" xfId="0" quotePrefix="1" applyFont="1" applyBorder="1" applyAlignment="1">
      <alignment horizontal="left" vertical="top"/>
    </xf>
    <xf numFmtId="0" fontId="3" fillId="0" borderId="0" xfId="0" applyFont="1"/>
    <xf numFmtId="0" fontId="5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/>
    </xf>
    <xf numFmtId="1" fontId="5" fillId="0" borderId="0" xfId="0" applyNumberFormat="1" applyFont="1"/>
    <xf numFmtId="0" fontId="5" fillId="0" borderId="0" xfId="0" applyFont="1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1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vertical="top"/>
    </xf>
    <xf numFmtId="0" fontId="5" fillId="0" borderId="0" xfId="0" applyFont="1" applyAlignment="1">
      <alignment horizontal="right" vertical="top"/>
    </xf>
    <xf numFmtId="1" fontId="5" fillId="0" borderId="0" xfId="0" applyNumberFormat="1" applyFont="1" applyAlignment="1">
      <alignment horizontal="right" vertical="top"/>
    </xf>
    <xf numFmtId="0" fontId="5" fillId="2" borderId="0" xfId="0" applyFont="1" applyFill="1" applyAlignment="1">
      <alignment horizontal="right" vertical="top"/>
    </xf>
    <xf numFmtId="1" fontId="5" fillId="2" borderId="0" xfId="0" applyNumberFormat="1" applyFont="1" applyFill="1" applyAlignment="1">
      <alignment horizontal="right" vertical="top"/>
    </xf>
    <xf numFmtId="1" fontId="5" fillId="0" borderId="0" xfId="0" applyNumberFormat="1" applyFont="1" applyBorder="1" applyAlignment="1">
      <alignment horizontal="right" vertical="top"/>
    </xf>
    <xf numFmtId="1" fontId="5" fillId="0" borderId="0" xfId="0" applyNumberFormat="1" applyFont="1" applyFill="1" applyAlignment="1">
      <alignment horizontal="right" vertical="top"/>
    </xf>
    <xf numFmtId="0" fontId="5" fillId="0" borderId="0" xfId="0" applyFont="1" applyFill="1" applyAlignment="1">
      <alignment horizontal="right" vertical="top"/>
    </xf>
    <xf numFmtId="1" fontId="5" fillId="0" borderId="0" xfId="0" applyNumberFormat="1" applyFont="1" applyFill="1" applyAlignment="1">
      <alignment horizontal="right"/>
    </xf>
    <xf numFmtId="1" fontId="5" fillId="2" borderId="0" xfId="0" applyNumberFormat="1" applyFont="1" applyFill="1" applyAlignment="1">
      <alignment textRotation="90"/>
    </xf>
    <xf numFmtId="1" fontId="5" fillId="0" borderId="0" xfId="0" applyNumberFormat="1" applyFont="1" applyAlignment="1">
      <alignment textRotation="90"/>
    </xf>
    <xf numFmtId="1" fontId="5" fillId="0" borderId="0" xfId="0" applyNumberFormat="1" applyFont="1" applyFill="1" applyAlignment="1">
      <alignment textRotation="90"/>
    </xf>
    <xf numFmtId="1" fontId="3" fillId="0" borderId="0" xfId="0" applyNumberFormat="1" applyFont="1"/>
    <xf numFmtId="0" fontId="3" fillId="0" borderId="9" xfId="0" applyFont="1" applyBorder="1" applyAlignment="1">
      <alignment horizontal="left" vertical="top" wrapText="1"/>
    </xf>
    <xf numFmtId="0" fontId="5" fillId="0" borderId="0" xfId="0" applyFont="1" applyFill="1" applyAlignment="1">
      <alignment horizontal="right"/>
    </xf>
    <xf numFmtId="1" fontId="5" fillId="0" borderId="0" xfId="0" applyNumberFormat="1" applyFont="1" applyFill="1"/>
    <xf numFmtId="3" fontId="5" fillId="0" borderId="0" xfId="0" applyNumberFormat="1" applyFont="1" applyFill="1" applyAlignment="1" applyProtection="1">
      <alignment vertical="top"/>
      <protection hidden="1"/>
    </xf>
    <xf numFmtId="3" fontId="3" fillId="0" borderId="0" xfId="0" applyNumberFormat="1" applyFont="1" applyAlignment="1" applyProtection="1">
      <alignment horizontal="right"/>
      <protection hidden="1"/>
    </xf>
    <xf numFmtId="0" fontId="2" fillId="0" borderId="10" xfId="0" applyFont="1" applyBorder="1"/>
    <xf numFmtId="0" fontId="2" fillId="0" borderId="10" xfId="0" quotePrefix="1" applyFont="1" applyBorder="1" applyAlignment="1">
      <alignment horizontal="right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vertical="center" wrapText="1"/>
    </xf>
    <xf numFmtId="0" fontId="3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vertical="center" wrapText="1"/>
    </xf>
    <xf numFmtId="0" fontId="5" fillId="0" borderId="9" xfId="0" applyFont="1" applyBorder="1" applyAlignment="1">
      <alignment horizontal="center" vertical="center"/>
    </xf>
    <xf numFmtId="0" fontId="5" fillId="0" borderId="9" xfId="0" quotePrefix="1" applyFont="1" applyBorder="1" applyAlignment="1">
      <alignment horizontal="left" vertical="center"/>
    </xf>
    <xf numFmtId="0" fontId="5" fillId="0" borderId="8" xfId="0" quotePrefix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3" fillId="0" borderId="8" xfId="0" applyFont="1" applyBorder="1" applyAlignment="1">
      <alignment vertical="top"/>
    </xf>
    <xf numFmtId="0" fontId="5" fillId="0" borderId="2" xfId="0" applyFont="1" applyBorder="1" applyAlignment="1">
      <alignment vertical="center"/>
    </xf>
    <xf numFmtId="0" fontId="5" fillId="0" borderId="8" xfId="0" applyFont="1" applyBorder="1" applyAlignment="1">
      <alignment vertical="top"/>
    </xf>
    <xf numFmtId="0" fontId="5" fillId="0" borderId="8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12" xfId="0" applyFont="1" applyBorder="1"/>
    <xf numFmtId="0" fontId="3" fillId="0" borderId="13" xfId="0" applyFont="1" applyBorder="1" applyAlignment="1">
      <alignment vertical="center"/>
    </xf>
    <xf numFmtId="0" fontId="5" fillId="0" borderId="4" xfId="0" applyFont="1" applyBorder="1"/>
    <xf numFmtId="0" fontId="5" fillId="0" borderId="3" xfId="0" applyFont="1" applyBorder="1"/>
    <xf numFmtId="0" fontId="3" fillId="0" borderId="2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3" fillId="0" borderId="8" xfId="0" applyFont="1" applyBorder="1" applyAlignment="1">
      <alignment horizontal="left" textRotation="90" wrapText="1"/>
    </xf>
    <xf numFmtId="0" fontId="3" fillId="0" borderId="8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49" fontId="5" fillId="0" borderId="0" xfId="0" applyNumberFormat="1" applyFont="1" applyAlignment="1" applyProtection="1">
      <alignment vertical="top"/>
      <protection hidden="1"/>
    </xf>
    <xf numFmtId="0" fontId="9" fillId="0" borderId="0" xfId="0" applyFont="1" applyAlignment="1">
      <alignment horizontal="right" vertical="top"/>
    </xf>
    <xf numFmtId="0" fontId="9" fillId="2" borderId="0" xfId="0" applyFont="1" applyFill="1" applyAlignment="1">
      <alignment horizontal="right" vertical="top"/>
    </xf>
    <xf numFmtId="1" fontId="9" fillId="2" borderId="0" xfId="0" applyNumberFormat="1" applyFont="1" applyFill="1" applyAlignment="1">
      <alignment horizontal="right" vertical="top"/>
    </xf>
    <xf numFmtId="1" fontId="9" fillId="0" borderId="0" xfId="0" applyNumberFormat="1" applyFont="1" applyAlignment="1">
      <alignment horizontal="right" vertical="top"/>
    </xf>
    <xf numFmtId="1" fontId="9" fillId="0" borderId="0" xfId="0" applyNumberFormat="1" applyFont="1" applyFill="1" applyAlignment="1">
      <alignment horizontal="right" vertical="top"/>
    </xf>
    <xf numFmtId="1" fontId="9" fillId="0" borderId="0" xfId="0" applyNumberFormat="1" applyFont="1" applyAlignment="1">
      <alignment vertical="top"/>
    </xf>
    <xf numFmtId="3" fontId="9" fillId="0" borderId="0" xfId="0" applyNumberFormat="1" applyFont="1" applyAlignment="1" applyProtection="1">
      <alignment vertical="top"/>
      <protection hidden="1"/>
    </xf>
    <xf numFmtId="0" fontId="10" fillId="0" borderId="2" xfId="0" applyFont="1" applyBorder="1" applyAlignment="1">
      <alignment vertical="top"/>
    </xf>
    <xf numFmtId="0" fontId="9" fillId="0" borderId="4" xfId="0" applyFont="1" applyBorder="1" applyAlignment="1">
      <alignment horizontal="center" vertical="top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/>
    </xf>
    <xf numFmtId="0" fontId="10" fillId="0" borderId="2" xfId="0" applyFont="1" applyBorder="1" applyAlignment="1">
      <alignment vertical="center"/>
    </xf>
    <xf numFmtId="0" fontId="9" fillId="0" borderId="2" xfId="0" applyFont="1" applyBorder="1" applyAlignment="1">
      <alignment vertical="center"/>
    </xf>
    <xf numFmtId="1" fontId="5" fillId="0" borderId="0" xfId="0" applyNumberFormat="1" applyFont="1" applyBorder="1" applyAlignment="1">
      <alignment vertical="top"/>
    </xf>
    <xf numFmtId="3" fontId="5" fillId="0" borderId="0" xfId="0" applyNumberFormat="1" applyFont="1" applyBorder="1" applyAlignment="1" applyProtection="1">
      <alignment vertical="top"/>
      <protection hidden="1"/>
    </xf>
    <xf numFmtId="3" fontId="5" fillId="0" borderId="0" xfId="0" applyNumberFormat="1" applyFont="1" applyBorder="1" applyProtection="1">
      <protection hidden="1"/>
    </xf>
    <xf numFmtId="0" fontId="3" fillId="0" borderId="0" xfId="0" applyFont="1" applyBorder="1"/>
    <xf numFmtId="0" fontId="5" fillId="0" borderId="0" xfId="0" applyFont="1" applyBorder="1" applyAlignment="1">
      <alignment horizontal="left" vertical="top"/>
    </xf>
    <xf numFmtId="1" fontId="5" fillId="0" borderId="0" xfId="0" applyNumberFormat="1" applyFont="1" applyBorder="1"/>
    <xf numFmtId="0" fontId="5" fillId="0" borderId="0" xfId="0" applyFont="1" applyBorder="1"/>
    <xf numFmtId="0" fontId="3" fillId="0" borderId="9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2" fillId="0" borderId="10" xfId="0" applyFont="1" applyBorder="1" applyAlignment="1">
      <alignment horizontal="left"/>
    </xf>
    <xf numFmtId="0" fontId="5" fillId="0" borderId="0" xfId="0" applyFont="1" applyAlignment="1">
      <alignment horizontal="left" wrapText="1"/>
    </xf>
    <xf numFmtId="0" fontId="5" fillId="3" borderId="8" xfId="0" applyFont="1" applyFill="1" applyBorder="1" applyAlignment="1">
      <alignment horizontal="center" vertical="top"/>
    </xf>
    <xf numFmtId="0" fontId="5" fillId="0" borderId="8" xfId="0" applyFont="1" applyFill="1" applyBorder="1" applyAlignment="1">
      <alignment horizontal="center" vertical="top"/>
    </xf>
    <xf numFmtId="0" fontId="5" fillId="0" borderId="0" xfId="0" applyFont="1" applyBorder="1" applyAlignment="1">
      <alignment vertical="top"/>
    </xf>
    <xf numFmtId="0" fontId="2" fillId="4" borderId="11" xfId="0" applyFont="1" applyFill="1" applyBorder="1"/>
    <xf numFmtId="0" fontId="2" fillId="4" borderId="15" xfId="0" applyFont="1" applyFill="1" applyBorder="1"/>
    <xf numFmtId="0" fontId="2" fillId="4" borderId="12" xfId="0" applyFont="1" applyFill="1" applyBorder="1"/>
    <xf numFmtId="0" fontId="0" fillId="4" borderId="13" xfId="0" quotePrefix="1" applyNumberFormat="1" applyFill="1" applyBorder="1" applyAlignment="1">
      <alignment horizontal="center"/>
    </xf>
    <xf numFmtId="0" fontId="0" fillId="4" borderId="0" xfId="0" quotePrefix="1" applyNumberFormat="1" applyFill="1" applyBorder="1"/>
    <xf numFmtId="0" fontId="11" fillId="4" borderId="0" xfId="0" quotePrefix="1" applyNumberFormat="1" applyFont="1" applyFill="1" applyBorder="1"/>
    <xf numFmtId="0" fontId="0" fillId="4" borderId="14" xfId="0" quotePrefix="1" applyNumberFormat="1" applyFill="1" applyBorder="1" applyAlignment="1">
      <alignment horizontal="center"/>
    </xf>
    <xf numFmtId="0" fontId="0" fillId="4" borderId="16" xfId="0" quotePrefix="1" applyNumberFormat="1" applyFill="1" applyBorder="1"/>
    <xf numFmtId="0" fontId="12" fillId="4" borderId="4" xfId="0" quotePrefix="1" applyNumberFormat="1" applyFont="1" applyFill="1" applyBorder="1"/>
    <xf numFmtId="0" fontId="12" fillId="4" borderId="4" xfId="0" applyFont="1" applyFill="1" applyBorder="1"/>
    <xf numFmtId="0" fontId="12" fillId="4" borderId="3" xfId="0" quotePrefix="1" applyNumberFormat="1" applyFont="1" applyFill="1" applyBorder="1"/>
    <xf numFmtId="0" fontId="5" fillId="0" borderId="0" xfId="0" applyFont="1" applyBorder="1" applyAlignment="1">
      <alignment horizontal="center" vertical="top"/>
    </xf>
    <xf numFmtId="0" fontId="5" fillId="0" borderId="8" xfId="0" applyFont="1" applyFill="1" applyBorder="1" applyAlignment="1">
      <alignment vertical="top"/>
    </xf>
    <xf numFmtId="0" fontId="2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vertical="top"/>
    </xf>
    <xf numFmtId="0" fontId="3" fillId="4" borderId="6" xfId="0" applyFont="1" applyFill="1" applyBorder="1" applyAlignment="1">
      <alignment vertical="center"/>
    </xf>
    <xf numFmtId="0" fontId="3" fillId="4" borderId="7" xfId="0" applyFont="1" applyFill="1" applyBorder="1" applyAlignment="1">
      <alignment vertical="center"/>
    </xf>
    <xf numFmtId="0" fontId="3" fillId="4" borderId="9" xfId="0" applyFont="1" applyFill="1" applyBorder="1" applyAlignment="1">
      <alignment vertical="center"/>
    </xf>
    <xf numFmtId="0" fontId="2" fillId="0" borderId="0" xfId="0" applyFont="1" applyBorder="1"/>
    <xf numFmtId="0" fontId="5" fillId="0" borderId="2" xfId="0" applyFont="1" applyFill="1" applyBorder="1" applyAlignment="1">
      <alignment vertical="top"/>
    </xf>
    <xf numFmtId="0" fontId="3" fillId="5" borderId="2" xfId="0" applyFont="1" applyFill="1" applyBorder="1" applyAlignment="1">
      <alignment vertical="center"/>
    </xf>
    <xf numFmtId="0" fontId="13" fillId="0" borderId="8" xfId="0" applyFont="1" applyBorder="1" applyAlignment="1">
      <alignment vertical="top"/>
    </xf>
    <xf numFmtId="0" fontId="13" fillId="0" borderId="8" xfId="0" applyFont="1" applyFill="1" applyBorder="1" applyAlignment="1">
      <alignment horizontal="center" vertical="top"/>
    </xf>
    <xf numFmtId="0" fontId="13" fillId="0" borderId="8" xfId="0" applyFont="1" applyBorder="1" applyAlignment="1">
      <alignment horizontal="center" vertical="top"/>
    </xf>
    <xf numFmtId="0" fontId="13" fillId="0" borderId="2" xfId="0" applyFont="1" applyBorder="1" applyAlignment="1">
      <alignment vertical="top"/>
    </xf>
    <xf numFmtId="0" fontId="5" fillId="6" borderId="0" xfId="0" applyFont="1" applyFill="1" applyAlignment="1">
      <alignment vertical="top"/>
    </xf>
    <xf numFmtId="0" fontId="5" fillId="0" borderId="0" xfId="0" applyFont="1" applyFill="1" applyAlignment="1">
      <alignment vertical="top"/>
    </xf>
    <xf numFmtId="0" fontId="5" fillId="0" borderId="6" xfId="0" applyFont="1" applyBorder="1" applyAlignment="1">
      <alignment vertical="top"/>
    </xf>
    <xf numFmtId="0" fontId="5" fillId="0" borderId="6" xfId="0" applyFont="1" applyFill="1" applyBorder="1" applyAlignment="1">
      <alignment vertical="top"/>
    </xf>
    <xf numFmtId="0" fontId="5" fillId="0" borderId="0" xfId="0" applyFont="1" applyFill="1" applyBorder="1" applyAlignment="1">
      <alignment vertical="top"/>
    </xf>
    <xf numFmtId="0" fontId="3" fillId="7" borderId="2" xfId="0" applyFont="1" applyFill="1" applyBorder="1" applyAlignment="1">
      <alignment vertical="center"/>
    </xf>
    <xf numFmtId="0" fontId="17" fillId="0" borderId="8" xfId="0" applyFont="1" applyFill="1" applyBorder="1" applyAlignment="1">
      <alignment horizontal="center" vertical="top"/>
    </xf>
    <xf numFmtId="0" fontId="17" fillId="0" borderId="6" xfId="0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3" fillId="0" borderId="2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center"/>
    </xf>
    <xf numFmtId="0" fontId="15" fillId="0" borderId="2" xfId="0" quotePrefix="1" applyFont="1" applyBorder="1" applyAlignment="1">
      <alignment horizontal="left" vertical="top"/>
    </xf>
    <xf numFmtId="1" fontId="5" fillId="7" borderId="0" xfId="0" applyNumberFormat="1" applyFont="1" applyFill="1" applyAlignment="1">
      <alignment horizontal="right" vertical="top"/>
    </xf>
    <xf numFmtId="1" fontId="5" fillId="0" borderId="0" xfId="0" applyNumberFormat="1" applyFont="1" applyAlignment="1">
      <alignment vertical="center"/>
    </xf>
    <xf numFmtId="3" fontId="5" fillId="0" borderId="0" xfId="0" applyNumberFormat="1" applyFont="1" applyAlignment="1" applyProtection="1">
      <alignment vertical="center"/>
      <protection hidden="1"/>
    </xf>
    <xf numFmtId="0" fontId="3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5" fillId="7" borderId="2" xfId="0" applyFont="1" applyFill="1" applyBorder="1"/>
    <xf numFmtId="0" fontId="5" fillId="7" borderId="5" xfId="0" applyFont="1" applyFill="1" applyBorder="1"/>
    <xf numFmtId="0" fontId="5" fillId="7" borderId="8" xfId="0" applyFont="1" applyFill="1" applyBorder="1"/>
    <xf numFmtId="0" fontId="2" fillId="8" borderId="11" xfId="0" applyFont="1" applyFill="1" applyBorder="1"/>
    <xf numFmtId="0" fontId="2" fillId="8" borderId="15" xfId="0" applyFont="1" applyFill="1" applyBorder="1"/>
    <xf numFmtId="0" fontId="2" fillId="8" borderId="12" xfId="0" applyFont="1" applyFill="1" applyBorder="1"/>
    <xf numFmtId="0" fontId="0" fillId="8" borderId="13" xfId="0" quotePrefix="1" applyNumberFormat="1" applyFill="1" applyBorder="1" applyAlignment="1">
      <alignment horizontal="center"/>
    </xf>
    <xf numFmtId="0" fontId="0" fillId="8" borderId="0" xfId="0" quotePrefix="1" applyNumberFormat="1" applyFill="1" applyBorder="1"/>
    <xf numFmtId="0" fontId="12" fillId="8" borderId="4" xfId="0" quotePrefix="1" applyNumberFormat="1" applyFont="1" applyFill="1" applyBorder="1"/>
    <xf numFmtId="0" fontId="11" fillId="8" borderId="0" xfId="0" quotePrefix="1" applyNumberFormat="1" applyFont="1" applyFill="1" applyBorder="1"/>
    <xf numFmtId="0" fontId="12" fillId="8" borderId="4" xfId="0" applyFont="1" applyFill="1" applyBorder="1"/>
    <xf numFmtId="0" fontId="0" fillId="8" borderId="14" xfId="0" quotePrefix="1" applyNumberFormat="1" applyFill="1" applyBorder="1" applyAlignment="1">
      <alignment horizontal="center"/>
    </xf>
    <xf numFmtId="0" fontId="0" fillId="8" borderId="16" xfId="0" quotePrefix="1" applyNumberFormat="1" applyFill="1" applyBorder="1"/>
    <xf numFmtId="0" fontId="12" fillId="8" borderId="3" xfId="0" quotePrefix="1" applyNumberFormat="1" applyFont="1" applyFill="1" applyBorder="1"/>
    <xf numFmtId="0" fontId="5" fillId="8" borderId="0" xfId="0" applyFont="1" applyFill="1" applyAlignment="1">
      <alignment vertical="top"/>
    </xf>
    <xf numFmtId="0" fontId="5" fillId="7" borderId="0" xfId="0" applyFont="1" applyFill="1"/>
    <xf numFmtId="0" fontId="3" fillId="0" borderId="2" xfId="0" applyFont="1" applyFill="1" applyBorder="1" applyAlignment="1">
      <alignment vertical="center"/>
    </xf>
    <xf numFmtId="0" fontId="18" fillId="0" borderId="1" xfId="0" applyFont="1" applyBorder="1" applyAlignment="1">
      <alignment horizontal="left" wrapText="1"/>
    </xf>
    <xf numFmtId="0" fontId="19" fillId="0" borderId="1" xfId="0" applyFont="1" applyBorder="1" applyAlignment="1">
      <alignment horizontal="centerContinuous" vertical="center"/>
    </xf>
    <xf numFmtId="0" fontId="5" fillId="0" borderId="8" xfId="0" applyFont="1" applyBorder="1" applyAlignment="1">
      <alignment horizontal="center" vertical="center"/>
    </xf>
    <xf numFmtId="0" fontId="16" fillId="0" borderId="4" xfId="0" applyFont="1" applyBorder="1" applyAlignment="1">
      <alignment horizontal="left" vertical="top" wrapText="1"/>
    </xf>
    <xf numFmtId="0" fontId="19" fillId="0" borderId="0" xfId="0" applyFont="1" applyAlignment="1">
      <alignment vertical="top"/>
    </xf>
    <xf numFmtId="0" fontId="3" fillId="9" borderId="2" xfId="0" applyFont="1" applyFill="1" applyBorder="1" applyAlignment="1">
      <alignment vertical="center"/>
    </xf>
    <xf numFmtId="3" fontId="5" fillId="7" borderId="0" xfId="0" applyNumberFormat="1" applyFont="1" applyFill="1" applyAlignment="1" applyProtection="1">
      <alignment vertical="top"/>
      <protection hidden="1"/>
    </xf>
    <xf numFmtId="1" fontId="5" fillId="7" borderId="0" xfId="0" applyNumberFormat="1" applyFont="1" applyFill="1" applyAlignment="1">
      <alignment vertical="top"/>
    </xf>
    <xf numFmtId="0" fontId="2" fillId="0" borderId="16" xfId="0" applyFont="1" applyBorder="1"/>
    <xf numFmtId="0" fontId="2" fillId="0" borderId="16" xfId="0" applyFont="1" applyBorder="1" applyAlignment="1">
      <alignment horizontal="left"/>
    </xf>
    <xf numFmtId="0" fontId="2" fillId="0" borderId="16" xfId="0" quotePrefix="1" applyFont="1" applyBorder="1" applyAlignment="1">
      <alignment horizontal="right"/>
    </xf>
    <xf numFmtId="0" fontId="4" fillId="0" borderId="7" xfId="0" applyFont="1" applyBorder="1" applyAlignment="1">
      <alignment horizontal="centerContinuous" vertical="center"/>
    </xf>
    <xf numFmtId="0" fontId="5" fillId="0" borderId="7" xfId="0" applyFont="1" applyBorder="1" applyAlignment="1">
      <alignment horizontal="centerContinuous" vertical="center"/>
    </xf>
    <xf numFmtId="0" fontId="6" fillId="0" borderId="7" xfId="0" applyFont="1" applyBorder="1" applyAlignment="1">
      <alignment horizontal="centerContinuous" wrapText="1"/>
    </xf>
    <xf numFmtId="0" fontId="6" fillId="0" borderId="7" xfId="0" applyFont="1" applyBorder="1" applyAlignment="1">
      <alignment horizontal="centerContinuous"/>
    </xf>
    <xf numFmtId="0" fontId="18" fillId="0" borderId="7" xfId="0" applyFont="1" applyBorder="1" applyAlignment="1">
      <alignment horizontal="center" wrapText="1"/>
    </xf>
    <xf numFmtId="0" fontId="5" fillId="0" borderId="7" xfId="0" applyFont="1" applyBorder="1" applyAlignment="1">
      <alignment horizontal="centerContinuous" vertical="center" wrapText="1"/>
    </xf>
    <xf numFmtId="0" fontId="5" fillId="10" borderId="6" xfId="0" applyFont="1" applyFill="1" applyBorder="1" applyAlignment="1">
      <alignment vertical="top"/>
    </xf>
    <xf numFmtId="0" fontId="5" fillId="0" borderId="4" xfId="0" applyFont="1" applyFill="1" applyBorder="1" applyAlignment="1">
      <alignment horizontal="center" vertical="top"/>
    </xf>
    <xf numFmtId="1" fontId="3" fillId="0" borderId="0" xfId="0" applyNumberFormat="1" applyFont="1" applyAlignment="1">
      <alignment vertical="top"/>
    </xf>
    <xf numFmtId="0" fontId="16" fillId="0" borderId="4" xfId="0" applyFont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/>
    </xf>
    <xf numFmtId="3" fontId="5" fillId="0" borderId="0" xfId="0" applyNumberFormat="1" applyFont="1" applyAlignment="1" applyProtection="1">
      <alignment horizontal="center" vertical="center"/>
      <protection hidden="1"/>
    </xf>
    <xf numFmtId="0" fontId="3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1" fontId="5" fillId="0" borderId="0" xfId="0" applyNumberFormat="1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1" fontId="5" fillId="2" borderId="0" xfId="0" applyNumberFormat="1" applyFont="1" applyFill="1" applyAlignment="1">
      <alignment horizontal="right" vertical="center"/>
    </xf>
    <xf numFmtId="1" fontId="5" fillId="0" borderId="0" xfId="0" applyNumberFormat="1" applyFont="1" applyAlignment="1">
      <alignment horizontal="right" vertical="center"/>
    </xf>
    <xf numFmtId="0" fontId="19" fillId="0" borderId="6" xfId="0" applyFont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left" wrapText="1"/>
    </xf>
    <xf numFmtId="0" fontId="5" fillId="0" borderId="0" xfId="0" applyFont="1" applyAlignment="1"/>
    <xf numFmtId="0" fontId="3" fillId="0" borderId="2" xfId="0" applyFont="1" applyFill="1" applyBorder="1" applyAlignment="1"/>
    <xf numFmtId="0" fontId="5" fillId="0" borderId="4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" fontId="5" fillId="2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3" fontId="5" fillId="0" borderId="0" xfId="0" applyNumberFormat="1" applyFont="1" applyAlignment="1" applyProtection="1">
      <alignment horizontal="left" vertical="center"/>
      <protection hidden="1"/>
    </xf>
    <xf numFmtId="0" fontId="5" fillId="0" borderId="4" xfId="0" quotePrefix="1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5" fillId="8" borderId="0" xfId="0" applyFont="1" applyFill="1" applyAlignment="1">
      <alignment horizontal="left" vertical="center"/>
    </xf>
    <xf numFmtId="0" fontId="19" fillId="0" borderId="0" xfId="0" applyFont="1" applyFill="1" applyAlignment="1">
      <alignment vertical="top"/>
    </xf>
    <xf numFmtId="0" fontId="19" fillId="0" borderId="0" xfId="0" applyFont="1" applyAlignment="1">
      <alignment horizontal="left" vertical="center"/>
    </xf>
    <xf numFmtId="0" fontId="19" fillId="0" borderId="6" xfId="0" applyFont="1" applyBorder="1" applyAlignment="1">
      <alignment horizontal="right" vertical="center"/>
    </xf>
    <xf numFmtId="0" fontId="21" fillId="0" borderId="2" xfId="0" applyFont="1" applyBorder="1" applyAlignment="1">
      <alignment horizontal="left" vertical="top"/>
    </xf>
    <xf numFmtId="0" fontId="21" fillId="0" borderId="2" xfId="0" quotePrefix="1" applyFont="1" applyBorder="1" applyAlignment="1">
      <alignment horizontal="left" vertical="top"/>
    </xf>
    <xf numFmtId="0" fontId="5" fillId="0" borderId="4" xfId="0" applyFont="1" applyBorder="1" applyAlignment="1">
      <alignment wrapText="1"/>
    </xf>
    <xf numFmtId="0" fontId="3" fillId="0" borderId="2" xfId="0" applyFont="1" applyBorder="1" applyAlignment="1">
      <alignment horizontal="left"/>
    </xf>
    <xf numFmtId="0" fontId="5" fillId="0" borderId="2" xfId="0" applyFont="1" applyBorder="1" applyAlignment="1"/>
    <xf numFmtId="0" fontId="5" fillId="0" borderId="8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 applyAlignment="1"/>
    <xf numFmtId="0" fontId="5" fillId="0" borderId="0" xfId="0" applyFont="1" applyFill="1" applyAlignment="1"/>
    <xf numFmtId="0" fontId="5" fillId="8" borderId="0" xfId="0" applyFont="1" applyFill="1" applyAlignment="1"/>
    <xf numFmtId="0" fontId="3" fillId="0" borderId="4" xfId="0" applyFont="1" applyBorder="1" applyAlignment="1">
      <alignment horizontal="left" vertical="center"/>
    </xf>
    <xf numFmtId="1" fontId="5" fillId="0" borderId="0" xfId="0" applyNumberFormat="1" applyFont="1" applyFill="1" applyAlignment="1">
      <alignment horizontal="right" vertical="center"/>
    </xf>
    <xf numFmtId="0" fontId="19" fillId="0" borderId="6" xfId="0" applyFont="1" applyBorder="1" applyAlignment="1"/>
    <xf numFmtId="0" fontId="22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5" fillId="0" borderId="0" xfId="0" applyFont="1" applyAlignment="1">
      <alignment horizontal="center" vertical="top"/>
    </xf>
    <xf numFmtId="0" fontId="19" fillId="0" borderId="0" xfId="0" applyFont="1" applyAlignment="1"/>
    <xf numFmtId="0" fontId="5" fillId="11" borderId="0" xfId="0" applyFont="1" applyFill="1" applyAlignment="1">
      <alignment vertical="top"/>
    </xf>
    <xf numFmtId="0" fontId="5" fillId="12" borderId="0" xfId="0" applyFont="1" applyFill="1" applyAlignment="1">
      <alignment vertical="top"/>
    </xf>
    <xf numFmtId="0" fontId="5" fillId="9" borderId="6" xfId="0" applyFont="1" applyFill="1" applyBorder="1" applyAlignment="1">
      <alignment vertical="top"/>
    </xf>
    <xf numFmtId="0" fontId="5" fillId="9" borderId="0" xfId="0" applyFont="1" applyFill="1" applyAlignment="1">
      <alignment vertical="top"/>
    </xf>
    <xf numFmtId="0" fontId="4" fillId="0" borderId="7" xfId="0" applyFont="1" applyFill="1" applyBorder="1" applyAlignment="1">
      <alignment horizontal="centerContinuous" vertical="center"/>
    </xf>
    <xf numFmtId="0" fontId="2" fillId="8" borderId="13" xfId="0" quotePrefix="1" applyNumberFormat="1" applyFont="1" applyFill="1" applyBorder="1" applyAlignment="1">
      <alignment horizontal="center"/>
    </xf>
    <xf numFmtId="0" fontId="2" fillId="8" borderId="0" xfId="0" quotePrefix="1" applyNumberFormat="1" applyFont="1" applyFill="1" applyBorder="1"/>
    <xf numFmtId="0" fontId="25" fillId="8" borderId="4" xfId="0" quotePrefix="1" applyNumberFormat="1" applyFont="1" applyFill="1" applyBorder="1"/>
    <xf numFmtId="0" fontId="26" fillId="8" borderId="0" xfId="0" quotePrefix="1" applyNumberFormat="1" applyFont="1" applyFill="1" applyBorder="1"/>
    <xf numFmtId="0" fontId="25" fillId="8" borderId="4" xfId="0" applyFont="1" applyFill="1" applyBorder="1"/>
    <xf numFmtId="0" fontId="2" fillId="8" borderId="14" xfId="0" quotePrefix="1" applyNumberFormat="1" applyFont="1" applyFill="1" applyBorder="1" applyAlignment="1">
      <alignment horizontal="center"/>
    </xf>
    <xf numFmtId="0" fontId="2" fillId="8" borderId="16" xfId="0" quotePrefix="1" applyNumberFormat="1" applyFont="1" applyFill="1" applyBorder="1"/>
    <xf numFmtId="0" fontId="25" fillId="8" borderId="3" xfId="0" quotePrefix="1" applyNumberFormat="1" applyFont="1" applyFill="1" applyBorder="1"/>
    <xf numFmtId="0" fontId="5" fillId="0" borderId="0" xfId="0" applyFont="1" applyBorder="1" applyAlignment="1">
      <alignment horizontal="left" vertical="top" wrapText="1"/>
    </xf>
    <xf numFmtId="0" fontId="19" fillId="0" borderId="0" xfId="0" applyFont="1" applyBorder="1" applyAlignment="1">
      <alignment vertical="top"/>
    </xf>
    <xf numFmtId="0" fontId="5" fillId="0" borderId="2" xfId="0" applyFont="1" applyBorder="1" applyAlignment="1">
      <alignment vertical="top" wrapText="1"/>
    </xf>
    <xf numFmtId="0" fontId="5" fillId="0" borderId="2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center" vertical="top" wrapText="1"/>
    </xf>
    <xf numFmtId="0" fontId="3" fillId="0" borderId="8" xfId="0" applyFont="1" applyBorder="1" applyAlignment="1">
      <alignment vertical="top" wrapText="1"/>
    </xf>
    <xf numFmtId="0" fontId="3" fillId="0" borderId="8" xfId="0" applyFont="1" applyBorder="1" applyAlignment="1">
      <alignment horizontal="center" vertical="top"/>
    </xf>
    <xf numFmtId="0" fontId="3" fillId="0" borderId="8" xfId="0" applyFont="1" applyBorder="1" applyAlignment="1">
      <alignment horizontal="left" vertical="top" wrapText="1"/>
    </xf>
    <xf numFmtId="0" fontId="3" fillId="0" borderId="6" xfId="0" applyFont="1" applyBorder="1" applyAlignment="1">
      <alignment vertical="top" wrapText="1"/>
    </xf>
    <xf numFmtId="1" fontId="5" fillId="0" borderId="4" xfId="0" applyNumberFormat="1" applyFont="1" applyBorder="1" applyAlignment="1">
      <alignment horizontal="center" vertical="top"/>
    </xf>
    <xf numFmtId="0" fontId="3" fillId="9" borderId="2" xfId="0" applyFont="1" applyFill="1" applyBorder="1" applyAlignment="1">
      <alignment vertical="top"/>
    </xf>
    <xf numFmtId="0" fontId="3" fillId="9" borderId="2" xfId="0" applyFont="1" applyFill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2" xfId="0" applyFont="1" applyFill="1" applyBorder="1" applyAlignment="1">
      <alignment vertical="top"/>
    </xf>
    <xf numFmtId="0" fontId="5" fillId="0" borderId="4" xfId="0" applyFont="1" applyBorder="1" applyAlignment="1">
      <alignment horizontal="center" vertical="top" wrapText="1"/>
    </xf>
    <xf numFmtId="0" fontId="3" fillId="0" borderId="2" xfId="0" applyFont="1" applyFill="1" applyBorder="1" applyAlignment="1">
      <alignment horizontal="left" vertical="top"/>
    </xf>
    <xf numFmtId="0" fontId="3" fillId="0" borderId="1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3" fillId="0" borderId="14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5" fillId="13" borderId="5" xfId="0" applyFont="1" applyFill="1" applyBorder="1" applyAlignment="1">
      <alignment horizontal="left" vertical="top"/>
    </xf>
    <xf numFmtId="0" fontId="5" fillId="13" borderId="5" xfId="0" applyFont="1" applyFill="1" applyBorder="1" applyAlignment="1">
      <alignment horizontal="center" vertical="top"/>
    </xf>
    <xf numFmtId="0" fontId="5" fillId="13" borderId="5" xfId="0" applyFont="1" applyFill="1" applyBorder="1" applyAlignment="1">
      <alignment vertical="top" wrapText="1"/>
    </xf>
    <xf numFmtId="0" fontId="5" fillId="13" borderId="5" xfId="0" applyFont="1" applyFill="1" applyBorder="1" applyAlignment="1">
      <alignment horizontal="left" vertical="top" wrapText="1"/>
    </xf>
    <xf numFmtId="0" fontId="3" fillId="13" borderId="5" xfId="0" applyFont="1" applyFill="1" applyBorder="1" applyAlignment="1">
      <alignment vertical="top"/>
    </xf>
    <xf numFmtId="0" fontId="5" fillId="0" borderId="13" xfId="0" applyFont="1" applyBorder="1" applyAlignment="1">
      <alignment horizontal="center" vertical="top"/>
    </xf>
    <xf numFmtId="0" fontId="5" fillId="13" borderId="14" xfId="0" applyFont="1" applyFill="1" applyBorder="1" applyAlignment="1">
      <alignment horizontal="center" vertical="top"/>
    </xf>
    <xf numFmtId="0" fontId="5" fillId="0" borderId="0" xfId="0" applyFont="1" applyBorder="1" applyAlignment="1">
      <alignment horizontal="center"/>
    </xf>
    <xf numFmtId="0" fontId="5" fillId="8" borderId="2" xfId="0" applyFont="1" applyFill="1" applyBorder="1" applyAlignment="1">
      <alignment vertical="top" textRotation="90"/>
    </xf>
    <xf numFmtId="164" fontId="6" fillId="8" borderId="0" xfId="0" quotePrefix="1" applyNumberFormat="1" applyFont="1" applyFill="1" applyBorder="1" applyAlignment="1">
      <alignment horizontal="right" vertical="center"/>
    </xf>
    <xf numFmtId="0" fontId="24" fillId="0" borderId="16" xfId="0" applyFont="1" applyBorder="1" applyAlignment="1">
      <alignment horizontal="left" vertical="top"/>
    </xf>
    <xf numFmtId="0" fontId="5" fillId="0" borderId="16" xfId="0" applyFont="1" applyBorder="1" applyAlignment="1">
      <alignment horizontal="centerContinuous" vertical="top"/>
    </xf>
    <xf numFmtId="0" fontId="6" fillId="0" borderId="16" xfId="0" applyFont="1" applyBorder="1" applyAlignment="1">
      <alignment horizontal="centerContinuous" vertical="top" wrapText="1"/>
    </xf>
    <xf numFmtId="0" fontId="6" fillId="0" borderId="16" xfId="0" applyFont="1" applyBorder="1" applyAlignment="1">
      <alignment horizontal="centerContinuous" vertical="top"/>
    </xf>
    <xf numFmtId="0" fontId="18" fillId="0" borderId="16" xfId="0" applyFont="1" applyBorder="1" applyAlignment="1">
      <alignment horizontal="center" vertical="top" wrapText="1"/>
    </xf>
    <xf numFmtId="0" fontId="5" fillId="0" borderId="16" xfId="0" applyFont="1" applyBorder="1" applyAlignment="1">
      <alignment horizontal="centerContinuous" vertical="top" wrapText="1"/>
    </xf>
    <xf numFmtId="0" fontId="0" fillId="0" borderId="0" xfId="0" applyBorder="1" applyAlignment="1">
      <alignment vertical="top"/>
    </xf>
    <xf numFmtId="0" fontId="3" fillId="4" borderId="14" xfId="0" applyFont="1" applyFill="1" applyBorder="1" applyAlignment="1">
      <alignment vertical="center"/>
    </xf>
    <xf numFmtId="0" fontId="3" fillId="4" borderId="16" xfId="0" applyFont="1" applyFill="1" applyBorder="1" applyAlignment="1">
      <alignment vertical="center"/>
    </xf>
    <xf numFmtId="0" fontId="3" fillId="4" borderId="3" xfId="0" applyFont="1" applyFill="1" applyBorder="1" applyAlignment="1">
      <alignment vertical="center"/>
    </xf>
    <xf numFmtId="0" fontId="0" fillId="0" borderId="0" xfId="0" applyBorder="1"/>
    <xf numFmtId="0" fontId="5" fillId="7" borderId="0" xfId="0" applyFont="1" applyFill="1" applyBorder="1"/>
    <xf numFmtId="0" fontId="2" fillId="0" borderId="0" xfId="0" applyFont="1" applyBorder="1" applyAlignment="1">
      <alignment vertical="top"/>
    </xf>
    <xf numFmtId="0" fontId="5" fillId="0" borderId="0" xfId="0" applyFont="1" applyBorder="1" applyAlignment="1">
      <alignment horizontal="right" vertical="top"/>
    </xf>
    <xf numFmtId="0" fontId="5" fillId="2" borderId="0" xfId="0" applyFont="1" applyFill="1" applyBorder="1" applyAlignment="1">
      <alignment horizontal="right" vertical="top"/>
    </xf>
    <xf numFmtId="1" fontId="5" fillId="2" borderId="0" xfId="0" applyNumberFormat="1" applyFont="1" applyFill="1" applyBorder="1" applyAlignment="1">
      <alignment horizontal="right" vertical="top"/>
    </xf>
    <xf numFmtId="1" fontId="5" fillId="0" borderId="0" xfId="0" applyNumberFormat="1" applyFont="1" applyFill="1" applyBorder="1" applyAlignment="1">
      <alignment horizontal="right" vertical="top"/>
    </xf>
    <xf numFmtId="0" fontId="5" fillId="11" borderId="0" xfId="0" applyFont="1" applyFill="1" applyBorder="1" applyAlignment="1">
      <alignment vertical="top"/>
    </xf>
    <xf numFmtId="0" fontId="5" fillId="8" borderId="0" xfId="0" applyFont="1" applyFill="1" applyBorder="1" applyAlignment="1">
      <alignment vertical="top"/>
    </xf>
    <xf numFmtId="0" fontId="5" fillId="2" borderId="0" xfId="0" applyFont="1" applyFill="1" applyBorder="1" applyAlignment="1">
      <alignment horizontal="left" vertical="top"/>
    </xf>
    <xf numFmtId="1" fontId="5" fillId="0" borderId="0" xfId="0" applyNumberFormat="1" applyFont="1" applyBorder="1" applyAlignment="1">
      <alignment horizontal="left" vertical="top"/>
    </xf>
    <xf numFmtId="1" fontId="5" fillId="2" borderId="0" xfId="0" applyNumberFormat="1" applyFont="1" applyFill="1" applyBorder="1" applyAlignment="1">
      <alignment horizontal="left" vertical="top"/>
    </xf>
    <xf numFmtId="1" fontId="5" fillId="0" borderId="0" xfId="0" applyNumberFormat="1" applyFont="1" applyFill="1" applyBorder="1" applyAlignment="1">
      <alignment horizontal="left" vertical="top"/>
    </xf>
    <xf numFmtId="3" fontId="5" fillId="0" borderId="0" xfId="0" applyNumberFormat="1" applyFont="1" applyBorder="1" applyAlignment="1" applyProtection="1">
      <alignment horizontal="left" vertical="top"/>
      <protection hidden="1"/>
    </xf>
    <xf numFmtId="0" fontId="5" fillId="0" borderId="0" xfId="0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right" vertical="center"/>
    </xf>
    <xf numFmtId="0" fontId="5" fillId="0" borderId="0" xfId="0" applyFont="1" applyFill="1" applyBorder="1" applyAlignment="1">
      <alignment horizontal="left" vertical="center"/>
    </xf>
    <xf numFmtId="0" fontId="5" fillId="8" borderId="0" xfId="0" applyFont="1" applyFill="1" applyBorder="1" applyAlignment="1">
      <alignment horizontal="left" vertical="center"/>
    </xf>
    <xf numFmtId="0" fontId="5" fillId="12" borderId="0" xfId="0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0" fontId="5" fillId="9" borderId="0" xfId="0" applyFont="1" applyFill="1" applyBorder="1" applyAlignment="1">
      <alignment vertical="top"/>
    </xf>
    <xf numFmtId="0" fontId="5" fillId="0" borderId="0" xfId="0" applyFont="1" applyBorder="1" applyAlignment="1"/>
    <xf numFmtId="0" fontId="19" fillId="0" borderId="0" xfId="0" applyFont="1" applyBorder="1" applyAlignment="1"/>
    <xf numFmtId="0" fontId="5" fillId="0" borderId="0" xfId="0" applyFont="1" applyFill="1" applyBorder="1" applyAlignment="1"/>
    <xf numFmtId="0" fontId="5" fillId="8" borderId="0" xfId="0" applyFont="1" applyFill="1" applyBorder="1" applyAlignment="1"/>
    <xf numFmtId="0" fontId="23" fillId="0" borderId="0" xfId="0" applyFont="1" applyBorder="1" applyAlignment="1">
      <alignment vertical="top"/>
    </xf>
    <xf numFmtId="0" fontId="5" fillId="0" borderId="0" xfId="0" applyFont="1" applyFill="1" applyBorder="1" applyAlignment="1">
      <alignment horizontal="right" vertical="top"/>
    </xf>
    <xf numFmtId="1" fontId="5" fillId="0" borderId="0" xfId="0" applyNumberFormat="1" applyFont="1" applyFill="1" applyBorder="1" applyAlignment="1">
      <alignment horizontal="center" vertical="top"/>
    </xf>
    <xf numFmtId="3" fontId="5" fillId="0" borderId="0" xfId="0" applyNumberFormat="1" applyFont="1" applyBorder="1" applyAlignment="1" applyProtection="1">
      <alignment horizontal="center" vertical="top"/>
      <protection hidden="1"/>
    </xf>
    <xf numFmtId="0" fontId="5" fillId="13" borderId="0" xfId="0" applyFont="1" applyFill="1" applyBorder="1" applyAlignment="1">
      <alignment horizontal="right" vertical="top"/>
    </xf>
    <xf numFmtId="0" fontId="5" fillId="13" borderId="0" xfId="0" applyFont="1" applyFill="1" applyBorder="1" applyAlignment="1">
      <alignment vertical="top"/>
    </xf>
    <xf numFmtId="3" fontId="5" fillId="13" borderId="0" xfId="0" applyNumberFormat="1" applyFont="1" applyFill="1" applyBorder="1" applyAlignment="1" applyProtection="1">
      <alignment vertical="top"/>
      <protection hidden="1"/>
    </xf>
    <xf numFmtId="0" fontId="5" fillId="0" borderId="0" xfId="0" applyFont="1" applyBorder="1" applyAlignment="1">
      <alignment vertical="top" wrapText="1"/>
    </xf>
    <xf numFmtId="0" fontId="5" fillId="8" borderId="0" xfId="0" applyFont="1" applyFill="1" applyBorder="1" applyAlignment="1">
      <alignment horizontal="center" vertical="top"/>
    </xf>
    <xf numFmtId="0" fontId="5" fillId="0" borderId="0" xfId="0" applyFont="1" applyFill="1" applyBorder="1" applyAlignment="1">
      <alignment horizontal="center"/>
    </xf>
    <xf numFmtId="1" fontId="5" fillId="0" borderId="0" xfId="0" applyNumberFormat="1" applyFont="1" applyBorder="1" applyAlignment="1">
      <alignment horizontal="center" vertical="top"/>
    </xf>
    <xf numFmtId="3" fontId="3" fillId="0" borderId="0" xfId="0" applyNumberFormat="1" applyFont="1" applyBorder="1" applyAlignment="1" applyProtection="1">
      <alignment horizontal="right" vertical="top"/>
      <protection hidden="1"/>
    </xf>
    <xf numFmtId="0" fontId="3" fillId="0" borderId="0" xfId="0" applyFont="1" applyBorder="1" applyAlignment="1">
      <alignment horizontal="center" vertical="top"/>
    </xf>
    <xf numFmtId="1" fontId="5" fillId="0" borderId="0" xfId="0" applyNumberFormat="1" applyFont="1" applyFill="1" applyBorder="1" applyAlignment="1">
      <alignment horizontal="center"/>
    </xf>
    <xf numFmtId="1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wrapText="1"/>
    </xf>
    <xf numFmtId="0" fontId="5" fillId="0" borderId="0" xfId="0" applyFont="1" applyBorder="1" applyAlignment="1">
      <alignment horizontal="left" wrapText="1"/>
    </xf>
    <xf numFmtId="0" fontId="5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28" fillId="0" borderId="3" xfId="0" applyFont="1" applyBorder="1" applyAlignment="1">
      <alignment vertical="top"/>
    </xf>
    <xf numFmtId="3" fontId="5" fillId="0" borderId="0" xfId="0" applyNumberFormat="1" applyFont="1" applyBorder="1" applyAlignment="1" applyProtection="1">
      <alignment horizontal="right" vertical="top"/>
      <protection hidden="1"/>
    </xf>
    <xf numFmtId="0" fontId="19" fillId="0" borderId="0" xfId="0" applyFont="1" applyBorder="1" applyAlignment="1">
      <alignment horizontal="center" vertical="top"/>
    </xf>
    <xf numFmtId="0" fontId="19" fillId="8" borderId="2" xfId="0" applyFont="1" applyFill="1" applyBorder="1" applyAlignment="1">
      <alignment vertical="top" textRotation="90"/>
    </xf>
    <xf numFmtId="0" fontId="29" fillId="0" borderId="0" xfId="0" applyFont="1" applyBorder="1" applyAlignment="1">
      <alignment vertical="top"/>
    </xf>
    <xf numFmtId="0" fontId="19" fillId="0" borderId="8" xfId="0" applyFont="1" applyFill="1" applyBorder="1" applyAlignment="1">
      <alignment horizontal="center" vertical="top"/>
    </xf>
    <xf numFmtId="0" fontId="19" fillId="0" borderId="8" xfId="0" applyFont="1" applyBorder="1" applyAlignment="1">
      <alignment horizontal="center" vertical="top"/>
    </xf>
    <xf numFmtId="0" fontId="19" fillId="0" borderId="8" xfId="0" applyFont="1" applyBorder="1" applyAlignment="1">
      <alignment vertical="top"/>
    </xf>
    <xf numFmtId="0" fontId="19" fillId="0" borderId="2" xfId="0" applyFont="1" applyBorder="1" applyAlignment="1">
      <alignment vertical="top"/>
    </xf>
    <xf numFmtId="0" fontId="3" fillId="0" borderId="9" xfId="0" applyFont="1" applyBorder="1" applyAlignment="1">
      <alignment horizontal="center" vertical="top"/>
    </xf>
    <xf numFmtId="0" fontId="5" fillId="0" borderId="0" xfId="0" applyFont="1" applyBorder="1" applyAlignment="1">
      <alignment horizontal="center" vertical="center"/>
    </xf>
    <xf numFmtId="0" fontId="5" fillId="8" borderId="5" xfId="0" applyFont="1" applyFill="1" applyBorder="1" applyAlignment="1">
      <alignment vertical="center" textRotation="90"/>
    </xf>
    <xf numFmtId="0" fontId="2" fillId="0" borderId="0" xfId="0" applyFont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top" wrapText="1"/>
    </xf>
    <xf numFmtId="0" fontId="5" fillId="13" borderId="5" xfId="0" applyFont="1" applyFill="1" applyBorder="1" applyAlignment="1">
      <alignment horizontal="center" vertical="top" wrapText="1"/>
    </xf>
    <xf numFmtId="0" fontId="3" fillId="0" borderId="7" xfId="0" applyFont="1" applyBorder="1" applyAlignment="1">
      <alignment horizontal="left" vertical="top"/>
    </xf>
    <xf numFmtId="1" fontId="5" fillId="0" borderId="16" xfId="0" applyNumberFormat="1" applyFont="1" applyFill="1" applyBorder="1" applyAlignment="1">
      <alignment horizontal="center" vertical="top" textRotation="90"/>
    </xf>
    <xf numFmtId="1" fontId="5" fillId="0" borderId="16" xfId="0" applyNumberFormat="1" applyFont="1" applyBorder="1" applyAlignment="1">
      <alignment horizontal="center" vertical="top" textRotation="90"/>
    </xf>
    <xf numFmtId="1" fontId="5" fillId="2" borderId="16" xfId="0" applyNumberFormat="1" applyFont="1" applyFill="1" applyBorder="1" applyAlignment="1">
      <alignment horizontal="center" vertical="top" textRotation="90"/>
    </xf>
    <xf numFmtId="0" fontId="5" fillId="2" borderId="16" xfId="0" applyFont="1" applyFill="1" applyBorder="1" applyAlignment="1">
      <alignment horizontal="center" vertical="top" textRotation="90"/>
    </xf>
    <xf numFmtId="0" fontId="5" fillId="0" borderId="16" xfId="0" applyFont="1" applyFill="1" applyBorder="1" applyAlignment="1">
      <alignment horizontal="center" vertical="top" textRotation="90"/>
    </xf>
    <xf numFmtId="1" fontId="5" fillId="0" borderId="0" xfId="0" applyNumberFormat="1" applyFont="1" applyFill="1" applyBorder="1" applyAlignment="1">
      <alignment vertical="top"/>
    </xf>
    <xf numFmtId="3" fontId="5" fillId="0" borderId="0" xfId="0" applyNumberFormat="1" applyFont="1" applyFill="1" applyBorder="1" applyAlignment="1" applyProtection="1">
      <alignment vertical="top"/>
      <protection hidden="1"/>
    </xf>
    <xf numFmtId="0" fontId="5" fillId="0" borderId="6" xfId="0" quotePrefix="1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 wrapText="1"/>
    </xf>
    <xf numFmtId="0" fontId="28" fillId="0" borderId="8" xfId="0" applyFont="1" applyBorder="1" applyAlignment="1">
      <alignment vertical="top"/>
    </xf>
    <xf numFmtId="0" fontId="6" fillId="0" borderId="16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5" fillId="13" borderId="3" xfId="0" applyFont="1" applyFill="1" applyBorder="1" applyAlignment="1">
      <alignment horizontal="left" vertical="top"/>
    </xf>
    <xf numFmtId="0" fontId="5" fillId="0" borderId="7" xfId="0" quotePrefix="1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0" fontId="3" fillId="0" borderId="9" xfId="0" applyFont="1" applyBorder="1" applyAlignment="1">
      <alignment horizontal="center" vertical="top"/>
    </xf>
    <xf numFmtId="0" fontId="5" fillId="0" borderId="2" xfId="0" quotePrefix="1" applyFont="1" applyBorder="1" applyAlignment="1">
      <alignment horizontal="left" vertical="top" wrapText="1"/>
    </xf>
    <xf numFmtId="0" fontId="5" fillId="0" borderId="2" xfId="0" applyFont="1" applyFill="1" applyBorder="1" applyAlignment="1">
      <alignment horizontal="center" vertical="top"/>
    </xf>
    <xf numFmtId="0" fontId="5" fillId="0" borderId="0" xfId="0" applyFont="1" applyBorder="1" applyAlignment="1">
      <alignment horizontal="right"/>
    </xf>
    <xf numFmtId="0" fontId="5" fillId="8" borderId="2" xfId="0" applyFont="1" applyFill="1" applyBorder="1" applyAlignment="1">
      <alignment textRotation="90"/>
    </xf>
    <xf numFmtId="0" fontId="2" fillId="0" borderId="0" xfId="0" applyFont="1" applyBorder="1" applyAlignment="1"/>
    <xf numFmtId="0" fontId="5" fillId="11" borderId="0" xfId="0" applyFont="1" applyFill="1" applyBorder="1" applyAlignment="1"/>
    <xf numFmtId="0" fontId="5" fillId="0" borderId="6" xfId="0" applyFont="1" applyBorder="1" applyAlignment="1"/>
    <xf numFmtId="0" fontId="5" fillId="3" borderId="8" xfId="0" applyFont="1" applyFill="1" applyBorder="1" applyAlignment="1">
      <alignment horizontal="center"/>
    </xf>
    <xf numFmtId="0" fontId="5" fillId="0" borderId="2" xfId="0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19" fillId="0" borderId="6" xfId="0" applyFont="1" applyBorder="1" applyAlignment="1">
      <alignment horizontal="right"/>
    </xf>
    <xf numFmtId="0" fontId="5" fillId="0" borderId="8" xfId="0" applyFont="1" applyBorder="1" applyAlignment="1">
      <alignment horizontal="left"/>
    </xf>
    <xf numFmtId="0" fontId="5" fillId="0" borderId="8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5" fillId="8" borderId="0" xfId="0" applyFont="1" applyFill="1" applyBorder="1" applyAlignment="1">
      <alignment horizontal="left"/>
    </xf>
    <xf numFmtId="0" fontId="5" fillId="12" borderId="0" xfId="0" applyFont="1" applyFill="1" applyBorder="1" applyAlignment="1"/>
    <xf numFmtId="0" fontId="19" fillId="0" borderId="0" xfId="0" applyFont="1" applyFill="1" applyBorder="1" applyAlignment="1"/>
    <xf numFmtId="0" fontId="5" fillId="9" borderId="0" xfId="0" applyFont="1" applyFill="1" applyBorder="1" applyAlignment="1"/>
    <xf numFmtId="0" fontId="5" fillId="9" borderId="6" xfId="0" applyFont="1" applyFill="1" applyBorder="1" applyAlignment="1"/>
    <xf numFmtId="0" fontId="29" fillId="0" borderId="0" xfId="0" applyFont="1" applyBorder="1" applyAlignment="1"/>
    <xf numFmtId="0" fontId="19" fillId="0" borderId="0" xfId="0" applyFont="1" applyBorder="1" applyAlignment="1">
      <alignment horizontal="center"/>
    </xf>
    <xf numFmtId="0" fontId="19" fillId="0" borderId="8" xfId="0" applyFont="1" applyFill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19" fillId="0" borderId="8" xfId="0" applyFont="1" applyBorder="1" applyAlignment="1"/>
    <xf numFmtId="0" fontId="19" fillId="0" borderId="2" xfId="0" applyFont="1" applyBorder="1" applyAlignment="1"/>
    <xf numFmtId="0" fontId="23" fillId="0" borderId="0" xfId="0" applyFont="1" applyBorder="1" applyAlignment="1"/>
    <xf numFmtId="0" fontId="5" fillId="13" borderId="0" xfId="0" applyFont="1" applyFill="1" applyBorder="1" applyAlignment="1">
      <alignment horizontal="right"/>
    </xf>
    <xf numFmtId="0" fontId="5" fillId="13" borderId="0" xfId="0" applyFont="1" applyFill="1" applyBorder="1" applyAlignment="1"/>
    <xf numFmtId="3" fontId="5" fillId="13" borderId="0" xfId="0" applyNumberFormat="1" applyFont="1" applyFill="1" applyBorder="1" applyAlignment="1" applyProtection="1">
      <protection hidden="1"/>
    </xf>
    <xf numFmtId="0" fontId="5" fillId="13" borderId="5" xfId="0" applyFont="1" applyFill="1" applyBorder="1" applyAlignment="1">
      <alignment horizontal="left"/>
    </xf>
    <xf numFmtId="0" fontId="5" fillId="13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wrapText="1"/>
    </xf>
    <xf numFmtId="0" fontId="5" fillId="13" borderId="5" xfId="0" applyFont="1" applyFill="1" applyBorder="1" applyAlignment="1">
      <alignment horizontal="left" wrapText="1"/>
    </xf>
    <xf numFmtId="0" fontId="5" fillId="13" borderId="14" xfId="0" applyFont="1" applyFill="1" applyBorder="1" applyAlignment="1">
      <alignment horizontal="center"/>
    </xf>
    <xf numFmtId="0" fontId="5" fillId="13" borderId="3" xfId="0" applyFont="1" applyFill="1" applyBorder="1" applyAlignment="1">
      <alignment horizontal="left"/>
    </xf>
    <xf numFmtId="0" fontId="5" fillId="13" borderId="5" xfId="0" applyFont="1" applyFill="1" applyBorder="1" applyAlignment="1">
      <alignment horizontal="center" wrapText="1"/>
    </xf>
    <xf numFmtId="0" fontId="3" fillId="13" borderId="5" xfId="0" applyFont="1" applyFill="1" applyBorder="1" applyAlignment="1"/>
    <xf numFmtId="1" fontId="31" fillId="0" borderId="0" xfId="0" applyNumberFormat="1" applyFont="1" applyBorder="1" applyAlignment="1">
      <alignment horizontal="right" vertical="top"/>
    </xf>
    <xf numFmtId="0" fontId="5" fillId="0" borderId="0" xfId="1" applyFont="1"/>
    <xf numFmtId="0" fontId="2" fillId="0" borderId="0" xfId="1" applyFont="1"/>
    <xf numFmtId="0" fontId="5" fillId="0" borderId="0" xfId="1" applyFont="1" applyAlignment="1">
      <alignment horizontal="center"/>
    </xf>
    <xf numFmtId="0" fontId="5" fillId="0" borderId="0" xfId="1" applyFont="1" applyBorder="1"/>
    <xf numFmtId="0" fontId="5" fillId="0" borderId="0" xfId="1" applyFont="1" applyFill="1" applyAlignment="1">
      <alignment horizontal="center"/>
    </xf>
    <xf numFmtId="0" fontId="5" fillId="0" borderId="0" xfId="1" applyFont="1" applyAlignment="1">
      <alignment horizontal="left"/>
    </xf>
    <xf numFmtId="0" fontId="5" fillId="0" borderId="0" xfId="1" applyFont="1" applyAlignment="1">
      <alignment wrapText="1"/>
    </xf>
    <xf numFmtId="0" fontId="5" fillId="0" borderId="0" xfId="1" applyFont="1" applyBorder="1" applyAlignment="1">
      <alignment horizontal="left" vertical="top"/>
    </xf>
    <xf numFmtId="0" fontId="5" fillId="0" borderId="0" xfId="1" applyFont="1" applyAlignment="1">
      <alignment horizontal="left" wrapText="1"/>
    </xf>
    <xf numFmtId="3" fontId="5" fillId="0" borderId="0" xfId="1" applyNumberFormat="1" applyFont="1" applyProtection="1">
      <protection hidden="1"/>
    </xf>
    <xf numFmtId="1" fontId="5" fillId="0" borderId="0" xfId="1" applyNumberFormat="1" applyFont="1"/>
    <xf numFmtId="1" fontId="5" fillId="0" borderId="0" xfId="1" applyNumberFormat="1" applyFont="1" applyFill="1" applyAlignment="1">
      <alignment horizontal="center"/>
    </xf>
    <xf numFmtId="1" fontId="5" fillId="0" borderId="0" xfId="1" applyNumberFormat="1" applyFont="1" applyAlignment="1">
      <alignment horizontal="center"/>
    </xf>
    <xf numFmtId="0" fontId="5" fillId="0" borderId="0" xfId="1" applyFont="1" applyBorder="1" applyAlignment="1">
      <alignment horizontal="center"/>
    </xf>
    <xf numFmtId="3" fontId="5" fillId="0" borderId="0" xfId="1" applyNumberFormat="1" applyFont="1" applyBorder="1" applyProtection="1">
      <protection hidden="1"/>
    </xf>
    <xf numFmtId="0" fontId="2" fillId="0" borderId="0" xfId="1" applyFont="1" applyBorder="1"/>
    <xf numFmtId="0" fontId="5" fillId="0" borderId="0" xfId="1" applyFont="1" applyFill="1" applyBorder="1" applyAlignment="1">
      <alignment horizontal="center"/>
    </xf>
    <xf numFmtId="0" fontId="5" fillId="0" borderId="0" xfId="1" applyFont="1" applyBorder="1" applyAlignment="1">
      <alignment horizontal="left"/>
    </xf>
    <xf numFmtId="0" fontId="5" fillId="0" borderId="0" xfId="1" applyFont="1" applyBorder="1" applyAlignment="1">
      <alignment wrapText="1"/>
    </xf>
    <xf numFmtId="0" fontId="5" fillId="0" borderId="0" xfId="1" applyFont="1" applyBorder="1" applyAlignment="1">
      <alignment horizontal="left" wrapText="1"/>
    </xf>
    <xf numFmtId="1" fontId="5" fillId="0" borderId="0" xfId="1" applyNumberFormat="1" applyFont="1" applyBorder="1"/>
    <xf numFmtId="1" fontId="5" fillId="0" borderId="0" xfId="1" applyNumberFormat="1" applyFont="1" applyFill="1" applyBorder="1" applyAlignment="1">
      <alignment horizontal="center"/>
    </xf>
    <xf numFmtId="1" fontId="5" fillId="0" borderId="0" xfId="1" applyNumberFormat="1" applyFont="1" applyBorder="1" applyAlignment="1">
      <alignment horizontal="center"/>
    </xf>
    <xf numFmtId="0" fontId="5" fillId="7" borderId="5" xfId="1" applyFont="1" applyFill="1" applyBorder="1"/>
    <xf numFmtId="0" fontId="25" fillId="8" borderId="3" xfId="1" quotePrefix="1" applyNumberFormat="1" applyFont="1" applyFill="1" applyBorder="1"/>
    <xf numFmtId="0" fontId="2" fillId="8" borderId="16" xfId="1" quotePrefix="1" applyNumberFormat="1" applyFont="1" applyFill="1" applyBorder="1"/>
    <xf numFmtId="0" fontId="2" fillId="8" borderId="14" xfId="1" quotePrefix="1" applyNumberFormat="1" applyFont="1" applyFill="1" applyBorder="1" applyAlignment="1">
      <alignment horizontal="center"/>
    </xf>
    <xf numFmtId="0" fontId="5" fillId="7" borderId="2" xfId="1" applyFont="1" applyFill="1" applyBorder="1"/>
    <xf numFmtId="0" fontId="25" fillId="8" borderId="4" xfId="1" quotePrefix="1" applyNumberFormat="1" applyFont="1" applyFill="1" applyBorder="1"/>
    <xf numFmtId="0" fontId="2" fillId="8" borderId="0" xfId="1" quotePrefix="1" applyNumberFormat="1" applyFont="1" applyFill="1" applyBorder="1"/>
    <xf numFmtId="0" fontId="2" fillId="8" borderId="13" xfId="1" quotePrefix="1" applyNumberFormat="1" applyFont="1" applyFill="1" applyBorder="1" applyAlignment="1">
      <alignment horizontal="center"/>
    </xf>
    <xf numFmtId="0" fontId="25" fillId="8" borderId="4" xfId="1" applyFont="1" applyFill="1" applyBorder="1"/>
    <xf numFmtId="0" fontId="26" fillId="8" borderId="0" xfId="1" quotePrefix="1" applyNumberFormat="1" applyFont="1" applyFill="1" applyBorder="1"/>
    <xf numFmtId="0" fontId="5" fillId="0" borderId="0" xfId="1" applyFont="1" applyBorder="1" applyAlignment="1">
      <alignment vertical="center"/>
    </xf>
    <xf numFmtId="0" fontId="2" fillId="8" borderId="12" xfId="1" applyFont="1" applyFill="1" applyBorder="1"/>
    <xf numFmtId="0" fontId="2" fillId="8" borderId="15" xfId="1" applyFont="1" applyFill="1" applyBorder="1"/>
    <xf numFmtId="0" fontId="2" fillId="8" borderId="11" xfId="1" applyFont="1" applyFill="1" applyBorder="1"/>
    <xf numFmtId="0" fontId="5" fillId="7" borderId="8" xfId="1" applyFont="1" applyFill="1" applyBorder="1"/>
    <xf numFmtId="0" fontId="5" fillId="0" borderId="0" xfId="1" applyFont="1" applyBorder="1" applyAlignment="1">
      <alignment horizontal="center" vertical="top"/>
    </xf>
    <xf numFmtId="0" fontId="5" fillId="0" borderId="0" xfId="1" applyFont="1" applyBorder="1" applyAlignment="1">
      <alignment vertical="top"/>
    </xf>
    <xf numFmtId="3" fontId="5" fillId="0" borderId="0" xfId="1" applyNumberFormat="1" applyFont="1" applyBorder="1" applyAlignment="1" applyProtection="1">
      <alignment vertical="top"/>
      <protection hidden="1"/>
    </xf>
    <xf numFmtId="0" fontId="3" fillId="0" borderId="0" xfId="1" applyFont="1" applyBorder="1"/>
    <xf numFmtId="0" fontId="5" fillId="0" borderId="0" xfId="1" applyFont="1" applyBorder="1" applyAlignment="1">
      <alignment vertical="top" wrapText="1"/>
    </xf>
    <xf numFmtId="0" fontId="5" fillId="0" borderId="0" xfId="1" applyFont="1" applyBorder="1" applyAlignment="1">
      <alignment horizontal="left" vertical="top" wrapText="1"/>
    </xf>
    <xf numFmtId="1" fontId="5" fillId="0" borderId="0" xfId="1" applyNumberFormat="1" applyFont="1" applyBorder="1" applyAlignment="1">
      <alignment vertical="top"/>
    </xf>
    <xf numFmtId="1" fontId="5" fillId="0" borderId="0" xfId="1" applyNumberFormat="1" applyFont="1" applyFill="1" applyBorder="1" applyAlignment="1">
      <alignment horizontal="center" vertical="top"/>
    </xf>
    <xf numFmtId="1" fontId="5" fillId="0" borderId="0" xfId="1" applyNumberFormat="1" applyFont="1" applyBorder="1" applyAlignment="1">
      <alignment horizontal="center" vertical="top"/>
    </xf>
    <xf numFmtId="0" fontId="5" fillId="0" borderId="0" xfId="1" applyFont="1" applyFill="1" applyBorder="1" applyAlignment="1">
      <alignment horizontal="center" vertical="top"/>
    </xf>
    <xf numFmtId="0" fontId="5" fillId="0" borderId="3" xfId="1" applyFont="1" applyBorder="1" applyAlignment="1">
      <alignment vertical="top"/>
    </xf>
    <xf numFmtId="0" fontId="3" fillId="0" borderId="14" xfId="1" applyFont="1" applyBorder="1" applyAlignment="1">
      <alignment vertical="top"/>
    </xf>
    <xf numFmtId="0" fontId="5" fillId="0" borderId="4" xfId="1" applyFont="1" applyBorder="1" applyAlignment="1">
      <alignment vertical="top"/>
    </xf>
    <xf numFmtId="0" fontId="3" fillId="0" borderId="13" xfId="1" applyFont="1" applyBorder="1" applyAlignment="1">
      <alignment vertical="top"/>
    </xf>
    <xf numFmtId="0" fontId="3" fillId="0" borderId="0" xfId="1" applyFont="1" applyBorder="1" applyAlignment="1">
      <alignment horizontal="center" vertical="top"/>
    </xf>
    <xf numFmtId="3" fontId="5" fillId="0" borderId="0" xfId="1" applyNumberFormat="1" applyFont="1" applyBorder="1" applyAlignment="1" applyProtection="1">
      <alignment horizontal="right" vertical="top"/>
      <protection hidden="1"/>
    </xf>
    <xf numFmtId="3" fontId="3" fillId="0" borderId="0" xfId="1" applyNumberFormat="1" applyFont="1" applyBorder="1" applyAlignment="1" applyProtection="1">
      <alignment horizontal="right" vertical="top"/>
      <protection hidden="1"/>
    </xf>
    <xf numFmtId="1" fontId="31" fillId="0" borderId="0" xfId="1" applyNumberFormat="1" applyFont="1" applyBorder="1" applyAlignment="1">
      <alignment horizontal="right" vertical="top"/>
    </xf>
    <xf numFmtId="0" fontId="5" fillId="0" borderId="8" xfId="1" applyFont="1" applyBorder="1" applyAlignment="1">
      <alignment horizontal="center" vertical="top"/>
    </xf>
    <xf numFmtId="1" fontId="5" fillId="0" borderId="0" xfId="1" applyNumberFormat="1" applyFont="1" applyFill="1" applyBorder="1" applyAlignment="1">
      <alignment horizontal="right" vertical="top"/>
    </xf>
    <xf numFmtId="0" fontId="5" fillId="0" borderId="0" xfId="1" applyFont="1" applyFill="1" applyBorder="1" applyAlignment="1">
      <alignment horizontal="right" vertical="top"/>
    </xf>
    <xf numFmtId="0" fontId="5" fillId="0" borderId="0" xfId="1" applyFont="1" applyBorder="1" applyAlignment="1"/>
    <xf numFmtId="0" fontId="2" fillId="0" borderId="0" xfId="1" applyFont="1" applyBorder="1" applyAlignment="1"/>
    <xf numFmtId="0" fontId="5" fillId="8" borderId="0" xfId="1" applyFont="1" applyFill="1" applyBorder="1" applyAlignment="1"/>
    <xf numFmtId="0" fontId="5" fillId="0" borderId="0" xfId="1" applyFont="1" applyFill="1" applyBorder="1" applyAlignment="1"/>
    <xf numFmtId="0" fontId="19" fillId="0" borderId="0" xfId="1" applyFont="1" applyBorder="1" applyAlignment="1"/>
    <xf numFmtId="0" fontId="3" fillId="13" borderId="5" xfId="1" applyFont="1" applyFill="1" applyBorder="1" applyAlignment="1"/>
    <xf numFmtId="3" fontId="5" fillId="13" borderId="0" xfId="1" applyNumberFormat="1" applyFont="1" applyFill="1" applyBorder="1" applyAlignment="1" applyProtection="1">
      <protection hidden="1"/>
    </xf>
    <xf numFmtId="0" fontId="5" fillId="13" borderId="0" xfId="1" applyFont="1" applyFill="1" applyBorder="1" applyAlignment="1"/>
    <xf numFmtId="0" fontId="5" fillId="13" borderId="0" xfId="1" applyFont="1" applyFill="1" applyBorder="1" applyAlignment="1">
      <alignment horizontal="right"/>
    </xf>
    <xf numFmtId="0" fontId="3" fillId="0" borderId="2" xfId="1" applyFont="1" applyBorder="1" applyAlignment="1">
      <alignment vertical="top"/>
    </xf>
    <xf numFmtId="0" fontId="5" fillId="8" borderId="2" xfId="1" applyFont="1" applyFill="1" applyBorder="1" applyAlignment="1">
      <alignment vertical="top" textRotation="90"/>
    </xf>
    <xf numFmtId="0" fontId="5" fillId="0" borderId="2" xfId="1" applyFont="1" applyBorder="1" applyAlignment="1">
      <alignment horizontal="center" vertical="top"/>
    </xf>
    <xf numFmtId="0" fontId="5" fillId="0" borderId="2" xfId="1" applyFont="1" applyBorder="1" applyAlignment="1">
      <alignment horizontal="center" vertical="top" wrapText="1"/>
    </xf>
    <xf numFmtId="0" fontId="5" fillId="0" borderId="2" xfId="1" applyFont="1" applyBorder="1" applyAlignment="1">
      <alignment horizontal="left" vertical="top" wrapText="1"/>
    </xf>
    <xf numFmtId="0" fontId="5" fillId="0" borderId="4" xfId="1" applyFont="1" applyBorder="1" applyAlignment="1">
      <alignment horizontal="left" vertical="top"/>
    </xf>
    <xf numFmtId="0" fontId="5" fillId="0" borderId="13" xfId="1" applyFont="1" applyBorder="1" applyAlignment="1">
      <alignment horizontal="center" vertical="top"/>
    </xf>
    <xf numFmtId="0" fontId="5" fillId="0" borderId="2" xfId="1" applyFont="1" applyBorder="1" applyAlignment="1">
      <alignment vertical="top" wrapText="1"/>
    </xf>
    <xf numFmtId="0" fontId="5" fillId="0" borderId="2" xfId="1" applyFont="1" applyBorder="1" applyAlignment="1">
      <alignment horizontal="left" vertical="top"/>
    </xf>
    <xf numFmtId="0" fontId="5" fillId="2" borderId="0" xfId="1" applyFont="1" applyFill="1" applyBorder="1" applyAlignment="1">
      <alignment horizontal="right" vertical="top"/>
    </xf>
    <xf numFmtId="0" fontId="5" fillId="0" borderId="0" xfId="1" applyFont="1" applyBorder="1" applyAlignment="1">
      <alignment horizontal="right" vertical="top"/>
    </xf>
    <xf numFmtId="0" fontId="5" fillId="0" borderId="8" xfId="1" applyFont="1" applyBorder="1" applyAlignment="1"/>
    <xf numFmtId="0" fontId="5" fillId="0" borderId="8" xfId="1" applyFont="1" applyBorder="1" applyAlignment="1">
      <alignment horizontal="center"/>
    </xf>
    <xf numFmtId="0" fontId="5" fillId="0" borderId="2" xfId="1" applyFont="1" applyBorder="1" applyAlignment="1"/>
    <xf numFmtId="0" fontId="5" fillId="0" borderId="8" xfId="1" applyFont="1" applyFill="1" applyBorder="1" applyAlignment="1">
      <alignment horizontal="center"/>
    </xf>
    <xf numFmtId="0" fontId="19" fillId="0" borderId="6" xfId="1" applyFont="1" applyBorder="1" applyAlignment="1"/>
    <xf numFmtId="0" fontId="5" fillId="0" borderId="4" xfId="1" applyFont="1" applyBorder="1" applyAlignment="1">
      <alignment horizontal="center" vertical="top"/>
    </xf>
    <xf numFmtId="0" fontId="5" fillId="0" borderId="4" xfId="1" applyFont="1" applyBorder="1" applyAlignment="1">
      <alignment horizontal="center" vertical="top" wrapText="1"/>
    </xf>
    <xf numFmtId="0" fontId="5" fillId="0" borderId="4" xfId="1" applyFont="1" applyBorder="1" applyAlignment="1">
      <alignment horizontal="left" vertical="top" wrapText="1"/>
    </xf>
    <xf numFmtId="0" fontId="5" fillId="0" borderId="6" xfId="1" applyFont="1" applyBorder="1" applyAlignment="1"/>
    <xf numFmtId="0" fontId="19" fillId="0" borderId="0" xfId="1" applyFont="1" applyFill="1" applyBorder="1" applyAlignment="1"/>
    <xf numFmtId="0" fontId="19" fillId="0" borderId="8" xfId="1" applyFont="1" applyBorder="1" applyAlignment="1"/>
    <xf numFmtId="0" fontId="19" fillId="0" borderId="8" xfId="1" applyFont="1" applyBorder="1" applyAlignment="1">
      <alignment horizontal="center"/>
    </xf>
    <xf numFmtId="0" fontId="19" fillId="0" borderId="8" xfId="1" applyFont="1" applyFill="1" applyBorder="1" applyAlignment="1">
      <alignment horizontal="center"/>
    </xf>
    <xf numFmtId="0" fontId="19" fillId="0" borderId="2" xfId="1" applyFont="1" applyBorder="1" applyAlignment="1"/>
    <xf numFmtId="0" fontId="19" fillId="0" borderId="0" xfId="1" applyFont="1" applyBorder="1" applyAlignment="1">
      <alignment horizontal="center"/>
    </xf>
    <xf numFmtId="0" fontId="29" fillId="0" borderId="0" xfId="1" applyFont="1" applyBorder="1" applyAlignment="1"/>
    <xf numFmtId="0" fontId="17" fillId="0" borderId="2" xfId="1" applyFont="1" applyBorder="1" applyAlignment="1">
      <alignment vertical="top"/>
    </xf>
    <xf numFmtId="0" fontId="19" fillId="8" borderId="2" xfId="1" applyFont="1" applyFill="1" applyBorder="1" applyAlignment="1">
      <alignment vertical="top" textRotation="90"/>
    </xf>
    <xf numFmtId="0" fontId="19" fillId="0" borderId="0" xfId="1" applyFont="1" applyFill="1" applyBorder="1" applyAlignment="1">
      <alignment horizontal="right" vertical="top"/>
    </xf>
    <xf numFmtId="0" fontId="19" fillId="2" borderId="0" xfId="1" applyFont="1" applyFill="1" applyBorder="1" applyAlignment="1">
      <alignment horizontal="right" vertical="top"/>
    </xf>
    <xf numFmtId="0" fontId="19" fillId="0" borderId="0" xfId="1" applyFont="1" applyBorder="1" applyAlignment="1">
      <alignment horizontal="right" vertical="top"/>
    </xf>
    <xf numFmtId="1" fontId="5" fillId="0" borderId="4" xfId="1" applyNumberFormat="1" applyFont="1" applyBorder="1" applyAlignment="1">
      <alignment horizontal="center" vertical="top"/>
    </xf>
    <xf numFmtId="0" fontId="5" fillId="11" borderId="0" xfId="1" applyFont="1" applyFill="1" applyBorder="1" applyAlignment="1"/>
    <xf numFmtId="0" fontId="2" fillId="0" borderId="4" xfId="1" applyFont="1" applyBorder="1" applyAlignment="1">
      <alignment horizontal="left" vertical="top"/>
    </xf>
    <xf numFmtId="0" fontId="5" fillId="0" borderId="4" xfId="1" applyFont="1" applyBorder="1" applyAlignment="1">
      <alignment vertical="top" wrapText="1"/>
    </xf>
    <xf numFmtId="0" fontId="5" fillId="0" borderId="2" xfId="1" applyFont="1" applyBorder="1" applyAlignment="1">
      <alignment vertical="top"/>
    </xf>
    <xf numFmtId="0" fontId="23" fillId="0" borderId="0" xfId="1" applyFont="1" applyBorder="1" applyAlignment="1"/>
    <xf numFmtId="1" fontId="5" fillId="2" borderId="0" xfId="1" applyNumberFormat="1" applyFont="1" applyFill="1" applyBorder="1" applyAlignment="1">
      <alignment horizontal="right" vertical="top"/>
    </xf>
    <xf numFmtId="1" fontId="5" fillId="0" borderId="0" xfId="1" applyNumberFormat="1" applyFont="1" applyBorder="1" applyAlignment="1">
      <alignment horizontal="right" vertical="top"/>
    </xf>
    <xf numFmtId="0" fontId="3" fillId="9" borderId="2" xfId="1" applyFont="1" applyFill="1" applyBorder="1" applyAlignment="1">
      <alignment vertical="top"/>
    </xf>
    <xf numFmtId="0" fontId="3" fillId="0" borderId="2" xfId="1" applyFont="1" applyFill="1" applyBorder="1" applyAlignment="1">
      <alignment vertical="top"/>
    </xf>
    <xf numFmtId="0" fontId="3" fillId="0" borderId="2" xfId="1" applyFont="1" applyFill="1" applyBorder="1" applyAlignment="1">
      <alignment horizontal="left" vertical="top"/>
    </xf>
    <xf numFmtId="3" fontId="5" fillId="0" borderId="0" xfId="1" applyNumberFormat="1" applyFont="1" applyBorder="1" applyAlignment="1" applyProtection="1">
      <alignment horizontal="center" vertical="top"/>
      <protection hidden="1"/>
    </xf>
    <xf numFmtId="1" fontId="5" fillId="0" borderId="0" xfId="1" applyNumberFormat="1" applyFont="1" applyBorder="1" applyAlignment="1">
      <alignment horizontal="left" vertical="top"/>
    </xf>
    <xf numFmtId="0" fontId="5" fillId="12" borderId="0" xfId="1" applyFont="1" applyFill="1" applyBorder="1" applyAlignment="1"/>
    <xf numFmtId="0" fontId="3" fillId="0" borderId="4" xfId="1" applyFont="1" applyBorder="1" applyAlignment="1">
      <alignment horizontal="left" vertical="top"/>
    </xf>
    <xf numFmtId="0" fontId="5" fillId="9" borderId="6" xfId="1" applyFont="1" applyFill="1" applyBorder="1" applyAlignment="1"/>
    <xf numFmtId="0" fontId="5" fillId="9" borderId="0" xfId="1" applyFont="1" applyFill="1" applyBorder="1" applyAlignment="1"/>
    <xf numFmtId="0" fontId="5" fillId="0" borderId="2" xfId="1" applyFont="1" applyFill="1" applyBorder="1" applyAlignment="1">
      <alignment horizontal="center" vertical="top"/>
    </xf>
    <xf numFmtId="0" fontId="5" fillId="0" borderId="4" xfId="1" quotePrefix="1" applyFont="1" applyBorder="1" applyAlignment="1">
      <alignment horizontal="left" vertical="top" wrapText="1"/>
    </xf>
    <xf numFmtId="0" fontId="5" fillId="0" borderId="2" xfId="1" quotePrefix="1" applyFont="1" applyBorder="1" applyAlignment="1">
      <alignment horizontal="left" vertical="top" wrapText="1"/>
    </xf>
    <xf numFmtId="0" fontId="5" fillId="3" borderId="8" xfId="1" applyFont="1" applyFill="1" applyBorder="1" applyAlignment="1">
      <alignment horizontal="center"/>
    </xf>
    <xf numFmtId="0" fontId="5" fillId="8" borderId="0" xfId="1" applyFont="1" applyFill="1" applyBorder="1" applyAlignment="1">
      <alignment horizontal="left"/>
    </xf>
    <xf numFmtId="0" fontId="5" fillId="0" borderId="0" xfId="1" applyFont="1" applyFill="1" applyBorder="1" applyAlignment="1">
      <alignment horizontal="left"/>
    </xf>
    <xf numFmtId="0" fontId="5" fillId="0" borderId="8" xfId="1" applyFont="1" applyBorder="1" applyAlignment="1">
      <alignment horizontal="left"/>
    </xf>
    <xf numFmtId="0" fontId="5" fillId="0" borderId="8" xfId="1" applyFont="1" applyFill="1" applyBorder="1" applyAlignment="1">
      <alignment horizontal="left"/>
    </xf>
    <xf numFmtId="0" fontId="5" fillId="0" borderId="2" xfId="1" applyFont="1" applyBorder="1" applyAlignment="1">
      <alignment horizontal="left"/>
    </xf>
    <xf numFmtId="0" fontId="19" fillId="0" borderId="6" xfId="1" applyFont="1" applyBorder="1" applyAlignment="1">
      <alignment horizontal="right"/>
    </xf>
    <xf numFmtId="0" fontId="5" fillId="0" borderId="0" xfId="1" applyFont="1" applyBorder="1" applyAlignment="1">
      <alignment horizontal="right"/>
    </xf>
    <xf numFmtId="0" fontId="19" fillId="0" borderId="0" xfId="1" applyFont="1" applyBorder="1" applyAlignment="1">
      <alignment horizontal="left"/>
    </xf>
    <xf numFmtId="0" fontId="3" fillId="9" borderId="2" xfId="1" applyFont="1" applyFill="1" applyBorder="1" applyAlignment="1">
      <alignment horizontal="left" vertical="top"/>
    </xf>
    <xf numFmtId="3" fontId="5" fillId="0" borderId="0" xfId="1" applyNumberFormat="1" applyFont="1" applyBorder="1" applyAlignment="1" applyProtection="1">
      <alignment horizontal="left" vertical="top"/>
      <protection hidden="1"/>
    </xf>
    <xf numFmtId="1" fontId="5" fillId="0" borderId="0" xfId="1" applyNumberFormat="1" applyFont="1" applyFill="1" applyBorder="1" applyAlignment="1">
      <alignment horizontal="left" vertical="top"/>
    </xf>
    <xf numFmtId="1" fontId="5" fillId="2" borderId="0" xfId="1" applyNumberFormat="1" applyFont="1" applyFill="1" applyBorder="1" applyAlignment="1">
      <alignment horizontal="left" vertical="top"/>
    </xf>
    <xf numFmtId="0" fontId="5" fillId="2" borderId="0" xfId="1" applyFont="1" applyFill="1" applyBorder="1" applyAlignment="1">
      <alignment horizontal="left" vertical="top"/>
    </xf>
    <xf numFmtId="0" fontId="5" fillId="0" borderId="6" xfId="1" applyFont="1" applyBorder="1" applyAlignment="1">
      <alignment vertical="top"/>
    </xf>
    <xf numFmtId="0" fontId="5" fillId="0" borderId="8" xfId="1" applyFont="1" applyFill="1" applyBorder="1" applyAlignment="1">
      <alignment vertical="top"/>
    </xf>
    <xf numFmtId="0" fontId="5" fillId="0" borderId="2" xfId="1" applyFont="1" applyFill="1" applyBorder="1" applyAlignment="1">
      <alignment vertical="top"/>
    </xf>
    <xf numFmtId="0" fontId="2" fillId="0" borderId="0" xfId="1" applyFont="1" applyBorder="1" applyAlignment="1">
      <alignment vertical="top"/>
    </xf>
    <xf numFmtId="1" fontId="5" fillId="0" borderId="16" xfId="1" applyNumberFormat="1" applyFont="1" applyBorder="1" applyAlignment="1">
      <alignment horizontal="center" vertical="top" textRotation="90"/>
    </xf>
    <xf numFmtId="1" fontId="5" fillId="0" borderId="16" xfId="1" applyNumberFormat="1" applyFont="1" applyFill="1" applyBorder="1" applyAlignment="1">
      <alignment horizontal="center" vertical="top" textRotation="90"/>
    </xf>
    <xf numFmtId="0" fontId="5" fillId="0" borderId="16" xfId="1" applyFont="1" applyFill="1" applyBorder="1" applyAlignment="1">
      <alignment horizontal="center" vertical="top" textRotation="90"/>
    </xf>
    <xf numFmtId="0" fontId="5" fillId="2" borderId="16" xfId="1" applyFont="1" applyFill="1" applyBorder="1" applyAlignment="1">
      <alignment horizontal="center" vertical="top" textRotation="90"/>
    </xf>
    <xf numFmtId="1" fontId="5" fillId="2" borderId="16" xfId="1" applyNumberFormat="1" applyFont="1" applyFill="1" applyBorder="1" applyAlignment="1">
      <alignment horizontal="center" vertical="top" textRotation="90"/>
    </xf>
    <xf numFmtId="0" fontId="5" fillId="0" borderId="8" xfId="1" applyFont="1" applyBorder="1" applyAlignment="1">
      <alignment vertical="top"/>
    </xf>
    <xf numFmtId="0" fontId="5" fillId="0" borderId="8" xfId="1" applyFont="1" applyFill="1" applyBorder="1" applyAlignment="1">
      <alignment horizontal="center" vertical="top"/>
    </xf>
    <xf numFmtId="0" fontId="28" fillId="0" borderId="3" xfId="1" applyFont="1" applyBorder="1" applyAlignment="1">
      <alignment vertical="top"/>
    </xf>
    <xf numFmtId="0" fontId="3" fillId="0" borderId="8" xfId="1" applyFont="1" applyBorder="1" applyAlignment="1">
      <alignment horizontal="center" vertical="top"/>
    </xf>
    <xf numFmtId="0" fontId="3" fillId="0" borderId="9" xfId="1" applyFont="1" applyBorder="1" applyAlignment="1">
      <alignment horizontal="center" vertical="top"/>
    </xf>
    <xf numFmtId="0" fontId="3" fillId="0" borderId="7" xfId="1" applyFont="1" applyBorder="1" applyAlignment="1">
      <alignment horizontal="left" vertical="top"/>
    </xf>
    <xf numFmtId="0" fontId="3" fillId="0" borderId="6" xfId="1" applyFont="1" applyBorder="1" applyAlignment="1">
      <alignment vertical="top" wrapText="1"/>
    </xf>
    <xf numFmtId="0" fontId="3" fillId="0" borderId="8" xfId="1" applyFont="1" applyBorder="1" applyAlignment="1">
      <alignment horizontal="left" vertical="top" wrapText="1"/>
    </xf>
    <xf numFmtId="0" fontId="3" fillId="0" borderId="8" xfId="1" applyFont="1" applyBorder="1" applyAlignment="1">
      <alignment vertical="top" wrapText="1"/>
    </xf>
    <xf numFmtId="0" fontId="3" fillId="0" borderId="8" xfId="1" applyFont="1" applyBorder="1" applyAlignment="1">
      <alignment horizontal="center" vertical="top" wrapText="1"/>
    </xf>
    <xf numFmtId="0" fontId="3" fillId="0" borderId="8" xfId="1" applyFont="1" applyBorder="1" applyAlignment="1">
      <alignment vertical="top"/>
    </xf>
    <xf numFmtId="0" fontId="5" fillId="7" borderId="0" xfId="1" applyFont="1" applyFill="1" applyBorder="1"/>
    <xf numFmtId="0" fontId="32" fillId="0" borderId="0" xfId="1" applyBorder="1"/>
    <xf numFmtId="0" fontId="3" fillId="4" borderId="3" xfId="1" applyFont="1" applyFill="1" applyBorder="1" applyAlignment="1">
      <alignment vertical="center"/>
    </xf>
    <xf numFmtId="0" fontId="3" fillId="4" borderId="16" xfId="1" applyFont="1" applyFill="1" applyBorder="1" applyAlignment="1">
      <alignment vertical="center"/>
    </xf>
    <xf numFmtId="0" fontId="3" fillId="4" borderId="14" xfId="1" applyFont="1" applyFill="1" applyBorder="1" applyAlignment="1">
      <alignment vertical="center"/>
    </xf>
    <xf numFmtId="0" fontId="32" fillId="0" borderId="0" xfId="1" applyBorder="1" applyAlignment="1">
      <alignment vertical="top"/>
    </xf>
    <xf numFmtId="0" fontId="28" fillId="0" borderId="8" xfId="1" applyFont="1" applyBorder="1" applyAlignment="1">
      <alignment vertical="top"/>
    </xf>
    <xf numFmtId="3" fontId="5" fillId="0" borderId="0" xfId="1" applyNumberFormat="1" applyFont="1" applyBorder="1" applyAlignment="1" applyProtection="1">
      <alignment horizontal="right"/>
      <protection hidden="1"/>
    </xf>
    <xf numFmtId="0" fontId="3" fillId="0" borderId="0" xfId="1" applyFont="1" applyBorder="1" applyAlignment="1">
      <alignment horizontal="left" vertical="top" wrapText="1"/>
    </xf>
    <xf numFmtId="1" fontId="5" fillId="7" borderId="0" xfId="1" applyNumberFormat="1" applyFont="1" applyFill="1" applyBorder="1" applyAlignment="1">
      <alignment horizontal="center" textRotation="90"/>
    </xf>
    <xf numFmtId="1" fontId="5" fillId="7" borderId="16" xfId="1" applyNumberFormat="1" applyFont="1" applyFill="1" applyBorder="1" applyAlignment="1">
      <alignment horizontal="center" vertical="top" textRotation="90"/>
    </xf>
    <xf numFmtId="3" fontId="5" fillId="7" borderId="0" xfId="1" applyNumberFormat="1" applyFont="1" applyFill="1" applyBorder="1" applyAlignment="1" applyProtection="1">
      <alignment vertical="top"/>
      <protection hidden="1"/>
    </xf>
    <xf numFmtId="1" fontId="5" fillId="7" borderId="0" xfId="1" applyNumberFormat="1" applyFont="1" applyFill="1" applyBorder="1" applyAlignment="1">
      <alignment vertical="top"/>
    </xf>
    <xf numFmtId="3" fontId="5" fillId="7" borderId="0" xfId="1" applyNumberFormat="1" applyFont="1" applyFill="1" applyBorder="1" applyAlignment="1" applyProtection="1">
      <alignment horizontal="left" vertical="top"/>
      <protection hidden="1"/>
    </xf>
    <xf numFmtId="3" fontId="5" fillId="7" borderId="0" xfId="1" applyNumberFormat="1" applyFont="1" applyFill="1" applyBorder="1" applyAlignment="1" applyProtection="1">
      <alignment horizontal="center" vertical="top"/>
      <protection hidden="1"/>
    </xf>
    <xf numFmtId="3" fontId="5" fillId="7" borderId="0" xfId="1" applyNumberFormat="1" applyFont="1" applyFill="1" applyBorder="1" applyAlignment="1" applyProtection="1">
      <alignment horizontal="right" vertical="top"/>
      <protection hidden="1"/>
    </xf>
    <xf numFmtId="3" fontId="5" fillId="7" borderId="0" xfId="1" applyNumberFormat="1" applyFont="1" applyFill="1" applyBorder="1" applyProtection="1">
      <protection hidden="1"/>
    </xf>
    <xf numFmtId="3" fontId="5" fillId="7" borderId="0" xfId="1" applyNumberFormat="1" applyFont="1" applyFill="1" applyProtection="1">
      <protection hidden="1"/>
    </xf>
    <xf numFmtId="0" fontId="5" fillId="7" borderId="4" xfId="1" applyFont="1" applyFill="1" applyBorder="1" applyAlignment="1">
      <alignment horizontal="center" vertical="top"/>
    </xf>
    <xf numFmtId="0" fontId="3" fillId="7" borderId="4" xfId="1" applyFont="1" applyFill="1" applyBorder="1" applyAlignment="1">
      <alignment horizontal="center" vertical="top"/>
    </xf>
    <xf numFmtId="0" fontId="5" fillId="7" borderId="2" xfId="1" applyFont="1" applyFill="1" applyBorder="1" applyAlignment="1">
      <alignment horizontal="center" vertical="top"/>
    </xf>
    <xf numFmtId="0" fontId="5" fillId="7" borderId="4" xfId="1" applyFont="1" applyFill="1" applyBorder="1" applyAlignment="1">
      <alignment horizontal="left" vertical="top" wrapText="1"/>
    </xf>
    <xf numFmtId="0" fontId="5" fillId="7" borderId="4" xfId="1" applyFont="1" applyFill="1" applyBorder="1" applyAlignment="1">
      <alignment vertical="top" wrapText="1"/>
    </xf>
    <xf numFmtId="0" fontId="5" fillId="7" borderId="4" xfId="1" applyFont="1" applyFill="1" applyBorder="1" applyAlignment="1">
      <alignment horizontal="left" vertical="top"/>
    </xf>
    <xf numFmtId="0" fontId="5" fillId="7" borderId="2" xfId="1" applyFont="1" applyFill="1" applyBorder="1" applyAlignment="1">
      <alignment horizontal="left" vertical="top" wrapText="1"/>
    </xf>
    <xf numFmtId="164" fontId="30" fillId="0" borderId="16" xfId="1" quotePrefix="1" applyNumberFormat="1" applyFont="1" applyBorder="1" applyAlignment="1">
      <alignment horizontal="right" vertical="center"/>
    </xf>
    <xf numFmtId="164" fontId="30" fillId="0" borderId="16" xfId="1" quotePrefix="1" applyNumberFormat="1" applyFont="1" applyFill="1" applyBorder="1" applyAlignment="1">
      <alignment horizontal="right" vertical="center"/>
    </xf>
    <xf numFmtId="0" fontId="3" fillId="0" borderId="7" xfId="1" applyFont="1" applyFill="1" applyBorder="1" applyAlignment="1">
      <alignment horizontal="left" vertical="top"/>
    </xf>
    <xf numFmtId="0" fontId="3" fillId="0" borderId="8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horizontal="left" vertical="top" wrapText="1"/>
    </xf>
    <xf numFmtId="0" fontId="5" fillId="0" borderId="4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vertical="top" wrapText="1"/>
    </xf>
    <xf numFmtId="0" fontId="5" fillId="0" borderId="0" xfId="1" applyFont="1" applyFill="1" applyBorder="1" applyAlignment="1">
      <alignment horizontal="left" vertical="top"/>
    </xf>
    <xf numFmtId="0" fontId="5" fillId="0" borderId="0" xfId="1" applyFont="1" applyFill="1" applyAlignment="1">
      <alignment horizontal="left"/>
    </xf>
    <xf numFmtId="164" fontId="34" fillId="0" borderId="16" xfId="1" quotePrefix="1" applyNumberFormat="1" applyFont="1" applyFill="1" applyBorder="1" applyAlignment="1">
      <alignment horizontal="right" vertical="center"/>
    </xf>
    <xf numFmtId="0" fontId="35" fillId="0" borderId="2" xfId="1" applyFont="1" applyBorder="1" applyAlignment="1">
      <alignment vertical="top"/>
    </xf>
    <xf numFmtId="0" fontId="35" fillId="0" borderId="2" xfId="1" applyFont="1" applyBorder="1" applyAlignment="1">
      <alignment horizontal="center" vertical="top"/>
    </xf>
    <xf numFmtId="0" fontId="35" fillId="0" borderId="2" xfId="1" applyFont="1" applyBorder="1" applyAlignment="1">
      <alignment vertical="top" wrapText="1"/>
    </xf>
    <xf numFmtId="0" fontId="35" fillId="0" borderId="2" xfId="1" applyFont="1" applyBorder="1" applyAlignment="1">
      <alignment horizontal="left" vertical="top" wrapText="1"/>
    </xf>
    <xf numFmtId="0" fontId="35" fillId="0" borderId="0" xfId="1" applyFont="1" applyBorder="1" applyAlignment="1">
      <alignment horizontal="center" vertical="top"/>
    </xf>
    <xf numFmtId="0" fontId="35" fillId="0" borderId="4" xfId="1" applyFont="1" applyBorder="1" applyAlignment="1">
      <alignment horizontal="left" vertical="top"/>
    </xf>
    <xf numFmtId="0" fontId="35" fillId="0" borderId="4" xfId="1" applyFont="1" applyBorder="1" applyAlignment="1">
      <alignment vertical="top" wrapText="1"/>
    </xf>
    <xf numFmtId="1" fontId="35" fillId="0" borderId="4" xfId="1" applyNumberFormat="1" applyFont="1" applyBorder="1" applyAlignment="1">
      <alignment horizontal="center" vertical="top"/>
    </xf>
    <xf numFmtId="0" fontId="35" fillId="0" borderId="4" xfId="1" applyFont="1" applyBorder="1" applyAlignment="1">
      <alignment horizontal="left" vertical="top" wrapText="1"/>
    </xf>
    <xf numFmtId="0" fontId="35" fillId="0" borderId="4" xfId="1" applyFont="1" applyBorder="1" applyAlignment="1">
      <alignment horizontal="center" vertical="top" wrapText="1"/>
    </xf>
    <xf numFmtId="0" fontId="35" fillId="0" borderId="4" xfId="1" applyFont="1" applyFill="1" applyBorder="1" applyAlignment="1">
      <alignment horizontal="left" vertical="top" wrapText="1"/>
    </xf>
    <xf numFmtId="0" fontId="35" fillId="0" borderId="4" xfId="1" applyFont="1" applyFill="1" applyBorder="1" applyAlignment="1">
      <alignment horizontal="center" vertical="top"/>
    </xf>
    <xf numFmtId="0" fontId="5" fillId="0" borderId="2" xfId="1" applyFont="1" applyFill="1" applyBorder="1" applyAlignment="1">
      <alignment vertical="top" wrapText="1"/>
    </xf>
    <xf numFmtId="0" fontId="5" fillId="0" borderId="2" xfId="1" applyFont="1" applyFill="1" applyBorder="1" applyAlignment="1">
      <alignment horizontal="left" vertical="top" wrapText="1"/>
    </xf>
    <xf numFmtId="0" fontId="5" fillId="0" borderId="4" xfId="1" applyFont="1" applyFill="1" applyBorder="1" applyAlignment="1">
      <alignment horizontal="left" vertical="top"/>
    </xf>
    <xf numFmtId="1" fontId="5" fillId="0" borderId="4" xfId="1" applyNumberFormat="1" applyFont="1" applyFill="1" applyBorder="1" applyAlignment="1">
      <alignment horizontal="center" vertical="top"/>
    </xf>
    <xf numFmtId="0" fontId="5" fillId="0" borderId="4" xfId="1" applyFont="1" applyFill="1" applyBorder="1" applyAlignment="1">
      <alignment horizontal="center" vertical="top" wrapText="1"/>
    </xf>
    <xf numFmtId="0" fontId="5" fillId="0" borderId="2" xfId="1" applyFont="1" applyFill="1" applyBorder="1" applyAlignment="1">
      <alignment horizontal="left" vertical="top"/>
    </xf>
    <xf numFmtId="164" fontId="6" fillId="0" borderId="0" xfId="1" quotePrefix="1" applyNumberFormat="1" applyFont="1" applyFill="1" applyBorder="1" applyAlignment="1">
      <alignment horizontal="right" vertical="center"/>
    </xf>
    <xf numFmtId="0" fontId="5" fillId="0" borderId="2" xfId="1" applyFont="1" applyFill="1" applyBorder="1" applyAlignment="1">
      <alignment vertical="top" textRotation="90"/>
    </xf>
    <xf numFmtId="0" fontId="5" fillId="8" borderId="4" xfId="1" applyFont="1" applyFill="1" applyBorder="1" applyAlignment="1">
      <alignment vertical="top" textRotation="90"/>
    </xf>
    <xf numFmtId="0" fontId="19" fillId="8" borderId="4" xfId="1" applyFont="1" applyFill="1" applyBorder="1" applyAlignment="1">
      <alignment vertical="top" textRotation="90"/>
    </xf>
    <xf numFmtId="0" fontId="0" fillId="0" borderId="4" xfId="0" applyBorder="1" applyAlignment="1">
      <alignment horizontal="center" vertical="top"/>
    </xf>
    <xf numFmtId="0" fontId="5" fillId="0" borderId="4" xfId="1" applyFont="1" applyFill="1" applyBorder="1" applyAlignment="1">
      <alignment vertical="top" textRotation="90"/>
    </xf>
    <xf numFmtId="0" fontId="5" fillId="0" borderId="13" xfId="1" applyFont="1" applyFill="1" applyBorder="1" applyAlignment="1">
      <alignment horizontal="center" vertical="top"/>
    </xf>
    <xf numFmtId="0" fontId="5" fillId="0" borderId="2" xfId="1" applyFont="1" applyFill="1" applyBorder="1" applyAlignment="1">
      <alignment horizontal="center" vertical="top" wrapText="1"/>
    </xf>
    <xf numFmtId="0" fontId="5" fillId="9" borderId="0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textRotation="90"/>
    </xf>
    <xf numFmtId="0" fontId="5" fillId="0" borderId="0" xfId="1" applyFont="1" applyFill="1" applyBorder="1" applyAlignment="1">
      <alignment horizontal="left" vertical="top" wrapText="1"/>
    </xf>
    <xf numFmtId="0" fontId="5" fillId="0" borderId="0" xfId="1" applyFont="1" applyFill="1" applyBorder="1" applyAlignment="1">
      <alignment horizontal="center" vertical="top" wrapText="1"/>
    </xf>
    <xf numFmtId="0" fontId="5" fillId="0" borderId="0" xfId="1" applyFont="1" applyFill="1" applyBorder="1" applyAlignment="1">
      <alignment vertical="top" textRotation="90"/>
    </xf>
    <xf numFmtId="0" fontId="5" fillId="0" borderId="0" xfId="1" applyFont="1" applyFill="1" applyBorder="1" applyAlignment="1">
      <alignment horizontal="left" wrapText="1"/>
    </xf>
    <xf numFmtId="0" fontId="5" fillId="0" borderId="0" xfId="1" applyFont="1" applyFill="1" applyBorder="1" applyAlignment="1">
      <alignment textRotation="90"/>
    </xf>
    <xf numFmtId="0" fontId="5" fillId="0" borderId="14" xfId="1" applyFont="1" applyFill="1" applyBorder="1" applyAlignment="1">
      <alignment horizontal="left" vertical="top"/>
    </xf>
    <xf numFmtId="0" fontId="5" fillId="0" borderId="16" xfId="1" applyFont="1" applyFill="1" applyBorder="1" applyAlignment="1">
      <alignment vertical="top" wrapText="1"/>
    </xf>
    <xf numFmtId="0" fontId="5" fillId="0" borderId="16" xfId="1" applyFont="1" applyFill="1" applyBorder="1" applyAlignment="1">
      <alignment horizontal="left" vertical="top" wrapText="1"/>
    </xf>
    <xf numFmtId="0" fontId="5" fillId="0" borderId="5" xfId="1" applyFont="1" applyFill="1" applyBorder="1" applyAlignment="1">
      <alignment horizontal="center" vertical="top"/>
    </xf>
    <xf numFmtId="0" fontId="5" fillId="0" borderId="14" xfId="1" applyFont="1" applyFill="1" applyBorder="1" applyAlignment="1">
      <alignment horizontal="center" vertical="top"/>
    </xf>
    <xf numFmtId="0" fontId="5" fillId="0" borderId="3" xfId="1" applyFont="1" applyFill="1" applyBorder="1" applyAlignment="1">
      <alignment horizontal="left" vertical="top"/>
    </xf>
    <xf numFmtId="0" fontId="5" fillId="0" borderId="5" xfId="1" applyFont="1" applyFill="1" applyBorder="1" applyAlignment="1">
      <alignment horizontal="center" vertical="top" wrapText="1"/>
    </xf>
    <xf numFmtId="0" fontId="5" fillId="0" borderId="5" xfId="1" applyFont="1" applyFill="1" applyBorder="1" applyAlignment="1">
      <alignment vertical="top" textRotation="90"/>
    </xf>
    <xf numFmtId="0" fontId="5" fillId="0" borderId="2" xfId="1" applyFont="1" applyFill="1" applyBorder="1" applyAlignment="1">
      <alignment horizontal="center" vertical="center" textRotation="255"/>
    </xf>
    <xf numFmtId="0" fontId="5" fillId="9" borderId="0" xfId="1" applyFont="1" applyFill="1" applyBorder="1" applyAlignment="1">
      <alignment horizontal="left"/>
    </xf>
    <xf numFmtId="0" fontId="5" fillId="9" borderId="0" xfId="1" applyFont="1" applyFill="1" applyBorder="1" applyAlignment="1">
      <alignment vertical="top" wrapText="1"/>
    </xf>
    <xf numFmtId="3" fontId="5" fillId="0" borderId="0" xfId="1" applyNumberFormat="1" applyFont="1" applyFill="1" applyBorder="1" applyAlignment="1" applyProtection="1">
      <protection hidden="1"/>
    </xf>
    <xf numFmtId="0" fontId="5" fillId="0" borderId="0" xfId="1" applyFont="1" applyFill="1" applyBorder="1" applyAlignment="1">
      <alignment wrapText="1"/>
    </xf>
    <xf numFmtId="0" fontId="5" fillId="0" borderId="0" xfId="1" applyFont="1" applyFill="1" applyBorder="1" applyAlignment="1">
      <alignment horizontal="center" wrapText="1"/>
    </xf>
    <xf numFmtId="0" fontId="5" fillId="14" borderId="2" xfId="1" applyFont="1" applyFill="1" applyBorder="1" applyAlignment="1">
      <alignment vertical="top"/>
    </xf>
    <xf numFmtId="0" fontId="5" fillId="14" borderId="2" xfId="1" applyFont="1" applyFill="1" applyBorder="1" applyAlignment="1">
      <alignment horizontal="center" vertical="top"/>
    </xf>
    <xf numFmtId="0" fontId="5" fillId="14" borderId="2" xfId="1" quotePrefix="1" applyFont="1" applyFill="1" applyBorder="1" applyAlignment="1">
      <alignment horizontal="left" vertical="top" wrapText="1"/>
    </xf>
    <xf numFmtId="0" fontId="5" fillId="14" borderId="2" xfId="1" applyFont="1" applyFill="1" applyBorder="1" applyAlignment="1">
      <alignment horizontal="left" vertical="top" wrapText="1"/>
    </xf>
    <xf numFmtId="0" fontId="5" fillId="14" borderId="0" xfId="1" applyFont="1" applyFill="1" applyBorder="1" applyAlignment="1">
      <alignment horizontal="center" vertical="top"/>
    </xf>
    <xf numFmtId="0" fontId="5" fillId="14" borderId="4" xfId="1" applyFont="1" applyFill="1" applyBorder="1" applyAlignment="1">
      <alignment horizontal="left" vertical="top"/>
    </xf>
    <xf numFmtId="0" fontId="5" fillId="14" borderId="4" xfId="1" applyFont="1" applyFill="1" applyBorder="1" applyAlignment="1">
      <alignment vertical="top" wrapText="1"/>
    </xf>
    <xf numFmtId="1" fontId="5" fillId="14" borderId="4" xfId="1" applyNumberFormat="1" applyFont="1" applyFill="1" applyBorder="1" applyAlignment="1">
      <alignment horizontal="center" vertical="top"/>
    </xf>
    <xf numFmtId="0" fontId="5" fillId="14" borderId="4" xfId="1" applyFont="1" applyFill="1" applyBorder="1" applyAlignment="1">
      <alignment horizontal="left" vertical="top" wrapText="1"/>
    </xf>
    <xf numFmtId="0" fontId="5" fillId="14" borderId="4" xfId="1" applyFont="1" applyFill="1" applyBorder="1" applyAlignment="1">
      <alignment horizontal="center" vertical="top" wrapText="1"/>
    </xf>
    <xf numFmtId="0" fontId="5" fillId="14" borderId="4" xfId="1" applyFont="1" applyFill="1" applyBorder="1" applyAlignment="1">
      <alignment horizontal="center" vertical="top"/>
    </xf>
    <xf numFmtId="0" fontId="5" fillId="14" borderId="2" xfId="1" applyFont="1" applyFill="1" applyBorder="1" applyAlignment="1">
      <alignment horizontal="left" vertical="top" textRotation="255"/>
    </xf>
    <xf numFmtId="0" fontId="5" fillId="14" borderId="2" xfId="1" applyFont="1" applyFill="1" applyBorder="1" applyAlignment="1">
      <alignment vertical="top" wrapText="1"/>
    </xf>
    <xf numFmtId="0" fontId="5" fillId="14" borderId="2" xfId="1" applyFont="1" applyFill="1" applyBorder="1" applyAlignment="1">
      <alignment vertical="top" textRotation="255"/>
    </xf>
    <xf numFmtId="0" fontId="32" fillId="0" borderId="2" xfId="1" applyFont="1" applyFill="1" applyBorder="1" applyAlignment="1">
      <alignment horizontal="center"/>
    </xf>
    <xf numFmtId="0" fontId="19" fillId="0" borderId="2" xfId="1" applyFont="1" applyFill="1" applyBorder="1" applyAlignment="1">
      <alignment vertical="top" textRotation="90"/>
    </xf>
    <xf numFmtId="0" fontId="5" fillId="0" borderId="2" xfId="1" applyFont="1" applyFill="1" applyBorder="1" applyAlignment="1">
      <alignment vertical="top" textRotation="255"/>
    </xf>
    <xf numFmtId="0" fontId="3" fillId="0" borderId="9" xfId="1" applyFont="1" applyBorder="1" applyAlignment="1">
      <alignment horizontal="center" vertical="top"/>
    </xf>
    <xf numFmtId="1" fontId="5" fillId="0" borderId="0" xfId="1" applyNumberFormat="1" applyFont="1" applyProtection="1">
      <protection hidden="1"/>
    </xf>
    <xf numFmtId="1" fontId="5" fillId="0" borderId="0" xfId="1" applyNumberFormat="1" applyFont="1" applyFill="1" applyAlignment="1">
      <alignment horizontal="right"/>
    </xf>
    <xf numFmtId="1" fontId="5" fillId="0" borderId="0" xfId="1" applyNumberFormat="1" applyFont="1" applyBorder="1" applyProtection="1">
      <protection hidden="1"/>
    </xf>
    <xf numFmtId="1" fontId="5" fillId="0" borderId="0" xfId="1" applyNumberFormat="1" applyFont="1" applyFill="1" applyBorder="1" applyAlignment="1">
      <alignment horizontal="right"/>
    </xf>
    <xf numFmtId="0" fontId="5" fillId="8" borderId="0" xfId="1" applyFont="1" applyFill="1" applyBorder="1" applyAlignment="1">
      <alignment horizontal="center" vertical="top"/>
    </xf>
    <xf numFmtId="1" fontId="5" fillId="0" borderId="0" xfId="1" applyNumberFormat="1" applyFont="1" applyBorder="1" applyAlignment="1" applyProtection="1">
      <alignment vertical="top"/>
      <protection hidden="1"/>
    </xf>
    <xf numFmtId="0" fontId="3" fillId="0" borderId="0" xfId="1" applyFont="1" applyBorder="1" applyAlignment="1">
      <alignment horizontal="center" vertical="top" wrapText="1"/>
    </xf>
    <xf numFmtId="0" fontId="5" fillId="0" borderId="0" xfId="1" applyFont="1" applyBorder="1" applyAlignment="1">
      <alignment horizontal="right" wrapText="1"/>
    </xf>
    <xf numFmtId="0" fontId="5" fillId="0" borderId="0" xfId="1" applyFont="1" applyBorder="1" applyAlignment="1">
      <alignment horizontal="center" vertical="top" wrapText="1"/>
    </xf>
    <xf numFmtId="3" fontId="5" fillId="0" borderId="0" xfId="1" applyNumberFormat="1" applyFont="1" applyBorder="1" applyAlignment="1" applyProtection="1">
      <alignment horizontal="right" vertical="top" wrapText="1"/>
      <protection hidden="1"/>
    </xf>
    <xf numFmtId="0" fontId="2" fillId="0" borderId="0" xfId="1" applyFont="1" applyBorder="1" applyAlignment="1">
      <alignment wrapText="1"/>
    </xf>
    <xf numFmtId="3" fontId="5" fillId="0" borderId="0" xfId="1" applyNumberFormat="1" applyFont="1" applyBorder="1" applyAlignment="1" applyProtection="1">
      <alignment horizontal="right" wrapText="1"/>
      <protection hidden="1"/>
    </xf>
    <xf numFmtId="1" fontId="3" fillId="0" borderId="0" xfId="1" applyNumberFormat="1" applyFont="1" applyBorder="1" applyAlignment="1" applyProtection="1">
      <alignment horizontal="right" vertical="top"/>
      <protection hidden="1"/>
    </xf>
    <xf numFmtId="0" fontId="5" fillId="0" borderId="8" xfId="1" applyFont="1" applyBorder="1" applyAlignment="1">
      <alignment vertical="center"/>
    </xf>
    <xf numFmtId="0" fontId="5" fillId="8" borderId="5" xfId="1" applyFont="1" applyFill="1" applyBorder="1" applyAlignment="1">
      <alignment vertical="center" textRotation="90"/>
    </xf>
    <xf numFmtId="0" fontId="5" fillId="0" borderId="7" xfId="1" applyFont="1" applyBorder="1" applyAlignment="1">
      <alignment horizontal="center" vertical="top" wrapText="1"/>
    </xf>
    <xf numFmtId="0" fontId="5" fillId="0" borderId="7" xfId="1" applyFont="1" applyBorder="1" applyAlignment="1">
      <alignment horizontal="left" vertical="top" wrapText="1"/>
    </xf>
    <xf numFmtId="0" fontId="5" fillId="0" borderId="7" xfId="1" applyFont="1" applyBorder="1" applyAlignment="1">
      <alignment vertical="top" wrapText="1"/>
    </xf>
    <xf numFmtId="0" fontId="5" fillId="0" borderId="7" xfId="1" quotePrefix="1" applyFont="1" applyBorder="1" applyAlignment="1">
      <alignment horizontal="left" vertical="top"/>
    </xf>
    <xf numFmtId="0" fontId="5" fillId="0" borderId="6" xfId="1" quotePrefix="1" applyFont="1" applyBorder="1" applyAlignment="1">
      <alignment horizontal="center" vertical="top"/>
    </xf>
    <xf numFmtId="0" fontId="5" fillId="0" borderId="8" xfId="1" quotePrefix="1" applyFont="1" applyBorder="1" applyAlignment="1">
      <alignment horizontal="center" vertical="top"/>
    </xf>
    <xf numFmtId="0" fontId="5" fillId="0" borderId="9" xfId="1" applyFont="1" applyBorder="1" applyAlignment="1">
      <alignment horizontal="left" vertical="top" wrapText="1"/>
    </xf>
    <xf numFmtId="3" fontId="5" fillId="0" borderId="7" xfId="1" applyNumberFormat="1" applyFont="1" applyBorder="1" applyAlignment="1">
      <alignment horizontal="center" vertical="top"/>
    </xf>
    <xf numFmtId="0" fontId="5" fillId="0" borderId="6" xfId="1" quotePrefix="1" applyFont="1" applyBorder="1" applyAlignment="1">
      <alignment horizontal="left" vertical="top"/>
    </xf>
    <xf numFmtId="3" fontId="5" fillId="0" borderId="0" xfId="1" applyNumberFormat="1" applyFont="1" applyFill="1" applyBorder="1" applyAlignment="1" applyProtection="1">
      <alignment vertical="top"/>
      <protection hidden="1"/>
    </xf>
    <xf numFmtId="1" fontId="5" fillId="0" borderId="0" xfId="1" applyNumberFormat="1" applyFont="1" applyFill="1" applyBorder="1" applyAlignment="1">
      <alignment vertical="top"/>
    </xf>
    <xf numFmtId="1" fontId="5" fillId="0" borderId="0" xfId="1" applyNumberFormat="1" applyFont="1" applyFill="1" applyBorder="1" applyAlignment="1" applyProtection="1">
      <alignment vertical="top"/>
      <protection hidden="1"/>
    </xf>
    <xf numFmtId="0" fontId="3" fillId="13" borderId="19" xfId="1" applyFont="1" applyFill="1" applyBorder="1" applyAlignment="1"/>
    <xf numFmtId="0" fontId="5" fillId="8" borderId="20" xfId="1" applyFont="1" applyFill="1" applyBorder="1" applyAlignment="1">
      <alignment textRotation="90"/>
    </xf>
    <xf numFmtId="0" fontId="5" fillId="13" borderId="19" xfId="1" applyFont="1" applyFill="1" applyBorder="1" applyAlignment="1">
      <alignment horizontal="center"/>
    </xf>
    <xf numFmtId="0" fontId="5" fillId="13" borderId="19" xfId="1" applyFont="1" applyFill="1" applyBorder="1" applyAlignment="1">
      <alignment horizontal="center" wrapText="1"/>
    </xf>
    <xf numFmtId="0" fontId="5" fillId="13" borderId="19" xfId="1" applyFont="1" applyFill="1" applyBorder="1" applyAlignment="1">
      <alignment horizontal="left" wrapText="1"/>
    </xf>
    <xf numFmtId="0" fontId="5" fillId="13" borderId="21" xfId="1" applyFont="1" applyFill="1" applyBorder="1" applyAlignment="1">
      <alignment horizontal="left" vertical="top"/>
    </xf>
    <xf numFmtId="0" fontId="5" fillId="13" borderId="22" xfId="1" applyFont="1" applyFill="1" applyBorder="1" applyAlignment="1">
      <alignment horizontal="center"/>
    </xf>
    <xf numFmtId="0" fontId="5" fillId="13" borderId="19" xfId="1" applyFont="1" applyFill="1" applyBorder="1" applyAlignment="1">
      <alignment wrapText="1"/>
    </xf>
    <xf numFmtId="0" fontId="5" fillId="13" borderId="19" xfId="1" applyFont="1" applyFill="1" applyBorder="1" applyAlignment="1">
      <alignment horizontal="left"/>
    </xf>
    <xf numFmtId="3" fontId="5" fillId="13" borderId="23" xfId="1" applyNumberFormat="1" applyFont="1" applyFill="1" applyBorder="1" applyAlignment="1" applyProtection="1">
      <protection hidden="1"/>
    </xf>
    <xf numFmtId="0" fontId="5" fillId="13" borderId="23" xfId="1" applyFont="1" applyFill="1" applyBorder="1" applyAlignment="1"/>
    <xf numFmtId="1" fontId="5" fillId="13" borderId="23" xfId="1" applyNumberFormat="1" applyFont="1" applyFill="1" applyBorder="1" applyAlignment="1" applyProtection="1">
      <protection hidden="1"/>
    </xf>
    <xf numFmtId="0" fontId="5" fillId="13" borderId="23" xfId="1" applyFont="1" applyFill="1" applyBorder="1" applyAlignment="1">
      <alignment horizontal="right"/>
    </xf>
    <xf numFmtId="0" fontId="3" fillId="0" borderId="18" xfId="1" applyFont="1" applyBorder="1" applyAlignment="1">
      <alignment vertical="top"/>
    </xf>
    <xf numFmtId="0" fontId="5" fillId="8" borderId="18" xfId="1" applyFont="1" applyFill="1" applyBorder="1" applyAlignment="1">
      <alignment vertical="top" textRotation="90"/>
    </xf>
    <xf numFmtId="0" fontId="5" fillId="0" borderId="24" xfId="1" applyFont="1" applyBorder="1" applyAlignment="1">
      <alignment horizontal="center" vertical="top"/>
    </xf>
    <xf numFmtId="0" fontId="5" fillId="0" borderId="18" xfId="1" applyFont="1" applyBorder="1" applyAlignment="1">
      <alignment horizontal="center" vertical="top" wrapText="1"/>
    </xf>
    <xf numFmtId="0" fontId="5" fillId="0" borderId="18" xfId="1" applyFont="1" applyBorder="1" applyAlignment="1">
      <alignment horizontal="left" vertical="top" wrapText="1"/>
    </xf>
    <xf numFmtId="0" fontId="5" fillId="0" borderId="18" xfId="1" applyFont="1" applyBorder="1" applyAlignment="1">
      <alignment horizontal="center" vertical="top"/>
    </xf>
    <xf numFmtId="0" fontId="5" fillId="0" borderId="24" xfId="1" applyFont="1" applyBorder="1" applyAlignment="1">
      <alignment horizontal="left" vertical="top"/>
    </xf>
    <xf numFmtId="0" fontId="5" fillId="0" borderId="25" xfId="1" applyFont="1" applyBorder="1" applyAlignment="1">
      <alignment horizontal="center" vertical="top"/>
    </xf>
    <xf numFmtId="0" fontId="5" fillId="0" borderId="18" xfId="1" applyFont="1" applyBorder="1" applyAlignment="1">
      <alignment vertical="top" wrapText="1"/>
    </xf>
    <xf numFmtId="0" fontId="5" fillId="0" borderId="18" xfId="1" applyFont="1" applyFill="1" applyBorder="1" applyAlignment="1">
      <alignment horizontal="center" vertical="top"/>
    </xf>
    <xf numFmtId="0" fontId="5" fillId="0" borderId="18" xfId="1" applyFont="1" applyBorder="1" applyAlignment="1">
      <alignment horizontal="left" vertical="top"/>
    </xf>
    <xf numFmtId="3" fontId="5" fillId="0" borderId="26" xfId="1" applyNumberFormat="1" applyFont="1" applyBorder="1" applyAlignment="1" applyProtection="1">
      <alignment vertical="top"/>
      <protection hidden="1"/>
    </xf>
    <xf numFmtId="0" fontId="5" fillId="0" borderId="26" xfId="1" applyFont="1" applyBorder="1" applyAlignment="1">
      <alignment vertical="top"/>
    </xf>
    <xf numFmtId="3" fontId="5" fillId="0" borderId="26" xfId="1" applyNumberFormat="1" applyFont="1" applyFill="1" applyBorder="1" applyAlignment="1" applyProtection="1">
      <alignment vertical="top"/>
      <protection hidden="1"/>
    </xf>
    <xf numFmtId="1" fontId="5" fillId="0" borderId="26" xfId="1" applyNumberFormat="1" applyFont="1" applyFill="1" applyBorder="1" applyAlignment="1" applyProtection="1">
      <alignment vertical="top"/>
      <protection hidden="1"/>
    </xf>
    <xf numFmtId="0" fontId="5" fillId="0" borderId="26" xfId="1" applyFont="1" applyFill="1" applyBorder="1" applyAlignment="1">
      <alignment horizontal="right" vertical="top"/>
    </xf>
    <xf numFmtId="0" fontId="5" fillId="2" borderId="26" xfId="1" applyFont="1" applyFill="1" applyBorder="1" applyAlignment="1">
      <alignment horizontal="right" vertical="top"/>
    </xf>
    <xf numFmtId="0" fontId="5" fillId="0" borderId="26" xfId="1" applyFont="1" applyBorder="1" applyAlignment="1">
      <alignment horizontal="right" vertical="top"/>
    </xf>
    <xf numFmtId="0" fontId="5" fillId="0" borderId="18" xfId="1" applyFont="1" applyFill="1" applyBorder="1" applyAlignment="1">
      <alignment horizontal="left" vertical="top"/>
    </xf>
    <xf numFmtId="0" fontId="5" fillId="0" borderId="26" xfId="1" applyFont="1" applyFill="1" applyBorder="1" applyAlignment="1">
      <alignment vertical="top"/>
    </xf>
    <xf numFmtId="1" fontId="5" fillId="0" borderId="26" xfId="1" applyNumberFormat="1" applyFont="1" applyBorder="1" applyAlignment="1" applyProtection="1">
      <alignment vertical="top"/>
      <protection hidden="1"/>
    </xf>
    <xf numFmtId="0" fontId="5" fillId="0" borderId="24" xfId="1" applyFont="1" applyBorder="1" applyAlignment="1">
      <alignment horizontal="center" vertical="top" wrapText="1"/>
    </xf>
    <xf numFmtId="0" fontId="5" fillId="0" borderId="24" xfId="1" applyFont="1" applyBorder="1" applyAlignment="1">
      <alignment horizontal="left" vertical="top" wrapText="1"/>
    </xf>
    <xf numFmtId="1" fontId="5" fillId="0" borderId="24" xfId="1" applyNumberFormat="1" applyFont="1" applyBorder="1" applyAlignment="1">
      <alignment horizontal="center" vertical="top"/>
    </xf>
    <xf numFmtId="0" fontId="5" fillId="0" borderId="26" xfId="1" applyFont="1" applyBorder="1" applyAlignment="1">
      <alignment horizontal="center" vertical="top"/>
    </xf>
    <xf numFmtId="0" fontId="5" fillId="0" borderId="24" xfId="1" applyFont="1" applyBorder="1" applyAlignment="1">
      <alignment vertical="top" wrapText="1"/>
    </xf>
    <xf numFmtId="0" fontId="5" fillId="0" borderId="18" xfId="1" applyFont="1" applyBorder="1" applyAlignment="1">
      <alignment vertical="top"/>
    </xf>
    <xf numFmtId="0" fontId="2" fillId="0" borderId="24" xfId="1" applyFont="1" applyBorder="1" applyAlignment="1">
      <alignment horizontal="left" vertical="top"/>
    </xf>
    <xf numFmtId="0" fontId="3" fillId="9" borderId="18" xfId="1" applyFont="1" applyFill="1" applyBorder="1" applyAlignment="1">
      <alignment vertical="top"/>
    </xf>
    <xf numFmtId="0" fontId="3" fillId="0" borderId="18" xfId="1" applyFont="1" applyFill="1" applyBorder="1" applyAlignment="1">
      <alignment horizontal="left" vertical="top"/>
    </xf>
    <xf numFmtId="3" fontId="5" fillId="0" borderId="26" xfId="1" applyNumberFormat="1" applyFont="1" applyBorder="1" applyAlignment="1" applyProtection="1">
      <alignment horizontal="center" vertical="top"/>
      <protection hidden="1"/>
    </xf>
    <xf numFmtId="1" fontId="5" fillId="0" borderId="26" xfId="1" applyNumberFormat="1" applyFont="1" applyBorder="1" applyAlignment="1">
      <alignment horizontal="left" vertical="top"/>
    </xf>
    <xf numFmtId="1" fontId="5" fillId="0" borderId="26" xfId="1" applyNumberFormat="1" applyFont="1" applyFill="1" applyBorder="1" applyAlignment="1">
      <alignment horizontal="center" vertical="top"/>
    </xf>
    <xf numFmtId="1" fontId="5" fillId="0" borderId="26" xfId="1" applyNumberFormat="1" applyFont="1" applyFill="1" applyBorder="1" applyAlignment="1">
      <alignment horizontal="right" vertical="top"/>
    </xf>
    <xf numFmtId="1" fontId="5" fillId="2" borderId="26" xfId="1" applyNumberFormat="1" applyFont="1" applyFill="1" applyBorder="1" applyAlignment="1">
      <alignment horizontal="right" vertical="top"/>
    </xf>
    <xf numFmtId="1" fontId="5" fillId="0" borderId="26" xfId="1" applyNumberFormat="1" applyFont="1" applyBorder="1" applyAlignment="1">
      <alignment horizontal="right" vertical="top"/>
    </xf>
    <xf numFmtId="0" fontId="3" fillId="0" borderId="18" xfId="1" applyFont="1" applyFill="1" applyBorder="1" applyAlignment="1">
      <alignment vertical="top"/>
    </xf>
    <xf numFmtId="1" fontId="5" fillId="0" borderId="26" xfId="1" applyNumberFormat="1" applyFont="1" applyBorder="1" applyAlignment="1">
      <alignment vertical="top"/>
    </xf>
    <xf numFmtId="0" fontId="3" fillId="0" borderId="24" xfId="1" applyFont="1" applyBorder="1" applyAlignment="1">
      <alignment horizontal="left" vertical="top"/>
    </xf>
    <xf numFmtId="0" fontId="5" fillId="0" borderId="18" xfId="1" applyFont="1" applyFill="1" applyBorder="1" applyAlignment="1">
      <alignment vertical="top" wrapText="1"/>
    </xf>
    <xf numFmtId="0" fontId="5" fillId="0" borderId="24" xfId="1" applyFont="1" applyFill="1" applyBorder="1" applyAlignment="1">
      <alignment horizontal="center" vertical="top" wrapText="1"/>
    </xf>
    <xf numFmtId="0" fontId="5" fillId="0" borderId="24" xfId="1" applyFont="1" applyFill="1" applyBorder="1" applyAlignment="1">
      <alignment horizontal="left" vertical="top" wrapText="1"/>
    </xf>
    <xf numFmtId="1" fontId="5" fillId="0" borderId="24" xfId="1" applyNumberFormat="1" applyFont="1" applyFill="1" applyBorder="1" applyAlignment="1">
      <alignment horizontal="center" vertical="top"/>
    </xf>
    <xf numFmtId="0" fontId="3" fillId="0" borderId="24" xfId="1" applyFont="1" applyBorder="1" applyAlignment="1">
      <alignment vertical="top"/>
    </xf>
    <xf numFmtId="0" fontId="5" fillId="0" borderId="24" xfId="1" applyFont="1" applyFill="1" applyBorder="1" applyAlignment="1">
      <alignment vertical="top" wrapText="1"/>
    </xf>
    <xf numFmtId="0" fontId="2" fillId="0" borderId="24" xfId="1" applyFont="1" applyFill="1" applyBorder="1" applyAlignment="1">
      <alignment horizontal="left" vertical="top"/>
    </xf>
    <xf numFmtId="0" fontId="5" fillId="0" borderId="26" xfId="1" applyFont="1" applyFill="1" applyBorder="1" applyAlignment="1">
      <alignment horizontal="center" vertical="top"/>
    </xf>
    <xf numFmtId="0" fontId="5" fillId="0" borderId="18" xfId="1" applyFont="1" applyFill="1" applyBorder="1" applyAlignment="1">
      <alignment horizontal="left" vertical="top" wrapText="1"/>
    </xf>
    <xf numFmtId="1" fontId="5" fillId="0" borderId="26" xfId="1" applyNumberFormat="1" applyFont="1" applyFill="1" applyBorder="1" applyAlignment="1">
      <alignment vertical="top"/>
    </xf>
    <xf numFmtId="0" fontId="5" fillId="0" borderId="24" xfId="1" quotePrefix="1" applyFont="1" applyBorder="1" applyAlignment="1">
      <alignment horizontal="left" vertical="top" wrapText="1"/>
    </xf>
    <xf numFmtId="0" fontId="5" fillId="0" borderId="18" xfId="1" quotePrefix="1" applyFont="1" applyBorder="1" applyAlignment="1">
      <alignment horizontal="left" vertical="top" wrapText="1"/>
    </xf>
    <xf numFmtId="0" fontId="3" fillId="0" borderId="27" xfId="1" applyFont="1" applyBorder="1" applyAlignment="1">
      <alignment vertical="top"/>
    </xf>
    <xf numFmtId="0" fontId="5" fillId="8" borderId="27" xfId="1" applyFont="1" applyFill="1" applyBorder="1" applyAlignment="1">
      <alignment vertical="top" textRotation="90"/>
    </xf>
    <xf numFmtId="0" fontId="5" fillId="0" borderId="28" xfId="1" applyFont="1" applyBorder="1" applyAlignment="1">
      <alignment horizontal="center" vertical="top"/>
    </xf>
    <xf numFmtId="0" fontId="5" fillId="0" borderId="28" xfId="1" applyFont="1" applyBorder="1" applyAlignment="1">
      <alignment horizontal="center" vertical="top" wrapText="1"/>
    </xf>
    <xf numFmtId="0" fontId="5" fillId="0" borderId="28" xfId="1" applyFont="1" applyBorder="1" applyAlignment="1">
      <alignment horizontal="left" vertical="top" wrapText="1"/>
    </xf>
    <xf numFmtId="1" fontId="5" fillId="0" borderId="28" xfId="1" applyNumberFormat="1" applyFont="1" applyBorder="1" applyAlignment="1">
      <alignment horizontal="center" vertical="top"/>
    </xf>
    <xf numFmtId="0" fontId="5" fillId="0" borderId="28" xfId="1" applyFont="1" applyBorder="1" applyAlignment="1">
      <alignment vertical="top" wrapText="1"/>
    </xf>
    <xf numFmtId="0" fontId="5" fillId="0" borderId="28" xfId="1" applyFont="1" applyBorder="1" applyAlignment="1">
      <alignment horizontal="left" vertical="top"/>
    </xf>
    <xf numFmtId="0" fontId="5" fillId="0" borderId="29" xfId="1" applyFont="1" applyBorder="1" applyAlignment="1">
      <alignment horizontal="center" vertical="top"/>
    </xf>
    <xf numFmtId="0" fontId="5" fillId="0" borderId="27" xfId="1" applyFont="1" applyBorder="1" applyAlignment="1">
      <alignment horizontal="left" vertical="top" wrapText="1"/>
    </xf>
    <xf numFmtId="0" fontId="5" fillId="0" borderId="27" xfId="1" applyFont="1" applyBorder="1" applyAlignment="1">
      <alignment horizontal="center" vertical="top"/>
    </xf>
    <xf numFmtId="0" fontId="5" fillId="0" borderId="27" xfId="1" applyFont="1" applyBorder="1" applyAlignment="1">
      <alignment vertical="top" wrapText="1"/>
    </xf>
    <xf numFmtId="0" fontId="5" fillId="0" borderId="27" xfId="1" applyFont="1" applyBorder="1" applyAlignment="1">
      <alignment vertical="top"/>
    </xf>
    <xf numFmtId="3" fontId="5" fillId="0" borderId="29" xfId="1" applyNumberFormat="1" applyFont="1" applyBorder="1" applyAlignment="1" applyProtection="1">
      <alignment vertical="top"/>
      <protection hidden="1"/>
    </xf>
    <xf numFmtId="1" fontId="5" fillId="0" borderId="29" xfId="1" applyNumberFormat="1" applyFont="1" applyBorder="1" applyAlignment="1">
      <alignment vertical="top"/>
    </xf>
    <xf numFmtId="1" fontId="5" fillId="0" borderId="29" xfId="1" applyNumberFormat="1" applyFont="1" applyBorder="1" applyAlignment="1" applyProtection="1">
      <alignment vertical="top"/>
      <protection hidden="1"/>
    </xf>
    <xf numFmtId="1" fontId="5" fillId="0" borderId="29" xfId="1" applyNumberFormat="1" applyFont="1" applyFill="1" applyBorder="1" applyAlignment="1">
      <alignment horizontal="right" vertical="top"/>
    </xf>
    <xf numFmtId="1" fontId="5" fillId="2" borderId="29" xfId="1" applyNumberFormat="1" applyFont="1" applyFill="1" applyBorder="1" applyAlignment="1">
      <alignment horizontal="right" vertical="top"/>
    </xf>
    <xf numFmtId="1" fontId="5" fillId="0" borderId="29" xfId="1" applyNumberFormat="1" applyFont="1" applyBorder="1" applyAlignment="1">
      <alignment horizontal="right" vertical="top"/>
    </xf>
    <xf numFmtId="0" fontId="5" fillId="2" borderId="29" xfId="1" applyFont="1" applyFill="1" applyBorder="1" applyAlignment="1">
      <alignment horizontal="right" vertical="top"/>
    </xf>
    <xf numFmtId="0" fontId="5" fillId="0" borderId="29" xfId="1" applyFont="1" applyBorder="1" applyAlignment="1">
      <alignment horizontal="right" vertical="top"/>
    </xf>
    <xf numFmtId="0" fontId="5" fillId="0" borderId="16" xfId="1" applyFont="1" applyFill="1" applyBorder="1" applyAlignment="1">
      <alignment horizontal="right" vertical="top" textRotation="90"/>
    </xf>
    <xf numFmtId="164" fontId="6" fillId="8" borderId="0" xfId="1" quotePrefix="1" applyNumberFormat="1" applyFont="1" applyFill="1" applyBorder="1" applyAlignment="1">
      <alignment horizontal="right" vertical="center"/>
    </xf>
    <xf numFmtId="0" fontId="5" fillId="0" borderId="16" xfId="1" applyFont="1" applyBorder="1" applyAlignment="1">
      <alignment horizontal="centerContinuous" vertical="top"/>
    </xf>
    <xf numFmtId="0" fontId="5" fillId="0" borderId="16" xfId="1" applyFont="1" applyBorder="1" applyAlignment="1">
      <alignment horizontal="centerContinuous" vertical="top" wrapText="1"/>
    </xf>
    <xf numFmtId="0" fontId="6" fillId="0" borderId="16" xfId="1" applyFont="1" applyBorder="1" applyAlignment="1">
      <alignment horizontal="left" vertical="top"/>
    </xf>
    <xf numFmtId="0" fontId="6" fillId="0" borderId="16" xfId="1" applyFont="1" applyBorder="1" applyAlignment="1">
      <alignment horizontal="centerContinuous" vertical="top"/>
    </xf>
    <xf numFmtId="0" fontId="18" fillId="0" borderId="16" xfId="1" applyFont="1" applyBorder="1" applyAlignment="1">
      <alignment horizontal="center" vertical="top" wrapText="1"/>
    </xf>
    <xf numFmtId="0" fontId="6" fillId="0" borderId="16" xfId="1" applyFont="1" applyBorder="1" applyAlignment="1">
      <alignment horizontal="centerContinuous" vertical="top" wrapText="1"/>
    </xf>
    <xf numFmtId="0" fontId="24" fillId="0" borderId="16" xfId="1" applyFont="1" applyBorder="1" applyAlignment="1">
      <alignment horizontal="left" vertical="top"/>
    </xf>
    <xf numFmtId="0" fontId="5" fillId="14" borderId="2" xfId="1" applyFont="1" applyFill="1" applyBorder="1" applyAlignment="1">
      <alignment vertical="top" textRotation="90"/>
    </xf>
    <xf numFmtId="0" fontId="5" fillId="9" borderId="4" xfId="1" applyFont="1" applyFill="1" applyBorder="1" applyAlignment="1">
      <alignment horizontal="left" vertical="top" wrapText="1"/>
    </xf>
    <xf numFmtId="0" fontId="5" fillId="9" borderId="4" xfId="1" applyFont="1" applyFill="1" applyBorder="1" applyAlignment="1">
      <alignment horizontal="center" vertical="top"/>
    </xf>
    <xf numFmtId="0" fontId="5" fillId="9" borderId="2" xfId="1" applyFont="1" applyFill="1" applyBorder="1" applyAlignment="1">
      <alignment horizontal="left" vertical="top"/>
    </xf>
    <xf numFmtId="0" fontId="5" fillId="9" borderId="2" xfId="1" applyFont="1" applyFill="1" applyBorder="1" applyAlignment="1">
      <alignment horizontal="center" vertical="top"/>
    </xf>
    <xf numFmtId="0" fontId="5" fillId="9" borderId="2" xfId="1" applyFont="1" applyFill="1" applyBorder="1" applyAlignment="1">
      <alignment vertical="top" wrapText="1"/>
    </xf>
    <xf numFmtId="0" fontId="5" fillId="9" borderId="2" xfId="1" applyFont="1" applyFill="1" applyBorder="1" applyAlignment="1">
      <alignment horizontal="left" vertical="top" wrapText="1"/>
    </xf>
    <xf numFmtId="0" fontId="5" fillId="9" borderId="4" xfId="1" applyFont="1" applyFill="1" applyBorder="1" applyAlignment="1">
      <alignment horizontal="left" vertical="top"/>
    </xf>
    <xf numFmtId="0" fontId="5" fillId="9" borderId="4" xfId="1" applyFont="1" applyFill="1" applyBorder="1" applyAlignment="1">
      <alignment horizontal="center" vertical="top" wrapText="1"/>
    </xf>
    <xf numFmtId="0" fontId="5" fillId="9" borderId="2" xfId="1" applyFont="1" applyFill="1" applyBorder="1" applyAlignment="1">
      <alignment vertical="top" textRotation="255"/>
    </xf>
    <xf numFmtId="1" fontId="5" fillId="9" borderId="4" xfId="1" applyNumberFormat="1" applyFont="1" applyFill="1" applyBorder="1" applyAlignment="1">
      <alignment horizontal="center" vertical="top"/>
    </xf>
    <xf numFmtId="0" fontId="5" fillId="9" borderId="2" xfId="1" applyFont="1" applyFill="1" applyBorder="1" applyAlignment="1">
      <alignment vertical="top"/>
    </xf>
    <xf numFmtId="0" fontId="5" fillId="9" borderId="4" xfId="1" applyFont="1" applyFill="1" applyBorder="1" applyAlignment="1">
      <alignment vertical="top" wrapText="1"/>
    </xf>
    <xf numFmtId="3" fontId="35" fillId="7" borderId="0" xfId="1" applyNumberFormat="1" applyFont="1" applyFill="1" applyBorder="1" applyAlignment="1" applyProtection="1">
      <alignment vertical="top"/>
      <protection hidden="1"/>
    </xf>
    <xf numFmtId="0" fontId="35" fillId="0" borderId="2" xfId="1" applyFont="1" applyFill="1" applyBorder="1" applyAlignment="1">
      <alignment vertical="top"/>
    </xf>
    <xf numFmtId="0" fontId="35" fillId="0" borderId="2" xfId="1" applyFont="1" applyFill="1" applyBorder="1" applyAlignment="1">
      <alignment horizontal="center" vertical="top"/>
    </xf>
    <xf numFmtId="0" fontId="35" fillId="0" borderId="2" xfId="1" applyFont="1" applyFill="1" applyBorder="1" applyAlignment="1">
      <alignment vertical="top" wrapText="1"/>
    </xf>
    <xf numFmtId="0" fontId="35" fillId="0" borderId="2" xfId="1" applyFont="1" applyFill="1" applyBorder="1" applyAlignment="1">
      <alignment horizontal="left" vertical="top" wrapText="1"/>
    </xf>
    <xf numFmtId="0" fontId="35" fillId="0" borderId="0" xfId="1" applyFont="1" applyFill="1" applyBorder="1" applyAlignment="1">
      <alignment horizontal="center" vertical="top"/>
    </xf>
    <xf numFmtId="0" fontId="35" fillId="0" borderId="4" xfId="1" applyFont="1" applyFill="1" applyBorder="1" applyAlignment="1">
      <alignment horizontal="left" vertical="top"/>
    </xf>
    <xf numFmtId="0" fontId="35" fillId="0" borderId="4" xfId="1" applyFont="1" applyFill="1" applyBorder="1" applyAlignment="1">
      <alignment vertical="top" wrapText="1"/>
    </xf>
    <xf numFmtId="1" fontId="35" fillId="0" borderId="4" xfId="1" applyNumberFormat="1" applyFont="1" applyFill="1" applyBorder="1" applyAlignment="1">
      <alignment horizontal="center" vertical="top"/>
    </xf>
    <xf numFmtId="0" fontId="35" fillId="0" borderId="4" xfId="1" applyFont="1" applyFill="1" applyBorder="1" applyAlignment="1">
      <alignment horizontal="center" vertical="top" wrapText="1"/>
    </xf>
    <xf numFmtId="0" fontId="35" fillId="0" borderId="2" xfId="1" applyFont="1" applyFill="1" applyBorder="1" applyAlignment="1">
      <alignment vertical="top" textRotation="90"/>
    </xf>
    <xf numFmtId="0" fontId="38" fillId="0" borderId="2" xfId="1" applyFont="1" applyFill="1" applyBorder="1" applyAlignment="1">
      <alignment vertical="top"/>
    </xf>
    <xf numFmtId="0" fontId="38" fillId="0" borderId="2" xfId="1" applyFont="1" applyFill="1" applyBorder="1" applyAlignment="1">
      <alignment horizontal="center" vertical="top"/>
    </xf>
    <xf numFmtId="0" fontId="38" fillId="0" borderId="2" xfId="1" applyFont="1" applyFill="1" applyBorder="1" applyAlignment="1">
      <alignment vertical="top" wrapText="1"/>
    </xf>
    <xf numFmtId="0" fontId="38" fillId="0" borderId="2" xfId="1" applyFont="1" applyFill="1" applyBorder="1" applyAlignment="1">
      <alignment horizontal="left" vertical="top" wrapText="1"/>
    </xf>
    <xf numFmtId="0" fontId="38" fillId="0" borderId="0" xfId="1" applyFont="1" applyFill="1" applyBorder="1" applyAlignment="1">
      <alignment horizontal="center" vertical="top"/>
    </xf>
    <xf numFmtId="0" fontId="38" fillId="0" borderId="4" xfId="1" applyFont="1" applyFill="1" applyBorder="1" applyAlignment="1">
      <alignment horizontal="left" vertical="top"/>
    </xf>
    <xf numFmtId="0" fontId="38" fillId="0" borderId="4" xfId="1" applyFont="1" applyFill="1" applyBorder="1" applyAlignment="1">
      <alignment horizontal="left" vertical="top" wrapText="1"/>
    </xf>
    <xf numFmtId="1" fontId="38" fillId="0" borderId="4" xfId="1" applyNumberFormat="1" applyFont="1" applyFill="1" applyBorder="1" applyAlignment="1">
      <alignment horizontal="center" vertical="top"/>
    </xf>
    <xf numFmtId="0" fontId="38" fillId="0" borderId="4" xfId="1" applyFont="1" applyFill="1" applyBorder="1" applyAlignment="1">
      <alignment horizontal="center" vertical="top" wrapText="1"/>
    </xf>
    <xf numFmtId="0" fontId="38" fillId="0" borderId="4" xfId="1" applyFont="1" applyFill="1" applyBorder="1" applyAlignment="1">
      <alignment horizontal="center" vertical="top"/>
    </xf>
    <xf numFmtId="0" fontId="39" fillId="0" borderId="2" xfId="1" applyFont="1" applyFill="1" applyBorder="1" applyAlignment="1">
      <alignment horizontal="center" vertical="top"/>
    </xf>
    <xf numFmtId="0" fontId="5" fillId="0" borderId="2" xfId="1" quotePrefix="1" applyFont="1" applyFill="1" applyBorder="1" applyAlignment="1">
      <alignment horizontal="left" vertical="top" wrapText="1"/>
    </xf>
    <xf numFmtId="0" fontId="5" fillId="0" borderId="2" xfId="1" applyFont="1" applyFill="1" applyBorder="1" applyAlignment="1">
      <alignment horizontal="left" vertical="top" textRotation="255"/>
    </xf>
    <xf numFmtId="0" fontId="5" fillId="0" borderId="4" xfId="1" quotePrefix="1" applyFont="1" applyFill="1" applyBorder="1" applyAlignment="1">
      <alignment horizontal="left" vertical="top" wrapText="1"/>
    </xf>
    <xf numFmtId="0" fontId="5" fillId="0" borderId="13" xfId="1" applyFont="1" applyFill="1" applyBorder="1" applyAlignment="1">
      <alignment horizontal="left" vertical="top"/>
    </xf>
    <xf numFmtId="0" fontId="5" fillId="0" borderId="0" xfId="1" applyFont="1" applyFill="1" applyBorder="1" applyAlignment="1">
      <alignment vertical="top" wrapText="1"/>
    </xf>
    <xf numFmtId="0" fontId="36" fillId="0" borderId="17" xfId="1" applyFont="1" applyFill="1" applyBorder="1" applyAlignment="1">
      <alignment horizontal="center" vertical="center" textRotation="90"/>
    </xf>
    <xf numFmtId="0" fontId="37" fillId="0" borderId="2" xfId="0" applyFont="1" applyBorder="1" applyAlignment="1">
      <alignment horizontal="center" vertical="center" textRotation="90"/>
    </xf>
    <xf numFmtId="0" fontId="37" fillId="0" borderId="5" xfId="0" applyFont="1" applyBorder="1" applyAlignment="1">
      <alignment horizontal="center" vertical="center" textRotation="90"/>
    </xf>
    <xf numFmtId="0" fontId="0" fillId="0" borderId="13" xfId="0" applyBorder="1" applyAlignment="1">
      <alignment horizontal="center" vertical="center" textRotation="90"/>
    </xf>
    <xf numFmtId="0" fontId="3" fillId="0" borderId="17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5" fillId="8" borderId="6" xfId="1" applyFont="1" applyFill="1" applyBorder="1" applyAlignment="1">
      <alignment horizontal="center" vertical="center"/>
    </xf>
    <xf numFmtId="0" fontId="5" fillId="8" borderId="7" xfId="1" applyFont="1" applyFill="1" applyBorder="1" applyAlignment="1">
      <alignment horizontal="center" vertical="center"/>
    </xf>
    <xf numFmtId="0" fontId="5" fillId="8" borderId="9" xfId="1" applyFont="1" applyFill="1" applyBorder="1" applyAlignment="1">
      <alignment horizontal="center" vertical="center"/>
    </xf>
    <xf numFmtId="164" fontId="30" fillId="0" borderId="16" xfId="1" quotePrefix="1" applyNumberFormat="1" applyFont="1" applyBorder="1" applyAlignment="1">
      <alignment horizontal="right" vertical="center"/>
    </xf>
    <xf numFmtId="164" fontId="30" fillId="0" borderId="16" xfId="1" quotePrefix="1" applyNumberFormat="1" applyFont="1" applyFill="1" applyBorder="1" applyAlignment="1">
      <alignment horizontal="right" vertical="center"/>
    </xf>
    <xf numFmtId="0" fontId="3" fillId="0" borderId="6" xfId="1" applyFont="1" applyBorder="1" applyAlignment="1">
      <alignment horizontal="center" vertical="top"/>
    </xf>
    <xf numFmtId="0" fontId="3" fillId="0" borderId="9" xfId="1" applyFont="1" applyBorder="1" applyAlignment="1">
      <alignment horizontal="center" vertical="top"/>
    </xf>
    <xf numFmtId="0" fontId="5" fillId="0" borderId="11" xfId="1" applyFont="1" applyBorder="1" applyAlignment="1">
      <alignment horizontal="center" vertical="top"/>
    </xf>
    <xf numFmtId="0" fontId="5" fillId="0" borderId="12" xfId="1" applyFont="1" applyBorder="1" applyAlignment="1">
      <alignment horizontal="center" vertical="top"/>
    </xf>
    <xf numFmtId="0" fontId="5" fillId="0" borderId="14" xfId="1" applyFont="1" applyBorder="1" applyAlignment="1">
      <alignment horizontal="center" vertical="top"/>
    </xf>
    <xf numFmtId="0" fontId="5" fillId="0" borderId="3" xfId="1" applyFont="1" applyBorder="1" applyAlignment="1">
      <alignment horizontal="center" vertical="top"/>
    </xf>
    <xf numFmtId="0" fontId="5" fillId="0" borderId="11" xfId="1" applyFont="1" applyBorder="1" applyAlignment="1">
      <alignment horizontal="left" vertical="top" wrapText="1"/>
    </xf>
    <xf numFmtId="0" fontId="5" fillId="0" borderId="14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left" vertical="top" wrapText="1"/>
    </xf>
    <xf numFmtId="0" fontId="5" fillId="0" borderId="5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center" vertical="top" wrapText="1"/>
    </xf>
    <xf numFmtId="0" fontId="5" fillId="0" borderId="5" xfId="1" applyFont="1" applyBorder="1" applyAlignment="1">
      <alignment horizontal="center" vertical="top" wrapText="1"/>
    </xf>
    <xf numFmtId="0" fontId="5" fillId="0" borderId="17" xfId="1" applyFont="1" applyFill="1" applyBorder="1" applyAlignment="1">
      <alignment horizontal="left" vertical="top"/>
    </xf>
    <xf numFmtId="0" fontId="5" fillId="0" borderId="5" xfId="1" applyFont="1" applyFill="1" applyBorder="1" applyAlignment="1">
      <alignment horizontal="left" vertical="top"/>
    </xf>
    <xf numFmtId="0" fontId="5" fillId="0" borderId="17" xfId="1" applyFont="1" applyFill="1" applyBorder="1" applyAlignment="1">
      <alignment horizontal="left" vertical="top" wrapText="1"/>
    </xf>
    <xf numFmtId="0" fontId="5" fillId="0" borderId="5" xfId="1" applyFont="1" applyFill="1" applyBorder="1" applyAlignment="1">
      <alignment horizontal="left" vertical="top" wrapText="1"/>
    </xf>
    <xf numFmtId="0" fontId="33" fillId="0" borderId="16" xfId="1" applyFont="1" applyBorder="1" applyAlignment="1">
      <alignment horizontal="left" vertical="top" wrapText="1"/>
    </xf>
    <xf numFmtId="0" fontId="4" fillId="0" borderId="16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left" vertical="top"/>
    </xf>
    <xf numFmtId="0" fontId="5" fillId="0" borderId="5" xfId="1" applyFont="1" applyBorder="1" applyAlignment="1">
      <alignment horizontal="left" vertical="top"/>
    </xf>
    <xf numFmtId="1" fontId="5" fillId="2" borderId="0" xfId="1" applyNumberFormat="1" applyFont="1" applyFill="1" applyBorder="1" applyAlignment="1">
      <alignment horizontal="center" textRotation="90"/>
    </xf>
    <xf numFmtId="1" fontId="5" fillId="0" borderId="0" xfId="1" applyNumberFormat="1" applyFont="1" applyBorder="1" applyAlignment="1">
      <alignment horizontal="center" textRotation="90"/>
    </xf>
    <xf numFmtId="0" fontId="5" fillId="2" borderId="0" xfId="1" applyFont="1" applyFill="1" applyBorder="1" applyAlignment="1">
      <alignment horizontal="center" textRotation="90"/>
    </xf>
    <xf numFmtId="1" fontId="5" fillId="0" borderId="0" xfId="1" applyNumberFormat="1" applyFont="1" applyFill="1" applyBorder="1" applyAlignment="1">
      <alignment horizontal="center" textRotation="90"/>
    </xf>
    <xf numFmtId="1" fontId="5" fillId="0" borderId="0" xfId="1" applyNumberFormat="1" applyFont="1" applyFill="1" applyBorder="1" applyAlignment="1">
      <alignment horizontal="right" textRotation="90"/>
    </xf>
    <xf numFmtId="0" fontId="3" fillId="0" borderId="17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5" fillId="8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164" fontId="30" fillId="0" borderId="16" xfId="0" quotePrefix="1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center" vertical="top"/>
    </xf>
    <xf numFmtId="0" fontId="3" fillId="0" borderId="9" xfId="0" applyFont="1" applyBorder="1" applyAlignment="1">
      <alignment horizontal="center" vertical="top"/>
    </xf>
    <xf numFmtId="0" fontId="5" fillId="0" borderId="17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17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 vertical="top" wrapText="1"/>
    </xf>
    <xf numFmtId="0" fontId="5" fillId="0" borderId="11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5" fillId="0" borderId="14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5" fillId="0" borderId="11" xfId="0" applyFont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1" fontId="5" fillId="0" borderId="0" xfId="0" applyNumberFormat="1" applyFont="1" applyBorder="1" applyAlignment="1">
      <alignment horizontal="center" textRotation="90"/>
    </xf>
    <xf numFmtId="1" fontId="5" fillId="2" borderId="0" xfId="0" applyNumberFormat="1" applyFont="1" applyFill="1" applyBorder="1" applyAlignment="1">
      <alignment horizontal="center" textRotation="90"/>
    </xf>
    <xf numFmtId="0" fontId="5" fillId="2" borderId="0" xfId="0" applyFont="1" applyFill="1" applyBorder="1" applyAlignment="1">
      <alignment horizontal="center" textRotation="90"/>
    </xf>
    <xf numFmtId="1" fontId="5" fillId="0" borderId="0" xfId="0" applyNumberFormat="1" applyFont="1" applyFill="1" applyBorder="1" applyAlignment="1">
      <alignment horizontal="center" textRotation="90"/>
    </xf>
    <xf numFmtId="164" fontId="6" fillId="0" borderId="16" xfId="0" quotePrefix="1" applyNumberFormat="1" applyFont="1" applyBorder="1" applyAlignment="1">
      <alignment horizontal="right" vertical="center"/>
    </xf>
    <xf numFmtId="1" fontId="5" fillId="2" borderId="0" xfId="0" applyNumberFormat="1" applyFont="1" applyFill="1" applyAlignment="1">
      <alignment horizontal="left" textRotation="90"/>
    </xf>
    <xf numFmtId="1" fontId="5" fillId="0" borderId="0" xfId="0" applyNumberFormat="1" applyFont="1" applyAlignment="1">
      <alignment horizontal="left" textRotation="90"/>
    </xf>
    <xf numFmtId="0" fontId="5" fillId="2" borderId="0" xfId="0" applyFont="1" applyFill="1" applyAlignment="1">
      <alignment horizontal="left" textRotation="90"/>
    </xf>
    <xf numFmtId="1" fontId="5" fillId="0" borderId="0" xfId="0" applyNumberFormat="1" applyFont="1" applyFill="1" applyAlignment="1">
      <alignment horizontal="left" textRotation="90"/>
    </xf>
    <xf numFmtId="1" fontId="5" fillId="0" borderId="0" xfId="0" applyNumberFormat="1" applyFont="1" applyAlignment="1">
      <alignment horizontal="center" textRotation="90"/>
    </xf>
    <xf numFmtId="0" fontId="5" fillId="2" borderId="0" xfId="0" applyFont="1" applyFill="1" applyAlignment="1">
      <alignment horizontal="center" textRotation="90"/>
    </xf>
    <xf numFmtId="1" fontId="5" fillId="2" borderId="0" xfId="0" applyNumberFormat="1" applyFont="1" applyFill="1" applyAlignment="1">
      <alignment horizontal="center" textRotation="90"/>
    </xf>
    <xf numFmtId="1" fontId="5" fillId="0" borderId="0" xfId="0" applyNumberFormat="1" applyFont="1" applyFill="1" applyAlignment="1">
      <alignment horizontal="center" textRotation="90"/>
    </xf>
  </cellXfs>
  <cellStyles count="3">
    <cellStyle name="Standard" xfId="0" builtinId="0"/>
    <cellStyle name="Standard 2" xfId="1"/>
    <cellStyle name="Standard 2 2" xfId="2"/>
  </cellStyles>
  <dxfs count="1991"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073236" y="299258"/>
          <a:ext cx="10349346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073236" y="299258"/>
          <a:ext cx="10349346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226943" y="293298"/>
          <a:ext cx="10739887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226943" y="293298"/>
          <a:ext cx="10739887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081549" y="299258"/>
          <a:ext cx="1027453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081549" y="299258"/>
          <a:ext cx="1027453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4261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4262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326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326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418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418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317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317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3126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3127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2110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2111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9977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9978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5792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5793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7840" name="Line 1"/>
        <xdr:cNvSpPr>
          <a:spLocks noChangeShapeType="1"/>
        </xdr:cNvSpPr>
      </xdr:nvSpPr>
      <xdr:spPr bwMode="auto">
        <a:xfrm>
          <a:off x="4086225" y="428625"/>
          <a:ext cx="9982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7841" name="Line 2"/>
        <xdr:cNvSpPr>
          <a:spLocks noChangeShapeType="1"/>
        </xdr:cNvSpPr>
      </xdr:nvSpPr>
      <xdr:spPr bwMode="auto">
        <a:xfrm>
          <a:off x="4086225" y="428625"/>
          <a:ext cx="9982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0000/10520_MD_ASTRA_N01_PEB%20Wankdorf-Sch&#246;nb&#252;hl,%208-Spur/P100_Projektschluessel/11_MA-Liste/10520_PEB%20Wankdorf-Sch&#246;nb&#252;hl_MA-Liste%20AeBo_202308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6.2023"/>
      <sheetName val="05.2022"/>
      <sheetName val="04.2022"/>
      <sheetName val="03.2022"/>
      <sheetName val="02.2022"/>
      <sheetName val="01.2022"/>
      <sheetName val="12.2021"/>
      <sheetName val="11.2021"/>
      <sheetName val="10.2021"/>
      <sheetName val="09.2021"/>
      <sheetName val="08.2021"/>
      <sheetName val="07.2021"/>
      <sheetName val="06.2021"/>
      <sheetName val="05.2021"/>
      <sheetName val="03.2021"/>
      <sheetName val="02.2021"/>
      <sheetName val="01.202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C1">
            <v>44501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EM466"/>
  <sheetViews>
    <sheetView tabSelected="1" topLeftCell="R1" zoomScale="130" zoomScaleNormal="130" zoomScaleSheetLayoutView="75" workbookViewId="0">
      <pane ySplit="5" topLeftCell="A6" activePane="bottomLeft" state="frozen"/>
      <selection pane="bottomLeft" activeCell="V31" sqref="V31"/>
    </sheetView>
  </sheetViews>
  <sheetFormatPr baseColWidth="10" defaultColWidth="3.7109375" defaultRowHeight="13.5" outlineLevelRow="1" outlineLevelCol="1" x14ac:dyDescent="0.25"/>
  <cols>
    <col min="1" max="3" width="3.28515625" style="432" hidden="1" customWidth="1" outlineLevel="1"/>
    <col min="4" max="5" width="3.28515625" style="436" hidden="1" customWidth="1" outlineLevel="1"/>
    <col min="6" max="6" width="3.28515625" style="443" hidden="1" customWidth="1" outlineLevel="1"/>
    <col min="7" max="8" width="3.28515625" style="444" hidden="1" customWidth="1" outlineLevel="1"/>
    <col min="9" max="9" width="3.28515625" style="443" hidden="1" customWidth="1" outlineLevel="1"/>
    <col min="10" max="10" width="3.28515625" style="444" hidden="1" customWidth="1" outlineLevel="1"/>
    <col min="11" max="15" width="3.28515625" style="443" hidden="1" customWidth="1" outlineLevel="1"/>
    <col min="16" max="16" width="3.7109375" style="442" hidden="1" customWidth="1" outlineLevel="1"/>
    <col min="17" max="17" width="3.85546875" style="441" hidden="1" customWidth="1" outlineLevel="1"/>
    <col min="18" max="18" width="3.85546875" style="441" customWidth="1" collapsed="1"/>
    <col min="19" max="19" width="3.85546875" style="603" customWidth="1"/>
    <col min="20" max="20" width="15.42578125" style="432" customWidth="1"/>
    <col min="21" max="21" width="4.7109375" style="434" customWidth="1"/>
    <col min="22" max="22" width="23.28515625" style="438" customWidth="1"/>
    <col min="23" max="23" width="5.28515625" style="434" customWidth="1"/>
    <col min="24" max="24" width="18.7109375" style="440" customWidth="1"/>
    <col min="25" max="25" width="4.28515625" style="434" customWidth="1"/>
    <col min="26" max="26" width="1.140625" style="439" customWidth="1"/>
    <col min="27" max="27" width="26.7109375" style="438" customWidth="1"/>
    <col min="28" max="28" width="4.85546875" style="434" customWidth="1"/>
    <col min="29" max="29" width="32.42578125" style="437" customWidth="1"/>
    <col min="30" max="30" width="5.28515625" style="434" customWidth="1"/>
    <col min="31" max="31" width="25.5703125" style="619" customWidth="1"/>
    <col min="32" max="32" width="6" style="436" customWidth="1"/>
    <col min="33" max="33" width="3.5703125" style="436" customWidth="1"/>
    <col min="34" max="34" width="38.140625" style="436" customWidth="1"/>
    <col min="35" max="35" width="25.140625" style="432" customWidth="1"/>
    <col min="36" max="36" width="22.85546875" style="432" customWidth="1"/>
    <col min="37" max="89" width="5.42578125" style="432" customWidth="1"/>
    <col min="90" max="90" width="16.140625" style="432" customWidth="1"/>
    <col min="91" max="91" width="10" style="432" customWidth="1"/>
    <col min="92" max="95" width="5.42578125" style="432" customWidth="1"/>
    <col min="96" max="96" width="5.42578125" style="434" customWidth="1"/>
    <col min="97" max="97" width="8.5703125" style="432" customWidth="1"/>
    <col min="98" max="98" width="9.28515625" style="436" customWidth="1"/>
    <col min="99" max="99" width="4.7109375" style="436" customWidth="1"/>
    <col min="100" max="100" width="29.28515625" style="432" customWidth="1"/>
    <col min="101" max="101" width="9.28515625" style="436" customWidth="1"/>
    <col min="102" max="102" width="4.7109375" style="436" customWidth="1"/>
    <col min="103" max="103" width="29.28515625" style="432" customWidth="1"/>
    <col min="104" max="104" width="9.28515625" style="436" customWidth="1"/>
    <col min="105" max="105" width="4.7109375" style="436" customWidth="1"/>
    <col min="106" max="106" width="29.28515625" style="432" customWidth="1"/>
    <col min="107" max="107" width="9.28515625" style="436" customWidth="1"/>
    <col min="108" max="108" width="4.7109375" style="436" customWidth="1"/>
    <col min="109" max="109" width="29.85546875" style="432" customWidth="1"/>
    <col min="110" max="110" width="9.28515625" style="436" customWidth="1"/>
    <col min="111" max="111" width="4.7109375" style="436" customWidth="1"/>
    <col min="112" max="112" width="29.85546875" style="432" customWidth="1"/>
    <col min="113" max="113" width="1.5703125" style="435" customWidth="1"/>
    <col min="114" max="114" width="9.28515625" style="434" customWidth="1"/>
    <col min="115" max="115" width="4.7109375" style="434" customWidth="1"/>
    <col min="116" max="116" width="29.85546875" style="432" customWidth="1"/>
    <col min="117" max="118" width="11.42578125" style="433" customWidth="1"/>
    <col min="119" max="119" width="3.7109375" style="432" customWidth="1"/>
    <col min="120" max="120" width="34.7109375" style="432" customWidth="1"/>
    <col min="121" max="121" width="18.42578125" style="432" customWidth="1"/>
    <col min="122" max="122" width="14.28515625" style="432" customWidth="1"/>
    <col min="123" max="123" width="11.42578125" style="432" bestFit="1" customWidth="1"/>
    <col min="124" max="124" width="15.42578125" style="432" customWidth="1"/>
    <col min="125" max="151" width="3.7109375" style="432"/>
    <col min="152" max="152" width="8.5703125" style="432" customWidth="1"/>
    <col min="153" max="153" width="5.42578125" style="432" customWidth="1"/>
    <col min="154" max="16384" width="3.7109375" style="432"/>
  </cols>
  <sheetData>
    <row r="1" spans="1:153" s="435" customFormat="1" ht="22.5" x14ac:dyDescent="0.25">
      <c r="A1" s="881" t="s">
        <v>346</v>
      </c>
      <c r="B1" s="879" t="s">
        <v>347</v>
      </c>
      <c r="C1" s="879" t="s">
        <v>348</v>
      </c>
      <c r="D1" s="878" t="s">
        <v>349</v>
      </c>
      <c r="E1" s="878" t="s">
        <v>350</v>
      </c>
      <c r="F1" s="878" t="s">
        <v>351</v>
      </c>
      <c r="G1" s="879" t="s">
        <v>352</v>
      </c>
      <c r="H1" s="879" t="s">
        <v>110</v>
      </c>
      <c r="I1" s="878" t="s">
        <v>141</v>
      </c>
      <c r="J1" s="879" t="s">
        <v>353</v>
      </c>
      <c r="K1" s="880" t="s">
        <v>354</v>
      </c>
      <c r="L1" s="880" t="s">
        <v>355</v>
      </c>
      <c r="M1" s="880" t="s">
        <v>1521</v>
      </c>
      <c r="N1" s="881" t="s">
        <v>1523</v>
      </c>
      <c r="O1" s="881" t="s">
        <v>265</v>
      </c>
      <c r="P1" s="879" t="s">
        <v>363</v>
      </c>
      <c r="Q1" s="879" t="s">
        <v>431</v>
      </c>
      <c r="R1" s="879" t="s">
        <v>1527</v>
      </c>
      <c r="S1" s="595"/>
      <c r="T1" s="874" t="s">
        <v>1630</v>
      </c>
      <c r="U1" s="874"/>
      <c r="V1" s="874"/>
      <c r="W1" s="874"/>
      <c r="X1" s="874"/>
      <c r="Y1" s="874"/>
      <c r="Z1" s="874"/>
      <c r="AA1" s="874"/>
      <c r="AB1" s="874"/>
      <c r="AC1" s="856">
        <v>45231</v>
      </c>
      <c r="AD1" s="856"/>
      <c r="AE1" s="857"/>
      <c r="AF1" s="857"/>
      <c r="AG1" s="639"/>
      <c r="AH1" s="639"/>
      <c r="AI1" s="592" t="s">
        <v>1525</v>
      </c>
      <c r="AJ1" s="591"/>
      <c r="CR1" s="445"/>
      <c r="CT1" s="590" t="s">
        <v>1318</v>
      </c>
      <c r="CU1" s="589"/>
      <c r="CV1" s="588"/>
      <c r="CW1" s="590" t="s">
        <v>1197</v>
      </c>
      <c r="CX1" s="589"/>
      <c r="CY1" s="588"/>
      <c r="CZ1" s="590" t="s">
        <v>1053</v>
      </c>
      <c r="DA1" s="589"/>
      <c r="DB1" s="588"/>
      <c r="DC1" s="589" t="s">
        <v>890</v>
      </c>
      <c r="DD1" s="589"/>
      <c r="DE1" s="588"/>
      <c r="DF1" s="590" t="s">
        <v>889</v>
      </c>
      <c r="DG1" s="589"/>
      <c r="DH1" s="588"/>
      <c r="DJ1" s="590" t="s">
        <v>857</v>
      </c>
      <c r="DK1" s="589"/>
      <c r="DL1" s="588"/>
      <c r="DM1" s="587"/>
      <c r="DN1" s="587"/>
      <c r="DO1" s="586" t="s">
        <v>979</v>
      </c>
      <c r="DP1" s="586"/>
      <c r="DR1" s="435" t="s">
        <v>947</v>
      </c>
    </row>
    <row r="2" spans="1:153" s="435" customFormat="1" ht="23.25" x14ac:dyDescent="0.25">
      <c r="A2" s="881"/>
      <c r="B2" s="879"/>
      <c r="C2" s="879"/>
      <c r="D2" s="878"/>
      <c r="E2" s="878"/>
      <c r="F2" s="878"/>
      <c r="G2" s="879"/>
      <c r="H2" s="879"/>
      <c r="I2" s="878"/>
      <c r="J2" s="879"/>
      <c r="K2" s="880"/>
      <c r="L2" s="880"/>
      <c r="M2" s="880"/>
      <c r="N2" s="881"/>
      <c r="O2" s="881"/>
      <c r="P2" s="879"/>
      <c r="Q2" s="879"/>
      <c r="R2" s="879"/>
      <c r="S2" s="595"/>
      <c r="T2" s="875" t="s">
        <v>1621</v>
      </c>
      <c r="U2" s="875"/>
      <c r="V2" s="875"/>
      <c r="W2" s="875"/>
      <c r="X2" s="875"/>
      <c r="Y2" s="875"/>
      <c r="Z2" s="875"/>
      <c r="AA2" s="875"/>
      <c r="AB2" s="875"/>
      <c r="AC2" s="611"/>
      <c r="AD2" s="611"/>
      <c r="AE2" s="620"/>
      <c r="AF2" s="612"/>
      <c r="AG2" s="639"/>
      <c r="AH2" s="639"/>
      <c r="AI2" s="577"/>
      <c r="AJ2" s="591"/>
      <c r="CR2" s="445"/>
      <c r="CT2" s="590"/>
      <c r="CU2" s="589"/>
      <c r="CV2" s="588"/>
      <c r="CW2" s="590"/>
      <c r="CX2" s="589"/>
      <c r="CY2" s="588"/>
      <c r="CZ2" s="590"/>
      <c r="DA2" s="589"/>
      <c r="DB2" s="588"/>
      <c r="DC2" s="589"/>
      <c r="DD2" s="589"/>
      <c r="DE2" s="588"/>
      <c r="DF2" s="590"/>
      <c r="DG2" s="589"/>
      <c r="DH2" s="588"/>
      <c r="DJ2" s="590"/>
      <c r="DK2" s="589"/>
      <c r="DL2" s="588"/>
      <c r="DM2" s="587"/>
      <c r="DN2" s="587"/>
      <c r="DO2" s="586"/>
      <c r="DP2" s="586"/>
    </row>
    <row r="3" spans="1:153" s="471" customFormat="1" ht="20.25" x14ac:dyDescent="0.2">
      <c r="A3" s="881"/>
      <c r="B3" s="879"/>
      <c r="C3" s="879"/>
      <c r="D3" s="878"/>
      <c r="E3" s="878"/>
      <c r="F3" s="878"/>
      <c r="G3" s="879"/>
      <c r="H3" s="879"/>
      <c r="I3" s="878"/>
      <c r="J3" s="879"/>
      <c r="K3" s="880"/>
      <c r="L3" s="880"/>
      <c r="M3" s="880"/>
      <c r="N3" s="881"/>
      <c r="O3" s="881"/>
      <c r="P3" s="879"/>
      <c r="Q3" s="879"/>
      <c r="R3" s="879"/>
      <c r="S3" s="595"/>
      <c r="T3" s="585" t="s">
        <v>80</v>
      </c>
      <c r="U3" s="584" t="s">
        <v>364</v>
      </c>
      <c r="V3" s="583" t="s">
        <v>81</v>
      </c>
      <c r="W3" s="578" t="s">
        <v>82</v>
      </c>
      <c r="X3" s="582" t="s">
        <v>304</v>
      </c>
      <c r="Y3" s="858" t="s">
        <v>82</v>
      </c>
      <c r="Z3" s="859"/>
      <c r="AA3" s="581" t="s">
        <v>83</v>
      </c>
      <c r="AB3" s="579"/>
      <c r="AC3" s="580" t="s">
        <v>654</v>
      </c>
      <c r="AD3" s="579"/>
      <c r="AE3" s="613" t="s">
        <v>1614</v>
      </c>
      <c r="AF3" s="614" t="s">
        <v>1622</v>
      </c>
      <c r="AG3" s="847" t="s">
        <v>1633</v>
      </c>
      <c r="AH3" s="616"/>
      <c r="AI3" s="577"/>
      <c r="AJ3" s="569"/>
      <c r="CR3" s="470"/>
      <c r="CS3" s="566" t="s">
        <v>703</v>
      </c>
      <c r="CT3" s="488" t="s">
        <v>702</v>
      </c>
      <c r="CU3" s="488" t="s">
        <v>701</v>
      </c>
      <c r="CV3" s="567" t="s">
        <v>78</v>
      </c>
      <c r="CW3" s="488" t="s">
        <v>702</v>
      </c>
      <c r="CX3" s="488" t="s">
        <v>701</v>
      </c>
      <c r="CY3" s="567" t="s">
        <v>78</v>
      </c>
      <c r="CZ3" s="488" t="s">
        <v>702</v>
      </c>
      <c r="DA3" s="488" t="s">
        <v>701</v>
      </c>
      <c r="DB3" s="567" t="s">
        <v>78</v>
      </c>
      <c r="DC3" s="488" t="s">
        <v>702</v>
      </c>
      <c r="DD3" s="488" t="s">
        <v>701</v>
      </c>
      <c r="DE3" s="567" t="s">
        <v>78</v>
      </c>
      <c r="DF3" s="488" t="s">
        <v>702</v>
      </c>
      <c r="DG3" s="488" t="s">
        <v>701</v>
      </c>
      <c r="DH3" s="567" t="s">
        <v>78</v>
      </c>
      <c r="DI3" s="568"/>
      <c r="DJ3" s="488" t="s">
        <v>702</v>
      </c>
      <c r="DK3" s="488" t="s">
        <v>701</v>
      </c>
      <c r="DL3" s="567" t="s">
        <v>78</v>
      </c>
      <c r="EV3" s="566" t="s">
        <v>703</v>
      </c>
    </row>
    <row r="4" spans="1:153" s="471" customFormat="1" x14ac:dyDescent="0.2">
      <c r="A4" s="881"/>
      <c r="B4" s="879"/>
      <c r="C4" s="879"/>
      <c r="D4" s="878"/>
      <c r="E4" s="878"/>
      <c r="F4" s="878"/>
      <c r="G4" s="879"/>
      <c r="H4" s="879"/>
      <c r="I4" s="878"/>
      <c r="J4" s="879"/>
      <c r="K4" s="880"/>
      <c r="L4" s="880"/>
      <c r="M4" s="880"/>
      <c r="N4" s="881"/>
      <c r="O4" s="881"/>
      <c r="P4" s="879"/>
      <c r="Q4" s="879"/>
      <c r="R4" s="879"/>
      <c r="S4" s="595"/>
      <c r="T4" s="876"/>
      <c r="U4" s="876"/>
      <c r="V4" s="866" t="s">
        <v>311</v>
      </c>
      <c r="W4" s="868" t="s">
        <v>312</v>
      </c>
      <c r="X4" s="866" t="s">
        <v>310</v>
      </c>
      <c r="Y4" s="860" t="s">
        <v>87</v>
      </c>
      <c r="Z4" s="861"/>
      <c r="AA4" s="864" t="s">
        <v>85</v>
      </c>
      <c r="AB4" s="866" t="s">
        <v>313</v>
      </c>
      <c r="AC4" s="866" t="s">
        <v>690</v>
      </c>
      <c r="AD4" s="868" t="s">
        <v>1565</v>
      </c>
      <c r="AE4" s="872" t="s">
        <v>1615</v>
      </c>
      <c r="AF4" s="870"/>
      <c r="AG4" s="848"/>
      <c r="AH4" s="643"/>
      <c r="AI4" s="851" t="s">
        <v>1558</v>
      </c>
      <c r="AJ4" s="569"/>
      <c r="CQ4" s="471">
        <v>2018</v>
      </c>
      <c r="CR4" s="470">
        <v>2016</v>
      </c>
      <c r="CS4" s="566"/>
      <c r="CT4" s="576"/>
      <c r="CU4" s="576"/>
      <c r="CV4" s="575"/>
      <c r="CW4" s="576"/>
      <c r="CX4" s="576"/>
      <c r="CY4" s="575"/>
      <c r="CZ4" s="576"/>
      <c r="DA4" s="576"/>
      <c r="DB4" s="575"/>
      <c r="DC4" s="576"/>
      <c r="DD4" s="576"/>
      <c r="DE4" s="575"/>
      <c r="DF4" s="576"/>
      <c r="DG4" s="576"/>
      <c r="DH4" s="575"/>
      <c r="DI4" s="536"/>
      <c r="DJ4" s="488"/>
      <c r="DK4" s="488"/>
      <c r="DL4" s="575"/>
      <c r="DQ4" s="471" t="s">
        <v>978</v>
      </c>
      <c r="DR4" s="471" t="s">
        <v>948</v>
      </c>
      <c r="DS4" s="471" t="s">
        <v>949</v>
      </c>
      <c r="DT4" s="471" t="s">
        <v>950</v>
      </c>
      <c r="EV4" s="566">
        <v>2016</v>
      </c>
      <c r="EW4" s="471">
        <v>2016</v>
      </c>
    </row>
    <row r="5" spans="1:153" s="471" customFormat="1" x14ac:dyDescent="0.2">
      <c r="A5" s="571"/>
      <c r="B5" s="570"/>
      <c r="C5" s="570"/>
      <c r="D5" s="574"/>
      <c r="E5" s="574"/>
      <c r="F5" s="574"/>
      <c r="G5" s="570"/>
      <c r="H5" s="570"/>
      <c r="I5" s="574"/>
      <c r="J5" s="570"/>
      <c r="K5" s="573"/>
      <c r="L5" s="573"/>
      <c r="M5" s="573"/>
      <c r="N5" s="572"/>
      <c r="O5" s="571"/>
      <c r="P5" s="570"/>
      <c r="Q5" s="570"/>
      <c r="R5" s="570"/>
      <c r="S5" s="596"/>
      <c r="T5" s="877"/>
      <c r="U5" s="877"/>
      <c r="V5" s="867"/>
      <c r="W5" s="869"/>
      <c r="X5" s="867"/>
      <c r="Y5" s="862"/>
      <c r="Z5" s="863"/>
      <c r="AA5" s="865"/>
      <c r="AB5" s="867"/>
      <c r="AC5" s="867"/>
      <c r="AD5" s="869"/>
      <c r="AE5" s="873"/>
      <c r="AF5" s="871"/>
      <c r="AG5" s="849"/>
      <c r="AH5" s="644"/>
      <c r="AI5" s="852"/>
      <c r="AJ5" s="569"/>
      <c r="CR5" s="470"/>
      <c r="CS5" s="566"/>
      <c r="CT5" s="488"/>
      <c r="CU5" s="488"/>
      <c r="CV5" s="567"/>
      <c r="CW5" s="488"/>
      <c r="CX5" s="488"/>
      <c r="CY5" s="567"/>
      <c r="CZ5" s="488"/>
      <c r="DA5" s="488"/>
      <c r="DB5" s="567"/>
      <c r="DC5" s="488"/>
      <c r="DD5" s="488"/>
      <c r="DE5" s="567"/>
      <c r="DF5" s="488"/>
      <c r="DG5" s="488"/>
      <c r="DH5" s="567"/>
      <c r="DI5" s="568"/>
      <c r="DJ5" s="488"/>
      <c r="DK5" s="488"/>
      <c r="DL5" s="567"/>
      <c r="EV5" s="566"/>
    </row>
    <row r="6" spans="1:153" s="491" customFormat="1" ht="27" hidden="1" x14ac:dyDescent="0.25">
      <c r="A6" s="510">
        <v>1</v>
      </c>
      <c r="B6" s="510"/>
      <c r="C6" s="510">
        <f t="shared" ref="C6:C35" si="0">IF(AB6&gt;=10,1,"")</f>
        <v>1</v>
      </c>
      <c r="D6" s="509">
        <v>1</v>
      </c>
      <c r="E6" s="509"/>
      <c r="F6" s="538"/>
      <c r="G6" s="539"/>
      <c r="H6" s="539">
        <v>1</v>
      </c>
      <c r="I6" s="538"/>
      <c r="J6" s="539"/>
      <c r="K6" s="538"/>
      <c r="L6" s="538"/>
      <c r="M6" s="538"/>
      <c r="N6" s="489"/>
      <c r="O6" s="489"/>
      <c r="P6" s="476" t="s">
        <v>357</v>
      </c>
      <c r="Q6" s="472" t="s">
        <v>433</v>
      </c>
      <c r="R6" s="472" t="s">
        <v>1514</v>
      </c>
      <c r="S6" s="597"/>
      <c r="T6" s="536" t="s">
        <v>92</v>
      </c>
      <c r="U6" s="502">
        <v>1956</v>
      </c>
      <c r="V6" s="507" t="s">
        <v>194</v>
      </c>
      <c r="W6" s="502">
        <v>1982</v>
      </c>
      <c r="X6" s="504"/>
      <c r="Y6" s="470"/>
      <c r="Z6" s="505"/>
      <c r="AA6" s="535" t="s">
        <v>332</v>
      </c>
      <c r="AB6" s="532">
        <f t="shared" ref="AB6:AB35" si="1">IF(Z6="",YEAR($AC$1)-$W6,YEAR($AC$1)-$Y6)</f>
        <v>41</v>
      </c>
      <c r="AC6" s="518" t="s">
        <v>1292</v>
      </c>
      <c r="AD6" s="517">
        <v>1985</v>
      </c>
      <c r="AE6" s="607"/>
      <c r="AF6" s="604" t="s">
        <v>1286</v>
      </c>
      <c r="AG6" s="850"/>
      <c r="AH6" s="501"/>
      <c r="AI6" s="500" t="s">
        <v>399</v>
      </c>
      <c r="AJ6" s="492"/>
      <c r="CM6" s="533" t="e">
        <f t="shared" ref="CM6:CM17" si="2">IF(CQ6=CR6,"","anders")</f>
        <v>#N/A</v>
      </c>
      <c r="CN6" s="491" t="str">
        <f t="shared" ref="CN6:CN35" si="3">+T6</f>
        <v>Chiaverio Flavio</v>
      </c>
      <c r="CP6" s="491">
        <f t="shared" ref="CP6:CP17" si="4">+AB6</f>
        <v>41</v>
      </c>
      <c r="CQ6" s="491" t="str">
        <f t="shared" ref="CQ6:CQ17" si="5">+AF6</f>
        <v>B/A 5)</v>
      </c>
      <c r="CR6" s="445" t="e">
        <f t="shared" ref="CR6:CR17" si="6">VLOOKUP(CS6,Kategorie,2,0)</f>
        <v>#N/A</v>
      </c>
      <c r="CS6" s="519">
        <v>5558</v>
      </c>
      <c r="CT6" s="514">
        <v>753</v>
      </c>
      <c r="CU6" s="512">
        <f t="shared" ref="CU6:CU11" si="7">VLOOKUP($CT6,Funktionsbezeichnungen,3,0)</f>
        <v>12</v>
      </c>
      <c r="CV6" s="511" t="str">
        <f t="shared" ref="CV6:CV11" si="8">VLOOKUP($CT6,Funktionsbezeichnungen,2,0)</f>
        <v>Vorgesetzter  12</v>
      </c>
      <c r="CW6" s="514">
        <v>753</v>
      </c>
      <c r="CX6" s="512">
        <f t="shared" ref="CX6:CX11" si="9">VLOOKUP($CW6,Funktionsbezeichnungen,3,0)</f>
        <v>12</v>
      </c>
      <c r="CY6" s="511" t="str">
        <f t="shared" ref="CY6:CY11" si="10">VLOOKUP($CW6,Funktionsbezeichnungen,2,0)</f>
        <v>Vorgesetzter  12</v>
      </c>
      <c r="CZ6" s="514">
        <v>753</v>
      </c>
      <c r="DA6" s="512">
        <f t="shared" ref="DA6:DA11" si="11">VLOOKUP($CZ6,Funktionsbezeichnungen,3,0)</f>
        <v>12</v>
      </c>
      <c r="DB6" s="511" t="str">
        <f t="shared" ref="DB6:DB11" si="12">VLOOKUP($CZ6,Funktionsbezeichnungen,2,0)</f>
        <v>Vorgesetzter  12</v>
      </c>
      <c r="DC6" s="514">
        <v>753</v>
      </c>
      <c r="DD6" s="512">
        <f t="shared" ref="DD6:DD11" si="13">VLOOKUP($DC6,Funktionsbezeichnungen,3,0)</f>
        <v>12</v>
      </c>
      <c r="DE6" s="511" t="str">
        <f t="shared" ref="DE6:DE11" si="14">VLOOKUP($DC6,Funktionsbezeichnungen,2,0)</f>
        <v>Vorgesetzter  12</v>
      </c>
      <c r="DF6" s="552">
        <v>753</v>
      </c>
      <c r="DG6" s="512">
        <f t="shared" ref="DG6:DG12" si="15">VLOOKUP($DF6,Funktionsbezeichnungen,3,0)</f>
        <v>12</v>
      </c>
      <c r="DH6" s="511" t="str">
        <f t="shared" ref="DH6:DH12" si="16">VLOOKUP($DF6,Funktionsbezeichnungen,2,0)</f>
        <v>Vorgesetzter  12</v>
      </c>
      <c r="DI6" s="513"/>
      <c r="DJ6" s="552">
        <v>753</v>
      </c>
      <c r="DK6" s="512">
        <f t="shared" ref="DK6:DK12" si="17">VLOOKUP($DJ6,Funktionsbezeichnungen,3,0)</f>
        <v>12</v>
      </c>
      <c r="DL6" s="511" t="str">
        <f t="shared" ref="DL6:DL12" si="18">VLOOKUP($DJ6,Funktionsbezeichnungen,2,0)</f>
        <v>Vorgesetzter  12</v>
      </c>
      <c r="DQ6" s="491">
        <f t="shared" ref="DQ6:DQ17" si="19">+CS6</f>
        <v>5558</v>
      </c>
      <c r="DR6" s="494">
        <v>1</v>
      </c>
      <c r="DS6" s="491">
        <v>2</v>
      </c>
      <c r="DT6" s="491" t="s">
        <v>951</v>
      </c>
      <c r="EV6" s="519">
        <v>2139</v>
      </c>
      <c r="EW6" s="491" t="s">
        <v>89</v>
      </c>
    </row>
    <row r="7" spans="1:153" s="491" customFormat="1" ht="27" x14ac:dyDescent="0.25">
      <c r="A7" s="510">
        <v>1</v>
      </c>
      <c r="B7" s="510"/>
      <c r="C7" s="510">
        <f t="shared" si="0"/>
        <v>1</v>
      </c>
      <c r="D7" s="509">
        <v>1</v>
      </c>
      <c r="E7" s="509"/>
      <c r="F7" s="538"/>
      <c r="G7" s="539"/>
      <c r="H7" s="539">
        <v>1</v>
      </c>
      <c r="I7" s="538"/>
      <c r="J7" s="539"/>
      <c r="K7" s="538"/>
      <c r="L7" s="538"/>
      <c r="M7" s="538"/>
      <c r="N7" s="489"/>
      <c r="O7" s="489"/>
      <c r="P7" s="476" t="s">
        <v>361</v>
      </c>
      <c r="Q7" s="472" t="s">
        <v>436</v>
      </c>
      <c r="R7" s="472" t="s">
        <v>1514</v>
      </c>
      <c r="S7" s="597" t="s">
        <v>1616</v>
      </c>
      <c r="T7" s="536" t="s">
        <v>101</v>
      </c>
      <c r="U7" s="502">
        <v>1961</v>
      </c>
      <c r="V7" s="507" t="s">
        <v>197</v>
      </c>
      <c r="W7" s="502">
        <v>1988</v>
      </c>
      <c r="X7" s="504"/>
      <c r="Y7" s="470"/>
      <c r="Z7" s="505"/>
      <c r="AA7" s="535" t="s">
        <v>102</v>
      </c>
      <c r="AB7" s="532">
        <f>IF(Z7="",YEAR($AC$1)-$W7,YEAR($AC$1)-$Y7)</f>
        <v>35</v>
      </c>
      <c r="AC7" s="518" t="s">
        <v>1294</v>
      </c>
      <c r="AD7" s="517">
        <v>1989</v>
      </c>
      <c r="AE7" s="615" t="s">
        <v>1624</v>
      </c>
      <c r="AF7" s="616" t="s">
        <v>89</v>
      </c>
      <c r="AG7" s="640"/>
      <c r="AH7" s="640"/>
      <c r="AI7" s="500" t="s">
        <v>401</v>
      </c>
      <c r="AJ7" s="492"/>
      <c r="CM7" s="533" t="str">
        <f t="shared" si="2"/>
        <v>anders</v>
      </c>
      <c r="CN7" s="491" t="str">
        <f t="shared" si="3"/>
        <v>Zenners Guy</v>
      </c>
      <c r="CP7" s="491">
        <f t="shared" si="4"/>
        <v>35</v>
      </c>
      <c r="CQ7" s="491" t="str">
        <f t="shared" si="5"/>
        <v>A</v>
      </c>
      <c r="CR7" s="445" t="str">
        <f t="shared" si="6"/>
        <v xml:space="preserve"> A</v>
      </c>
      <c r="CS7" s="519">
        <v>4182</v>
      </c>
      <c r="CT7" s="514">
        <v>753</v>
      </c>
      <c r="CU7" s="512">
        <f t="shared" si="7"/>
        <v>12</v>
      </c>
      <c r="CV7" s="511" t="str">
        <f t="shared" si="8"/>
        <v>Vorgesetzter  12</v>
      </c>
      <c r="CW7" s="514">
        <v>753</v>
      </c>
      <c r="CX7" s="512">
        <f t="shared" si="9"/>
        <v>12</v>
      </c>
      <c r="CY7" s="511" t="str">
        <f t="shared" si="10"/>
        <v>Vorgesetzter  12</v>
      </c>
      <c r="CZ7" s="514">
        <v>753</v>
      </c>
      <c r="DA7" s="512">
        <f t="shared" si="11"/>
        <v>12</v>
      </c>
      <c r="DB7" s="511" t="str">
        <f t="shared" si="12"/>
        <v>Vorgesetzter  12</v>
      </c>
      <c r="DC7" s="514">
        <v>753</v>
      </c>
      <c r="DD7" s="512">
        <f t="shared" si="13"/>
        <v>12</v>
      </c>
      <c r="DE7" s="511" t="str">
        <f t="shared" si="14"/>
        <v>Vorgesetzter  12</v>
      </c>
      <c r="DF7" s="552">
        <v>753</v>
      </c>
      <c r="DG7" s="512">
        <f t="shared" si="15"/>
        <v>12</v>
      </c>
      <c r="DH7" s="511" t="str">
        <f t="shared" si="16"/>
        <v>Vorgesetzter  12</v>
      </c>
      <c r="DI7" s="513"/>
      <c r="DJ7" s="552">
        <v>753</v>
      </c>
      <c r="DK7" s="512">
        <f t="shared" si="17"/>
        <v>12</v>
      </c>
      <c r="DL7" s="511" t="str">
        <f t="shared" si="18"/>
        <v>Vorgesetzter  12</v>
      </c>
      <c r="DQ7" s="491">
        <f t="shared" si="19"/>
        <v>4182</v>
      </c>
      <c r="DR7" s="494">
        <v>1</v>
      </c>
      <c r="DS7" s="491">
        <v>2</v>
      </c>
      <c r="DT7" s="491" t="s">
        <v>951</v>
      </c>
      <c r="EV7" s="519">
        <v>4155</v>
      </c>
      <c r="EW7" s="491" t="s">
        <v>89</v>
      </c>
    </row>
    <row r="8" spans="1:153" s="491" customFormat="1" ht="40.5" hidden="1" x14ac:dyDescent="0.25">
      <c r="A8" s="510"/>
      <c r="B8" s="510"/>
      <c r="C8" s="510">
        <f t="shared" si="0"/>
        <v>1</v>
      </c>
      <c r="D8" s="509">
        <v>1</v>
      </c>
      <c r="E8" s="509"/>
      <c r="F8" s="538"/>
      <c r="G8" s="539"/>
      <c r="H8" s="539">
        <v>1</v>
      </c>
      <c r="I8" s="538"/>
      <c r="J8" s="539"/>
      <c r="K8" s="538"/>
      <c r="L8" s="538"/>
      <c r="M8" s="538"/>
      <c r="N8" s="489"/>
      <c r="O8" s="489"/>
      <c r="P8" s="476" t="s">
        <v>1301</v>
      </c>
      <c r="Q8" s="472" t="s">
        <v>443</v>
      </c>
      <c r="R8" s="472" t="s">
        <v>1514</v>
      </c>
      <c r="S8" s="597"/>
      <c r="T8" s="536" t="s">
        <v>253</v>
      </c>
      <c r="U8" s="502">
        <v>1967</v>
      </c>
      <c r="V8" s="507" t="s">
        <v>194</v>
      </c>
      <c r="W8" s="502">
        <v>1992</v>
      </c>
      <c r="X8" s="504" t="s">
        <v>314</v>
      </c>
      <c r="Y8" s="470">
        <v>1999</v>
      </c>
      <c r="Z8" s="505"/>
      <c r="AA8" s="535" t="s">
        <v>315</v>
      </c>
      <c r="AB8" s="532">
        <f t="shared" si="1"/>
        <v>31</v>
      </c>
      <c r="AC8" s="518" t="s">
        <v>1532</v>
      </c>
      <c r="AD8" s="517">
        <v>2003</v>
      </c>
      <c r="AE8" s="615" t="s">
        <v>1617</v>
      </c>
      <c r="AF8" s="616" t="s">
        <v>89</v>
      </c>
      <c r="AG8" s="501"/>
      <c r="AH8" s="501"/>
      <c r="AI8" s="500" t="s">
        <v>399</v>
      </c>
      <c r="AJ8" s="492"/>
      <c r="CM8" s="533" t="str">
        <f t="shared" si="2"/>
        <v/>
      </c>
      <c r="CN8" s="491" t="str">
        <f t="shared" si="3"/>
        <v>Suter Thomas</v>
      </c>
      <c r="CP8" s="491">
        <f t="shared" si="4"/>
        <v>31</v>
      </c>
      <c r="CQ8" s="491" t="str">
        <f t="shared" si="5"/>
        <v>A</v>
      </c>
      <c r="CR8" s="445" t="str">
        <f t="shared" si="6"/>
        <v>A</v>
      </c>
      <c r="CS8" s="519">
        <v>3201</v>
      </c>
      <c r="CT8" s="514">
        <v>753</v>
      </c>
      <c r="CU8" s="512">
        <f t="shared" si="7"/>
        <v>12</v>
      </c>
      <c r="CV8" s="511" t="str">
        <f t="shared" si="8"/>
        <v>Vorgesetzter  12</v>
      </c>
      <c r="CW8" s="514">
        <v>753</v>
      </c>
      <c r="CX8" s="512">
        <f t="shared" si="9"/>
        <v>12</v>
      </c>
      <c r="CY8" s="511" t="str">
        <f t="shared" si="10"/>
        <v>Vorgesetzter  12</v>
      </c>
      <c r="CZ8" s="514">
        <v>774</v>
      </c>
      <c r="DA8" s="512">
        <f t="shared" si="11"/>
        <v>10</v>
      </c>
      <c r="DB8" s="511" t="str">
        <f t="shared" si="12"/>
        <v>Senior Projektingenieur (Bau)</v>
      </c>
      <c r="DC8" s="514">
        <v>774</v>
      </c>
      <c r="DD8" s="512">
        <f t="shared" si="13"/>
        <v>10</v>
      </c>
      <c r="DE8" s="511" t="str">
        <f t="shared" si="14"/>
        <v>Senior Projektingenieur (Bau)</v>
      </c>
      <c r="DF8" s="514">
        <v>774</v>
      </c>
      <c r="DG8" s="512">
        <f t="shared" si="15"/>
        <v>10</v>
      </c>
      <c r="DH8" s="511" t="str">
        <f t="shared" si="16"/>
        <v>Senior Projektingenieur (Bau)</v>
      </c>
      <c r="DI8" s="513"/>
      <c r="DJ8" s="512">
        <v>773</v>
      </c>
      <c r="DK8" s="512">
        <f t="shared" si="17"/>
        <v>9</v>
      </c>
      <c r="DL8" s="511" t="str">
        <f t="shared" si="18"/>
        <v>Projektingenieur 9 (Bau)</v>
      </c>
      <c r="DQ8" s="491">
        <f t="shared" si="19"/>
        <v>3201</v>
      </c>
      <c r="DR8" s="494">
        <v>1</v>
      </c>
      <c r="DS8" s="491">
        <v>2</v>
      </c>
      <c r="DT8" s="491" t="s">
        <v>951</v>
      </c>
      <c r="EV8" s="519">
        <v>5574</v>
      </c>
      <c r="EW8" s="491" t="s">
        <v>89</v>
      </c>
    </row>
    <row r="9" spans="1:153" s="491" customFormat="1" ht="27" hidden="1" x14ac:dyDescent="0.25">
      <c r="A9" s="510">
        <v>1</v>
      </c>
      <c r="B9" s="510"/>
      <c r="C9" s="510">
        <f t="shared" si="0"/>
        <v>1</v>
      </c>
      <c r="D9" s="509">
        <v>1</v>
      </c>
      <c r="E9" s="509"/>
      <c r="F9" s="538"/>
      <c r="G9" s="539"/>
      <c r="H9" s="539">
        <v>1</v>
      </c>
      <c r="I9" s="538"/>
      <c r="J9" s="539"/>
      <c r="K9" s="538"/>
      <c r="L9" s="538"/>
      <c r="M9" s="538"/>
      <c r="N9" s="489"/>
      <c r="O9" s="489"/>
      <c r="P9" s="476" t="s">
        <v>1140</v>
      </c>
      <c r="Q9" s="476" t="s">
        <v>467</v>
      </c>
      <c r="R9" s="476" t="s">
        <v>1514</v>
      </c>
      <c r="S9" s="598"/>
      <c r="T9" s="536" t="s">
        <v>124</v>
      </c>
      <c r="U9" s="502">
        <v>1971</v>
      </c>
      <c r="V9" s="507" t="s">
        <v>197</v>
      </c>
      <c r="W9" s="502">
        <v>1997</v>
      </c>
      <c r="X9" s="504" t="s">
        <v>324</v>
      </c>
      <c r="Y9" s="470">
        <v>2007</v>
      </c>
      <c r="Z9" s="505"/>
      <c r="AA9" s="535" t="s">
        <v>317</v>
      </c>
      <c r="AB9" s="532">
        <f t="shared" si="1"/>
        <v>26</v>
      </c>
      <c r="AC9" s="518" t="s">
        <v>1298</v>
      </c>
      <c r="AD9" s="517">
        <v>1996</v>
      </c>
      <c r="AE9" s="607"/>
      <c r="AF9" s="604" t="s">
        <v>1286</v>
      </c>
      <c r="AG9" s="501"/>
      <c r="AH9" s="501"/>
      <c r="AI9" s="500" t="s">
        <v>399</v>
      </c>
      <c r="AJ9" s="492"/>
      <c r="CM9" s="533" t="str">
        <f t="shared" si="2"/>
        <v>anders</v>
      </c>
      <c r="CN9" s="491" t="str">
        <f t="shared" si="3"/>
        <v>Brunkhorst Marc</v>
      </c>
      <c r="CP9" s="491">
        <f t="shared" si="4"/>
        <v>26</v>
      </c>
      <c r="CQ9" s="491" t="str">
        <f t="shared" si="5"/>
        <v>B/A 5)</v>
      </c>
      <c r="CR9" s="445" t="str">
        <f t="shared" si="6"/>
        <v>B</v>
      </c>
      <c r="CS9" s="519">
        <v>7679</v>
      </c>
      <c r="CT9" s="514">
        <v>753</v>
      </c>
      <c r="CU9" s="512">
        <f t="shared" si="7"/>
        <v>12</v>
      </c>
      <c r="CV9" s="511" t="str">
        <f t="shared" si="8"/>
        <v>Vorgesetzter  12</v>
      </c>
      <c r="CW9" s="514">
        <v>774</v>
      </c>
      <c r="CX9" s="512">
        <f t="shared" si="9"/>
        <v>10</v>
      </c>
      <c r="CY9" s="511" t="str">
        <f t="shared" si="10"/>
        <v>Senior Projektingenieur (Bau)</v>
      </c>
      <c r="CZ9" s="514">
        <v>774</v>
      </c>
      <c r="DA9" s="512">
        <f t="shared" si="11"/>
        <v>10</v>
      </c>
      <c r="DB9" s="511" t="str">
        <f t="shared" si="12"/>
        <v>Senior Projektingenieur (Bau)</v>
      </c>
      <c r="DC9" s="514">
        <v>773</v>
      </c>
      <c r="DD9" s="512">
        <f t="shared" si="13"/>
        <v>9</v>
      </c>
      <c r="DE9" s="511" t="str">
        <f t="shared" si="14"/>
        <v>Projektingenieur 9 (Bau)</v>
      </c>
      <c r="DF9" s="514">
        <v>773</v>
      </c>
      <c r="DG9" s="512">
        <f t="shared" si="15"/>
        <v>9</v>
      </c>
      <c r="DH9" s="511" t="str">
        <f t="shared" si="16"/>
        <v>Projektingenieur 9 (Bau)</v>
      </c>
      <c r="DI9" s="513"/>
      <c r="DJ9" s="512">
        <v>772</v>
      </c>
      <c r="DK9" s="512">
        <f t="shared" si="17"/>
        <v>8</v>
      </c>
      <c r="DL9" s="511" t="str">
        <f t="shared" si="18"/>
        <v>Projektingenieur 8 (Bau)</v>
      </c>
      <c r="DQ9" s="491">
        <f t="shared" si="19"/>
        <v>7679</v>
      </c>
      <c r="DR9" s="494">
        <v>1</v>
      </c>
      <c r="DS9" s="491">
        <v>2</v>
      </c>
      <c r="DT9" s="491" t="s">
        <v>951</v>
      </c>
      <c r="EV9" s="519">
        <v>4182</v>
      </c>
      <c r="EW9" s="491" t="s">
        <v>1035</v>
      </c>
    </row>
    <row r="10" spans="1:153" s="491" customFormat="1" ht="27" hidden="1" x14ac:dyDescent="0.25">
      <c r="A10" s="510"/>
      <c r="B10" s="510"/>
      <c r="C10" s="510">
        <f t="shared" si="0"/>
        <v>1</v>
      </c>
      <c r="D10" s="509">
        <v>1</v>
      </c>
      <c r="E10" s="509"/>
      <c r="F10" s="538"/>
      <c r="G10" s="539"/>
      <c r="H10" s="539">
        <v>1</v>
      </c>
      <c r="I10" s="538"/>
      <c r="J10" s="539"/>
      <c r="K10" s="538"/>
      <c r="L10" s="538"/>
      <c r="M10" s="538"/>
      <c r="N10" s="489"/>
      <c r="O10" s="489"/>
      <c r="P10" s="476" t="s">
        <v>358</v>
      </c>
      <c r="Q10" s="472" t="s">
        <v>463</v>
      </c>
      <c r="R10" s="472" t="s">
        <v>1514</v>
      </c>
      <c r="S10" s="597"/>
      <c r="T10" s="536" t="s">
        <v>190</v>
      </c>
      <c r="U10" s="502">
        <v>1972</v>
      </c>
      <c r="V10" s="507" t="s">
        <v>194</v>
      </c>
      <c r="W10" s="502">
        <v>1997</v>
      </c>
      <c r="X10" s="504"/>
      <c r="Y10" s="470"/>
      <c r="Z10" s="505"/>
      <c r="AA10" s="535" t="s">
        <v>1021</v>
      </c>
      <c r="AB10" s="532">
        <f t="shared" si="1"/>
        <v>26</v>
      </c>
      <c r="AC10" s="518" t="s">
        <v>1299</v>
      </c>
      <c r="AD10" s="517">
        <v>2000</v>
      </c>
      <c r="AE10" s="607"/>
      <c r="AF10" s="604" t="s">
        <v>1286</v>
      </c>
      <c r="AG10" s="501"/>
      <c r="AH10" s="501"/>
      <c r="AI10" s="500" t="s">
        <v>399</v>
      </c>
      <c r="AJ10" s="492"/>
      <c r="CM10" s="533" t="str">
        <f t="shared" si="2"/>
        <v>anders</v>
      </c>
      <c r="CN10" s="491" t="str">
        <f t="shared" si="3"/>
        <v>Stoffel Patric</v>
      </c>
      <c r="CP10" s="491">
        <f t="shared" si="4"/>
        <v>26</v>
      </c>
      <c r="CQ10" s="491" t="str">
        <f t="shared" si="5"/>
        <v>B/A 5)</v>
      </c>
      <c r="CR10" s="445" t="str">
        <f t="shared" si="6"/>
        <v>B</v>
      </c>
      <c r="CS10" s="519">
        <v>4258</v>
      </c>
      <c r="CT10" s="514">
        <v>753</v>
      </c>
      <c r="CU10" s="512">
        <f t="shared" si="7"/>
        <v>12</v>
      </c>
      <c r="CV10" s="511" t="str">
        <f t="shared" si="8"/>
        <v>Vorgesetzter  12</v>
      </c>
      <c r="CW10" s="514">
        <v>774</v>
      </c>
      <c r="CX10" s="512">
        <f t="shared" si="9"/>
        <v>10</v>
      </c>
      <c r="CY10" s="511" t="str">
        <f t="shared" si="10"/>
        <v>Senior Projektingenieur (Bau)</v>
      </c>
      <c r="CZ10" s="514">
        <v>773</v>
      </c>
      <c r="DA10" s="512">
        <f t="shared" si="11"/>
        <v>9</v>
      </c>
      <c r="DB10" s="511" t="str">
        <f t="shared" si="12"/>
        <v>Projektingenieur 9 (Bau)</v>
      </c>
      <c r="DC10" s="514">
        <v>773</v>
      </c>
      <c r="DD10" s="512">
        <f t="shared" si="13"/>
        <v>9</v>
      </c>
      <c r="DE10" s="511" t="str">
        <f t="shared" si="14"/>
        <v>Projektingenieur 9 (Bau)</v>
      </c>
      <c r="DF10" s="514">
        <v>773</v>
      </c>
      <c r="DG10" s="512">
        <f t="shared" si="15"/>
        <v>9</v>
      </c>
      <c r="DH10" s="511" t="str">
        <f t="shared" si="16"/>
        <v>Projektingenieur 9 (Bau)</v>
      </c>
      <c r="DI10" s="513"/>
      <c r="DJ10" s="512">
        <v>772</v>
      </c>
      <c r="DK10" s="512">
        <f t="shared" si="17"/>
        <v>8</v>
      </c>
      <c r="DL10" s="511" t="str">
        <f t="shared" si="18"/>
        <v>Projektingenieur 8 (Bau)</v>
      </c>
      <c r="DQ10" s="491">
        <f t="shared" si="19"/>
        <v>4258</v>
      </c>
      <c r="DR10" s="494">
        <v>1</v>
      </c>
      <c r="DS10" s="491">
        <v>2</v>
      </c>
      <c r="DT10" s="491" t="s">
        <v>951</v>
      </c>
      <c r="EV10" s="519">
        <v>3201</v>
      </c>
      <c r="EW10" s="491" t="s">
        <v>89</v>
      </c>
    </row>
    <row r="11" spans="1:153" s="491" customFormat="1" ht="27" hidden="1" x14ac:dyDescent="0.25">
      <c r="A11" s="510">
        <v>1</v>
      </c>
      <c r="B11" s="510"/>
      <c r="C11" s="510">
        <f t="shared" si="0"/>
        <v>1</v>
      </c>
      <c r="D11" s="509">
        <v>1</v>
      </c>
      <c r="E11" s="509"/>
      <c r="F11" s="538"/>
      <c r="G11" s="539"/>
      <c r="H11" s="539">
        <v>1</v>
      </c>
      <c r="I11" s="538"/>
      <c r="J11" s="539"/>
      <c r="K11" s="538"/>
      <c r="L11" s="538"/>
      <c r="M11" s="538"/>
      <c r="N11" s="489"/>
      <c r="O11" s="489"/>
      <c r="P11" s="476" t="s">
        <v>358</v>
      </c>
      <c r="Q11" s="472" t="s">
        <v>435</v>
      </c>
      <c r="R11" s="472" t="s">
        <v>1514</v>
      </c>
      <c r="S11" s="597"/>
      <c r="T11" s="536" t="s">
        <v>94</v>
      </c>
      <c r="U11" s="502">
        <v>1962</v>
      </c>
      <c r="V11" s="507" t="s">
        <v>194</v>
      </c>
      <c r="W11" s="502">
        <v>1987</v>
      </c>
      <c r="X11" s="504" t="s">
        <v>314</v>
      </c>
      <c r="Y11" s="470">
        <v>2000</v>
      </c>
      <c r="Z11" s="505"/>
      <c r="AA11" s="535" t="s">
        <v>333</v>
      </c>
      <c r="AB11" s="532">
        <f t="shared" si="1"/>
        <v>36</v>
      </c>
      <c r="AC11" s="518" t="s">
        <v>1311</v>
      </c>
      <c r="AD11" s="517">
        <v>1988</v>
      </c>
      <c r="AE11" s="607"/>
      <c r="AF11" s="604" t="s">
        <v>1287</v>
      </c>
      <c r="AG11" s="501"/>
      <c r="AH11" s="501"/>
      <c r="AI11" s="536" t="s">
        <v>1304</v>
      </c>
      <c r="AJ11" s="492"/>
      <c r="CM11" s="533" t="str">
        <f t="shared" si="2"/>
        <v>anders</v>
      </c>
      <c r="CN11" s="491" t="str">
        <f t="shared" si="3"/>
        <v>Rentsch Lucas</v>
      </c>
      <c r="CP11" s="491">
        <f t="shared" si="4"/>
        <v>36</v>
      </c>
      <c r="CQ11" s="491" t="str">
        <f t="shared" si="5"/>
        <v xml:space="preserve">B/A </v>
      </c>
      <c r="CR11" s="445" t="str">
        <f t="shared" si="6"/>
        <v>A</v>
      </c>
      <c r="CS11" s="519">
        <v>5574</v>
      </c>
      <c r="CT11" s="514">
        <v>774</v>
      </c>
      <c r="CU11" s="512">
        <f t="shared" si="7"/>
        <v>10</v>
      </c>
      <c r="CV11" s="511" t="str">
        <f t="shared" si="8"/>
        <v>Senior Projektingenieur (Bau)</v>
      </c>
      <c r="CW11" s="514">
        <v>753</v>
      </c>
      <c r="CX11" s="512">
        <f t="shared" si="9"/>
        <v>12</v>
      </c>
      <c r="CY11" s="511" t="str">
        <f t="shared" si="10"/>
        <v>Vorgesetzter  12</v>
      </c>
      <c r="CZ11" s="514">
        <v>753</v>
      </c>
      <c r="DA11" s="512">
        <f t="shared" si="11"/>
        <v>12</v>
      </c>
      <c r="DB11" s="511" t="str">
        <f t="shared" si="12"/>
        <v>Vorgesetzter  12</v>
      </c>
      <c r="DC11" s="514">
        <v>753</v>
      </c>
      <c r="DD11" s="512">
        <f t="shared" si="13"/>
        <v>12</v>
      </c>
      <c r="DE11" s="511" t="str">
        <f t="shared" si="14"/>
        <v>Vorgesetzter  12</v>
      </c>
      <c r="DF11" s="552">
        <v>753</v>
      </c>
      <c r="DG11" s="512">
        <f t="shared" si="15"/>
        <v>12</v>
      </c>
      <c r="DH11" s="511" t="str">
        <f t="shared" si="16"/>
        <v>Vorgesetzter  12</v>
      </c>
      <c r="DI11" s="513"/>
      <c r="DJ11" s="552">
        <v>753</v>
      </c>
      <c r="DK11" s="512">
        <f t="shared" si="17"/>
        <v>12</v>
      </c>
      <c r="DL11" s="511" t="str">
        <f t="shared" si="18"/>
        <v>Vorgesetzter  12</v>
      </c>
      <c r="DQ11" s="491">
        <f t="shared" si="19"/>
        <v>5574</v>
      </c>
      <c r="DR11" s="494">
        <v>1</v>
      </c>
      <c r="DS11" s="491">
        <v>2</v>
      </c>
      <c r="DT11" s="491" t="s">
        <v>951</v>
      </c>
      <c r="EV11" s="519">
        <v>3136</v>
      </c>
      <c r="EW11" s="491" t="s">
        <v>1319</v>
      </c>
    </row>
    <row r="12" spans="1:153" s="491" customFormat="1" ht="27" hidden="1" x14ac:dyDescent="0.25">
      <c r="A12" s="510"/>
      <c r="B12" s="510"/>
      <c r="C12" s="510">
        <f t="shared" si="0"/>
        <v>1</v>
      </c>
      <c r="D12" s="509"/>
      <c r="E12" s="509">
        <v>1</v>
      </c>
      <c r="F12" s="538"/>
      <c r="G12" s="539"/>
      <c r="H12" s="539">
        <v>1</v>
      </c>
      <c r="I12" s="538"/>
      <c r="J12" s="539"/>
      <c r="K12" s="538"/>
      <c r="L12" s="538"/>
      <c r="M12" s="538"/>
      <c r="N12" s="489">
        <v>1</v>
      </c>
      <c r="O12" s="489"/>
      <c r="P12" s="476" t="s">
        <v>358</v>
      </c>
      <c r="Q12" s="472" t="s">
        <v>438</v>
      </c>
      <c r="R12" s="472" t="s">
        <v>1514</v>
      </c>
      <c r="S12" s="597"/>
      <c r="T12" s="536" t="s">
        <v>98</v>
      </c>
      <c r="U12" s="502">
        <v>1948</v>
      </c>
      <c r="V12" s="507" t="s">
        <v>195</v>
      </c>
      <c r="W12" s="502">
        <v>1974</v>
      </c>
      <c r="X12" s="504"/>
      <c r="Y12" s="470"/>
      <c r="Z12" s="505"/>
      <c r="AA12" s="550" t="s">
        <v>668</v>
      </c>
      <c r="AB12" s="532">
        <f t="shared" si="1"/>
        <v>49</v>
      </c>
      <c r="AC12" s="518" t="s">
        <v>97</v>
      </c>
      <c r="AD12" s="517">
        <v>1968</v>
      </c>
      <c r="AE12" s="607"/>
      <c r="AF12" s="604" t="s">
        <v>95</v>
      </c>
      <c r="AG12" s="501"/>
      <c r="AH12" s="501"/>
      <c r="AI12" s="540" t="s">
        <v>1078</v>
      </c>
      <c r="AJ12" s="492"/>
      <c r="CM12" s="491" t="e">
        <f t="shared" si="2"/>
        <v>#N/A</v>
      </c>
      <c r="CN12" s="491" t="str">
        <f t="shared" si="3"/>
        <v>Hausammann Erich</v>
      </c>
      <c r="CP12" s="491">
        <f t="shared" si="4"/>
        <v>49</v>
      </c>
      <c r="CQ12" s="491" t="str">
        <f t="shared" si="5"/>
        <v>B</v>
      </c>
      <c r="CR12" s="445" t="e">
        <f t="shared" si="6"/>
        <v>#N/A</v>
      </c>
      <c r="CS12" s="519">
        <v>3148</v>
      </c>
      <c r="CT12" s="514" t="s">
        <v>711</v>
      </c>
      <c r="CU12" s="512"/>
      <c r="CV12" s="511"/>
      <c r="CW12" s="514" t="s">
        <v>711</v>
      </c>
      <c r="CX12" s="512"/>
      <c r="CY12" s="511"/>
      <c r="CZ12" s="514" t="s">
        <v>711</v>
      </c>
      <c r="DA12" s="512"/>
      <c r="DB12" s="511"/>
      <c r="DC12" s="514" t="s">
        <v>711</v>
      </c>
      <c r="DD12" s="512"/>
      <c r="DE12" s="511"/>
      <c r="DF12" s="514">
        <v>774</v>
      </c>
      <c r="DG12" s="512">
        <f t="shared" si="15"/>
        <v>10</v>
      </c>
      <c r="DH12" s="511" t="str">
        <f t="shared" si="16"/>
        <v>Senior Projektingenieur (Bau)</v>
      </c>
      <c r="DI12" s="513"/>
      <c r="DJ12" s="514">
        <v>773</v>
      </c>
      <c r="DK12" s="512">
        <f t="shared" si="17"/>
        <v>9</v>
      </c>
      <c r="DL12" s="511" t="str">
        <f t="shared" si="18"/>
        <v>Projektingenieur 9 (Bau)</v>
      </c>
      <c r="DQ12" s="491">
        <f t="shared" si="19"/>
        <v>3148</v>
      </c>
      <c r="DR12" s="494">
        <v>2</v>
      </c>
      <c r="DS12" s="491">
        <v>3</v>
      </c>
      <c r="DT12" s="493" t="s">
        <v>951</v>
      </c>
      <c r="EV12" s="519">
        <v>3205</v>
      </c>
      <c r="EW12" s="491" t="s">
        <v>95</v>
      </c>
    </row>
    <row r="13" spans="1:153" s="449" customFormat="1" hidden="1" x14ac:dyDescent="0.25">
      <c r="A13" s="510"/>
      <c r="B13" s="439"/>
      <c r="C13" s="510">
        <f t="shared" si="0"/>
        <v>1</v>
      </c>
      <c r="D13" s="565"/>
      <c r="E13" s="565"/>
      <c r="F13" s="538">
        <v>1</v>
      </c>
      <c r="G13" s="539">
        <v>1</v>
      </c>
      <c r="H13" s="544"/>
      <c r="I13" s="564"/>
      <c r="J13" s="544"/>
      <c r="K13" s="564"/>
      <c r="L13" s="564"/>
      <c r="M13" s="564"/>
      <c r="N13" s="563"/>
      <c r="O13" s="563"/>
      <c r="P13" s="544" t="s">
        <v>1140</v>
      </c>
      <c r="Q13" s="562" t="s">
        <v>1241</v>
      </c>
      <c r="R13" s="562" t="s">
        <v>1514</v>
      </c>
      <c r="S13" s="599"/>
      <c r="T13" s="508" t="s">
        <v>1242</v>
      </c>
      <c r="U13" s="502">
        <v>1951</v>
      </c>
      <c r="V13" s="504" t="s">
        <v>1252</v>
      </c>
      <c r="W13" s="502">
        <v>1993</v>
      </c>
      <c r="X13" s="504" t="s">
        <v>1251</v>
      </c>
      <c r="Y13" s="470">
        <v>1999</v>
      </c>
      <c r="Z13" s="505"/>
      <c r="AA13" s="550"/>
      <c r="AB13" s="532">
        <f t="shared" si="1"/>
        <v>30</v>
      </c>
      <c r="AC13" s="518"/>
      <c r="AD13" s="517">
        <v>2017</v>
      </c>
      <c r="AE13" s="607"/>
      <c r="AF13" s="604" t="s">
        <v>95</v>
      </c>
      <c r="AG13" s="501"/>
      <c r="AH13" s="501"/>
      <c r="AI13" s="561" t="s">
        <v>1078</v>
      </c>
      <c r="AJ13" s="492"/>
      <c r="CM13" s="533" t="e">
        <f t="shared" si="2"/>
        <v>#N/A</v>
      </c>
      <c r="CN13" s="560" t="str">
        <f t="shared" si="3"/>
        <v>Gmür Peter</v>
      </c>
      <c r="CP13" s="559">
        <f t="shared" si="4"/>
        <v>30</v>
      </c>
      <c r="CQ13" s="449" t="str">
        <f t="shared" si="5"/>
        <v>B</v>
      </c>
      <c r="CR13" s="445" t="e">
        <f t="shared" si="6"/>
        <v>#N/A</v>
      </c>
      <c r="CS13" s="558">
        <v>4323</v>
      </c>
      <c r="CT13" s="514">
        <v>544</v>
      </c>
      <c r="CU13" s="512">
        <f t="shared" ref="CU13:CU17" si="20">VLOOKUP($CT13,Funktionsbezeichnungen,3,0)</f>
        <v>9</v>
      </c>
      <c r="CV13" s="511" t="str">
        <f t="shared" ref="CV13:CV17" si="21">VLOOKUP($CT13,Funktionsbezeichnungen,2,0)</f>
        <v>Technischer Fachspezialist 9</v>
      </c>
      <c r="CW13" s="514" t="s">
        <v>711</v>
      </c>
      <c r="CX13" s="555"/>
      <c r="CY13" s="555"/>
      <c r="CZ13" s="556"/>
      <c r="DA13" s="555"/>
      <c r="DB13" s="555"/>
      <c r="DC13" s="556"/>
      <c r="DD13" s="555"/>
      <c r="DE13" s="555"/>
      <c r="DF13" s="556"/>
      <c r="DG13" s="555"/>
      <c r="DH13" s="555"/>
      <c r="DI13" s="557"/>
      <c r="DJ13" s="556"/>
      <c r="DK13" s="555"/>
      <c r="DL13" s="555"/>
      <c r="DQ13" s="449">
        <f t="shared" si="19"/>
        <v>4323</v>
      </c>
      <c r="DR13" s="554">
        <v>2</v>
      </c>
      <c r="DS13" s="449">
        <v>3</v>
      </c>
      <c r="DT13" s="553" t="s">
        <v>951</v>
      </c>
      <c r="EV13" s="519">
        <v>4254</v>
      </c>
      <c r="EW13" s="491" t="s">
        <v>95</v>
      </c>
    </row>
    <row r="14" spans="1:153" s="491" customFormat="1" hidden="1" x14ac:dyDescent="0.25">
      <c r="A14" s="510"/>
      <c r="B14" s="510"/>
      <c r="C14" s="510">
        <f t="shared" si="0"/>
        <v>1</v>
      </c>
      <c r="D14" s="509">
        <v>1</v>
      </c>
      <c r="E14" s="509"/>
      <c r="F14" s="538"/>
      <c r="G14" s="539"/>
      <c r="H14" s="539">
        <v>1</v>
      </c>
      <c r="I14" s="538"/>
      <c r="J14" s="539"/>
      <c r="K14" s="538"/>
      <c r="L14" s="538"/>
      <c r="M14" s="538"/>
      <c r="N14" s="489">
        <v>1</v>
      </c>
      <c r="O14" s="489"/>
      <c r="P14" s="476" t="s">
        <v>358</v>
      </c>
      <c r="Q14" s="472" t="s">
        <v>574</v>
      </c>
      <c r="R14" s="472" t="s">
        <v>1514</v>
      </c>
      <c r="S14" s="597"/>
      <c r="T14" s="536" t="s">
        <v>571</v>
      </c>
      <c r="U14" s="502">
        <v>1953</v>
      </c>
      <c r="V14" s="507" t="s">
        <v>1559</v>
      </c>
      <c r="W14" s="502">
        <v>1978</v>
      </c>
      <c r="X14" s="504"/>
      <c r="Y14" s="470"/>
      <c r="Z14" s="505"/>
      <c r="AA14" s="535" t="s">
        <v>573</v>
      </c>
      <c r="AB14" s="532">
        <f t="shared" si="1"/>
        <v>45</v>
      </c>
      <c r="AC14" s="518" t="s">
        <v>97</v>
      </c>
      <c r="AD14" s="517">
        <v>2009</v>
      </c>
      <c r="AE14" s="607"/>
      <c r="AF14" s="604" t="s">
        <v>95</v>
      </c>
      <c r="AG14" s="501"/>
      <c r="AH14" s="501"/>
      <c r="AI14" s="540" t="s">
        <v>1078</v>
      </c>
      <c r="AJ14" s="492"/>
      <c r="CM14" s="491" t="str">
        <f t="shared" si="2"/>
        <v/>
      </c>
      <c r="CN14" s="491" t="str">
        <f t="shared" si="3"/>
        <v>Bosshard Heinz</v>
      </c>
      <c r="CP14" s="491">
        <f t="shared" si="4"/>
        <v>45</v>
      </c>
      <c r="CQ14" s="491" t="str">
        <f t="shared" si="5"/>
        <v>B</v>
      </c>
      <c r="CR14" s="445" t="str">
        <f t="shared" si="6"/>
        <v>B</v>
      </c>
      <c r="CS14" s="519">
        <v>3205</v>
      </c>
      <c r="CT14" s="514">
        <v>773</v>
      </c>
      <c r="CU14" s="512">
        <f t="shared" si="20"/>
        <v>9</v>
      </c>
      <c r="CV14" s="511" t="str">
        <f t="shared" si="21"/>
        <v>Projektingenieur 9 (Bau)</v>
      </c>
      <c r="CW14" s="514">
        <v>773</v>
      </c>
      <c r="CX14" s="512">
        <f>VLOOKUP($CW14,Funktionsbezeichnungen,3,0)</f>
        <v>9</v>
      </c>
      <c r="CY14" s="511" t="str">
        <f>VLOOKUP($CW14,Funktionsbezeichnungen,2,0)</f>
        <v>Projektingenieur 9 (Bau)</v>
      </c>
      <c r="CZ14" s="514">
        <v>773</v>
      </c>
      <c r="DA14" s="512">
        <f>VLOOKUP($CZ14,Funktionsbezeichnungen,3,0)</f>
        <v>9</v>
      </c>
      <c r="DB14" s="511" t="str">
        <f>VLOOKUP($CZ14,Funktionsbezeichnungen,2,0)</f>
        <v>Projektingenieur 9 (Bau)</v>
      </c>
      <c r="DC14" s="514">
        <v>773</v>
      </c>
      <c r="DD14" s="512">
        <f>VLOOKUP($DC14,Funktionsbezeichnungen,3,0)</f>
        <v>9</v>
      </c>
      <c r="DE14" s="511" t="str">
        <f>VLOOKUP($DC14,Funktionsbezeichnungen,2,0)</f>
        <v>Projektingenieur 9 (Bau)</v>
      </c>
      <c r="DF14" s="514">
        <v>773</v>
      </c>
      <c r="DG14" s="512">
        <f>VLOOKUP($DF14,Funktionsbezeichnungen,3,0)</f>
        <v>9</v>
      </c>
      <c r="DH14" s="511" t="str">
        <f>VLOOKUP($DF14,Funktionsbezeichnungen,2,0)</f>
        <v>Projektingenieur 9 (Bau)</v>
      </c>
      <c r="DI14" s="513"/>
      <c r="DJ14" s="512">
        <v>772</v>
      </c>
      <c r="DK14" s="512">
        <f>VLOOKUP($DJ14,Funktionsbezeichnungen,3,0)</f>
        <v>8</v>
      </c>
      <c r="DL14" s="511" t="str">
        <f>VLOOKUP($DJ14,Funktionsbezeichnungen,2,0)</f>
        <v>Projektingenieur 8 (Bau)</v>
      </c>
      <c r="DQ14" s="491">
        <f t="shared" si="19"/>
        <v>3205</v>
      </c>
      <c r="DR14" s="494">
        <v>1</v>
      </c>
      <c r="DS14" s="491">
        <v>2</v>
      </c>
      <c r="DT14" s="491" t="s">
        <v>951</v>
      </c>
      <c r="EV14" s="519">
        <v>5557</v>
      </c>
      <c r="EW14" s="491" t="s">
        <v>95</v>
      </c>
    </row>
    <row r="15" spans="1:153" s="491" customFormat="1" hidden="1" x14ac:dyDescent="0.25">
      <c r="A15" s="510"/>
      <c r="B15" s="510"/>
      <c r="C15" s="510">
        <f t="shared" si="0"/>
        <v>1</v>
      </c>
      <c r="D15" s="509"/>
      <c r="E15" s="509">
        <v>1</v>
      </c>
      <c r="F15" s="538"/>
      <c r="G15" s="539"/>
      <c r="H15" s="539">
        <v>1</v>
      </c>
      <c r="I15" s="538"/>
      <c r="J15" s="539"/>
      <c r="K15" s="538"/>
      <c r="L15" s="538"/>
      <c r="M15" s="538"/>
      <c r="N15" s="489"/>
      <c r="O15" s="489"/>
      <c r="P15" s="476" t="s">
        <v>358</v>
      </c>
      <c r="Q15" s="472" t="s">
        <v>441</v>
      </c>
      <c r="R15" s="472" t="s">
        <v>1514</v>
      </c>
      <c r="S15" s="597"/>
      <c r="T15" s="536" t="s">
        <v>113</v>
      </c>
      <c r="U15" s="502">
        <v>1958</v>
      </c>
      <c r="V15" s="507" t="s">
        <v>195</v>
      </c>
      <c r="W15" s="502">
        <v>1981</v>
      </c>
      <c r="X15" s="504"/>
      <c r="Y15" s="470"/>
      <c r="Z15" s="505"/>
      <c r="AA15" s="535" t="s">
        <v>222</v>
      </c>
      <c r="AB15" s="532">
        <f t="shared" si="1"/>
        <v>42</v>
      </c>
      <c r="AC15" s="518" t="s">
        <v>1253</v>
      </c>
      <c r="AD15" s="517">
        <v>1985</v>
      </c>
      <c r="AE15" s="607"/>
      <c r="AF15" s="604" t="s">
        <v>95</v>
      </c>
      <c r="AG15" s="501"/>
      <c r="AH15" s="501"/>
      <c r="AI15" s="500" t="s">
        <v>402</v>
      </c>
      <c r="AJ15" s="492"/>
      <c r="CM15" s="491" t="str">
        <f t="shared" si="2"/>
        <v/>
      </c>
      <c r="CN15" s="491" t="str">
        <f t="shared" si="3"/>
        <v>Schär Robert</v>
      </c>
      <c r="CP15" s="491">
        <f t="shared" si="4"/>
        <v>42</v>
      </c>
      <c r="CQ15" s="491" t="str">
        <f t="shared" si="5"/>
        <v>B</v>
      </c>
      <c r="CR15" s="445" t="str">
        <f t="shared" si="6"/>
        <v>B</v>
      </c>
      <c r="CS15" s="519">
        <v>5557</v>
      </c>
      <c r="CT15" s="514">
        <v>773</v>
      </c>
      <c r="CU15" s="512">
        <f t="shared" si="20"/>
        <v>9</v>
      </c>
      <c r="CV15" s="511" t="str">
        <f t="shared" si="21"/>
        <v>Projektingenieur 9 (Bau)</v>
      </c>
      <c r="CW15" s="514">
        <v>773</v>
      </c>
      <c r="CX15" s="512">
        <f>VLOOKUP($CW15,Funktionsbezeichnungen,3,0)</f>
        <v>9</v>
      </c>
      <c r="CY15" s="511" t="str">
        <f>VLOOKUP($CW15,Funktionsbezeichnungen,2,0)</f>
        <v>Projektingenieur 9 (Bau)</v>
      </c>
      <c r="CZ15" s="514">
        <v>773</v>
      </c>
      <c r="DA15" s="512">
        <f>VLOOKUP($CZ15,Funktionsbezeichnungen,3,0)</f>
        <v>9</v>
      </c>
      <c r="DB15" s="511" t="str">
        <f>VLOOKUP($CZ15,Funktionsbezeichnungen,2,0)</f>
        <v>Projektingenieur 9 (Bau)</v>
      </c>
      <c r="DC15" s="514">
        <v>773</v>
      </c>
      <c r="DD15" s="512">
        <f>VLOOKUP($DC15,Funktionsbezeichnungen,3,0)</f>
        <v>9</v>
      </c>
      <c r="DE15" s="511" t="str">
        <f>VLOOKUP($DC15,Funktionsbezeichnungen,2,0)</f>
        <v>Projektingenieur 9 (Bau)</v>
      </c>
      <c r="DF15" s="514">
        <v>773</v>
      </c>
      <c r="DG15" s="512">
        <f>VLOOKUP($DF15,Funktionsbezeichnungen,3,0)</f>
        <v>9</v>
      </c>
      <c r="DH15" s="511" t="str">
        <f>VLOOKUP($DF15,Funktionsbezeichnungen,2,0)</f>
        <v>Projektingenieur 9 (Bau)</v>
      </c>
      <c r="DI15" s="513"/>
      <c r="DJ15" s="512">
        <v>773</v>
      </c>
      <c r="DK15" s="512">
        <f>VLOOKUP($DJ15,Funktionsbezeichnungen,3,0)</f>
        <v>9</v>
      </c>
      <c r="DL15" s="511" t="str">
        <f>VLOOKUP($DJ15,Funktionsbezeichnungen,2,0)</f>
        <v>Projektingenieur 9 (Bau)</v>
      </c>
      <c r="DQ15" s="491">
        <f t="shared" si="19"/>
        <v>5557</v>
      </c>
      <c r="DR15" s="494">
        <v>2</v>
      </c>
      <c r="DS15" s="491">
        <v>3</v>
      </c>
      <c r="DT15" s="491" t="s">
        <v>951</v>
      </c>
      <c r="EV15" s="519">
        <v>4209</v>
      </c>
      <c r="EW15" s="491" t="s">
        <v>95</v>
      </c>
    </row>
    <row r="16" spans="1:153" s="491" customFormat="1" hidden="1" x14ac:dyDescent="0.25">
      <c r="A16" s="510"/>
      <c r="B16" s="510"/>
      <c r="C16" s="510">
        <f t="shared" si="0"/>
        <v>1</v>
      </c>
      <c r="D16" s="509"/>
      <c r="E16" s="509">
        <v>1</v>
      </c>
      <c r="F16" s="538"/>
      <c r="G16" s="539"/>
      <c r="H16" s="539">
        <v>1</v>
      </c>
      <c r="I16" s="538"/>
      <c r="J16" s="539"/>
      <c r="K16" s="538"/>
      <c r="L16" s="538"/>
      <c r="M16" s="538"/>
      <c r="N16" s="489"/>
      <c r="O16" s="489"/>
      <c r="P16" s="476" t="s">
        <v>359</v>
      </c>
      <c r="Q16" s="472" t="s">
        <v>449</v>
      </c>
      <c r="R16" s="472" t="s">
        <v>1514</v>
      </c>
      <c r="S16" s="597"/>
      <c r="T16" s="536" t="s">
        <v>1568</v>
      </c>
      <c r="U16" s="502">
        <v>1957</v>
      </c>
      <c r="V16" s="507" t="s">
        <v>195</v>
      </c>
      <c r="W16" s="502">
        <v>1984</v>
      </c>
      <c r="X16" s="504"/>
      <c r="Y16" s="470"/>
      <c r="Z16" s="505"/>
      <c r="AA16" s="535" t="s">
        <v>90</v>
      </c>
      <c r="AB16" s="532">
        <f t="shared" si="1"/>
        <v>39</v>
      </c>
      <c r="AC16" s="518" t="s">
        <v>663</v>
      </c>
      <c r="AD16" s="517">
        <v>1994</v>
      </c>
      <c r="AE16" s="607"/>
      <c r="AF16" s="604" t="s">
        <v>95</v>
      </c>
      <c r="AG16" s="501"/>
      <c r="AH16" s="501"/>
      <c r="AI16" s="500" t="s">
        <v>1212</v>
      </c>
      <c r="AJ16" s="492"/>
      <c r="CM16" s="491" t="str">
        <f t="shared" si="2"/>
        <v/>
      </c>
      <c r="CN16" s="491" t="str">
        <f t="shared" si="3"/>
        <v>Spieler Daniel</v>
      </c>
      <c r="CP16" s="491">
        <f t="shared" si="4"/>
        <v>39</v>
      </c>
      <c r="CQ16" s="491" t="str">
        <f t="shared" si="5"/>
        <v>B</v>
      </c>
      <c r="CR16" s="445" t="str">
        <f t="shared" si="6"/>
        <v>B</v>
      </c>
      <c r="CS16" s="519">
        <v>4209</v>
      </c>
      <c r="CT16" s="514">
        <v>773</v>
      </c>
      <c r="CU16" s="512">
        <f t="shared" si="20"/>
        <v>9</v>
      </c>
      <c r="CV16" s="511" t="str">
        <f t="shared" si="21"/>
        <v>Projektingenieur 9 (Bau)</v>
      </c>
      <c r="CW16" s="514">
        <v>773</v>
      </c>
      <c r="CX16" s="512">
        <f>VLOOKUP($CW16,Funktionsbezeichnungen,3,0)</f>
        <v>9</v>
      </c>
      <c r="CY16" s="511" t="str">
        <f>VLOOKUP($CW16,Funktionsbezeichnungen,2,0)</f>
        <v>Projektingenieur 9 (Bau)</v>
      </c>
      <c r="CZ16" s="514">
        <v>773</v>
      </c>
      <c r="DA16" s="512">
        <f>VLOOKUP($CZ16,Funktionsbezeichnungen,3,0)</f>
        <v>9</v>
      </c>
      <c r="DB16" s="511" t="str">
        <f>VLOOKUP($CZ16,Funktionsbezeichnungen,2,0)</f>
        <v>Projektingenieur 9 (Bau)</v>
      </c>
      <c r="DC16" s="514">
        <v>773</v>
      </c>
      <c r="DD16" s="512">
        <f>VLOOKUP($DC16,Funktionsbezeichnungen,3,0)</f>
        <v>9</v>
      </c>
      <c r="DE16" s="511" t="str">
        <f>VLOOKUP($DC16,Funktionsbezeichnungen,2,0)</f>
        <v>Projektingenieur 9 (Bau)</v>
      </c>
      <c r="DF16" s="514">
        <v>773</v>
      </c>
      <c r="DG16" s="512">
        <f>VLOOKUP($DF16,Funktionsbezeichnungen,3,0)</f>
        <v>9</v>
      </c>
      <c r="DH16" s="511" t="str">
        <f>VLOOKUP($DF16,Funktionsbezeichnungen,2,0)</f>
        <v>Projektingenieur 9 (Bau)</v>
      </c>
      <c r="DI16" s="513"/>
      <c r="DJ16" s="512">
        <v>773</v>
      </c>
      <c r="DK16" s="512">
        <f>VLOOKUP($DJ16,Funktionsbezeichnungen,3,0)</f>
        <v>9</v>
      </c>
      <c r="DL16" s="511" t="str">
        <f>VLOOKUP($DJ16,Funktionsbezeichnungen,2,0)</f>
        <v>Projektingenieur 9 (Bau)</v>
      </c>
      <c r="DQ16" s="491">
        <f t="shared" si="19"/>
        <v>4209</v>
      </c>
      <c r="DR16" s="494">
        <v>2</v>
      </c>
      <c r="DS16" s="491">
        <v>3</v>
      </c>
      <c r="DT16" s="491" t="s">
        <v>951</v>
      </c>
      <c r="EV16" s="519">
        <v>5625</v>
      </c>
      <c r="EW16" s="491" t="s">
        <v>95</v>
      </c>
    </row>
    <row r="17" spans="1:153" s="491" customFormat="1" hidden="1" outlineLevel="1" x14ac:dyDescent="0.25">
      <c r="A17" s="510"/>
      <c r="B17" s="510"/>
      <c r="C17" s="510">
        <f t="shared" si="0"/>
        <v>1</v>
      </c>
      <c r="D17" s="509">
        <v>1</v>
      </c>
      <c r="E17" s="509"/>
      <c r="F17" s="538"/>
      <c r="G17" s="539"/>
      <c r="H17" s="539"/>
      <c r="I17" s="538"/>
      <c r="J17" s="539"/>
      <c r="K17" s="538"/>
      <c r="L17" s="538"/>
      <c r="M17" s="538"/>
      <c r="N17" s="489"/>
      <c r="O17" s="489"/>
      <c r="P17" s="476" t="s">
        <v>1301</v>
      </c>
      <c r="Q17" s="472" t="s">
        <v>1281</v>
      </c>
      <c r="R17" s="472" t="s">
        <v>1514</v>
      </c>
      <c r="S17" s="597"/>
      <c r="T17" s="536" t="s">
        <v>1282</v>
      </c>
      <c r="U17" s="502">
        <v>1959</v>
      </c>
      <c r="V17" s="507" t="s">
        <v>194</v>
      </c>
      <c r="W17" s="502">
        <v>1985</v>
      </c>
      <c r="X17" s="504"/>
      <c r="Y17" s="470"/>
      <c r="Z17" s="505"/>
      <c r="AA17" s="535" t="s">
        <v>1284</v>
      </c>
      <c r="AB17" s="532">
        <f t="shared" si="1"/>
        <v>38</v>
      </c>
      <c r="AC17" s="518" t="s">
        <v>1283</v>
      </c>
      <c r="AD17" s="517">
        <v>2017</v>
      </c>
      <c r="AE17" s="607"/>
      <c r="AF17" s="604" t="s">
        <v>95</v>
      </c>
      <c r="AG17" s="501"/>
      <c r="AH17" s="501"/>
      <c r="AI17" s="500" t="s">
        <v>373</v>
      </c>
      <c r="AJ17" s="492"/>
      <c r="CM17" s="533" t="e">
        <f t="shared" si="2"/>
        <v>#N/A</v>
      </c>
      <c r="CN17" s="495" t="str">
        <f t="shared" si="3"/>
        <v>Koch Urs-Martin</v>
      </c>
      <c r="CO17" s="495"/>
      <c r="CP17" s="495">
        <f t="shared" si="4"/>
        <v>38</v>
      </c>
      <c r="CQ17" s="495" t="str">
        <f t="shared" si="5"/>
        <v>B</v>
      </c>
      <c r="CR17" s="445" t="e">
        <f t="shared" si="6"/>
        <v>#N/A</v>
      </c>
      <c r="CS17" s="515">
        <v>3218</v>
      </c>
      <c r="CT17" s="514">
        <v>774</v>
      </c>
      <c r="CU17" s="512">
        <f t="shared" si="20"/>
        <v>10</v>
      </c>
      <c r="CV17" s="511" t="str">
        <f t="shared" si="21"/>
        <v>Senior Projektingenieur (Bau)</v>
      </c>
      <c r="CW17" s="514"/>
      <c r="CX17" s="512"/>
      <c r="CY17" s="511"/>
      <c r="CZ17" s="514"/>
      <c r="DA17" s="512"/>
      <c r="DB17" s="511"/>
      <c r="DC17" s="514"/>
      <c r="DD17" s="512"/>
      <c r="DE17" s="511"/>
      <c r="DF17" s="514"/>
      <c r="DG17" s="512"/>
      <c r="DH17" s="511"/>
      <c r="DI17" s="513"/>
      <c r="DJ17" s="512"/>
      <c r="DK17" s="512"/>
      <c r="DL17" s="511"/>
      <c r="DQ17" s="491">
        <f t="shared" si="19"/>
        <v>3218</v>
      </c>
      <c r="DR17" s="494">
        <v>1</v>
      </c>
      <c r="DS17" s="491">
        <v>2</v>
      </c>
      <c r="DT17" s="491" t="s">
        <v>951</v>
      </c>
      <c r="EV17" s="519">
        <v>4187</v>
      </c>
      <c r="EW17" s="491" t="s">
        <v>95</v>
      </c>
    </row>
    <row r="18" spans="1:153" s="491" customFormat="1" ht="15.75" hidden="1" outlineLevel="1" x14ac:dyDescent="0.25">
      <c r="A18" s="510"/>
      <c r="B18" s="510"/>
      <c r="C18" s="510">
        <f t="shared" si="0"/>
        <v>1</v>
      </c>
      <c r="D18" s="509">
        <v>1</v>
      </c>
      <c r="E18" s="509"/>
      <c r="F18" s="538"/>
      <c r="G18" s="539"/>
      <c r="H18" s="539"/>
      <c r="I18" s="538"/>
      <c r="J18" s="539"/>
      <c r="K18" s="538"/>
      <c r="L18" s="538"/>
      <c r="M18" s="538"/>
      <c r="N18" s="489"/>
      <c r="O18" s="489"/>
      <c r="P18" s="476" t="s">
        <v>1301</v>
      </c>
      <c r="Q18" s="472" t="s">
        <v>1591</v>
      </c>
      <c r="R18" s="472" t="s">
        <v>1514</v>
      </c>
      <c r="S18" s="597"/>
      <c r="T18" s="536" t="s">
        <v>1592</v>
      </c>
      <c r="U18" s="502">
        <v>1963</v>
      </c>
      <c r="V18" s="507" t="s">
        <v>1593</v>
      </c>
      <c r="W18" s="502">
        <v>1987</v>
      </c>
      <c r="X18" s="504"/>
      <c r="Y18" s="470"/>
      <c r="Z18" s="505"/>
      <c r="AA18" s="535"/>
      <c r="AB18" s="532">
        <f t="shared" si="1"/>
        <v>36</v>
      </c>
      <c r="AC18" s="518" t="s">
        <v>1283</v>
      </c>
      <c r="AD18" s="517">
        <v>2018</v>
      </c>
      <c r="AE18" s="607"/>
      <c r="AF18" s="604" t="s">
        <v>1039</v>
      </c>
      <c r="AG18" s="501"/>
      <c r="AH18" s="501"/>
      <c r="AI18" s="500" t="s">
        <v>373</v>
      </c>
      <c r="AJ18" s="492"/>
      <c r="CM18" s="533"/>
      <c r="CN18" s="495" t="str">
        <f t="shared" si="3"/>
        <v>Radomiak Denis</v>
      </c>
      <c r="CO18" s="495"/>
      <c r="CP18" s="495"/>
      <c r="CQ18" s="495"/>
      <c r="CR18" s="445"/>
      <c r="CS18" s="515"/>
      <c r="CT18" s="514"/>
      <c r="CU18" s="512"/>
      <c r="CV18" s="511"/>
      <c r="CW18" s="514"/>
      <c r="CX18" s="512"/>
      <c r="CY18" s="511"/>
      <c r="CZ18" s="514"/>
      <c r="DA18" s="512"/>
      <c r="DB18" s="511"/>
      <c r="DC18" s="514"/>
      <c r="DD18" s="512"/>
      <c r="DE18" s="511"/>
      <c r="DF18" s="514"/>
      <c r="DG18" s="512"/>
      <c r="DH18" s="511"/>
      <c r="DI18" s="513"/>
      <c r="DJ18" s="512"/>
      <c r="DK18" s="512"/>
      <c r="DL18" s="511"/>
      <c r="DR18" s="494"/>
      <c r="EV18" s="519"/>
    </row>
    <row r="19" spans="1:153" s="491" customFormat="1" hidden="1" outlineLevel="1" x14ac:dyDescent="0.25">
      <c r="A19" s="510"/>
      <c r="B19" s="510"/>
      <c r="C19" s="510">
        <f t="shared" si="0"/>
        <v>1</v>
      </c>
      <c r="D19" s="509"/>
      <c r="E19" s="509">
        <v>1</v>
      </c>
      <c r="F19" s="538"/>
      <c r="G19" s="539"/>
      <c r="H19" s="539"/>
      <c r="I19" s="538"/>
      <c r="J19" s="539"/>
      <c r="K19" s="538"/>
      <c r="L19" s="538"/>
      <c r="M19" s="538"/>
      <c r="N19" s="489"/>
      <c r="O19" s="489"/>
      <c r="P19" s="476" t="s">
        <v>1140</v>
      </c>
      <c r="Q19" s="472" t="s">
        <v>1193</v>
      </c>
      <c r="R19" s="472" t="s">
        <v>1514</v>
      </c>
      <c r="S19" s="597"/>
      <c r="T19" s="536" t="s">
        <v>1194</v>
      </c>
      <c r="U19" s="502">
        <v>1962</v>
      </c>
      <c r="V19" s="507" t="s">
        <v>195</v>
      </c>
      <c r="W19" s="502">
        <v>1986</v>
      </c>
      <c r="X19" s="504"/>
      <c r="Y19" s="470"/>
      <c r="Z19" s="505"/>
      <c r="AA19" s="535" t="s">
        <v>1196</v>
      </c>
      <c r="AB19" s="532">
        <f t="shared" si="1"/>
        <v>37</v>
      </c>
      <c r="AC19" s="518" t="s">
        <v>1598</v>
      </c>
      <c r="AD19" s="517">
        <v>2016</v>
      </c>
      <c r="AE19" s="607"/>
      <c r="AF19" s="604" t="s">
        <v>95</v>
      </c>
      <c r="AG19" s="501"/>
      <c r="AH19" s="501"/>
      <c r="AI19" s="500" t="s">
        <v>373</v>
      </c>
      <c r="AJ19" s="492"/>
      <c r="CM19" s="491" t="e">
        <f>IF(CQ19=CR19,"","anders")</f>
        <v>#N/A</v>
      </c>
      <c r="CN19" s="491" t="str">
        <f t="shared" si="3"/>
        <v>Jann Roger</v>
      </c>
      <c r="CP19" s="491">
        <f t="shared" ref="CP19:CP50" si="22">+AB19</f>
        <v>37</v>
      </c>
      <c r="CQ19" s="491" t="str">
        <f t="shared" ref="CQ19:CQ50" si="23">+AF19</f>
        <v>B</v>
      </c>
      <c r="CR19" s="445" t="e">
        <f>VLOOKUP(CS19,Kategorie,2,0)</f>
        <v>#N/A</v>
      </c>
      <c r="CS19" s="519">
        <v>3214</v>
      </c>
      <c r="CT19" s="514">
        <v>774</v>
      </c>
      <c r="CU19" s="512">
        <f>VLOOKUP($CT19,Funktionsbezeichnungen,3,0)</f>
        <v>10</v>
      </c>
      <c r="CV19" s="511" t="str">
        <f>VLOOKUP($CT19,Funktionsbezeichnungen,2,0)</f>
        <v>Senior Projektingenieur (Bau)</v>
      </c>
      <c r="CW19" s="514">
        <v>774</v>
      </c>
      <c r="CX19" s="512">
        <f>VLOOKUP($CW19,Funktionsbezeichnungen,3,0)</f>
        <v>10</v>
      </c>
      <c r="CY19" s="511" t="str">
        <f>VLOOKUP($CW19,Funktionsbezeichnungen,2,0)</f>
        <v>Senior Projektingenieur (Bau)</v>
      </c>
      <c r="CZ19" s="514"/>
      <c r="DA19" s="512"/>
      <c r="DB19" s="511"/>
      <c r="DC19" s="514"/>
      <c r="DD19" s="512"/>
      <c r="DE19" s="511"/>
      <c r="DF19" s="514"/>
      <c r="DG19" s="512"/>
      <c r="DH19" s="511"/>
      <c r="DI19" s="513"/>
      <c r="DJ19" s="512"/>
      <c r="DK19" s="512"/>
      <c r="DL19" s="511"/>
      <c r="DQ19" s="491">
        <f>+CS19</f>
        <v>3214</v>
      </c>
      <c r="DR19" s="494">
        <v>2</v>
      </c>
      <c r="DS19" s="491">
        <v>3</v>
      </c>
      <c r="DT19" s="491" t="s">
        <v>951</v>
      </c>
      <c r="EV19" s="519">
        <v>4179</v>
      </c>
      <c r="EW19" s="491" t="s">
        <v>95</v>
      </c>
    </row>
    <row r="20" spans="1:153" s="491" customFormat="1" hidden="1" outlineLevel="1" x14ac:dyDescent="0.25">
      <c r="A20" s="510"/>
      <c r="B20" s="510"/>
      <c r="C20" s="510">
        <f t="shared" si="0"/>
        <v>1</v>
      </c>
      <c r="D20" s="509"/>
      <c r="E20" s="509">
        <v>1</v>
      </c>
      <c r="F20" s="538"/>
      <c r="G20" s="539"/>
      <c r="H20" s="539"/>
      <c r="I20" s="538"/>
      <c r="J20" s="539"/>
      <c r="K20" s="538"/>
      <c r="L20" s="538"/>
      <c r="M20" s="538"/>
      <c r="N20" s="489"/>
      <c r="O20" s="489"/>
      <c r="P20" s="476" t="s">
        <v>358</v>
      </c>
      <c r="Q20" s="472" t="s">
        <v>442</v>
      </c>
      <c r="R20" s="472" t="s">
        <v>1514</v>
      </c>
      <c r="S20" s="597"/>
      <c r="T20" s="536" t="s">
        <v>116</v>
      </c>
      <c r="U20" s="502">
        <v>1962</v>
      </c>
      <c r="V20" s="507" t="s">
        <v>1061</v>
      </c>
      <c r="W20" s="502">
        <v>1987</v>
      </c>
      <c r="X20" s="504"/>
      <c r="Y20" s="470"/>
      <c r="Z20" s="505"/>
      <c r="AA20" s="535" t="s">
        <v>222</v>
      </c>
      <c r="AB20" s="532">
        <f t="shared" si="1"/>
        <v>36</v>
      </c>
      <c r="AC20" s="518" t="s">
        <v>664</v>
      </c>
      <c r="AD20" s="517">
        <v>1990</v>
      </c>
      <c r="AE20" s="607"/>
      <c r="AF20" s="604" t="s">
        <v>95</v>
      </c>
      <c r="AG20" s="501"/>
      <c r="AH20" s="501"/>
      <c r="AI20" s="500" t="s">
        <v>373</v>
      </c>
      <c r="AJ20" s="492"/>
      <c r="CM20" s="491" t="str">
        <f>IF(CQ20=CR20,"","anders")</f>
        <v/>
      </c>
      <c r="CN20" s="491" t="str">
        <f t="shared" si="3"/>
        <v>Wecke Jürgen</v>
      </c>
      <c r="CP20" s="491">
        <f t="shared" si="22"/>
        <v>36</v>
      </c>
      <c r="CQ20" s="491" t="str">
        <f t="shared" si="23"/>
        <v>B</v>
      </c>
      <c r="CR20" s="445" t="str">
        <f>VLOOKUP(CS20,Kategorie,2,0)</f>
        <v>B</v>
      </c>
      <c r="CS20" s="519">
        <v>4187</v>
      </c>
      <c r="CT20" s="514">
        <v>774</v>
      </c>
      <c r="CU20" s="512">
        <f>VLOOKUP($CT20,Funktionsbezeichnungen,3,0)</f>
        <v>10</v>
      </c>
      <c r="CV20" s="511" t="str">
        <f>VLOOKUP($CT20,Funktionsbezeichnungen,2,0)</f>
        <v>Senior Projektingenieur (Bau)</v>
      </c>
      <c r="CW20" s="514">
        <v>774</v>
      </c>
      <c r="CX20" s="512">
        <f>VLOOKUP($CW20,Funktionsbezeichnungen,3,0)</f>
        <v>10</v>
      </c>
      <c r="CY20" s="511" t="str">
        <f>VLOOKUP($CW20,Funktionsbezeichnungen,2,0)</f>
        <v>Senior Projektingenieur (Bau)</v>
      </c>
      <c r="CZ20" s="514">
        <v>774</v>
      </c>
      <c r="DA20" s="512">
        <f>VLOOKUP($CZ20,Funktionsbezeichnungen,3,0)</f>
        <v>10</v>
      </c>
      <c r="DB20" s="511" t="str">
        <f>VLOOKUP($CZ20,Funktionsbezeichnungen,2,0)</f>
        <v>Senior Projektingenieur (Bau)</v>
      </c>
      <c r="DC20" s="514">
        <v>774</v>
      </c>
      <c r="DD20" s="512">
        <f>VLOOKUP($DC20,Funktionsbezeichnungen,3,0)</f>
        <v>10</v>
      </c>
      <c r="DE20" s="511" t="str">
        <f>VLOOKUP($DC20,Funktionsbezeichnungen,2,0)</f>
        <v>Senior Projektingenieur (Bau)</v>
      </c>
      <c r="DF20" s="514">
        <v>773</v>
      </c>
      <c r="DG20" s="512">
        <f>VLOOKUP($DF20,Funktionsbezeichnungen,3,0)</f>
        <v>9</v>
      </c>
      <c r="DH20" s="511" t="str">
        <f>VLOOKUP($DF20,Funktionsbezeichnungen,2,0)</f>
        <v>Projektingenieur 9 (Bau)</v>
      </c>
      <c r="DI20" s="513"/>
      <c r="DJ20" s="512">
        <v>773</v>
      </c>
      <c r="DK20" s="512">
        <f>VLOOKUP($DJ20,Funktionsbezeichnungen,3,0)</f>
        <v>9</v>
      </c>
      <c r="DL20" s="511" t="str">
        <f>VLOOKUP($DJ20,Funktionsbezeichnungen,2,0)</f>
        <v>Projektingenieur 9 (Bau)</v>
      </c>
      <c r="DQ20" s="491">
        <f>+CS20</f>
        <v>4187</v>
      </c>
      <c r="DR20" s="494">
        <v>2</v>
      </c>
      <c r="DS20" s="491">
        <v>3</v>
      </c>
      <c r="DT20" s="491" t="s">
        <v>951</v>
      </c>
      <c r="EV20" s="519">
        <v>4168</v>
      </c>
      <c r="EW20" s="491" t="s">
        <v>95</v>
      </c>
    </row>
    <row r="21" spans="1:153" s="491" customFormat="1" ht="27" hidden="1" outlineLevel="1" x14ac:dyDescent="0.25">
      <c r="A21" s="510"/>
      <c r="B21" s="510"/>
      <c r="C21" s="510">
        <f t="shared" si="0"/>
        <v>1</v>
      </c>
      <c r="D21" s="509"/>
      <c r="E21" s="509">
        <v>1</v>
      </c>
      <c r="F21" s="538"/>
      <c r="G21" s="539"/>
      <c r="H21" s="539">
        <v>1</v>
      </c>
      <c r="I21" s="538"/>
      <c r="J21" s="539"/>
      <c r="K21" s="538"/>
      <c r="L21" s="538"/>
      <c r="M21" s="538"/>
      <c r="N21" s="489"/>
      <c r="O21" s="489"/>
      <c r="P21" s="476" t="s">
        <v>358</v>
      </c>
      <c r="Q21" s="472" t="s">
        <v>445</v>
      </c>
      <c r="R21" s="472" t="s">
        <v>1514</v>
      </c>
      <c r="S21" s="597"/>
      <c r="T21" s="536" t="s">
        <v>118</v>
      </c>
      <c r="U21" s="502">
        <v>1962</v>
      </c>
      <c r="V21" s="507" t="s">
        <v>1069</v>
      </c>
      <c r="W21" s="502">
        <v>1987</v>
      </c>
      <c r="X21" s="504"/>
      <c r="Y21" s="470"/>
      <c r="Z21" s="505"/>
      <c r="AA21" s="535" t="s">
        <v>223</v>
      </c>
      <c r="AB21" s="532">
        <f t="shared" si="1"/>
        <v>36</v>
      </c>
      <c r="AC21" s="518" t="s">
        <v>704</v>
      </c>
      <c r="AD21" s="517">
        <v>1995</v>
      </c>
      <c r="AE21" s="607"/>
      <c r="AF21" s="604" t="s">
        <v>95</v>
      </c>
      <c r="AG21" s="501"/>
      <c r="AH21" s="501"/>
      <c r="AI21" s="500" t="s">
        <v>373</v>
      </c>
      <c r="AJ21" s="492"/>
      <c r="CM21" s="491" t="str">
        <f>IF(CQ21=CR21,"","anders")</f>
        <v/>
      </c>
      <c r="CN21" s="491" t="str">
        <f t="shared" si="3"/>
        <v>Bäumle Michael</v>
      </c>
      <c r="CP21" s="491">
        <f t="shared" si="22"/>
        <v>36</v>
      </c>
      <c r="CQ21" s="491" t="str">
        <f t="shared" si="23"/>
        <v>B</v>
      </c>
      <c r="CR21" s="445" t="str">
        <f>VLOOKUP(CS21,Kategorie,2,0)</f>
        <v>B</v>
      </c>
      <c r="CS21" s="519">
        <v>4179</v>
      </c>
      <c r="CT21" s="514">
        <v>773</v>
      </c>
      <c r="CU21" s="512">
        <f>VLOOKUP($CT21,Funktionsbezeichnungen,3,0)</f>
        <v>9</v>
      </c>
      <c r="CV21" s="511" t="str">
        <f>VLOOKUP($CT21,Funktionsbezeichnungen,2,0)</f>
        <v>Projektingenieur 9 (Bau)</v>
      </c>
      <c r="CW21" s="514">
        <v>773</v>
      </c>
      <c r="CX21" s="512">
        <f>VLOOKUP($CW21,Funktionsbezeichnungen,3,0)</f>
        <v>9</v>
      </c>
      <c r="CY21" s="511" t="str">
        <f>VLOOKUP($CW21,Funktionsbezeichnungen,2,0)</f>
        <v>Projektingenieur 9 (Bau)</v>
      </c>
      <c r="CZ21" s="514">
        <v>773</v>
      </c>
      <c r="DA21" s="512">
        <f>VLOOKUP($CZ21,Funktionsbezeichnungen,3,0)</f>
        <v>9</v>
      </c>
      <c r="DB21" s="511" t="str">
        <f>VLOOKUP($CZ21,Funktionsbezeichnungen,2,0)</f>
        <v>Projektingenieur 9 (Bau)</v>
      </c>
      <c r="DC21" s="514">
        <v>773</v>
      </c>
      <c r="DD21" s="512">
        <f>VLOOKUP($DC21,Funktionsbezeichnungen,3,0)</f>
        <v>9</v>
      </c>
      <c r="DE21" s="511" t="str">
        <f>VLOOKUP($DC21,Funktionsbezeichnungen,2,0)</f>
        <v>Projektingenieur 9 (Bau)</v>
      </c>
      <c r="DF21" s="514">
        <v>773</v>
      </c>
      <c r="DG21" s="512">
        <f>VLOOKUP($DF21,Funktionsbezeichnungen,3,0)</f>
        <v>9</v>
      </c>
      <c r="DH21" s="511" t="str">
        <f>VLOOKUP($DF21,Funktionsbezeichnungen,2,0)</f>
        <v>Projektingenieur 9 (Bau)</v>
      </c>
      <c r="DI21" s="513"/>
      <c r="DJ21" s="512">
        <v>772</v>
      </c>
      <c r="DK21" s="512">
        <f>VLOOKUP($DJ21,Funktionsbezeichnungen,3,0)</f>
        <v>8</v>
      </c>
      <c r="DL21" s="511" t="str">
        <f>VLOOKUP($DJ21,Funktionsbezeichnungen,2,0)</f>
        <v>Projektingenieur 8 (Bau)</v>
      </c>
      <c r="DQ21" s="491">
        <f>+CS21</f>
        <v>4179</v>
      </c>
      <c r="DR21" s="494">
        <v>2</v>
      </c>
      <c r="DS21" s="491">
        <v>3</v>
      </c>
      <c r="DT21" s="491" t="s">
        <v>951</v>
      </c>
      <c r="EV21" s="519">
        <v>4176</v>
      </c>
      <c r="EW21" s="491" t="s">
        <v>95</v>
      </c>
    </row>
    <row r="22" spans="1:153" s="491" customFormat="1" ht="27" hidden="1" outlineLevel="1" x14ac:dyDescent="0.25">
      <c r="A22" s="510">
        <v>1</v>
      </c>
      <c r="B22" s="510"/>
      <c r="C22" s="510">
        <f t="shared" si="0"/>
        <v>1</v>
      </c>
      <c r="D22" s="509">
        <v>1</v>
      </c>
      <c r="E22" s="509"/>
      <c r="F22" s="538"/>
      <c r="G22" s="539"/>
      <c r="H22" s="539">
        <v>1</v>
      </c>
      <c r="I22" s="538"/>
      <c r="J22" s="539"/>
      <c r="K22" s="538"/>
      <c r="L22" s="538"/>
      <c r="M22" s="538"/>
      <c r="N22" s="489"/>
      <c r="O22" s="489"/>
      <c r="P22" s="476" t="s">
        <v>361</v>
      </c>
      <c r="Q22" s="472" t="s">
        <v>440</v>
      </c>
      <c r="R22" s="472" t="s">
        <v>1514</v>
      </c>
      <c r="S22" s="597"/>
      <c r="T22" s="536" t="s">
        <v>119</v>
      </c>
      <c r="U22" s="502">
        <v>1960</v>
      </c>
      <c r="V22" s="507" t="s">
        <v>197</v>
      </c>
      <c r="W22" s="502">
        <v>1988</v>
      </c>
      <c r="X22" s="504"/>
      <c r="Y22" s="470"/>
      <c r="Z22" s="505"/>
      <c r="AA22" s="535" t="s">
        <v>238</v>
      </c>
      <c r="AB22" s="532">
        <f t="shared" si="1"/>
        <v>35</v>
      </c>
      <c r="AC22" s="518" t="s">
        <v>1130</v>
      </c>
      <c r="AD22" s="517">
        <v>1989</v>
      </c>
      <c r="AE22" s="607"/>
      <c r="AF22" s="604" t="s">
        <v>95</v>
      </c>
      <c r="AG22" s="501"/>
      <c r="AH22" s="501"/>
      <c r="AI22" s="500" t="s">
        <v>418</v>
      </c>
      <c r="AJ22" s="492"/>
      <c r="CM22" s="491" t="str">
        <f>IF(CQ22=CR22,"","anders")</f>
        <v/>
      </c>
      <c r="CN22" s="491" t="str">
        <f t="shared" si="3"/>
        <v>Riecke Heino</v>
      </c>
      <c r="CP22" s="491">
        <f t="shared" si="22"/>
        <v>35</v>
      </c>
      <c r="CQ22" s="491" t="str">
        <f t="shared" si="23"/>
        <v>B</v>
      </c>
      <c r="CR22" s="445" t="str">
        <f>VLOOKUP(CS22,Kategorie,2,0)</f>
        <v>B</v>
      </c>
      <c r="CS22" s="519">
        <v>4168</v>
      </c>
      <c r="CT22" s="514">
        <v>774</v>
      </c>
      <c r="CU22" s="512">
        <f>VLOOKUP($CT22,Funktionsbezeichnungen,3,0)</f>
        <v>10</v>
      </c>
      <c r="CV22" s="511" t="str">
        <f>VLOOKUP($CT22,Funktionsbezeichnungen,2,0)</f>
        <v>Senior Projektingenieur (Bau)</v>
      </c>
      <c r="CW22" s="514">
        <v>774</v>
      </c>
      <c r="CX22" s="512">
        <f>VLOOKUP($CW22,Funktionsbezeichnungen,3,0)</f>
        <v>10</v>
      </c>
      <c r="CY22" s="511" t="str">
        <f>VLOOKUP($CW22,Funktionsbezeichnungen,2,0)</f>
        <v>Senior Projektingenieur (Bau)</v>
      </c>
      <c r="CZ22" s="514">
        <v>774</v>
      </c>
      <c r="DA22" s="512">
        <f>VLOOKUP($CZ22,Funktionsbezeichnungen,3,0)</f>
        <v>10</v>
      </c>
      <c r="DB22" s="511" t="str">
        <f>VLOOKUP($CZ22,Funktionsbezeichnungen,2,0)</f>
        <v>Senior Projektingenieur (Bau)</v>
      </c>
      <c r="DC22" s="514">
        <v>774</v>
      </c>
      <c r="DD22" s="512">
        <f>VLOOKUP($DC22,Funktionsbezeichnungen,3,0)</f>
        <v>10</v>
      </c>
      <c r="DE22" s="511" t="str">
        <f>VLOOKUP($DC22,Funktionsbezeichnungen,2,0)</f>
        <v>Senior Projektingenieur (Bau)</v>
      </c>
      <c r="DF22" s="514">
        <v>774</v>
      </c>
      <c r="DG22" s="512">
        <f>VLOOKUP($DF22,Funktionsbezeichnungen,3,0)</f>
        <v>10</v>
      </c>
      <c r="DH22" s="511" t="str">
        <f>VLOOKUP($DF22,Funktionsbezeichnungen,2,0)</f>
        <v>Senior Projektingenieur (Bau)</v>
      </c>
      <c r="DI22" s="513"/>
      <c r="DJ22" s="512">
        <v>773</v>
      </c>
      <c r="DK22" s="512">
        <f>VLOOKUP($DJ22,Funktionsbezeichnungen,3,0)</f>
        <v>9</v>
      </c>
      <c r="DL22" s="511" t="str">
        <f>VLOOKUP($DJ22,Funktionsbezeichnungen,2,0)</f>
        <v>Projektingenieur 9 (Bau)</v>
      </c>
      <c r="DQ22" s="491">
        <f>+CS22</f>
        <v>4168</v>
      </c>
      <c r="DR22" s="494">
        <v>1</v>
      </c>
      <c r="DS22" s="491">
        <v>2</v>
      </c>
      <c r="DT22" s="491" t="s">
        <v>951</v>
      </c>
      <c r="EV22" s="519">
        <v>4276</v>
      </c>
      <c r="EW22" s="491" t="s">
        <v>95</v>
      </c>
    </row>
    <row r="23" spans="1:153" s="491" customFormat="1" hidden="1" outlineLevel="1" x14ac:dyDescent="0.25">
      <c r="A23" s="510"/>
      <c r="B23" s="510">
        <v>1</v>
      </c>
      <c r="C23" s="510">
        <f t="shared" si="0"/>
        <v>1</v>
      </c>
      <c r="D23" s="509">
        <v>1</v>
      </c>
      <c r="E23" s="509"/>
      <c r="F23" s="538"/>
      <c r="G23" s="539"/>
      <c r="H23" s="539">
        <v>1</v>
      </c>
      <c r="I23" s="538"/>
      <c r="J23" s="539"/>
      <c r="K23" s="538"/>
      <c r="L23" s="538"/>
      <c r="M23" s="538"/>
      <c r="N23" s="489"/>
      <c r="O23" s="489"/>
      <c r="P23" s="476" t="s">
        <v>1140</v>
      </c>
      <c r="Q23" s="472" t="s">
        <v>451</v>
      </c>
      <c r="R23" s="472" t="s">
        <v>1514</v>
      </c>
      <c r="S23" s="597"/>
      <c r="T23" s="536" t="s">
        <v>120</v>
      </c>
      <c r="U23" s="502">
        <v>1961</v>
      </c>
      <c r="V23" s="507" t="s">
        <v>197</v>
      </c>
      <c r="W23" s="502">
        <v>1988</v>
      </c>
      <c r="X23" s="504"/>
      <c r="Y23" s="470"/>
      <c r="Z23" s="505"/>
      <c r="AA23" s="535" t="s">
        <v>91</v>
      </c>
      <c r="AB23" s="532">
        <f t="shared" si="1"/>
        <v>35</v>
      </c>
      <c r="AC23" s="518" t="s">
        <v>1599</v>
      </c>
      <c r="AD23" s="517">
        <v>1989</v>
      </c>
      <c r="AE23" s="607"/>
      <c r="AF23" s="604" t="s">
        <v>95</v>
      </c>
      <c r="AG23" s="501"/>
      <c r="AH23" s="501"/>
      <c r="AI23" s="500" t="s">
        <v>373</v>
      </c>
      <c r="AJ23" s="492"/>
      <c r="CM23" s="491" t="str">
        <f>IF(CQ23=CR23,"","anders")</f>
        <v/>
      </c>
      <c r="CN23" s="491" t="str">
        <f t="shared" si="3"/>
        <v>Thomas Anette</v>
      </c>
      <c r="CP23" s="491">
        <f t="shared" si="22"/>
        <v>35</v>
      </c>
      <c r="CQ23" s="491" t="str">
        <f t="shared" si="23"/>
        <v>B</v>
      </c>
      <c r="CR23" s="445" t="str">
        <f>VLOOKUP(CS23,Kategorie,2,0)</f>
        <v>B</v>
      </c>
      <c r="CS23" s="519">
        <v>4176</v>
      </c>
      <c r="CT23" s="514">
        <v>774</v>
      </c>
      <c r="CU23" s="512">
        <f>VLOOKUP($CT23,Funktionsbezeichnungen,3,0)</f>
        <v>10</v>
      </c>
      <c r="CV23" s="511" t="str">
        <f>VLOOKUP($CT23,Funktionsbezeichnungen,2,0)</f>
        <v>Senior Projektingenieur (Bau)</v>
      </c>
      <c r="CW23" s="514">
        <v>774</v>
      </c>
      <c r="CX23" s="512">
        <f>VLOOKUP($CW23,Funktionsbezeichnungen,3,0)</f>
        <v>10</v>
      </c>
      <c r="CY23" s="511" t="str">
        <f>VLOOKUP($CW23,Funktionsbezeichnungen,2,0)</f>
        <v>Senior Projektingenieur (Bau)</v>
      </c>
      <c r="CZ23" s="514">
        <v>774</v>
      </c>
      <c r="DA23" s="512">
        <f>VLOOKUP($CZ23,Funktionsbezeichnungen,3,0)</f>
        <v>10</v>
      </c>
      <c r="DB23" s="511" t="str">
        <f>VLOOKUP($CZ23,Funktionsbezeichnungen,2,0)</f>
        <v>Senior Projektingenieur (Bau)</v>
      </c>
      <c r="DC23" s="514">
        <v>774</v>
      </c>
      <c r="DD23" s="512">
        <f>VLOOKUP($DC23,Funktionsbezeichnungen,3,0)</f>
        <v>10</v>
      </c>
      <c r="DE23" s="511" t="str">
        <f>VLOOKUP($DC23,Funktionsbezeichnungen,2,0)</f>
        <v>Senior Projektingenieur (Bau)</v>
      </c>
      <c r="DF23" s="514">
        <v>773</v>
      </c>
      <c r="DG23" s="512">
        <f>VLOOKUP($DF23,Funktionsbezeichnungen,3,0)</f>
        <v>9</v>
      </c>
      <c r="DH23" s="511" t="str">
        <f>VLOOKUP($DF23,Funktionsbezeichnungen,2,0)</f>
        <v>Projektingenieur 9 (Bau)</v>
      </c>
      <c r="DI23" s="513"/>
      <c r="DJ23" s="512">
        <v>773</v>
      </c>
      <c r="DK23" s="512">
        <f>VLOOKUP($DJ23,Funktionsbezeichnungen,3,0)</f>
        <v>9</v>
      </c>
      <c r="DL23" s="511" t="str">
        <f>VLOOKUP($DJ23,Funktionsbezeichnungen,2,0)</f>
        <v>Projektingenieur 9 (Bau)</v>
      </c>
      <c r="DQ23" s="491">
        <f>+CS23</f>
        <v>4176</v>
      </c>
      <c r="DR23" s="494">
        <v>1</v>
      </c>
      <c r="DS23" s="491">
        <v>2</v>
      </c>
      <c r="DT23" s="491" t="s">
        <v>951</v>
      </c>
      <c r="EV23" s="519">
        <v>7679</v>
      </c>
      <c r="EW23" s="491" t="s">
        <v>95</v>
      </c>
    </row>
    <row r="24" spans="1:153" s="491" customFormat="1" hidden="1" outlineLevel="1" x14ac:dyDescent="0.25">
      <c r="A24" s="510"/>
      <c r="B24" s="510"/>
      <c r="C24" s="510">
        <f t="shared" si="0"/>
        <v>1</v>
      </c>
      <c r="D24" s="509">
        <v>1</v>
      </c>
      <c r="E24" s="509"/>
      <c r="F24" s="538"/>
      <c r="G24" s="539"/>
      <c r="H24" s="539"/>
      <c r="I24" s="538"/>
      <c r="J24" s="539"/>
      <c r="K24" s="538"/>
      <c r="L24" s="538"/>
      <c r="M24" s="538"/>
      <c r="N24" s="489"/>
      <c r="O24" s="489"/>
      <c r="P24" s="476" t="s">
        <v>1140</v>
      </c>
      <c r="Q24" s="472" t="s">
        <v>1612</v>
      </c>
      <c r="R24" s="472" t="s">
        <v>1603</v>
      </c>
      <c r="S24" s="597"/>
      <c r="T24" s="536" t="s">
        <v>1611</v>
      </c>
      <c r="U24" s="502">
        <v>1966</v>
      </c>
      <c r="V24" s="507" t="s">
        <v>1610</v>
      </c>
      <c r="W24" s="502">
        <v>1986</v>
      </c>
      <c r="X24" s="504" t="s">
        <v>1609</v>
      </c>
      <c r="Y24" s="470">
        <v>1999</v>
      </c>
      <c r="Z24" s="534" t="s">
        <v>1547</v>
      </c>
      <c r="AA24" s="535" t="s">
        <v>1613</v>
      </c>
      <c r="AB24" s="532">
        <f t="shared" si="1"/>
        <v>24</v>
      </c>
      <c r="AC24" s="518" t="s">
        <v>97</v>
      </c>
      <c r="AD24" s="517">
        <v>2018</v>
      </c>
      <c r="AE24" s="607"/>
      <c r="AF24" s="604" t="s">
        <v>105</v>
      </c>
      <c r="AG24" s="501"/>
      <c r="AH24" s="501"/>
      <c r="AI24" s="500" t="s">
        <v>373</v>
      </c>
      <c r="AJ24" s="492"/>
      <c r="CN24" s="491" t="str">
        <f t="shared" si="3"/>
        <v>Rüegg Stephan</v>
      </c>
      <c r="CP24" s="491">
        <f t="shared" si="22"/>
        <v>24</v>
      </c>
      <c r="CQ24" s="491" t="str">
        <f t="shared" si="23"/>
        <v>C</v>
      </c>
      <c r="CR24" s="445"/>
      <c r="CS24" s="519"/>
      <c r="CT24" s="514"/>
      <c r="CU24" s="512"/>
      <c r="CV24" s="511"/>
      <c r="CW24" s="514"/>
      <c r="CX24" s="512"/>
      <c r="CY24" s="511"/>
      <c r="CZ24" s="514"/>
      <c r="DA24" s="512"/>
      <c r="DB24" s="511"/>
      <c r="DC24" s="514"/>
      <c r="DD24" s="512"/>
      <c r="DE24" s="511"/>
      <c r="DF24" s="514"/>
      <c r="DG24" s="512"/>
      <c r="DH24" s="511"/>
      <c r="DI24" s="513"/>
      <c r="DJ24" s="512"/>
      <c r="DK24" s="512"/>
      <c r="DL24" s="511"/>
      <c r="DR24" s="494"/>
      <c r="EV24" s="519"/>
    </row>
    <row r="25" spans="1:153" s="491" customFormat="1" ht="40.5" hidden="1" outlineLevel="1" x14ac:dyDescent="0.25">
      <c r="A25" s="510"/>
      <c r="B25" s="510"/>
      <c r="C25" s="510">
        <f t="shared" si="0"/>
        <v>1</v>
      </c>
      <c r="D25" s="509"/>
      <c r="E25" s="509">
        <v>1</v>
      </c>
      <c r="F25" s="538"/>
      <c r="G25" s="539"/>
      <c r="H25" s="539">
        <v>1</v>
      </c>
      <c r="I25" s="538"/>
      <c r="J25" s="539"/>
      <c r="K25" s="538"/>
      <c r="L25" s="538"/>
      <c r="M25" s="538"/>
      <c r="N25" s="489"/>
      <c r="O25" s="489"/>
      <c r="P25" s="476" t="s">
        <v>1301</v>
      </c>
      <c r="Q25" s="472" t="s">
        <v>461</v>
      </c>
      <c r="R25" s="472" t="s">
        <v>1514</v>
      </c>
      <c r="S25" s="597"/>
      <c r="T25" s="536" t="s">
        <v>234</v>
      </c>
      <c r="U25" s="502">
        <v>1972</v>
      </c>
      <c r="V25" s="507" t="s">
        <v>195</v>
      </c>
      <c r="W25" s="502">
        <v>1996</v>
      </c>
      <c r="X25" s="504" t="s">
        <v>314</v>
      </c>
      <c r="Y25" s="470">
        <v>2002</v>
      </c>
      <c r="Z25" s="505"/>
      <c r="AA25" s="535" t="s">
        <v>547</v>
      </c>
      <c r="AB25" s="532">
        <f t="shared" si="1"/>
        <v>27</v>
      </c>
      <c r="AC25" s="518" t="s">
        <v>1534</v>
      </c>
      <c r="AD25" s="517">
        <v>2002</v>
      </c>
      <c r="AE25" s="607"/>
      <c r="AF25" s="604" t="s">
        <v>95</v>
      </c>
      <c r="AG25" s="501"/>
      <c r="AH25" s="501"/>
      <c r="AI25" s="500" t="s">
        <v>402</v>
      </c>
      <c r="AJ25" s="492"/>
      <c r="CM25" s="491" t="str">
        <f t="shared" ref="CM25:CM56" si="24">IF(CQ25=CR25,"","anders")</f>
        <v/>
      </c>
      <c r="CN25" s="491" t="str">
        <f t="shared" si="3"/>
        <v>Müller Thomas</v>
      </c>
      <c r="CP25" s="491">
        <f t="shared" si="22"/>
        <v>27</v>
      </c>
      <c r="CQ25" s="491" t="str">
        <f t="shared" si="23"/>
        <v>B</v>
      </c>
      <c r="CR25" s="445" t="str">
        <f t="shared" ref="CR25:CR56" si="25">VLOOKUP(CS25,Kategorie,2,0)</f>
        <v>B</v>
      </c>
      <c r="CS25" s="519">
        <v>4276</v>
      </c>
      <c r="CT25" s="514">
        <v>774</v>
      </c>
      <c r="CU25" s="512">
        <f t="shared" ref="CU25:CU33" si="26">VLOOKUP($CT25,Funktionsbezeichnungen,3,0)</f>
        <v>10</v>
      </c>
      <c r="CV25" s="511" t="str">
        <f t="shared" ref="CV25:CV33" si="27">VLOOKUP($CT25,Funktionsbezeichnungen,2,0)</f>
        <v>Senior Projektingenieur (Bau)</v>
      </c>
      <c r="CW25" s="514">
        <v>774</v>
      </c>
      <c r="CX25" s="512">
        <f t="shared" ref="CX25:CX33" si="28">VLOOKUP($CW25,Funktionsbezeichnungen,3,0)</f>
        <v>10</v>
      </c>
      <c r="CY25" s="511" t="str">
        <f t="shared" ref="CY25:CY33" si="29">VLOOKUP($CW25,Funktionsbezeichnungen,2,0)</f>
        <v>Senior Projektingenieur (Bau)</v>
      </c>
      <c r="CZ25" s="514">
        <v>773</v>
      </c>
      <c r="DA25" s="512">
        <f>VLOOKUP($CZ25,Funktionsbezeichnungen,3,0)</f>
        <v>9</v>
      </c>
      <c r="DB25" s="511" t="str">
        <f>VLOOKUP($CZ25,Funktionsbezeichnungen,2,0)</f>
        <v>Projektingenieur 9 (Bau)</v>
      </c>
      <c r="DC25" s="514">
        <v>773</v>
      </c>
      <c r="DD25" s="512">
        <f>VLOOKUP($DC25,Funktionsbezeichnungen,3,0)</f>
        <v>9</v>
      </c>
      <c r="DE25" s="511" t="str">
        <f>VLOOKUP($DC25,Funktionsbezeichnungen,2,0)</f>
        <v>Projektingenieur 9 (Bau)</v>
      </c>
      <c r="DF25" s="514">
        <v>773</v>
      </c>
      <c r="DG25" s="512">
        <f>VLOOKUP($DF25,Funktionsbezeichnungen,3,0)</f>
        <v>9</v>
      </c>
      <c r="DH25" s="511" t="str">
        <f>VLOOKUP($DF25,Funktionsbezeichnungen,2,0)</f>
        <v>Projektingenieur 9 (Bau)</v>
      </c>
      <c r="DI25" s="513"/>
      <c r="DJ25" s="512">
        <v>772</v>
      </c>
      <c r="DK25" s="512">
        <f>VLOOKUP($DJ25,Funktionsbezeichnungen,3,0)</f>
        <v>8</v>
      </c>
      <c r="DL25" s="511" t="str">
        <f>VLOOKUP($DJ25,Funktionsbezeichnungen,2,0)</f>
        <v>Projektingenieur 8 (Bau)</v>
      </c>
      <c r="DQ25" s="491">
        <f t="shared" ref="DQ25:DQ56" si="30">+CS25</f>
        <v>4276</v>
      </c>
      <c r="DR25" s="494">
        <v>2</v>
      </c>
      <c r="DS25" s="491">
        <v>3</v>
      </c>
      <c r="DT25" s="491" t="s">
        <v>951</v>
      </c>
      <c r="EV25" s="519">
        <v>4258</v>
      </c>
      <c r="EW25" s="491" t="s">
        <v>95</v>
      </c>
    </row>
    <row r="26" spans="1:153" s="491" customFormat="1" ht="27" hidden="1" outlineLevel="1" x14ac:dyDescent="0.25">
      <c r="A26" s="510"/>
      <c r="B26" s="510"/>
      <c r="C26" s="510">
        <f t="shared" si="0"/>
        <v>1</v>
      </c>
      <c r="D26" s="509">
        <v>1</v>
      </c>
      <c r="E26" s="509"/>
      <c r="F26" s="538"/>
      <c r="G26" s="539"/>
      <c r="H26" s="539">
        <v>1</v>
      </c>
      <c r="I26" s="538"/>
      <c r="J26" s="539"/>
      <c r="K26" s="538"/>
      <c r="L26" s="538"/>
      <c r="M26" s="538"/>
      <c r="N26" s="489"/>
      <c r="O26" s="489"/>
      <c r="P26" s="476" t="s">
        <v>358</v>
      </c>
      <c r="Q26" s="472" t="s">
        <v>462</v>
      </c>
      <c r="R26" s="472" t="s">
        <v>1514</v>
      </c>
      <c r="S26" s="597"/>
      <c r="T26" s="536" t="s">
        <v>125</v>
      </c>
      <c r="U26" s="502">
        <v>1969</v>
      </c>
      <c r="V26" s="507" t="s">
        <v>194</v>
      </c>
      <c r="W26" s="502">
        <v>1997</v>
      </c>
      <c r="X26" s="504"/>
      <c r="Y26" s="470"/>
      <c r="Z26" s="505"/>
      <c r="AA26" s="535" t="s">
        <v>336</v>
      </c>
      <c r="AB26" s="532">
        <f t="shared" si="1"/>
        <v>26</v>
      </c>
      <c r="AC26" s="518" t="s">
        <v>677</v>
      </c>
      <c r="AD26" s="517">
        <v>1999</v>
      </c>
      <c r="AE26" s="607"/>
      <c r="AF26" s="604" t="s">
        <v>95</v>
      </c>
      <c r="AG26" s="501"/>
      <c r="AH26" s="501"/>
      <c r="AI26" s="500" t="s">
        <v>1213</v>
      </c>
      <c r="AJ26" s="492"/>
      <c r="CM26" s="491" t="str">
        <f t="shared" si="24"/>
        <v/>
      </c>
      <c r="CN26" s="491" t="str">
        <f t="shared" si="3"/>
        <v>Rauchfleisch Alexander</v>
      </c>
      <c r="CP26" s="491">
        <f t="shared" si="22"/>
        <v>26</v>
      </c>
      <c r="CQ26" s="491" t="str">
        <f t="shared" si="23"/>
        <v>B</v>
      </c>
      <c r="CR26" s="445" t="str">
        <f t="shared" si="25"/>
        <v>B</v>
      </c>
      <c r="CS26" s="519">
        <v>4254</v>
      </c>
      <c r="CT26" s="514">
        <v>774</v>
      </c>
      <c r="CU26" s="512">
        <f t="shared" si="26"/>
        <v>10</v>
      </c>
      <c r="CV26" s="511" t="str">
        <f t="shared" si="27"/>
        <v>Senior Projektingenieur (Bau)</v>
      </c>
      <c r="CW26" s="514">
        <v>774</v>
      </c>
      <c r="CX26" s="512">
        <f t="shared" si="28"/>
        <v>10</v>
      </c>
      <c r="CY26" s="511" t="str">
        <f t="shared" si="29"/>
        <v>Senior Projektingenieur (Bau)</v>
      </c>
      <c r="CZ26" s="514">
        <v>773</v>
      </c>
      <c r="DA26" s="512">
        <f>VLOOKUP($CZ26,Funktionsbezeichnungen,3,0)</f>
        <v>9</v>
      </c>
      <c r="DB26" s="511" t="str">
        <f>VLOOKUP($CZ26,Funktionsbezeichnungen,2,0)</f>
        <v>Projektingenieur 9 (Bau)</v>
      </c>
      <c r="DC26" s="514">
        <v>773</v>
      </c>
      <c r="DD26" s="512">
        <f>VLOOKUP($DC26,Funktionsbezeichnungen,3,0)</f>
        <v>9</v>
      </c>
      <c r="DE26" s="511" t="str">
        <f>VLOOKUP($DC26,Funktionsbezeichnungen,2,0)</f>
        <v>Projektingenieur 9 (Bau)</v>
      </c>
      <c r="DF26" s="514">
        <v>773</v>
      </c>
      <c r="DG26" s="512">
        <f>VLOOKUP($DF26,Funktionsbezeichnungen,3,0)</f>
        <v>9</v>
      </c>
      <c r="DH26" s="511" t="str">
        <f>VLOOKUP($DF26,Funktionsbezeichnungen,2,0)</f>
        <v>Projektingenieur 9 (Bau)</v>
      </c>
      <c r="DI26" s="513"/>
      <c r="DJ26" s="512">
        <v>772</v>
      </c>
      <c r="DK26" s="512">
        <f>VLOOKUP($DJ26,Funktionsbezeichnungen,3,0)</f>
        <v>8</v>
      </c>
      <c r="DL26" s="511" t="str">
        <f>VLOOKUP($DJ26,Funktionsbezeichnungen,2,0)</f>
        <v>Projektingenieur 8 (Bau)</v>
      </c>
      <c r="DQ26" s="491">
        <f t="shared" si="30"/>
        <v>4254</v>
      </c>
      <c r="DR26" s="494">
        <v>1</v>
      </c>
      <c r="DS26" s="491">
        <v>2</v>
      </c>
      <c r="DT26" s="491" t="s">
        <v>951</v>
      </c>
      <c r="EV26" s="519">
        <v>4288</v>
      </c>
      <c r="EW26" s="491" t="s">
        <v>95</v>
      </c>
    </row>
    <row r="27" spans="1:153" s="491" customFormat="1" ht="27" hidden="1" outlineLevel="1" x14ac:dyDescent="0.25">
      <c r="A27" s="510"/>
      <c r="B27" s="510">
        <v>1</v>
      </c>
      <c r="C27" s="510">
        <f t="shared" si="0"/>
        <v>1</v>
      </c>
      <c r="D27" s="509"/>
      <c r="E27" s="509">
        <v>1</v>
      </c>
      <c r="F27" s="538"/>
      <c r="G27" s="539"/>
      <c r="H27" s="539"/>
      <c r="I27" s="538"/>
      <c r="J27" s="539"/>
      <c r="K27" s="538"/>
      <c r="L27" s="538"/>
      <c r="M27" s="538"/>
      <c r="N27" s="489"/>
      <c r="O27" s="489"/>
      <c r="P27" s="476" t="s">
        <v>361</v>
      </c>
      <c r="Q27" s="472" t="s">
        <v>465</v>
      </c>
      <c r="R27" s="472" t="s">
        <v>1514</v>
      </c>
      <c r="S27" s="597"/>
      <c r="T27" s="536" t="s">
        <v>1571</v>
      </c>
      <c r="U27" s="502">
        <v>1969</v>
      </c>
      <c r="V27" s="507" t="s">
        <v>1072</v>
      </c>
      <c r="W27" s="502">
        <v>1998</v>
      </c>
      <c r="X27" s="504"/>
      <c r="Y27" s="470"/>
      <c r="Z27" s="505"/>
      <c r="AA27" s="535" t="s">
        <v>335</v>
      </c>
      <c r="AB27" s="532">
        <f t="shared" si="1"/>
        <v>25</v>
      </c>
      <c r="AC27" s="518" t="s">
        <v>680</v>
      </c>
      <c r="AD27" s="517">
        <v>2005</v>
      </c>
      <c r="AE27" s="607"/>
      <c r="AF27" s="604" t="s">
        <v>95</v>
      </c>
      <c r="AG27" s="501"/>
      <c r="AH27" s="501"/>
      <c r="AI27" s="500" t="s">
        <v>1213</v>
      </c>
      <c r="AJ27" s="492"/>
      <c r="CM27" s="491" t="str">
        <f t="shared" si="24"/>
        <v/>
      </c>
      <c r="CN27" s="491" t="str">
        <f t="shared" si="3"/>
        <v>Haas Gabriele</v>
      </c>
      <c r="CP27" s="491">
        <f t="shared" si="22"/>
        <v>25</v>
      </c>
      <c r="CQ27" s="491" t="str">
        <f t="shared" si="23"/>
        <v>B</v>
      </c>
      <c r="CR27" s="445" t="str">
        <f t="shared" si="25"/>
        <v>B</v>
      </c>
      <c r="CS27" s="519">
        <v>4288</v>
      </c>
      <c r="CT27" s="514">
        <v>784</v>
      </c>
      <c r="CU27" s="512">
        <f t="shared" si="26"/>
        <v>10</v>
      </c>
      <c r="CV27" s="511" t="str">
        <f t="shared" si="27"/>
        <v>Senior Projektingenieur (Umwelt)</v>
      </c>
      <c r="CW27" s="514">
        <v>784</v>
      </c>
      <c r="CX27" s="512">
        <f t="shared" si="28"/>
        <v>10</v>
      </c>
      <c r="CY27" s="511" t="str">
        <f t="shared" si="29"/>
        <v>Senior Projektingenieur (Umwelt)</v>
      </c>
      <c r="CZ27" s="514">
        <v>783</v>
      </c>
      <c r="DA27" s="512">
        <f>VLOOKUP($CZ27,Funktionsbezeichnungen,3,0)</f>
        <v>9</v>
      </c>
      <c r="DB27" s="511" t="str">
        <f>VLOOKUP($CZ27,Funktionsbezeichnungen,2,0)</f>
        <v>Projektingenieur 9 (Umwelt)</v>
      </c>
      <c r="DC27" s="514">
        <v>772</v>
      </c>
      <c r="DD27" s="512">
        <f>VLOOKUP($DC27,Funktionsbezeichnungen,3,0)</f>
        <v>8</v>
      </c>
      <c r="DE27" s="511" t="str">
        <f>VLOOKUP($DC27,Funktionsbezeichnungen,2,0)</f>
        <v>Projektingenieur 8 (Bau)</v>
      </c>
      <c r="DF27" s="514">
        <v>772</v>
      </c>
      <c r="DG27" s="512">
        <f>VLOOKUP($DF27,Funktionsbezeichnungen,3,0)</f>
        <v>8</v>
      </c>
      <c r="DH27" s="511" t="str">
        <f>VLOOKUP($DF27,Funktionsbezeichnungen,2,0)</f>
        <v>Projektingenieur 8 (Bau)</v>
      </c>
      <c r="DI27" s="513"/>
      <c r="DJ27" s="512">
        <v>772</v>
      </c>
      <c r="DK27" s="512">
        <f>VLOOKUP($DJ27,Funktionsbezeichnungen,3,0)</f>
        <v>8</v>
      </c>
      <c r="DL27" s="511" t="str">
        <f>VLOOKUP($DJ27,Funktionsbezeichnungen,2,0)</f>
        <v>Projektingenieur 8 (Bau)</v>
      </c>
      <c r="DQ27" s="491">
        <f t="shared" si="30"/>
        <v>4288</v>
      </c>
      <c r="DR27" s="494">
        <v>2</v>
      </c>
      <c r="DS27" s="491">
        <v>3</v>
      </c>
      <c r="DT27" s="491" t="s">
        <v>951</v>
      </c>
      <c r="EV27" s="519">
        <v>4263</v>
      </c>
      <c r="EW27" s="491" t="s">
        <v>95</v>
      </c>
    </row>
    <row r="28" spans="1:153" s="491" customFormat="1" ht="27" hidden="1" outlineLevel="1" x14ac:dyDescent="0.25">
      <c r="A28" s="510"/>
      <c r="B28" s="510"/>
      <c r="C28" s="510">
        <f t="shared" si="0"/>
        <v>1</v>
      </c>
      <c r="D28" s="509">
        <v>1</v>
      </c>
      <c r="E28" s="509"/>
      <c r="F28" s="538"/>
      <c r="G28" s="539"/>
      <c r="H28" s="539"/>
      <c r="I28" s="538"/>
      <c r="J28" s="539"/>
      <c r="K28" s="538"/>
      <c r="L28" s="538"/>
      <c r="M28" s="538"/>
      <c r="N28" s="489"/>
      <c r="O28" s="489"/>
      <c r="P28" s="476" t="s">
        <v>359</v>
      </c>
      <c r="Q28" s="472" t="s">
        <v>464</v>
      </c>
      <c r="R28" s="472" t="s">
        <v>1514</v>
      </c>
      <c r="S28" s="597"/>
      <c r="T28" s="536" t="s">
        <v>206</v>
      </c>
      <c r="U28" s="502">
        <v>1969</v>
      </c>
      <c r="V28" s="507" t="s">
        <v>221</v>
      </c>
      <c r="W28" s="502">
        <v>1998</v>
      </c>
      <c r="X28" s="504"/>
      <c r="Y28" s="470"/>
      <c r="Z28" s="505"/>
      <c r="AA28" s="535" t="s">
        <v>548</v>
      </c>
      <c r="AB28" s="532">
        <f t="shared" si="1"/>
        <v>25</v>
      </c>
      <c r="AC28" s="518" t="s">
        <v>1131</v>
      </c>
      <c r="AD28" s="517">
        <v>2001</v>
      </c>
      <c r="AE28" s="607"/>
      <c r="AF28" s="604" t="s">
        <v>95</v>
      </c>
      <c r="AG28" s="501"/>
      <c r="AH28" s="501"/>
      <c r="AI28" s="500" t="s">
        <v>402</v>
      </c>
      <c r="AJ28" s="492"/>
      <c r="CM28" s="491" t="str">
        <f t="shared" si="24"/>
        <v/>
      </c>
      <c r="CN28" s="491" t="str">
        <f t="shared" si="3"/>
        <v>Fuchs Christian</v>
      </c>
      <c r="CP28" s="491">
        <f t="shared" si="22"/>
        <v>25</v>
      </c>
      <c r="CQ28" s="491" t="str">
        <f t="shared" si="23"/>
        <v>B</v>
      </c>
      <c r="CR28" s="445" t="str">
        <f t="shared" si="25"/>
        <v>B</v>
      </c>
      <c r="CS28" s="519">
        <v>4263</v>
      </c>
      <c r="CT28" s="514">
        <v>774</v>
      </c>
      <c r="CU28" s="512">
        <f t="shared" si="26"/>
        <v>10</v>
      </c>
      <c r="CV28" s="511" t="str">
        <f t="shared" si="27"/>
        <v>Senior Projektingenieur (Bau)</v>
      </c>
      <c r="CW28" s="514">
        <v>774</v>
      </c>
      <c r="CX28" s="512">
        <f t="shared" si="28"/>
        <v>10</v>
      </c>
      <c r="CY28" s="511" t="str">
        <f t="shared" si="29"/>
        <v>Senior Projektingenieur (Bau)</v>
      </c>
      <c r="CZ28" s="514">
        <v>773</v>
      </c>
      <c r="DA28" s="512">
        <f>VLOOKUP($CZ28,Funktionsbezeichnungen,3,0)</f>
        <v>9</v>
      </c>
      <c r="DB28" s="511" t="str">
        <f>VLOOKUP($CZ28,Funktionsbezeichnungen,2,0)</f>
        <v>Projektingenieur 9 (Bau)</v>
      </c>
      <c r="DC28" s="514">
        <v>773</v>
      </c>
      <c r="DD28" s="512">
        <f>VLOOKUP($DC28,Funktionsbezeichnungen,3,0)</f>
        <v>9</v>
      </c>
      <c r="DE28" s="511" t="str">
        <f>VLOOKUP($DC28,Funktionsbezeichnungen,2,0)</f>
        <v>Projektingenieur 9 (Bau)</v>
      </c>
      <c r="DF28" s="514">
        <v>773</v>
      </c>
      <c r="DG28" s="512">
        <f>VLOOKUP($DF28,Funktionsbezeichnungen,3,0)</f>
        <v>9</v>
      </c>
      <c r="DH28" s="511" t="str">
        <f>VLOOKUP($DF28,Funktionsbezeichnungen,2,0)</f>
        <v>Projektingenieur 9 (Bau)</v>
      </c>
      <c r="DI28" s="513"/>
      <c r="DJ28" s="512">
        <v>772</v>
      </c>
      <c r="DK28" s="512">
        <f>VLOOKUP($DJ28,Funktionsbezeichnungen,3,0)</f>
        <v>8</v>
      </c>
      <c r="DL28" s="511" t="str">
        <f>VLOOKUP($DJ28,Funktionsbezeichnungen,2,0)</f>
        <v>Projektingenieur 8 (Bau)</v>
      </c>
      <c r="DQ28" s="491">
        <f t="shared" si="30"/>
        <v>4263</v>
      </c>
      <c r="DR28" s="494">
        <v>1</v>
      </c>
      <c r="DS28" s="491">
        <v>2</v>
      </c>
      <c r="DT28" s="491" t="s">
        <v>951</v>
      </c>
      <c r="EV28" s="519">
        <v>3206</v>
      </c>
      <c r="EW28" s="491" t="s">
        <v>95</v>
      </c>
    </row>
    <row r="29" spans="1:153" s="491" customFormat="1" hidden="1" outlineLevel="1" x14ac:dyDescent="0.25">
      <c r="A29" s="510"/>
      <c r="B29" s="510"/>
      <c r="C29" s="510">
        <f t="shared" si="0"/>
        <v>1</v>
      </c>
      <c r="D29" s="509">
        <v>1</v>
      </c>
      <c r="E29" s="509"/>
      <c r="F29" s="538"/>
      <c r="G29" s="539"/>
      <c r="H29" s="539"/>
      <c r="I29" s="538"/>
      <c r="J29" s="539"/>
      <c r="K29" s="538"/>
      <c r="L29" s="538"/>
      <c r="M29" s="538"/>
      <c r="N29" s="489"/>
      <c r="O29" s="489"/>
      <c r="P29" s="476" t="s">
        <v>1301</v>
      </c>
      <c r="Q29" s="472" t="s">
        <v>1145</v>
      </c>
      <c r="R29" s="472" t="s">
        <v>1514</v>
      </c>
      <c r="S29" s="597"/>
      <c r="T29" s="536" t="s">
        <v>1146</v>
      </c>
      <c r="U29" s="502">
        <v>1974</v>
      </c>
      <c r="V29" s="507" t="s">
        <v>194</v>
      </c>
      <c r="W29" s="502">
        <v>2001</v>
      </c>
      <c r="X29" s="504"/>
      <c r="Y29" s="470"/>
      <c r="Z29" s="505"/>
      <c r="AA29" s="535" t="s">
        <v>1148</v>
      </c>
      <c r="AB29" s="532">
        <f t="shared" si="1"/>
        <v>22</v>
      </c>
      <c r="AC29" s="518" t="s">
        <v>1535</v>
      </c>
      <c r="AD29" s="517">
        <v>2015</v>
      </c>
      <c r="AE29" s="607"/>
      <c r="AF29" s="605" t="s">
        <v>95</v>
      </c>
      <c r="AG29" s="501"/>
      <c r="AH29" s="501"/>
      <c r="AI29" s="500" t="s">
        <v>1213</v>
      </c>
      <c r="AJ29" s="492"/>
      <c r="CM29" s="545" t="str">
        <f t="shared" si="24"/>
        <v>anders</v>
      </c>
      <c r="CN29" s="491" t="str">
        <f t="shared" si="3"/>
        <v>Häner David</v>
      </c>
      <c r="CP29" s="491">
        <f t="shared" si="22"/>
        <v>22</v>
      </c>
      <c r="CQ29" s="491" t="str">
        <f t="shared" si="23"/>
        <v>B</v>
      </c>
      <c r="CR29" s="445" t="str">
        <f t="shared" si="25"/>
        <v xml:space="preserve"> C/B 2)</v>
      </c>
      <c r="CS29" s="519">
        <v>4317</v>
      </c>
      <c r="CT29" s="514">
        <v>774</v>
      </c>
      <c r="CU29" s="512">
        <f t="shared" si="26"/>
        <v>10</v>
      </c>
      <c r="CV29" s="511" t="str">
        <f t="shared" si="27"/>
        <v>Senior Projektingenieur (Bau)</v>
      </c>
      <c r="CW29" s="514">
        <v>773</v>
      </c>
      <c r="CX29" s="512">
        <f t="shared" si="28"/>
        <v>9</v>
      </c>
      <c r="CY29" s="511" t="str">
        <f t="shared" si="29"/>
        <v>Projektingenieur 9 (Bau)</v>
      </c>
      <c r="CZ29" s="514"/>
      <c r="DA29" s="512"/>
      <c r="DB29" s="511"/>
      <c r="DC29" s="514"/>
      <c r="DD29" s="512"/>
      <c r="DE29" s="511"/>
      <c r="DF29" s="514"/>
      <c r="DG29" s="512"/>
      <c r="DH29" s="511"/>
      <c r="DI29" s="513"/>
      <c r="DJ29" s="512"/>
      <c r="DK29" s="512"/>
      <c r="DL29" s="511"/>
      <c r="DQ29" s="491">
        <f t="shared" si="30"/>
        <v>4317</v>
      </c>
      <c r="DR29" s="494">
        <v>2</v>
      </c>
      <c r="DS29" s="491">
        <v>3</v>
      </c>
      <c r="DT29" s="491" t="s">
        <v>951</v>
      </c>
      <c r="EV29" s="519">
        <v>4162</v>
      </c>
      <c r="EW29" s="494" t="s">
        <v>1320</v>
      </c>
    </row>
    <row r="30" spans="1:153" s="491" customFormat="1" ht="27" collapsed="1" x14ac:dyDescent="0.25">
      <c r="A30" s="510"/>
      <c r="B30" s="510"/>
      <c r="C30" s="510">
        <f t="shared" si="0"/>
        <v>1</v>
      </c>
      <c r="D30" s="509"/>
      <c r="E30" s="509">
        <v>1</v>
      </c>
      <c r="F30" s="538"/>
      <c r="G30" s="539"/>
      <c r="H30" s="539"/>
      <c r="I30" s="538"/>
      <c r="J30" s="539"/>
      <c r="K30" s="538"/>
      <c r="L30" s="538"/>
      <c r="M30" s="538"/>
      <c r="N30" s="489"/>
      <c r="O30" s="489"/>
      <c r="P30" s="476" t="s">
        <v>361</v>
      </c>
      <c r="Q30" s="472" t="s">
        <v>469</v>
      </c>
      <c r="R30" s="472" t="s">
        <v>1514</v>
      </c>
      <c r="S30" s="597" t="s">
        <v>1616</v>
      </c>
      <c r="T30" s="668" t="s">
        <v>301</v>
      </c>
      <c r="U30" s="669">
        <v>1975</v>
      </c>
      <c r="V30" s="680" t="s">
        <v>302</v>
      </c>
      <c r="W30" s="669">
        <v>2001</v>
      </c>
      <c r="X30" s="671"/>
      <c r="Y30" s="672"/>
      <c r="Z30" s="673"/>
      <c r="AA30" s="674" t="s">
        <v>303</v>
      </c>
      <c r="AB30" s="675">
        <f t="shared" si="1"/>
        <v>22</v>
      </c>
      <c r="AC30" s="674" t="s">
        <v>682</v>
      </c>
      <c r="AD30" s="677">
        <v>2008</v>
      </c>
      <c r="AE30" s="674" t="s">
        <v>1627</v>
      </c>
      <c r="AF30" s="678" t="s">
        <v>95</v>
      </c>
      <c r="AG30" s="681"/>
      <c r="AH30" s="640"/>
      <c r="AI30" s="500" t="s">
        <v>373</v>
      </c>
      <c r="AJ30" s="492"/>
      <c r="CM30" s="545" t="str">
        <f t="shared" si="24"/>
        <v>anders</v>
      </c>
      <c r="CN30" s="491" t="str">
        <f t="shared" si="3"/>
        <v>Rey Lionel</v>
      </c>
      <c r="CP30" s="491">
        <f t="shared" si="22"/>
        <v>22</v>
      </c>
      <c r="CQ30" s="491" t="str">
        <f t="shared" si="23"/>
        <v>B</v>
      </c>
      <c r="CR30" s="445" t="str">
        <f t="shared" si="25"/>
        <v>C</v>
      </c>
      <c r="CS30" s="519">
        <v>4299</v>
      </c>
      <c r="CT30" s="514">
        <v>784</v>
      </c>
      <c r="CU30" s="512">
        <f t="shared" si="26"/>
        <v>10</v>
      </c>
      <c r="CV30" s="511" t="str">
        <f t="shared" si="27"/>
        <v>Senior Projektingenieur (Umwelt)</v>
      </c>
      <c r="CW30" s="514">
        <v>782</v>
      </c>
      <c r="CX30" s="512">
        <f t="shared" si="28"/>
        <v>8</v>
      </c>
      <c r="CY30" s="511" t="str">
        <f t="shared" si="29"/>
        <v>Projektingenieur 8 (Umwelt)</v>
      </c>
      <c r="CZ30" s="514">
        <v>782</v>
      </c>
      <c r="DA30" s="512">
        <f>VLOOKUP($CZ30,Funktionsbezeichnungen,3,0)</f>
        <v>8</v>
      </c>
      <c r="DB30" s="511" t="str">
        <f>VLOOKUP($CZ30,Funktionsbezeichnungen,2,0)</f>
        <v>Projektingenieur 8 (Umwelt)</v>
      </c>
      <c r="DC30" s="514">
        <v>782</v>
      </c>
      <c r="DD30" s="512">
        <f>VLOOKUP($DC30,Funktionsbezeichnungen,3,0)</f>
        <v>8</v>
      </c>
      <c r="DE30" s="511" t="str">
        <f>VLOOKUP($DC30,Funktionsbezeichnungen,2,0)</f>
        <v>Projektingenieur 8 (Umwelt)</v>
      </c>
      <c r="DF30" s="514">
        <v>782</v>
      </c>
      <c r="DG30" s="512">
        <f>VLOOKUP($DF30,Funktionsbezeichnungen,3,0)</f>
        <v>8</v>
      </c>
      <c r="DH30" s="511" t="str">
        <f>VLOOKUP($DF30,Funktionsbezeichnungen,2,0)</f>
        <v>Projektingenieur 8 (Umwelt)</v>
      </c>
      <c r="DI30" s="513"/>
      <c r="DJ30" s="512">
        <v>782</v>
      </c>
      <c r="DK30" s="512">
        <f>VLOOKUP($DJ30,Funktionsbezeichnungen,3,0)</f>
        <v>8</v>
      </c>
      <c r="DL30" s="511" t="str">
        <f>VLOOKUP($DJ30,Funktionsbezeichnungen,2,0)</f>
        <v>Projektingenieur 8 (Umwelt)</v>
      </c>
      <c r="DQ30" s="491">
        <f t="shared" si="30"/>
        <v>4299</v>
      </c>
      <c r="DR30" s="494">
        <v>2</v>
      </c>
      <c r="DS30" s="491">
        <v>3</v>
      </c>
      <c r="DT30" s="491" t="s">
        <v>952</v>
      </c>
      <c r="EV30" s="519">
        <v>2143</v>
      </c>
      <c r="EW30" s="491" t="s">
        <v>1321</v>
      </c>
    </row>
    <row r="31" spans="1:153" s="491" customFormat="1" ht="40.5" x14ac:dyDescent="0.25">
      <c r="A31" s="510"/>
      <c r="B31" s="510"/>
      <c r="C31" s="510">
        <f t="shared" si="0"/>
        <v>1</v>
      </c>
      <c r="D31" s="509">
        <v>1</v>
      </c>
      <c r="E31" s="509"/>
      <c r="F31" s="538"/>
      <c r="G31" s="539"/>
      <c r="H31" s="539"/>
      <c r="I31" s="538"/>
      <c r="J31" s="539"/>
      <c r="K31" s="538"/>
      <c r="L31" s="538"/>
      <c r="M31" s="538"/>
      <c r="N31" s="489"/>
      <c r="O31" s="489"/>
      <c r="P31" s="476" t="s">
        <v>359</v>
      </c>
      <c r="Q31" s="472" t="s">
        <v>471</v>
      </c>
      <c r="R31" s="472" t="s">
        <v>1514</v>
      </c>
      <c r="S31" s="597" t="s">
        <v>1616</v>
      </c>
      <c r="T31" s="568" t="s">
        <v>229</v>
      </c>
      <c r="U31" s="549">
        <v>1976</v>
      </c>
      <c r="V31" s="633" t="s">
        <v>241</v>
      </c>
      <c r="W31" s="549">
        <v>2001</v>
      </c>
      <c r="X31" s="634"/>
      <c r="Y31" s="479"/>
      <c r="Z31" s="635"/>
      <c r="AA31" s="617" t="s">
        <v>337</v>
      </c>
      <c r="AB31" s="636">
        <f t="shared" si="1"/>
        <v>22</v>
      </c>
      <c r="AC31" s="615" t="s">
        <v>1637</v>
      </c>
      <c r="AD31" s="637">
        <v>2010</v>
      </c>
      <c r="AE31" s="615" t="s">
        <v>373</v>
      </c>
      <c r="AF31" s="616" t="s">
        <v>95</v>
      </c>
      <c r="AG31" s="640"/>
      <c r="AH31" s="640"/>
      <c r="AI31" s="500" t="s">
        <v>1213</v>
      </c>
      <c r="AJ31" s="492"/>
      <c r="CM31" s="545" t="str">
        <f t="shared" si="24"/>
        <v>anders</v>
      </c>
      <c r="CN31" s="491" t="str">
        <f t="shared" si="3"/>
        <v>Falzone Lorenzo</v>
      </c>
      <c r="CP31" s="491">
        <f t="shared" si="22"/>
        <v>22</v>
      </c>
      <c r="CQ31" s="491" t="str">
        <f t="shared" si="23"/>
        <v>B</v>
      </c>
      <c r="CR31" s="445" t="str">
        <f t="shared" si="25"/>
        <v xml:space="preserve"> C/B 2)</v>
      </c>
      <c r="CS31" s="519">
        <v>7695</v>
      </c>
      <c r="CT31" s="514">
        <v>774</v>
      </c>
      <c r="CU31" s="512">
        <f t="shared" si="26"/>
        <v>10</v>
      </c>
      <c r="CV31" s="511" t="str">
        <f t="shared" si="27"/>
        <v>Senior Projektingenieur (Bau)</v>
      </c>
      <c r="CW31" s="514">
        <v>773</v>
      </c>
      <c r="CX31" s="512">
        <f t="shared" si="28"/>
        <v>9</v>
      </c>
      <c r="CY31" s="511" t="str">
        <f t="shared" si="29"/>
        <v>Projektingenieur 9 (Bau)</v>
      </c>
      <c r="CZ31" s="514">
        <v>772</v>
      </c>
      <c r="DA31" s="512">
        <f>VLOOKUP($CZ31,Funktionsbezeichnungen,3,0)</f>
        <v>8</v>
      </c>
      <c r="DB31" s="511" t="str">
        <f>VLOOKUP($CZ31,Funktionsbezeichnungen,2,0)</f>
        <v>Projektingenieur 8 (Bau)</v>
      </c>
      <c r="DC31" s="514">
        <v>772</v>
      </c>
      <c r="DD31" s="512">
        <f>VLOOKUP($DC31,Funktionsbezeichnungen,3,0)</f>
        <v>8</v>
      </c>
      <c r="DE31" s="511" t="str">
        <f>VLOOKUP($DC31,Funktionsbezeichnungen,2,0)</f>
        <v>Projektingenieur 8 (Bau)</v>
      </c>
      <c r="DF31" s="514">
        <v>772</v>
      </c>
      <c r="DG31" s="512">
        <f>VLOOKUP($DF31,Funktionsbezeichnungen,3,0)</f>
        <v>8</v>
      </c>
      <c r="DH31" s="511" t="str">
        <f>VLOOKUP($DF31,Funktionsbezeichnungen,2,0)</f>
        <v>Projektingenieur 8 (Bau)</v>
      </c>
      <c r="DI31" s="513"/>
      <c r="DJ31" s="512">
        <v>771</v>
      </c>
      <c r="DK31" s="512">
        <f>VLOOKUP($DJ31,Funktionsbezeichnungen,3,0)</f>
        <v>7</v>
      </c>
      <c r="DL31" s="511" t="str">
        <f>VLOOKUP($DJ31,Funktionsbezeichnungen,2,0)</f>
        <v>Projektingenieur 7 (Bau)</v>
      </c>
      <c r="DQ31" s="491">
        <f t="shared" si="30"/>
        <v>7695</v>
      </c>
      <c r="DR31" s="494">
        <v>1</v>
      </c>
      <c r="DS31" s="491">
        <v>2</v>
      </c>
      <c r="DT31" s="491" t="s">
        <v>951</v>
      </c>
      <c r="EV31" s="519">
        <v>4269</v>
      </c>
      <c r="EW31" s="491" t="s">
        <v>1321</v>
      </c>
    </row>
    <row r="32" spans="1:153" s="491" customFormat="1" hidden="1" outlineLevel="1" x14ac:dyDescent="0.25">
      <c r="A32" s="510"/>
      <c r="B32" s="510">
        <v>1</v>
      </c>
      <c r="C32" s="510">
        <f t="shared" si="0"/>
        <v>1</v>
      </c>
      <c r="D32" s="509">
        <v>1</v>
      </c>
      <c r="E32" s="509"/>
      <c r="F32" s="538"/>
      <c r="G32" s="539"/>
      <c r="H32" s="539"/>
      <c r="I32" s="538"/>
      <c r="J32" s="539"/>
      <c r="K32" s="538"/>
      <c r="L32" s="538"/>
      <c r="M32" s="538"/>
      <c r="N32" s="489"/>
      <c r="O32" s="489"/>
      <c r="P32" s="476" t="s">
        <v>1301</v>
      </c>
      <c r="Q32" s="472" t="s">
        <v>588</v>
      </c>
      <c r="R32" s="472" t="s">
        <v>1514</v>
      </c>
      <c r="S32" s="597"/>
      <c r="T32" s="536" t="s">
        <v>589</v>
      </c>
      <c r="U32" s="502">
        <v>1976</v>
      </c>
      <c r="V32" s="507" t="s">
        <v>194</v>
      </c>
      <c r="W32" s="502">
        <v>2001</v>
      </c>
      <c r="X32" s="504"/>
      <c r="Y32" s="470"/>
      <c r="Z32" s="505"/>
      <c r="AA32" s="535" t="s">
        <v>1024</v>
      </c>
      <c r="AB32" s="532">
        <f t="shared" si="1"/>
        <v>22</v>
      </c>
      <c r="AC32" s="518" t="s">
        <v>684</v>
      </c>
      <c r="AD32" s="517">
        <v>2009</v>
      </c>
      <c r="AE32" s="607"/>
      <c r="AF32" s="605" t="s">
        <v>95</v>
      </c>
      <c r="AG32" s="501"/>
      <c r="AH32" s="501"/>
      <c r="AI32" s="500" t="s">
        <v>1213</v>
      </c>
      <c r="AJ32" s="492"/>
      <c r="CM32" s="545" t="str">
        <f t="shared" si="24"/>
        <v>anders</v>
      </c>
      <c r="CN32" s="491" t="str">
        <f t="shared" si="3"/>
        <v>Weber Madeleine</v>
      </c>
      <c r="CP32" s="491">
        <f t="shared" si="22"/>
        <v>22</v>
      </c>
      <c r="CQ32" s="491" t="str">
        <f t="shared" si="23"/>
        <v>B</v>
      </c>
      <c r="CR32" s="445" t="str">
        <f t="shared" si="25"/>
        <v xml:space="preserve"> C/B 2)</v>
      </c>
      <c r="CS32" s="519">
        <v>4350</v>
      </c>
      <c r="CT32" s="514">
        <v>774</v>
      </c>
      <c r="CU32" s="512">
        <f t="shared" si="26"/>
        <v>10</v>
      </c>
      <c r="CV32" s="511" t="str">
        <f t="shared" si="27"/>
        <v>Senior Projektingenieur (Bau)</v>
      </c>
      <c r="CW32" s="514">
        <v>773</v>
      </c>
      <c r="CX32" s="512">
        <f t="shared" si="28"/>
        <v>9</v>
      </c>
      <c r="CY32" s="511" t="str">
        <f t="shared" si="29"/>
        <v>Projektingenieur 9 (Bau)</v>
      </c>
      <c r="CZ32" s="514">
        <v>772</v>
      </c>
      <c r="DA32" s="512">
        <f>VLOOKUP($CZ32,Funktionsbezeichnungen,3,0)</f>
        <v>8</v>
      </c>
      <c r="DB32" s="511" t="str">
        <f>VLOOKUP($CZ32,Funktionsbezeichnungen,2,0)</f>
        <v>Projektingenieur 8 (Bau)</v>
      </c>
      <c r="DC32" s="514">
        <v>772</v>
      </c>
      <c r="DD32" s="512">
        <f>VLOOKUP($DC32,Funktionsbezeichnungen,3,0)</f>
        <v>8</v>
      </c>
      <c r="DE32" s="511" t="str">
        <f>VLOOKUP($DC32,Funktionsbezeichnungen,2,0)</f>
        <v>Projektingenieur 8 (Bau)</v>
      </c>
      <c r="DF32" s="514">
        <v>772</v>
      </c>
      <c r="DG32" s="512">
        <f>VLOOKUP($DF32,Funktionsbezeichnungen,3,0)</f>
        <v>8</v>
      </c>
      <c r="DH32" s="511" t="str">
        <f>VLOOKUP($DF32,Funktionsbezeichnungen,2,0)</f>
        <v>Projektingenieur 8 (Bau)</v>
      </c>
      <c r="DI32" s="513"/>
      <c r="DJ32" s="512">
        <v>771</v>
      </c>
      <c r="DK32" s="512">
        <f>VLOOKUP($DJ32,Funktionsbezeichnungen,3,0)</f>
        <v>7</v>
      </c>
      <c r="DL32" s="511" t="str">
        <f>VLOOKUP($DJ32,Funktionsbezeichnungen,2,0)</f>
        <v>Projektingenieur 7 (Bau)</v>
      </c>
      <c r="DQ32" s="491">
        <f t="shared" si="30"/>
        <v>4350</v>
      </c>
      <c r="DR32" s="494">
        <v>1</v>
      </c>
      <c r="DS32" s="491">
        <v>2</v>
      </c>
      <c r="DT32" s="491" t="s">
        <v>951</v>
      </c>
      <c r="EV32" s="519">
        <v>4246</v>
      </c>
      <c r="EW32" s="491" t="s">
        <v>1321</v>
      </c>
    </row>
    <row r="33" spans="1:153" s="491" customFormat="1" hidden="1" outlineLevel="1" x14ac:dyDescent="0.25">
      <c r="A33" s="510"/>
      <c r="B33" s="510"/>
      <c r="C33" s="510">
        <f t="shared" si="0"/>
        <v>1</v>
      </c>
      <c r="D33" s="509">
        <v>1</v>
      </c>
      <c r="E33" s="509"/>
      <c r="F33" s="538"/>
      <c r="G33" s="539"/>
      <c r="H33" s="539">
        <v>1</v>
      </c>
      <c r="I33" s="538"/>
      <c r="J33" s="539"/>
      <c r="K33" s="538"/>
      <c r="L33" s="538"/>
      <c r="M33" s="538"/>
      <c r="N33" s="489"/>
      <c r="O33" s="489"/>
      <c r="P33" s="476" t="s">
        <v>1301</v>
      </c>
      <c r="Q33" s="472" t="s">
        <v>602</v>
      </c>
      <c r="R33" s="472" t="s">
        <v>1514</v>
      </c>
      <c r="S33" s="597"/>
      <c r="T33" s="536" t="s">
        <v>599</v>
      </c>
      <c r="U33" s="502">
        <v>1977</v>
      </c>
      <c r="V33" s="507" t="s">
        <v>1550</v>
      </c>
      <c r="W33" s="502">
        <v>2000</v>
      </c>
      <c r="X33" s="504"/>
      <c r="Y33" s="470"/>
      <c r="Z33" s="505"/>
      <c r="AA33" s="535" t="s">
        <v>601</v>
      </c>
      <c r="AB33" s="532">
        <f t="shared" si="1"/>
        <v>23</v>
      </c>
      <c r="AC33" s="518" t="s">
        <v>1134</v>
      </c>
      <c r="AD33" s="517">
        <v>2009</v>
      </c>
      <c r="AE33" s="607"/>
      <c r="AF33" s="604" t="s">
        <v>95</v>
      </c>
      <c r="AG33" s="501"/>
      <c r="AH33" s="501"/>
      <c r="AI33" s="500" t="s">
        <v>1213</v>
      </c>
      <c r="AJ33" s="492"/>
      <c r="CM33" s="545" t="str">
        <f t="shared" si="24"/>
        <v/>
      </c>
      <c r="CN33" s="491" t="str">
        <f t="shared" si="3"/>
        <v>Trouillet Jean-Georges</v>
      </c>
      <c r="CP33" s="491">
        <f t="shared" si="22"/>
        <v>23</v>
      </c>
      <c r="CQ33" s="491" t="str">
        <f t="shared" si="23"/>
        <v>B</v>
      </c>
      <c r="CR33" s="445" t="str">
        <f t="shared" si="25"/>
        <v>B</v>
      </c>
      <c r="CS33" s="519">
        <v>3206</v>
      </c>
      <c r="CT33" s="514">
        <v>773</v>
      </c>
      <c r="CU33" s="512">
        <f t="shared" si="26"/>
        <v>9</v>
      </c>
      <c r="CV33" s="511" t="str">
        <f t="shared" si="27"/>
        <v>Projektingenieur 9 (Bau)</v>
      </c>
      <c r="CW33" s="514">
        <v>773</v>
      </c>
      <c r="CX33" s="512">
        <f t="shared" si="28"/>
        <v>9</v>
      </c>
      <c r="CY33" s="511" t="str">
        <f t="shared" si="29"/>
        <v>Projektingenieur 9 (Bau)</v>
      </c>
      <c r="CZ33" s="514">
        <v>772</v>
      </c>
      <c r="DA33" s="512">
        <f>VLOOKUP($CZ33,Funktionsbezeichnungen,3,0)</f>
        <v>8</v>
      </c>
      <c r="DB33" s="511" t="str">
        <f>VLOOKUP($CZ33,Funktionsbezeichnungen,2,0)</f>
        <v>Projektingenieur 8 (Bau)</v>
      </c>
      <c r="DC33" s="514">
        <v>772</v>
      </c>
      <c r="DD33" s="512">
        <f>VLOOKUP($DC33,Funktionsbezeichnungen,3,0)</f>
        <v>8</v>
      </c>
      <c r="DE33" s="511" t="str">
        <f>VLOOKUP($DC33,Funktionsbezeichnungen,2,0)</f>
        <v>Projektingenieur 8 (Bau)</v>
      </c>
      <c r="DF33" s="514">
        <v>772</v>
      </c>
      <c r="DG33" s="512">
        <f>VLOOKUP($DF33,Funktionsbezeichnungen,3,0)</f>
        <v>8</v>
      </c>
      <c r="DH33" s="511" t="str">
        <f>VLOOKUP($DF33,Funktionsbezeichnungen,2,0)</f>
        <v>Projektingenieur 8 (Bau)</v>
      </c>
      <c r="DI33" s="513"/>
      <c r="DJ33" s="512">
        <v>772</v>
      </c>
      <c r="DK33" s="512">
        <f>VLOOKUP($DJ33,Funktionsbezeichnungen,3,0)</f>
        <v>8</v>
      </c>
      <c r="DL33" s="511" t="str">
        <f>VLOOKUP($DJ33,Funktionsbezeichnungen,2,0)</f>
        <v>Projektingenieur 8 (Bau)</v>
      </c>
      <c r="DQ33" s="491">
        <f t="shared" si="30"/>
        <v>3206</v>
      </c>
      <c r="DR33" s="494">
        <v>1</v>
      </c>
      <c r="DS33" s="491">
        <v>2</v>
      </c>
      <c r="DT33" s="491" t="s">
        <v>951</v>
      </c>
      <c r="EV33" s="519">
        <v>4277</v>
      </c>
      <c r="EW33" s="491" t="s">
        <v>1321</v>
      </c>
    </row>
    <row r="34" spans="1:153" s="491" customFormat="1" ht="15.75" hidden="1" outlineLevel="1" x14ac:dyDescent="0.25">
      <c r="A34" s="510"/>
      <c r="B34" s="510"/>
      <c r="C34" s="510">
        <f t="shared" si="0"/>
        <v>1</v>
      </c>
      <c r="D34" s="509"/>
      <c r="E34" s="509">
        <v>1</v>
      </c>
      <c r="F34" s="538"/>
      <c r="G34" s="539"/>
      <c r="H34" s="539"/>
      <c r="I34" s="538"/>
      <c r="J34" s="539"/>
      <c r="K34" s="538"/>
      <c r="L34" s="538"/>
      <c r="M34" s="538"/>
      <c r="N34" s="489">
        <v>1</v>
      </c>
      <c r="O34" s="489"/>
      <c r="P34" s="476" t="s">
        <v>1301</v>
      </c>
      <c r="Q34" s="472" t="s">
        <v>446</v>
      </c>
      <c r="R34" s="472" t="s">
        <v>1514</v>
      </c>
      <c r="S34" s="597"/>
      <c r="T34" s="536" t="s">
        <v>109</v>
      </c>
      <c r="U34" s="502">
        <v>1947</v>
      </c>
      <c r="V34" s="507" t="s">
        <v>1069</v>
      </c>
      <c r="W34" s="502">
        <v>1971</v>
      </c>
      <c r="X34" s="504"/>
      <c r="Y34" s="470"/>
      <c r="Z34" s="505"/>
      <c r="AA34" s="535" t="s">
        <v>1020</v>
      </c>
      <c r="AB34" s="532">
        <f t="shared" si="1"/>
        <v>52</v>
      </c>
      <c r="AC34" s="518" t="s">
        <v>938</v>
      </c>
      <c r="AD34" s="517">
        <v>2013</v>
      </c>
      <c r="AE34" s="607"/>
      <c r="AF34" s="604" t="s">
        <v>309</v>
      </c>
      <c r="AG34" s="501"/>
      <c r="AH34" s="501"/>
      <c r="AI34" s="540" t="s">
        <v>1078</v>
      </c>
      <c r="AJ34" s="492"/>
      <c r="CM34" s="491" t="str">
        <f t="shared" si="24"/>
        <v/>
      </c>
      <c r="CN34" s="491" t="str">
        <f t="shared" si="3"/>
        <v>Yelman Mahir</v>
      </c>
      <c r="CP34" s="491">
        <f t="shared" si="22"/>
        <v>52</v>
      </c>
      <c r="CQ34" s="494" t="str">
        <f t="shared" si="23"/>
        <v xml:space="preserve"> C/B 3)</v>
      </c>
      <c r="CR34" s="445" t="str">
        <f t="shared" si="25"/>
        <v xml:space="preserve"> C/B 3)</v>
      </c>
      <c r="CS34" s="519">
        <v>4162</v>
      </c>
      <c r="CT34" s="514" t="s">
        <v>711</v>
      </c>
      <c r="CU34" s="512"/>
      <c r="CV34" s="511"/>
      <c r="CW34" s="514" t="s">
        <v>711</v>
      </c>
      <c r="CX34" s="512"/>
      <c r="CY34" s="511"/>
      <c r="CZ34" s="514" t="s">
        <v>711</v>
      </c>
      <c r="DA34" s="512"/>
      <c r="DB34" s="511"/>
      <c r="DC34" s="514" t="s">
        <v>711</v>
      </c>
      <c r="DD34" s="512"/>
      <c r="DE34" s="511"/>
      <c r="DF34" s="514" t="s">
        <v>711</v>
      </c>
      <c r="DG34" s="512"/>
      <c r="DH34" s="511"/>
      <c r="DI34" s="513"/>
      <c r="DJ34" s="512" t="s">
        <v>711</v>
      </c>
      <c r="DK34" s="512" t="s">
        <v>711</v>
      </c>
      <c r="DL34" s="511"/>
      <c r="DQ34" s="491">
        <f t="shared" si="30"/>
        <v>4162</v>
      </c>
      <c r="DR34" s="494">
        <v>2</v>
      </c>
      <c r="DS34" s="491">
        <v>3</v>
      </c>
      <c r="DT34" s="493" t="s">
        <v>951</v>
      </c>
      <c r="EV34" s="519">
        <v>4317</v>
      </c>
      <c r="EW34" s="491" t="s">
        <v>1321</v>
      </c>
    </row>
    <row r="35" spans="1:153" s="491" customFormat="1" ht="15.75" hidden="1" outlineLevel="1" x14ac:dyDescent="0.25">
      <c r="A35" s="510"/>
      <c r="B35" s="510"/>
      <c r="C35" s="510">
        <f t="shared" si="0"/>
        <v>1</v>
      </c>
      <c r="D35" s="509"/>
      <c r="E35" s="509">
        <v>1</v>
      </c>
      <c r="F35" s="538"/>
      <c r="G35" s="539"/>
      <c r="H35" s="539">
        <v>1</v>
      </c>
      <c r="I35" s="538"/>
      <c r="J35" s="539"/>
      <c r="K35" s="538"/>
      <c r="L35" s="538"/>
      <c r="M35" s="538"/>
      <c r="N35" s="489">
        <v>1</v>
      </c>
      <c r="O35" s="489"/>
      <c r="P35" s="476" t="s">
        <v>1303</v>
      </c>
      <c r="Q35" s="472" t="s">
        <v>444</v>
      </c>
      <c r="R35" s="472" t="s">
        <v>1514</v>
      </c>
      <c r="S35" s="597"/>
      <c r="T35" s="536" t="s">
        <v>103</v>
      </c>
      <c r="U35" s="502">
        <v>1953</v>
      </c>
      <c r="V35" s="507" t="s">
        <v>195</v>
      </c>
      <c r="W35" s="502">
        <v>1976</v>
      </c>
      <c r="X35" s="504"/>
      <c r="Y35" s="470"/>
      <c r="Z35" s="505"/>
      <c r="AA35" s="535" t="s">
        <v>1560</v>
      </c>
      <c r="AB35" s="532">
        <f t="shared" si="1"/>
        <v>47</v>
      </c>
      <c r="AC35" s="518" t="s">
        <v>1537</v>
      </c>
      <c r="AD35" s="517">
        <v>1996</v>
      </c>
      <c r="AE35" s="607"/>
      <c r="AF35" s="604" t="s">
        <v>1039</v>
      </c>
      <c r="AG35" s="501"/>
      <c r="AH35" s="501"/>
      <c r="AI35" s="540" t="s">
        <v>1078</v>
      </c>
      <c r="AJ35" s="492"/>
      <c r="CM35" s="491" t="str">
        <f t="shared" si="24"/>
        <v/>
      </c>
      <c r="CN35" s="491" t="str">
        <f t="shared" si="3"/>
        <v>Freiermuth Fritz</v>
      </c>
      <c r="CP35" s="491">
        <f t="shared" si="22"/>
        <v>47</v>
      </c>
      <c r="CQ35" s="491" t="str">
        <f t="shared" si="23"/>
        <v xml:space="preserve"> C/B 2)</v>
      </c>
      <c r="CR35" s="445" t="str">
        <f t="shared" si="25"/>
        <v xml:space="preserve"> C/B 2)</v>
      </c>
      <c r="CS35" s="519">
        <v>2143</v>
      </c>
      <c r="CT35" s="514">
        <v>751</v>
      </c>
      <c r="CU35" s="512">
        <f t="shared" ref="CU35:CU52" si="31">VLOOKUP($CT35,Funktionsbezeichnungen,3,0)</f>
        <v>10</v>
      </c>
      <c r="CV35" s="511" t="str">
        <f t="shared" ref="CV35:CV52" si="32">VLOOKUP($CT35,Funktionsbezeichnungen,2,0)</f>
        <v>Vorgesetzter  10</v>
      </c>
      <c r="CW35" s="514">
        <v>751</v>
      </c>
      <c r="CX35" s="512">
        <f t="shared" ref="CX35:CX52" si="33">VLOOKUP($CW35,Funktionsbezeichnungen,3,0)</f>
        <v>10</v>
      </c>
      <c r="CY35" s="511" t="str">
        <f t="shared" ref="CY35:CY52" si="34">VLOOKUP($CW35,Funktionsbezeichnungen,2,0)</f>
        <v>Vorgesetzter  10</v>
      </c>
      <c r="CZ35" s="514">
        <v>751</v>
      </c>
      <c r="DA35" s="512">
        <f t="shared" ref="DA35:DA45" si="35">VLOOKUP($CZ35,Funktionsbezeichnungen,3,0)</f>
        <v>10</v>
      </c>
      <c r="DB35" s="511" t="str">
        <f t="shared" ref="DB35:DB45" si="36">VLOOKUP($CZ35,Funktionsbezeichnungen,2,0)</f>
        <v>Vorgesetzter  10</v>
      </c>
      <c r="DC35" s="514">
        <v>751</v>
      </c>
      <c r="DD35" s="512">
        <f>VLOOKUP($DC35,Funktionsbezeichnungen,3,0)</f>
        <v>10</v>
      </c>
      <c r="DE35" s="511" t="str">
        <f>VLOOKUP($DC35,Funktionsbezeichnungen,2,0)</f>
        <v>Vorgesetzter  10</v>
      </c>
      <c r="DF35" s="552">
        <v>751</v>
      </c>
      <c r="DG35" s="512">
        <f>VLOOKUP($DF35,Funktionsbezeichnungen,3,0)</f>
        <v>10</v>
      </c>
      <c r="DH35" s="511" t="str">
        <f>VLOOKUP($DF35,Funktionsbezeichnungen,2,0)</f>
        <v>Vorgesetzter  10</v>
      </c>
      <c r="DI35" s="513"/>
      <c r="DJ35" s="552">
        <v>751</v>
      </c>
      <c r="DK35" s="512">
        <f>VLOOKUP($DJ35,Funktionsbezeichnungen,3,0)</f>
        <v>10</v>
      </c>
      <c r="DL35" s="511" t="str">
        <f>VLOOKUP($DJ35,Funktionsbezeichnungen,2,0)</f>
        <v>Vorgesetzter  10</v>
      </c>
      <c r="DQ35" s="491">
        <f t="shared" si="30"/>
        <v>2143</v>
      </c>
      <c r="DR35" s="494">
        <v>2</v>
      </c>
      <c r="DS35" s="491">
        <v>3</v>
      </c>
      <c r="DT35" s="491" t="s">
        <v>951</v>
      </c>
      <c r="EV35" s="519">
        <v>7695</v>
      </c>
      <c r="EW35" s="491" t="s">
        <v>1321</v>
      </c>
    </row>
    <row r="36" spans="1:153" s="491" customFormat="1" collapsed="1" x14ac:dyDescent="0.25">
      <c r="A36" s="510"/>
      <c r="B36" s="510"/>
      <c r="C36" s="510">
        <f t="shared" ref="C36:C67" si="37">IF(AB36&gt;=10,1,"")</f>
        <v>1</v>
      </c>
      <c r="D36" s="509">
        <v>1</v>
      </c>
      <c r="E36" s="509"/>
      <c r="F36" s="538"/>
      <c r="G36" s="539"/>
      <c r="H36" s="539">
        <v>1</v>
      </c>
      <c r="I36" s="538"/>
      <c r="J36" s="539"/>
      <c r="K36" s="538"/>
      <c r="L36" s="538"/>
      <c r="M36" s="538"/>
      <c r="N36" s="489"/>
      <c r="O36" s="489"/>
      <c r="P36" s="476" t="s">
        <v>359</v>
      </c>
      <c r="Q36" s="472" t="s">
        <v>448</v>
      </c>
      <c r="R36" s="472" t="s">
        <v>1514</v>
      </c>
      <c r="S36" s="597" t="s">
        <v>1616</v>
      </c>
      <c r="T36" s="668" t="s">
        <v>112</v>
      </c>
      <c r="U36" s="669">
        <v>1956</v>
      </c>
      <c r="V36" s="670" t="s">
        <v>854</v>
      </c>
      <c r="W36" s="669">
        <v>1981</v>
      </c>
      <c r="X36" s="671" t="s">
        <v>855</v>
      </c>
      <c r="Y36" s="672">
        <v>1990</v>
      </c>
      <c r="Z36" s="673"/>
      <c r="AA36" s="674" t="s">
        <v>329</v>
      </c>
      <c r="AB36" s="675">
        <f t="shared" ref="AB36:AB67" si="38">IF(Z36="",YEAR($AC$1)-$W36,YEAR($AC$1)-$Y36)</f>
        <v>42</v>
      </c>
      <c r="AC36" s="676" t="s">
        <v>671</v>
      </c>
      <c r="AD36" s="677">
        <v>1990</v>
      </c>
      <c r="AE36" s="676" t="s">
        <v>1627</v>
      </c>
      <c r="AF36" s="678" t="s">
        <v>105</v>
      </c>
      <c r="AG36" s="679"/>
      <c r="AH36" s="501"/>
      <c r="AI36" s="500" t="s">
        <v>1214</v>
      </c>
      <c r="AJ36" s="492"/>
      <c r="CM36" s="545" t="str">
        <f t="shared" si="24"/>
        <v/>
      </c>
      <c r="CN36" s="491" t="str">
        <f t="shared" ref="CN36:CN67" si="39">+T36</f>
        <v>Bergmann Georg</v>
      </c>
      <c r="CP36" s="491">
        <f t="shared" si="22"/>
        <v>42</v>
      </c>
      <c r="CQ36" s="491" t="str">
        <f t="shared" si="23"/>
        <v>C</v>
      </c>
      <c r="CR36" s="445" t="str">
        <f t="shared" si="25"/>
        <v>C</v>
      </c>
      <c r="CS36" s="519">
        <v>4185</v>
      </c>
      <c r="CT36" s="514">
        <v>773</v>
      </c>
      <c r="CU36" s="512">
        <f t="shared" si="31"/>
        <v>9</v>
      </c>
      <c r="CV36" s="511" t="str">
        <f t="shared" si="32"/>
        <v>Projektingenieur 9 (Bau)</v>
      </c>
      <c r="CW36" s="514">
        <v>772</v>
      </c>
      <c r="CX36" s="512">
        <f t="shared" si="33"/>
        <v>8</v>
      </c>
      <c r="CY36" s="511" t="str">
        <f t="shared" si="34"/>
        <v>Projektingenieur 8 (Bau)</v>
      </c>
      <c r="CZ36" s="514">
        <v>772</v>
      </c>
      <c r="DA36" s="512">
        <f t="shared" si="35"/>
        <v>8</v>
      </c>
      <c r="DB36" s="511" t="str">
        <f t="shared" si="36"/>
        <v>Projektingenieur 8 (Bau)</v>
      </c>
      <c r="DC36" s="514">
        <v>772</v>
      </c>
      <c r="DD36" s="512">
        <f>VLOOKUP($DC36,Funktionsbezeichnungen,3,0)</f>
        <v>8</v>
      </c>
      <c r="DE36" s="511" t="str">
        <f>VLOOKUP($DC36,Funktionsbezeichnungen,2,0)</f>
        <v>Projektingenieur 8 (Bau)</v>
      </c>
      <c r="DF36" s="514">
        <v>772</v>
      </c>
      <c r="DG36" s="512">
        <f>VLOOKUP($DF36,Funktionsbezeichnungen,3,0)</f>
        <v>8</v>
      </c>
      <c r="DH36" s="511" t="str">
        <f>VLOOKUP($DF36,Funktionsbezeichnungen,2,0)</f>
        <v>Projektingenieur 8 (Bau)</v>
      </c>
      <c r="DI36" s="513"/>
      <c r="DJ36" s="512">
        <v>772</v>
      </c>
      <c r="DK36" s="512">
        <f>VLOOKUP($DJ36,Funktionsbezeichnungen,3,0)</f>
        <v>8</v>
      </c>
      <c r="DL36" s="511" t="str">
        <f>VLOOKUP($DJ36,Funktionsbezeichnungen,2,0)</f>
        <v>Projektingenieur 8 (Bau)</v>
      </c>
      <c r="DQ36" s="491">
        <f t="shared" si="30"/>
        <v>4185</v>
      </c>
      <c r="DR36" s="494">
        <v>1</v>
      </c>
      <c r="DS36" s="491">
        <v>2</v>
      </c>
      <c r="DT36" s="491" t="s">
        <v>951</v>
      </c>
      <c r="EV36" s="519">
        <v>4350</v>
      </c>
      <c r="EW36" s="491" t="s">
        <v>1321</v>
      </c>
    </row>
    <row r="37" spans="1:153" s="491" customFormat="1" ht="27" x14ac:dyDescent="0.25">
      <c r="A37" s="510"/>
      <c r="B37" s="510"/>
      <c r="C37" s="510"/>
      <c r="D37" s="509"/>
      <c r="E37" s="509"/>
      <c r="F37" s="538"/>
      <c r="G37" s="539"/>
      <c r="H37" s="539"/>
      <c r="I37" s="538"/>
      <c r="J37" s="539"/>
      <c r="K37" s="538"/>
      <c r="L37" s="538"/>
      <c r="M37" s="538"/>
      <c r="N37" s="489"/>
      <c r="O37" s="489"/>
      <c r="P37" s="476"/>
      <c r="Q37" s="472"/>
      <c r="R37" s="472"/>
      <c r="S37" s="597" t="s">
        <v>1616</v>
      </c>
      <c r="T37" s="568" t="s">
        <v>227</v>
      </c>
      <c r="U37" s="549">
        <v>1976</v>
      </c>
      <c r="V37" s="842" t="s">
        <v>1048</v>
      </c>
      <c r="W37" s="549">
        <v>2001</v>
      </c>
      <c r="X37" s="634" t="s">
        <v>1049</v>
      </c>
      <c r="Y37" s="479">
        <v>2009</v>
      </c>
      <c r="Z37" s="635"/>
      <c r="AA37" s="617" t="s">
        <v>106</v>
      </c>
      <c r="AB37" s="636">
        <f t="shared" si="38"/>
        <v>22</v>
      </c>
      <c r="AC37" s="615" t="s">
        <v>1851</v>
      </c>
      <c r="AD37" s="637">
        <v>2020</v>
      </c>
      <c r="AE37" s="615" t="s">
        <v>1625</v>
      </c>
      <c r="AF37" s="616" t="s">
        <v>105</v>
      </c>
      <c r="AG37" s="843"/>
      <c r="AH37" s="501"/>
      <c r="AI37" s="500"/>
      <c r="AJ37" s="492"/>
      <c r="CM37" s="545"/>
      <c r="CR37" s="445"/>
      <c r="CS37" s="519"/>
      <c r="CT37" s="514"/>
      <c r="CU37" s="512"/>
      <c r="CV37" s="511"/>
      <c r="CW37" s="514"/>
      <c r="CX37" s="512"/>
      <c r="CY37" s="511"/>
      <c r="CZ37" s="514"/>
      <c r="DA37" s="512"/>
      <c r="DB37" s="511"/>
      <c r="DC37" s="514"/>
      <c r="DD37" s="512"/>
      <c r="DE37" s="511"/>
      <c r="DF37" s="514"/>
      <c r="DG37" s="512"/>
      <c r="DH37" s="511"/>
      <c r="DI37" s="513"/>
      <c r="DJ37" s="512"/>
      <c r="DK37" s="512"/>
      <c r="DL37" s="511"/>
      <c r="DR37" s="494"/>
      <c r="EV37" s="519"/>
    </row>
    <row r="38" spans="1:153" s="491" customFormat="1" hidden="1" x14ac:dyDescent="0.25">
      <c r="A38" s="510"/>
      <c r="B38" s="510"/>
      <c r="C38" s="510">
        <f t="shared" si="37"/>
        <v>1</v>
      </c>
      <c r="D38" s="509"/>
      <c r="E38" s="509">
        <v>1</v>
      </c>
      <c r="F38" s="538"/>
      <c r="G38" s="539"/>
      <c r="H38" s="539"/>
      <c r="I38" s="538"/>
      <c r="J38" s="539"/>
      <c r="K38" s="538"/>
      <c r="L38" s="538"/>
      <c r="M38" s="538"/>
      <c r="N38" s="489"/>
      <c r="O38" s="489"/>
      <c r="P38" s="476" t="s">
        <v>359</v>
      </c>
      <c r="Q38" s="472" t="s">
        <v>450</v>
      </c>
      <c r="R38" s="472" t="s">
        <v>1514</v>
      </c>
      <c r="S38" s="820"/>
      <c r="T38" s="821" t="s">
        <v>214</v>
      </c>
      <c r="U38" s="822">
        <v>1960</v>
      </c>
      <c r="V38" s="823" t="s">
        <v>237</v>
      </c>
      <c r="W38" s="822">
        <v>1986</v>
      </c>
      <c r="X38" s="824"/>
      <c r="Y38" s="825"/>
      <c r="Z38" s="826"/>
      <c r="AA38" s="827" t="s">
        <v>228</v>
      </c>
      <c r="AB38" s="828">
        <f t="shared" si="38"/>
        <v>37</v>
      </c>
      <c r="AC38" s="631" t="s">
        <v>672</v>
      </c>
      <c r="AD38" s="829">
        <v>2001</v>
      </c>
      <c r="AE38" s="631" t="s">
        <v>106</v>
      </c>
      <c r="AF38" s="632" t="s">
        <v>105</v>
      </c>
      <c r="AG38" s="830"/>
      <c r="AH38" s="640"/>
      <c r="AI38" s="500" t="s">
        <v>1213</v>
      </c>
      <c r="AJ38" s="492"/>
      <c r="CM38" s="491" t="str">
        <f t="shared" si="24"/>
        <v>anders</v>
      </c>
      <c r="CN38" s="491" t="str">
        <f t="shared" si="39"/>
        <v>Beck Peter</v>
      </c>
      <c r="CP38" s="491">
        <f t="shared" si="22"/>
        <v>37</v>
      </c>
      <c r="CQ38" s="491" t="str">
        <f t="shared" si="23"/>
        <v>C</v>
      </c>
      <c r="CR38" s="445" t="str">
        <f t="shared" si="25"/>
        <v xml:space="preserve"> C/B 2)</v>
      </c>
      <c r="CS38" s="519">
        <v>4269</v>
      </c>
      <c r="CT38" s="514">
        <v>773</v>
      </c>
      <c r="CU38" s="512">
        <f t="shared" si="31"/>
        <v>9</v>
      </c>
      <c r="CV38" s="511" t="str">
        <f t="shared" si="32"/>
        <v>Projektingenieur 9 (Bau)</v>
      </c>
      <c r="CW38" s="514">
        <v>773</v>
      </c>
      <c r="CX38" s="512">
        <f t="shared" si="33"/>
        <v>9</v>
      </c>
      <c r="CY38" s="511" t="str">
        <f t="shared" si="34"/>
        <v>Projektingenieur 9 (Bau)</v>
      </c>
      <c r="CZ38" s="514">
        <v>773</v>
      </c>
      <c r="DA38" s="512">
        <f t="shared" si="35"/>
        <v>9</v>
      </c>
      <c r="DB38" s="511" t="str">
        <f t="shared" si="36"/>
        <v>Projektingenieur 9 (Bau)</v>
      </c>
      <c r="DC38" s="514">
        <v>773</v>
      </c>
      <c r="DD38" s="512">
        <f>VLOOKUP($DC38,Funktionsbezeichnungen,3,0)</f>
        <v>9</v>
      </c>
      <c r="DE38" s="511" t="str">
        <f>VLOOKUP($DC38,Funktionsbezeichnungen,2,0)</f>
        <v>Projektingenieur 9 (Bau)</v>
      </c>
      <c r="DF38" s="514">
        <v>772</v>
      </c>
      <c r="DG38" s="512">
        <f>VLOOKUP($DF38,Funktionsbezeichnungen,3,0)</f>
        <v>8</v>
      </c>
      <c r="DH38" s="511" t="str">
        <f>VLOOKUP($DF38,Funktionsbezeichnungen,2,0)</f>
        <v>Projektingenieur 8 (Bau)</v>
      </c>
      <c r="DI38" s="513"/>
      <c r="DJ38" s="512">
        <v>772</v>
      </c>
      <c r="DK38" s="512">
        <f>VLOOKUP($DJ38,Funktionsbezeichnungen,3,0)</f>
        <v>8</v>
      </c>
      <c r="DL38" s="511" t="str">
        <f>VLOOKUP($DJ38,Funktionsbezeichnungen,2,0)</f>
        <v>Projektingenieur 8 (Bau)</v>
      </c>
      <c r="DQ38" s="491">
        <f t="shared" si="30"/>
        <v>4269</v>
      </c>
      <c r="DR38" s="494">
        <v>2</v>
      </c>
      <c r="DS38" s="491">
        <v>3</v>
      </c>
      <c r="DT38" s="491" t="s">
        <v>951</v>
      </c>
      <c r="EV38" s="519">
        <v>3160</v>
      </c>
      <c r="EW38" s="491" t="s">
        <v>105</v>
      </c>
    </row>
    <row r="39" spans="1:153" s="491" customFormat="1" ht="27" hidden="1" outlineLevel="1" x14ac:dyDescent="0.25">
      <c r="A39" s="510"/>
      <c r="B39" s="510"/>
      <c r="C39" s="510">
        <f t="shared" si="37"/>
        <v>1</v>
      </c>
      <c r="D39" s="509"/>
      <c r="E39" s="509">
        <v>1</v>
      </c>
      <c r="F39" s="538"/>
      <c r="G39" s="539"/>
      <c r="H39" s="539">
        <v>1</v>
      </c>
      <c r="I39" s="538"/>
      <c r="J39" s="539"/>
      <c r="K39" s="538"/>
      <c r="L39" s="538"/>
      <c r="M39" s="538"/>
      <c r="N39" s="489"/>
      <c r="O39" s="489"/>
      <c r="P39" s="476" t="s">
        <v>1140</v>
      </c>
      <c r="Q39" s="472" t="s">
        <v>873</v>
      </c>
      <c r="R39" s="472" t="s">
        <v>1514</v>
      </c>
      <c r="S39" s="597"/>
      <c r="T39" s="536" t="s">
        <v>874</v>
      </c>
      <c r="U39" s="502">
        <v>1959</v>
      </c>
      <c r="V39" s="551" t="s">
        <v>1070</v>
      </c>
      <c r="W39" s="502">
        <v>1990</v>
      </c>
      <c r="X39" s="504"/>
      <c r="Y39" s="470"/>
      <c r="Z39" s="505"/>
      <c r="AA39" s="535" t="s">
        <v>1141</v>
      </c>
      <c r="AB39" s="532">
        <f t="shared" si="38"/>
        <v>33</v>
      </c>
      <c r="AC39" s="518" t="s">
        <v>1539</v>
      </c>
      <c r="AD39" s="517">
        <v>2011</v>
      </c>
      <c r="AE39" s="607"/>
      <c r="AF39" s="605" t="s">
        <v>1043</v>
      </c>
      <c r="AG39" s="501"/>
      <c r="AH39" s="501"/>
      <c r="AI39" s="500" t="s">
        <v>1540</v>
      </c>
      <c r="AJ39" s="492"/>
      <c r="CM39" s="545" t="str">
        <f t="shared" si="24"/>
        <v>anders</v>
      </c>
      <c r="CN39" s="491" t="str">
        <f t="shared" si="39"/>
        <v>Wick Bernd</v>
      </c>
      <c r="CP39" s="491">
        <f t="shared" si="22"/>
        <v>33</v>
      </c>
      <c r="CQ39" s="491" t="str">
        <f t="shared" si="23"/>
        <v xml:space="preserve"> C/B 2)</v>
      </c>
      <c r="CR39" s="445" t="str">
        <f t="shared" si="25"/>
        <v>C</v>
      </c>
      <c r="CS39" s="519">
        <v>3208</v>
      </c>
      <c r="CT39" s="514">
        <v>773</v>
      </c>
      <c r="CU39" s="512">
        <f t="shared" si="31"/>
        <v>9</v>
      </c>
      <c r="CV39" s="511" t="str">
        <f t="shared" si="32"/>
        <v>Projektingenieur 9 (Bau)</v>
      </c>
      <c r="CW39" s="514">
        <v>772</v>
      </c>
      <c r="CX39" s="512">
        <f t="shared" si="33"/>
        <v>8</v>
      </c>
      <c r="CY39" s="511" t="str">
        <f t="shared" si="34"/>
        <v>Projektingenieur 8 (Bau)</v>
      </c>
      <c r="CZ39" s="514">
        <v>772</v>
      </c>
      <c r="DA39" s="512">
        <f t="shared" si="35"/>
        <v>8</v>
      </c>
      <c r="DB39" s="511" t="str">
        <f t="shared" si="36"/>
        <v>Projektingenieur 8 (Bau)</v>
      </c>
      <c r="DC39" s="514">
        <v>772</v>
      </c>
      <c r="DD39" s="512">
        <f>VLOOKUP($DC39,Funktionsbezeichnungen,3,0)</f>
        <v>8</v>
      </c>
      <c r="DE39" s="511" t="str">
        <f>VLOOKUP($DC39,Funktionsbezeichnungen,2,0)</f>
        <v>Projektingenieur 8 (Bau)</v>
      </c>
      <c r="DF39" s="514"/>
      <c r="DG39" s="512"/>
      <c r="DH39" s="511"/>
      <c r="DI39" s="513"/>
      <c r="DJ39" s="512">
        <v>772</v>
      </c>
      <c r="DK39" s="512">
        <f>VLOOKUP($DJ39,Funktionsbezeichnungen,3,0)</f>
        <v>8</v>
      </c>
      <c r="DL39" s="511" t="str">
        <f>VLOOKUP($DJ39,Funktionsbezeichnungen,2,0)</f>
        <v>Projektingenieur 8 (Bau)</v>
      </c>
      <c r="DQ39" s="491">
        <f t="shared" si="30"/>
        <v>3208</v>
      </c>
      <c r="DR39" s="494">
        <v>2</v>
      </c>
      <c r="DS39" s="491">
        <v>3</v>
      </c>
      <c r="DT39" s="491" t="s">
        <v>951</v>
      </c>
      <c r="EV39" s="519">
        <v>4185</v>
      </c>
      <c r="EW39" s="491" t="s">
        <v>105</v>
      </c>
    </row>
    <row r="40" spans="1:153" s="491" customFormat="1" ht="17.25" customHeight="1" collapsed="1" x14ac:dyDescent="0.25">
      <c r="A40" s="510"/>
      <c r="B40" s="510">
        <v>1</v>
      </c>
      <c r="C40" s="510">
        <f t="shared" si="37"/>
        <v>1</v>
      </c>
      <c r="D40" s="509"/>
      <c r="E40" s="509"/>
      <c r="F40" s="538">
        <v>1</v>
      </c>
      <c r="G40" s="539"/>
      <c r="H40" s="539"/>
      <c r="I40" s="538"/>
      <c r="J40" s="539"/>
      <c r="K40" s="538"/>
      <c r="L40" s="538"/>
      <c r="M40" s="538"/>
      <c r="N40" s="489"/>
      <c r="O40" s="489"/>
      <c r="P40" s="476" t="s">
        <v>361</v>
      </c>
      <c r="Q40" s="472" t="s">
        <v>918</v>
      </c>
      <c r="R40" s="472" t="s">
        <v>1514</v>
      </c>
      <c r="S40" s="597" t="s">
        <v>1616</v>
      </c>
      <c r="T40" s="568" t="s">
        <v>919</v>
      </c>
      <c r="U40" s="549">
        <v>1962</v>
      </c>
      <c r="V40" s="633" t="s">
        <v>1583</v>
      </c>
      <c r="W40" s="549">
        <v>1992</v>
      </c>
      <c r="X40" s="634" t="s">
        <v>921</v>
      </c>
      <c r="Y40" s="479">
        <v>2002</v>
      </c>
      <c r="Z40" s="635"/>
      <c r="AA40" s="617" t="s">
        <v>922</v>
      </c>
      <c r="AB40" s="636">
        <f t="shared" si="38"/>
        <v>31</v>
      </c>
      <c r="AC40" s="617" t="s">
        <v>1190</v>
      </c>
      <c r="AD40" s="637">
        <v>2012</v>
      </c>
      <c r="AE40" s="617" t="s">
        <v>1618</v>
      </c>
      <c r="AF40" s="616" t="s">
        <v>105</v>
      </c>
      <c r="AG40" s="682"/>
      <c r="AH40" s="640"/>
      <c r="AI40" s="500" t="s">
        <v>373</v>
      </c>
      <c r="AJ40" s="492"/>
      <c r="CM40" s="545" t="str">
        <f t="shared" si="24"/>
        <v/>
      </c>
      <c r="CN40" s="491" t="str">
        <f t="shared" si="39"/>
        <v>Niedermeyer Friederike</v>
      </c>
      <c r="CP40" s="491">
        <f t="shared" si="22"/>
        <v>31</v>
      </c>
      <c r="CQ40" s="491" t="str">
        <f t="shared" si="23"/>
        <v>C</v>
      </c>
      <c r="CR40" s="445" t="str">
        <f t="shared" si="25"/>
        <v>C</v>
      </c>
      <c r="CS40" s="519">
        <v>4307</v>
      </c>
      <c r="CT40" s="514">
        <v>783</v>
      </c>
      <c r="CU40" s="512">
        <f t="shared" si="31"/>
        <v>9</v>
      </c>
      <c r="CV40" s="511" t="str">
        <f t="shared" si="32"/>
        <v>Projektingenieur 9 (Umwelt)</v>
      </c>
      <c r="CW40" s="514">
        <v>782</v>
      </c>
      <c r="CX40" s="512">
        <f t="shared" si="33"/>
        <v>8</v>
      </c>
      <c r="CY40" s="511" t="str">
        <f t="shared" si="34"/>
        <v>Projektingenieur 8 (Umwelt)</v>
      </c>
      <c r="CZ40" s="514">
        <v>782</v>
      </c>
      <c r="DA40" s="512">
        <f t="shared" si="35"/>
        <v>8</v>
      </c>
      <c r="DB40" s="511" t="str">
        <f t="shared" si="36"/>
        <v>Projektingenieur 8 (Umwelt)</v>
      </c>
      <c r="DC40" s="514"/>
      <c r="DD40" s="512"/>
      <c r="DE40" s="511"/>
      <c r="DF40" s="514"/>
      <c r="DG40" s="512"/>
      <c r="DH40" s="511"/>
      <c r="DI40" s="513"/>
      <c r="DJ40" s="512"/>
      <c r="DK40" s="512"/>
      <c r="DL40" s="511"/>
      <c r="DQ40" s="491">
        <f t="shared" si="30"/>
        <v>4307</v>
      </c>
      <c r="DR40" s="494">
        <v>1</v>
      </c>
      <c r="DS40" s="491">
        <v>2</v>
      </c>
      <c r="DT40" s="491" t="s">
        <v>952</v>
      </c>
      <c r="EV40" s="519">
        <v>3208</v>
      </c>
      <c r="EW40" s="491" t="s">
        <v>105</v>
      </c>
    </row>
    <row r="41" spans="1:153" s="491" customFormat="1" x14ac:dyDescent="0.25">
      <c r="A41" s="510">
        <v>1</v>
      </c>
      <c r="B41" s="510"/>
      <c r="C41" s="510">
        <f t="shared" si="37"/>
        <v>1</v>
      </c>
      <c r="D41" s="509">
        <v>1</v>
      </c>
      <c r="E41" s="509"/>
      <c r="F41" s="538"/>
      <c r="G41" s="539"/>
      <c r="H41" s="539">
        <v>1</v>
      </c>
      <c r="I41" s="538"/>
      <c r="J41" s="539"/>
      <c r="K41" s="538"/>
      <c r="L41" s="538"/>
      <c r="M41" s="538"/>
      <c r="N41" s="489"/>
      <c r="O41" s="489"/>
      <c r="P41" s="476" t="s">
        <v>359</v>
      </c>
      <c r="Q41" s="472" t="s">
        <v>452</v>
      </c>
      <c r="R41" s="472" t="s">
        <v>1514</v>
      </c>
      <c r="S41" s="597" t="s">
        <v>1616</v>
      </c>
      <c r="T41" s="638" t="s">
        <v>122</v>
      </c>
      <c r="U41" s="549">
        <v>1968</v>
      </c>
      <c r="V41" s="633" t="s">
        <v>201</v>
      </c>
      <c r="W41" s="549">
        <v>1994</v>
      </c>
      <c r="X41" s="634"/>
      <c r="Y41" s="479"/>
      <c r="Z41" s="635"/>
      <c r="AA41" s="844" t="s">
        <v>123</v>
      </c>
      <c r="AB41" s="636">
        <f t="shared" si="38"/>
        <v>29</v>
      </c>
      <c r="AC41" s="615" t="s">
        <v>673</v>
      </c>
      <c r="AD41" s="637">
        <v>1996</v>
      </c>
      <c r="AE41" s="615" t="s">
        <v>1627</v>
      </c>
      <c r="AF41" s="616" t="s">
        <v>105</v>
      </c>
      <c r="AG41" s="684"/>
      <c r="AH41" s="501"/>
      <c r="AI41" s="500" t="s">
        <v>1213</v>
      </c>
      <c r="AJ41" s="492"/>
      <c r="CM41" s="491" t="str">
        <f t="shared" si="24"/>
        <v>anders</v>
      </c>
      <c r="CN41" s="491" t="str">
        <f t="shared" si="39"/>
        <v>Kern Etienne</v>
      </c>
      <c r="CP41" s="491">
        <f t="shared" si="22"/>
        <v>29</v>
      </c>
      <c r="CQ41" s="491" t="str">
        <f t="shared" si="23"/>
        <v>C</v>
      </c>
      <c r="CR41" s="445" t="str">
        <f t="shared" si="25"/>
        <v xml:space="preserve"> C/B 2)</v>
      </c>
      <c r="CS41" s="519">
        <v>4246</v>
      </c>
      <c r="CT41" s="514">
        <v>772</v>
      </c>
      <c r="CU41" s="512">
        <f t="shared" si="31"/>
        <v>8</v>
      </c>
      <c r="CV41" s="511" t="str">
        <f t="shared" si="32"/>
        <v>Projektingenieur 8 (Bau)</v>
      </c>
      <c r="CW41" s="514">
        <v>772</v>
      </c>
      <c r="CX41" s="512">
        <f t="shared" si="33"/>
        <v>8</v>
      </c>
      <c r="CY41" s="511" t="str">
        <f t="shared" si="34"/>
        <v>Projektingenieur 8 (Bau)</v>
      </c>
      <c r="CZ41" s="514">
        <v>772</v>
      </c>
      <c r="DA41" s="512">
        <f t="shared" si="35"/>
        <v>8</v>
      </c>
      <c r="DB41" s="511" t="str">
        <f t="shared" si="36"/>
        <v>Projektingenieur 8 (Bau)</v>
      </c>
      <c r="DC41" s="514">
        <v>772</v>
      </c>
      <c r="DD41" s="512">
        <f>VLOOKUP($DC41,Funktionsbezeichnungen,3,0)</f>
        <v>8</v>
      </c>
      <c r="DE41" s="511" t="str">
        <f>VLOOKUP($DC41,Funktionsbezeichnungen,2,0)</f>
        <v>Projektingenieur 8 (Bau)</v>
      </c>
      <c r="DF41" s="514">
        <v>772</v>
      </c>
      <c r="DG41" s="512">
        <f>VLOOKUP($DF41,Funktionsbezeichnungen,3,0)</f>
        <v>8</v>
      </c>
      <c r="DH41" s="511" t="str">
        <f>VLOOKUP($DF41,Funktionsbezeichnungen,2,0)</f>
        <v>Projektingenieur 8 (Bau)</v>
      </c>
      <c r="DI41" s="513"/>
      <c r="DJ41" s="512">
        <v>772</v>
      </c>
      <c r="DK41" s="512">
        <f>VLOOKUP($DJ41,Funktionsbezeichnungen,3,0)</f>
        <v>8</v>
      </c>
      <c r="DL41" s="511" t="str">
        <f>VLOOKUP($DJ41,Funktionsbezeichnungen,2,0)</f>
        <v>Projektingenieur 8 (Bau)</v>
      </c>
      <c r="DQ41" s="491">
        <f t="shared" si="30"/>
        <v>4246</v>
      </c>
      <c r="DR41" s="494">
        <v>1</v>
      </c>
      <c r="DS41" s="491">
        <v>2</v>
      </c>
      <c r="DT41" s="491" t="s">
        <v>951</v>
      </c>
      <c r="EV41" s="519">
        <v>4307</v>
      </c>
      <c r="EW41" s="491" t="s">
        <v>105</v>
      </c>
    </row>
    <row r="42" spans="1:153" s="491" customFormat="1" ht="27" hidden="1" outlineLevel="1" x14ac:dyDescent="0.25">
      <c r="A42" s="510"/>
      <c r="B42" s="510">
        <v>1</v>
      </c>
      <c r="C42" s="510">
        <f t="shared" si="37"/>
        <v>1</v>
      </c>
      <c r="D42" s="509"/>
      <c r="E42" s="509"/>
      <c r="F42" s="538">
        <v>1</v>
      </c>
      <c r="G42" s="539"/>
      <c r="H42" s="539"/>
      <c r="I42" s="538"/>
      <c r="J42" s="539"/>
      <c r="K42" s="538"/>
      <c r="L42" s="538"/>
      <c r="M42" s="538"/>
      <c r="N42" s="489"/>
      <c r="O42" s="489"/>
      <c r="P42" s="476" t="s">
        <v>359</v>
      </c>
      <c r="Q42" s="472" t="s">
        <v>460</v>
      </c>
      <c r="R42" s="472" t="s">
        <v>1514</v>
      </c>
      <c r="S42" s="597"/>
      <c r="T42" s="536" t="s">
        <v>231</v>
      </c>
      <c r="U42" s="502">
        <v>1967</v>
      </c>
      <c r="V42" s="507" t="s">
        <v>1582</v>
      </c>
      <c r="W42" s="502">
        <v>1996</v>
      </c>
      <c r="X42" s="504" t="s">
        <v>1538</v>
      </c>
      <c r="Y42" s="470">
        <v>2002</v>
      </c>
      <c r="Z42" s="505"/>
      <c r="AA42" s="535" t="s">
        <v>233</v>
      </c>
      <c r="AB42" s="532">
        <f t="shared" si="38"/>
        <v>27</v>
      </c>
      <c r="AC42" s="518" t="s">
        <v>675</v>
      </c>
      <c r="AD42" s="517">
        <v>2002</v>
      </c>
      <c r="AE42" s="607"/>
      <c r="AF42" s="605" t="s">
        <v>1043</v>
      </c>
      <c r="AG42" s="501"/>
      <c r="AH42" s="501"/>
      <c r="AI42" s="500" t="s">
        <v>1213</v>
      </c>
      <c r="AJ42" s="492"/>
      <c r="CM42" s="491" t="str">
        <f t="shared" si="24"/>
        <v/>
      </c>
      <c r="CN42" s="491" t="str">
        <f t="shared" si="39"/>
        <v>Ruff Ute</v>
      </c>
      <c r="CP42" s="491">
        <f t="shared" si="22"/>
        <v>27</v>
      </c>
      <c r="CQ42" s="491" t="str">
        <f t="shared" si="23"/>
        <v xml:space="preserve"> C/B 2)</v>
      </c>
      <c r="CR42" s="445" t="str">
        <f t="shared" si="25"/>
        <v xml:space="preserve"> C/B 2)</v>
      </c>
      <c r="CS42" s="519">
        <v>4277</v>
      </c>
      <c r="CT42" s="514">
        <v>783</v>
      </c>
      <c r="CU42" s="512">
        <f t="shared" si="31"/>
        <v>9</v>
      </c>
      <c r="CV42" s="511" t="str">
        <f t="shared" si="32"/>
        <v>Projektingenieur 9 (Umwelt)</v>
      </c>
      <c r="CW42" s="514">
        <v>783</v>
      </c>
      <c r="CX42" s="512">
        <f t="shared" si="33"/>
        <v>9</v>
      </c>
      <c r="CY42" s="511" t="str">
        <f t="shared" si="34"/>
        <v>Projektingenieur 9 (Umwelt)</v>
      </c>
      <c r="CZ42" s="514">
        <v>782</v>
      </c>
      <c r="DA42" s="512">
        <f t="shared" si="35"/>
        <v>8</v>
      </c>
      <c r="DB42" s="511" t="str">
        <f t="shared" si="36"/>
        <v>Projektingenieur 8 (Umwelt)</v>
      </c>
      <c r="DC42" s="514">
        <v>782</v>
      </c>
      <c r="DD42" s="512">
        <f>VLOOKUP($DC42,Funktionsbezeichnungen,3,0)</f>
        <v>8</v>
      </c>
      <c r="DE42" s="511" t="str">
        <f>VLOOKUP($DC42,Funktionsbezeichnungen,2,0)</f>
        <v>Projektingenieur 8 (Umwelt)</v>
      </c>
      <c r="DF42" s="514">
        <v>782</v>
      </c>
      <c r="DG42" s="512">
        <f>VLOOKUP($DF42,Funktionsbezeichnungen,3,0)</f>
        <v>8</v>
      </c>
      <c r="DH42" s="511" t="str">
        <f>VLOOKUP($DF42,Funktionsbezeichnungen,2,0)</f>
        <v>Projektingenieur 8 (Umwelt)</v>
      </c>
      <c r="DI42" s="513"/>
      <c r="DJ42" s="512">
        <v>782</v>
      </c>
      <c r="DK42" s="512">
        <f>VLOOKUP($DJ42,Funktionsbezeichnungen,3,0)</f>
        <v>8</v>
      </c>
      <c r="DL42" s="511" t="str">
        <f>VLOOKUP($DJ42,Funktionsbezeichnungen,2,0)</f>
        <v>Projektingenieur 8 (Umwelt)</v>
      </c>
      <c r="DQ42" s="491">
        <f t="shared" si="30"/>
        <v>4277</v>
      </c>
      <c r="DR42" s="494">
        <v>3</v>
      </c>
      <c r="DS42" s="491">
        <v>2</v>
      </c>
      <c r="DT42" s="491" t="s">
        <v>952</v>
      </c>
      <c r="EV42" s="519">
        <v>4291</v>
      </c>
      <c r="EW42" s="491" t="s">
        <v>105</v>
      </c>
    </row>
    <row r="43" spans="1:153" s="491" customFormat="1" collapsed="1" x14ac:dyDescent="0.25">
      <c r="A43" s="510"/>
      <c r="B43" s="510"/>
      <c r="C43" s="510">
        <f t="shared" si="37"/>
        <v>1</v>
      </c>
      <c r="D43" s="509">
        <v>1</v>
      </c>
      <c r="E43" s="509"/>
      <c r="F43" s="538"/>
      <c r="G43" s="539"/>
      <c r="H43" s="539">
        <v>1</v>
      </c>
      <c r="I43" s="538"/>
      <c r="J43" s="539"/>
      <c r="K43" s="538"/>
      <c r="L43" s="538"/>
      <c r="M43" s="538"/>
      <c r="N43" s="489"/>
      <c r="O43" s="489"/>
      <c r="P43" s="476" t="s">
        <v>1301</v>
      </c>
      <c r="Q43" s="472" t="s">
        <v>458</v>
      </c>
      <c r="R43" s="472" t="s">
        <v>1514</v>
      </c>
      <c r="S43" s="597" t="s">
        <v>1616</v>
      </c>
      <c r="T43" s="568" t="s">
        <v>275</v>
      </c>
      <c r="U43" s="549">
        <v>1969</v>
      </c>
      <c r="V43" s="633" t="s">
        <v>299</v>
      </c>
      <c r="W43" s="549">
        <v>1996</v>
      </c>
      <c r="X43" s="634"/>
      <c r="Y43" s="479"/>
      <c r="Z43" s="635"/>
      <c r="AA43" s="615" t="s">
        <v>276</v>
      </c>
      <c r="AB43" s="636">
        <f>IF(Z43="",YEAR($AC$1)-$W43,YEAR($AC$1)-$Y43)</f>
        <v>27</v>
      </c>
      <c r="AC43" s="615" t="s">
        <v>671</v>
      </c>
      <c r="AD43" s="637">
        <v>2006</v>
      </c>
      <c r="AE43" s="615" t="s">
        <v>110</v>
      </c>
      <c r="AF43" s="616" t="s">
        <v>105</v>
      </c>
      <c r="AG43" s="640"/>
      <c r="AH43" s="640"/>
      <c r="AI43" s="500" t="s">
        <v>376</v>
      </c>
      <c r="AJ43" s="492"/>
      <c r="CM43" s="545" t="str">
        <f t="shared" si="24"/>
        <v/>
      </c>
      <c r="CN43" s="491" t="str">
        <f t="shared" si="39"/>
        <v>Knoll Bernd</v>
      </c>
      <c r="CP43" s="491">
        <f t="shared" si="22"/>
        <v>27</v>
      </c>
      <c r="CQ43" s="491" t="str">
        <f t="shared" si="23"/>
        <v>C</v>
      </c>
      <c r="CR43" s="445" t="str">
        <f t="shared" si="25"/>
        <v>C</v>
      </c>
      <c r="CS43" s="519">
        <v>4291</v>
      </c>
      <c r="CT43" s="514">
        <v>773</v>
      </c>
      <c r="CU43" s="512">
        <f t="shared" si="31"/>
        <v>9</v>
      </c>
      <c r="CV43" s="511" t="str">
        <f t="shared" si="32"/>
        <v>Projektingenieur 9 (Bau)</v>
      </c>
      <c r="CW43" s="514">
        <v>772</v>
      </c>
      <c r="CX43" s="512">
        <f t="shared" si="33"/>
        <v>8</v>
      </c>
      <c r="CY43" s="511" t="str">
        <f t="shared" si="34"/>
        <v>Projektingenieur 8 (Bau)</v>
      </c>
      <c r="CZ43" s="514">
        <v>772</v>
      </c>
      <c r="DA43" s="512">
        <f t="shared" si="35"/>
        <v>8</v>
      </c>
      <c r="DB43" s="511" t="str">
        <f t="shared" si="36"/>
        <v>Projektingenieur 8 (Bau)</v>
      </c>
      <c r="DC43" s="514">
        <v>772</v>
      </c>
      <c r="DD43" s="512">
        <f>VLOOKUP($DC43,Funktionsbezeichnungen,3,0)</f>
        <v>8</v>
      </c>
      <c r="DE43" s="511" t="str">
        <f>VLOOKUP($DC43,Funktionsbezeichnungen,2,0)</f>
        <v>Projektingenieur 8 (Bau)</v>
      </c>
      <c r="DF43" s="514">
        <v>772</v>
      </c>
      <c r="DG43" s="512">
        <f>VLOOKUP($DF43,Funktionsbezeichnungen,3,0)</f>
        <v>8</v>
      </c>
      <c r="DH43" s="511" t="str">
        <f>VLOOKUP($DF43,Funktionsbezeichnungen,2,0)</f>
        <v>Projektingenieur 8 (Bau)</v>
      </c>
      <c r="DI43" s="513"/>
      <c r="DJ43" s="512">
        <v>772</v>
      </c>
      <c r="DK43" s="512">
        <f>VLOOKUP($DJ43,Funktionsbezeichnungen,3,0)</f>
        <v>8</v>
      </c>
      <c r="DL43" s="511" t="str">
        <f>VLOOKUP($DJ43,Funktionsbezeichnungen,2,0)</f>
        <v>Projektingenieur 8 (Bau)</v>
      </c>
      <c r="DQ43" s="491">
        <f t="shared" si="30"/>
        <v>4291</v>
      </c>
      <c r="DR43" s="494">
        <v>1</v>
      </c>
      <c r="DS43" s="491">
        <v>2</v>
      </c>
      <c r="DT43" s="493" t="s">
        <v>968</v>
      </c>
      <c r="EV43" s="519">
        <v>7696</v>
      </c>
      <c r="EW43" s="491" t="s">
        <v>105</v>
      </c>
    </row>
    <row r="44" spans="1:153" s="491" customFormat="1" ht="15.75" hidden="1" x14ac:dyDescent="0.25">
      <c r="A44" s="510"/>
      <c r="B44" s="510"/>
      <c r="C44" s="510">
        <f t="shared" si="37"/>
        <v>1</v>
      </c>
      <c r="D44" s="509"/>
      <c r="E44" s="509">
        <v>1</v>
      </c>
      <c r="F44" s="538"/>
      <c r="G44" s="539"/>
      <c r="H44" s="539">
        <v>1</v>
      </c>
      <c r="I44" s="538"/>
      <c r="J44" s="539"/>
      <c r="K44" s="538"/>
      <c r="L44" s="538"/>
      <c r="M44" s="538"/>
      <c r="N44" s="489"/>
      <c r="O44" s="489"/>
      <c r="P44" s="476" t="s">
        <v>359</v>
      </c>
      <c r="Q44" s="472" t="s">
        <v>466</v>
      </c>
      <c r="R44" s="472" t="s">
        <v>1514</v>
      </c>
      <c r="S44" s="597"/>
      <c r="T44" s="536" t="s">
        <v>246</v>
      </c>
      <c r="U44" s="502">
        <v>1972</v>
      </c>
      <c r="V44" s="507" t="s">
        <v>1064</v>
      </c>
      <c r="W44" s="502">
        <v>1998</v>
      </c>
      <c r="X44" s="504"/>
      <c r="Y44" s="470"/>
      <c r="Z44" s="505"/>
      <c r="AA44" s="535" t="s">
        <v>247</v>
      </c>
      <c r="AB44" s="532">
        <f t="shared" si="38"/>
        <v>25</v>
      </c>
      <c r="AC44" s="518" t="s">
        <v>671</v>
      </c>
      <c r="AD44" s="517">
        <v>2003</v>
      </c>
      <c r="AE44" s="607"/>
      <c r="AF44" s="605" t="s">
        <v>1043</v>
      </c>
      <c r="AG44" s="501"/>
      <c r="AH44" s="501"/>
      <c r="AI44" s="500" t="s">
        <v>375</v>
      </c>
      <c r="AJ44" s="492"/>
      <c r="CM44" s="545" t="str">
        <f t="shared" si="24"/>
        <v>anders</v>
      </c>
      <c r="CN44" s="491" t="str">
        <f t="shared" si="39"/>
        <v>Martin Dirk</v>
      </c>
      <c r="CP44" s="491">
        <f t="shared" si="22"/>
        <v>25</v>
      </c>
      <c r="CQ44" s="491" t="str">
        <f t="shared" si="23"/>
        <v xml:space="preserve"> C/B 2)</v>
      </c>
      <c r="CR44" s="445" t="str">
        <f t="shared" si="25"/>
        <v>C</v>
      </c>
      <c r="CS44" s="519">
        <v>7696</v>
      </c>
      <c r="CT44" s="514">
        <v>773</v>
      </c>
      <c r="CU44" s="512">
        <f t="shared" si="31"/>
        <v>9</v>
      </c>
      <c r="CV44" s="511" t="str">
        <f t="shared" si="32"/>
        <v>Projektingenieur 9 (Bau)</v>
      </c>
      <c r="CW44" s="514">
        <v>772</v>
      </c>
      <c r="CX44" s="512">
        <f t="shared" si="33"/>
        <v>8</v>
      </c>
      <c r="CY44" s="511" t="str">
        <f t="shared" si="34"/>
        <v>Projektingenieur 8 (Bau)</v>
      </c>
      <c r="CZ44" s="514">
        <v>772</v>
      </c>
      <c r="DA44" s="512">
        <f t="shared" si="35"/>
        <v>8</v>
      </c>
      <c r="DB44" s="511" t="str">
        <f t="shared" si="36"/>
        <v>Projektingenieur 8 (Bau)</v>
      </c>
      <c r="DC44" s="514">
        <v>772</v>
      </c>
      <c r="DD44" s="512">
        <f>VLOOKUP($DC44,Funktionsbezeichnungen,3,0)</f>
        <v>8</v>
      </c>
      <c r="DE44" s="511" t="str">
        <f>VLOOKUP($DC44,Funktionsbezeichnungen,2,0)</f>
        <v>Projektingenieur 8 (Bau)</v>
      </c>
      <c r="DF44" s="514">
        <v>772</v>
      </c>
      <c r="DG44" s="512">
        <f>VLOOKUP($DF44,Funktionsbezeichnungen,3,0)</f>
        <v>8</v>
      </c>
      <c r="DH44" s="511" t="str">
        <f>VLOOKUP($DF44,Funktionsbezeichnungen,2,0)</f>
        <v>Projektingenieur 8 (Bau)</v>
      </c>
      <c r="DI44" s="513"/>
      <c r="DJ44" s="512">
        <v>772</v>
      </c>
      <c r="DK44" s="512">
        <f>VLOOKUP($DJ44,Funktionsbezeichnungen,3,0)</f>
        <v>8</v>
      </c>
      <c r="DL44" s="511" t="str">
        <f>VLOOKUP($DJ44,Funktionsbezeichnungen,2,0)</f>
        <v>Projektingenieur 8 (Bau)</v>
      </c>
      <c r="DQ44" s="491">
        <f t="shared" si="30"/>
        <v>7696</v>
      </c>
      <c r="DR44" s="494">
        <v>2</v>
      </c>
      <c r="DS44" s="491">
        <v>3</v>
      </c>
      <c r="DT44" s="491" t="s">
        <v>951</v>
      </c>
      <c r="EV44" s="519">
        <v>4306</v>
      </c>
      <c r="EW44" s="491" t="s">
        <v>105</v>
      </c>
    </row>
    <row r="45" spans="1:153" s="491" customFormat="1" ht="40.5" hidden="1" x14ac:dyDescent="0.25">
      <c r="A45" s="510"/>
      <c r="B45" s="510"/>
      <c r="C45" s="510">
        <f t="shared" si="37"/>
        <v>1</v>
      </c>
      <c r="D45" s="509"/>
      <c r="E45" s="509">
        <v>1</v>
      </c>
      <c r="F45" s="538"/>
      <c r="G45" s="539"/>
      <c r="H45" s="539"/>
      <c r="I45" s="538"/>
      <c r="J45" s="539"/>
      <c r="K45" s="538"/>
      <c r="L45" s="538"/>
      <c r="M45" s="538"/>
      <c r="N45" s="489"/>
      <c r="O45" s="489"/>
      <c r="P45" s="476" t="s">
        <v>361</v>
      </c>
      <c r="Q45" s="472" t="s">
        <v>865</v>
      </c>
      <c r="R45" s="472" t="s">
        <v>1514</v>
      </c>
      <c r="S45" s="597"/>
      <c r="T45" s="536" t="s">
        <v>866</v>
      </c>
      <c r="U45" s="502">
        <v>1969</v>
      </c>
      <c r="V45" s="507" t="s">
        <v>943</v>
      </c>
      <c r="W45" s="502">
        <v>1999</v>
      </c>
      <c r="X45" s="504" t="s">
        <v>1047</v>
      </c>
      <c r="Y45" s="470">
        <v>2011</v>
      </c>
      <c r="Z45" s="505"/>
      <c r="AA45" s="535" t="s">
        <v>944</v>
      </c>
      <c r="AB45" s="532">
        <f t="shared" si="38"/>
        <v>24</v>
      </c>
      <c r="AC45" s="518" t="s">
        <v>1296</v>
      </c>
      <c r="AD45" s="517">
        <v>2011</v>
      </c>
      <c r="AE45" s="607"/>
      <c r="AF45" s="605" t="s">
        <v>1043</v>
      </c>
      <c r="AG45" s="501"/>
      <c r="AH45" s="501"/>
      <c r="AI45" s="500" t="s">
        <v>373</v>
      </c>
      <c r="AJ45" s="492"/>
      <c r="CM45" s="545" t="str">
        <f t="shared" si="24"/>
        <v>anders</v>
      </c>
      <c r="CN45" s="491" t="str">
        <f t="shared" si="39"/>
        <v>Betzold Alexander</v>
      </c>
      <c r="CP45" s="491">
        <f t="shared" si="22"/>
        <v>24</v>
      </c>
      <c r="CQ45" s="491" t="str">
        <f t="shared" si="23"/>
        <v xml:space="preserve"> C/B 2)</v>
      </c>
      <c r="CR45" s="445" t="str">
        <f t="shared" si="25"/>
        <v>C</v>
      </c>
      <c r="CS45" s="519">
        <v>4306</v>
      </c>
      <c r="CT45" s="514">
        <v>783</v>
      </c>
      <c r="CU45" s="512">
        <f t="shared" si="31"/>
        <v>9</v>
      </c>
      <c r="CV45" s="511" t="str">
        <f t="shared" si="32"/>
        <v>Projektingenieur 9 (Umwelt)</v>
      </c>
      <c r="CW45" s="514">
        <v>782</v>
      </c>
      <c r="CX45" s="512">
        <f t="shared" si="33"/>
        <v>8</v>
      </c>
      <c r="CY45" s="511" t="str">
        <f t="shared" si="34"/>
        <v>Projektingenieur 8 (Umwelt)</v>
      </c>
      <c r="CZ45" s="514">
        <v>782</v>
      </c>
      <c r="DA45" s="512">
        <f t="shared" si="35"/>
        <v>8</v>
      </c>
      <c r="DB45" s="511" t="str">
        <f t="shared" si="36"/>
        <v>Projektingenieur 8 (Umwelt)</v>
      </c>
      <c r="DC45" s="514">
        <v>782</v>
      </c>
      <c r="DD45" s="512">
        <f>VLOOKUP($DC45,Funktionsbezeichnungen,3,0)</f>
        <v>8</v>
      </c>
      <c r="DE45" s="511" t="str">
        <f>VLOOKUP($DC45,Funktionsbezeichnungen,2,0)</f>
        <v>Projektingenieur 8 (Umwelt)</v>
      </c>
      <c r="DF45" s="514">
        <v>782</v>
      </c>
      <c r="DG45" s="512">
        <f>VLOOKUP($DF45,Funktionsbezeichnungen,3,0)</f>
        <v>8</v>
      </c>
      <c r="DH45" s="511" t="str">
        <f>VLOOKUP($DF45,Funktionsbezeichnungen,2,0)</f>
        <v>Projektingenieur 8 (Umwelt)</v>
      </c>
      <c r="DI45" s="513"/>
      <c r="DJ45" s="512">
        <v>781</v>
      </c>
      <c r="DK45" s="512">
        <f>VLOOKUP($DJ45,Funktionsbezeichnungen,3,0)</f>
        <v>7</v>
      </c>
      <c r="DL45" s="511" t="str">
        <f>VLOOKUP($DJ45,Funktionsbezeichnungen,2,0)</f>
        <v>Projektingenieur 7 (Umwelt)</v>
      </c>
      <c r="DQ45" s="491">
        <f t="shared" si="30"/>
        <v>4306</v>
      </c>
      <c r="DR45" s="494">
        <v>2</v>
      </c>
      <c r="DS45" s="491">
        <v>2</v>
      </c>
      <c r="DT45" s="491" t="s">
        <v>952</v>
      </c>
      <c r="EV45" s="519">
        <v>4275</v>
      </c>
      <c r="EW45" s="491" t="s">
        <v>105</v>
      </c>
    </row>
    <row r="46" spans="1:153" s="491" customFormat="1" ht="15.75" hidden="1" x14ac:dyDescent="0.25">
      <c r="A46" s="510"/>
      <c r="B46" s="510"/>
      <c r="C46" s="510">
        <f t="shared" si="37"/>
        <v>1</v>
      </c>
      <c r="D46" s="509"/>
      <c r="E46" s="509">
        <v>1</v>
      </c>
      <c r="F46" s="538"/>
      <c r="G46" s="539"/>
      <c r="H46" s="539"/>
      <c r="I46" s="538"/>
      <c r="J46" s="539"/>
      <c r="K46" s="538"/>
      <c r="L46" s="538"/>
      <c r="M46" s="538"/>
      <c r="N46" s="489"/>
      <c r="O46" s="489"/>
      <c r="P46" s="476" t="s">
        <v>1140</v>
      </c>
      <c r="Q46" s="472" t="s">
        <v>1223</v>
      </c>
      <c r="R46" s="472" t="s">
        <v>1603</v>
      </c>
      <c r="S46" s="597"/>
      <c r="T46" s="536" t="s">
        <v>1218</v>
      </c>
      <c r="U46" s="502">
        <v>1976</v>
      </c>
      <c r="V46" s="507" t="s">
        <v>1219</v>
      </c>
      <c r="W46" s="502">
        <v>2001</v>
      </c>
      <c r="X46" s="504"/>
      <c r="Y46" s="470"/>
      <c r="Z46" s="505"/>
      <c r="AA46" s="535"/>
      <c r="AB46" s="532">
        <f t="shared" si="38"/>
        <v>22</v>
      </c>
      <c r="AC46" s="535" t="s">
        <v>1598</v>
      </c>
      <c r="AD46" s="517">
        <v>2016</v>
      </c>
      <c r="AE46" s="608"/>
      <c r="AF46" s="605" t="s">
        <v>1043</v>
      </c>
      <c r="AG46" s="501"/>
      <c r="AH46" s="501"/>
      <c r="AI46" s="500" t="s">
        <v>373</v>
      </c>
      <c r="AJ46" s="492"/>
      <c r="CM46" s="545" t="str">
        <f t="shared" si="24"/>
        <v>anders</v>
      </c>
      <c r="CN46" s="491" t="str">
        <f t="shared" si="39"/>
        <v>Igual Lorenzo</v>
      </c>
      <c r="CP46" s="491">
        <f t="shared" si="22"/>
        <v>22</v>
      </c>
      <c r="CQ46" s="491" t="str">
        <f t="shared" si="23"/>
        <v xml:space="preserve"> C/B 2)</v>
      </c>
      <c r="CR46" s="445" t="str">
        <f t="shared" si="25"/>
        <v>C</v>
      </c>
      <c r="CS46" s="519">
        <v>3215</v>
      </c>
      <c r="CT46" s="514">
        <v>773</v>
      </c>
      <c r="CU46" s="512">
        <f t="shared" si="31"/>
        <v>9</v>
      </c>
      <c r="CV46" s="511" t="str">
        <f t="shared" si="32"/>
        <v>Projektingenieur 9 (Bau)</v>
      </c>
      <c r="CW46" s="514">
        <v>772</v>
      </c>
      <c r="CX46" s="512">
        <f t="shared" si="33"/>
        <v>8</v>
      </c>
      <c r="CY46" s="511" t="str">
        <f t="shared" si="34"/>
        <v>Projektingenieur 8 (Bau)</v>
      </c>
      <c r="CZ46" s="514"/>
      <c r="DA46" s="512"/>
      <c r="DB46" s="511"/>
      <c r="DC46" s="514"/>
      <c r="DD46" s="512"/>
      <c r="DE46" s="511"/>
      <c r="DF46" s="514"/>
      <c r="DG46" s="512"/>
      <c r="DH46" s="511"/>
      <c r="DI46" s="513"/>
      <c r="DJ46" s="512"/>
      <c r="DK46" s="512"/>
      <c r="DL46" s="511"/>
      <c r="DQ46" s="491">
        <f t="shared" si="30"/>
        <v>3215</v>
      </c>
      <c r="DR46" s="494">
        <v>2</v>
      </c>
      <c r="DS46" s="491">
        <v>3</v>
      </c>
      <c r="DT46" s="491" t="s">
        <v>952</v>
      </c>
      <c r="EV46" s="519">
        <v>3215</v>
      </c>
      <c r="EW46" s="491" t="s">
        <v>105</v>
      </c>
    </row>
    <row r="47" spans="1:153" s="491" customFormat="1" ht="15.75" hidden="1" x14ac:dyDescent="0.25">
      <c r="A47" s="510"/>
      <c r="B47" s="510"/>
      <c r="C47" s="510">
        <f t="shared" si="37"/>
        <v>1</v>
      </c>
      <c r="D47" s="509"/>
      <c r="E47" s="509">
        <v>1</v>
      </c>
      <c r="F47" s="538"/>
      <c r="G47" s="539"/>
      <c r="H47" s="539">
        <v>1</v>
      </c>
      <c r="I47" s="538"/>
      <c r="J47" s="539"/>
      <c r="K47" s="538"/>
      <c r="L47" s="538"/>
      <c r="M47" s="538"/>
      <c r="N47" s="489"/>
      <c r="O47" s="489"/>
      <c r="P47" s="476" t="s">
        <v>358</v>
      </c>
      <c r="Q47" s="472" t="s">
        <v>852</v>
      </c>
      <c r="R47" s="472" t="s">
        <v>1514</v>
      </c>
      <c r="S47" s="597"/>
      <c r="T47" s="536" t="s">
        <v>870</v>
      </c>
      <c r="U47" s="502">
        <v>1978</v>
      </c>
      <c r="V47" s="507" t="s">
        <v>198</v>
      </c>
      <c r="W47" s="502">
        <v>2004</v>
      </c>
      <c r="X47" s="504"/>
      <c r="Y47" s="470"/>
      <c r="Z47" s="505"/>
      <c r="AA47" s="535" t="s">
        <v>853</v>
      </c>
      <c r="AB47" s="532">
        <f t="shared" si="38"/>
        <v>19</v>
      </c>
      <c r="AC47" s="518" t="s">
        <v>671</v>
      </c>
      <c r="AD47" s="517">
        <v>2011</v>
      </c>
      <c r="AE47" s="607"/>
      <c r="AF47" s="605" t="s">
        <v>1043</v>
      </c>
      <c r="AG47" s="501"/>
      <c r="AH47" s="501"/>
      <c r="AI47" s="500" t="s">
        <v>373</v>
      </c>
      <c r="AJ47" s="492"/>
      <c r="CM47" s="545" t="str">
        <f t="shared" si="24"/>
        <v>anders</v>
      </c>
      <c r="CN47" s="491" t="str">
        <f t="shared" si="39"/>
        <v>Hausammann Cédric</v>
      </c>
      <c r="CP47" s="491">
        <f t="shared" si="22"/>
        <v>19</v>
      </c>
      <c r="CQ47" s="491" t="str">
        <f t="shared" si="23"/>
        <v xml:space="preserve"> C/B 2)</v>
      </c>
      <c r="CR47" s="445" t="str">
        <f t="shared" si="25"/>
        <v>C</v>
      </c>
      <c r="CS47" s="519">
        <v>9648</v>
      </c>
      <c r="CT47" s="514">
        <v>773</v>
      </c>
      <c r="CU47" s="512">
        <f t="shared" si="31"/>
        <v>9</v>
      </c>
      <c r="CV47" s="511" t="str">
        <f t="shared" si="32"/>
        <v>Projektingenieur 9 (Bau)</v>
      </c>
      <c r="CW47" s="514">
        <v>772</v>
      </c>
      <c r="CX47" s="512">
        <f t="shared" si="33"/>
        <v>8</v>
      </c>
      <c r="CY47" s="511" t="str">
        <f t="shared" si="34"/>
        <v>Projektingenieur 8 (Bau)</v>
      </c>
      <c r="CZ47" s="514">
        <v>772</v>
      </c>
      <c r="DA47" s="512">
        <f>VLOOKUP($CZ47,Funktionsbezeichnungen,3,0)</f>
        <v>8</v>
      </c>
      <c r="DB47" s="511" t="str">
        <f>VLOOKUP($CZ47,Funktionsbezeichnungen,2,0)</f>
        <v>Projektingenieur 8 (Bau)</v>
      </c>
      <c r="DC47" s="514">
        <v>772</v>
      </c>
      <c r="DD47" s="512">
        <f>VLOOKUP($DC47,Funktionsbezeichnungen,3,0)</f>
        <v>8</v>
      </c>
      <c r="DE47" s="511" t="str">
        <f>VLOOKUP($DC47,Funktionsbezeichnungen,2,0)</f>
        <v>Projektingenieur 8 (Bau)</v>
      </c>
      <c r="DF47" s="514">
        <v>772</v>
      </c>
      <c r="DG47" s="512">
        <f>VLOOKUP($DF47,Funktionsbezeichnungen,3,0)</f>
        <v>8</v>
      </c>
      <c r="DH47" s="511" t="str">
        <f>VLOOKUP($DF47,Funktionsbezeichnungen,2,0)</f>
        <v>Projektingenieur 8 (Bau)</v>
      </c>
      <c r="DI47" s="513"/>
      <c r="DJ47" s="512">
        <v>771</v>
      </c>
      <c r="DK47" s="512">
        <f>VLOOKUP($DJ47,Funktionsbezeichnungen,3,0)</f>
        <v>7</v>
      </c>
      <c r="DL47" s="511" t="str">
        <f>VLOOKUP($DJ47,Funktionsbezeichnungen,2,0)</f>
        <v>Projektingenieur 7 (Bau)</v>
      </c>
      <c r="DQ47" s="491">
        <f t="shared" si="30"/>
        <v>9648</v>
      </c>
      <c r="DR47" s="494">
        <v>2</v>
      </c>
      <c r="DS47" s="491">
        <v>3</v>
      </c>
      <c r="DT47" s="491" t="s">
        <v>951</v>
      </c>
      <c r="EV47" s="519">
        <v>4299</v>
      </c>
      <c r="EW47" s="491" t="s">
        <v>105</v>
      </c>
    </row>
    <row r="48" spans="1:153" s="491" customFormat="1" ht="15.75" hidden="1" x14ac:dyDescent="0.25">
      <c r="A48" s="510"/>
      <c r="B48" s="510"/>
      <c r="C48" s="510">
        <f t="shared" si="37"/>
        <v>1</v>
      </c>
      <c r="D48" s="509"/>
      <c r="E48" s="509">
        <v>1</v>
      </c>
      <c r="F48" s="538"/>
      <c r="G48" s="539"/>
      <c r="H48" s="539"/>
      <c r="I48" s="538"/>
      <c r="J48" s="539"/>
      <c r="K48" s="538"/>
      <c r="L48" s="538"/>
      <c r="M48" s="538"/>
      <c r="N48" s="489"/>
      <c r="O48" s="489"/>
      <c r="P48" s="476" t="s">
        <v>358</v>
      </c>
      <c r="Q48" s="472" t="s">
        <v>1149</v>
      </c>
      <c r="R48" s="472" t="s">
        <v>1514</v>
      </c>
      <c r="S48" s="597"/>
      <c r="T48" s="536" t="s">
        <v>1150</v>
      </c>
      <c r="U48" s="502">
        <v>1976</v>
      </c>
      <c r="V48" s="507" t="s">
        <v>1069</v>
      </c>
      <c r="W48" s="502">
        <v>2004</v>
      </c>
      <c r="X48" s="504" t="s">
        <v>1151</v>
      </c>
      <c r="Y48" s="470">
        <v>2011</v>
      </c>
      <c r="Z48" s="505"/>
      <c r="AA48" s="535" t="s">
        <v>1152</v>
      </c>
      <c r="AB48" s="532">
        <f t="shared" si="38"/>
        <v>19</v>
      </c>
      <c r="AC48" s="518" t="s">
        <v>671</v>
      </c>
      <c r="AD48" s="517">
        <v>2015</v>
      </c>
      <c r="AE48" s="607"/>
      <c r="AF48" s="605" t="s">
        <v>1043</v>
      </c>
      <c r="AG48" s="501"/>
      <c r="AH48" s="501"/>
      <c r="AI48" s="500" t="s">
        <v>373</v>
      </c>
      <c r="AJ48" s="492"/>
      <c r="CM48" s="545" t="str">
        <f t="shared" si="24"/>
        <v>anders</v>
      </c>
      <c r="CN48" s="491" t="str">
        <f t="shared" si="39"/>
        <v>Titz Markus</v>
      </c>
      <c r="CP48" s="494">
        <f t="shared" si="22"/>
        <v>19</v>
      </c>
      <c r="CQ48" s="491" t="str">
        <f t="shared" si="23"/>
        <v xml:space="preserve"> C/B 2)</v>
      </c>
      <c r="CR48" s="445" t="str">
        <f t="shared" si="25"/>
        <v>C</v>
      </c>
      <c r="CS48" s="519">
        <v>4912</v>
      </c>
      <c r="CT48" s="514">
        <v>773</v>
      </c>
      <c r="CU48" s="512">
        <f t="shared" si="31"/>
        <v>9</v>
      </c>
      <c r="CV48" s="511" t="str">
        <f t="shared" si="32"/>
        <v>Projektingenieur 9 (Bau)</v>
      </c>
      <c r="CW48" s="514">
        <v>772</v>
      </c>
      <c r="CX48" s="512">
        <f t="shared" si="33"/>
        <v>8</v>
      </c>
      <c r="CY48" s="511" t="str">
        <f t="shared" si="34"/>
        <v>Projektingenieur 8 (Bau)</v>
      </c>
      <c r="CZ48" s="514"/>
      <c r="DA48" s="512"/>
      <c r="DB48" s="511"/>
      <c r="DC48" s="514"/>
      <c r="DD48" s="512"/>
      <c r="DE48" s="511"/>
      <c r="DF48" s="514"/>
      <c r="DG48" s="512"/>
      <c r="DH48" s="511"/>
      <c r="DI48" s="513"/>
      <c r="DJ48" s="512"/>
      <c r="DK48" s="512"/>
      <c r="DL48" s="511"/>
      <c r="DQ48" s="491">
        <f t="shared" si="30"/>
        <v>4912</v>
      </c>
      <c r="DR48" s="494">
        <v>2</v>
      </c>
      <c r="DS48" s="491">
        <v>3</v>
      </c>
      <c r="DT48" s="491" t="s">
        <v>951</v>
      </c>
      <c r="EV48" s="519">
        <v>4345</v>
      </c>
      <c r="EW48" s="491" t="s">
        <v>105</v>
      </c>
    </row>
    <row r="49" spans="1:153" s="491" customFormat="1" ht="15.75" hidden="1" x14ac:dyDescent="0.25">
      <c r="A49" s="510"/>
      <c r="B49" s="510">
        <v>1</v>
      </c>
      <c r="C49" s="510">
        <f t="shared" si="37"/>
        <v>1</v>
      </c>
      <c r="D49" s="509"/>
      <c r="E49" s="509">
        <v>1</v>
      </c>
      <c r="F49" s="538"/>
      <c r="G49" s="539"/>
      <c r="H49" s="539">
        <v>1</v>
      </c>
      <c r="I49" s="538"/>
      <c r="J49" s="539"/>
      <c r="K49" s="538"/>
      <c r="L49" s="538"/>
      <c r="M49" s="538"/>
      <c r="N49" s="489"/>
      <c r="O49" s="489"/>
      <c r="P49" s="476" t="s">
        <v>1301</v>
      </c>
      <c r="Q49" s="472" t="s">
        <v>612</v>
      </c>
      <c r="R49" s="472" t="s">
        <v>1514</v>
      </c>
      <c r="S49" s="597"/>
      <c r="T49" s="536" t="s">
        <v>613</v>
      </c>
      <c r="U49" s="502">
        <v>1980</v>
      </c>
      <c r="V49" s="507" t="s">
        <v>1068</v>
      </c>
      <c r="W49" s="502">
        <v>2005</v>
      </c>
      <c r="X49" s="504"/>
      <c r="Y49" s="470"/>
      <c r="Z49" s="505"/>
      <c r="AA49" s="535"/>
      <c r="AB49" s="532">
        <f t="shared" si="38"/>
        <v>18</v>
      </c>
      <c r="AC49" s="518" t="s">
        <v>1297</v>
      </c>
      <c r="AD49" s="517">
        <v>2010</v>
      </c>
      <c r="AE49" s="607"/>
      <c r="AF49" s="605" t="s">
        <v>1043</v>
      </c>
      <c r="AG49" s="501"/>
      <c r="AH49" s="501"/>
      <c r="AI49" s="500" t="s">
        <v>376</v>
      </c>
      <c r="AJ49" s="492"/>
      <c r="CM49" s="545" t="str">
        <f t="shared" si="24"/>
        <v>anders</v>
      </c>
      <c r="CN49" s="491" t="str">
        <f t="shared" si="39"/>
        <v>Penning Rebecca</v>
      </c>
      <c r="CP49" s="491">
        <f t="shared" si="22"/>
        <v>18</v>
      </c>
      <c r="CQ49" s="491" t="str">
        <f t="shared" si="23"/>
        <v xml:space="preserve"> C/B 2)</v>
      </c>
      <c r="CR49" s="445" t="str">
        <f t="shared" si="25"/>
        <v>C</v>
      </c>
      <c r="CS49" s="519">
        <v>4353</v>
      </c>
      <c r="CT49" s="514">
        <v>773</v>
      </c>
      <c r="CU49" s="512">
        <f t="shared" si="31"/>
        <v>9</v>
      </c>
      <c r="CV49" s="511" t="str">
        <f t="shared" si="32"/>
        <v>Projektingenieur 9 (Bau)</v>
      </c>
      <c r="CW49" s="514">
        <v>772</v>
      </c>
      <c r="CX49" s="512">
        <f t="shared" si="33"/>
        <v>8</v>
      </c>
      <c r="CY49" s="511" t="str">
        <f t="shared" si="34"/>
        <v>Projektingenieur 8 (Bau)</v>
      </c>
      <c r="CZ49" s="514">
        <v>772</v>
      </c>
      <c r="DA49" s="512">
        <f>VLOOKUP($CZ49,Funktionsbezeichnungen,3,0)</f>
        <v>8</v>
      </c>
      <c r="DB49" s="511" t="str">
        <f>VLOOKUP($CZ49,Funktionsbezeichnungen,2,0)</f>
        <v>Projektingenieur 8 (Bau)</v>
      </c>
      <c r="DC49" s="514">
        <v>772</v>
      </c>
      <c r="DD49" s="512">
        <f>VLOOKUP($DC49,Funktionsbezeichnungen,3,0)</f>
        <v>8</v>
      </c>
      <c r="DE49" s="511" t="str">
        <f>VLOOKUP($DC49,Funktionsbezeichnungen,2,0)</f>
        <v>Projektingenieur 8 (Bau)</v>
      </c>
      <c r="DF49" s="514">
        <v>771</v>
      </c>
      <c r="DG49" s="512">
        <f>VLOOKUP($DF49,Funktionsbezeichnungen,3,0)</f>
        <v>7</v>
      </c>
      <c r="DH49" s="511" t="str">
        <f>VLOOKUP($DF49,Funktionsbezeichnungen,2,0)</f>
        <v>Projektingenieur 7 (Bau)</v>
      </c>
      <c r="DI49" s="513"/>
      <c r="DJ49" s="512">
        <v>771</v>
      </c>
      <c r="DK49" s="512">
        <f>VLOOKUP($DJ49,Funktionsbezeichnungen,3,0)</f>
        <v>7</v>
      </c>
      <c r="DL49" s="511" t="str">
        <f>VLOOKUP($DJ49,Funktionsbezeichnungen,2,0)</f>
        <v>Projektingenieur 7 (Bau)</v>
      </c>
      <c r="DQ49" s="491">
        <f t="shared" si="30"/>
        <v>4353</v>
      </c>
      <c r="DR49" s="494">
        <v>2</v>
      </c>
      <c r="DS49" s="491">
        <v>3</v>
      </c>
      <c r="DT49" s="493" t="s">
        <v>968</v>
      </c>
      <c r="EV49" s="519">
        <v>9648</v>
      </c>
      <c r="EW49" s="491" t="s">
        <v>105</v>
      </c>
    </row>
    <row r="50" spans="1:153" s="491" customFormat="1" ht="15.75" hidden="1" x14ac:dyDescent="0.25">
      <c r="A50" s="510"/>
      <c r="B50" s="510"/>
      <c r="C50" s="510">
        <f t="shared" si="37"/>
        <v>1</v>
      </c>
      <c r="D50" s="509"/>
      <c r="E50" s="509">
        <v>1</v>
      </c>
      <c r="F50" s="538"/>
      <c r="G50" s="539"/>
      <c r="H50" s="539"/>
      <c r="I50" s="538"/>
      <c r="J50" s="539"/>
      <c r="K50" s="538"/>
      <c r="L50" s="538"/>
      <c r="M50" s="538"/>
      <c r="N50" s="489"/>
      <c r="O50" s="489"/>
      <c r="P50" s="476" t="s">
        <v>1140</v>
      </c>
      <c r="Q50" s="472" t="s">
        <v>1120</v>
      </c>
      <c r="R50" s="472" t="s">
        <v>1603</v>
      </c>
      <c r="S50" s="597"/>
      <c r="T50" s="536" t="s">
        <v>1118</v>
      </c>
      <c r="U50" s="502">
        <v>1976</v>
      </c>
      <c r="V50" s="507" t="s">
        <v>1551</v>
      </c>
      <c r="W50" s="502">
        <v>2005</v>
      </c>
      <c r="X50" s="504"/>
      <c r="Y50" s="470"/>
      <c r="Z50" s="505"/>
      <c r="AA50" s="535"/>
      <c r="AB50" s="532">
        <f t="shared" si="38"/>
        <v>18</v>
      </c>
      <c r="AC50" s="535" t="s">
        <v>1541</v>
      </c>
      <c r="AD50" s="517">
        <v>2015</v>
      </c>
      <c r="AE50" s="608"/>
      <c r="AF50" s="605" t="s">
        <v>1043</v>
      </c>
      <c r="AG50" s="501"/>
      <c r="AH50" s="501"/>
      <c r="AI50" s="500" t="s">
        <v>1213</v>
      </c>
      <c r="AJ50" s="492"/>
      <c r="CM50" s="545" t="e">
        <f t="shared" si="24"/>
        <v>#N/A</v>
      </c>
      <c r="CN50" s="491" t="str">
        <f t="shared" si="39"/>
        <v>Dick David</v>
      </c>
      <c r="CP50" s="491">
        <f t="shared" si="22"/>
        <v>18</v>
      </c>
      <c r="CQ50" s="491" t="str">
        <f t="shared" si="23"/>
        <v xml:space="preserve"> C/B 2)</v>
      </c>
      <c r="CR50" s="445" t="e">
        <f t="shared" si="25"/>
        <v>#N/A</v>
      </c>
      <c r="CS50" s="519">
        <v>4909</v>
      </c>
      <c r="CT50" s="514">
        <v>773</v>
      </c>
      <c r="CU50" s="512">
        <f t="shared" si="31"/>
        <v>9</v>
      </c>
      <c r="CV50" s="511" t="str">
        <f t="shared" si="32"/>
        <v>Projektingenieur 9 (Bau)</v>
      </c>
      <c r="CW50" s="514">
        <v>772</v>
      </c>
      <c r="CX50" s="512">
        <f t="shared" si="33"/>
        <v>8</v>
      </c>
      <c r="CY50" s="511" t="str">
        <f t="shared" si="34"/>
        <v>Projektingenieur 8 (Bau)</v>
      </c>
      <c r="CZ50" s="514"/>
      <c r="DA50" s="512"/>
      <c r="DB50" s="511"/>
      <c r="DC50" s="514"/>
      <c r="DD50" s="512"/>
      <c r="DE50" s="511"/>
      <c r="DF50" s="514"/>
      <c r="DG50" s="512"/>
      <c r="DH50" s="511"/>
      <c r="DI50" s="513"/>
      <c r="DJ50" s="512"/>
      <c r="DK50" s="512"/>
      <c r="DL50" s="511"/>
      <c r="DQ50" s="491">
        <f t="shared" si="30"/>
        <v>4909</v>
      </c>
      <c r="DR50" s="494">
        <v>2</v>
      </c>
      <c r="DS50" s="491">
        <v>3</v>
      </c>
      <c r="DT50" s="491" t="s">
        <v>952</v>
      </c>
      <c r="EV50" s="519">
        <v>4912</v>
      </c>
      <c r="EW50" s="491" t="s">
        <v>105</v>
      </c>
    </row>
    <row r="51" spans="1:153" s="491" customFormat="1" ht="15.75" hidden="1" x14ac:dyDescent="0.25">
      <c r="A51" s="510"/>
      <c r="B51" s="510"/>
      <c r="C51" s="510">
        <f t="shared" si="37"/>
        <v>1</v>
      </c>
      <c r="D51" s="509"/>
      <c r="E51" s="509">
        <v>1</v>
      </c>
      <c r="F51" s="538"/>
      <c r="G51" s="539"/>
      <c r="H51" s="539"/>
      <c r="I51" s="538"/>
      <c r="J51" s="539"/>
      <c r="K51" s="538"/>
      <c r="L51" s="538"/>
      <c r="M51" s="538"/>
      <c r="N51" s="489"/>
      <c r="O51" s="489"/>
      <c r="P51" s="476" t="s">
        <v>358</v>
      </c>
      <c r="Q51" s="472" t="s">
        <v>932</v>
      </c>
      <c r="R51" s="472" t="s">
        <v>1514</v>
      </c>
      <c r="S51" s="597"/>
      <c r="T51" s="536" t="s">
        <v>933</v>
      </c>
      <c r="U51" s="502">
        <v>1983</v>
      </c>
      <c r="V51" s="507" t="s">
        <v>1063</v>
      </c>
      <c r="W51" s="502">
        <v>2007</v>
      </c>
      <c r="X51" s="504" t="s">
        <v>1060</v>
      </c>
      <c r="Y51" s="470">
        <v>2008</v>
      </c>
      <c r="Z51" s="505"/>
      <c r="AA51" s="535"/>
      <c r="AB51" s="532">
        <f t="shared" si="38"/>
        <v>16</v>
      </c>
      <c r="AC51" s="518" t="s">
        <v>1079</v>
      </c>
      <c r="AD51" s="517">
        <v>2013</v>
      </c>
      <c r="AE51" s="607"/>
      <c r="AF51" s="605" t="s">
        <v>1043</v>
      </c>
      <c r="AG51" s="501"/>
      <c r="AH51" s="501"/>
      <c r="AI51" s="500" t="s">
        <v>373</v>
      </c>
      <c r="AJ51" s="492"/>
      <c r="CM51" s="545" t="str">
        <f t="shared" si="24"/>
        <v>anders</v>
      </c>
      <c r="CN51" s="491" t="str">
        <f t="shared" si="39"/>
        <v>Noordam Philipp</v>
      </c>
      <c r="CP51" s="494">
        <f t="shared" ref="CP51:CP78" si="40">+AB51</f>
        <v>16</v>
      </c>
      <c r="CQ51" s="491" t="str">
        <f t="shared" ref="CQ51:CQ79" si="41">+AF51</f>
        <v xml:space="preserve"> C/B 2)</v>
      </c>
      <c r="CR51" s="445" t="str">
        <f t="shared" si="25"/>
        <v>C</v>
      </c>
      <c r="CS51" s="519">
        <v>4312</v>
      </c>
      <c r="CT51" s="514">
        <v>773</v>
      </c>
      <c r="CU51" s="512">
        <f t="shared" si="31"/>
        <v>9</v>
      </c>
      <c r="CV51" s="511" t="str">
        <f t="shared" si="32"/>
        <v>Projektingenieur 9 (Bau)</v>
      </c>
      <c r="CW51" s="514">
        <v>772</v>
      </c>
      <c r="CX51" s="512">
        <f t="shared" si="33"/>
        <v>8</v>
      </c>
      <c r="CY51" s="511" t="str">
        <f t="shared" si="34"/>
        <v>Projektingenieur 8 (Bau)</v>
      </c>
      <c r="CZ51" s="514">
        <v>772</v>
      </c>
      <c r="DA51" s="512">
        <f>VLOOKUP($CZ51,Funktionsbezeichnungen,3,0)</f>
        <v>8</v>
      </c>
      <c r="DB51" s="511" t="str">
        <f>VLOOKUP($CZ51,Funktionsbezeichnungen,2,0)</f>
        <v>Projektingenieur 8 (Bau)</v>
      </c>
      <c r="DC51" s="514"/>
      <c r="DD51" s="512"/>
      <c r="DE51" s="511"/>
      <c r="DF51" s="514"/>
      <c r="DG51" s="512"/>
      <c r="DH51" s="511"/>
      <c r="DI51" s="513"/>
      <c r="DJ51" s="512"/>
      <c r="DK51" s="512"/>
      <c r="DL51" s="511"/>
      <c r="DQ51" s="491">
        <f t="shared" si="30"/>
        <v>4312</v>
      </c>
      <c r="DR51" s="494">
        <v>2</v>
      </c>
      <c r="DS51" s="491">
        <v>2</v>
      </c>
      <c r="DT51" s="491" t="s">
        <v>951</v>
      </c>
      <c r="EV51" s="519">
        <v>4353</v>
      </c>
      <c r="EW51" s="491" t="s">
        <v>105</v>
      </c>
    </row>
    <row r="52" spans="1:153" s="491" customFormat="1" ht="27" hidden="1" x14ac:dyDescent="0.25">
      <c r="A52" s="510"/>
      <c r="B52" s="510"/>
      <c r="C52" s="510">
        <f t="shared" si="37"/>
        <v>1</v>
      </c>
      <c r="D52" s="509"/>
      <c r="E52" s="509">
        <v>1</v>
      </c>
      <c r="F52" s="538"/>
      <c r="G52" s="539"/>
      <c r="H52" s="539">
        <v>1</v>
      </c>
      <c r="I52" s="538"/>
      <c r="J52" s="539"/>
      <c r="K52" s="538"/>
      <c r="L52" s="538"/>
      <c r="M52" s="538"/>
      <c r="N52" s="489"/>
      <c r="O52" s="489"/>
      <c r="P52" s="476" t="s">
        <v>361</v>
      </c>
      <c r="Q52" s="472" t="s">
        <v>447</v>
      </c>
      <c r="R52" s="472" t="s">
        <v>1514</v>
      </c>
      <c r="S52" s="597"/>
      <c r="T52" s="536" t="s">
        <v>111</v>
      </c>
      <c r="U52" s="502">
        <v>1954</v>
      </c>
      <c r="V52" s="507" t="s">
        <v>195</v>
      </c>
      <c r="W52" s="502">
        <v>1976</v>
      </c>
      <c r="X52" s="504"/>
      <c r="Y52" s="470"/>
      <c r="Z52" s="505"/>
      <c r="AA52" s="535" t="s">
        <v>547</v>
      </c>
      <c r="AB52" s="532">
        <f t="shared" si="38"/>
        <v>47</v>
      </c>
      <c r="AC52" s="518" t="s">
        <v>671</v>
      </c>
      <c r="AD52" s="517">
        <v>1987</v>
      </c>
      <c r="AE52" s="607"/>
      <c r="AF52" s="604" t="s">
        <v>105</v>
      </c>
      <c r="AG52" s="501"/>
      <c r="AH52" s="501"/>
      <c r="AI52" s="500" t="s">
        <v>415</v>
      </c>
      <c r="AJ52" s="492"/>
      <c r="CM52" s="491" t="str">
        <f t="shared" si="24"/>
        <v/>
      </c>
      <c r="CN52" s="491" t="str">
        <f t="shared" si="39"/>
        <v>Buser Edi</v>
      </c>
      <c r="CP52" s="491">
        <f t="shared" si="40"/>
        <v>47</v>
      </c>
      <c r="CQ52" s="491" t="str">
        <f t="shared" si="41"/>
        <v>C</v>
      </c>
      <c r="CR52" s="445" t="str">
        <f t="shared" si="25"/>
        <v>C</v>
      </c>
      <c r="CS52" s="519">
        <v>3160</v>
      </c>
      <c r="CT52" s="514">
        <v>772</v>
      </c>
      <c r="CU52" s="512">
        <f t="shared" si="31"/>
        <v>8</v>
      </c>
      <c r="CV52" s="511" t="str">
        <f t="shared" si="32"/>
        <v>Projektingenieur 8 (Bau)</v>
      </c>
      <c r="CW52" s="514">
        <v>772</v>
      </c>
      <c r="CX52" s="512">
        <f t="shared" si="33"/>
        <v>8</v>
      </c>
      <c r="CY52" s="511" t="str">
        <f t="shared" si="34"/>
        <v>Projektingenieur 8 (Bau)</v>
      </c>
      <c r="CZ52" s="514">
        <v>772</v>
      </c>
      <c r="DA52" s="512">
        <f>VLOOKUP($CZ52,Funktionsbezeichnungen,3,0)</f>
        <v>8</v>
      </c>
      <c r="DB52" s="511" t="str">
        <f>VLOOKUP($CZ52,Funktionsbezeichnungen,2,0)</f>
        <v>Projektingenieur 8 (Bau)</v>
      </c>
      <c r="DC52" s="514">
        <v>772</v>
      </c>
      <c r="DD52" s="512">
        <f>VLOOKUP($DC52,Funktionsbezeichnungen,3,0)</f>
        <v>8</v>
      </c>
      <c r="DE52" s="511" t="str">
        <f>VLOOKUP($DC52,Funktionsbezeichnungen,2,0)</f>
        <v>Projektingenieur 8 (Bau)</v>
      </c>
      <c r="DF52" s="514">
        <v>772</v>
      </c>
      <c r="DG52" s="512">
        <f>VLOOKUP($DF52,Funktionsbezeichnungen,3,0)</f>
        <v>8</v>
      </c>
      <c r="DH52" s="511" t="str">
        <f>VLOOKUP($DF52,Funktionsbezeichnungen,2,0)</f>
        <v>Projektingenieur 8 (Bau)</v>
      </c>
      <c r="DI52" s="513"/>
      <c r="DJ52" s="512">
        <v>772</v>
      </c>
      <c r="DK52" s="512">
        <f>VLOOKUP($DJ52,Funktionsbezeichnungen,3,0)</f>
        <v>8</v>
      </c>
      <c r="DL52" s="511" t="str">
        <f>VLOOKUP($DJ52,Funktionsbezeichnungen,2,0)</f>
        <v>Projektingenieur 8 (Bau)</v>
      </c>
      <c r="DQ52" s="491">
        <f t="shared" si="30"/>
        <v>3160</v>
      </c>
      <c r="DR52" s="494">
        <v>2</v>
      </c>
      <c r="DS52" s="491">
        <v>3</v>
      </c>
      <c r="DT52" s="491" t="s">
        <v>951</v>
      </c>
      <c r="EV52" s="519">
        <v>4293</v>
      </c>
      <c r="EW52" s="491" t="s">
        <v>105</v>
      </c>
    </row>
    <row r="53" spans="1:153" s="491" customFormat="1" ht="27" hidden="1" x14ac:dyDescent="0.25">
      <c r="A53" s="510"/>
      <c r="B53" s="510"/>
      <c r="C53" s="510">
        <f t="shared" si="37"/>
        <v>1</v>
      </c>
      <c r="D53" s="509">
        <v>1</v>
      </c>
      <c r="E53" s="509"/>
      <c r="F53" s="538"/>
      <c r="G53" s="539"/>
      <c r="H53" s="539"/>
      <c r="I53" s="538"/>
      <c r="J53" s="539"/>
      <c r="K53" s="538"/>
      <c r="L53" s="538"/>
      <c r="M53" s="538"/>
      <c r="N53" s="489">
        <v>1</v>
      </c>
      <c r="O53" s="489"/>
      <c r="P53" s="476" t="s">
        <v>361</v>
      </c>
      <c r="Q53" s="476" t="s">
        <v>566</v>
      </c>
      <c r="R53" s="476" t="s">
        <v>1514</v>
      </c>
      <c r="S53" s="598"/>
      <c r="T53" s="536" t="s">
        <v>561</v>
      </c>
      <c r="U53" s="502">
        <v>1975</v>
      </c>
      <c r="V53" s="507" t="s">
        <v>562</v>
      </c>
      <c r="W53" s="502">
        <v>2004</v>
      </c>
      <c r="X53" s="504"/>
      <c r="Y53" s="470"/>
      <c r="Z53" s="505"/>
      <c r="AA53" s="535" t="s">
        <v>564</v>
      </c>
      <c r="AB53" s="532">
        <f t="shared" si="38"/>
        <v>19</v>
      </c>
      <c r="AC53" s="535" t="s">
        <v>565</v>
      </c>
      <c r="AD53" s="517"/>
      <c r="AE53" s="608"/>
      <c r="AF53" s="604" t="s">
        <v>105</v>
      </c>
      <c r="AG53" s="501"/>
      <c r="AH53" s="501"/>
      <c r="AI53" s="540" t="s">
        <v>1078</v>
      </c>
      <c r="AJ53" s="492"/>
      <c r="CM53" s="491" t="str">
        <f t="shared" si="24"/>
        <v/>
      </c>
      <c r="CN53" s="491" t="str">
        <f t="shared" si="39"/>
        <v>That Pueng</v>
      </c>
      <c r="CP53" s="491">
        <f t="shared" si="40"/>
        <v>19</v>
      </c>
      <c r="CQ53" s="491" t="str">
        <f t="shared" si="41"/>
        <v>C</v>
      </c>
      <c r="CR53" s="445" t="str">
        <f t="shared" si="25"/>
        <v>C</v>
      </c>
      <c r="CS53" s="519">
        <v>4345</v>
      </c>
      <c r="CT53" s="514" t="s">
        <v>711</v>
      </c>
      <c r="CU53" s="512"/>
      <c r="CV53" s="511"/>
      <c r="CW53" s="514" t="s">
        <v>711</v>
      </c>
      <c r="CX53" s="512"/>
      <c r="CY53" s="511"/>
      <c r="CZ53" s="514">
        <v>782</v>
      </c>
      <c r="DA53" s="512">
        <f>VLOOKUP($CZ53,Funktionsbezeichnungen,3,0)</f>
        <v>8</v>
      </c>
      <c r="DB53" s="511" t="str">
        <f>VLOOKUP($CZ53,Funktionsbezeichnungen,2,0)</f>
        <v>Projektingenieur 8 (Umwelt)</v>
      </c>
      <c r="DC53" s="514">
        <v>782</v>
      </c>
      <c r="DD53" s="512">
        <f>VLOOKUP($DC53,Funktionsbezeichnungen,3,0)</f>
        <v>8</v>
      </c>
      <c r="DE53" s="511" t="str">
        <f>VLOOKUP($DC53,Funktionsbezeichnungen,2,0)</f>
        <v>Projektingenieur 8 (Umwelt)</v>
      </c>
      <c r="DF53" s="514">
        <v>782</v>
      </c>
      <c r="DG53" s="512">
        <f>VLOOKUP($DF53,Funktionsbezeichnungen,3,0)</f>
        <v>8</v>
      </c>
      <c r="DH53" s="511" t="str">
        <f>VLOOKUP($DF53,Funktionsbezeichnungen,2,0)</f>
        <v>Projektingenieur 8 (Umwelt)</v>
      </c>
      <c r="DI53" s="513"/>
      <c r="DJ53" s="512">
        <v>781</v>
      </c>
      <c r="DK53" s="512">
        <f>VLOOKUP($DJ53,Funktionsbezeichnungen,3,0)</f>
        <v>7</v>
      </c>
      <c r="DL53" s="511" t="str">
        <f>VLOOKUP($DJ53,Funktionsbezeichnungen,2,0)</f>
        <v>Projektingenieur 7 (Umwelt)</v>
      </c>
      <c r="DQ53" s="491">
        <f t="shared" si="30"/>
        <v>4345</v>
      </c>
      <c r="DR53" s="494">
        <v>1</v>
      </c>
      <c r="DS53" s="491">
        <v>2</v>
      </c>
      <c r="DT53" s="491" t="s">
        <v>952</v>
      </c>
      <c r="EV53" s="519">
        <v>4312</v>
      </c>
      <c r="EW53" s="491" t="s">
        <v>105</v>
      </c>
    </row>
    <row r="54" spans="1:153" s="491" customFormat="1" hidden="1" x14ac:dyDescent="0.25">
      <c r="A54" s="510"/>
      <c r="B54" s="510">
        <v>1</v>
      </c>
      <c r="C54" s="510">
        <f t="shared" si="37"/>
        <v>1</v>
      </c>
      <c r="D54" s="509"/>
      <c r="E54" s="509">
        <v>1</v>
      </c>
      <c r="F54" s="538"/>
      <c r="G54" s="539"/>
      <c r="H54" s="539"/>
      <c r="I54" s="538"/>
      <c r="J54" s="539"/>
      <c r="K54" s="538"/>
      <c r="L54" s="538"/>
      <c r="M54" s="538"/>
      <c r="N54" s="489"/>
      <c r="O54" s="489"/>
      <c r="P54" s="476" t="s">
        <v>359</v>
      </c>
      <c r="Q54" s="472" t="s">
        <v>1262</v>
      </c>
      <c r="R54" s="472" t="s">
        <v>1514</v>
      </c>
      <c r="S54" s="597"/>
      <c r="T54" s="536" t="s">
        <v>1572</v>
      </c>
      <c r="U54" s="502">
        <v>1981</v>
      </c>
      <c r="V54" s="507" t="s">
        <v>1063</v>
      </c>
      <c r="W54" s="502">
        <v>2005</v>
      </c>
      <c r="X54" s="504"/>
      <c r="Y54" s="470"/>
      <c r="Z54" s="505"/>
      <c r="AA54" s="535"/>
      <c r="AB54" s="532">
        <f t="shared" si="38"/>
        <v>18</v>
      </c>
      <c r="AC54" s="518" t="s">
        <v>916</v>
      </c>
      <c r="AD54" s="517">
        <v>2017</v>
      </c>
      <c r="AE54" s="607"/>
      <c r="AF54" s="604" t="s">
        <v>105</v>
      </c>
      <c r="AG54" s="501"/>
      <c r="AH54" s="501"/>
      <c r="AI54" s="500" t="s">
        <v>375</v>
      </c>
      <c r="AJ54" s="492"/>
      <c r="CM54" s="533" t="e">
        <f t="shared" si="24"/>
        <v>#N/A</v>
      </c>
      <c r="CN54" s="495" t="str">
        <f t="shared" si="39"/>
        <v>Mendoza Maria del Mar</v>
      </c>
      <c r="CP54" s="494">
        <f t="shared" si="40"/>
        <v>18</v>
      </c>
      <c r="CQ54" s="494" t="str">
        <f t="shared" si="41"/>
        <v>C</v>
      </c>
      <c r="CR54" s="445" t="e">
        <f t="shared" si="25"/>
        <v>#N/A</v>
      </c>
      <c r="CS54" s="515">
        <v>4326</v>
      </c>
      <c r="CT54" s="514">
        <v>772</v>
      </c>
      <c r="CU54" s="512">
        <f t="shared" ref="CU54:CU78" si="42">VLOOKUP($CT54,Funktionsbezeichnungen,3,0)</f>
        <v>8</v>
      </c>
      <c r="CV54" s="511" t="str">
        <f t="shared" ref="CV54:CV78" si="43">VLOOKUP($CT54,Funktionsbezeichnungen,2,0)</f>
        <v>Projektingenieur 8 (Bau)</v>
      </c>
      <c r="CW54" s="514"/>
      <c r="CX54" s="512"/>
      <c r="CY54" s="511"/>
      <c r="CZ54" s="514"/>
      <c r="DA54" s="512"/>
      <c r="DB54" s="511"/>
      <c r="DC54" s="514"/>
      <c r="DD54" s="512"/>
      <c r="DE54" s="511"/>
      <c r="DF54" s="514"/>
      <c r="DG54" s="512"/>
      <c r="DH54" s="511"/>
      <c r="DI54" s="513"/>
      <c r="DJ54" s="512"/>
      <c r="DK54" s="512"/>
      <c r="DL54" s="511"/>
      <c r="DQ54" s="491">
        <f t="shared" si="30"/>
        <v>4326</v>
      </c>
      <c r="DR54" s="494">
        <v>2</v>
      </c>
      <c r="DS54" s="491">
        <v>3</v>
      </c>
      <c r="DT54" s="491" t="s">
        <v>951</v>
      </c>
      <c r="EV54" s="519">
        <v>9677</v>
      </c>
      <c r="EW54" s="491" t="s">
        <v>105</v>
      </c>
    </row>
    <row r="55" spans="1:153" s="491" customFormat="1" ht="27" hidden="1" x14ac:dyDescent="0.25">
      <c r="A55" s="510"/>
      <c r="B55" s="510"/>
      <c r="C55" s="510">
        <f t="shared" si="37"/>
        <v>1</v>
      </c>
      <c r="D55" s="509"/>
      <c r="E55" s="509">
        <v>1</v>
      </c>
      <c r="F55" s="538"/>
      <c r="G55" s="539"/>
      <c r="H55" s="539"/>
      <c r="I55" s="538"/>
      <c r="J55" s="539"/>
      <c r="K55" s="538"/>
      <c r="L55" s="538"/>
      <c r="M55" s="538"/>
      <c r="N55" s="489"/>
      <c r="O55" s="489"/>
      <c r="P55" s="476" t="s">
        <v>1140</v>
      </c>
      <c r="Q55" s="472" t="s">
        <v>598</v>
      </c>
      <c r="R55" s="472" t="s">
        <v>1514</v>
      </c>
      <c r="S55" s="597"/>
      <c r="T55" s="536" t="s">
        <v>281</v>
      </c>
      <c r="U55" s="502">
        <v>1983</v>
      </c>
      <c r="V55" s="507" t="s">
        <v>1076</v>
      </c>
      <c r="W55" s="502">
        <v>2008</v>
      </c>
      <c r="X55" s="504" t="s">
        <v>1505</v>
      </c>
      <c r="Y55" s="470">
        <v>2009</v>
      </c>
      <c r="Z55" s="505"/>
      <c r="AA55" s="535" t="s">
        <v>1023</v>
      </c>
      <c r="AB55" s="532">
        <f t="shared" si="38"/>
        <v>15</v>
      </c>
      <c r="AC55" s="518" t="s">
        <v>1543</v>
      </c>
      <c r="AD55" s="517">
        <v>2009</v>
      </c>
      <c r="AE55" s="607"/>
      <c r="AF55" s="604" t="s">
        <v>105</v>
      </c>
      <c r="AG55" s="501"/>
      <c r="AH55" s="501"/>
      <c r="AI55" s="500" t="s">
        <v>1544</v>
      </c>
      <c r="AJ55" s="492"/>
      <c r="CM55" s="491" t="str">
        <f t="shared" si="24"/>
        <v/>
      </c>
      <c r="CN55" s="491" t="str">
        <f t="shared" si="39"/>
        <v>Wieland Manuel</v>
      </c>
      <c r="CP55" s="494">
        <f t="shared" si="40"/>
        <v>15</v>
      </c>
      <c r="CQ55" s="491" t="str">
        <f t="shared" si="41"/>
        <v>C</v>
      </c>
      <c r="CR55" s="445" t="str">
        <f t="shared" si="25"/>
        <v>C</v>
      </c>
      <c r="CS55" s="519">
        <v>9698</v>
      </c>
      <c r="CT55" s="514">
        <v>772</v>
      </c>
      <c r="CU55" s="512">
        <f t="shared" si="42"/>
        <v>8</v>
      </c>
      <c r="CV55" s="511" t="str">
        <f t="shared" si="43"/>
        <v>Projektingenieur 8 (Bau)</v>
      </c>
      <c r="CW55" s="514">
        <v>772</v>
      </c>
      <c r="CX55" s="512">
        <f>VLOOKUP($CW55,Funktionsbezeichnungen,3,0)</f>
        <v>8</v>
      </c>
      <c r="CY55" s="511" t="str">
        <f>VLOOKUP($CW55,Funktionsbezeichnungen,2,0)</f>
        <v>Projektingenieur 8 (Bau)</v>
      </c>
      <c r="CZ55" s="514">
        <v>772</v>
      </c>
      <c r="DA55" s="512">
        <f>VLOOKUP($CZ55,Funktionsbezeichnungen,3,0)</f>
        <v>8</v>
      </c>
      <c r="DB55" s="511" t="str">
        <f>VLOOKUP($CZ55,Funktionsbezeichnungen,2,0)</f>
        <v>Projektingenieur 8 (Bau)</v>
      </c>
      <c r="DC55" s="514">
        <v>771</v>
      </c>
      <c r="DD55" s="512">
        <f>VLOOKUP($DC55,Funktionsbezeichnungen,3,0)</f>
        <v>7</v>
      </c>
      <c r="DE55" s="511" t="str">
        <f>VLOOKUP($DC55,Funktionsbezeichnungen,2,0)</f>
        <v>Projektingenieur 7 (Bau)</v>
      </c>
      <c r="DF55" s="514">
        <v>771</v>
      </c>
      <c r="DG55" s="512">
        <f>VLOOKUP($DF55,Funktionsbezeichnungen,3,0)</f>
        <v>7</v>
      </c>
      <c r="DH55" s="511" t="str">
        <f>VLOOKUP($DF55,Funktionsbezeichnungen,2,0)</f>
        <v>Projektingenieur 7 (Bau)</v>
      </c>
      <c r="DI55" s="513"/>
      <c r="DJ55" s="512">
        <v>771</v>
      </c>
      <c r="DK55" s="512">
        <f>VLOOKUP($DJ55,Funktionsbezeichnungen,3,0)</f>
        <v>7</v>
      </c>
      <c r="DL55" s="511" t="str">
        <f>VLOOKUP($DJ55,Funktionsbezeichnungen,2,0)</f>
        <v>Projektingenieur 7 (Bau)</v>
      </c>
      <c r="DQ55" s="491">
        <f t="shared" si="30"/>
        <v>9698</v>
      </c>
      <c r="DR55" s="494">
        <v>2</v>
      </c>
      <c r="DS55" s="491">
        <v>2</v>
      </c>
      <c r="DT55" s="491" t="s">
        <v>951</v>
      </c>
      <c r="EV55" s="519">
        <v>9698</v>
      </c>
      <c r="EW55" s="491" t="s">
        <v>105</v>
      </c>
    </row>
    <row r="56" spans="1:153" s="491" customFormat="1" hidden="1" x14ac:dyDescent="0.25">
      <c r="A56" s="510"/>
      <c r="B56" s="510"/>
      <c r="C56" s="510">
        <f t="shared" si="37"/>
        <v>1</v>
      </c>
      <c r="D56" s="509"/>
      <c r="E56" s="509">
        <v>1</v>
      </c>
      <c r="F56" s="538"/>
      <c r="G56" s="539"/>
      <c r="H56" s="539"/>
      <c r="I56" s="538"/>
      <c r="J56" s="539"/>
      <c r="K56" s="538"/>
      <c r="L56" s="538"/>
      <c r="M56" s="538"/>
      <c r="N56" s="489"/>
      <c r="O56" s="489"/>
      <c r="P56" s="476" t="s">
        <v>358</v>
      </c>
      <c r="Q56" s="472" t="s">
        <v>1187</v>
      </c>
      <c r="R56" s="472" t="s">
        <v>1514</v>
      </c>
      <c r="S56" s="597"/>
      <c r="T56" s="536" t="s">
        <v>1188</v>
      </c>
      <c r="U56" s="502">
        <v>1983</v>
      </c>
      <c r="V56" s="507" t="s">
        <v>1556</v>
      </c>
      <c r="W56" s="502">
        <v>2008</v>
      </c>
      <c r="X56" s="504"/>
      <c r="Y56" s="470"/>
      <c r="Z56" s="505"/>
      <c r="AA56" s="535"/>
      <c r="AB56" s="532">
        <f t="shared" si="38"/>
        <v>15</v>
      </c>
      <c r="AC56" s="518" t="s">
        <v>698</v>
      </c>
      <c r="AD56" s="517">
        <v>2016</v>
      </c>
      <c r="AE56" s="607"/>
      <c r="AF56" s="604" t="s">
        <v>105</v>
      </c>
      <c r="AG56" s="501"/>
      <c r="AH56" s="501"/>
      <c r="AI56" s="500" t="s">
        <v>373</v>
      </c>
      <c r="AJ56" s="492"/>
      <c r="CM56" s="533" t="str">
        <f t="shared" si="24"/>
        <v>anders</v>
      </c>
      <c r="CN56" s="491" t="str">
        <f t="shared" si="39"/>
        <v>Skucek Axel</v>
      </c>
      <c r="CP56" s="494">
        <f t="shared" si="40"/>
        <v>15</v>
      </c>
      <c r="CQ56" s="494" t="str">
        <f t="shared" si="41"/>
        <v>C</v>
      </c>
      <c r="CR56" s="445" t="str">
        <f t="shared" si="25"/>
        <v>D</v>
      </c>
      <c r="CS56" s="519">
        <v>4322</v>
      </c>
      <c r="CT56" s="514">
        <v>772</v>
      </c>
      <c r="CU56" s="512">
        <f t="shared" si="42"/>
        <v>8</v>
      </c>
      <c r="CV56" s="511" t="str">
        <f t="shared" si="43"/>
        <v>Projektingenieur 8 (Bau)</v>
      </c>
      <c r="CW56" s="514"/>
      <c r="CX56" s="512"/>
      <c r="CY56" s="511"/>
      <c r="CZ56" s="514"/>
      <c r="DA56" s="512"/>
      <c r="DB56" s="511"/>
      <c r="DC56" s="514"/>
      <c r="DD56" s="512"/>
      <c r="DE56" s="511"/>
      <c r="DF56" s="514"/>
      <c r="DG56" s="512"/>
      <c r="DH56" s="511"/>
      <c r="DI56" s="513"/>
      <c r="DJ56" s="512"/>
      <c r="DK56" s="512"/>
      <c r="DL56" s="511"/>
      <c r="DQ56" s="491">
        <f t="shared" si="30"/>
        <v>4322</v>
      </c>
      <c r="DR56" s="494">
        <v>2</v>
      </c>
      <c r="DS56" s="491">
        <v>3</v>
      </c>
      <c r="DT56" s="491" t="s">
        <v>951</v>
      </c>
      <c r="EV56" s="519">
        <v>4311</v>
      </c>
      <c r="EW56" s="491" t="s">
        <v>105</v>
      </c>
    </row>
    <row r="57" spans="1:153" s="491" customFormat="1" hidden="1" x14ac:dyDescent="0.25">
      <c r="A57" s="510"/>
      <c r="B57" s="510"/>
      <c r="C57" s="510">
        <f t="shared" si="37"/>
        <v>1</v>
      </c>
      <c r="D57" s="509"/>
      <c r="E57" s="509">
        <v>1</v>
      </c>
      <c r="F57" s="538"/>
      <c r="G57" s="539"/>
      <c r="H57" s="539"/>
      <c r="I57" s="538"/>
      <c r="J57" s="539"/>
      <c r="K57" s="538"/>
      <c r="L57" s="538"/>
      <c r="M57" s="538"/>
      <c r="N57" s="489"/>
      <c r="O57" s="489"/>
      <c r="P57" s="476" t="s">
        <v>1303</v>
      </c>
      <c r="Q57" s="472" t="s">
        <v>567</v>
      </c>
      <c r="R57" s="472" t="s">
        <v>1514</v>
      </c>
      <c r="S57" s="597"/>
      <c r="T57" s="536" t="s">
        <v>213</v>
      </c>
      <c r="U57" s="502">
        <v>1985</v>
      </c>
      <c r="V57" s="507" t="s">
        <v>1552</v>
      </c>
      <c r="W57" s="502">
        <v>2008</v>
      </c>
      <c r="X57" s="504" t="s">
        <v>1181</v>
      </c>
      <c r="Y57" s="470">
        <v>2013</v>
      </c>
      <c r="Z57" s="505"/>
      <c r="AA57" s="535" t="s">
        <v>1023</v>
      </c>
      <c r="AB57" s="532">
        <f t="shared" si="38"/>
        <v>15</v>
      </c>
      <c r="AC57" s="518" t="s">
        <v>666</v>
      </c>
      <c r="AD57" s="517">
        <v>2009</v>
      </c>
      <c r="AE57" s="607"/>
      <c r="AF57" s="604" t="s">
        <v>105</v>
      </c>
      <c r="AG57" s="501"/>
      <c r="AH57" s="501"/>
      <c r="AI57" s="500" t="s">
        <v>1213</v>
      </c>
      <c r="AJ57" s="492"/>
      <c r="CM57" s="491" t="str">
        <f t="shared" ref="CM57:CM78" si="44">IF(CQ57=CR57,"","anders")</f>
        <v/>
      </c>
      <c r="CN57" s="491" t="str">
        <f t="shared" si="39"/>
        <v>Imesch Reto</v>
      </c>
      <c r="CP57" s="494">
        <f t="shared" si="40"/>
        <v>15</v>
      </c>
      <c r="CQ57" s="491" t="str">
        <f t="shared" si="41"/>
        <v>C</v>
      </c>
      <c r="CR57" s="445" t="str">
        <f t="shared" ref="CR57:CR78" si="45">VLOOKUP(CS57,Kategorie,2,0)</f>
        <v>C</v>
      </c>
      <c r="CS57" s="519">
        <v>9677</v>
      </c>
      <c r="CT57" s="514">
        <v>772</v>
      </c>
      <c r="CU57" s="512">
        <f t="shared" si="42"/>
        <v>8</v>
      </c>
      <c r="CV57" s="511" t="str">
        <f t="shared" si="43"/>
        <v>Projektingenieur 8 (Bau)</v>
      </c>
      <c r="CW57" s="514">
        <v>772</v>
      </c>
      <c r="CX57" s="512">
        <f t="shared" ref="CX57:CX65" si="46">VLOOKUP($CW57,Funktionsbezeichnungen,3,0)</f>
        <v>8</v>
      </c>
      <c r="CY57" s="511" t="str">
        <f t="shared" ref="CY57:CY65" si="47">VLOOKUP($CW57,Funktionsbezeichnungen,2,0)</f>
        <v>Projektingenieur 8 (Bau)</v>
      </c>
      <c r="CZ57" s="514">
        <v>772</v>
      </c>
      <c r="DA57" s="512">
        <f>VLOOKUP($CZ57,Funktionsbezeichnungen,3,0)</f>
        <v>8</v>
      </c>
      <c r="DB57" s="511" t="str">
        <f>VLOOKUP($CZ57,Funktionsbezeichnungen,2,0)</f>
        <v>Projektingenieur 8 (Bau)</v>
      </c>
      <c r="DC57" s="514">
        <v>772</v>
      </c>
      <c r="DD57" s="512">
        <f>VLOOKUP($DC57,Funktionsbezeichnungen,3,0)</f>
        <v>8</v>
      </c>
      <c r="DE57" s="511" t="str">
        <f>VLOOKUP($DC57,Funktionsbezeichnungen,2,0)</f>
        <v>Projektingenieur 8 (Bau)</v>
      </c>
      <c r="DF57" s="514">
        <v>771</v>
      </c>
      <c r="DG57" s="512">
        <f>VLOOKUP($DF57,Funktionsbezeichnungen,3,0)</f>
        <v>7</v>
      </c>
      <c r="DH57" s="511" t="str">
        <f>VLOOKUP($DF57,Funktionsbezeichnungen,2,0)</f>
        <v>Projektingenieur 7 (Bau)</v>
      </c>
      <c r="DI57" s="513"/>
      <c r="DJ57" s="512">
        <v>771</v>
      </c>
      <c r="DK57" s="512">
        <f>VLOOKUP($DJ57,Funktionsbezeichnungen,3,0)</f>
        <v>7</v>
      </c>
      <c r="DL57" s="511" t="str">
        <f>VLOOKUP($DJ57,Funktionsbezeichnungen,2,0)</f>
        <v>Projektingenieur 7 (Bau)</v>
      </c>
      <c r="DQ57" s="491">
        <f t="shared" ref="DQ57:DQ78" si="48">+CS57</f>
        <v>9677</v>
      </c>
      <c r="DR57" s="494">
        <v>2</v>
      </c>
      <c r="DS57" s="491">
        <v>3</v>
      </c>
      <c r="DT57" s="491" t="s">
        <v>951</v>
      </c>
      <c r="EV57" s="519">
        <v>8565</v>
      </c>
      <c r="EW57" s="491" t="s">
        <v>105</v>
      </c>
    </row>
    <row r="58" spans="1:153" s="491" customFormat="1" ht="27" hidden="1" x14ac:dyDescent="0.25">
      <c r="A58" s="510"/>
      <c r="B58" s="510"/>
      <c r="C58" s="510">
        <f t="shared" si="37"/>
        <v>1</v>
      </c>
      <c r="D58" s="509">
        <v>1</v>
      </c>
      <c r="E58" s="509"/>
      <c r="F58" s="538"/>
      <c r="G58" s="539"/>
      <c r="H58" s="539"/>
      <c r="I58" s="538"/>
      <c r="J58" s="539"/>
      <c r="K58" s="538"/>
      <c r="L58" s="538"/>
      <c r="M58" s="538"/>
      <c r="N58" s="489"/>
      <c r="O58" s="489"/>
      <c r="P58" s="476" t="s">
        <v>361</v>
      </c>
      <c r="Q58" s="472" t="s">
        <v>1046</v>
      </c>
      <c r="R58" s="472" t="s">
        <v>1514</v>
      </c>
      <c r="S58" s="597"/>
      <c r="T58" s="536" t="s">
        <v>930</v>
      </c>
      <c r="U58" s="502">
        <v>1972</v>
      </c>
      <c r="V58" s="507" t="s">
        <v>1007</v>
      </c>
      <c r="W58" s="502">
        <v>2009</v>
      </c>
      <c r="X58" s="504" t="s">
        <v>1066</v>
      </c>
      <c r="Y58" s="470">
        <v>2012</v>
      </c>
      <c r="Z58" s="505"/>
      <c r="AA58" s="535" t="s">
        <v>1180</v>
      </c>
      <c r="AB58" s="532">
        <f t="shared" si="38"/>
        <v>14</v>
      </c>
      <c r="AC58" s="518" t="s">
        <v>1561</v>
      </c>
      <c r="AD58" s="517">
        <v>2012</v>
      </c>
      <c r="AE58" s="607"/>
      <c r="AF58" s="604" t="s">
        <v>105</v>
      </c>
      <c r="AG58" s="501"/>
      <c r="AH58" s="501"/>
      <c r="AI58" s="500" t="s">
        <v>373</v>
      </c>
      <c r="AJ58" s="492"/>
      <c r="CM58" s="491" t="str">
        <f t="shared" si="44"/>
        <v/>
      </c>
      <c r="CN58" s="491" t="str">
        <f t="shared" si="39"/>
        <v>Baschong Clemens</v>
      </c>
      <c r="CP58" s="494">
        <f t="shared" si="40"/>
        <v>14</v>
      </c>
      <c r="CQ58" s="491" t="str">
        <f t="shared" si="41"/>
        <v>C</v>
      </c>
      <c r="CR58" s="445" t="str">
        <f t="shared" si="45"/>
        <v>C</v>
      </c>
      <c r="CS58" s="519">
        <v>4311</v>
      </c>
      <c r="CT58" s="514">
        <v>782</v>
      </c>
      <c r="CU58" s="512">
        <f t="shared" si="42"/>
        <v>8</v>
      </c>
      <c r="CV58" s="511" t="str">
        <f t="shared" si="43"/>
        <v>Projektingenieur 8 (Umwelt)</v>
      </c>
      <c r="CW58" s="514">
        <v>782</v>
      </c>
      <c r="CX58" s="512">
        <f t="shared" si="46"/>
        <v>8</v>
      </c>
      <c r="CY58" s="511" t="str">
        <f t="shared" si="47"/>
        <v>Projektingenieur 8 (Umwelt)</v>
      </c>
      <c r="CZ58" s="514">
        <v>782</v>
      </c>
      <c r="DA58" s="512">
        <f>VLOOKUP($CZ58,Funktionsbezeichnungen,3,0)</f>
        <v>8</v>
      </c>
      <c r="DB58" s="511" t="str">
        <f>VLOOKUP($CZ58,Funktionsbezeichnungen,2,0)</f>
        <v>Projektingenieur 8 (Umwelt)</v>
      </c>
      <c r="DC58" s="514"/>
      <c r="DD58" s="512"/>
      <c r="DE58" s="511"/>
      <c r="DF58" s="514"/>
      <c r="DG58" s="512"/>
      <c r="DH58" s="511"/>
      <c r="DI58" s="513"/>
      <c r="DJ58" s="512"/>
      <c r="DK58" s="512"/>
      <c r="DL58" s="511"/>
      <c r="DQ58" s="491">
        <f t="shared" si="48"/>
        <v>4311</v>
      </c>
      <c r="DR58" s="494">
        <v>2</v>
      </c>
      <c r="DS58" s="491">
        <v>2</v>
      </c>
      <c r="DT58" s="491" t="s">
        <v>952</v>
      </c>
      <c r="EV58" s="519">
        <v>8569</v>
      </c>
      <c r="EW58" s="491" t="s">
        <v>105</v>
      </c>
    </row>
    <row r="59" spans="1:153" s="491" customFormat="1" hidden="1" x14ac:dyDescent="0.25">
      <c r="A59" s="510"/>
      <c r="B59" s="510"/>
      <c r="C59" s="510">
        <f t="shared" si="37"/>
        <v>1</v>
      </c>
      <c r="D59" s="509"/>
      <c r="E59" s="509">
        <v>1</v>
      </c>
      <c r="F59" s="538"/>
      <c r="G59" s="539"/>
      <c r="H59" s="539"/>
      <c r="I59" s="538"/>
      <c r="J59" s="539"/>
      <c r="K59" s="538"/>
      <c r="L59" s="538"/>
      <c r="M59" s="538"/>
      <c r="N59" s="489"/>
      <c r="O59" s="489"/>
      <c r="P59" s="476" t="s">
        <v>1301</v>
      </c>
      <c r="Q59" s="472" t="s">
        <v>528</v>
      </c>
      <c r="R59" s="472" t="s">
        <v>1514</v>
      </c>
      <c r="S59" s="597"/>
      <c r="T59" s="536" t="s">
        <v>529</v>
      </c>
      <c r="U59" s="502">
        <v>1984</v>
      </c>
      <c r="V59" s="507" t="s">
        <v>1552</v>
      </c>
      <c r="W59" s="502">
        <v>2009</v>
      </c>
      <c r="X59" s="504"/>
      <c r="Y59" s="470"/>
      <c r="Z59" s="505"/>
      <c r="AA59" s="535"/>
      <c r="AB59" s="532">
        <f t="shared" si="38"/>
        <v>14</v>
      </c>
      <c r="AC59" s="518" t="s">
        <v>1542</v>
      </c>
      <c r="AD59" s="517">
        <v>2009</v>
      </c>
      <c r="AE59" s="607"/>
      <c r="AF59" s="604" t="s">
        <v>105</v>
      </c>
      <c r="AG59" s="501"/>
      <c r="AH59" s="501"/>
      <c r="AI59" s="500" t="s">
        <v>373</v>
      </c>
      <c r="AJ59" s="492"/>
      <c r="CM59" s="491" t="str">
        <f t="shared" si="44"/>
        <v/>
      </c>
      <c r="CN59" s="491" t="str">
        <f t="shared" si="39"/>
        <v>Jung Roman</v>
      </c>
      <c r="CP59" s="494">
        <f t="shared" si="40"/>
        <v>14</v>
      </c>
      <c r="CQ59" s="491" t="str">
        <f t="shared" si="41"/>
        <v>C</v>
      </c>
      <c r="CR59" s="445" t="str">
        <f t="shared" si="45"/>
        <v>C</v>
      </c>
      <c r="CS59" s="519">
        <v>8565</v>
      </c>
      <c r="CT59" s="514">
        <v>772</v>
      </c>
      <c r="CU59" s="512">
        <f t="shared" si="42"/>
        <v>8</v>
      </c>
      <c r="CV59" s="511" t="str">
        <f t="shared" si="43"/>
        <v>Projektingenieur 8 (Bau)</v>
      </c>
      <c r="CW59" s="514">
        <v>772</v>
      </c>
      <c r="CX59" s="512">
        <f t="shared" si="46"/>
        <v>8</v>
      </c>
      <c r="CY59" s="511" t="str">
        <f t="shared" si="47"/>
        <v>Projektingenieur 8 (Bau)</v>
      </c>
      <c r="CZ59" s="514">
        <v>772</v>
      </c>
      <c r="DA59" s="512">
        <f>VLOOKUP($CZ59,Funktionsbezeichnungen,3,0)</f>
        <v>8</v>
      </c>
      <c r="DB59" s="511" t="str">
        <f>VLOOKUP($CZ59,Funktionsbezeichnungen,2,0)</f>
        <v>Projektingenieur 8 (Bau)</v>
      </c>
      <c r="DC59" s="514">
        <v>771</v>
      </c>
      <c r="DD59" s="512">
        <f>VLOOKUP($DC59,Funktionsbezeichnungen,3,0)</f>
        <v>7</v>
      </c>
      <c r="DE59" s="511" t="str">
        <f>VLOOKUP($DC59,Funktionsbezeichnungen,2,0)</f>
        <v>Projektingenieur 7 (Bau)</v>
      </c>
      <c r="DF59" s="514">
        <v>771</v>
      </c>
      <c r="DG59" s="512">
        <f>VLOOKUP($DF59,Funktionsbezeichnungen,3,0)</f>
        <v>7</v>
      </c>
      <c r="DH59" s="511" t="str">
        <f>VLOOKUP($DF59,Funktionsbezeichnungen,2,0)</f>
        <v>Projektingenieur 7 (Bau)</v>
      </c>
      <c r="DI59" s="513"/>
      <c r="DJ59" s="512">
        <v>771</v>
      </c>
      <c r="DK59" s="512">
        <f>VLOOKUP($DJ59,Funktionsbezeichnungen,3,0)</f>
        <v>7</v>
      </c>
      <c r="DL59" s="511" t="str">
        <f>VLOOKUP($DJ59,Funktionsbezeichnungen,2,0)</f>
        <v>Projektingenieur 7 (Bau)</v>
      </c>
      <c r="DQ59" s="491">
        <f t="shared" si="48"/>
        <v>8565</v>
      </c>
      <c r="DR59" s="494">
        <v>2</v>
      </c>
      <c r="DS59" s="491">
        <v>3</v>
      </c>
      <c r="DT59" s="491" t="s">
        <v>951</v>
      </c>
      <c r="EV59" s="519">
        <v>4906</v>
      </c>
      <c r="EW59" s="491" t="s">
        <v>105</v>
      </c>
    </row>
    <row r="60" spans="1:153" s="491" customFormat="1" hidden="1" x14ac:dyDescent="0.25">
      <c r="A60" s="510"/>
      <c r="B60" s="510"/>
      <c r="C60" s="510">
        <f t="shared" si="37"/>
        <v>1</v>
      </c>
      <c r="D60" s="509"/>
      <c r="E60" s="509">
        <v>1</v>
      </c>
      <c r="F60" s="538"/>
      <c r="G60" s="539"/>
      <c r="H60" s="539"/>
      <c r="I60" s="538"/>
      <c r="J60" s="539"/>
      <c r="K60" s="538"/>
      <c r="L60" s="538"/>
      <c r="M60" s="538"/>
      <c r="N60" s="489"/>
      <c r="O60" s="489"/>
      <c r="P60" s="476" t="s">
        <v>1301</v>
      </c>
      <c r="Q60" s="472" t="s">
        <v>1135</v>
      </c>
      <c r="R60" s="472" t="s">
        <v>1514</v>
      </c>
      <c r="S60" s="597"/>
      <c r="T60" s="536" t="s">
        <v>1136</v>
      </c>
      <c r="U60" s="502">
        <v>1986</v>
      </c>
      <c r="V60" s="507" t="s">
        <v>1191</v>
      </c>
      <c r="W60" s="502">
        <v>2010</v>
      </c>
      <c r="X60" s="504"/>
      <c r="Y60" s="470"/>
      <c r="Z60" s="505"/>
      <c r="AA60" s="535"/>
      <c r="AB60" s="532">
        <f t="shared" si="38"/>
        <v>13</v>
      </c>
      <c r="AC60" s="518" t="s">
        <v>698</v>
      </c>
      <c r="AD60" s="517">
        <v>2015</v>
      </c>
      <c r="AE60" s="607"/>
      <c r="AF60" s="604" t="s">
        <v>105</v>
      </c>
      <c r="AG60" s="501"/>
      <c r="AH60" s="501"/>
      <c r="AI60" s="500" t="s">
        <v>376</v>
      </c>
      <c r="AJ60" s="492"/>
      <c r="CM60" s="491" t="e">
        <f t="shared" si="44"/>
        <v>#N/A</v>
      </c>
      <c r="CN60" s="491" t="str">
        <f t="shared" si="39"/>
        <v>Berzi Patrick</v>
      </c>
      <c r="CP60" s="494">
        <f t="shared" si="40"/>
        <v>13</v>
      </c>
      <c r="CQ60" s="494" t="str">
        <f t="shared" si="41"/>
        <v>C</v>
      </c>
      <c r="CR60" s="445" t="e">
        <f t="shared" si="45"/>
        <v>#N/A</v>
      </c>
      <c r="CS60" s="519">
        <v>4911</v>
      </c>
      <c r="CT60" s="514">
        <v>772</v>
      </c>
      <c r="CU60" s="512">
        <f t="shared" si="42"/>
        <v>8</v>
      </c>
      <c r="CV60" s="511" t="str">
        <f t="shared" si="43"/>
        <v>Projektingenieur 8 (Bau)</v>
      </c>
      <c r="CW60" s="514">
        <v>772</v>
      </c>
      <c r="CX60" s="512">
        <f t="shared" si="46"/>
        <v>8</v>
      </c>
      <c r="CY60" s="511" t="str">
        <f t="shared" si="47"/>
        <v>Projektingenieur 8 (Bau)</v>
      </c>
      <c r="CZ60" s="514"/>
      <c r="DA60" s="512"/>
      <c r="DB60" s="511"/>
      <c r="DC60" s="514"/>
      <c r="DD60" s="512"/>
      <c r="DE60" s="511"/>
      <c r="DF60" s="514"/>
      <c r="DG60" s="512"/>
      <c r="DH60" s="511"/>
      <c r="DI60" s="513"/>
      <c r="DJ60" s="512"/>
      <c r="DK60" s="512"/>
      <c r="DL60" s="511"/>
      <c r="DQ60" s="491">
        <f t="shared" si="48"/>
        <v>4911</v>
      </c>
      <c r="DR60" s="494">
        <v>2</v>
      </c>
      <c r="DS60" s="491">
        <v>3</v>
      </c>
      <c r="DT60" s="491" t="s">
        <v>951</v>
      </c>
      <c r="EV60" s="519">
        <v>7706</v>
      </c>
      <c r="EW60" s="494" t="s">
        <v>105</v>
      </c>
    </row>
    <row r="61" spans="1:153" s="491" customFormat="1" hidden="1" x14ac:dyDescent="0.25">
      <c r="A61" s="510"/>
      <c r="B61" s="510">
        <v>1</v>
      </c>
      <c r="C61" s="510">
        <f t="shared" si="37"/>
        <v>1</v>
      </c>
      <c r="D61" s="509"/>
      <c r="E61" s="509">
        <v>1</v>
      </c>
      <c r="F61" s="538"/>
      <c r="G61" s="539"/>
      <c r="H61" s="539"/>
      <c r="I61" s="538"/>
      <c r="J61" s="539"/>
      <c r="K61" s="538"/>
      <c r="L61" s="538"/>
      <c r="M61" s="538"/>
      <c r="N61" s="489"/>
      <c r="O61" s="489"/>
      <c r="P61" s="476" t="s">
        <v>1301</v>
      </c>
      <c r="Q61" s="472" t="s">
        <v>635</v>
      </c>
      <c r="R61" s="472" t="s">
        <v>1514</v>
      </c>
      <c r="S61" s="597"/>
      <c r="T61" s="536" t="s">
        <v>636</v>
      </c>
      <c r="U61" s="502">
        <v>1986</v>
      </c>
      <c r="V61" s="507" t="s">
        <v>1552</v>
      </c>
      <c r="W61" s="502">
        <v>2010</v>
      </c>
      <c r="X61" s="504"/>
      <c r="Y61" s="470"/>
      <c r="Z61" s="505"/>
      <c r="AA61" s="535"/>
      <c r="AB61" s="532">
        <f t="shared" si="38"/>
        <v>13</v>
      </c>
      <c r="AC61" s="518" t="s">
        <v>916</v>
      </c>
      <c r="AD61" s="517">
        <v>2010</v>
      </c>
      <c r="AE61" s="607"/>
      <c r="AF61" s="604" t="s">
        <v>105</v>
      </c>
      <c r="AG61" s="501"/>
      <c r="AH61" s="501"/>
      <c r="AI61" s="500" t="s">
        <v>375</v>
      </c>
      <c r="AJ61" s="492"/>
      <c r="CM61" s="491" t="str">
        <f t="shared" si="44"/>
        <v/>
      </c>
      <c r="CN61" s="491" t="str">
        <f t="shared" si="39"/>
        <v>Bianchi Emmanuelle</v>
      </c>
      <c r="CP61" s="494">
        <f t="shared" si="40"/>
        <v>13</v>
      </c>
      <c r="CQ61" s="494" t="str">
        <f t="shared" si="41"/>
        <v>C</v>
      </c>
      <c r="CR61" s="445" t="str">
        <f t="shared" si="45"/>
        <v>C</v>
      </c>
      <c r="CS61" s="519">
        <v>7706</v>
      </c>
      <c r="CT61" s="514">
        <v>772</v>
      </c>
      <c r="CU61" s="512">
        <f t="shared" si="42"/>
        <v>8</v>
      </c>
      <c r="CV61" s="511" t="str">
        <f t="shared" si="43"/>
        <v>Projektingenieur 8 (Bau)</v>
      </c>
      <c r="CW61" s="514">
        <v>772</v>
      </c>
      <c r="CX61" s="512">
        <f t="shared" si="46"/>
        <v>8</v>
      </c>
      <c r="CY61" s="511" t="str">
        <f t="shared" si="47"/>
        <v>Projektingenieur 8 (Bau)</v>
      </c>
      <c r="CZ61" s="514">
        <v>772</v>
      </c>
      <c r="DA61" s="512">
        <f>VLOOKUP($CZ61,Funktionsbezeichnungen,3,0)</f>
        <v>8</v>
      </c>
      <c r="DB61" s="511" t="str">
        <f>VLOOKUP($CZ61,Funktionsbezeichnungen,2,0)</f>
        <v>Projektingenieur 8 (Bau)</v>
      </c>
      <c r="DC61" s="514">
        <v>771</v>
      </c>
      <c r="DD61" s="512">
        <f>VLOOKUP($DC61,Funktionsbezeichnungen,3,0)</f>
        <v>7</v>
      </c>
      <c r="DE61" s="511" t="str">
        <f>VLOOKUP($DC61,Funktionsbezeichnungen,2,0)</f>
        <v>Projektingenieur 7 (Bau)</v>
      </c>
      <c r="DF61" s="514">
        <v>770</v>
      </c>
      <c r="DG61" s="512">
        <f>VLOOKUP($DF61,Funktionsbezeichnungen,3,0)</f>
        <v>6</v>
      </c>
      <c r="DH61" s="511" t="str">
        <f>VLOOKUP($DF61,Funktionsbezeichnungen,2,0)</f>
        <v>Vorstufe Projektingenieur (Bau)</v>
      </c>
      <c r="DI61" s="513"/>
      <c r="DJ61" s="512">
        <v>771</v>
      </c>
      <c r="DK61" s="512">
        <f>VLOOKUP($DJ61,Funktionsbezeichnungen,3,0)</f>
        <v>7</v>
      </c>
      <c r="DL61" s="511" t="str">
        <f>VLOOKUP($DJ61,Funktionsbezeichnungen,2,0)</f>
        <v>Projektingenieur 7 (Bau)</v>
      </c>
      <c r="DQ61" s="491">
        <f t="shared" si="48"/>
        <v>7706</v>
      </c>
      <c r="DR61" s="494">
        <v>2</v>
      </c>
      <c r="DS61" s="491">
        <v>3</v>
      </c>
      <c r="DT61" s="491" t="s">
        <v>951</v>
      </c>
      <c r="EV61" s="519">
        <v>4901</v>
      </c>
      <c r="EW61" s="494" t="s">
        <v>105</v>
      </c>
    </row>
    <row r="62" spans="1:153" s="491" customFormat="1" hidden="1" x14ac:dyDescent="0.25">
      <c r="A62" s="510"/>
      <c r="B62" s="510">
        <v>1</v>
      </c>
      <c r="C62" s="510">
        <f t="shared" si="37"/>
        <v>1</v>
      </c>
      <c r="D62" s="509"/>
      <c r="E62" s="509">
        <v>1</v>
      </c>
      <c r="F62" s="538"/>
      <c r="G62" s="539"/>
      <c r="H62" s="539"/>
      <c r="I62" s="538"/>
      <c r="J62" s="539"/>
      <c r="K62" s="538"/>
      <c r="L62" s="538"/>
      <c r="M62" s="538"/>
      <c r="N62" s="489"/>
      <c r="O62" s="489"/>
      <c r="P62" s="476" t="s">
        <v>1301</v>
      </c>
      <c r="Q62" s="472" t="s">
        <v>1138</v>
      </c>
      <c r="R62" s="472" t="s">
        <v>1514</v>
      </c>
      <c r="S62" s="597"/>
      <c r="T62" s="536" t="s">
        <v>1139</v>
      </c>
      <c r="U62" s="502">
        <v>1981</v>
      </c>
      <c r="V62" s="507" t="s">
        <v>1552</v>
      </c>
      <c r="W62" s="502">
        <v>2010</v>
      </c>
      <c r="X62" s="504"/>
      <c r="Y62" s="470"/>
      <c r="Z62" s="505"/>
      <c r="AA62" s="535"/>
      <c r="AB62" s="532">
        <f t="shared" si="38"/>
        <v>13</v>
      </c>
      <c r="AC62" s="518" t="s">
        <v>916</v>
      </c>
      <c r="AD62" s="517">
        <v>2015</v>
      </c>
      <c r="AE62" s="607"/>
      <c r="AF62" s="604" t="s">
        <v>105</v>
      </c>
      <c r="AG62" s="501"/>
      <c r="AH62" s="501"/>
      <c r="AI62" s="500" t="s">
        <v>375</v>
      </c>
      <c r="AJ62" s="492"/>
      <c r="CM62" s="491" t="str">
        <f t="shared" si="44"/>
        <v/>
      </c>
      <c r="CN62" s="491" t="str">
        <f t="shared" si="39"/>
        <v>Kanagasabai Manoja</v>
      </c>
      <c r="CP62" s="494">
        <f t="shared" si="40"/>
        <v>13</v>
      </c>
      <c r="CQ62" s="494" t="str">
        <f t="shared" si="41"/>
        <v>C</v>
      </c>
      <c r="CR62" s="445" t="str">
        <f t="shared" si="45"/>
        <v>C</v>
      </c>
      <c r="CS62" s="519">
        <v>4910</v>
      </c>
      <c r="CT62" s="514">
        <v>772</v>
      </c>
      <c r="CU62" s="512">
        <f t="shared" si="42"/>
        <v>8</v>
      </c>
      <c r="CV62" s="511" t="str">
        <f t="shared" si="43"/>
        <v>Projektingenieur 8 (Bau)</v>
      </c>
      <c r="CW62" s="514">
        <v>772</v>
      </c>
      <c r="CX62" s="512">
        <f t="shared" si="46"/>
        <v>8</v>
      </c>
      <c r="CY62" s="511" t="str">
        <f t="shared" si="47"/>
        <v>Projektingenieur 8 (Bau)</v>
      </c>
      <c r="CZ62" s="514"/>
      <c r="DA62" s="512"/>
      <c r="DB62" s="511"/>
      <c r="DC62" s="514">
        <v>771</v>
      </c>
      <c r="DD62" s="512">
        <f>VLOOKUP($DC62,Funktionsbezeichnungen,3,0)</f>
        <v>7</v>
      </c>
      <c r="DE62" s="511" t="str">
        <f>VLOOKUP($DC62,Funktionsbezeichnungen,2,0)</f>
        <v>Projektingenieur 7 (Bau)</v>
      </c>
      <c r="DF62" s="514">
        <v>770</v>
      </c>
      <c r="DG62" s="512">
        <f>VLOOKUP($DF62,Funktionsbezeichnungen,3,0)</f>
        <v>6</v>
      </c>
      <c r="DH62" s="511" t="str">
        <f>VLOOKUP($DF62,Funktionsbezeichnungen,2,0)</f>
        <v>Vorstufe Projektingenieur (Bau)</v>
      </c>
      <c r="DI62" s="513"/>
      <c r="DJ62" s="512">
        <v>771</v>
      </c>
      <c r="DK62" s="512">
        <f>VLOOKUP($DJ62,Funktionsbezeichnungen,3,0)</f>
        <v>7</v>
      </c>
      <c r="DL62" s="511" t="str">
        <f>VLOOKUP($DJ62,Funktionsbezeichnungen,2,0)</f>
        <v>Projektingenieur 7 (Bau)</v>
      </c>
      <c r="DQ62" s="491">
        <f t="shared" si="48"/>
        <v>4910</v>
      </c>
      <c r="DR62" s="494">
        <v>2</v>
      </c>
      <c r="DS62" s="491">
        <v>3</v>
      </c>
      <c r="DT62" s="491" t="s">
        <v>951</v>
      </c>
      <c r="EV62" s="519">
        <v>4910</v>
      </c>
      <c r="EW62" s="494" t="s">
        <v>105</v>
      </c>
    </row>
    <row r="63" spans="1:153" s="491" customFormat="1" hidden="1" x14ac:dyDescent="0.25">
      <c r="A63" s="510"/>
      <c r="B63" s="510"/>
      <c r="C63" s="510">
        <f t="shared" si="37"/>
        <v>1</v>
      </c>
      <c r="D63" s="509"/>
      <c r="E63" s="509">
        <v>1</v>
      </c>
      <c r="F63" s="538"/>
      <c r="G63" s="539"/>
      <c r="H63" s="539"/>
      <c r="I63" s="538"/>
      <c r="J63" s="539"/>
      <c r="K63" s="538"/>
      <c r="L63" s="538"/>
      <c r="M63" s="538"/>
      <c r="N63" s="489"/>
      <c r="O63" s="489"/>
      <c r="P63" s="476" t="s">
        <v>358</v>
      </c>
      <c r="Q63" s="472" t="s">
        <v>699</v>
      </c>
      <c r="R63" s="472" t="s">
        <v>1514</v>
      </c>
      <c r="S63" s="597"/>
      <c r="T63" s="536" t="s">
        <v>697</v>
      </c>
      <c r="U63" s="502">
        <v>1984</v>
      </c>
      <c r="V63" s="507" t="s">
        <v>1552</v>
      </c>
      <c r="W63" s="502">
        <v>2010</v>
      </c>
      <c r="X63" s="504"/>
      <c r="Y63" s="470"/>
      <c r="Z63" s="505"/>
      <c r="AA63" s="535"/>
      <c r="AB63" s="532">
        <f t="shared" si="38"/>
        <v>13</v>
      </c>
      <c r="AC63" s="518" t="s">
        <v>698</v>
      </c>
      <c r="AD63" s="517">
        <v>2011</v>
      </c>
      <c r="AE63" s="607"/>
      <c r="AF63" s="604" t="s">
        <v>105</v>
      </c>
      <c r="AG63" s="501"/>
      <c r="AH63" s="501"/>
      <c r="AI63" s="500" t="s">
        <v>373</v>
      </c>
      <c r="AJ63" s="492"/>
      <c r="CM63" s="491" t="str">
        <f t="shared" si="44"/>
        <v/>
      </c>
      <c r="CN63" s="491" t="str">
        <f t="shared" si="39"/>
        <v>Indermitte Martin</v>
      </c>
      <c r="CP63" s="494">
        <f t="shared" si="40"/>
        <v>13</v>
      </c>
      <c r="CQ63" s="494" t="str">
        <f t="shared" si="41"/>
        <v>C</v>
      </c>
      <c r="CR63" s="445" t="str">
        <f t="shared" si="45"/>
        <v>C</v>
      </c>
      <c r="CS63" s="519">
        <v>4901</v>
      </c>
      <c r="CT63" s="514">
        <v>772</v>
      </c>
      <c r="CU63" s="512">
        <f t="shared" si="42"/>
        <v>8</v>
      </c>
      <c r="CV63" s="511" t="str">
        <f t="shared" si="43"/>
        <v>Projektingenieur 8 (Bau)</v>
      </c>
      <c r="CW63" s="514">
        <v>772</v>
      </c>
      <c r="CX63" s="512">
        <f t="shared" si="46"/>
        <v>8</v>
      </c>
      <c r="CY63" s="511" t="str">
        <f t="shared" si="47"/>
        <v>Projektingenieur 8 (Bau)</v>
      </c>
      <c r="CZ63" s="514">
        <v>772</v>
      </c>
      <c r="DA63" s="512">
        <f>VLOOKUP($CZ63,Funktionsbezeichnungen,3,0)</f>
        <v>8</v>
      </c>
      <c r="DB63" s="511" t="str">
        <f>VLOOKUP($CZ63,Funktionsbezeichnungen,2,0)</f>
        <v>Projektingenieur 8 (Bau)</v>
      </c>
      <c r="DC63" s="514">
        <v>771</v>
      </c>
      <c r="DD63" s="512">
        <f>VLOOKUP($DC63,Funktionsbezeichnungen,3,0)</f>
        <v>7</v>
      </c>
      <c r="DE63" s="511" t="str">
        <f>VLOOKUP($DC63,Funktionsbezeichnungen,2,0)</f>
        <v>Projektingenieur 7 (Bau)</v>
      </c>
      <c r="DF63" s="514">
        <v>770</v>
      </c>
      <c r="DG63" s="512">
        <f>VLOOKUP($DF63,Funktionsbezeichnungen,3,0)</f>
        <v>6</v>
      </c>
      <c r="DH63" s="511" t="str">
        <f>VLOOKUP($DF63,Funktionsbezeichnungen,2,0)</f>
        <v>Vorstufe Projektingenieur (Bau)</v>
      </c>
      <c r="DI63" s="513"/>
      <c r="DJ63" s="512">
        <v>771</v>
      </c>
      <c r="DK63" s="512">
        <f>VLOOKUP($DJ63,Funktionsbezeichnungen,3,0)</f>
        <v>7</v>
      </c>
      <c r="DL63" s="511" t="str">
        <f>VLOOKUP($DJ63,Funktionsbezeichnungen,2,0)</f>
        <v>Projektingenieur 7 (Bau)</v>
      </c>
      <c r="DQ63" s="491">
        <f t="shared" si="48"/>
        <v>4901</v>
      </c>
      <c r="DR63" s="494">
        <v>2</v>
      </c>
      <c r="DS63" s="491">
        <v>3</v>
      </c>
      <c r="DT63" s="491" t="s">
        <v>951</v>
      </c>
      <c r="EV63" s="519">
        <v>4356</v>
      </c>
      <c r="EW63" s="494" t="s">
        <v>121</v>
      </c>
    </row>
    <row r="64" spans="1:153" s="491" customFormat="1" hidden="1" x14ac:dyDescent="0.25">
      <c r="A64" s="510"/>
      <c r="B64" s="510"/>
      <c r="C64" s="510">
        <f t="shared" si="37"/>
        <v>1</v>
      </c>
      <c r="D64" s="509"/>
      <c r="E64" s="509">
        <v>1</v>
      </c>
      <c r="F64" s="538"/>
      <c r="G64" s="539"/>
      <c r="H64" s="539"/>
      <c r="I64" s="538"/>
      <c r="J64" s="539"/>
      <c r="K64" s="538"/>
      <c r="L64" s="538"/>
      <c r="M64" s="538"/>
      <c r="N64" s="489"/>
      <c r="O64" s="489"/>
      <c r="P64" s="476" t="s">
        <v>358</v>
      </c>
      <c r="Q64" s="472" t="s">
        <v>1094</v>
      </c>
      <c r="R64" s="472" t="s">
        <v>1514</v>
      </c>
      <c r="S64" s="597"/>
      <c r="T64" s="536" t="s">
        <v>1095</v>
      </c>
      <c r="U64" s="502">
        <v>1985</v>
      </c>
      <c r="V64" s="507" t="s">
        <v>1552</v>
      </c>
      <c r="W64" s="502">
        <v>2011</v>
      </c>
      <c r="X64" s="504"/>
      <c r="Y64" s="470"/>
      <c r="Z64" s="505"/>
      <c r="AA64" s="535"/>
      <c r="AB64" s="532">
        <f t="shared" si="38"/>
        <v>12</v>
      </c>
      <c r="AC64" s="518" t="s">
        <v>698</v>
      </c>
      <c r="AD64" s="517">
        <v>2014</v>
      </c>
      <c r="AE64" s="607"/>
      <c r="AF64" s="604" t="s">
        <v>105</v>
      </c>
      <c r="AG64" s="501"/>
      <c r="AH64" s="501"/>
      <c r="AI64" s="500" t="s">
        <v>373</v>
      </c>
      <c r="AJ64" s="492"/>
      <c r="CM64" s="533" t="str">
        <f t="shared" si="44"/>
        <v>anders</v>
      </c>
      <c r="CN64" s="491" t="str">
        <f t="shared" si="39"/>
        <v>Brem Jakob</v>
      </c>
      <c r="CP64" s="494">
        <f t="shared" si="40"/>
        <v>12</v>
      </c>
      <c r="CQ64" s="494" t="str">
        <f t="shared" si="41"/>
        <v>C</v>
      </c>
      <c r="CR64" s="445" t="str">
        <f t="shared" si="45"/>
        <v>D</v>
      </c>
      <c r="CS64" s="519">
        <v>4356</v>
      </c>
      <c r="CT64" s="514">
        <v>772</v>
      </c>
      <c r="CU64" s="512">
        <f t="shared" si="42"/>
        <v>8</v>
      </c>
      <c r="CV64" s="511" t="str">
        <f t="shared" si="43"/>
        <v>Projektingenieur 8 (Bau)</v>
      </c>
      <c r="CW64" s="514">
        <v>772</v>
      </c>
      <c r="CX64" s="512">
        <f t="shared" si="46"/>
        <v>8</v>
      </c>
      <c r="CY64" s="511" t="str">
        <f t="shared" si="47"/>
        <v>Projektingenieur 8 (Bau)</v>
      </c>
      <c r="CZ64" s="514"/>
      <c r="DA64" s="512"/>
      <c r="DB64" s="511"/>
      <c r="DC64" s="514"/>
      <c r="DD64" s="512"/>
      <c r="DE64" s="511"/>
      <c r="DF64" s="514"/>
      <c r="DG64" s="512"/>
      <c r="DH64" s="511"/>
      <c r="DI64" s="513"/>
      <c r="DJ64" s="512"/>
      <c r="DK64" s="512"/>
      <c r="DL64" s="511"/>
      <c r="DQ64" s="491">
        <f t="shared" si="48"/>
        <v>4356</v>
      </c>
      <c r="DR64" s="494">
        <v>2</v>
      </c>
      <c r="DS64" s="491">
        <v>3</v>
      </c>
      <c r="DT64" s="491" t="s">
        <v>951</v>
      </c>
      <c r="EV64" s="519">
        <v>4907</v>
      </c>
      <c r="EW64" s="494" t="s">
        <v>121</v>
      </c>
    </row>
    <row r="65" spans="1:153" s="491" customFormat="1" hidden="1" x14ac:dyDescent="0.25">
      <c r="A65" s="510"/>
      <c r="B65" s="510"/>
      <c r="C65" s="510">
        <f t="shared" si="37"/>
        <v>1</v>
      </c>
      <c r="D65" s="509"/>
      <c r="E65" s="509">
        <v>1</v>
      </c>
      <c r="F65" s="538"/>
      <c r="G65" s="539"/>
      <c r="H65" s="539"/>
      <c r="I65" s="538"/>
      <c r="J65" s="539"/>
      <c r="K65" s="538"/>
      <c r="L65" s="538"/>
      <c r="M65" s="538"/>
      <c r="N65" s="489"/>
      <c r="O65" s="489"/>
      <c r="P65" s="476" t="s">
        <v>358</v>
      </c>
      <c r="Q65" s="472" t="s">
        <v>1008</v>
      </c>
      <c r="R65" s="472" t="s">
        <v>1514</v>
      </c>
      <c r="S65" s="597"/>
      <c r="T65" s="536" t="s">
        <v>1009</v>
      </c>
      <c r="U65" s="502">
        <v>1987</v>
      </c>
      <c r="V65" s="507" t="s">
        <v>1552</v>
      </c>
      <c r="W65" s="502">
        <v>2011</v>
      </c>
      <c r="X65" s="504"/>
      <c r="Y65" s="470"/>
      <c r="Z65" s="505"/>
      <c r="AA65" s="535"/>
      <c r="AB65" s="532">
        <f t="shared" si="38"/>
        <v>12</v>
      </c>
      <c r="AC65" s="518" t="s">
        <v>698</v>
      </c>
      <c r="AD65" s="517">
        <v>2013</v>
      </c>
      <c r="AE65" s="607"/>
      <c r="AF65" s="604" t="s">
        <v>105</v>
      </c>
      <c r="AG65" s="501"/>
      <c r="AH65" s="501"/>
      <c r="AI65" s="500" t="s">
        <v>373</v>
      </c>
      <c r="AJ65" s="492"/>
      <c r="CM65" s="533" t="str">
        <f t="shared" si="44"/>
        <v>anders</v>
      </c>
      <c r="CN65" s="491" t="str">
        <f t="shared" si="39"/>
        <v>Bürgin Johannes</v>
      </c>
      <c r="CP65" s="494">
        <f t="shared" si="40"/>
        <v>12</v>
      </c>
      <c r="CQ65" s="494" t="str">
        <f t="shared" si="41"/>
        <v>C</v>
      </c>
      <c r="CR65" s="445" t="str">
        <f t="shared" si="45"/>
        <v>D</v>
      </c>
      <c r="CS65" s="519">
        <v>4907</v>
      </c>
      <c r="CT65" s="514">
        <v>772</v>
      </c>
      <c r="CU65" s="512">
        <f t="shared" si="42"/>
        <v>8</v>
      </c>
      <c r="CV65" s="511" t="str">
        <f t="shared" si="43"/>
        <v>Projektingenieur 8 (Bau)</v>
      </c>
      <c r="CW65" s="514">
        <v>772</v>
      </c>
      <c r="CX65" s="512">
        <f t="shared" si="46"/>
        <v>8</v>
      </c>
      <c r="CY65" s="511" t="str">
        <f t="shared" si="47"/>
        <v>Projektingenieur 8 (Bau)</v>
      </c>
      <c r="CZ65" s="514">
        <v>771</v>
      </c>
      <c r="DA65" s="512">
        <f>VLOOKUP($CZ65,Funktionsbezeichnungen,3,0)</f>
        <v>7</v>
      </c>
      <c r="DB65" s="511" t="str">
        <f>VLOOKUP($CZ65,Funktionsbezeichnungen,2,0)</f>
        <v>Projektingenieur 7 (Bau)</v>
      </c>
      <c r="DC65" s="514"/>
      <c r="DD65" s="512"/>
      <c r="DE65" s="511"/>
      <c r="DF65" s="514"/>
      <c r="DG65" s="512"/>
      <c r="DH65" s="511"/>
      <c r="DI65" s="513"/>
      <c r="DJ65" s="512"/>
      <c r="DK65" s="512"/>
      <c r="DL65" s="511"/>
      <c r="DQ65" s="491">
        <f t="shared" si="48"/>
        <v>4907</v>
      </c>
      <c r="DR65" s="494">
        <v>2</v>
      </c>
      <c r="DS65" s="491">
        <v>3</v>
      </c>
      <c r="DT65" s="491" t="s">
        <v>951</v>
      </c>
      <c r="EV65" s="519">
        <v>4308</v>
      </c>
      <c r="EW65" s="494" t="s">
        <v>121</v>
      </c>
    </row>
    <row r="66" spans="1:153" s="491" customFormat="1" hidden="1" x14ac:dyDescent="0.25">
      <c r="A66" s="510"/>
      <c r="B66" s="510"/>
      <c r="C66" s="510">
        <f t="shared" si="37"/>
        <v>1</v>
      </c>
      <c r="D66" s="509"/>
      <c r="E66" s="509"/>
      <c r="F66" s="538">
        <v>1</v>
      </c>
      <c r="G66" s="539">
        <v>1</v>
      </c>
      <c r="H66" s="539"/>
      <c r="I66" s="538"/>
      <c r="J66" s="539"/>
      <c r="K66" s="538"/>
      <c r="L66" s="538"/>
      <c r="M66" s="538"/>
      <c r="N66" s="489"/>
      <c r="O66" s="489"/>
      <c r="P66" s="476" t="s">
        <v>1140</v>
      </c>
      <c r="Q66" s="472" t="s">
        <v>1244</v>
      </c>
      <c r="R66" s="472" t="s">
        <v>1514</v>
      </c>
      <c r="S66" s="597"/>
      <c r="T66" s="536" t="s">
        <v>1245</v>
      </c>
      <c r="U66" s="502">
        <v>1976</v>
      </c>
      <c r="V66" s="507" t="s">
        <v>1252</v>
      </c>
      <c r="W66" s="502">
        <v>2012</v>
      </c>
      <c r="X66" s="504"/>
      <c r="Y66" s="470"/>
      <c r="Z66" s="505"/>
      <c r="AA66" s="535"/>
      <c r="AB66" s="532">
        <f t="shared" si="38"/>
        <v>11</v>
      </c>
      <c r="AC66" s="518" t="s">
        <v>1600</v>
      </c>
      <c r="AD66" s="517">
        <v>2017</v>
      </c>
      <c r="AE66" s="607"/>
      <c r="AF66" s="604" t="s">
        <v>105</v>
      </c>
      <c r="AG66" s="501"/>
      <c r="AH66" s="501"/>
      <c r="AI66" s="500" t="s">
        <v>1247</v>
      </c>
      <c r="AJ66" s="492"/>
      <c r="CM66" s="533" t="e">
        <f t="shared" si="44"/>
        <v>#N/A</v>
      </c>
      <c r="CN66" s="495" t="str">
        <f t="shared" si="39"/>
        <v>Armando Martin</v>
      </c>
      <c r="CO66" s="495"/>
      <c r="CP66" s="520">
        <f t="shared" si="40"/>
        <v>11</v>
      </c>
      <c r="CQ66" s="520" t="str">
        <f t="shared" si="41"/>
        <v>C</v>
      </c>
      <c r="CR66" s="445" t="e">
        <f t="shared" si="45"/>
        <v>#N/A</v>
      </c>
      <c r="CS66" s="515">
        <v>4324</v>
      </c>
      <c r="CT66" s="514">
        <v>542</v>
      </c>
      <c r="CU66" s="512">
        <f t="shared" si="42"/>
        <v>7</v>
      </c>
      <c r="CV66" s="511" t="str">
        <f t="shared" si="43"/>
        <v>Technischer Sachbearbeiter 7</v>
      </c>
      <c r="CW66" s="514"/>
      <c r="CX66" s="512"/>
      <c r="CY66" s="511"/>
      <c r="CZ66" s="514"/>
      <c r="DA66" s="512"/>
      <c r="DB66" s="511"/>
      <c r="DC66" s="514"/>
      <c r="DD66" s="512"/>
      <c r="DE66" s="511"/>
      <c r="DF66" s="514"/>
      <c r="DG66" s="512"/>
      <c r="DH66" s="511"/>
      <c r="DI66" s="513"/>
      <c r="DJ66" s="512"/>
      <c r="DK66" s="512"/>
      <c r="DL66" s="511"/>
      <c r="DQ66" s="491">
        <f t="shared" si="48"/>
        <v>4324</v>
      </c>
      <c r="DR66" s="494">
        <v>2</v>
      </c>
      <c r="DS66" s="491">
        <v>3</v>
      </c>
      <c r="DT66" s="491" t="s">
        <v>951</v>
      </c>
      <c r="EV66" s="519">
        <v>4310</v>
      </c>
      <c r="EW66" s="494" t="s">
        <v>121</v>
      </c>
    </row>
    <row r="67" spans="1:153" s="491" customFormat="1" hidden="1" x14ac:dyDescent="0.25">
      <c r="A67" s="510"/>
      <c r="B67" s="510"/>
      <c r="C67" s="510">
        <f t="shared" si="37"/>
        <v>1</v>
      </c>
      <c r="D67" s="509"/>
      <c r="E67" s="509">
        <v>1</v>
      </c>
      <c r="F67" s="538"/>
      <c r="G67" s="539"/>
      <c r="H67" s="539"/>
      <c r="I67" s="538"/>
      <c r="J67" s="539"/>
      <c r="K67" s="538"/>
      <c r="L67" s="538"/>
      <c r="M67" s="538"/>
      <c r="N67" s="489"/>
      <c r="O67" s="489"/>
      <c r="P67" s="476" t="s">
        <v>358</v>
      </c>
      <c r="Q67" s="472" t="s">
        <v>909</v>
      </c>
      <c r="R67" s="472" t="s">
        <v>1514</v>
      </c>
      <c r="S67" s="597"/>
      <c r="T67" s="536" t="s">
        <v>910</v>
      </c>
      <c r="U67" s="502">
        <v>1987</v>
      </c>
      <c r="V67" s="507" t="s">
        <v>1552</v>
      </c>
      <c r="W67" s="549">
        <v>2012</v>
      </c>
      <c r="X67" s="504"/>
      <c r="Y67" s="470"/>
      <c r="Z67" s="505"/>
      <c r="AA67" s="535"/>
      <c r="AB67" s="532">
        <f t="shared" si="38"/>
        <v>11</v>
      </c>
      <c r="AC67" s="518" t="s">
        <v>698</v>
      </c>
      <c r="AD67" s="517">
        <v>2012</v>
      </c>
      <c r="AE67" s="607"/>
      <c r="AF67" s="604" t="s">
        <v>105</v>
      </c>
      <c r="AG67" s="501"/>
      <c r="AH67" s="501"/>
      <c r="AI67" s="500" t="s">
        <v>373</v>
      </c>
      <c r="AJ67" s="492"/>
      <c r="CM67" s="533" t="str">
        <f t="shared" si="44"/>
        <v>anders</v>
      </c>
      <c r="CN67" s="491" t="str">
        <f t="shared" si="39"/>
        <v>Frei Lukas</v>
      </c>
      <c r="CP67" s="494">
        <f t="shared" si="40"/>
        <v>11</v>
      </c>
      <c r="CQ67" s="494" t="str">
        <f t="shared" si="41"/>
        <v>C</v>
      </c>
      <c r="CR67" s="445" t="str">
        <f t="shared" si="45"/>
        <v>D</v>
      </c>
      <c r="CS67" s="519">
        <v>4308</v>
      </c>
      <c r="CT67" s="514">
        <v>772</v>
      </c>
      <c r="CU67" s="512">
        <f t="shared" si="42"/>
        <v>8</v>
      </c>
      <c r="CV67" s="511" t="str">
        <f t="shared" si="43"/>
        <v>Projektingenieur 8 (Bau)</v>
      </c>
      <c r="CW67" s="514">
        <v>772</v>
      </c>
      <c r="CX67" s="512">
        <f>VLOOKUP($CW67,Funktionsbezeichnungen,3,0)</f>
        <v>8</v>
      </c>
      <c r="CY67" s="511" t="str">
        <f>VLOOKUP($CW67,Funktionsbezeichnungen,2,0)</f>
        <v>Projektingenieur 8 (Bau)</v>
      </c>
      <c r="CZ67" s="514">
        <v>771</v>
      </c>
      <c r="DA67" s="512">
        <f>VLOOKUP($CZ67,Funktionsbezeichnungen,3,0)</f>
        <v>7</v>
      </c>
      <c r="DB67" s="511" t="str">
        <f>VLOOKUP($CZ67,Funktionsbezeichnungen,2,0)</f>
        <v>Projektingenieur 7 (Bau)</v>
      </c>
      <c r="DC67" s="514"/>
      <c r="DD67" s="512"/>
      <c r="DE67" s="511"/>
      <c r="DF67" s="514"/>
      <c r="DG67" s="512"/>
      <c r="DH67" s="511"/>
      <c r="DI67" s="513"/>
      <c r="DJ67" s="512"/>
      <c r="DK67" s="512"/>
      <c r="DL67" s="511"/>
      <c r="DQ67" s="491">
        <f t="shared" si="48"/>
        <v>4308</v>
      </c>
      <c r="DR67" s="494">
        <v>2</v>
      </c>
      <c r="DS67" s="491">
        <v>3</v>
      </c>
      <c r="DT67" s="491" t="s">
        <v>951</v>
      </c>
      <c r="EV67" s="519">
        <v>8579</v>
      </c>
      <c r="EW67" s="494" t="s">
        <v>121</v>
      </c>
    </row>
    <row r="68" spans="1:153" s="491" customFormat="1" hidden="1" x14ac:dyDescent="0.25">
      <c r="A68" s="510"/>
      <c r="B68" s="510"/>
      <c r="C68" s="510">
        <f t="shared" ref="C68:C99" si="49">IF(AB68&gt;=10,1,"")</f>
        <v>1</v>
      </c>
      <c r="D68" s="509"/>
      <c r="E68" s="509">
        <v>1</v>
      </c>
      <c r="F68" s="538"/>
      <c r="G68" s="539"/>
      <c r="H68" s="539"/>
      <c r="I68" s="538"/>
      <c r="J68" s="539"/>
      <c r="K68" s="538"/>
      <c r="L68" s="538"/>
      <c r="M68" s="538"/>
      <c r="N68" s="489"/>
      <c r="O68" s="489"/>
      <c r="P68" s="476" t="s">
        <v>1301</v>
      </c>
      <c r="Q68" s="472" t="s">
        <v>912</v>
      </c>
      <c r="R68" s="472" t="s">
        <v>1514</v>
      </c>
      <c r="S68" s="597"/>
      <c r="T68" s="536" t="s">
        <v>913</v>
      </c>
      <c r="U68" s="502">
        <v>1987</v>
      </c>
      <c r="V68" s="507" t="s">
        <v>1552</v>
      </c>
      <c r="W68" s="502">
        <v>2012</v>
      </c>
      <c r="X68" s="504" t="s">
        <v>1182</v>
      </c>
      <c r="Y68" s="470">
        <v>2015</v>
      </c>
      <c r="Z68" s="505"/>
      <c r="AA68" s="535" t="s">
        <v>91</v>
      </c>
      <c r="AB68" s="532">
        <f t="shared" ref="AB68:AB99" si="50">IF(Z68="",YEAR($AC$1)-$W68,YEAR($AC$1)-$Y68)</f>
        <v>11</v>
      </c>
      <c r="AC68" s="518" t="s">
        <v>108</v>
      </c>
      <c r="AD68" s="517">
        <v>2012</v>
      </c>
      <c r="AE68" s="607"/>
      <c r="AF68" s="604" t="s">
        <v>105</v>
      </c>
      <c r="AG68" s="501"/>
      <c r="AH68" s="501"/>
      <c r="AI68" s="500" t="s">
        <v>375</v>
      </c>
      <c r="AJ68" s="492"/>
      <c r="CM68" s="533" t="str">
        <f t="shared" si="44"/>
        <v>anders</v>
      </c>
      <c r="CN68" s="491" t="str">
        <f t="shared" ref="CN68:CN88" si="51">+T68</f>
        <v>D'Arco Marcel</v>
      </c>
      <c r="CP68" s="494">
        <f t="shared" si="40"/>
        <v>11</v>
      </c>
      <c r="CQ68" s="494" t="str">
        <f t="shared" si="41"/>
        <v>C</v>
      </c>
      <c r="CR68" s="445" t="str">
        <f t="shared" si="45"/>
        <v>D</v>
      </c>
      <c r="CS68" s="519">
        <v>4310</v>
      </c>
      <c r="CT68" s="514">
        <v>772</v>
      </c>
      <c r="CU68" s="512">
        <f t="shared" si="42"/>
        <v>8</v>
      </c>
      <c r="CV68" s="511" t="str">
        <f t="shared" si="43"/>
        <v>Projektingenieur 8 (Bau)</v>
      </c>
      <c r="CW68" s="514">
        <v>772</v>
      </c>
      <c r="CX68" s="512">
        <f>VLOOKUP($CW68,Funktionsbezeichnungen,3,0)</f>
        <v>8</v>
      </c>
      <c r="CY68" s="511" t="str">
        <f>VLOOKUP($CW68,Funktionsbezeichnungen,2,0)</f>
        <v>Projektingenieur 8 (Bau)</v>
      </c>
      <c r="CZ68" s="514">
        <v>771</v>
      </c>
      <c r="DA68" s="512">
        <f>VLOOKUP($CZ68,Funktionsbezeichnungen,3,0)</f>
        <v>7</v>
      </c>
      <c r="DB68" s="511" t="str">
        <f>VLOOKUP($CZ68,Funktionsbezeichnungen,2,0)</f>
        <v>Projektingenieur 7 (Bau)</v>
      </c>
      <c r="DC68" s="514"/>
      <c r="DD68" s="512"/>
      <c r="DE68" s="511"/>
      <c r="DF68" s="514"/>
      <c r="DG68" s="512"/>
      <c r="DH68" s="511"/>
      <c r="DI68" s="513"/>
      <c r="DJ68" s="512"/>
      <c r="DK68" s="512"/>
      <c r="DL68" s="511"/>
      <c r="DQ68" s="491">
        <f t="shared" si="48"/>
        <v>4310</v>
      </c>
      <c r="DR68" s="494">
        <v>2</v>
      </c>
      <c r="DS68" s="491">
        <v>3</v>
      </c>
      <c r="DT68" s="491" t="s">
        <v>951</v>
      </c>
      <c r="EV68" s="519">
        <v>4322</v>
      </c>
      <c r="EW68" s="494" t="s">
        <v>121</v>
      </c>
    </row>
    <row r="69" spans="1:153" s="491" customFormat="1" hidden="1" x14ac:dyDescent="0.25">
      <c r="A69" s="510"/>
      <c r="B69" s="510"/>
      <c r="C69" s="510">
        <f t="shared" si="49"/>
        <v>1</v>
      </c>
      <c r="D69" s="509"/>
      <c r="E69" s="509">
        <v>1</v>
      </c>
      <c r="F69" s="538"/>
      <c r="G69" s="539"/>
      <c r="H69" s="539"/>
      <c r="I69" s="538"/>
      <c r="J69" s="539"/>
      <c r="K69" s="538"/>
      <c r="L69" s="538"/>
      <c r="M69" s="538"/>
      <c r="N69" s="489"/>
      <c r="O69" s="489"/>
      <c r="P69" s="476" t="s">
        <v>1301</v>
      </c>
      <c r="Q69" s="472" t="s">
        <v>1503</v>
      </c>
      <c r="R69" s="472" t="s">
        <v>1514</v>
      </c>
      <c r="S69" s="597"/>
      <c r="T69" s="536" t="s">
        <v>1504</v>
      </c>
      <c r="U69" s="502">
        <v>1975</v>
      </c>
      <c r="V69" s="507" t="s">
        <v>1552</v>
      </c>
      <c r="W69" s="502">
        <v>2010</v>
      </c>
      <c r="X69" s="504"/>
      <c r="Y69" s="470"/>
      <c r="Z69" s="505"/>
      <c r="AA69" s="535"/>
      <c r="AB69" s="532">
        <f t="shared" si="50"/>
        <v>13</v>
      </c>
      <c r="AC69" s="518" t="s">
        <v>698</v>
      </c>
      <c r="AD69" s="517">
        <v>2018</v>
      </c>
      <c r="AE69" s="607"/>
      <c r="AF69" s="604" t="s">
        <v>121</v>
      </c>
      <c r="AG69" s="501"/>
      <c r="AH69" s="501"/>
      <c r="AI69" s="500" t="s">
        <v>375</v>
      </c>
      <c r="AJ69" s="492"/>
      <c r="CM69" s="533" t="e">
        <f t="shared" si="44"/>
        <v>#N/A</v>
      </c>
      <c r="CN69" s="548" t="str">
        <f t="shared" si="51"/>
        <v>Said Ari</v>
      </c>
      <c r="CP69" s="494">
        <f t="shared" si="40"/>
        <v>13</v>
      </c>
      <c r="CQ69" s="494" t="str">
        <f t="shared" si="41"/>
        <v>D</v>
      </c>
      <c r="CR69" s="445" t="e">
        <f t="shared" si="45"/>
        <v>#N/A</v>
      </c>
      <c r="CS69" s="547">
        <v>4333</v>
      </c>
      <c r="CT69" s="514">
        <v>772</v>
      </c>
      <c r="CU69" s="512">
        <f t="shared" si="42"/>
        <v>8</v>
      </c>
      <c r="CV69" s="511" t="str">
        <f t="shared" si="43"/>
        <v>Projektingenieur 8 (Bau)</v>
      </c>
      <c r="CW69" s="514"/>
      <c r="CX69" s="512"/>
      <c r="CY69" s="511"/>
      <c r="CZ69" s="514"/>
      <c r="DA69" s="512"/>
      <c r="DB69" s="511"/>
      <c r="DC69" s="514"/>
      <c r="DD69" s="512"/>
      <c r="DE69" s="511"/>
      <c r="DF69" s="514"/>
      <c r="DG69" s="512"/>
      <c r="DH69" s="511"/>
      <c r="DI69" s="513"/>
      <c r="DJ69" s="512"/>
      <c r="DK69" s="512"/>
      <c r="DL69" s="511"/>
      <c r="DQ69" s="491">
        <f t="shared" si="48"/>
        <v>4333</v>
      </c>
      <c r="DR69" s="494">
        <v>2</v>
      </c>
      <c r="DS69" s="491">
        <v>3</v>
      </c>
      <c r="DT69" s="491" t="s">
        <v>951</v>
      </c>
      <c r="EV69" s="519">
        <v>4308</v>
      </c>
      <c r="EW69" s="494" t="s">
        <v>121</v>
      </c>
    </row>
    <row r="70" spans="1:153" s="491" customFormat="1" ht="27" hidden="1" x14ac:dyDescent="0.25">
      <c r="A70" s="510"/>
      <c r="B70" s="510">
        <v>1</v>
      </c>
      <c r="C70" s="510">
        <f t="shared" si="49"/>
        <v>1</v>
      </c>
      <c r="D70" s="509"/>
      <c r="E70" s="509">
        <v>1</v>
      </c>
      <c r="F70" s="538"/>
      <c r="G70" s="539"/>
      <c r="H70" s="539"/>
      <c r="I70" s="538"/>
      <c r="J70" s="539"/>
      <c r="K70" s="538"/>
      <c r="L70" s="538"/>
      <c r="M70" s="538"/>
      <c r="N70" s="489"/>
      <c r="O70" s="489"/>
      <c r="P70" s="476" t="s">
        <v>1301</v>
      </c>
      <c r="Q70" s="472" t="s">
        <v>1014</v>
      </c>
      <c r="R70" s="472" t="s">
        <v>1514</v>
      </c>
      <c r="S70" s="597"/>
      <c r="T70" s="536" t="s">
        <v>1015</v>
      </c>
      <c r="U70" s="502">
        <v>1980</v>
      </c>
      <c r="V70" s="507" t="s">
        <v>1515</v>
      </c>
      <c r="W70" s="502">
        <v>2002</v>
      </c>
      <c r="X70" s="504" t="s">
        <v>1552</v>
      </c>
      <c r="Y70" s="470">
        <v>2013</v>
      </c>
      <c r="Z70" s="534" t="s">
        <v>1547</v>
      </c>
      <c r="AA70" s="535"/>
      <c r="AB70" s="532">
        <f t="shared" si="50"/>
        <v>10</v>
      </c>
      <c r="AC70" s="518" t="s">
        <v>916</v>
      </c>
      <c r="AD70" s="517">
        <v>2013</v>
      </c>
      <c r="AE70" s="607"/>
      <c r="AF70" s="604" t="s">
        <v>121</v>
      </c>
      <c r="AG70" s="501"/>
      <c r="AH70" s="501"/>
      <c r="AI70" s="500" t="s">
        <v>375</v>
      </c>
      <c r="AJ70" s="492"/>
      <c r="CM70" s="491" t="str">
        <f t="shared" si="44"/>
        <v/>
      </c>
      <c r="CN70" s="491" t="str">
        <f t="shared" si="51"/>
        <v>Hochuli Antonina</v>
      </c>
      <c r="CP70" s="494">
        <f t="shared" si="40"/>
        <v>10</v>
      </c>
      <c r="CQ70" s="494" t="str">
        <f t="shared" si="41"/>
        <v>D</v>
      </c>
      <c r="CR70" s="445" t="str">
        <f t="shared" si="45"/>
        <v>D</v>
      </c>
      <c r="CS70" s="519">
        <v>8579</v>
      </c>
      <c r="CT70" s="514">
        <v>771</v>
      </c>
      <c r="CU70" s="512">
        <f t="shared" si="42"/>
        <v>7</v>
      </c>
      <c r="CV70" s="511" t="str">
        <f t="shared" si="43"/>
        <v>Projektingenieur 7 (Bau)</v>
      </c>
      <c r="CW70" s="514">
        <v>771</v>
      </c>
      <c r="CX70" s="512">
        <f>VLOOKUP($CW70,Funktionsbezeichnungen,3,0)</f>
        <v>7</v>
      </c>
      <c r="CY70" s="511" t="str">
        <f>VLOOKUP($CW70,Funktionsbezeichnungen,2,0)</f>
        <v>Projektingenieur 7 (Bau)</v>
      </c>
      <c r="CZ70" s="514">
        <v>770</v>
      </c>
      <c r="DA70" s="512">
        <f>VLOOKUP($CZ70,Funktionsbezeichnungen,3,0)</f>
        <v>6</v>
      </c>
      <c r="DB70" s="511" t="str">
        <f>VLOOKUP($CZ70,Funktionsbezeichnungen,2,0)</f>
        <v>Vorstufe Projektingenieur (Bau)</v>
      </c>
      <c r="DC70" s="514"/>
      <c r="DD70" s="512"/>
      <c r="DE70" s="511"/>
      <c r="DF70" s="514"/>
      <c r="DG70" s="512"/>
      <c r="DH70" s="511"/>
      <c r="DI70" s="513"/>
      <c r="DJ70" s="512"/>
      <c r="DK70" s="512"/>
      <c r="DL70" s="511"/>
      <c r="DQ70" s="491">
        <f t="shared" si="48"/>
        <v>8579</v>
      </c>
      <c r="DR70" s="494">
        <v>2</v>
      </c>
      <c r="DS70" s="491">
        <v>3</v>
      </c>
      <c r="DT70" s="491" t="s">
        <v>951</v>
      </c>
      <c r="EV70" s="519">
        <v>4313</v>
      </c>
      <c r="EW70" s="494" t="s">
        <v>121</v>
      </c>
    </row>
    <row r="71" spans="1:153" s="491" customFormat="1" hidden="1" x14ac:dyDescent="0.25">
      <c r="A71" s="510"/>
      <c r="B71" s="510"/>
      <c r="C71" s="510">
        <f t="shared" si="49"/>
        <v>1</v>
      </c>
      <c r="D71" s="509"/>
      <c r="E71" s="509">
        <v>1</v>
      </c>
      <c r="F71" s="538"/>
      <c r="G71" s="539"/>
      <c r="H71" s="539"/>
      <c r="I71" s="538"/>
      <c r="J71" s="539"/>
      <c r="K71" s="538"/>
      <c r="L71" s="538"/>
      <c r="M71" s="538"/>
      <c r="N71" s="489"/>
      <c r="O71" s="489"/>
      <c r="P71" s="476" t="s">
        <v>1301</v>
      </c>
      <c r="Q71" s="472" t="s">
        <v>1074</v>
      </c>
      <c r="R71" s="472" t="s">
        <v>1514</v>
      </c>
      <c r="S71" s="597"/>
      <c r="T71" s="536" t="s">
        <v>1075</v>
      </c>
      <c r="U71" s="502">
        <v>1987</v>
      </c>
      <c r="V71" s="507" t="s">
        <v>1302</v>
      </c>
      <c r="W71" s="502">
        <v>2013</v>
      </c>
      <c r="X71" s="504"/>
      <c r="Y71" s="470"/>
      <c r="Z71" s="505"/>
      <c r="AA71" s="535"/>
      <c r="AB71" s="532">
        <f t="shared" si="50"/>
        <v>10</v>
      </c>
      <c r="AC71" s="518" t="s">
        <v>698</v>
      </c>
      <c r="AD71" s="517">
        <v>2014</v>
      </c>
      <c r="AE71" s="607"/>
      <c r="AF71" s="604" t="s">
        <v>121</v>
      </c>
      <c r="AG71" s="501"/>
      <c r="AH71" s="501"/>
      <c r="AI71" s="500" t="s">
        <v>375</v>
      </c>
      <c r="AJ71" s="492"/>
      <c r="CM71" s="491" t="e">
        <f t="shared" si="44"/>
        <v>#N/A</v>
      </c>
      <c r="CN71" s="491" t="str">
        <f t="shared" si="51"/>
        <v>Meisch Raoul</v>
      </c>
      <c r="CP71" s="494">
        <f t="shared" si="40"/>
        <v>10</v>
      </c>
      <c r="CQ71" s="494" t="str">
        <f t="shared" si="41"/>
        <v>D</v>
      </c>
      <c r="CR71" s="445" t="e">
        <f t="shared" si="45"/>
        <v>#N/A</v>
      </c>
      <c r="CS71" s="519">
        <v>4315</v>
      </c>
      <c r="CT71" s="514">
        <v>771</v>
      </c>
      <c r="CU71" s="512">
        <f t="shared" si="42"/>
        <v>7</v>
      </c>
      <c r="CV71" s="511" t="str">
        <f t="shared" si="43"/>
        <v>Projektingenieur 7 (Bau)</v>
      </c>
      <c r="CW71" s="514">
        <v>771</v>
      </c>
      <c r="CX71" s="512">
        <f>VLOOKUP($CW71,Funktionsbezeichnungen,3,0)</f>
        <v>7</v>
      </c>
      <c r="CY71" s="511" t="str">
        <f>VLOOKUP($CW71,Funktionsbezeichnungen,2,0)</f>
        <v>Projektingenieur 7 (Bau)</v>
      </c>
      <c r="CZ71" s="514"/>
      <c r="DA71" s="512"/>
      <c r="DB71" s="511"/>
      <c r="DC71" s="514"/>
      <c r="DD71" s="512"/>
      <c r="DE71" s="511"/>
      <c r="DF71" s="514"/>
      <c r="DG71" s="512"/>
      <c r="DH71" s="511"/>
      <c r="DI71" s="513"/>
      <c r="DJ71" s="512"/>
      <c r="DK71" s="512"/>
      <c r="DL71" s="511"/>
      <c r="DQ71" s="491">
        <f t="shared" si="48"/>
        <v>4315</v>
      </c>
      <c r="DR71" s="494">
        <v>2</v>
      </c>
      <c r="DS71" s="491">
        <v>3</v>
      </c>
      <c r="DT71" s="491" t="s">
        <v>951</v>
      </c>
      <c r="EV71" s="519">
        <v>4318</v>
      </c>
      <c r="EW71" s="494" t="s">
        <v>121</v>
      </c>
    </row>
    <row r="72" spans="1:153" s="491" customFormat="1" hidden="1" x14ac:dyDescent="0.25">
      <c r="A72" s="510"/>
      <c r="B72" s="510">
        <v>1</v>
      </c>
      <c r="C72" s="510">
        <f t="shared" si="49"/>
        <v>1</v>
      </c>
      <c r="D72" s="509"/>
      <c r="E72" s="509">
        <v>1</v>
      </c>
      <c r="F72" s="538"/>
      <c r="G72" s="539"/>
      <c r="H72" s="539"/>
      <c r="I72" s="538"/>
      <c r="J72" s="539"/>
      <c r="K72" s="538"/>
      <c r="L72" s="538"/>
      <c r="M72" s="538"/>
      <c r="N72" s="489"/>
      <c r="O72" s="489"/>
      <c r="P72" s="476" t="s">
        <v>359</v>
      </c>
      <c r="Q72" s="472" t="s">
        <v>1597</v>
      </c>
      <c r="R72" s="472" t="s">
        <v>1514</v>
      </c>
      <c r="S72" s="597"/>
      <c r="T72" s="621" t="s">
        <v>1596</v>
      </c>
      <c r="U72" s="622">
        <v>1989</v>
      </c>
      <c r="V72" s="623" t="s">
        <v>1552</v>
      </c>
      <c r="W72" s="622">
        <v>2013</v>
      </c>
      <c r="X72" s="624"/>
      <c r="Y72" s="625"/>
      <c r="Z72" s="626"/>
      <c r="AA72" s="627" t="s">
        <v>1510</v>
      </c>
      <c r="AB72" s="628">
        <f t="shared" si="50"/>
        <v>10</v>
      </c>
      <c r="AC72" s="629" t="s">
        <v>1628</v>
      </c>
      <c r="AD72" s="630">
        <v>2013</v>
      </c>
      <c r="AE72" s="631" t="s">
        <v>1625</v>
      </c>
      <c r="AF72" s="632" t="s">
        <v>105</v>
      </c>
      <c r="AG72" s="501"/>
      <c r="AH72" s="501"/>
      <c r="AI72" s="500" t="s">
        <v>373</v>
      </c>
      <c r="AJ72" s="492"/>
      <c r="CM72" s="491" t="str">
        <f t="shared" si="44"/>
        <v>anders</v>
      </c>
      <c r="CN72" s="491" t="str">
        <f t="shared" si="51"/>
        <v>Tsoulfas Jessica</v>
      </c>
      <c r="CP72" s="494">
        <f t="shared" si="40"/>
        <v>10</v>
      </c>
      <c r="CQ72" s="494" t="str">
        <f t="shared" si="41"/>
        <v>C</v>
      </c>
      <c r="CR72" s="445" t="str">
        <f t="shared" si="45"/>
        <v>D</v>
      </c>
      <c r="CS72" s="519">
        <v>4313</v>
      </c>
      <c r="CT72" s="514">
        <v>771</v>
      </c>
      <c r="CU72" s="512">
        <f t="shared" si="42"/>
        <v>7</v>
      </c>
      <c r="CV72" s="511" t="str">
        <f t="shared" si="43"/>
        <v>Projektingenieur 7 (Bau)</v>
      </c>
      <c r="CW72" s="514">
        <v>771</v>
      </c>
      <c r="CX72" s="512">
        <f>VLOOKUP($CW72,Funktionsbezeichnungen,3,0)</f>
        <v>7</v>
      </c>
      <c r="CY72" s="511" t="str">
        <f>VLOOKUP($CW72,Funktionsbezeichnungen,2,0)</f>
        <v>Projektingenieur 7 (Bau)</v>
      </c>
      <c r="CZ72" s="514">
        <v>770</v>
      </c>
      <c r="DA72" s="512">
        <f>VLOOKUP($CZ72,Funktionsbezeichnungen,3,0)</f>
        <v>6</v>
      </c>
      <c r="DB72" s="511" t="str">
        <f>VLOOKUP($CZ72,Funktionsbezeichnungen,2,0)</f>
        <v>Vorstufe Projektingenieur (Bau)</v>
      </c>
      <c r="DC72" s="514"/>
      <c r="DD72" s="512"/>
      <c r="DE72" s="511"/>
      <c r="DF72" s="514"/>
      <c r="DG72" s="512"/>
      <c r="DH72" s="511"/>
      <c r="DI72" s="513"/>
      <c r="DJ72" s="512"/>
      <c r="DK72" s="512"/>
      <c r="DL72" s="511"/>
      <c r="DQ72" s="491">
        <f t="shared" si="48"/>
        <v>4313</v>
      </c>
      <c r="DR72" s="494">
        <v>2</v>
      </c>
      <c r="DS72" s="491">
        <v>3</v>
      </c>
      <c r="DT72" s="491" t="s">
        <v>951</v>
      </c>
      <c r="EV72" s="519">
        <v>4319</v>
      </c>
      <c r="EW72" s="494" t="s">
        <v>121</v>
      </c>
    </row>
    <row r="73" spans="1:153" s="491" customFormat="1" ht="27" hidden="1" x14ac:dyDescent="0.25">
      <c r="A73" s="510"/>
      <c r="B73" s="510"/>
      <c r="C73" s="510" t="str">
        <f t="shared" si="49"/>
        <v/>
      </c>
      <c r="D73" s="509"/>
      <c r="E73" s="509">
        <v>1</v>
      </c>
      <c r="F73" s="538"/>
      <c r="G73" s="539"/>
      <c r="H73" s="539">
        <v>1</v>
      </c>
      <c r="I73" s="538"/>
      <c r="J73" s="539"/>
      <c r="K73" s="538"/>
      <c r="L73" s="538"/>
      <c r="M73" s="538"/>
      <c r="N73" s="489"/>
      <c r="O73" s="489"/>
      <c r="P73" s="476" t="s">
        <v>358</v>
      </c>
      <c r="Q73" s="472" t="s">
        <v>1173</v>
      </c>
      <c r="R73" s="472" t="s">
        <v>1514</v>
      </c>
      <c r="S73" s="597"/>
      <c r="T73" s="536" t="s">
        <v>1172</v>
      </c>
      <c r="U73" s="502">
        <v>1986</v>
      </c>
      <c r="V73" s="507" t="s">
        <v>1549</v>
      </c>
      <c r="W73" s="502">
        <v>2011</v>
      </c>
      <c r="X73" s="504" t="s">
        <v>1552</v>
      </c>
      <c r="Y73" s="470">
        <v>2015</v>
      </c>
      <c r="Z73" s="534" t="s">
        <v>1547</v>
      </c>
      <c r="AA73" s="535"/>
      <c r="AB73" s="532">
        <f t="shared" si="50"/>
        <v>8</v>
      </c>
      <c r="AC73" s="518" t="s">
        <v>1563</v>
      </c>
      <c r="AD73" s="517">
        <v>2015</v>
      </c>
      <c r="AE73" s="607"/>
      <c r="AF73" s="604" t="s">
        <v>121</v>
      </c>
      <c r="AG73" s="501"/>
      <c r="AH73" s="501"/>
      <c r="AI73" s="500" t="s">
        <v>376</v>
      </c>
      <c r="AJ73" s="492"/>
      <c r="CM73" s="491" t="str">
        <f t="shared" si="44"/>
        <v/>
      </c>
      <c r="CN73" s="491" t="str">
        <f t="shared" si="51"/>
        <v>Völlmin Daniel</v>
      </c>
      <c r="CP73" s="494">
        <f t="shared" si="40"/>
        <v>8</v>
      </c>
      <c r="CQ73" s="494" t="str">
        <f t="shared" si="41"/>
        <v>D</v>
      </c>
      <c r="CR73" s="445" t="str">
        <f t="shared" si="45"/>
        <v>D</v>
      </c>
      <c r="CS73" s="519">
        <v>4319</v>
      </c>
      <c r="CT73" s="514">
        <v>771</v>
      </c>
      <c r="CU73" s="512">
        <f t="shared" si="42"/>
        <v>7</v>
      </c>
      <c r="CV73" s="511" t="str">
        <f t="shared" si="43"/>
        <v>Projektingenieur 7 (Bau)</v>
      </c>
      <c r="CW73" s="514">
        <v>771</v>
      </c>
      <c r="CX73" s="512">
        <f>VLOOKUP($CW73,Funktionsbezeichnungen,3,0)</f>
        <v>7</v>
      </c>
      <c r="CY73" s="511" t="str">
        <f>VLOOKUP($CW73,Funktionsbezeichnungen,2,0)</f>
        <v>Projektingenieur 7 (Bau)</v>
      </c>
      <c r="CZ73" s="514"/>
      <c r="DA73" s="512"/>
      <c r="DB73" s="511"/>
      <c r="DC73" s="514"/>
      <c r="DD73" s="512"/>
      <c r="DE73" s="511"/>
      <c r="DF73" s="514"/>
      <c r="DG73" s="512"/>
      <c r="DH73" s="511"/>
      <c r="DI73" s="513"/>
      <c r="DJ73" s="512"/>
      <c r="DK73" s="512"/>
      <c r="DL73" s="511"/>
      <c r="DQ73" s="491">
        <f t="shared" si="48"/>
        <v>4319</v>
      </c>
      <c r="DR73" s="494">
        <v>2</v>
      </c>
      <c r="DS73" s="491">
        <v>3</v>
      </c>
      <c r="DT73" s="491" t="s">
        <v>951</v>
      </c>
      <c r="EV73" s="519">
        <v>3211</v>
      </c>
      <c r="EW73" s="491" t="s">
        <v>105</v>
      </c>
    </row>
    <row r="74" spans="1:153" s="491" customFormat="1" hidden="1" x14ac:dyDescent="0.25">
      <c r="A74" s="510"/>
      <c r="B74" s="510"/>
      <c r="C74" s="510" t="str">
        <f t="shared" si="49"/>
        <v/>
      </c>
      <c r="D74" s="509">
        <v>1</v>
      </c>
      <c r="E74" s="509"/>
      <c r="F74" s="538"/>
      <c r="G74" s="539"/>
      <c r="H74" s="539"/>
      <c r="I74" s="538"/>
      <c r="J74" s="539"/>
      <c r="K74" s="538"/>
      <c r="L74" s="538"/>
      <c r="M74" s="538"/>
      <c r="N74" s="489"/>
      <c r="O74" s="489"/>
      <c r="P74" s="476" t="s">
        <v>1301</v>
      </c>
      <c r="Q74" s="472" t="s">
        <v>1016</v>
      </c>
      <c r="R74" s="472" t="s">
        <v>1514</v>
      </c>
      <c r="S74" s="597"/>
      <c r="T74" s="536" t="s">
        <v>1017</v>
      </c>
      <c r="U74" s="502">
        <v>1988</v>
      </c>
      <c r="V74" s="507" t="s">
        <v>1553</v>
      </c>
      <c r="W74" s="502">
        <v>2016</v>
      </c>
      <c r="X74" s="504"/>
      <c r="Y74" s="470"/>
      <c r="Z74" s="505"/>
      <c r="AA74" s="535"/>
      <c r="AB74" s="532">
        <f t="shared" si="50"/>
        <v>7</v>
      </c>
      <c r="AC74" s="518" t="s">
        <v>698</v>
      </c>
      <c r="AD74" s="517">
        <v>2015</v>
      </c>
      <c r="AE74" s="607"/>
      <c r="AF74" s="604" t="s">
        <v>121</v>
      </c>
      <c r="AG74" s="501"/>
      <c r="AH74" s="501"/>
      <c r="AI74" s="500" t="s">
        <v>375</v>
      </c>
      <c r="AJ74" s="492"/>
      <c r="CM74" s="491" t="e">
        <f t="shared" si="44"/>
        <v>#N/A</v>
      </c>
      <c r="CN74" s="491" t="str">
        <f t="shared" si="51"/>
        <v>Burger Stefan</v>
      </c>
      <c r="CP74" s="491">
        <f t="shared" si="40"/>
        <v>7</v>
      </c>
      <c r="CQ74" s="491" t="str">
        <f t="shared" si="41"/>
        <v>D</v>
      </c>
      <c r="CR74" s="445" t="e">
        <f t="shared" si="45"/>
        <v>#N/A</v>
      </c>
      <c r="CS74" s="519">
        <v>9748</v>
      </c>
      <c r="CT74" s="514">
        <v>771</v>
      </c>
      <c r="CU74" s="512">
        <f t="shared" si="42"/>
        <v>7</v>
      </c>
      <c r="CV74" s="511" t="str">
        <f t="shared" si="43"/>
        <v>Projektingenieur 7 (Bau)</v>
      </c>
      <c r="CW74" s="514">
        <v>771</v>
      </c>
      <c r="CX74" s="512">
        <f>VLOOKUP($CW74,Funktionsbezeichnungen,3,0)</f>
        <v>7</v>
      </c>
      <c r="CY74" s="511" t="str">
        <f>VLOOKUP($CW74,Funktionsbezeichnungen,2,0)</f>
        <v>Projektingenieur 7 (Bau)</v>
      </c>
      <c r="CZ74" s="514"/>
      <c r="DA74" s="512"/>
      <c r="DB74" s="511"/>
      <c r="DC74" s="514"/>
      <c r="DD74" s="512"/>
      <c r="DE74" s="511"/>
      <c r="DF74" s="514"/>
      <c r="DG74" s="512"/>
      <c r="DH74" s="511"/>
      <c r="DI74" s="513"/>
      <c r="DJ74" s="514"/>
      <c r="DK74" s="512"/>
      <c r="DL74" s="511"/>
      <c r="DQ74" s="491">
        <f t="shared" si="48"/>
        <v>9748</v>
      </c>
      <c r="DR74" s="494">
        <v>2</v>
      </c>
      <c r="DS74" s="491">
        <v>3</v>
      </c>
      <c r="DT74" s="493" t="s">
        <v>951</v>
      </c>
      <c r="EV74" s="519">
        <v>6622</v>
      </c>
      <c r="EW74" s="491" t="s">
        <v>105</v>
      </c>
    </row>
    <row r="75" spans="1:153" s="491" customFormat="1" hidden="1" x14ac:dyDescent="0.25">
      <c r="A75" s="510"/>
      <c r="B75" s="510"/>
      <c r="C75" s="510" t="str">
        <f t="shared" si="49"/>
        <v/>
      </c>
      <c r="D75" s="509">
        <v>1</v>
      </c>
      <c r="E75" s="509"/>
      <c r="F75" s="538"/>
      <c r="G75" s="539"/>
      <c r="H75" s="539"/>
      <c r="I75" s="538"/>
      <c r="J75" s="539"/>
      <c r="K75" s="538"/>
      <c r="L75" s="538"/>
      <c r="M75" s="538"/>
      <c r="N75" s="489"/>
      <c r="O75" s="489"/>
      <c r="P75" s="476" t="s">
        <v>1301</v>
      </c>
      <c r="Q75" s="472" t="s">
        <v>1255</v>
      </c>
      <c r="R75" s="472" t="s">
        <v>1514</v>
      </c>
      <c r="S75" s="597"/>
      <c r="T75" s="536" t="s">
        <v>1256</v>
      </c>
      <c r="U75" s="502">
        <v>1984</v>
      </c>
      <c r="V75" s="507" t="s">
        <v>1216</v>
      </c>
      <c r="W75" s="502">
        <v>2016</v>
      </c>
      <c r="X75" s="504"/>
      <c r="Y75" s="470"/>
      <c r="Z75" s="505"/>
      <c r="AA75" s="535"/>
      <c r="AB75" s="532">
        <f t="shared" si="50"/>
        <v>7</v>
      </c>
      <c r="AC75" s="518" t="s">
        <v>698</v>
      </c>
      <c r="AD75" s="517">
        <v>2017</v>
      </c>
      <c r="AE75" s="607"/>
      <c r="AF75" s="604" t="s">
        <v>121</v>
      </c>
      <c r="AG75" s="501"/>
      <c r="AH75" s="501"/>
      <c r="AI75" s="500" t="s">
        <v>375</v>
      </c>
      <c r="AJ75" s="492"/>
      <c r="CM75" s="533" t="e">
        <f t="shared" si="44"/>
        <v>#N/A</v>
      </c>
      <c r="CN75" s="495" t="str">
        <f t="shared" si="51"/>
        <v>Aleinikov Dimitri</v>
      </c>
      <c r="CP75" s="491">
        <f t="shared" si="40"/>
        <v>7</v>
      </c>
      <c r="CQ75" s="491" t="str">
        <f t="shared" si="41"/>
        <v>D</v>
      </c>
      <c r="CR75" s="445" t="e">
        <f t="shared" si="45"/>
        <v>#N/A</v>
      </c>
      <c r="CS75" s="515">
        <v>4327</v>
      </c>
      <c r="CT75" s="514">
        <v>771</v>
      </c>
      <c r="CU75" s="512">
        <f t="shared" si="42"/>
        <v>7</v>
      </c>
      <c r="CV75" s="511" t="str">
        <f t="shared" si="43"/>
        <v>Projektingenieur 7 (Bau)</v>
      </c>
      <c r="CW75" s="514"/>
      <c r="CX75" s="512"/>
      <c r="CY75" s="511"/>
      <c r="CZ75" s="514"/>
      <c r="DA75" s="512"/>
      <c r="DB75" s="511"/>
      <c r="DC75" s="514"/>
      <c r="DD75" s="512"/>
      <c r="DE75" s="511"/>
      <c r="DF75" s="514"/>
      <c r="DG75" s="512"/>
      <c r="DH75" s="511"/>
      <c r="DI75" s="513"/>
      <c r="DJ75" s="514"/>
      <c r="DK75" s="512"/>
      <c r="DL75" s="511"/>
      <c r="DQ75" s="491">
        <f t="shared" si="48"/>
        <v>4327</v>
      </c>
      <c r="DR75" s="494">
        <v>2</v>
      </c>
      <c r="DS75" s="491">
        <v>3</v>
      </c>
      <c r="DT75" s="493" t="s">
        <v>951</v>
      </c>
      <c r="EV75" s="519">
        <v>7622</v>
      </c>
      <c r="EW75" s="491" t="s">
        <v>105</v>
      </c>
    </row>
    <row r="76" spans="1:153" s="491" customFormat="1" ht="17.25" customHeight="1" x14ac:dyDescent="0.25">
      <c r="A76" s="510"/>
      <c r="B76" s="510"/>
      <c r="C76" s="510" t="str">
        <f t="shared" si="49"/>
        <v/>
      </c>
      <c r="D76" s="509">
        <v>1</v>
      </c>
      <c r="E76" s="509"/>
      <c r="F76" s="538"/>
      <c r="G76" s="539"/>
      <c r="H76" s="539"/>
      <c r="I76" s="538"/>
      <c r="J76" s="539"/>
      <c r="K76" s="538"/>
      <c r="L76" s="538"/>
      <c r="M76" s="538"/>
      <c r="N76" s="489"/>
      <c r="O76" s="489"/>
      <c r="P76" s="476" t="s">
        <v>359</v>
      </c>
      <c r="Q76" s="472" t="s">
        <v>897</v>
      </c>
      <c r="R76" s="472" t="s">
        <v>1514</v>
      </c>
      <c r="S76" s="597" t="s">
        <v>1616</v>
      </c>
      <c r="T76" s="568" t="s">
        <v>896</v>
      </c>
      <c r="U76" s="549">
        <v>1990</v>
      </c>
      <c r="V76" s="633" t="s">
        <v>1216</v>
      </c>
      <c r="W76" s="549">
        <v>2017</v>
      </c>
      <c r="X76" s="634"/>
      <c r="Y76" s="479"/>
      <c r="Z76" s="635"/>
      <c r="AA76" s="617" t="s">
        <v>1511</v>
      </c>
      <c r="AB76" s="636">
        <f t="shared" si="50"/>
        <v>6</v>
      </c>
      <c r="AC76" s="615" t="s">
        <v>698</v>
      </c>
      <c r="AD76" s="637">
        <v>2017</v>
      </c>
      <c r="AE76" s="615" t="s">
        <v>1639</v>
      </c>
      <c r="AF76" s="616" t="s">
        <v>105</v>
      </c>
      <c r="AG76" s="640"/>
      <c r="AH76" s="640"/>
      <c r="AI76" s="500" t="s">
        <v>375</v>
      </c>
      <c r="AJ76" s="492"/>
      <c r="CM76" s="533" t="e">
        <f t="shared" si="44"/>
        <v>#N/A</v>
      </c>
      <c r="CN76" s="495" t="str">
        <f t="shared" si="51"/>
        <v>Lüthi Tobias</v>
      </c>
      <c r="CP76" s="491">
        <f t="shared" si="40"/>
        <v>6</v>
      </c>
      <c r="CQ76" s="491" t="str">
        <f t="shared" si="41"/>
        <v>C</v>
      </c>
      <c r="CR76" s="445" t="e">
        <f t="shared" si="45"/>
        <v>#N/A</v>
      </c>
      <c r="CS76" s="515">
        <v>8580</v>
      </c>
      <c r="CT76" s="514">
        <v>771</v>
      </c>
      <c r="CU76" s="512">
        <f t="shared" si="42"/>
        <v>7</v>
      </c>
      <c r="CV76" s="511" t="str">
        <f t="shared" si="43"/>
        <v>Projektingenieur 7 (Bau)</v>
      </c>
      <c r="CW76" s="514"/>
      <c r="CX76" s="512"/>
      <c r="CY76" s="511"/>
      <c r="CZ76" s="514"/>
      <c r="DA76" s="512"/>
      <c r="DB76" s="511"/>
      <c r="DC76" s="514"/>
      <c r="DD76" s="512"/>
      <c r="DE76" s="511"/>
      <c r="DF76" s="514"/>
      <c r="DG76" s="512"/>
      <c r="DH76" s="511"/>
      <c r="DI76" s="513"/>
      <c r="DJ76" s="514"/>
      <c r="DK76" s="512"/>
      <c r="DL76" s="511"/>
      <c r="DQ76" s="491">
        <f t="shared" si="48"/>
        <v>8580</v>
      </c>
      <c r="DR76" s="494">
        <v>2</v>
      </c>
      <c r="DS76" s="491">
        <v>3</v>
      </c>
      <c r="DT76" s="493" t="s">
        <v>951</v>
      </c>
      <c r="EV76" s="519">
        <v>9658</v>
      </c>
      <c r="EW76" s="491" t="s">
        <v>105</v>
      </c>
    </row>
    <row r="77" spans="1:153" s="491" customFormat="1" x14ac:dyDescent="0.25">
      <c r="A77" s="510"/>
      <c r="B77" s="510">
        <v>1</v>
      </c>
      <c r="C77" s="510" t="str">
        <f t="shared" ref="C77" si="52">IF(AB77&gt;=10,1,"")</f>
        <v/>
      </c>
      <c r="D77" s="509"/>
      <c r="E77" s="509">
        <v>1</v>
      </c>
      <c r="F77" s="538"/>
      <c r="G77" s="539"/>
      <c r="H77" s="539"/>
      <c r="I77" s="538"/>
      <c r="J77" s="539"/>
      <c r="K77" s="538"/>
      <c r="L77" s="538"/>
      <c r="M77" s="538"/>
      <c r="N77" s="489"/>
      <c r="O77" s="489"/>
      <c r="P77" s="476" t="s">
        <v>359</v>
      </c>
      <c r="Q77" s="472" t="s">
        <v>1271</v>
      </c>
      <c r="R77" s="472" t="s">
        <v>1514</v>
      </c>
      <c r="S77" s="597" t="s">
        <v>1616</v>
      </c>
      <c r="T77" s="568" t="s">
        <v>1632</v>
      </c>
      <c r="U77" s="549">
        <v>1991</v>
      </c>
      <c r="V77" s="633" t="s">
        <v>1553</v>
      </c>
      <c r="W77" s="549">
        <v>2019</v>
      </c>
      <c r="X77" s="634"/>
      <c r="Y77" s="479"/>
      <c r="Z77" s="635"/>
      <c r="AA77" s="617"/>
      <c r="AB77" s="636">
        <f t="shared" ref="AB77" si="53">IF(Z77="",YEAR($AC$1)-$W77,YEAR($AC$1)-$Y77)</f>
        <v>4</v>
      </c>
      <c r="AC77" s="615" t="s">
        <v>698</v>
      </c>
      <c r="AD77" s="637">
        <v>2019</v>
      </c>
      <c r="AE77" s="615" t="s">
        <v>1638</v>
      </c>
      <c r="AF77" s="616" t="s">
        <v>121</v>
      </c>
      <c r="AG77" s="640"/>
      <c r="AH77" s="640"/>
      <c r="AI77" s="500" t="s">
        <v>375</v>
      </c>
      <c r="AJ77" s="492"/>
      <c r="CM77" s="533" t="e">
        <f t="shared" ref="CM77" si="54">IF(CQ77=CR77,"","anders")</f>
        <v>#N/A</v>
      </c>
      <c r="CN77" s="495" t="str">
        <f t="shared" ref="CN77" si="55">+T77</f>
        <v>Meier Lukas</v>
      </c>
      <c r="CP77" s="491">
        <f t="shared" ref="CP77" si="56">+AB77</f>
        <v>4</v>
      </c>
      <c r="CQ77" s="491" t="str">
        <f t="shared" ref="CQ77" si="57">+AF77</f>
        <v>D</v>
      </c>
      <c r="CR77" s="445" t="e">
        <f t="shared" ref="CR77" si="58">VLOOKUP(CS77,Kategorie,2,0)</f>
        <v>#N/A</v>
      </c>
      <c r="CS77" s="515">
        <v>4325</v>
      </c>
      <c r="CT77" s="514">
        <v>781</v>
      </c>
      <c r="CU77" s="512">
        <f t="shared" si="42"/>
        <v>7</v>
      </c>
      <c r="CV77" s="511" t="str">
        <f t="shared" si="43"/>
        <v>Projektingenieur 7 (Umwelt)</v>
      </c>
      <c r="CW77" s="514"/>
      <c r="CX77" s="512"/>
      <c r="CY77" s="511"/>
      <c r="CZ77" s="514"/>
      <c r="DA77" s="512"/>
      <c r="DB77" s="511"/>
      <c r="DC77" s="514"/>
      <c r="DD77" s="512"/>
      <c r="DE77" s="511"/>
      <c r="DF77" s="514"/>
      <c r="DG77" s="512"/>
      <c r="DH77" s="511"/>
      <c r="DI77" s="513"/>
      <c r="DJ77" s="514"/>
      <c r="DK77" s="512"/>
      <c r="DL77" s="511"/>
      <c r="DQ77" s="491">
        <f t="shared" ref="DQ77" si="59">+CS77</f>
        <v>4325</v>
      </c>
      <c r="DR77" s="494">
        <v>2</v>
      </c>
      <c r="DS77" s="491">
        <v>3</v>
      </c>
      <c r="DT77" s="493" t="s">
        <v>951</v>
      </c>
      <c r="EV77" s="519">
        <v>4249</v>
      </c>
      <c r="EW77" s="491" t="s">
        <v>1322</v>
      </c>
    </row>
    <row r="78" spans="1:153" s="491" customFormat="1" hidden="1" outlineLevel="1" x14ac:dyDescent="0.25">
      <c r="A78" s="510"/>
      <c r="B78" s="510">
        <v>1</v>
      </c>
      <c r="C78" s="510" t="str">
        <f t="shared" si="49"/>
        <v/>
      </c>
      <c r="D78" s="509"/>
      <c r="E78" s="509">
        <v>1</v>
      </c>
      <c r="F78" s="538"/>
      <c r="G78" s="539"/>
      <c r="H78" s="539"/>
      <c r="I78" s="538"/>
      <c r="J78" s="539"/>
      <c r="K78" s="538"/>
      <c r="L78" s="538"/>
      <c r="M78" s="538"/>
      <c r="N78" s="489"/>
      <c r="O78" s="489"/>
      <c r="P78" s="476" t="s">
        <v>359</v>
      </c>
      <c r="Q78" s="472" t="s">
        <v>1271</v>
      </c>
      <c r="R78" s="472" t="s">
        <v>1514</v>
      </c>
      <c r="S78" s="597"/>
      <c r="T78" s="536" t="s">
        <v>1272</v>
      </c>
      <c r="U78" s="502">
        <v>1990</v>
      </c>
      <c r="V78" s="507" t="s">
        <v>1273</v>
      </c>
      <c r="W78" s="502">
        <v>2017</v>
      </c>
      <c r="X78" s="504"/>
      <c r="Y78" s="470"/>
      <c r="Z78" s="505"/>
      <c r="AA78" s="535" t="s">
        <v>106</v>
      </c>
      <c r="AB78" s="532">
        <f t="shared" si="50"/>
        <v>6</v>
      </c>
      <c r="AC78" s="518" t="s">
        <v>1512</v>
      </c>
      <c r="AD78" s="517">
        <v>2017</v>
      </c>
      <c r="AE78" s="607"/>
      <c r="AF78" s="604" t="s">
        <v>121</v>
      </c>
      <c r="AG78" s="501"/>
      <c r="AH78" s="501"/>
      <c r="AI78" s="500" t="s">
        <v>375</v>
      </c>
      <c r="AJ78" s="492"/>
      <c r="CM78" s="533" t="e">
        <f t="shared" si="44"/>
        <v>#N/A</v>
      </c>
      <c r="CN78" s="495" t="str">
        <f t="shared" si="51"/>
        <v>Schilliger Raphaela</v>
      </c>
      <c r="CP78" s="491">
        <f t="shared" si="40"/>
        <v>6</v>
      </c>
      <c r="CQ78" s="491" t="str">
        <f t="shared" si="41"/>
        <v>D</v>
      </c>
      <c r="CR78" s="445" t="e">
        <f t="shared" si="45"/>
        <v>#N/A</v>
      </c>
      <c r="CS78" s="515">
        <v>4325</v>
      </c>
      <c r="CT78" s="514">
        <v>781</v>
      </c>
      <c r="CU78" s="512">
        <f t="shared" si="42"/>
        <v>7</v>
      </c>
      <c r="CV78" s="511" t="str">
        <f t="shared" si="43"/>
        <v>Projektingenieur 7 (Umwelt)</v>
      </c>
      <c r="CW78" s="514"/>
      <c r="CX78" s="512"/>
      <c r="CY78" s="511"/>
      <c r="CZ78" s="514"/>
      <c r="DA78" s="512"/>
      <c r="DB78" s="511"/>
      <c r="DC78" s="514"/>
      <c r="DD78" s="512"/>
      <c r="DE78" s="511"/>
      <c r="DF78" s="514"/>
      <c r="DG78" s="512"/>
      <c r="DH78" s="511"/>
      <c r="DI78" s="513"/>
      <c r="DJ78" s="514"/>
      <c r="DK78" s="512"/>
      <c r="DL78" s="511"/>
      <c r="DQ78" s="491">
        <f t="shared" si="48"/>
        <v>4325</v>
      </c>
      <c r="DR78" s="494">
        <v>2</v>
      </c>
      <c r="DS78" s="491">
        <v>3</v>
      </c>
      <c r="DT78" s="493" t="s">
        <v>951</v>
      </c>
      <c r="EV78" s="519">
        <v>4249</v>
      </c>
      <c r="EW78" s="491" t="s">
        <v>1322</v>
      </c>
    </row>
    <row r="79" spans="1:153" s="491" customFormat="1" hidden="1" outlineLevel="1" x14ac:dyDescent="0.25">
      <c r="A79" s="510"/>
      <c r="B79" s="510"/>
      <c r="C79" s="510" t="str">
        <f t="shared" si="49"/>
        <v/>
      </c>
      <c r="D79" s="509"/>
      <c r="E79" s="509">
        <v>1</v>
      </c>
      <c r="F79" s="538"/>
      <c r="G79" s="539"/>
      <c r="H79" s="539"/>
      <c r="I79" s="538"/>
      <c r="J79" s="539"/>
      <c r="K79" s="538"/>
      <c r="L79" s="538"/>
      <c r="M79" s="538"/>
      <c r="N79" s="489"/>
      <c r="O79" s="489"/>
      <c r="P79" s="476" t="s">
        <v>1301</v>
      </c>
      <c r="Q79" s="472" t="s">
        <v>1595</v>
      </c>
      <c r="R79" s="472" t="s">
        <v>1514</v>
      </c>
      <c r="S79" s="597"/>
      <c r="T79" s="536" t="s">
        <v>1594</v>
      </c>
      <c r="U79" s="502">
        <v>1991</v>
      </c>
      <c r="V79" s="507" t="s">
        <v>1552</v>
      </c>
      <c r="W79" s="502">
        <v>2016</v>
      </c>
      <c r="X79" s="504" t="s">
        <v>1182</v>
      </c>
      <c r="Y79" s="470">
        <v>2018</v>
      </c>
      <c r="Z79" s="505"/>
      <c r="AA79" s="535"/>
      <c r="AB79" s="532">
        <f t="shared" si="50"/>
        <v>7</v>
      </c>
      <c r="AC79" s="518" t="s">
        <v>698</v>
      </c>
      <c r="AD79" s="517">
        <v>2018</v>
      </c>
      <c r="AE79" s="607"/>
      <c r="AF79" s="604" t="s">
        <v>121</v>
      </c>
      <c r="AG79" s="501"/>
      <c r="AH79" s="501"/>
      <c r="AI79" s="500" t="s">
        <v>375</v>
      </c>
      <c r="AJ79" s="492"/>
      <c r="CM79" s="533"/>
      <c r="CN79" s="495" t="str">
        <f t="shared" si="51"/>
        <v>Schwendener Marvin</v>
      </c>
      <c r="CQ79" s="491" t="str">
        <f t="shared" si="41"/>
        <v>D</v>
      </c>
      <c r="CR79" s="445"/>
      <c r="CS79" s="515"/>
      <c r="CT79" s="514"/>
      <c r="CU79" s="512"/>
      <c r="CV79" s="511"/>
      <c r="CW79" s="514"/>
      <c r="CX79" s="512"/>
      <c r="CY79" s="511"/>
      <c r="CZ79" s="514"/>
      <c r="DA79" s="512"/>
      <c r="DB79" s="511"/>
      <c r="DC79" s="514"/>
      <c r="DD79" s="512"/>
      <c r="DE79" s="511"/>
      <c r="DF79" s="514"/>
      <c r="DG79" s="512"/>
      <c r="DH79" s="511"/>
      <c r="DI79" s="513"/>
      <c r="DJ79" s="514"/>
      <c r="DK79" s="512"/>
      <c r="DL79" s="511"/>
      <c r="DR79" s="494"/>
      <c r="DT79" s="493"/>
      <c r="EV79" s="519"/>
    </row>
    <row r="80" spans="1:153" s="491" customFormat="1" hidden="1" outlineLevel="1" x14ac:dyDescent="0.25">
      <c r="A80" s="510"/>
      <c r="B80" s="510"/>
      <c r="C80" s="510" t="str">
        <f t="shared" si="49"/>
        <v/>
      </c>
      <c r="D80" s="509">
        <v>1</v>
      </c>
      <c r="E80" s="509"/>
      <c r="F80" s="538"/>
      <c r="G80" s="539"/>
      <c r="H80" s="539"/>
      <c r="I80" s="538"/>
      <c r="J80" s="539"/>
      <c r="K80" s="538"/>
      <c r="L80" s="538"/>
      <c r="M80" s="538"/>
      <c r="N80" s="489"/>
      <c r="O80" s="489"/>
      <c r="P80" s="476" t="s">
        <v>358</v>
      </c>
      <c r="Q80" s="472" t="s">
        <v>1608</v>
      </c>
      <c r="R80" s="472" t="s">
        <v>1514</v>
      </c>
      <c r="S80" s="597"/>
      <c r="T80" s="536" t="s">
        <v>1607</v>
      </c>
      <c r="U80" s="502">
        <v>1991</v>
      </c>
      <c r="V80" s="507" t="s">
        <v>194</v>
      </c>
      <c r="W80" s="502">
        <v>2018</v>
      </c>
      <c r="X80" s="504"/>
      <c r="Y80" s="470"/>
      <c r="Z80" s="505"/>
      <c r="AA80" s="535"/>
      <c r="AB80" s="532">
        <f t="shared" si="50"/>
        <v>5</v>
      </c>
      <c r="AC80" s="518" t="s">
        <v>698</v>
      </c>
      <c r="AD80" s="517">
        <v>2018</v>
      </c>
      <c r="AE80" s="607"/>
      <c r="AF80" s="604" t="s">
        <v>121</v>
      </c>
      <c r="AG80" s="501"/>
      <c r="AH80" s="501"/>
      <c r="AI80" s="500" t="s">
        <v>375</v>
      </c>
      <c r="AJ80" s="492"/>
      <c r="CM80" s="533"/>
      <c r="CN80" s="495" t="str">
        <f t="shared" si="51"/>
        <v>Leimgruber Andrin</v>
      </c>
      <c r="CR80" s="445"/>
      <c r="CS80" s="515"/>
      <c r="CT80" s="514"/>
      <c r="CU80" s="512"/>
      <c r="CV80" s="511"/>
      <c r="CW80" s="514"/>
      <c r="CX80" s="512"/>
      <c r="CY80" s="511"/>
      <c r="CZ80" s="514"/>
      <c r="DA80" s="512"/>
      <c r="DB80" s="511"/>
      <c r="DC80" s="514"/>
      <c r="DD80" s="512"/>
      <c r="DE80" s="511"/>
      <c r="DF80" s="514"/>
      <c r="DG80" s="512"/>
      <c r="DH80" s="511"/>
      <c r="DI80" s="513"/>
      <c r="DJ80" s="514"/>
      <c r="DK80" s="512"/>
      <c r="DL80" s="511"/>
      <c r="DR80" s="494"/>
      <c r="DT80" s="493"/>
      <c r="EV80" s="519"/>
    </row>
    <row r="81" spans="1:153" s="491" customFormat="1" hidden="1" outlineLevel="1" x14ac:dyDescent="0.25">
      <c r="A81" s="510"/>
      <c r="B81" s="510"/>
      <c r="C81" s="510" t="str">
        <f t="shared" si="49"/>
        <v/>
      </c>
      <c r="D81" s="509"/>
      <c r="E81" s="509">
        <v>1</v>
      </c>
      <c r="F81" s="538"/>
      <c r="G81" s="539"/>
      <c r="H81" s="539"/>
      <c r="I81" s="538"/>
      <c r="J81" s="539"/>
      <c r="K81" s="538"/>
      <c r="L81" s="538"/>
      <c r="M81" s="538"/>
      <c r="N81" s="489"/>
      <c r="O81" s="489"/>
      <c r="P81" s="476" t="s">
        <v>1303</v>
      </c>
      <c r="Q81" s="472" t="s">
        <v>1606</v>
      </c>
      <c r="R81" s="472" t="s">
        <v>1514</v>
      </c>
      <c r="S81" s="597"/>
      <c r="T81" s="536" t="s">
        <v>1605</v>
      </c>
      <c r="U81" s="502">
        <v>1992</v>
      </c>
      <c r="V81" s="507" t="s">
        <v>1552</v>
      </c>
      <c r="W81" s="502">
        <v>2018</v>
      </c>
      <c r="X81" s="504"/>
      <c r="Y81" s="470"/>
      <c r="Z81" s="505"/>
      <c r="AA81" s="535"/>
      <c r="AB81" s="532">
        <f t="shared" si="50"/>
        <v>5</v>
      </c>
      <c r="AC81" s="518" t="s">
        <v>698</v>
      </c>
      <c r="AD81" s="517">
        <v>2018</v>
      </c>
      <c r="AE81" s="607"/>
      <c r="AF81" s="604" t="s">
        <v>121</v>
      </c>
      <c r="AG81" s="501"/>
      <c r="AH81" s="501"/>
      <c r="AI81" s="500" t="s">
        <v>375</v>
      </c>
      <c r="AJ81" s="492"/>
      <c r="CM81" s="533"/>
      <c r="CN81" s="495" t="str">
        <f t="shared" si="51"/>
        <v>Büchler Kevin</v>
      </c>
      <c r="CR81" s="445"/>
      <c r="CS81" s="515"/>
      <c r="CT81" s="514"/>
      <c r="CU81" s="512"/>
      <c r="CV81" s="511"/>
      <c r="CW81" s="514"/>
      <c r="CX81" s="512"/>
      <c r="CY81" s="511"/>
      <c r="CZ81" s="514"/>
      <c r="DA81" s="512"/>
      <c r="DB81" s="511"/>
      <c r="DC81" s="514"/>
      <c r="DD81" s="512"/>
      <c r="DE81" s="511"/>
      <c r="DF81" s="514"/>
      <c r="DG81" s="512"/>
      <c r="DH81" s="511"/>
      <c r="DI81" s="513"/>
      <c r="DJ81" s="514"/>
      <c r="DK81" s="512"/>
      <c r="DL81" s="511"/>
      <c r="DR81" s="494"/>
      <c r="DT81" s="493"/>
      <c r="EV81" s="519"/>
    </row>
    <row r="82" spans="1:153" s="491" customFormat="1" hidden="1" outlineLevel="1" x14ac:dyDescent="0.25">
      <c r="A82" s="510"/>
      <c r="B82" s="510"/>
      <c r="C82" s="510">
        <f t="shared" si="49"/>
        <v>1</v>
      </c>
      <c r="D82" s="509"/>
      <c r="E82" s="509"/>
      <c r="F82" s="538"/>
      <c r="G82" s="539"/>
      <c r="H82" s="539">
        <v>1</v>
      </c>
      <c r="I82" s="538">
        <v>1</v>
      </c>
      <c r="J82" s="539"/>
      <c r="K82" s="538"/>
      <c r="L82" s="538"/>
      <c r="M82" s="538"/>
      <c r="N82" s="489">
        <v>1</v>
      </c>
      <c r="O82" s="489"/>
      <c r="P82" s="476" t="s">
        <v>358</v>
      </c>
      <c r="Q82" s="472" t="s">
        <v>1125</v>
      </c>
      <c r="R82" s="472" t="s">
        <v>928</v>
      </c>
      <c r="S82" s="597"/>
      <c r="T82" s="536" t="s">
        <v>1126</v>
      </c>
      <c r="U82" s="502">
        <v>1954</v>
      </c>
      <c r="V82" s="507" t="s">
        <v>126</v>
      </c>
      <c r="W82" s="502">
        <v>1973</v>
      </c>
      <c r="X82" s="504" t="s">
        <v>1127</v>
      </c>
      <c r="Y82" s="470">
        <v>1979</v>
      </c>
      <c r="Z82" s="505"/>
      <c r="AA82" s="535"/>
      <c r="AB82" s="532">
        <f t="shared" si="50"/>
        <v>50</v>
      </c>
      <c r="AC82" s="518" t="s">
        <v>110</v>
      </c>
      <c r="AD82" s="517">
        <v>2015</v>
      </c>
      <c r="AE82" s="607"/>
      <c r="AF82" s="604" t="s">
        <v>105</v>
      </c>
      <c r="AG82" s="501"/>
      <c r="AH82" s="501"/>
      <c r="AI82" s="540" t="s">
        <v>1078</v>
      </c>
      <c r="AJ82" s="492"/>
      <c r="CM82" s="491" t="str">
        <f t="shared" ref="CM82:CM88" si="60">IF(CQ82=CR82,"","anders")</f>
        <v/>
      </c>
      <c r="CN82" s="491" t="str">
        <f t="shared" si="51"/>
        <v>Reber Erich</v>
      </c>
      <c r="CP82" s="491">
        <f t="shared" ref="CP82:CP88" si="61">+AB82</f>
        <v>50</v>
      </c>
      <c r="CQ82" s="491" t="str">
        <f t="shared" ref="CQ82:CQ114" si="62">+AF82</f>
        <v>C</v>
      </c>
      <c r="CR82" s="445" t="str">
        <f t="shared" ref="CR82:CR88" si="63">VLOOKUP(CS82,Kategorie,2,0)</f>
        <v>C</v>
      </c>
      <c r="CS82" s="519">
        <v>3211</v>
      </c>
      <c r="CT82" s="514">
        <v>772</v>
      </c>
      <c r="CU82" s="512">
        <f t="shared" ref="CU82:CU88" si="64">VLOOKUP($CT82,Funktionsbezeichnungen,3,0)</f>
        <v>8</v>
      </c>
      <c r="CV82" s="511" t="str">
        <f t="shared" ref="CV82:CV88" si="65">VLOOKUP($CT82,Funktionsbezeichnungen,2,0)</f>
        <v>Projektingenieur 8 (Bau)</v>
      </c>
      <c r="CW82" s="514">
        <v>772</v>
      </c>
      <c r="CX82" s="512">
        <f>VLOOKUP($CW82,Funktionsbezeichnungen,3,0)</f>
        <v>8</v>
      </c>
      <c r="CY82" s="511" t="str">
        <f>VLOOKUP($CW82,Funktionsbezeichnungen,2,0)</f>
        <v>Projektingenieur 8 (Bau)</v>
      </c>
      <c r="CZ82" s="514"/>
      <c r="DA82" s="512"/>
      <c r="DB82" s="511"/>
      <c r="DC82" s="514"/>
      <c r="DD82" s="512"/>
      <c r="DE82" s="511"/>
      <c r="DF82" s="514"/>
      <c r="DG82" s="512"/>
      <c r="DH82" s="511"/>
      <c r="DI82" s="513"/>
      <c r="DJ82" s="514"/>
      <c r="DK82" s="512"/>
      <c r="DL82" s="511"/>
      <c r="DQ82" s="491">
        <f t="shared" ref="DQ82:DQ88" si="66">+CS82</f>
        <v>3211</v>
      </c>
      <c r="DR82" s="494">
        <v>6</v>
      </c>
      <c r="DS82" s="491">
        <v>0</v>
      </c>
      <c r="DT82" s="493" t="s">
        <v>968</v>
      </c>
      <c r="EV82" s="519">
        <v>4250</v>
      </c>
      <c r="EW82" s="491" t="s">
        <v>1322</v>
      </c>
    </row>
    <row r="83" spans="1:153" s="491" customFormat="1" ht="15.75" hidden="1" outlineLevel="1" x14ac:dyDescent="0.25">
      <c r="A83" s="510"/>
      <c r="B83" s="510"/>
      <c r="C83" s="510">
        <f t="shared" si="49"/>
        <v>1</v>
      </c>
      <c r="D83" s="509"/>
      <c r="E83" s="509"/>
      <c r="F83" s="538"/>
      <c r="G83" s="539"/>
      <c r="H83" s="539">
        <v>1</v>
      </c>
      <c r="I83" s="538">
        <v>1</v>
      </c>
      <c r="J83" s="539"/>
      <c r="K83" s="538"/>
      <c r="L83" s="538"/>
      <c r="M83" s="538"/>
      <c r="N83" s="489"/>
      <c r="O83" s="489"/>
      <c r="P83" s="476" t="s">
        <v>1303</v>
      </c>
      <c r="Q83" s="472" t="s">
        <v>477</v>
      </c>
      <c r="R83" s="472" t="s">
        <v>928</v>
      </c>
      <c r="S83" s="597"/>
      <c r="T83" s="536" t="s">
        <v>134</v>
      </c>
      <c r="U83" s="502">
        <v>1954</v>
      </c>
      <c r="V83" s="507" t="s">
        <v>126</v>
      </c>
      <c r="W83" s="502">
        <v>1974</v>
      </c>
      <c r="X83" s="504"/>
      <c r="Y83" s="470"/>
      <c r="Z83" s="505"/>
      <c r="AA83" s="535" t="s">
        <v>135</v>
      </c>
      <c r="AB83" s="532">
        <f t="shared" si="50"/>
        <v>49</v>
      </c>
      <c r="AC83" s="518" t="s">
        <v>110</v>
      </c>
      <c r="AD83" s="517">
        <v>1996</v>
      </c>
      <c r="AE83" s="607"/>
      <c r="AF83" s="604" t="s">
        <v>1040</v>
      </c>
      <c r="AG83" s="501"/>
      <c r="AH83" s="501"/>
      <c r="AI83" s="500" t="s">
        <v>404</v>
      </c>
      <c r="AJ83" s="492"/>
      <c r="CM83" s="491" t="str">
        <f t="shared" si="60"/>
        <v/>
      </c>
      <c r="CN83" s="491" t="str">
        <f t="shared" si="51"/>
        <v>Imesch Robert</v>
      </c>
      <c r="CP83" s="491">
        <f t="shared" si="61"/>
        <v>49</v>
      </c>
      <c r="CQ83" s="491" t="str">
        <f t="shared" si="62"/>
        <v xml:space="preserve"> D/C 2)</v>
      </c>
      <c r="CR83" s="445" t="str">
        <f t="shared" si="63"/>
        <v xml:space="preserve"> D/C 2)</v>
      </c>
      <c r="CS83" s="519">
        <v>4249</v>
      </c>
      <c r="CT83" s="514">
        <v>772</v>
      </c>
      <c r="CU83" s="512">
        <f t="shared" si="64"/>
        <v>8</v>
      </c>
      <c r="CV83" s="511" t="str">
        <f t="shared" si="65"/>
        <v>Projektingenieur 8 (Bau)</v>
      </c>
      <c r="CW83" s="514">
        <v>772</v>
      </c>
      <c r="CX83" s="512">
        <f>VLOOKUP($CW83,Funktionsbezeichnungen,3,0)</f>
        <v>8</v>
      </c>
      <c r="CY83" s="511" t="str">
        <f>VLOOKUP($CW83,Funktionsbezeichnungen,2,0)</f>
        <v>Projektingenieur 8 (Bau)</v>
      </c>
      <c r="CZ83" s="514">
        <v>772</v>
      </c>
      <c r="DA83" s="512">
        <f>VLOOKUP($CZ83,Funktionsbezeichnungen,3,0)</f>
        <v>8</v>
      </c>
      <c r="DB83" s="511" t="str">
        <f>VLOOKUP($CZ83,Funktionsbezeichnungen,2,0)</f>
        <v>Projektingenieur 8 (Bau)</v>
      </c>
      <c r="DC83" s="514">
        <v>772</v>
      </c>
      <c r="DD83" s="512">
        <f>VLOOKUP($DC83,Funktionsbezeichnungen,3,0)</f>
        <v>8</v>
      </c>
      <c r="DE83" s="511" t="str">
        <f>VLOOKUP($DC83,Funktionsbezeichnungen,2,0)</f>
        <v>Projektingenieur 8 (Bau)</v>
      </c>
      <c r="DF83" s="514">
        <v>772</v>
      </c>
      <c r="DG83" s="512">
        <f>VLOOKUP($DF83,Funktionsbezeichnungen,3,0)</f>
        <v>8</v>
      </c>
      <c r="DH83" s="511" t="str">
        <f>VLOOKUP($DF83,Funktionsbezeichnungen,2,0)</f>
        <v>Projektingenieur 8 (Bau)</v>
      </c>
      <c r="DI83" s="513"/>
      <c r="DJ83" s="512">
        <v>772</v>
      </c>
      <c r="DK83" s="512">
        <f>VLOOKUP($DJ83,Funktionsbezeichnungen,3,0)</f>
        <v>8</v>
      </c>
      <c r="DL83" s="511" t="str">
        <f>VLOOKUP($DJ83,Funktionsbezeichnungen,2,0)</f>
        <v>Projektingenieur 8 (Bau)</v>
      </c>
      <c r="DQ83" s="491">
        <f t="shared" si="66"/>
        <v>4249</v>
      </c>
      <c r="DR83" s="494">
        <v>6</v>
      </c>
      <c r="DS83" s="491">
        <v>0</v>
      </c>
      <c r="DT83" s="493" t="s">
        <v>968</v>
      </c>
      <c r="EV83" s="519">
        <v>5630</v>
      </c>
      <c r="EW83" s="491" t="s">
        <v>121</v>
      </c>
    </row>
    <row r="84" spans="1:153" s="491" customFormat="1" ht="15.75" hidden="1" outlineLevel="1" x14ac:dyDescent="0.25">
      <c r="A84" s="510"/>
      <c r="B84" s="510"/>
      <c r="C84" s="510">
        <f t="shared" si="49"/>
        <v>1</v>
      </c>
      <c r="D84" s="509"/>
      <c r="E84" s="509"/>
      <c r="F84" s="538"/>
      <c r="G84" s="539"/>
      <c r="H84" s="539">
        <v>1</v>
      </c>
      <c r="I84" s="538">
        <v>1</v>
      </c>
      <c r="J84" s="539">
        <v>1</v>
      </c>
      <c r="K84" s="538"/>
      <c r="L84" s="538"/>
      <c r="M84" s="538"/>
      <c r="N84" s="489"/>
      <c r="O84" s="489"/>
      <c r="P84" s="476" t="s">
        <v>1303</v>
      </c>
      <c r="Q84" s="472" t="s">
        <v>478</v>
      </c>
      <c r="R84" s="472" t="s">
        <v>928</v>
      </c>
      <c r="S84" s="597"/>
      <c r="T84" s="536" t="s">
        <v>136</v>
      </c>
      <c r="U84" s="502">
        <v>1955</v>
      </c>
      <c r="V84" s="507" t="s">
        <v>126</v>
      </c>
      <c r="W84" s="502">
        <v>1975</v>
      </c>
      <c r="X84" s="504"/>
      <c r="Y84" s="470"/>
      <c r="Z84" s="505"/>
      <c r="AA84" s="535" t="s">
        <v>135</v>
      </c>
      <c r="AB84" s="532">
        <f t="shared" si="50"/>
        <v>48</v>
      </c>
      <c r="AC84" s="518" t="s">
        <v>110</v>
      </c>
      <c r="AD84" s="517">
        <v>1996</v>
      </c>
      <c r="AE84" s="607"/>
      <c r="AF84" s="604" t="s">
        <v>1040</v>
      </c>
      <c r="AG84" s="501"/>
      <c r="AH84" s="501"/>
      <c r="AI84" s="500" t="s">
        <v>404</v>
      </c>
      <c r="AJ84" s="492"/>
      <c r="CM84" s="491" t="str">
        <f t="shared" si="60"/>
        <v/>
      </c>
      <c r="CN84" s="491" t="str">
        <f t="shared" si="51"/>
        <v>Flückiger Hans Peter</v>
      </c>
      <c r="CP84" s="491">
        <f t="shared" si="61"/>
        <v>48</v>
      </c>
      <c r="CQ84" s="491" t="str">
        <f t="shared" si="62"/>
        <v xml:space="preserve"> D/C 2)</v>
      </c>
      <c r="CR84" s="445" t="str">
        <f t="shared" si="63"/>
        <v xml:space="preserve"> D/C 2)</v>
      </c>
      <c r="CS84" s="519">
        <v>4250</v>
      </c>
      <c r="CT84" s="514">
        <v>772</v>
      </c>
      <c r="CU84" s="512">
        <f t="shared" si="64"/>
        <v>8</v>
      </c>
      <c r="CV84" s="511" t="str">
        <f t="shared" si="65"/>
        <v>Projektingenieur 8 (Bau)</v>
      </c>
      <c r="CW84" s="514">
        <v>772</v>
      </c>
      <c r="CX84" s="512">
        <f>VLOOKUP($CW84,Funktionsbezeichnungen,3,0)</f>
        <v>8</v>
      </c>
      <c r="CY84" s="511" t="str">
        <f>VLOOKUP($CW84,Funktionsbezeichnungen,2,0)</f>
        <v>Projektingenieur 8 (Bau)</v>
      </c>
      <c r="CZ84" s="514">
        <v>772</v>
      </c>
      <c r="DA84" s="512">
        <f>VLOOKUP($CZ84,Funktionsbezeichnungen,3,0)</f>
        <v>8</v>
      </c>
      <c r="DB84" s="511" t="str">
        <f>VLOOKUP($CZ84,Funktionsbezeichnungen,2,0)</f>
        <v>Projektingenieur 8 (Bau)</v>
      </c>
      <c r="DC84" s="514">
        <v>772</v>
      </c>
      <c r="DD84" s="512">
        <f>VLOOKUP($DC84,Funktionsbezeichnungen,3,0)</f>
        <v>8</v>
      </c>
      <c r="DE84" s="511" t="str">
        <f>VLOOKUP($DC84,Funktionsbezeichnungen,2,0)</f>
        <v>Projektingenieur 8 (Bau)</v>
      </c>
      <c r="DF84" s="514">
        <v>772</v>
      </c>
      <c r="DG84" s="512">
        <f>VLOOKUP($DF84,Funktionsbezeichnungen,3,0)</f>
        <v>8</v>
      </c>
      <c r="DH84" s="511" t="str">
        <f>VLOOKUP($DF84,Funktionsbezeichnungen,2,0)</f>
        <v>Projektingenieur 8 (Bau)</v>
      </c>
      <c r="DI84" s="513"/>
      <c r="DJ84" s="512">
        <v>772</v>
      </c>
      <c r="DK84" s="512">
        <f>VLOOKUP($DJ84,Funktionsbezeichnungen,3,0)</f>
        <v>8</v>
      </c>
      <c r="DL84" s="511" t="str">
        <f>VLOOKUP($DJ84,Funktionsbezeichnungen,2,0)</f>
        <v>Projektingenieur 8 (Bau)</v>
      </c>
      <c r="DQ84" s="491">
        <f t="shared" si="66"/>
        <v>4250</v>
      </c>
      <c r="DR84" s="494">
        <v>6</v>
      </c>
      <c r="DS84" s="491">
        <v>0</v>
      </c>
      <c r="DT84" s="493" t="s">
        <v>968</v>
      </c>
      <c r="EV84" s="519">
        <v>7641</v>
      </c>
      <c r="EW84" s="491" t="s">
        <v>121</v>
      </c>
    </row>
    <row r="85" spans="1:153" s="491" customFormat="1" hidden="1" outlineLevel="1" x14ac:dyDescent="0.25">
      <c r="A85" s="510"/>
      <c r="B85" s="510"/>
      <c r="C85" s="510">
        <f t="shared" si="49"/>
        <v>1</v>
      </c>
      <c r="D85" s="509"/>
      <c r="E85" s="509"/>
      <c r="F85" s="538"/>
      <c r="G85" s="539"/>
      <c r="H85" s="539">
        <v>1</v>
      </c>
      <c r="I85" s="538">
        <v>1</v>
      </c>
      <c r="J85" s="539"/>
      <c r="K85" s="538"/>
      <c r="L85" s="538"/>
      <c r="M85" s="538"/>
      <c r="N85" s="489"/>
      <c r="O85" s="489"/>
      <c r="P85" s="476" t="s">
        <v>358</v>
      </c>
      <c r="Q85" s="472" t="s">
        <v>486</v>
      </c>
      <c r="R85" s="472" t="s">
        <v>928</v>
      </c>
      <c r="S85" s="597"/>
      <c r="T85" s="536" t="s">
        <v>138</v>
      </c>
      <c r="U85" s="502">
        <v>1964</v>
      </c>
      <c r="V85" s="507" t="s">
        <v>126</v>
      </c>
      <c r="W85" s="502">
        <v>1985</v>
      </c>
      <c r="X85" s="504"/>
      <c r="Y85" s="470"/>
      <c r="Z85" s="505"/>
      <c r="AA85" s="535" t="s">
        <v>203</v>
      </c>
      <c r="AB85" s="532">
        <f t="shared" si="50"/>
        <v>38</v>
      </c>
      <c r="AC85" s="518" t="s">
        <v>110</v>
      </c>
      <c r="AD85" s="517">
        <v>1985</v>
      </c>
      <c r="AE85" s="607"/>
      <c r="AF85" s="604" t="s">
        <v>105</v>
      </c>
      <c r="AG85" s="501"/>
      <c r="AH85" s="501"/>
      <c r="AI85" s="500" t="s">
        <v>376</v>
      </c>
      <c r="AJ85" s="492"/>
      <c r="CM85" s="491" t="str">
        <f t="shared" si="60"/>
        <v/>
      </c>
      <c r="CN85" s="491" t="str">
        <f t="shared" si="51"/>
        <v>Oehen Beat</v>
      </c>
      <c r="CP85" s="491">
        <f t="shared" si="61"/>
        <v>38</v>
      </c>
      <c r="CQ85" s="491" t="str">
        <f t="shared" si="62"/>
        <v>C</v>
      </c>
      <c r="CR85" s="445" t="str">
        <f t="shared" si="63"/>
        <v>C</v>
      </c>
      <c r="CS85" s="519">
        <v>7622</v>
      </c>
      <c r="CT85" s="514">
        <v>772</v>
      </c>
      <c r="CU85" s="512">
        <f t="shared" si="64"/>
        <v>8</v>
      </c>
      <c r="CV85" s="511" t="str">
        <f t="shared" si="65"/>
        <v>Projektingenieur 8 (Bau)</v>
      </c>
      <c r="CW85" s="514">
        <v>772</v>
      </c>
      <c r="CX85" s="512">
        <f>VLOOKUP($CW85,Funktionsbezeichnungen,3,0)</f>
        <v>8</v>
      </c>
      <c r="CY85" s="511" t="str">
        <f>VLOOKUP($CW85,Funktionsbezeichnungen,2,0)</f>
        <v>Projektingenieur 8 (Bau)</v>
      </c>
      <c r="CZ85" s="514">
        <v>772</v>
      </c>
      <c r="DA85" s="512">
        <f>VLOOKUP($CZ85,Funktionsbezeichnungen,3,0)</f>
        <v>8</v>
      </c>
      <c r="DB85" s="511" t="str">
        <f>VLOOKUP($CZ85,Funktionsbezeichnungen,2,0)</f>
        <v>Projektingenieur 8 (Bau)</v>
      </c>
      <c r="DC85" s="514">
        <v>772</v>
      </c>
      <c r="DD85" s="512">
        <f>VLOOKUP($DC85,Funktionsbezeichnungen,3,0)</f>
        <v>8</v>
      </c>
      <c r="DE85" s="511" t="str">
        <f>VLOOKUP($DC85,Funktionsbezeichnungen,2,0)</f>
        <v>Projektingenieur 8 (Bau)</v>
      </c>
      <c r="DF85" s="514">
        <v>772</v>
      </c>
      <c r="DG85" s="512">
        <f>VLOOKUP($DF85,Funktionsbezeichnungen,3,0)</f>
        <v>8</v>
      </c>
      <c r="DH85" s="511" t="str">
        <f>VLOOKUP($DF85,Funktionsbezeichnungen,2,0)</f>
        <v>Projektingenieur 8 (Bau)</v>
      </c>
      <c r="DI85" s="513"/>
      <c r="DJ85" s="514">
        <v>772</v>
      </c>
      <c r="DK85" s="512">
        <f>VLOOKUP($DJ85,Funktionsbezeichnungen,3,0)</f>
        <v>8</v>
      </c>
      <c r="DL85" s="511" t="str">
        <f>VLOOKUP($DJ85,Funktionsbezeichnungen,2,0)</f>
        <v>Projektingenieur 8 (Bau)</v>
      </c>
      <c r="DQ85" s="491">
        <f t="shared" si="66"/>
        <v>7622</v>
      </c>
      <c r="DR85" s="494">
        <v>6</v>
      </c>
      <c r="DS85" s="491">
        <v>0</v>
      </c>
      <c r="DT85" s="493" t="s">
        <v>968</v>
      </c>
      <c r="EV85" s="519">
        <v>5631</v>
      </c>
      <c r="EW85" s="491" t="s">
        <v>121</v>
      </c>
    </row>
    <row r="86" spans="1:153" s="491" customFormat="1" ht="27" hidden="1" outlineLevel="1" x14ac:dyDescent="0.25">
      <c r="A86" s="510"/>
      <c r="B86" s="510"/>
      <c r="C86" s="510">
        <f t="shared" si="49"/>
        <v>1</v>
      </c>
      <c r="D86" s="509"/>
      <c r="E86" s="509">
        <v>1</v>
      </c>
      <c r="F86" s="538"/>
      <c r="G86" s="539"/>
      <c r="H86" s="539">
        <v>1</v>
      </c>
      <c r="I86" s="538"/>
      <c r="J86" s="539"/>
      <c r="K86" s="538"/>
      <c r="L86" s="538"/>
      <c r="M86" s="538"/>
      <c r="N86" s="489"/>
      <c r="O86" s="489"/>
      <c r="P86" s="476" t="s">
        <v>1301</v>
      </c>
      <c r="Q86" s="472" t="s">
        <v>1258</v>
      </c>
      <c r="R86" s="472" t="s">
        <v>928</v>
      </c>
      <c r="S86" s="597"/>
      <c r="T86" s="508" t="s">
        <v>1259</v>
      </c>
      <c r="U86" s="502">
        <v>1972</v>
      </c>
      <c r="V86" s="507" t="s">
        <v>1260</v>
      </c>
      <c r="W86" s="502">
        <v>2009</v>
      </c>
      <c r="X86" s="504"/>
      <c r="Y86" s="470"/>
      <c r="Z86" s="505"/>
      <c r="AA86" s="518"/>
      <c r="AB86" s="532">
        <f t="shared" si="50"/>
        <v>14</v>
      </c>
      <c r="AC86" s="505" t="s">
        <v>1261</v>
      </c>
      <c r="AD86" s="516">
        <v>2017</v>
      </c>
      <c r="AE86" s="617" t="s">
        <v>1626</v>
      </c>
      <c r="AF86" s="616" t="s">
        <v>105</v>
      </c>
      <c r="AG86" s="501"/>
      <c r="AH86" s="641"/>
      <c r="AI86" s="546" t="s">
        <v>376</v>
      </c>
      <c r="AJ86" s="492"/>
      <c r="CM86" s="533" t="e">
        <f t="shared" si="60"/>
        <v>#N/A</v>
      </c>
      <c r="CN86" s="495" t="str">
        <f t="shared" si="51"/>
        <v>Hagmann Andreas</v>
      </c>
      <c r="CP86" s="491">
        <f t="shared" si="61"/>
        <v>14</v>
      </c>
      <c r="CQ86" s="491" t="str">
        <f t="shared" si="62"/>
        <v>C</v>
      </c>
      <c r="CR86" s="445" t="e">
        <f t="shared" si="63"/>
        <v>#N/A</v>
      </c>
      <c r="CS86" s="515">
        <v>3216</v>
      </c>
      <c r="CT86" s="514">
        <v>772</v>
      </c>
      <c r="CU86" s="512">
        <f t="shared" si="64"/>
        <v>8</v>
      </c>
      <c r="CV86" s="511" t="str">
        <f t="shared" si="65"/>
        <v>Projektingenieur 8 (Bau)</v>
      </c>
      <c r="CW86" s="514"/>
      <c r="CX86" s="512"/>
      <c r="CY86" s="511"/>
      <c r="CZ86" s="514"/>
      <c r="DA86" s="512"/>
      <c r="DB86" s="511"/>
      <c r="DC86" s="514"/>
      <c r="DD86" s="512"/>
      <c r="DE86" s="511"/>
      <c r="DF86" s="514"/>
      <c r="DG86" s="512"/>
      <c r="DH86" s="511"/>
      <c r="DI86" s="513"/>
      <c r="DJ86" s="514"/>
      <c r="DK86" s="512"/>
      <c r="DL86" s="511"/>
      <c r="DQ86" s="491">
        <f t="shared" si="66"/>
        <v>3216</v>
      </c>
      <c r="DR86" s="494">
        <v>6</v>
      </c>
      <c r="DS86" s="491">
        <v>0</v>
      </c>
      <c r="DT86" s="493" t="s">
        <v>968</v>
      </c>
      <c r="EV86" s="519">
        <v>4354</v>
      </c>
      <c r="EW86" s="491" t="s">
        <v>121</v>
      </c>
    </row>
    <row r="87" spans="1:153" s="491" customFormat="1" hidden="1" outlineLevel="1" x14ac:dyDescent="0.25">
      <c r="A87" s="510"/>
      <c r="B87" s="510"/>
      <c r="C87" s="510">
        <f t="shared" si="49"/>
        <v>1</v>
      </c>
      <c r="D87" s="509"/>
      <c r="E87" s="509"/>
      <c r="F87" s="538"/>
      <c r="G87" s="539"/>
      <c r="H87" s="539">
        <v>1</v>
      </c>
      <c r="I87" s="538">
        <v>1</v>
      </c>
      <c r="J87" s="539"/>
      <c r="K87" s="538"/>
      <c r="L87" s="538"/>
      <c r="M87" s="538"/>
      <c r="N87" s="489"/>
      <c r="O87" s="489"/>
      <c r="P87" s="476" t="s">
        <v>358</v>
      </c>
      <c r="Q87" s="472" t="s">
        <v>494</v>
      </c>
      <c r="R87" s="472" t="s">
        <v>928</v>
      </c>
      <c r="S87" s="597"/>
      <c r="T87" s="508" t="s">
        <v>178</v>
      </c>
      <c r="U87" s="502">
        <v>1978</v>
      </c>
      <c r="V87" s="507" t="s">
        <v>235</v>
      </c>
      <c r="W87" s="502">
        <v>2001</v>
      </c>
      <c r="X87" s="504"/>
      <c r="Y87" s="470"/>
      <c r="Z87" s="505"/>
      <c r="AA87" s="518" t="s">
        <v>289</v>
      </c>
      <c r="AB87" s="532">
        <f t="shared" si="50"/>
        <v>22</v>
      </c>
      <c r="AC87" s="518" t="s">
        <v>110</v>
      </c>
      <c r="AD87" s="517">
        <v>2002</v>
      </c>
      <c r="AE87" s="607"/>
      <c r="AF87" s="604" t="s">
        <v>105</v>
      </c>
      <c r="AG87" s="501"/>
      <c r="AH87" s="501"/>
      <c r="AI87" s="500" t="s">
        <v>376</v>
      </c>
      <c r="AJ87" s="492"/>
      <c r="CM87" s="491" t="str">
        <f t="shared" si="60"/>
        <v/>
      </c>
      <c r="CN87" s="491" t="str">
        <f t="shared" si="51"/>
        <v>Thalmann Patric</v>
      </c>
      <c r="CP87" s="491">
        <f t="shared" si="61"/>
        <v>22</v>
      </c>
      <c r="CQ87" s="491" t="str">
        <f t="shared" si="62"/>
        <v>C</v>
      </c>
      <c r="CR87" s="445" t="str">
        <f t="shared" si="63"/>
        <v>C</v>
      </c>
      <c r="CS87" s="519">
        <v>9658</v>
      </c>
      <c r="CT87" s="514">
        <v>772</v>
      </c>
      <c r="CU87" s="512">
        <f t="shared" si="64"/>
        <v>8</v>
      </c>
      <c r="CV87" s="511" t="str">
        <f t="shared" si="65"/>
        <v>Projektingenieur 8 (Bau)</v>
      </c>
      <c r="CW87" s="514">
        <v>772</v>
      </c>
      <c r="CX87" s="512">
        <f>VLOOKUP($CW87,Funktionsbezeichnungen,3,0)</f>
        <v>8</v>
      </c>
      <c r="CY87" s="511" t="str">
        <f>VLOOKUP($CW87,Funktionsbezeichnungen,2,0)</f>
        <v>Projektingenieur 8 (Bau)</v>
      </c>
      <c r="CZ87" s="514">
        <v>772</v>
      </c>
      <c r="DA87" s="512">
        <f>VLOOKUP($CZ87,Funktionsbezeichnungen,3,0)</f>
        <v>8</v>
      </c>
      <c r="DB87" s="511" t="str">
        <f>VLOOKUP($CZ87,Funktionsbezeichnungen,2,0)</f>
        <v>Projektingenieur 8 (Bau)</v>
      </c>
      <c r="DC87" s="514">
        <v>771</v>
      </c>
      <c r="DD87" s="512">
        <f>VLOOKUP($DC87,Funktionsbezeichnungen,3,0)</f>
        <v>7</v>
      </c>
      <c r="DE87" s="511" t="str">
        <f>VLOOKUP($DC87,Funktionsbezeichnungen,2,0)</f>
        <v>Projektingenieur 7 (Bau)</v>
      </c>
      <c r="DF87" s="514">
        <v>771</v>
      </c>
      <c r="DG87" s="512">
        <f>VLOOKUP($DF87,Funktionsbezeichnungen,3,0)</f>
        <v>7</v>
      </c>
      <c r="DH87" s="511" t="str">
        <f>VLOOKUP($DF87,Funktionsbezeichnungen,2,0)</f>
        <v>Projektingenieur 7 (Bau)</v>
      </c>
      <c r="DI87" s="513"/>
      <c r="DJ87" s="514">
        <v>771</v>
      </c>
      <c r="DK87" s="512">
        <f>VLOOKUP($DJ87,Funktionsbezeichnungen,3,0)</f>
        <v>7</v>
      </c>
      <c r="DL87" s="511" t="str">
        <f>VLOOKUP($DJ87,Funktionsbezeichnungen,2,0)</f>
        <v>Projektingenieur 7 (Bau)</v>
      </c>
      <c r="DQ87" s="491">
        <f t="shared" si="66"/>
        <v>9658</v>
      </c>
      <c r="DR87" s="494">
        <v>6</v>
      </c>
      <c r="DS87" s="491">
        <v>0</v>
      </c>
      <c r="DT87" s="493" t="s">
        <v>968</v>
      </c>
      <c r="EV87" s="519">
        <v>6659</v>
      </c>
      <c r="EW87" s="491" t="s">
        <v>121</v>
      </c>
    </row>
    <row r="88" spans="1:153" s="491" customFormat="1" ht="27" hidden="1" outlineLevel="1" x14ac:dyDescent="0.25">
      <c r="A88" s="510"/>
      <c r="B88" s="510"/>
      <c r="C88" s="510">
        <f t="shared" si="49"/>
        <v>1</v>
      </c>
      <c r="D88" s="509"/>
      <c r="E88" s="509">
        <v>1</v>
      </c>
      <c r="F88" s="538"/>
      <c r="G88" s="539"/>
      <c r="H88" s="539"/>
      <c r="I88" s="538"/>
      <c r="J88" s="539"/>
      <c r="K88" s="538"/>
      <c r="L88" s="538"/>
      <c r="M88" s="538"/>
      <c r="N88" s="489"/>
      <c r="O88" s="489"/>
      <c r="P88" s="476" t="s">
        <v>358</v>
      </c>
      <c r="Q88" s="472" t="s">
        <v>617</v>
      </c>
      <c r="R88" s="472" t="s">
        <v>928</v>
      </c>
      <c r="S88" s="597"/>
      <c r="T88" s="508" t="s">
        <v>618</v>
      </c>
      <c r="U88" s="502">
        <v>1985</v>
      </c>
      <c r="V88" s="507" t="s">
        <v>235</v>
      </c>
      <c r="W88" s="502">
        <v>2006</v>
      </c>
      <c r="X88" s="507" t="s">
        <v>1555</v>
      </c>
      <c r="Y88" s="470">
        <v>2015</v>
      </c>
      <c r="Z88" s="534"/>
      <c r="AA88" s="518"/>
      <c r="AB88" s="532">
        <f t="shared" si="50"/>
        <v>17</v>
      </c>
      <c r="AC88" s="505" t="s">
        <v>110</v>
      </c>
      <c r="AD88" s="516">
        <v>2010</v>
      </c>
      <c r="AE88" s="609"/>
      <c r="AF88" s="604" t="s">
        <v>121</v>
      </c>
      <c r="AG88" s="501"/>
      <c r="AH88" s="641"/>
      <c r="AI88" s="546" t="s">
        <v>376</v>
      </c>
      <c r="AJ88" s="492"/>
      <c r="CM88" s="491" t="e">
        <f t="shared" si="60"/>
        <v>#N/A</v>
      </c>
      <c r="CN88" s="491" t="str">
        <f t="shared" si="51"/>
        <v>Zeltner Viktor</v>
      </c>
      <c r="CP88" s="491">
        <f t="shared" si="61"/>
        <v>17</v>
      </c>
      <c r="CQ88" s="491" t="str">
        <f t="shared" si="62"/>
        <v>D</v>
      </c>
      <c r="CR88" s="445" t="e">
        <f t="shared" si="63"/>
        <v>#N/A</v>
      </c>
      <c r="CS88" s="519">
        <v>6765</v>
      </c>
      <c r="CT88" s="514">
        <v>771</v>
      </c>
      <c r="CU88" s="512">
        <f t="shared" si="64"/>
        <v>7</v>
      </c>
      <c r="CV88" s="511" t="str">
        <f t="shared" si="65"/>
        <v>Projektingenieur 7 (Bau)</v>
      </c>
      <c r="CW88" s="514">
        <v>771</v>
      </c>
      <c r="CX88" s="512">
        <f>VLOOKUP($CW88,Funktionsbezeichnungen,3,0)</f>
        <v>7</v>
      </c>
      <c r="CY88" s="511" t="str">
        <f>VLOOKUP($CW88,Funktionsbezeichnungen,2,0)</f>
        <v>Projektingenieur 7 (Bau)</v>
      </c>
      <c r="CZ88" s="514">
        <v>771</v>
      </c>
      <c r="DA88" s="512">
        <f>VLOOKUP($CZ88,Funktionsbezeichnungen,3,0)</f>
        <v>7</v>
      </c>
      <c r="DB88" s="511" t="str">
        <f>VLOOKUP($CZ88,Funktionsbezeichnungen,2,0)</f>
        <v>Projektingenieur 7 (Bau)</v>
      </c>
      <c r="DC88" s="514">
        <v>733</v>
      </c>
      <c r="DD88" s="512">
        <f>VLOOKUP($DC88,Funktionsbezeichnungen,3,0)</f>
        <v>6</v>
      </c>
      <c r="DE88" s="511" t="str">
        <f>VLOOKUP($DC88,Funktionsbezeichnungen,2,0)</f>
        <v>Konstrukteur 6 / -planer 6 / Gruppenchef 6</v>
      </c>
      <c r="DF88" s="514">
        <v>732</v>
      </c>
      <c r="DG88" s="512">
        <f>VLOOKUP($DF88,Funktionsbezeichnungen,3,0)</f>
        <v>5</v>
      </c>
      <c r="DH88" s="511" t="str">
        <f>VLOOKUP($DF88,Funktionsbezeichnungen,2,0)</f>
        <v>Konstrukteur 5 / -planer 5</v>
      </c>
      <c r="DI88" s="513"/>
      <c r="DJ88" s="512">
        <v>732</v>
      </c>
      <c r="DK88" s="512">
        <f>VLOOKUP($DJ88,Funktionsbezeichnungen,3,0)</f>
        <v>5</v>
      </c>
      <c r="DL88" s="511" t="str">
        <f>VLOOKUP($DJ88,Funktionsbezeichnungen,2,0)</f>
        <v>Konstrukteur 5 / -planer 5</v>
      </c>
      <c r="DQ88" s="491">
        <f t="shared" si="66"/>
        <v>6765</v>
      </c>
      <c r="DR88" s="494">
        <v>6</v>
      </c>
      <c r="DS88" s="491">
        <v>0</v>
      </c>
      <c r="DT88" s="491" t="s">
        <v>964</v>
      </c>
      <c r="EV88" s="519">
        <v>6741</v>
      </c>
      <c r="EW88" s="491" t="s">
        <v>121</v>
      </c>
    </row>
    <row r="89" spans="1:153" s="495" customFormat="1" hidden="1" outlineLevel="1" x14ac:dyDescent="0.25">
      <c r="A89" s="510"/>
      <c r="B89" s="510"/>
      <c r="C89" s="510" t="str">
        <f t="shared" si="49"/>
        <v/>
      </c>
      <c r="D89" s="509"/>
      <c r="E89" s="509"/>
      <c r="F89" s="538">
        <v>1</v>
      </c>
      <c r="G89" s="539"/>
      <c r="H89" s="539">
        <v>1</v>
      </c>
      <c r="I89" s="538"/>
      <c r="J89" s="539"/>
      <c r="K89" s="538"/>
      <c r="L89" s="538"/>
      <c r="M89" s="538"/>
      <c r="N89" s="489"/>
      <c r="O89" s="489"/>
      <c r="P89" s="476" t="s">
        <v>1301</v>
      </c>
      <c r="Q89" s="472" t="s">
        <v>1528</v>
      </c>
      <c r="R89" s="472" t="s">
        <v>928</v>
      </c>
      <c r="S89" s="597"/>
      <c r="T89" s="508" t="s">
        <v>1529</v>
      </c>
      <c r="U89" s="502">
        <v>1989</v>
      </c>
      <c r="V89" s="507" t="s">
        <v>1531</v>
      </c>
      <c r="W89" s="502">
        <v>2008</v>
      </c>
      <c r="X89" s="507" t="s">
        <v>1530</v>
      </c>
      <c r="Y89" s="470">
        <v>2014</v>
      </c>
      <c r="Z89" s="534" t="s">
        <v>1547</v>
      </c>
      <c r="AA89" s="518"/>
      <c r="AB89" s="532">
        <f t="shared" si="50"/>
        <v>9</v>
      </c>
      <c r="AC89" s="505" t="s">
        <v>110</v>
      </c>
      <c r="AD89" s="516">
        <v>2018</v>
      </c>
      <c r="AE89" s="609"/>
      <c r="AF89" s="604" t="s">
        <v>121</v>
      </c>
      <c r="AG89" s="528"/>
      <c r="AH89" s="642"/>
      <c r="AI89" s="546" t="s">
        <v>376</v>
      </c>
      <c r="AJ89" s="526"/>
      <c r="CQ89" s="495" t="str">
        <f t="shared" si="62"/>
        <v>D</v>
      </c>
      <c r="CR89" s="525"/>
      <c r="CS89" s="515"/>
      <c r="CT89" s="523"/>
      <c r="CU89" s="522"/>
      <c r="CV89" s="521"/>
      <c r="CW89" s="523"/>
      <c r="CX89" s="522"/>
      <c r="CY89" s="521"/>
      <c r="CZ89" s="523"/>
      <c r="DA89" s="522"/>
      <c r="DB89" s="521"/>
      <c r="DC89" s="523"/>
      <c r="DD89" s="522"/>
      <c r="DE89" s="521"/>
      <c r="DF89" s="523"/>
      <c r="DG89" s="522"/>
      <c r="DH89" s="521"/>
      <c r="DI89" s="524"/>
      <c r="DJ89" s="522"/>
      <c r="DK89" s="522"/>
      <c r="DL89" s="521"/>
      <c r="DR89" s="520"/>
      <c r="EV89" s="515"/>
    </row>
    <row r="90" spans="1:153" s="491" customFormat="1" hidden="1" outlineLevel="1" x14ac:dyDescent="0.25">
      <c r="A90" s="510"/>
      <c r="B90" s="510"/>
      <c r="C90" s="510">
        <f t="shared" si="49"/>
        <v>1</v>
      </c>
      <c r="D90" s="509"/>
      <c r="E90" s="509"/>
      <c r="F90" s="538"/>
      <c r="G90" s="539"/>
      <c r="H90" s="539"/>
      <c r="I90" s="538">
        <v>1</v>
      </c>
      <c r="J90" s="539">
        <v>1</v>
      </c>
      <c r="K90" s="538"/>
      <c r="L90" s="538"/>
      <c r="M90" s="538"/>
      <c r="N90" s="489"/>
      <c r="O90" s="489"/>
      <c r="P90" s="476" t="s">
        <v>358</v>
      </c>
      <c r="Q90" s="472" t="s">
        <v>482</v>
      </c>
      <c r="R90" s="472" t="s">
        <v>928</v>
      </c>
      <c r="S90" s="597"/>
      <c r="T90" s="508" t="s">
        <v>1557</v>
      </c>
      <c r="U90" s="502">
        <v>1956</v>
      </c>
      <c r="V90" s="507" t="s">
        <v>126</v>
      </c>
      <c r="W90" s="502">
        <v>1973</v>
      </c>
      <c r="X90" s="507"/>
      <c r="Y90" s="470"/>
      <c r="Z90" s="534"/>
      <c r="AA90" s="518"/>
      <c r="AB90" s="532">
        <f t="shared" si="50"/>
        <v>50</v>
      </c>
      <c r="AC90" s="505" t="s">
        <v>1588</v>
      </c>
      <c r="AD90" s="516">
        <v>2004</v>
      </c>
      <c r="AE90" s="609"/>
      <c r="AF90" s="604" t="s">
        <v>121</v>
      </c>
      <c r="AG90" s="501"/>
      <c r="AH90" s="501"/>
      <c r="AI90" s="500" t="s">
        <v>377</v>
      </c>
      <c r="AJ90" s="492"/>
      <c r="CM90" s="491" t="str">
        <f t="shared" ref="CM90:CM110" si="67">IF(CQ90=CR90,"","anders")</f>
        <v/>
      </c>
      <c r="CN90" s="491" t="str">
        <f t="shared" ref="CN90:CN122" si="68">+T90</f>
        <v>Allemann Bertrand</v>
      </c>
      <c r="CP90" s="491">
        <f t="shared" ref="CP90:CP110" si="69">+AB90</f>
        <v>50</v>
      </c>
      <c r="CQ90" s="491" t="str">
        <f t="shared" si="62"/>
        <v>D</v>
      </c>
      <c r="CR90" s="445" t="str">
        <f t="shared" ref="CR90:CR110" si="70">VLOOKUP(CS90,Kategorie,2,0)</f>
        <v>D</v>
      </c>
      <c r="CS90" s="519">
        <v>5631</v>
      </c>
      <c r="CT90" s="514">
        <v>741</v>
      </c>
      <c r="CU90" s="512">
        <f t="shared" ref="CU90:CU110" si="71">VLOOKUP($CT90,Funktionsbezeichnungen,3,0)</f>
        <v>7</v>
      </c>
      <c r="CV90" s="511" t="str">
        <f t="shared" ref="CV90:CV110" si="72">VLOOKUP($CT90,Funktionsbezeichnungen,2,0)</f>
        <v>Konstrukteur 7 / Fachplaner 7 / Gruppenchef 7</v>
      </c>
      <c r="CW90" s="514">
        <v>741</v>
      </c>
      <c r="CX90" s="512">
        <f t="shared" ref="CX90:CX95" si="73">VLOOKUP($CW90,Funktionsbezeichnungen,3,0)</f>
        <v>7</v>
      </c>
      <c r="CY90" s="511" t="str">
        <f t="shared" ref="CY90:CY95" si="74">VLOOKUP($CW90,Funktionsbezeichnungen,2,0)</f>
        <v>Konstrukteur 7 / Fachplaner 7 / Gruppenchef 7</v>
      </c>
      <c r="CZ90" s="514">
        <v>741</v>
      </c>
      <c r="DA90" s="512">
        <f t="shared" ref="DA90:DA95" si="75">VLOOKUP($CZ90,Funktionsbezeichnungen,3,0)</f>
        <v>7</v>
      </c>
      <c r="DB90" s="511" t="str">
        <f t="shared" ref="DB90:DB95" si="76">VLOOKUP($CZ90,Funktionsbezeichnungen,2,0)</f>
        <v>Konstrukteur 7 / Fachplaner 7 / Gruppenchef 7</v>
      </c>
      <c r="DC90" s="514">
        <v>741</v>
      </c>
      <c r="DD90" s="512">
        <f t="shared" ref="DD90:DD95" si="77">VLOOKUP($DC90,Funktionsbezeichnungen,3,0)</f>
        <v>7</v>
      </c>
      <c r="DE90" s="511" t="str">
        <f t="shared" ref="DE90:DE95" si="78">VLOOKUP($DC90,Funktionsbezeichnungen,2,0)</f>
        <v>Konstrukteur 7 / Fachplaner 7 / Gruppenchef 7</v>
      </c>
      <c r="DF90" s="514">
        <v>741</v>
      </c>
      <c r="DG90" s="512">
        <f t="shared" ref="DG90:DG95" si="79">VLOOKUP($DF90,Funktionsbezeichnungen,3,0)</f>
        <v>7</v>
      </c>
      <c r="DH90" s="511" t="str">
        <f t="shared" ref="DH90:DH95" si="80">VLOOKUP($DF90,Funktionsbezeichnungen,2,0)</f>
        <v>Konstrukteur 7 / Fachplaner 7 / Gruppenchef 7</v>
      </c>
      <c r="DI90" s="513"/>
      <c r="DJ90" s="512">
        <v>742</v>
      </c>
      <c r="DK90" s="512">
        <f t="shared" ref="DK90:DK95" si="81">VLOOKUP($DJ90,Funktionsbezeichnungen,3,0)</f>
        <v>8</v>
      </c>
      <c r="DL90" s="511" t="str">
        <f t="shared" ref="DL90:DL95" si="82">VLOOKUP($DJ90,Funktionsbezeichnungen,2,0)</f>
        <v>Konstrukteur 8 / Fachplaner 8 / Gruppenchef 8</v>
      </c>
      <c r="DQ90" s="491">
        <f t="shared" ref="DQ90:DQ110" si="83">+CS90</f>
        <v>5631</v>
      </c>
      <c r="DR90" s="494">
        <v>6</v>
      </c>
      <c r="DS90" s="491">
        <v>0</v>
      </c>
      <c r="DT90" s="491" t="s">
        <v>965</v>
      </c>
      <c r="EV90" s="519">
        <v>9618</v>
      </c>
      <c r="EW90" s="491" t="s">
        <v>121</v>
      </c>
    </row>
    <row r="91" spans="1:153" s="491" customFormat="1" hidden="1" outlineLevel="1" x14ac:dyDescent="0.25">
      <c r="A91" s="510"/>
      <c r="B91" s="510"/>
      <c r="C91" s="510">
        <f t="shared" si="49"/>
        <v>1</v>
      </c>
      <c r="D91" s="509"/>
      <c r="E91" s="509"/>
      <c r="F91" s="538"/>
      <c r="G91" s="539"/>
      <c r="H91" s="539"/>
      <c r="I91" s="538">
        <v>1</v>
      </c>
      <c r="J91" s="539"/>
      <c r="K91" s="538"/>
      <c r="L91" s="538"/>
      <c r="M91" s="538"/>
      <c r="N91" s="489"/>
      <c r="O91" s="489"/>
      <c r="P91" s="476" t="s">
        <v>361</v>
      </c>
      <c r="Q91" s="472" t="s">
        <v>491</v>
      </c>
      <c r="R91" s="472" t="s">
        <v>928</v>
      </c>
      <c r="S91" s="597"/>
      <c r="T91" s="508" t="s">
        <v>140</v>
      </c>
      <c r="U91" s="502">
        <v>1955</v>
      </c>
      <c r="V91" s="507" t="s">
        <v>126</v>
      </c>
      <c r="W91" s="502">
        <v>1973</v>
      </c>
      <c r="X91" s="504"/>
      <c r="Y91" s="470"/>
      <c r="Z91" s="505"/>
      <c r="AA91" s="535"/>
      <c r="AB91" s="532">
        <f t="shared" si="50"/>
        <v>50</v>
      </c>
      <c r="AC91" s="518" t="s">
        <v>1588</v>
      </c>
      <c r="AD91" s="517">
        <v>1980</v>
      </c>
      <c r="AE91" s="607"/>
      <c r="AF91" s="604" t="s">
        <v>121</v>
      </c>
      <c r="AG91" s="501"/>
      <c r="AH91" s="501"/>
      <c r="AI91" s="541" t="s">
        <v>377</v>
      </c>
      <c r="AJ91" s="492"/>
      <c r="CM91" s="533" t="str">
        <f t="shared" si="67"/>
        <v>anders</v>
      </c>
      <c r="CN91" s="491" t="str">
        <f t="shared" si="68"/>
        <v>Wespiser Charles</v>
      </c>
      <c r="CP91" s="491">
        <f t="shared" si="69"/>
        <v>50</v>
      </c>
      <c r="CQ91" s="491" t="str">
        <f t="shared" si="62"/>
        <v>D</v>
      </c>
      <c r="CR91" s="445" t="str">
        <f t="shared" si="70"/>
        <v xml:space="preserve"> E/D </v>
      </c>
      <c r="CS91" s="519">
        <v>5545</v>
      </c>
      <c r="CT91" s="514">
        <v>741</v>
      </c>
      <c r="CU91" s="512">
        <f t="shared" si="71"/>
        <v>7</v>
      </c>
      <c r="CV91" s="511" t="str">
        <f t="shared" si="72"/>
        <v>Konstrukteur 7 / Fachplaner 7 / Gruppenchef 7</v>
      </c>
      <c r="CW91" s="514">
        <v>741</v>
      </c>
      <c r="CX91" s="512">
        <f t="shared" si="73"/>
        <v>7</v>
      </c>
      <c r="CY91" s="511" t="str">
        <f t="shared" si="74"/>
        <v>Konstrukteur 7 / Fachplaner 7 / Gruppenchef 7</v>
      </c>
      <c r="CZ91" s="514">
        <v>741</v>
      </c>
      <c r="DA91" s="512">
        <f t="shared" si="75"/>
        <v>7</v>
      </c>
      <c r="DB91" s="511" t="str">
        <f t="shared" si="76"/>
        <v>Konstrukteur 7 / Fachplaner 7 / Gruppenchef 7</v>
      </c>
      <c r="DC91" s="514">
        <v>741</v>
      </c>
      <c r="DD91" s="512">
        <f t="shared" si="77"/>
        <v>7</v>
      </c>
      <c r="DE91" s="511" t="str">
        <f t="shared" si="78"/>
        <v>Konstrukteur 7 / Fachplaner 7 / Gruppenchef 7</v>
      </c>
      <c r="DF91" s="514">
        <v>741</v>
      </c>
      <c r="DG91" s="512">
        <f t="shared" si="79"/>
        <v>7</v>
      </c>
      <c r="DH91" s="511" t="str">
        <f t="shared" si="80"/>
        <v>Konstrukteur 7 / Fachplaner 7 / Gruppenchef 7</v>
      </c>
      <c r="DI91" s="513"/>
      <c r="DJ91" s="514">
        <v>741</v>
      </c>
      <c r="DK91" s="512">
        <f t="shared" si="81"/>
        <v>7</v>
      </c>
      <c r="DL91" s="511" t="str">
        <f t="shared" si="82"/>
        <v>Konstrukteur 7 / Fachplaner 7 / Gruppenchef 7</v>
      </c>
      <c r="DQ91" s="491">
        <f t="shared" si="83"/>
        <v>5545</v>
      </c>
      <c r="DR91" s="494">
        <v>6</v>
      </c>
      <c r="DS91" s="491">
        <v>0</v>
      </c>
      <c r="DT91" s="491" t="s">
        <v>965</v>
      </c>
      <c r="EV91" s="519">
        <v>9623</v>
      </c>
      <c r="EW91" s="491" t="s">
        <v>121</v>
      </c>
    </row>
    <row r="92" spans="1:153" s="491" customFormat="1" hidden="1" outlineLevel="1" x14ac:dyDescent="0.25">
      <c r="A92" s="510"/>
      <c r="B92" s="510"/>
      <c r="C92" s="510">
        <f t="shared" si="49"/>
        <v>1</v>
      </c>
      <c r="D92" s="509"/>
      <c r="E92" s="509"/>
      <c r="F92" s="538"/>
      <c r="G92" s="539"/>
      <c r="H92" s="539"/>
      <c r="I92" s="538">
        <v>1</v>
      </c>
      <c r="J92" s="539">
        <v>1</v>
      </c>
      <c r="K92" s="538"/>
      <c r="L92" s="538"/>
      <c r="M92" s="538"/>
      <c r="N92" s="489"/>
      <c r="O92" s="489"/>
      <c r="P92" s="476" t="s">
        <v>1301</v>
      </c>
      <c r="Q92" s="472" t="s">
        <v>483</v>
      </c>
      <c r="R92" s="472" t="s">
        <v>928</v>
      </c>
      <c r="S92" s="597"/>
      <c r="T92" s="536" t="s">
        <v>137</v>
      </c>
      <c r="U92" s="502">
        <v>1958</v>
      </c>
      <c r="V92" s="507" t="s">
        <v>126</v>
      </c>
      <c r="W92" s="502">
        <v>1977</v>
      </c>
      <c r="X92" s="504"/>
      <c r="Y92" s="470"/>
      <c r="Z92" s="505"/>
      <c r="AA92" s="535"/>
      <c r="AB92" s="532">
        <f t="shared" si="50"/>
        <v>46</v>
      </c>
      <c r="AC92" s="518" t="s">
        <v>1588</v>
      </c>
      <c r="AD92" s="517">
        <v>1974</v>
      </c>
      <c r="AE92" s="607"/>
      <c r="AF92" s="604" t="s">
        <v>121</v>
      </c>
      <c r="AG92" s="501"/>
      <c r="AH92" s="501"/>
      <c r="AI92" s="500" t="s">
        <v>377</v>
      </c>
      <c r="AJ92" s="492"/>
      <c r="CM92" s="491" t="e">
        <f t="shared" si="67"/>
        <v>#N/A</v>
      </c>
      <c r="CN92" s="491" t="str">
        <f t="shared" si="68"/>
        <v>Lenherr Paul</v>
      </c>
      <c r="CP92" s="491">
        <f t="shared" si="69"/>
        <v>46</v>
      </c>
      <c r="CQ92" s="491" t="str">
        <f t="shared" si="62"/>
        <v>D</v>
      </c>
      <c r="CR92" s="445" t="e">
        <f t="shared" si="70"/>
        <v>#N/A</v>
      </c>
      <c r="CS92" s="519">
        <v>6628</v>
      </c>
      <c r="CT92" s="514">
        <v>741</v>
      </c>
      <c r="CU92" s="512">
        <f t="shared" si="71"/>
        <v>7</v>
      </c>
      <c r="CV92" s="511" t="str">
        <f t="shared" si="72"/>
        <v>Konstrukteur 7 / Fachplaner 7 / Gruppenchef 7</v>
      </c>
      <c r="CW92" s="514">
        <v>741</v>
      </c>
      <c r="CX92" s="512">
        <f t="shared" si="73"/>
        <v>7</v>
      </c>
      <c r="CY92" s="511" t="str">
        <f t="shared" si="74"/>
        <v>Konstrukteur 7 / Fachplaner 7 / Gruppenchef 7</v>
      </c>
      <c r="CZ92" s="514">
        <v>741</v>
      </c>
      <c r="DA92" s="512">
        <f t="shared" si="75"/>
        <v>7</v>
      </c>
      <c r="DB92" s="511" t="str">
        <f t="shared" si="76"/>
        <v>Konstrukteur 7 / Fachplaner 7 / Gruppenchef 7</v>
      </c>
      <c r="DC92" s="514">
        <v>741</v>
      </c>
      <c r="DD92" s="512">
        <f t="shared" si="77"/>
        <v>7</v>
      </c>
      <c r="DE92" s="511" t="str">
        <f t="shared" si="78"/>
        <v>Konstrukteur 7 / Fachplaner 7 / Gruppenchef 7</v>
      </c>
      <c r="DF92" s="514">
        <v>741</v>
      </c>
      <c r="DG92" s="512">
        <f t="shared" si="79"/>
        <v>7</v>
      </c>
      <c r="DH92" s="511" t="str">
        <f t="shared" si="80"/>
        <v>Konstrukteur 7 / Fachplaner 7 / Gruppenchef 7</v>
      </c>
      <c r="DI92" s="513"/>
      <c r="DJ92" s="512">
        <v>742</v>
      </c>
      <c r="DK92" s="512">
        <f t="shared" si="81"/>
        <v>8</v>
      </c>
      <c r="DL92" s="511" t="str">
        <f t="shared" si="82"/>
        <v>Konstrukteur 8 / Fachplaner 8 / Gruppenchef 8</v>
      </c>
      <c r="DQ92" s="491">
        <f t="shared" si="83"/>
        <v>6628</v>
      </c>
      <c r="DR92" s="494">
        <v>6</v>
      </c>
      <c r="DS92" s="491">
        <v>0</v>
      </c>
      <c r="DT92" s="491" t="s">
        <v>965</v>
      </c>
      <c r="EV92" s="519">
        <v>4346</v>
      </c>
      <c r="EW92" s="491" t="s">
        <v>121</v>
      </c>
    </row>
    <row r="93" spans="1:153" s="491" customFormat="1" hidden="1" outlineLevel="1" x14ac:dyDescent="0.25">
      <c r="A93" s="510"/>
      <c r="B93" s="510"/>
      <c r="C93" s="510">
        <f t="shared" si="49"/>
        <v>1</v>
      </c>
      <c r="D93" s="509"/>
      <c r="E93" s="509"/>
      <c r="F93" s="538"/>
      <c r="G93" s="539"/>
      <c r="H93" s="539"/>
      <c r="I93" s="538">
        <v>1</v>
      </c>
      <c r="J93" s="539">
        <v>1</v>
      </c>
      <c r="K93" s="538"/>
      <c r="L93" s="538"/>
      <c r="M93" s="538"/>
      <c r="N93" s="489"/>
      <c r="O93" s="489"/>
      <c r="P93" s="476" t="s">
        <v>358</v>
      </c>
      <c r="Q93" s="472" t="s">
        <v>484</v>
      </c>
      <c r="R93" s="472" t="s">
        <v>928</v>
      </c>
      <c r="S93" s="597"/>
      <c r="T93" s="536" t="s">
        <v>271</v>
      </c>
      <c r="U93" s="502">
        <v>1958</v>
      </c>
      <c r="V93" s="507" t="s">
        <v>126</v>
      </c>
      <c r="W93" s="502">
        <v>1978</v>
      </c>
      <c r="X93" s="504"/>
      <c r="Y93" s="470"/>
      <c r="Z93" s="505"/>
      <c r="AA93" s="535"/>
      <c r="AB93" s="532">
        <f t="shared" si="50"/>
        <v>45</v>
      </c>
      <c r="AC93" s="518" t="s">
        <v>1589</v>
      </c>
      <c r="AD93" s="517">
        <v>1993</v>
      </c>
      <c r="AE93" s="607"/>
      <c r="AF93" s="604" t="s">
        <v>121</v>
      </c>
      <c r="AG93" s="501"/>
      <c r="AH93" s="501"/>
      <c r="AI93" s="500" t="s">
        <v>377</v>
      </c>
      <c r="AJ93" s="492"/>
      <c r="CM93" s="491" t="str">
        <f t="shared" si="67"/>
        <v/>
      </c>
      <c r="CN93" s="491" t="str">
        <f t="shared" si="68"/>
        <v>von Schallen Urs</v>
      </c>
      <c r="CP93" s="491">
        <f t="shared" si="69"/>
        <v>45</v>
      </c>
      <c r="CQ93" s="491" t="str">
        <f t="shared" si="62"/>
        <v>D</v>
      </c>
      <c r="CR93" s="445" t="str">
        <f t="shared" si="70"/>
        <v>D</v>
      </c>
      <c r="CS93" s="519">
        <v>6659</v>
      </c>
      <c r="CT93" s="514">
        <v>742</v>
      </c>
      <c r="CU93" s="512">
        <f t="shared" si="71"/>
        <v>8</v>
      </c>
      <c r="CV93" s="511" t="str">
        <f t="shared" si="72"/>
        <v>Konstrukteur 8 / Fachplaner 8 / Gruppenchef 8</v>
      </c>
      <c r="CW93" s="514">
        <v>742</v>
      </c>
      <c r="CX93" s="512">
        <f t="shared" si="73"/>
        <v>8</v>
      </c>
      <c r="CY93" s="511" t="str">
        <f t="shared" si="74"/>
        <v>Konstrukteur 8 / Fachplaner 8 / Gruppenchef 8</v>
      </c>
      <c r="CZ93" s="514">
        <v>742</v>
      </c>
      <c r="DA93" s="512">
        <f t="shared" si="75"/>
        <v>8</v>
      </c>
      <c r="DB93" s="511" t="str">
        <f t="shared" si="76"/>
        <v>Konstrukteur 8 / Fachplaner 8 / Gruppenchef 8</v>
      </c>
      <c r="DC93" s="514">
        <v>742</v>
      </c>
      <c r="DD93" s="512">
        <f t="shared" si="77"/>
        <v>8</v>
      </c>
      <c r="DE93" s="511" t="str">
        <f t="shared" si="78"/>
        <v>Konstrukteur 8 / Fachplaner 8 / Gruppenchef 8</v>
      </c>
      <c r="DF93" s="514">
        <v>742</v>
      </c>
      <c r="DG93" s="512">
        <f t="shared" si="79"/>
        <v>8</v>
      </c>
      <c r="DH93" s="511" t="str">
        <f t="shared" si="80"/>
        <v>Konstrukteur 8 / Fachplaner 8 / Gruppenchef 8</v>
      </c>
      <c r="DI93" s="513"/>
      <c r="DJ93" s="512">
        <v>742</v>
      </c>
      <c r="DK93" s="512">
        <f t="shared" si="81"/>
        <v>8</v>
      </c>
      <c r="DL93" s="511" t="str">
        <f t="shared" si="82"/>
        <v>Konstrukteur 8 / Fachplaner 8 / Gruppenchef 8</v>
      </c>
      <c r="DQ93" s="491">
        <f t="shared" si="83"/>
        <v>6659</v>
      </c>
      <c r="DR93" s="494">
        <v>6</v>
      </c>
      <c r="DS93" s="491">
        <v>0</v>
      </c>
      <c r="DT93" s="491" t="s">
        <v>966</v>
      </c>
      <c r="EV93" s="519">
        <v>9654</v>
      </c>
      <c r="EW93" s="491" t="s">
        <v>121</v>
      </c>
    </row>
    <row r="94" spans="1:153" s="491" customFormat="1" hidden="1" outlineLevel="1" x14ac:dyDescent="0.25">
      <c r="A94" s="510"/>
      <c r="B94" s="510"/>
      <c r="C94" s="510">
        <f t="shared" si="49"/>
        <v>1</v>
      </c>
      <c r="D94" s="509"/>
      <c r="E94" s="509"/>
      <c r="F94" s="538"/>
      <c r="G94" s="539"/>
      <c r="H94" s="539"/>
      <c r="I94" s="538">
        <v>1</v>
      </c>
      <c r="J94" s="539">
        <v>1</v>
      </c>
      <c r="K94" s="538"/>
      <c r="L94" s="538"/>
      <c r="M94" s="538"/>
      <c r="N94" s="489"/>
      <c r="O94" s="489"/>
      <c r="P94" s="476" t="s">
        <v>359</v>
      </c>
      <c r="Q94" s="472" t="s">
        <v>632</v>
      </c>
      <c r="R94" s="472" t="s">
        <v>928</v>
      </c>
      <c r="S94" s="597"/>
      <c r="T94" s="536" t="s">
        <v>633</v>
      </c>
      <c r="U94" s="502">
        <v>1958</v>
      </c>
      <c r="V94" s="507" t="s">
        <v>634</v>
      </c>
      <c r="W94" s="502">
        <v>1980</v>
      </c>
      <c r="X94" s="504"/>
      <c r="Y94" s="470"/>
      <c r="Z94" s="505"/>
      <c r="AA94" s="535"/>
      <c r="AB94" s="532">
        <f t="shared" si="50"/>
        <v>43</v>
      </c>
      <c r="AC94" s="518" t="s">
        <v>107</v>
      </c>
      <c r="AD94" s="517">
        <v>2010</v>
      </c>
      <c r="AE94" s="607"/>
      <c r="AF94" s="604" t="s">
        <v>121</v>
      </c>
      <c r="AG94" s="501"/>
      <c r="AH94" s="501"/>
      <c r="AI94" s="541" t="s">
        <v>1098</v>
      </c>
      <c r="AJ94" s="492"/>
      <c r="CM94" s="491" t="str">
        <f t="shared" si="67"/>
        <v/>
      </c>
      <c r="CN94" s="491" t="str">
        <f t="shared" si="68"/>
        <v>Schneider Martin</v>
      </c>
      <c r="CP94" s="491">
        <f t="shared" si="69"/>
        <v>43</v>
      </c>
      <c r="CQ94" s="491" t="str">
        <f t="shared" si="62"/>
        <v>D</v>
      </c>
      <c r="CR94" s="445" t="str">
        <f t="shared" si="70"/>
        <v>D</v>
      </c>
      <c r="CS94" s="519">
        <v>4354</v>
      </c>
      <c r="CT94" s="514">
        <v>741</v>
      </c>
      <c r="CU94" s="512">
        <f t="shared" si="71"/>
        <v>7</v>
      </c>
      <c r="CV94" s="511" t="str">
        <f t="shared" si="72"/>
        <v>Konstrukteur 7 / Fachplaner 7 / Gruppenchef 7</v>
      </c>
      <c r="CW94" s="514">
        <v>741</v>
      </c>
      <c r="CX94" s="512">
        <f t="shared" si="73"/>
        <v>7</v>
      </c>
      <c r="CY94" s="511" t="str">
        <f t="shared" si="74"/>
        <v>Konstrukteur 7 / Fachplaner 7 / Gruppenchef 7</v>
      </c>
      <c r="CZ94" s="514">
        <v>741</v>
      </c>
      <c r="DA94" s="512">
        <f t="shared" si="75"/>
        <v>7</v>
      </c>
      <c r="DB94" s="511" t="str">
        <f t="shared" si="76"/>
        <v>Konstrukteur 7 / Fachplaner 7 / Gruppenchef 7</v>
      </c>
      <c r="DC94" s="514">
        <v>741</v>
      </c>
      <c r="DD94" s="512">
        <f t="shared" si="77"/>
        <v>7</v>
      </c>
      <c r="DE94" s="511" t="str">
        <f t="shared" si="78"/>
        <v>Konstrukteur 7 / Fachplaner 7 / Gruppenchef 7</v>
      </c>
      <c r="DF94" s="514">
        <v>741</v>
      </c>
      <c r="DG94" s="512">
        <f t="shared" si="79"/>
        <v>7</v>
      </c>
      <c r="DH94" s="511" t="str">
        <f t="shared" si="80"/>
        <v>Konstrukteur 7 / Fachplaner 7 / Gruppenchef 7</v>
      </c>
      <c r="DI94" s="513"/>
      <c r="DJ94" s="512">
        <v>742</v>
      </c>
      <c r="DK94" s="512">
        <f t="shared" si="81"/>
        <v>8</v>
      </c>
      <c r="DL94" s="511" t="str">
        <f t="shared" si="82"/>
        <v>Konstrukteur 8 / Fachplaner 8 / Gruppenchef 8</v>
      </c>
      <c r="DQ94" s="491">
        <f t="shared" si="83"/>
        <v>4354</v>
      </c>
      <c r="DR94" s="494">
        <v>6</v>
      </c>
      <c r="DS94" s="491">
        <v>0</v>
      </c>
      <c r="DT94" s="493" t="s">
        <v>970</v>
      </c>
      <c r="EV94" s="519">
        <v>9660</v>
      </c>
      <c r="EW94" s="491" t="s">
        <v>121</v>
      </c>
    </row>
    <row r="95" spans="1:153" s="491" customFormat="1" hidden="1" outlineLevel="1" x14ac:dyDescent="0.25">
      <c r="A95" s="510"/>
      <c r="B95" s="510"/>
      <c r="C95" s="510">
        <f t="shared" si="49"/>
        <v>1</v>
      </c>
      <c r="D95" s="509"/>
      <c r="E95" s="509"/>
      <c r="F95" s="538"/>
      <c r="G95" s="539"/>
      <c r="H95" s="539">
        <v>1</v>
      </c>
      <c r="I95" s="538">
        <v>1</v>
      </c>
      <c r="J95" s="539">
        <v>1</v>
      </c>
      <c r="K95" s="538"/>
      <c r="L95" s="538"/>
      <c r="M95" s="538"/>
      <c r="N95" s="489"/>
      <c r="O95" s="489"/>
      <c r="P95" s="476" t="s">
        <v>359</v>
      </c>
      <c r="Q95" s="472" t="s">
        <v>485</v>
      </c>
      <c r="R95" s="472" t="s">
        <v>928</v>
      </c>
      <c r="S95" s="597"/>
      <c r="T95" s="536" t="s">
        <v>261</v>
      </c>
      <c r="U95" s="502">
        <v>1959</v>
      </c>
      <c r="V95" s="507" t="s">
        <v>126</v>
      </c>
      <c r="W95" s="502">
        <v>1981</v>
      </c>
      <c r="X95" s="504"/>
      <c r="Y95" s="470"/>
      <c r="Z95" s="505"/>
      <c r="AA95" s="535" t="s">
        <v>941</v>
      </c>
      <c r="AB95" s="532">
        <f t="shared" si="50"/>
        <v>42</v>
      </c>
      <c r="AC95" s="518" t="s">
        <v>1590</v>
      </c>
      <c r="AD95" s="517">
        <v>2004</v>
      </c>
      <c r="AE95" s="607"/>
      <c r="AF95" s="604" t="s">
        <v>121</v>
      </c>
      <c r="AG95" s="501"/>
      <c r="AH95" s="501"/>
      <c r="AI95" s="541" t="s">
        <v>1099</v>
      </c>
      <c r="AJ95" s="492"/>
      <c r="CM95" s="491" t="str">
        <f t="shared" si="67"/>
        <v/>
      </c>
      <c r="CN95" s="491" t="str">
        <f t="shared" si="68"/>
        <v>Ortlieb Hans-Rudi</v>
      </c>
      <c r="CP95" s="491">
        <f t="shared" si="69"/>
        <v>42</v>
      </c>
      <c r="CQ95" s="491" t="str">
        <f t="shared" si="62"/>
        <v>D</v>
      </c>
      <c r="CR95" s="445" t="str">
        <f t="shared" si="70"/>
        <v>D</v>
      </c>
      <c r="CS95" s="519">
        <v>5630</v>
      </c>
      <c r="CT95" s="514">
        <v>771</v>
      </c>
      <c r="CU95" s="512">
        <f t="shared" si="71"/>
        <v>7</v>
      </c>
      <c r="CV95" s="511" t="str">
        <f t="shared" si="72"/>
        <v>Projektingenieur 7 (Bau)</v>
      </c>
      <c r="CW95" s="514">
        <v>771</v>
      </c>
      <c r="CX95" s="512">
        <f t="shared" si="73"/>
        <v>7</v>
      </c>
      <c r="CY95" s="511" t="str">
        <f t="shared" si="74"/>
        <v>Projektingenieur 7 (Bau)</v>
      </c>
      <c r="CZ95" s="514">
        <v>771</v>
      </c>
      <c r="DA95" s="512">
        <f t="shared" si="75"/>
        <v>7</v>
      </c>
      <c r="DB95" s="511" t="str">
        <f t="shared" si="76"/>
        <v>Projektingenieur 7 (Bau)</v>
      </c>
      <c r="DC95" s="514">
        <v>771</v>
      </c>
      <c r="DD95" s="512">
        <f t="shared" si="77"/>
        <v>7</v>
      </c>
      <c r="DE95" s="511" t="str">
        <f t="shared" si="78"/>
        <v>Projektingenieur 7 (Bau)</v>
      </c>
      <c r="DF95" s="514">
        <v>741</v>
      </c>
      <c r="DG95" s="512">
        <f t="shared" si="79"/>
        <v>7</v>
      </c>
      <c r="DH95" s="511" t="str">
        <f t="shared" si="80"/>
        <v>Konstrukteur 7 / Fachplaner 7 / Gruppenchef 7</v>
      </c>
      <c r="DI95" s="513"/>
      <c r="DJ95" s="512">
        <v>742</v>
      </c>
      <c r="DK95" s="512">
        <f t="shared" si="81"/>
        <v>8</v>
      </c>
      <c r="DL95" s="511" t="str">
        <f t="shared" si="82"/>
        <v>Konstrukteur 8 / Fachplaner 8 / Gruppenchef 8</v>
      </c>
      <c r="DQ95" s="491">
        <f t="shared" si="83"/>
        <v>5630</v>
      </c>
      <c r="DR95" s="494">
        <v>6</v>
      </c>
      <c r="DS95" s="491">
        <v>0</v>
      </c>
      <c r="DT95" s="493" t="s">
        <v>968</v>
      </c>
      <c r="EV95" s="519">
        <v>5545</v>
      </c>
      <c r="EW95" s="491" t="s">
        <v>1042</v>
      </c>
    </row>
    <row r="96" spans="1:153" s="491" customFormat="1" hidden="1" outlineLevel="1" x14ac:dyDescent="0.25">
      <c r="A96" s="510"/>
      <c r="B96" s="510"/>
      <c r="C96" s="510">
        <f t="shared" si="49"/>
        <v>1</v>
      </c>
      <c r="D96" s="509"/>
      <c r="E96" s="509"/>
      <c r="F96" s="538"/>
      <c r="G96" s="539"/>
      <c r="H96" s="539"/>
      <c r="I96" s="538">
        <v>1</v>
      </c>
      <c r="J96" s="539">
        <v>1</v>
      </c>
      <c r="K96" s="538"/>
      <c r="L96" s="538"/>
      <c r="M96" s="538"/>
      <c r="N96" s="489"/>
      <c r="O96" s="489"/>
      <c r="P96" s="476" t="s">
        <v>358</v>
      </c>
      <c r="Q96" s="472" t="s">
        <v>1309</v>
      </c>
      <c r="R96" s="472" t="s">
        <v>928</v>
      </c>
      <c r="S96" s="597"/>
      <c r="T96" s="536" t="s">
        <v>1310</v>
      </c>
      <c r="U96" s="502">
        <v>1961</v>
      </c>
      <c r="V96" s="507" t="s">
        <v>126</v>
      </c>
      <c r="W96" s="502">
        <v>1985</v>
      </c>
      <c r="X96" s="504"/>
      <c r="Y96" s="470"/>
      <c r="Z96" s="505"/>
      <c r="AA96" s="535" t="s">
        <v>1224</v>
      </c>
      <c r="AB96" s="532">
        <f t="shared" si="50"/>
        <v>38</v>
      </c>
      <c r="AC96" s="518" t="s">
        <v>1588</v>
      </c>
      <c r="AD96" s="517">
        <v>2018</v>
      </c>
      <c r="AE96" s="607"/>
      <c r="AF96" s="604" t="s">
        <v>121</v>
      </c>
      <c r="AG96" s="501"/>
      <c r="AH96" s="501"/>
      <c r="AI96" s="500" t="s">
        <v>420</v>
      </c>
      <c r="AJ96" s="492"/>
      <c r="CM96" s="545" t="e">
        <f t="shared" si="67"/>
        <v>#N/A</v>
      </c>
      <c r="CN96" s="495" t="str">
        <f t="shared" si="68"/>
        <v>Di Maria Marcello</v>
      </c>
      <c r="CP96" s="491">
        <f t="shared" si="69"/>
        <v>38</v>
      </c>
      <c r="CQ96" s="491" t="str">
        <f t="shared" si="62"/>
        <v>D</v>
      </c>
      <c r="CR96" s="445" t="e">
        <f t="shared" si="70"/>
        <v>#N/A</v>
      </c>
      <c r="CS96" s="515">
        <v>8585</v>
      </c>
      <c r="CT96" s="514">
        <v>742</v>
      </c>
      <c r="CU96" s="512">
        <f t="shared" si="71"/>
        <v>8</v>
      </c>
      <c r="CV96" s="511" t="str">
        <f t="shared" si="72"/>
        <v>Konstrukteur 8 / Fachplaner 8 / Gruppenchef 8</v>
      </c>
      <c r="CW96" s="514"/>
      <c r="CX96" s="512"/>
      <c r="CY96" s="511"/>
      <c r="CZ96" s="514"/>
      <c r="DA96" s="512"/>
      <c r="DB96" s="511"/>
      <c r="DC96" s="514"/>
      <c r="DD96" s="512"/>
      <c r="DE96" s="511"/>
      <c r="DF96" s="514"/>
      <c r="DG96" s="512"/>
      <c r="DH96" s="511"/>
      <c r="DI96" s="513"/>
      <c r="DJ96" s="514"/>
      <c r="DK96" s="512"/>
      <c r="DL96" s="511"/>
      <c r="DQ96" s="491">
        <f t="shared" si="83"/>
        <v>8585</v>
      </c>
      <c r="DR96" s="494">
        <v>6</v>
      </c>
      <c r="DS96" s="491">
        <v>0</v>
      </c>
      <c r="DT96" s="491" t="s">
        <v>965</v>
      </c>
      <c r="EV96" s="519">
        <v>7637</v>
      </c>
      <c r="EW96" s="491" t="s">
        <v>1042</v>
      </c>
    </row>
    <row r="97" spans="1:153" s="491" customFormat="1" hidden="1" outlineLevel="1" x14ac:dyDescent="0.25">
      <c r="A97" s="510"/>
      <c r="B97" s="510"/>
      <c r="C97" s="510">
        <f t="shared" si="49"/>
        <v>1</v>
      </c>
      <c r="D97" s="509"/>
      <c r="E97" s="509"/>
      <c r="F97" s="538"/>
      <c r="G97" s="539"/>
      <c r="H97" s="539"/>
      <c r="I97" s="538">
        <v>1</v>
      </c>
      <c r="J97" s="539">
        <v>1</v>
      </c>
      <c r="K97" s="538"/>
      <c r="L97" s="538"/>
      <c r="M97" s="538"/>
      <c r="N97" s="489"/>
      <c r="O97" s="489"/>
      <c r="P97" s="476" t="s">
        <v>1140</v>
      </c>
      <c r="Q97" s="472" t="s">
        <v>487</v>
      </c>
      <c r="R97" s="472" t="s">
        <v>928</v>
      </c>
      <c r="S97" s="597"/>
      <c r="T97" s="536" t="s">
        <v>1573</v>
      </c>
      <c r="U97" s="502">
        <v>1970</v>
      </c>
      <c r="V97" s="507" t="s">
        <v>126</v>
      </c>
      <c r="W97" s="502">
        <v>1988</v>
      </c>
      <c r="X97" s="504" t="s">
        <v>1215</v>
      </c>
      <c r="Y97" s="470">
        <v>2017</v>
      </c>
      <c r="Z97" s="505"/>
      <c r="AA97" s="535" t="s">
        <v>1224</v>
      </c>
      <c r="AB97" s="532">
        <f t="shared" si="50"/>
        <v>35</v>
      </c>
      <c r="AC97" s="518" t="s">
        <v>1545</v>
      </c>
      <c r="AD97" s="517">
        <v>1990</v>
      </c>
      <c r="AE97" s="607"/>
      <c r="AF97" s="604" t="s">
        <v>121</v>
      </c>
      <c r="AG97" s="501"/>
      <c r="AH97" s="501"/>
      <c r="AI97" s="500" t="s">
        <v>1602</v>
      </c>
      <c r="AJ97" s="492"/>
      <c r="CM97" s="491" t="str">
        <f t="shared" si="67"/>
        <v/>
      </c>
      <c r="CN97" s="491" t="str">
        <f t="shared" si="68"/>
        <v>Bucher Olivier</v>
      </c>
      <c r="CP97" s="491">
        <f t="shared" si="69"/>
        <v>35</v>
      </c>
      <c r="CQ97" s="491" t="str">
        <f t="shared" si="62"/>
        <v>D</v>
      </c>
      <c r="CR97" s="445" t="str">
        <f t="shared" si="70"/>
        <v>D</v>
      </c>
      <c r="CS97" s="519">
        <v>7641</v>
      </c>
      <c r="CT97" s="514">
        <v>741</v>
      </c>
      <c r="CU97" s="512">
        <f t="shared" si="71"/>
        <v>7</v>
      </c>
      <c r="CV97" s="511" t="str">
        <f t="shared" si="72"/>
        <v>Konstrukteur 7 / Fachplaner 7 / Gruppenchef 7</v>
      </c>
      <c r="CW97" s="514">
        <v>741</v>
      </c>
      <c r="CX97" s="512">
        <f t="shared" ref="CX97:CX106" si="84">VLOOKUP($CW97,Funktionsbezeichnungen,3,0)</f>
        <v>7</v>
      </c>
      <c r="CY97" s="511" t="str">
        <f t="shared" ref="CY97:CY106" si="85">VLOOKUP($CW97,Funktionsbezeichnungen,2,0)</f>
        <v>Konstrukteur 7 / Fachplaner 7 / Gruppenchef 7</v>
      </c>
      <c r="CZ97" s="514">
        <v>741</v>
      </c>
      <c r="DA97" s="512">
        <f t="shared" ref="DA97:DA106" si="86">VLOOKUP($CZ97,Funktionsbezeichnungen,3,0)</f>
        <v>7</v>
      </c>
      <c r="DB97" s="511" t="str">
        <f t="shared" ref="DB97:DB106" si="87">VLOOKUP($CZ97,Funktionsbezeichnungen,2,0)</f>
        <v>Konstrukteur 7 / Fachplaner 7 / Gruppenchef 7</v>
      </c>
      <c r="DC97" s="514">
        <v>741</v>
      </c>
      <c r="DD97" s="512">
        <f t="shared" ref="DD97:DD106" si="88">VLOOKUP($DC97,Funktionsbezeichnungen,3,0)</f>
        <v>7</v>
      </c>
      <c r="DE97" s="511" t="str">
        <f t="shared" ref="DE97:DE106" si="89">VLOOKUP($DC97,Funktionsbezeichnungen,2,0)</f>
        <v>Konstrukteur 7 / Fachplaner 7 / Gruppenchef 7</v>
      </c>
      <c r="DF97" s="514">
        <v>741</v>
      </c>
      <c r="DG97" s="512">
        <f t="shared" ref="DG97:DG106" si="90">VLOOKUP($DF97,Funktionsbezeichnungen,3,0)</f>
        <v>7</v>
      </c>
      <c r="DH97" s="511" t="str">
        <f t="shared" ref="DH97:DH106" si="91">VLOOKUP($DF97,Funktionsbezeichnungen,2,0)</f>
        <v>Konstrukteur 7 / Fachplaner 7 / Gruppenchef 7</v>
      </c>
      <c r="DI97" s="513"/>
      <c r="DJ97" s="514">
        <v>742</v>
      </c>
      <c r="DK97" s="512">
        <f t="shared" ref="DK97:DK106" si="92">VLOOKUP($DJ97,Funktionsbezeichnungen,3,0)</f>
        <v>8</v>
      </c>
      <c r="DL97" s="511" t="str">
        <f t="shared" ref="DL97:DL106" si="93">VLOOKUP($DJ97,Funktionsbezeichnungen,2,0)</f>
        <v>Konstrukteur 8 / Fachplaner 8 / Gruppenchef 8</v>
      </c>
      <c r="DQ97" s="491">
        <f t="shared" si="83"/>
        <v>7641</v>
      </c>
      <c r="DR97" s="494">
        <v>6</v>
      </c>
      <c r="DS97" s="491">
        <v>0</v>
      </c>
      <c r="DT97" s="491" t="s">
        <v>965</v>
      </c>
      <c r="EV97" s="519">
        <v>5639</v>
      </c>
      <c r="EW97" s="491" t="s">
        <v>142</v>
      </c>
    </row>
    <row r="98" spans="1:153" s="491" customFormat="1" ht="27" hidden="1" outlineLevel="1" x14ac:dyDescent="0.25">
      <c r="A98" s="510"/>
      <c r="B98" s="510"/>
      <c r="C98" s="510">
        <f t="shared" si="49"/>
        <v>1</v>
      </c>
      <c r="D98" s="509"/>
      <c r="E98" s="509"/>
      <c r="F98" s="538"/>
      <c r="G98" s="539"/>
      <c r="H98" s="539"/>
      <c r="I98" s="538">
        <v>1</v>
      </c>
      <c r="J98" s="539"/>
      <c r="K98" s="538"/>
      <c r="L98" s="538"/>
      <c r="M98" s="538"/>
      <c r="N98" s="489"/>
      <c r="O98" s="489"/>
      <c r="P98" s="476" t="s">
        <v>361</v>
      </c>
      <c r="Q98" s="472" t="s">
        <v>488</v>
      </c>
      <c r="R98" s="472" t="s">
        <v>928</v>
      </c>
      <c r="S98" s="597"/>
      <c r="T98" s="536" t="s">
        <v>144</v>
      </c>
      <c r="U98" s="502">
        <v>1968</v>
      </c>
      <c r="V98" s="507" t="s">
        <v>126</v>
      </c>
      <c r="W98" s="502">
        <v>1989</v>
      </c>
      <c r="X98" s="504"/>
      <c r="Y98" s="470"/>
      <c r="Z98" s="505"/>
      <c r="AA98" s="535" t="s">
        <v>940</v>
      </c>
      <c r="AB98" s="532">
        <f t="shared" si="50"/>
        <v>34</v>
      </c>
      <c r="AC98" s="518" t="s">
        <v>939</v>
      </c>
      <c r="AD98" s="517">
        <v>1994</v>
      </c>
      <c r="AE98" s="607"/>
      <c r="AF98" s="604" t="s">
        <v>121</v>
      </c>
      <c r="AG98" s="501"/>
      <c r="AH98" s="501"/>
      <c r="AI98" s="500" t="s">
        <v>375</v>
      </c>
      <c r="AJ98" s="492"/>
      <c r="CM98" s="491" t="str">
        <f t="shared" si="67"/>
        <v/>
      </c>
      <c r="CN98" s="491" t="str">
        <f t="shared" si="68"/>
        <v>Hagen Stefan</v>
      </c>
      <c r="CP98" s="491">
        <f t="shared" si="69"/>
        <v>34</v>
      </c>
      <c r="CQ98" s="491" t="str">
        <f t="shared" si="62"/>
        <v>D</v>
      </c>
      <c r="CR98" s="445" t="str">
        <f t="shared" si="70"/>
        <v>D</v>
      </c>
      <c r="CS98" s="519">
        <v>6741</v>
      </c>
      <c r="CT98" s="514">
        <v>741</v>
      </c>
      <c r="CU98" s="512">
        <f t="shared" si="71"/>
        <v>7</v>
      </c>
      <c r="CV98" s="511" t="str">
        <f t="shared" si="72"/>
        <v>Konstrukteur 7 / Fachplaner 7 / Gruppenchef 7</v>
      </c>
      <c r="CW98" s="514">
        <v>741</v>
      </c>
      <c r="CX98" s="512">
        <f t="shared" si="84"/>
        <v>7</v>
      </c>
      <c r="CY98" s="511" t="str">
        <f t="shared" si="85"/>
        <v>Konstrukteur 7 / Fachplaner 7 / Gruppenchef 7</v>
      </c>
      <c r="CZ98" s="514">
        <v>741</v>
      </c>
      <c r="DA98" s="512">
        <f t="shared" si="86"/>
        <v>7</v>
      </c>
      <c r="DB98" s="511" t="str">
        <f t="shared" si="87"/>
        <v>Konstrukteur 7 / Fachplaner 7 / Gruppenchef 7</v>
      </c>
      <c r="DC98" s="514">
        <v>741</v>
      </c>
      <c r="DD98" s="512">
        <f t="shared" si="88"/>
        <v>7</v>
      </c>
      <c r="DE98" s="511" t="str">
        <f t="shared" si="89"/>
        <v>Konstrukteur 7 / Fachplaner 7 / Gruppenchef 7</v>
      </c>
      <c r="DF98" s="514">
        <v>741</v>
      </c>
      <c r="DG98" s="512">
        <f t="shared" si="90"/>
        <v>7</v>
      </c>
      <c r="DH98" s="511" t="str">
        <f t="shared" si="91"/>
        <v>Konstrukteur 7 / Fachplaner 7 / Gruppenchef 7</v>
      </c>
      <c r="DI98" s="513"/>
      <c r="DJ98" s="514">
        <v>742</v>
      </c>
      <c r="DK98" s="512">
        <f t="shared" si="92"/>
        <v>8</v>
      </c>
      <c r="DL98" s="511" t="str">
        <f t="shared" si="93"/>
        <v>Konstrukteur 8 / Fachplaner 8 / Gruppenchef 8</v>
      </c>
      <c r="DQ98" s="491">
        <f t="shared" si="83"/>
        <v>6741</v>
      </c>
      <c r="DR98" s="494">
        <v>6</v>
      </c>
      <c r="DS98" s="491">
        <v>0</v>
      </c>
      <c r="DT98" s="491" t="s">
        <v>965</v>
      </c>
      <c r="EV98" s="519">
        <v>5636</v>
      </c>
      <c r="EW98" s="491" t="s">
        <v>142</v>
      </c>
    </row>
    <row r="99" spans="1:153" s="491" customFormat="1" ht="15" collapsed="1" x14ac:dyDescent="0.25">
      <c r="A99" s="510"/>
      <c r="B99" s="510"/>
      <c r="C99" s="510" t="str">
        <f t="shared" si="49"/>
        <v/>
      </c>
      <c r="D99" s="509"/>
      <c r="E99" s="509"/>
      <c r="F99" s="538"/>
      <c r="G99" s="539"/>
      <c r="H99" s="539"/>
      <c r="I99" s="538"/>
      <c r="J99" s="539"/>
      <c r="K99" s="538"/>
      <c r="L99" s="538"/>
      <c r="M99" s="538"/>
      <c r="N99" s="489"/>
      <c r="O99" s="489"/>
      <c r="P99" s="476"/>
      <c r="Q99" s="472"/>
      <c r="R99" s="472"/>
      <c r="S99" s="597" t="s">
        <v>1616</v>
      </c>
      <c r="T99" s="818" t="s">
        <v>1759</v>
      </c>
      <c r="U99" s="811">
        <v>1996</v>
      </c>
      <c r="V99" s="812" t="s">
        <v>1758</v>
      </c>
      <c r="W99" s="811">
        <v>2019</v>
      </c>
      <c r="X99" s="813"/>
      <c r="Y99" s="647"/>
      <c r="Z99" s="814"/>
      <c r="AA99" s="819"/>
      <c r="AB99" s="817">
        <f t="shared" si="50"/>
        <v>4</v>
      </c>
      <c r="AC99" s="808" t="s">
        <v>1625</v>
      </c>
      <c r="AD99" s="815">
        <v>2021</v>
      </c>
      <c r="AE99" s="808" t="s">
        <v>1625</v>
      </c>
      <c r="AF99" s="809" t="s">
        <v>121</v>
      </c>
      <c r="AG99" s="816" t="s">
        <v>1616</v>
      </c>
      <c r="AH99" s="501"/>
      <c r="AI99" s="500"/>
      <c r="AJ99" s="492"/>
      <c r="CN99" s="491" t="str">
        <f t="shared" si="68"/>
        <v>Chrysopoulos Viktoria</v>
      </c>
      <c r="CP99" s="491">
        <f t="shared" si="69"/>
        <v>4</v>
      </c>
      <c r="CQ99" s="491" t="str">
        <f t="shared" si="62"/>
        <v>D</v>
      </c>
      <c r="CR99" s="445"/>
      <c r="CS99" s="519"/>
      <c r="CT99" s="514"/>
      <c r="CU99" s="512"/>
      <c r="CV99" s="511"/>
      <c r="CW99" s="514"/>
      <c r="CX99" s="512"/>
      <c r="CY99" s="511"/>
      <c r="CZ99" s="514"/>
      <c r="DA99" s="512"/>
      <c r="DB99" s="511"/>
      <c r="DC99" s="514"/>
      <c r="DD99" s="512"/>
      <c r="DE99" s="511"/>
      <c r="DF99" s="514"/>
      <c r="DG99" s="512"/>
      <c r="DH99" s="511"/>
      <c r="DI99" s="513"/>
      <c r="DJ99" s="514"/>
      <c r="DK99" s="512"/>
      <c r="DL99" s="511"/>
      <c r="DR99" s="494"/>
      <c r="EV99" s="519"/>
    </row>
    <row r="100" spans="1:153" s="491" customFormat="1" x14ac:dyDescent="0.25">
      <c r="A100" s="510"/>
      <c r="B100" s="510"/>
      <c r="C100" s="510" t="str">
        <f>IF(AB100&gt;=10,1,"")</f>
        <v/>
      </c>
      <c r="D100" s="509"/>
      <c r="E100" s="509"/>
      <c r="F100" s="538"/>
      <c r="G100" s="539"/>
      <c r="H100" s="539"/>
      <c r="I100" s="538"/>
      <c r="J100" s="539"/>
      <c r="K100" s="538"/>
      <c r="L100" s="538"/>
      <c r="M100" s="538"/>
      <c r="N100" s="489"/>
      <c r="O100" s="489"/>
      <c r="P100" s="476"/>
      <c r="Q100" s="472"/>
      <c r="R100" s="472"/>
      <c r="S100" s="597" t="s">
        <v>1616</v>
      </c>
      <c r="T100" s="568" t="s">
        <v>899</v>
      </c>
      <c r="U100" s="549">
        <v>1995</v>
      </c>
      <c r="V100" s="633" t="s">
        <v>628</v>
      </c>
      <c r="W100" s="549">
        <v>2016</v>
      </c>
      <c r="X100" s="634" t="s">
        <v>1640</v>
      </c>
      <c r="Y100" s="479">
        <v>2021</v>
      </c>
      <c r="Z100" s="635" t="s">
        <v>1641</v>
      </c>
      <c r="AA100" s="615"/>
      <c r="AB100" s="636">
        <f>IF(Z100="",YEAR($AC$1)-$W100,YEAR($AC$1)-$Y100)</f>
        <v>2</v>
      </c>
      <c r="AC100" s="615" t="s">
        <v>698</v>
      </c>
      <c r="AD100" s="637">
        <v>2019</v>
      </c>
      <c r="AE100" s="615" t="s">
        <v>1627</v>
      </c>
      <c r="AF100" s="616" t="s">
        <v>121</v>
      </c>
      <c r="AG100" s="684"/>
      <c r="AH100" s="640"/>
      <c r="AI100" s="541"/>
      <c r="AJ100" s="492"/>
      <c r="CN100" s="491" t="str">
        <f>+T100</f>
        <v>Schmidlin Julian</v>
      </c>
      <c r="CP100" s="491">
        <f>+AB100</f>
        <v>2</v>
      </c>
      <c r="CQ100" s="491" t="str">
        <f>+AF100</f>
        <v>D</v>
      </c>
      <c r="CR100" s="445"/>
      <c r="CS100" s="519"/>
      <c r="CT100" s="514"/>
      <c r="CU100" s="512"/>
      <c r="CV100" s="511"/>
      <c r="CW100" s="514"/>
      <c r="CX100" s="512"/>
      <c r="CY100" s="511"/>
      <c r="CZ100" s="514"/>
      <c r="DA100" s="512"/>
      <c r="DB100" s="511"/>
      <c r="DC100" s="514"/>
      <c r="DD100" s="512"/>
      <c r="DE100" s="511"/>
      <c r="DF100" s="514"/>
      <c r="DG100" s="512"/>
      <c r="DH100" s="511"/>
      <c r="DI100" s="513"/>
      <c r="DJ100" s="514"/>
      <c r="DK100" s="514"/>
      <c r="DL100" s="511"/>
      <c r="DR100" s="494"/>
      <c r="EV100" s="519"/>
    </row>
    <row r="101" spans="1:153" s="491" customFormat="1" x14ac:dyDescent="0.25">
      <c r="A101" s="510"/>
      <c r="B101" s="510"/>
      <c r="C101" s="510"/>
      <c r="D101" s="509"/>
      <c r="E101" s="509"/>
      <c r="F101" s="538"/>
      <c r="G101" s="539"/>
      <c r="H101" s="539"/>
      <c r="I101" s="538"/>
      <c r="J101" s="539"/>
      <c r="K101" s="538"/>
      <c r="L101" s="538"/>
      <c r="M101" s="538"/>
      <c r="N101" s="489"/>
      <c r="O101" s="489"/>
      <c r="P101" s="476"/>
      <c r="Q101" s="472"/>
      <c r="R101" s="472"/>
      <c r="S101" s="597" t="s">
        <v>1616</v>
      </c>
      <c r="T101" s="638" t="s">
        <v>1655</v>
      </c>
      <c r="U101" s="616">
        <v>1984</v>
      </c>
      <c r="V101" s="633" t="s">
        <v>1640</v>
      </c>
      <c r="W101" s="549">
        <v>2017</v>
      </c>
      <c r="X101" s="634"/>
      <c r="Y101" s="479"/>
      <c r="Z101" s="635"/>
      <c r="AA101" s="615"/>
      <c r="AB101" s="636"/>
      <c r="AC101" s="615" t="s">
        <v>698</v>
      </c>
      <c r="AD101" s="637">
        <v>2023</v>
      </c>
      <c r="AE101" s="615" t="s">
        <v>1656</v>
      </c>
      <c r="AF101" s="616" t="s">
        <v>121</v>
      </c>
      <c r="AG101" s="684"/>
      <c r="AH101" s="640"/>
      <c r="AI101" s="541"/>
      <c r="AJ101" s="492"/>
      <c r="CR101" s="445"/>
      <c r="CS101" s="519"/>
      <c r="CT101" s="514"/>
      <c r="CU101" s="512"/>
      <c r="CV101" s="511"/>
      <c r="CW101" s="514"/>
      <c r="CX101" s="512"/>
      <c r="CY101" s="511"/>
      <c r="CZ101" s="514"/>
      <c r="DA101" s="512"/>
      <c r="DB101" s="511"/>
      <c r="DC101" s="514"/>
      <c r="DD101" s="512"/>
      <c r="DE101" s="511"/>
      <c r="DF101" s="514"/>
      <c r="DG101" s="512"/>
      <c r="DH101" s="511"/>
      <c r="DI101" s="513"/>
      <c r="DJ101" s="514"/>
      <c r="DK101" s="514"/>
      <c r="DL101" s="511"/>
      <c r="DR101" s="494"/>
      <c r="EV101" s="519"/>
    </row>
    <row r="102" spans="1:153" s="491" customFormat="1" ht="21.75" hidden="1" customHeight="1" outlineLevel="1" x14ac:dyDescent="0.25">
      <c r="A102" s="510"/>
      <c r="B102" s="510"/>
      <c r="C102" s="510">
        <f t="shared" ref="C102:C133" si="94">IF(AB102&gt;=10,1,"")</f>
        <v>1</v>
      </c>
      <c r="D102" s="509"/>
      <c r="E102" s="509"/>
      <c r="F102" s="538"/>
      <c r="G102" s="539"/>
      <c r="H102" s="539"/>
      <c r="I102" s="538">
        <v>1</v>
      </c>
      <c r="J102" s="539"/>
      <c r="K102" s="538"/>
      <c r="L102" s="538"/>
      <c r="M102" s="538"/>
      <c r="N102" s="489"/>
      <c r="O102" s="489"/>
      <c r="P102" s="476" t="s">
        <v>359</v>
      </c>
      <c r="Q102" s="472" t="s">
        <v>489</v>
      </c>
      <c r="R102" s="472" t="s">
        <v>928</v>
      </c>
      <c r="S102" s="597"/>
      <c r="T102" s="536" t="s">
        <v>146</v>
      </c>
      <c r="U102" s="502">
        <v>1970</v>
      </c>
      <c r="V102" s="507" t="s">
        <v>126</v>
      </c>
      <c r="W102" s="502">
        <v>1991</v>
      </c>
      <c r="X102" s="504"/>
      <c r="Y102" s="470"/>
      <c r="Z102" s="505"/>
      <c r="AA102" s="535"/>
      <c r="AB102" s="532">
        <f t="shared" ref="AB102:AB133" si="95">IF(Z102="",YEAR($AC$1)-$W102,YEAR($AC$1)-$Y102)</f>
        <v>32</v>
      </c>
      <c r="AC102" s="518" t="s">
        <v>1588</v>
      </c>
      <c r="AD102" s="517">
        <v>1987</v>
      </c>
      <c r="AE102" s="607"/>
      <c r="AF102" s="604" t="s">
        <v>121</v>
      </c>
      <c r="AG102" s="501"/>
      <c r="AH102" s="501"/>
      <c r="AI102" s="500" t="s">
        <v>394</v>
      </c>
      <c r="AJ102" s="492"/>
      <c r="CM102" s="491" t="str">
        <f t="shared" si="67"/>
        <v/>
      </c>
      <c r="CN102" s="491" t="str">
        <f t="shared" si="68"/>
        <v>Hardmeyer Christian</v>
      </c>
      <c r="CP102" s="491">
        <f t="shared" si="69"/>
        <v>32</v>
      </c>
      <c r="CQ102" s="491" t="str">
        <f t="shared" si="62"/>
        <v>D</v>
      </c>
      <c r="CR102" s="445" t="str">
        <f t="shared" si="70"/>
        <v>D</v>
      </c>
      <c r="CS102" s="519">
        <v>9618</v>
      </c>
      <c r="CT102" s="514">
        <v>741</v>
      </c>
      <c r="CU102" s="512">
        <f t="shared" si="71"/>
        <v>7</v>
      </c>
      <c r="CV102" s="511" t="str">
        <f t="shared" si="72"/>
        <v>Konstrukteur 7 / Fachplaner 7 / Gruppenchef 7</v>
      </c>
      <c r="CW102" s="514">
        <v>741</v>
      </c>
      <c r="CX102" s="512">
        <f t="shared" si="84"/>
        <v>7</v>
      </c>
      <c r="CY102" s="511" t="str">
        <f t="shared" si="85"/>
        <v>Konstrukteur 7 / Fachplaner 7 / Gruppenchef 7</v>
      </c>
      <c r="CZ102" s="514">
        <v>741</v>
      </c>
      <c r="DA102" s="512">
        <f t="shared" si="86"/>
        <v>7</v>
      </c>
      <c r="DB102" s="511" t="str">
        <f t="shared" si="87"/>
        <v>Konstrukteur 7 / Fachplaner 7 / Gruppenchef 7</v>
      </c>
      <c r="DC102" s="514">
        <v>741</v>
      </c>
      <c r="DD102" s="512">
        <f t="shared" si="88"/>
        <v>7</v>
      </c>
      <c r="DE102" s="511" t="str">
        <f t="shared" si="89"/>
        <v>Konstrukteur 7 / Fachplaner 7 / Gruppenchef 7</v>
      </c>
      <c r="DF102" s="514">
        <v>741</v>
      </c>
      <c r="DG102" s="512">
        <f t="shared" si="90"/>
        <v>7</v>
      </c>
      <c r="DH102" s="511" t="str">
        <f t="shared" si="91"/>
        <v>Konstrukteur 7 / Fachplaner 7 / Gruppenchef 7</v>
      </c>
      <c r="DI102" s="513"/>
      <c r="DJ102" s="514">
        <v>742</v>
      </c>
      <c r="DK102" s="512">
        <f t="shared" si="92"/>
        <v>8</v>
      </c>
      <c r="DL102" s="511" t="str">
        <f t="shared" si="93"/>
        <v>Konstrukteur 8 / Fachplaner 8 / Gruppenchef 8</v>
      </c>
      <c r="DQ102" s="491">
        <f t="shared" si="83"/>
        <v>9618</v>
      </c>
      <c r="DR102" s="494">
        <v>6</v>
      </c>
      <c r="DS102" s="491">
        <v>0</v>
      </c>
      <c r="DT102" s="491" t="s">
        <v>965</v>
      </c>
      <c r="EV102" s="519">
        <v>9664</v>
      </c>
      <c r="EW102" s="491" t="s">
        <v>142</v>
      </c>
    </row>
    <row r="103" spans="1:153" s="491" customFormat="1" ht="19.5" hidden="1" customHeight="1" outlineLevel="1" x14ac:dyDescent="0.25">
      <c r="A103" s="510"/>
      <c r="B103" s="510"/>
      <c r="C103" s="510">
        <f t="shared" si="94"/>
        <v>1</v>
      </c>
      <c r="D103" s="509"/>
      <c r="E103" s="509"/>
      <c r="F103" s="538"/>
      <c r="G103" s="539"/>
      <c r="H103" s="539"/>
      <c r="I103" s="538">
        <v>1</v>
      </c>
      <c r="J103" s="539">
        <v>1</v>
      </c>
      <c r="K103" s="538"/>
      <c r="L103" s="538"/>
      <c r="M103" s="538"/>
      <c r="N103" s="489"/>
      <c r="O103" s="489"/>
      <c r="P103" s="476" t="s">
        <v>1301</v>
      </c>
      <c r="Q103" s="472" t="s">
        <v>490</v>
      </c>
      <c r="R103" s="472" t="s">
        <v>928</v>
      </c>
      <c r="S103" s="597"/>
      <c r="T103" s="536" t="s">
        <v>1574</v>
      </c>
      <c r="U103" s="502">
        <v>1970</v>
      </c>
      <c r="V103" s="507" t="s">
        <v>126</v>
      </c>
      <c r="W103" s="502">
        <v>1992</v>
      </c>
      <c r="X103" s="504"/>
      <c r="Y103" s="470"/>
      <c r="Z103" s="505"/>
      <c r="AA103" s="535"/>
      <c r="AB103" s="532">
        <f t="shared" si="95"/>
        <v>31</v>
      </c>
      <c r="AC103" s="518" t="s">
        <v>1588</v>
      </c>
      <c r="AD103" s="517">
        <v>1988</v>
      </c>
      <c r="AE103" s="607"/>
      <c r="AF103" s="604" t="s">
        <v>121</v>
      </c>
      <c r="AG103" s="501"/>
      <c r="AH103" s="501"/>
      <c r="AI103" s="500" t="s">
        <v>421</v>
      </c>
      <c r="AJ103" s="492"/>
      <c r="CM103" s="491" t="str">
        <f t="shared" si="67"/>
        <v/>
      </c>
      <c r="CN103" s="491" t="str">
        <f t="shared" si="68"/>
        <v>Wira Stéphane</v>
      </c>
      <c r="CP103" s="491">
        <f t="shared" si="69"/>
        <v>31</v>
      </c>
      <c r="CQ103" s="491" t="str">
        <f t="shared" si="62"/>
        <v>D</v>
      </c>
      <c r="CR103" s="445" t="str">
        <f t="shared" si="70"/>
        <v>D</v>
      </c>
      <c r="CS103" s="519">
        <v>9623</v>
      </c>
      <c r="CT103" s="514">
        <v>742</v>
      </c>
      <c r="CU103" s="512">
        <f t="shared" si="71"/>
        <v>8</v>
      </c>
      <c r="CV103" s="511" t="str">
        <f t="shared" si="72"/>
        <v>Konstrukteur 8 / Fachplaner 8 / Gruppenchef 8</v>
      </c>
      <c r="CW103" s="514">
        <v>742</v>
      </c>
      <c r="CX103" s="512">
        <f t="shared" si="84"/>
        <v>8</v>
      </c>
      <c r="CY103" s="511" t="str">
        <f t="shared" si="85"/>
        <v>Konstrukteur 8 / Fachplaner 8 / Gruppenchef 8</v>
      </c>
      <c r="CZ103" s="514">
        <v>742</v>
      </c>
      <c r="DA103" s="512">
        <f t="shared" si="86"/>
        <v>8</v>
      </c>
      <c r="DB103" s="511" t="str">
        <f t="shared" si="87"/>
        <v>Konstrukteur 8 / Fachplaner 8 / Gruppenchef 8</v>
      </c>
      <c r="DC103" s="514">
        <v>742</v>
      </c>
      <c r="DD103" s="512">
        <f t="shared" si="88"/>
        <v>8</v>
      </c>
      <c r="DE103" s="511" t="str">
        <f t="shared" si="89"/>
        <v>Konstrukteur 8 / Fachplaner 8 / Gruppenchef 8</v>
      </c>
      <c r="DF103" s="514">
        <v>742</v>
      </c>
      <c r="DG103" s="512">
        <f t="shared" si="90"/>
        <v>8</v>
      </c>
      <c r="DH103" s="511" t="str">
        <f t="shared" si="91"/>
        <v>Konstrukteur 8 / Fachplaner 8 / Gruppenchef 8</v>
      </c>
      <c r="DI103" s="513"/>
      <c r="DJ103" s="514">
        <v>742</v>
      </c>
      <c r="DK103" s="512">
        <f t="shared" si="92"/>
        <v>8</v>
      </c>
      <c r="DL103" s="511" t="str">
        <f t="shared" si="93"/>
        <v>Konstrukteur 8 / Fachplaner 8 / Gruppenchef 8</v>
      </c>
      <c r="DQ103" s="491">
        <f t="shared" si="83"/>
        <v>9623</v>
      </c>
      <c r="DR103" s="494">
        <v>6</v>
      </c>
      <c r="DS103" s="491">
        <v>0</v>
      </c>
      <c r="DT103" s="491" t="s">
        <v>975</v>
      </c>
      <c r="EV103" s="519">
        <v>9688</v>
      </c>
      <c r="EW103" s="491" t="s">
        <v>142</v>
      </c>
    </row>
    <row r="104" spans="1:153" s="491" customFormat="1" ht="16.5" hidden="1" customHeight="1" outlineLevel="1" x14ac:dyDescent="0.25">
      <c r="A104" s="510"/>
      <c r="B104" s="510"/>
      <c r="C104" s="510">
        <f t="shared" si="94"/>
        <v>1</v>
      </c>
      <c r="D104" s="509"/>
      <c r="E104" s="509"/>
      <c r="F104" s="538"/>
      <c r="G104" s="539"/>
      <c r="H104" s="539"/>
      <c r="I104" s="538">
        <v>1</v>
      </c>
      <c r="J104" s="539">
        <v>1</v>
      </c>
      <c r="K104" s="538"/>
      <c r="L104" s="538"/>
      <c r="M104" s="538"/>
      <c r="N104" s="489"/>
      <c r="O104" s="489"/>
      <c r="P104" s="476" t="s">
        <v>1301</v>
      </c>
      <c r="Q104" s="472" t="s">
        <v>568</v>
      </c>
      <c r="R104" s="472" t="s">
        <v>928</v>
      </c>
      <c r="S104" s="597"/>
      <c r="T104" s="536" t="s">
        <v>569</v>
      </c>
      <c r="U104" s="502">
        <v>1973</v>
      </c>
      <c r="V104" s="507" t="s">
        <v>126</v>
      </c>
      <c r="W104" s="502">
        <v>1993</v>
      </c>
      <c r="X104" s="504"/>
      <c r="Y104" s="470"/>
      <c r="Z104" s="505"/>
      <c r="AA104" s="535"/>
      <c r="AB104" s="532">
        <f t="shared" si="95"/>
        <v>30</v>
      </c>
      <c r="AC104" s="518" t="s">
        <v>1588</v>
      </c>
      <c r="AD104" s="517">
        <v>2009</v>
      </c>
      <c r="AE104" s="607"/>
      <c r="AF104" s="604" t="s">
        <v>121</v>
      </c>
      <c r="AG104" s="501"/>
      <c r="AH104" s="501"/>
      <c r="AI104" s="500" t="s">
        <v>377</v>
      </c>
      <c r="AJ104" s="492"/>
      <c r="CM104" s="491" t="str">
        <f t="shared" si="67"/>
        <v/>
      </c>
      <c r="CN104" s="491" t="str">
        <f t="shared" si="68"/>
        <v>Heiniger Christoph</v>
      </c>
      <c r="CP104" s="491">
        <f t="shared" si="69"/>
        <v>30</v>
      </c>
      <c r="CQ104" s="491" t="str">
        <f t="shared" si="62"/>
        <v>D</v>
      </c>
      <c r="CR104" s="445" t="str">
        <f t="shared" si="70"/>
        <v>D</v>
      </c>
      <c r="CS104" s="519">
        <v>4346</v>
      </c>
      <c r="CT104" s="514">
        <v>741</v>
      </c>
      <c r="CU104" s="512">
        <f t="shared" si="71"/>
        <v>7</v>
      </c>
      <c r="CV104" s="511" t="str">
        <f t="shared" si="72"/>
        <v>Konstrukteur 7 / Fachplaner 7 / Gruppenchef 7</v>
      </c>
      <c r="CW104" s="514">
        <v>741</v>
      </c>
      <c r="CX104" s="512">
        <f t="shared" si="84"/>
        <v>7</v>
      </c>
      <c r="CY104" s="511" t="str">
        <f t="shared" si="85"/>
        <v>Konstrukteur 7 / Fachplaner 7 / Gruppenchef 7</v>
      </c>
      <c r="CZ104" s="514">
        <v>741</v>
      </c>
      <c r="DA104" s="512">
        <f t="shared" si="86"/>
        <v>7</v>
      </c>
      <c r="DB104" s="511" t="str">
        <f t="shared" si="87"/>
        <v>Konstrukteur 7 / Fachplaner 7 / Gruppenchef 7</v>
      </c>
      <c r="DC104" s="514">
        <v>741</v>
      </c>
      <c r="DD104" s="512">
        <f t="shared" si="88"/>
        <v>7</v>
      </c>
      <c r="DE104" s="511" t="str">
        <f t="shared" si="89"/>
        <v>Konstrukteur 7 / Fachplaner 7 / Gruppenchef 7</v>
      </c>
      <c r="DF104" s="514">
        <v>741</v>
      </c>
      <c r="DG104" s="512">
        <f t="shared" si="90"/>
        <v>7</v>
      </c>
      <c r="DH104" s="511" t="str">
        <f t="shared" si="91"/>
        <v>Konstrukteur 7 / Fachplaner 7 / Gruppenchef 7</v>
      </c>
      <c r="DI104" s="513"/>
      <c r="DJ104" s="514">
        <v>742</v>
      </c>
      <c r="DK104" s="512">
        <f t="shared" si="92"/>
        <v>8</v>
      </c>
      <c r="DL104" s="511" t="str">
        <f t="shared" si="93"/>
        <v>Konstrukteur 8 / Fachplaner 8 / Gruppenchef 8</v>
      </c>
      <c r="DQ104" s="491">
        <f t="shared" si="83"/>
        <v>4346</v>
      </c>
      <c r="DR104" s="494">
        <v>6</v>
      </c>
      <c r="DS104" s="491">
        <v>0</v>
      </c>
      <c r="DT104" s="491" t="s">
        <v>965</v>
      </c>
      <c r="EV104" s="519">
        <v>9687</v>
      </c>
      <c r="EW104" s="491" t="s">
        <v>142</v>
      </c>
    </row>
    <row r="105" spans="1:153" s="491" customFormat="1" ht="20.25" hidden="1" customHeight="1" outlineLevel="1" x14ac:dyDescent="0.25">
      <c r="A105" s="510"/>
      <c r="B105" s="510"/>
      <c r="C105" s="510">
        <f t="shared" si="94"/>
        <v>1</v>
      </c>
      <c r="D105" s="509"/>
      <c r="E105" s="509"/>
      <c r="F105" s="538"/>
      <c r="G105" s="539"/>
      <c r="H105" s="539"/>
      <c r="I105" s="538">
        <v>1</v>
      </c>
      <c r="J105" s="539"/>
      <c r="K105" s="538"/>
      <c r="L105" s="538"/>
      <c r="M105" s="538"/>
      <c r="N105" s="489"/>
      <c r="O105" s="489"/>
      <c r="P105" s="476" t="s">
        <v>358</v>
      </c>
      <c r="Q105" s="472" t="s">
        <v>558</v>
      </c>
      <c r="R105" s="472" t="s">
        <v>928</v>
      </c>
      <c r="S105" s="597"/>
      <c r="T105" s="536" t="s">
        <v>1575</v>
      </c>
      <c r="U105" s="502">
        <v>1973</v>
      </c>
      <c r="V105" s="507" t="s">
        <v>560</v>
      </c>
      <c r="W105" s="502">
        <v>1994</v>
      </c>
      <c r="X105" s="504"/>
      <c r="Y105" s="470"/>
      <c r="Z105" s="505"/>
      <c r="AA105" s="535"/>
      <c r="AB105" s="532">
        <f t="shared" si="95"/>
        <v>29</v>
      </c>
      <c r="AC105" s="518" t="s">
        <v>235</v>
      </c>
      <c r="AD105" s="517">
        <v>2009</v>
      </c>
      <c r="AE105" s="607"/>
      <c r="AF105" s="604" t="s">
        <v>121</v>
      </c>
      <c r="AG105" s="501"/>
      <c r="AH105" s="501"/>
      <c r="AI105" s="541" t="s">
        <v>378</v>
      </c>
      <c r="AJ105" s="492"/>
      <c r="CM105" s="533" t="str">
        <f t="shared" si="67"/>
        <v>anders</v>
      </c>
      <c r="CN105" s="491" t="str">
        <f t="shared" si="68"/>
        <v>Enderlen Francis</v>
      </c>
      <c r="CP105" s="491">
        <f t="shared" si="69"/>
        <v>29</v>
      </c>
      <c r="CQ105" s="491" t="str">
        <f t="shared" si="62"/>
        <v>D</v>
      </c>
      <c r="CR105" s="445" t="str">
        <f t="shared" si="70"/>
        <v>E</v>
      </c>
      <c r="CS105" s="519">
        <v>5636</v>
      </c>
      <c r="CT105" s="514">
        <v>741</v>
      </c>
      <c r="CU105" s="512">
        <f t="shared" si="71"/>
        <v>7</v>
      </c>
      <c r="CV105" s="511" t="str">
        <f t="shared" si="72"/>
        <v>Konstrukteur 7 / Fachplaner 7 / Gruppenchef 7</v>
      </c>
      <c r="CW105" s="514">
        <v>741</v>
      </c>
      <c r="CX105" s="512">
        <f t="shared" si="84"/>
        <v>7</v>
      </c>
      <c r="CY105" s="511" t="str">
        <f t="shared" si="85"/>
        <v>Konstrukteur 7 / Fachplaner 7 / Gruppenchef 7</v>
      </c>
      <c r="CZ105" s="514">
        <v>741</v>
      </c>
      <c r="DA105" s="512">
        <f t="shared" si="86"/>
        <v>7</v>
      </c>
      <c r="DB105" s="511" t="str">
        <f t="shared" si="87"/>
        <v>Konstrukteur 7 / Fachplaner 7 / Gruppenchef 7</v>
      </c>
      <c r="DC105" s="514">
        <v>741</v>
      </c>
      <c r="DD105" s="512">
        <f t="shared" si="88"/>
        <v>7</v>
      </c>
      <c r="DE105" s="511" t="str">
        <f t="shared" si="89"/>
        <v>Konstrukteur 7 / Fachplaner 7 / Gruppenchef 7</v>
      </c>
      <c r="DF105" s="514">
        <v>741</v>
      </c>
      <c r="DG105" s="512">
        <f t="shared" si="90"/>
        <v>7</v>
      </c>
      <c r="DH105" s="511" t="str">
        <f t="shared" si="91"/>
        <v>Konstrukteur 7 / Fachplaner 7 / Gruppenchef 7</v>
      </c>
      <c r="DI105" s="513"/>
      <c r="DJ105" s="514">
        <v>741</v>
      </c>
      <c r="DK105" s="512">
        <f t="shared" si="92"/>
        <v>7</v>
      </c>
      <c r="DL105" s="511" t="str">
        <f t="shared" si="93"/>
        <v>Konstrukteur 7 / Fachplaner 7 / Gruppenchef 7</v>
      </c>
      <c r="DQ105" s="491">
        <f t="shared" si="83"/>
        <v>5636</v>
      </c>
      <c r="DR105" s="494">
        <v>6</v>
      </c>
      <c r="DS105" s="491">
        <v>0</v>
      </c>
      <c r="DT105" s="491" t="s">
        <v>965</v>
      </c>
      <c r="EV105" s="519">
        <v>7702</v>
      </c>
      <c r="EW105" s="491" t="s">
        <v>142</v>
      </c>
    </row>
    <row r="106" spans="1:153" s="491" customFormat="1" ht="19.5" hidden="1" customHeight="1" outlineLevel="1" x14ac:dyDescent="0.25">
      <c r="A106" s="510"/>
      <c r="B106" s="510"/>
      <c r="C106" s="510">
        <f t="shared" si="94"/>
        <v>1</v>
      </c>
      <c r="D106" s="509"/>
      <c r="E106" s="509"/>
      <c r="F106" s="538"/>
      <c r="G106" s="539"/>
      <c r="H106" s="539"/>
      <c r="I106" s="538">
        <v>1</v>
      </c>
      <c r="J106" s="539">
        <v>1</v>
      </c>
      <c r="K106" s="538"/>
      <c r="L106" s="538"/>
      <c r="M106" s="538"/>
      <c r="N106" s="489"/>
      <c r="O106" s="489"/>
      <c r="P106" s="476" t="s">
        <v>1301</v>
      </c>
      <c r="Q106" s="472" t="s">
        <v>493</v>
      </c>
      <c r="R106" s="472" t="s">
        <v>928</v>
      </c>
      <c r="S106" s="597"/>
      <c r="T106" s="536" t="s">
        <v>1576</v>
      </c>
      <c r="U106" s="502">
        <v>1976</v>
      </c>
      <c r="V106" s="507" t="s">
        <v>126</v>
      </c>
      <c r="W106" s="502">
        <v>1998</v>
      </c>
      <c r="X106" s="504"/>
      <c r="Y106" s="470"/>
      <c r="Z106" s="505"/>
      <c r="AA106" s="535"/>
      <c r="AB106" s="532">
        <f t="shared" si="95"/>
        <v>25</v>
      </c>
      <c r="AC106" s="518" t="s">
        <v>1588</v>
      </c>
      <c r="AD106" s="517">
        <v>2007</v>
      </c>
      <c r="AE106" s="607"/>
      <c r="AF106" s="604" t="s">
        <v>121</v>
      </c>
      <c r="AG106" s="501"/>
      <c r="AH106" s="501"/>
      <c r="AI106" s="500" t="s">
        <v>377</v>
      </c>
      <c r="AJ106" s="492"/>
      <c r="CM106" s="491" t="str">
        <f t="shared" si="67"/>
        <v/>
      </c>
      <c r="CN106" s="491" t="str">
        <f t="shared" si="68"/>
        <v>Humbel Sven Christian</v>
      </c>
      <c r="CP106" s="491">
        <f t="shared" si="69"/>
        <v>25</v>
      </c>
      <c r="CQ106" s="491" t="str">
        <f t="shared" si="62"/>
        <v>D</v>
      </c>
      <c r="CR106" s="445" t="str">
        <f t="shared" si="70"/>
        <v>D</v>
      </c>
      <c r="CS106" s="519">
        <v>9654</v>
      </c>
      <c r="CT106" s="514">
        <v>741</v>
      </c>
      <c r="CU106" s="512">
        <f t="shared" si="71"/>
        <v>7</v>
      </c>
      <c r="CV106" s="511" t="str">
        <f t="shared" si="72"/>
        <v>Konstrukteur 7 / Fachplaner 7 / Gruppenchef 7</v>
      </c>
      <c r="CW106" s="514">
        <v>741</v>
      </c>
      <c r="CX106" s="512">
        <f t="shared" si="84"/>
        <v>7</v>
      </c>
      <c r="CY106" s="511" t="str">
        <f t="shared" si="85"/>
        <v>Konstrukteur 7 / Fachplaner 7 / Gruppenchef 7</v>
      </c>
      <c r="CZ106" s="514">
        <v>741</v>
      </c>
      <c r="DA106" s="512">
        <f t="shared" si="86"/>
        <v>7</v>
      </c>
      <c r="DB106" s="511" t="str">
        <f t="shared" si="87"/>
        <v>Konstrukteur 7 / Fachplaner 7 / Gruppenchef 7</v>
      </c>
      <c r="DC106" s="514">
        <v>741</v>
      </c>
      <c r="DD106" s="512">
        <f t="shared" si="88"/>
        <v>7</v>
      </c>
      <c r="DE106" s="511" t="str">
        <f t="shared" si="89"/>
        <v>Konstrukteur 7 / Fachplaner 7 / Gruppenchef 7</v>
      </c>
      <c r="DF106" s="514">
        <v>741</v>
      </c>
      <c r="DG106" s="512">
        <f t="shared" si="90"/>
        <v>7</v>
      </c>
      <c r="DH106" s="511" t="str">
        <f t="shared" si="91"/>
        <v>Konstrukteur 7 / Fachplaner 7 / Gruppenchef 7</v>
      </c>
      <c r="DI106" s="513"/>
      <c r="DJ106" s="514">
        <v>742</v>
      </c>
      <c r="DK106" s="512">
        <f t="shared" si="92"/>
        <v>8</v>
      </c>
      <c r="DL106" s="511" t="str">
        <f t="shared" si="93"/>
        <v>Konstrukteur 8 / Fachplaner 8 / Gruppenchef 8</v>
      </c>
      <c r="DQ106" s="491">
        <f t="shared" si="83"/>
        <v>9654</v>
      </c>
      <c r="DR106" s="494">
        <v>6</v>
      </c>
      <c r="DS106" s="491">
        <v>0</v>
      </c>
      <c r="DT106" s="491" t="s">
        <v>965</v>
      </c>
      <c r="EV106" s="515">
        <v>5641</v>
      </c>
      <c r="EW106" s="491" t="s">
        <v>142</v>
      </c>
    </row>
    <row r="107" spans="1:153" s="491" customFormat="1" ht="21" hidden="1" customHeight="1" outlineLevel="1" x14ac:dyDescent="0.25">
      <c r="A107" s="510"/>
      <c r="B107" s="510"/>
      <c r="C107" s="510">
        <f t="shared" si="94"/>
        <v>1</v>
      </c>
      <c r="D107" s="509"/>
      <c r="E107" s="509"/>
      <c r="F107" s="538"/>
      <c r="G107" s="539"/>
      <c r="H107" s="539"/>
      <c r="I107" s="538">
        <v>1</v>
      </c>
      <c r="J107" s="539">
        <v>1</v>
      </c>
      <c r="K107" s="538"/>
      <c r="L107" s="538"/>
      <c r="M107" s="538"/>
      <c r="N107" s="489"/>
      <c r="O107" s="489"/>
      <c r="P107" s="476" t="s">
        <v>1301</v>
      </c>
      <c r="Q107" s="472" t="s">
        <v>1274</v>
      </c>
      <c r="R107" s="472" t="s">
        <v>928</v>
      </c>
      <c r="S107" s="597"/>
      <c r="T107" s="536" t="s">
        <v>1275</v>
      </c>
      <c r="U107" s="502">
        <v>1960</v>
      </c>
      <c r="V107" s="507" t="s">
        <v>1276</v>
      </c>
      <c r="W107" s="502">
        <v>2001</v>
      </c>
      <c r="X107" s="504"/>
      <c r="Y107" s="470"/>
      <c r="Z107" s="505"/>
      <c r="AA107" s="535"/>
      <c r="AB107" s="532">
        <f t="shared" si="95"/>
        <v>22</v>
      </c>
      <c r="AC107" s="518" t="s">
        <v>1588</v>
      </c>
      <c r="AD107" s="517">
        <v>2017</v>
      </c>
      <c r="AE107" s="607"/>
      <c r="AF107" s="604" t="s">
        <v>121</v>
      </c>
      <c r="AG107" s="501"/>
      <c r="AH107" s="501"/>
      <c r="AI107" s="500" t="s">
        <v>377</v>
      </c>
      <c r="AJ107" s="492"/>
      <c r="CM107" s="533" t="e">
        <f t="shared" si="67"/>
        <v>#N/A</v>
      </c>
      <c r="CN107" s="495" t="str">
        <f t="shared" si="68"/>
        <v>Widrig Daniel</v>
      </c>
      <c r="CO107" s="495"/>
      <c r="CP107" s="495">
        <f t="shared" si="69"/>
        <v>22</v>
      </c>
      <c r="CQ107" s="495" t="str">
        <f t="shared" si="62"/>
        <v>D</v>
      </c>
      <c r="CR107" s="445" t="e">
        <f t="shared" si="70"/>
        <v>#N/A</v>
      </c>
      <c r="CS107" s="515">
        <v>7711</v>
      </c>
      <c r="CT107" s="514">
        <v>741</v>
      </c>
      <c r="CU107" s="512">
        <f t="shared" si="71"/>
        <v>7</v>
      </c>
      <c r="CV107" s="511" t="str">
        <f t="shared" si="72"/>
        <v>Konstrukteur 7 / Fachplaner 7 / Gruppenchef 7</v>
      </c>
      <c r="CW107" s="514"/>
      <c r="CX107" s="512"/>
      <c r="CY107" s="511"/>
      <c r="CZ107" s="514"/>
      <c r="DA107" s="512"/>
      <c r="DB107" s="511"/>
      <c r="DC107" s="514"/>
      <c r="DD107" s="512"/>
      <c r="DE107" s="511"/>
      <c r="DF107" s="514"/>
      <c r="DG107" s="512"/>
      <c r="DH107" s="511"/>
      <c r="DI107" s="513"/>
      <c r="DJ107" s="512"/>
      <c r="DK107" s="512"/>
      <c r="DL107" s="511"/>
      <c r="DQ107" s="491">
        <f t="shared" si="83"/>
        <v>7711</v>
      </c>
      <c r="DR107" s="494">
        <v>6</v>
      </c>
      <c r="DS107" s="491">
        <v>0</v>
      </c>
      <c r="DT107" s="491" t="s">
        <v>965</v>
      </c>
      <c r="EV107" s="519">
        <v>9701</v>
      </c>
      <c r="EW107" s="491" t="s">
        <v>142</v>
      </c>
    </row>
    <row r="108" spans="1:153" s="491" customFormat="1" collapsed="1" x14ac:dyDescent="0.25">
      <c r="A108" s="510"/>
      <c r="B108" s="510"/>
      <c r="C108" s="510">
        <f t="shared" si="94"/>
        <v>1</v>
      </c>
      <c r="D108" s="509"/>
      <c r="E108" s="509"/>
      <c r="F108" s="538"/>
      <c r="G108" s="539"/>
      <c r="H108" s="539"/>
      <c r="I108" s="538">
        <v>1</v>
      </c>
      <c r="J108" s="539"/>
      <c r="K108" s="538"/>
      <c r="L108" s="538"/>
      <c r="M108" s="538"/>
      <c r="N108" s="489"/>
      <c r="O108" s="489"/>
      <c r="P108" s="476" t="s">
        <v>361</v>
      </c>
      <c r="Q108" s="472" t="s">
        <v>497</v>
      </c>
      <c r="R108" s="472" t="s">
        <v>928</v>
      </c>
      <c r="S108" s="597" t="s">
        <v>1616</v>
      </c>
      <c r="T108" s="568" t="s">
        <v>179</v>
      </c>
      <c r="U108" s="549">
        <v>1982</v>
      </c>
      <c r="V108" s="633" t="s">
        <v>235</v>
      </c>
      <c r="W108" s="549">
        <v>2002</v>
      </c>
      <c r="X108" s="634"/>
      <c r="Y108" s="479"/>
      <c r="Z108" s="635"/>
      <c r="AA108" s="615"/>
      <c r="AB108" s="636">
        <f t="shared" si="95"/>
        <v>21</v>
      </c>
      <c r="AC108" s="615" t="s">
        <v>1588</v>
      </c>
      <c r="AD108" s="637">
        <v>2002</v>
      </c>
      <c r="AE108" s="615" t="s">
        <v>1619</v>
      </c>
      <c r="AF108" s="616" t="s">
        <v>121</v>
      </c>
      <c r="AG108" s="640"/>
      <c r="AH108" s="640"/>
      <c r="AI108" s="541" t="s">
        <v>1601</v>
      </c>
      <c r="AJ108" s="492"/>
      <c r="CM108" s="491" t="str">
        <f t="shared" si="67"/>
        <v/>
      </c>
      <c r="CN108" s="491" t="str">
        <f t="shared" si="68"/>
        <v>Delmas Marc</v>
      </c>
      <c r="CP108" s="491">
        <f t="shared" si="69"/>
        <v>21</v>
      </c>
      <c r="CQ108" s="491" t="str">
        <f t="shared" si="62"/>
        <v>D</v>
      </c>
      <c r="CR108" s="445" t="str">
        <f t="shared" si="70"/>
        <v>D</v>
      </c>
      <c r="CS108" s="519">
        <v>9660</v>
      </c>
      <c r="CT108" s="514">
        <v>742</v>
      </c>
      <c r="CU108" s="512">
        <f t="shared" si="71"/>
        <v>8</v>
      </c>
      <c r="CV108" s="511" t="str">
        <f t="shared" si="72"/>
        <v>Konstrukteur 8 / Fachplaner 8 / Gruppenchef 8</v>
      </c>
      <c r="CW108" s="514">
        <v>742</v>
      </c>
      <c r="CX108" s="512">
        <f>VLOOKUP($CW108,Funktionsbezeichnungen,3,0)</f>
        <v>8</v>
      </c>
      <c r="CY108" s="511" t="str">
        <f>VLOOKUP($CW108,Funktionsbezeichnungen,2,0)</f>
        <v>Konstrukteur 8 / Fachplaner 8 / Gruppenchef 8</v>
      </c>
      <c r="CZ108" s="514">
        <v>742</v>
      </c>
      <c r="DA108" s="512">
        <f>VLOOKUP($CZ108,Funktionsbezeichnungen,3,0)</f>
        <v>8</v>
      </c>
      <c r="DB108" s="511" t="str">
        <f>VLOOKUP($CZ108,Funktionsbezeichnungen,2,0)</f>
        <v>Konstrukteur 8 / Fachplaner 8 / Gruppenchef 8</v>
      </c>
      <c r="DC108" s="514">
        <v>741</v>
      </c>
      <c r="DD108" s="512">
        <f>VLOOKUP($DC108,Funktionsbezeichnungen,3,0)</f>
        <v>7</v>
      </c>
      <c r="DE108" s="511" t="str">
        <f>VLOOKUP($DC108,Funktionsbezeichnungen,2,0)</f>
        <v>Konstrukteur 7 / Fachplaner 7 / Gruppenchef 7</v>
      </c>
      <c r="DF108" s="514">
        <v>733</v>
      </c>
      <c r="DG108" s="512">
        <f>VLOOKUP($DF108,Funktionsbezeichnungen,3,0)</f>
        <v>6</v>
      </c>
      <c r="DH108" s="511" t="str">
        <f>VLOOKUP($DF108,Funktionsbezeichnungen,2,0)</f>
        <v>Konstrukteur 6 / -planer 6 / Gruppenchef 6</v>
      </c>
      <c r="DI108" s="513"/>
      <c r="DJ108" s="514">
        <v>733</v>
      </c>
      <c r="DK108" s="514">
        <f>VLOOKUP($DJ108,Funktionsbezeichnungen,3,0)</f>
        <v>6</v>
      </c>
      <c r="DL108" s="511" t="str">
        <f>VLOOKUP($DJ108,Funktionsbezeichnungen,2,0)</f>
        <v>Konstrukteur 6 / -planer 6 / Gruppenchef 6</v>
      </c>
      <c r="DQ108" s="491">
        <f t="shared" si="83"/>
        <v>9660</v>
      </c>
      <c r="DR108" s="494">
        <v>6</v>
      </c>
      <c r="DS108" s="491">
        <v>0</v>
      </c>
      <c r="DT108" s="491" t="s">
        <v>965</v>
      </c>
      <c r="EV108" s="519">
        <v>9733</v>
      </c>
      <c r="EW108" s="491" t="s">
        <v>147</v>
      </c>
    </row>
    <row r="109" spans="1:153" s="491" customFormat="1" ht="18" hidden="1" customHeight="1" outlineLevel="1" x14ac:dyDescent="0.25">
      <c r="A109" s="510"/>
      <c r="B109" s="510">
        <v>1</v>
      </c>
      <c r="C109" s="510">
        <f t="shared" si="94"/>
        <v>1</v>
      </c>
      <c r="D109" s="509"/>
      <c r="E109" s="509"/>
      <c r="F109" s="538"/>
      <c r="G109" s="539"/>
      <c r="H109" s="539"/>
      <c r="I109" s="538">
        <v>1</v>
      </c>
      <c r="J109" s="539"/>
      <c r="K109" s="538"/>
      <c r="L109" s="538"/>
      <c r="M109" s="538"/>
      <c r="N109" s="489"/>
      <c r="O109" s="489"/>
      <c r="P109" s="476" t="s">
        <v>358</v>
      </c>
      <c r="Q109" s="472" t="s">
        <v>1116</v>
      </c>
      <c r="R109" s="472" t="s">
        <v>928</v>
      </c>
      <c r="S109" s="597"/>
      <c r="T109" s="536" t="s">
        <v>1117</v>
      </c>
      <c r="U109" s="502">
        <v>1981</v>
      </c>
      <c r="V109" s="507" t="s">
        <v>239</v>
      </c>
      <c r="W109" s="502">
        <v>2002</v>
      </c>
      <c r="X109" s="504"/>
      <c r="Y109" s="470"/>
      <c r="Z109" s="505"/>
      <c r="AA109" s="535"/>
      <c r="AB109" s="532">
        <f t="shared" si="95"/>
        <v>21</v>
      </c>
      <c r="AC109" s="518" t="s">
        <v>239</v>
      </c>
      <c r="AD109" s="517">
        <v>2015</v>
      </c>
      <c r="AE109" s="607"/>
      <c r="AF109" s="604" t="s">
        <v>121</v>
      </c>
      <c r="AG109" s="501"/>
      <c r="AH109" s="501"/>
      <c r="AI109" s="541" t="s">
        <v>378</v>
      </c>
      <c r="AJ109" s="492"/>
      <c r="CM109" s="545" t="e">
        <f t="shared" si="67"/>
        <v>#N/A</v>
      </c>
      <c r="CN109" s="491" t="str">
        <f t="shared" si="68"/>
        <v>Iten Vanessa</v>
      </c>
      <c r="CO109" s="537"/>
      <c r="CP109" s="491">
        <f t="shared" si="69"/>
        <v>21</v>
      </c>
      <c r="CQ109" s="491" t="str">
        <f t="shared" si="62"/>
        <v>D</v>
      </c>
      <c r="CR109" s="445" t="e">
        <f t="shared" si="70"/>
        <v>#N/A</v>
      </c>
      <c r="CS109" s="519">
        <v>9661</v>
      </c>
      <c r="CT109" s="514">
        <v>741</v>
      </c>
      <c r="CU109" s="512">
        <f t="shared" si="71"/>
        <v>7</v>
      </c>
      <c r="CV109" s="511" t="str">
        <f t="shared" si="72"/>
        <v>Konstrukteur 7 / Fachplaner 7 / Gruppenchef 7</v>
      </c>
      <c r="CW109" s="514">
        <v>733</v>
      </c>
      <c r="CX109" s="512">
        <f>VLOOKUP($CW109,Funktionsbezeichnungen,3,0)</f>
        <v>6</v>
      </c>
      <c r="CY109" s="511" t="str">
        <f>VLOOKUP($CW109,Funktionsbezeichnungen,2,0)</f>
        <v>Konstrukteur 6 / -planer 6 / Gruppenchef 6</v>
      </c>
      <c r="CZ109" s="514"/>
      <c r="DA109" s="512"/>
      <c r="DB109" s="511"/>
      <c r="DC109" s="514"/>
      <c r="DD109" s="512"/>
      <c r="DE109" s="511"/>
      <c r="DF109" s="514"/>
      <c r="DG109" s="512"/>
      <c r="DH109" s="511"/>
      <c r="DI109" s="513"/>
      <c r="DJ109" s="514"/>
      <c r="DK109" s="512"/>
      <c r="DL109" s="511"/>
      <c r="DQ109" s="491">
        <f t="shared" si="83"/>
        <v>9661</v>
      </c>
      <c r="DR109" s="494">
        <v>6</v>
      </c>
      <c r="DS109" s="491">
        <v>0</v>
      </c>
      <c r="DT109" s="491" t="s">
        <v>965</v>
      </c>
      <c r="EV109" s="519">
        <v>9715</v>
      </c>
      <c r="EW109" s="491" t="s">
        <v>147</v>
      </c>
    </row>
    <row r="110" spans="1:153" s="491" customFormat="1" ht="18.75" hidden="1" customHeight="1" outlineLevel="1" x14ac:dyDescent="0.25">
      <c r="A110" s="510"/>
      <c r="B110" s="510">
        <v>1</v>
      </c>
      <c r="C110" s="510">
        <f t="shared" si="94"/>
        <v>1</v>
      </c>
      <c r="D110" s="509"/>
      <c r="E110" s="509">
        <v>1</v>
      </c>
      <c r="F110" s="538"/>
      <c r="G110" s="539"/>
      <c r="H110" s="539"/>
      <c r="I110" s="538"/>
      <c r="J110" s="539"/>
      <c r="K110" s="538"/>
      <c r="L110" s="538"/>
      <c r="M110" s="538"/>
      <c r="N110" s="489"/>
      <c r="O110" s="489"/>
      <c r="P110" s="476" t="s">
        <v>359</v>
      </c>
      <c r="Q110" s="472" t="s">
        <v>1183</v>
      </c>
      <c r="R110" s="472" t="s">
        <v>928</v>
      </c>
      <c r="S110" s="597"/>
      <c r="T110" s="536" t="s">
        <v>1184</v>
      </c>
      <c r="U110" s="502">
        <v>1982</v>
      </c>
      <c r="V110" s="507" t="s">
        <v>239</v>
      </c>
      <c r="W110" s="502">
        <v>2007</v>
      </c>
      <c r="X110" s="504" t="s">
        <v>1185</v>
      </c>
      <c r="Y110" s="470">
        <v>2012</v>
      </c>
      <c r="Z110" s="534" t="s">
        <v>1547</v>
      </c>
      <c r="AA110" s="535"/>
      <c r="AB110" s="532">
        <f t="shared" si="95"/>
        <v>11</v>
      </c>
      <c r="AC110" s="518" t="s">
        <v>1564</v>
      </c>
      <c r="AD110" s="517">
        <v>2016</v>
      </c>
      <c r="AE110" s="607"/>
      <c r="AF110" s="604" t="s">
        <v>121</v>
      </c>
      <c r="AG110" s="501"/>
      <c r="AH110" s="501"/>
      <c r="AI110" s="541" t="s">
        <v>377</v>
      </c>
      <c r="AJ110" s="492"/>
      <c r="CM110" s="533" t="str">
        <f t="shared" si="67"/>
        <v>anders</v>
      </c>
      <c r="CN110" s="491" t="str">
        <f t="shared" si="68"/>
        <v>Schaub Anja</v>
      </c>
      <c r="CP110" s="491">
        <f t="shared" si="69"/>
        <v>11</v>
      </c>
      <c r="CQ110" s="491" t="str">
        <f t="shared" si="62"/>
        <v>D</v>
      </c>
      <c r="CR110" s="445" t="str">
        <f t="shared" si="70"/>
        <v>E</v>
      </c>
      <c r="CS110" s="519">
        <v>9664</v>
      </c>
      <c r="CT110" s="514">
        <v>748</v>
      </c>
      <c r="CU110" s="512">
        <f t="shared" si="71"/>
        <v>6</v>
      </c>
      <c r="CV110" s="511" t="str">
        <f t="shared" si="72"/>
        <v>Geomatiker 6</v>
      </c>
      <c r="CW110" s="514">
        <v>733</v>
      </c>
      <c r="CX110" s="512">
        <f>VLOOKUP($CW110,Funktionsbezeichnungen,3,0)</f>
        <v>6</v>
      </c>
      <c r="CY110" s="511" t="str">
        <f>VLOOKUP($CW110,Funktionsbezeichnungen,2,0)</f>
        <v>Konstrukteur 6 / -planer 6 / Gruppenchef 6</v>
      </c>
      <c r="CZ110" s="514"/>
      <c r="DA110" s="512"/>
      <c r="DB110" s="511"/>
      <c r="DC110" s="514"/>
      <c r="DD110" s="512"/>
      <c r="DE110" s="511"/>
      <c r="DF110" s="514"/>
      <c r="DG110" s="512"/>
      <c r="DH110" s="511"/>
      <c r="DI110" s="513"/>
      <c r="DJ110" s="514"/>
      <c r="DK110" s="512"/>
      <c r="DL110" s="511"/>
      <c r="DQ110" s="491">
        <f t="shared" si="83"/>
        <v>9664</v>
      </c>
      <c r="DR110" s="494">
        <v>6</v>
      </c>
      <c r="DS110" s="491">
        <v>0</v>
      </c>
      <c r="DT110" s="491" t="s">
        <v>965</v>
      </c>
      <c r="EV110" s="519">
        <v>9726</v>
      </c>
      <c r="EW110" s="491" t="s">
        <v>147</v>
      </c>
    </row>
    <row r="111" spans="1:153" s="491" customFormat="1" ht="16.5" hidden="1" customHeight="1" outlineLevel="1" x14ac:dyDescent="0.25">
      <c r="A111" s="510"/>
      <c r="B111" s="510">
        <v>1</v>
      </c>
      <c r="C111" s="510">
        <f t="shared" si="94"/>
        <v>1</v>
      </c>
      <c r="D111" s="509"/>
      <c r="E111" s="509"/>
      <c r="F111" s="538"/>
      <c r="G111" s="539"/>
      <c r="H111" s="539"/>
      <c r="I111" s="538">
        <v>1</v>
      </c>
      <c r="J111" s="539">
        <v>1</v>
      </c>
      <c r="K111" s="538"/>
      <c r="L111" s="538"/>
      <c r="M111" s="538"/>
      <c r="N111" s="489"/>
      <c r="O111" s="489"/>
      <c r="P111" s="476" t="s">
        <v>1303</v>
      </c>
      <c r="Q111" s="472" t="s">
        <v>1584</v>
      </c>
      <c r="R111" s="472" t="s">
        <v>928</v>
      </c>
      <c r="S111" s="597"/>
      <c r="T111" s="536" t="s">
        <v>1585</v>
      </c>
      <c r="U111" s="502">
        <v>1983</v>
      </c>
      <c r="V111" s="507" t="s">
        <v>1586</v>
      </c>
      <c r="W111" s="502">
        <v>2003</v>
      </c>
      <c r="X111" s="504"/>
      <c r="Y111" s="470"/>
      <c r="Z111" s="534"/>
      <c r="AA111" s="535"/>
      <c r="AB111" s="532">
        <f t="shared" si="95"/>
        <v>20</v>
      </c>
      <c r="AC111" s="518" t="s">
        <v>1587</v>
      </c>
      <c r="AD111" s="517">
        <v>2018</v>
      </c>
      <c r="AE111" s="607"/>
      <c r="AF111" s="604" t="s">
        <v>121</v>
      </c>
      <c r="AG111" s="501"/>
      <c r="AH111" s="501"/>
      <c r="AI111" s="541" t="s">
        <v>378</v>
      </c>
      <c r="AJ111" s="492"/>
      <c r="CM111" s="533"/>
      <c r="CN111" s="491" t="str">
        <f t="shared" si="68"/>
        <v>Meyer Ramona</v>
      </c>
      <c r="CQ111" s="491" t="str">
        <f t="shared" si="62"/>
        <v>D</v>
      </c>
      <c r="CR111" s="445"/>
      <c r="CS111" s="519"/>
      <c r="CT111" s="514"/>
      <c r="CU111" s="512"/>
      <c r="CV111" s="511"/>
      <c r="CW111" s="514"/>
      <c r="CX111" s="512"/>
      <c r="CY111" s="511"/>
      <c r="CZ111" s="514"/>
      <c r="DA111" s="512"/>
      <c r="DB111" s="511"/>
      <c r="DC111" s="514"/>
      <c r="DD111" s="512"/>
      <c r="DE111" s="511"/>
      <c r="DF111" s="514"/>
      <c r="DG111" s="512"/>
      <c r="DH111" s="511"/>
      <c r="DI111" s="513"/>
      <c r="DJ111" s="514"/>
      <c r="DK111" s="512"/>
      <c r="DL111" s="511"/>
      <c r="DR111" s="494"/>
      <c r="EV111" s="519"/>
    </row>
    <row r="112" spans="1:153" s="491" customFormat="1" ht="15" hidden="1" customHeight="1" outlineLevel="1" x14ac:dyDescent="0.25">
      <c r="A112" s="510"/>
      <c r="B112" s="510"/>
      <c r="C112" s="510">
        <f t="shared" si="94"/>
        <v>1</v>
      </c>
      <c r="D112" s="509"/>
      <c r="E112" s="509"/>
      <c r="F112" s="509"/>
      <c r="G112" s="510"/>
      <c r="H112" s="510"/>
      <c r="I112" s="509">
        <v>1</v>
      </c>
      <c r="J112" s="510"/>
      <c r="K112" s="509"/>
      <c r="L112" s="509"/>
      <c r="M112" s="509"/>
      <c r="N112" s="490"/>
      <c r="O112" s="490"/>
      <c r="P112" s="471" t="s">
        <v>1303</v>
      </c>
      <c r="Q112" s="472" t="s">
        <v>499</v>
      </c>
      <c r="R112" s="472" t="s">
        <v>928</v>
      </c>
      <c r="S112" s="597"/>
      <c r="T112" s="536" t="s">
        <v>250</v>
      </c>
      <c r="U112" s="502">
        <v>1987</v>
      </c>
      <c r="V112" s="507" t="s">
        <v>235</v>
      </c>
      <c r="W112" s="502">
        <v>2007</v>
      </c>
      <c r="X112" s="504"/>
      <c r="Y112" s="470"/>
      <c r="Z112" s="505"/>
      <c r="AA112" s="518"/>
      <c r="AB112" s="532">
        <f t="shared" si="95"/>
        <v>16</v>
      </c>
      <c r="AC112" s="518" t="s">
        <v>1588</v>
      </c>
      <c r="AD112" s="517">
        <v>2008</v>
      </c>
      <c r="AE112" s="607"/>
      <c r="AF112" s="604" t="s">
        <v>121</v>
      </c>
      <c r="AG112" s="501"/>
      <c r="AH112" s="501"/>
      <c r="AI112" s="500" t="s">
        <v>420</v>
      </c>
      <c r="AJ112" s="492"/>
      <c r="CM112" s="533" t="str">
        <f t="shared" ref="CM112:CM147" si="96">IF(CQ112=CR112,"","anders")</f>
        <v>anders</v>
      </c>
      <c r="CN112" s="491" t="str">
        <f t="shared" si="68"/>
        <v>Wernli Sebastian</v>
      </c>
      <c r="CP112" s="491">
        <f t="shared" ref="CP112:CP148" si="97">+AB112</f>
        <v>16</v>
      </c>
      <c r="CQ112" s="491" t="str">
        <f t="shared" si="62"/>
        <v>D</v>
      </c>
      <c r="CR112" s="445" t="str">
        <f t="shared" ref="CR112:CR147" si="98">VLOOKUP(CS112,Kategorie,2,0)</f>
        <v>E</v>
      </c>
      <c r="CS112" s="519">
        <v>9687</v>
      </c>
      <c r="CT112" s="514">
        <v>741</v>
      </c>
      <c r="CU112" s="512">
        <f t="shared" ref="CU112:CU147" si="99">VLOOKUP($CT112,Funktionsbezeichnungen,3,0)</f>
        <v>7</v>
      </c>
      <c r="CV112" s="511" t="str">
        <f t="shared" ref="CV112:CV147" si="100">VLOOKUP($CT112,Funktionsbezeichnungen,2,0)</f>
        <v>Konstrukteur 7 / Fachplaner 7 / Gruppenchef 7</v>
      </c>
      <c r="CW112" s="514">
        <v>733</v>
      </c>
      <c r="CX112" s="512">
        <f>VLOOKUP($CW112,Funktionsbezeichnungen,3,0)</f>
        <v>6</v>
      </c>
      <c r="CY112" s="511" t="str">
        <f>VLOOKUP($CW112,Funktionsbezeichnungen,2,0)</f>
        <v>Konstrukteur 6 / -planer 6 / Gruppenchef 6</v>
      </c>
      <c r="CZ112" s="514">
        <v>733</v>
      </c>
      <c r="DA112" s="512">
        <f>VLOOKUP($CZ112,Funktionsbezeichnungen,3,0)</f>
        <v>6</v>
      </c>
      <c r="DB112" s="511" t="str">
        <f>VLOOKUP($CZ112,Funktionsbezeichnungen,2,0)</f>
        <v>Konstrukteur 6 / -planer 6 / Gruppenchef 6</v>
      </c>
      <c r="DC112" s="514">
        <v>732</v>
      </c>
      <c r="DD112" s="512">
        <f>VLOOKUP($DC112,Funktionsbezeichnungen,3,0)</f>
        <v>5</v>
      </c>
      <c r="DE112" s="511" t="str">
        <f>VLOOKUP($DC112,Funktionsbezeichnungen,2,0)</f>
        <v>Konstrukteur 5 / -planer 5</v>
      </c>
      <c r="DF112" s="514">
        <v>732</v>
      </c>
      <c r="DG112" s="512">
        <f>VLOOKUP($DF112,Funktionsbezeichnungen,3,0)</f>
        <v>5</v>
      </c>
      <c r="DH112" s="511" t="str">
        <f>VLOOKUP($DF112,Funktionsbezeichnungen,2,0)</f>
        <v>Konstrukteur 5 / -planer 5</v>
      </c>
      <c r="DI112" s="513"/>
      <c r="DJ112" s="512">
        <v>732</v>
      </c>
      <c r="DK112" s="512">
        <f>VLOOKUP($DJ112,Funktionsbezeichnungen,3,0)</f>
        <v>5</v>
      </c>
      <c r="DL112" s="511" t="str">
        <f>VLOOKUP($DJ112,Funktionsbezeichnungen,2,0)</f>
        <v>Konstrukteur 5 / -planer 5</v>
      </c>
      <c r="DQ112" s="491">
        <f t="shared" ref="DQ112:DQ147" si="101">+CS112</f>
        <v>9687</v>
      </c>
      <c r="DR112" s="494">
        <v>6</v>
      </c>
      <c r="DS112" s="491">
        <v>0</v>
      </c>
      <c r="DT112" s="491" t="s">
        <v>964</v>
      </c>
      <c r="EV112" s="515">
        <v>9740</v>
      </c>
      <c r="EW112" s="491" t="s">
        <v>149</v>
      </c>
    </row>
    <row r="113" spans="1:153" s="491" customFormat="1" ht="17.25" hidden="1" customHeight="1" outlineLevel="1" x14ac:dyDescent="0.25">
      <c r="A113" s="510"/>
      <c r="B113" s="510"/>
      <c r="C113" s="510">
        <f t="shared" si="94"/>
        <v>1</v>
      </c>
      <c r="D113" s="509"/>
      <c r="E113" s="509">
        <v>1</v>
      </c>
      <c r="F113" s="538"/>
      <c r="G113" s="539"/>
      <c r="H113" s="539"/>
      <c r="I113" s="538"/>
      <c r="J113" s="539">
        <v>1</v>
      </c>
      <c r="K113" s="538"/>
      <c r="L113" s="538"/>
      <c r="M113" s="538"/>
      <c r="N113" s="489"/>
      <c r="O113" s="477"/>
      <c r="P113" s="544" t="s">
        <v>1301</v>
      </c>
      <c r="Q113" s="543" t="s">
        <v>1200</v>
      </c>
      <c r="R113" s="543" t="s">
        <v>928</v>
      </c>
      <c r="S113" s="600"/>
      <c r="T113" s="536" t="s">
        <v>1201</v>
      </c>
      <c r="U113" s="502">
        <v>1985</v>
      </c>
      <c r="V113" s="504" t="s">
        <v>1554</v>
      </c>
      <c r="W113" s="502">
        <v>2009</v>
      </c>
      <c r="X113" s="503"/>
      <c r="Y113" s="470"/>
      <c r="Z113" s="505"/>
      <c r="AA113" s="517"/>
      <c r="AB113" s="532">
        <f t="shared" si="95"/>
        <v>14</v>
      </c>
      <c r="AC113" s="518" t="s">
        <v>1588</v>
      </c>
      <c r="AD113" s="517">
        <v>2016</v>
      </c>
      <c r="AE113" s="607"/>
      <c r="AF113" s="604" t="s">
        <v>121</v>
      </c>
      <c r="AG113" s="501"/>
      <c r="AH113" s="501"/>
      <c r="AI113" s="542" t="s">
        <v>377</v>
      </c>
      <c r="AJ113" s="492"/>
      <c r="CM113" s="533" t="str">
        <f t="shared" si="96"/>
        <v>anders</v>
      </c>
      <c r="CN113" s="495" t="str">
        <f t="shared" si="68"/>
        <v>Grabherr Mathieu</v>
      </c>
      <c r="CP113" s="491">
        <f t="shared" si="97"/>
        <v>14</v>
      </c>
      <c r="CQ113" s="491" t="str">
        <f t="shared" si="62"/>
        <v>D</v>
      </c>
      <c r="CR113" s="445" t="str">
        <f t="shared" si="98"/>
        <v>E</v>
      </c>
      <c r="CS113" s="515">
        <v>5641</v>
      </c>
      <c r="CT113" s="514">
        <v>741</v>
      </c>
      <c r="CU113" s="512">
        <f t="shared" si="99"/>
        <v>7</v>
      </c>
      <c r="CV113" s="511" t="str">
        <f t="shared" si="100"/>
        <v>Konstrukteur 7 / Fachplaner 7 / Gruppenchef 7</v>
      </c>
      <c r="CW113" s="514"/>
      <c r="CX113" s="512"/>
      <c r="CY113" s="511"/>
      <c r="CZ113" s="514"/>
      <c r="DA113" s="512"/>
      <c r="DB113" s="511"/>
      <c r="DC113" s="514"/>
      <c r="DD113" s="512"/>
      <c r="DE113" s="511"/>
      <c r="DF113" s="512"/>
      <c r="DG113" s="512"/>
      <c r="DH113" s="511"/>
      <c r="DJ113" s="512"/>
      <c r="DK113" s="512"/>
      <c r="DL113" s="511"/>
      <c r="DQ113" s="491">
        <f t="shared" si="101"/>
        <v>5641</v>
      </c>
      <c r="DR113" s="494">
        <v>6</v>
      </c>
      <c r="DS113" s="491">
        <v>0</v>
      </c>
      <c r="DT113" s="491" t="s">
        <v>965</v>
      </c>
      <c r="EV113" s="519">
        <v>6753</v>
      </c>
      <c r="EW113" s="491" t="s">
        <v>105</v>
      </c>
    </row>
    <row r="114" spans="1:153" s="491" customFormat="1" ht="23.25" hidden="1" customHeight="1" outlineLevel="1" x14ac:dyDescent="0.25">
      <c r="A114" s="510"/>
      <c r="B114" s="510"/>
      <c r="C114" s="510">
        <f t="shared" si="94"/>
        <v>1</v>
      </c>
      <c r="D114" s="509"/>
      <c r="E114" s="509"/>
      <c r="F114" s="538"/>
      <c r="G114" s="539"/>
      <c r="H114" s="539"/>
      <c r="I114" s="538">
        <v>1</v>
      </c>
      <c r="J114" s="539"/>
      <c r="K114" s="538"/>
      <c r="L114" s="538"/>
      <c r="M114" s="538"/>
      <c r="N114" s="489"/>
      <c r="O114" s="489"/>
      <c r="P114" s="476" t="s">
        <v>358</v>
      </c>
      <c r="Q114" s="472" t="s">
        <v>652</v>
      </c>
      <c r="R114" s="472" t="s">
        <v>928</v>
      </c>
      <c r="S114" s="597"/>
      <c r="T114" s="536" t="s">
        <v>651</v>
      </c>
      <c r="U114" s="502">
        <v>1967</v>
      </c>
      <c r="V114" s="507" t="s">
        <v>653</v>
      </c>
      <c r="W114" s="502">
        <v>1988</v>
      </c>
      <c r="X114" s="504"/>
      <c r="Y114" s="470"/>
      <c r="Z114" s="505"/>
      <c r="AA114" s="535"/>
      <c r="AB114" s="532">
        <f t="shared" si="95"/>
        <v>35</v>
      </c>
      <c r="AC114" s="518" t="s">
        <v>653</v>
      </c>
      <c r="AD114" s="517">
        <v>2011</v>
      </c>
      <c r="AE114" s="607"/>
      <c r="AF114" s="604" t="s">
        <v>142</v>
      </c>
      <c r="AG114" s="501"/>
      <c r="AH114" s="501"/>
      <c r="AI114" s="541" t="s">
        <v>378</v>
      </c>
      <c r="AJ114" s="492"/>
      <c r="CM114" s="491" t="str">
        <f t="shared" si="96"/>
        <v/>
      </c>
      <c r="CN114" s="491" t="str">
        <f t="shared" si="68"/>
        <v>Dettwiler Markus</v>
      </c>
      <c r="CP114" s="491">
        <f t="shared" si="97"/>
        <v>35</v>
      </c>
      <c r="CQ114" s="491" t="str">
        <f t="shared" si="62"/>
        <v>E</v>
      </c>
      <c r="CR114" s="445" t="str">
        <f t="shared" si="98"/>
        <v>E</v>
      </c>
      <c r="CS114" s="519">
        <v>5639</v>
      </c>
      <c r="CT114" s="514">
        <v>741</v>
      </c>
      <c r="CU114" s="512">
        <f t="shared" si="99"/>
        <v>7</v>
      </c>
      <c r="CV114" s="511" t="str">
        <f t="shared" si="100"/>
        <v>Konstrukteur 7 / Fachplaner 7 / Gruppenchef 7</v>
      </c>
      <c r="CW114" s="514">
        <v>741</v>
      </c>
      <c r="CX114" s="512">
        <f>VLOOKUP($CW114,Funktionsbezeichnungen,3,0)</f>
        <v>7</v>
      </c>
      <c r="CY114" s="511" t="str">
        <f>VLOOKUP($CW114,Funktionsbezeichnungen,2,0)</f>
        <v>Konstrukteur 7 / Fachplaner 7 / Gruppenchef 7</v>
      </c>
      <c r="CZ114" s="514">
        <v>741</v>
      </c>
      <c r="DA114" s="512">
        <f>VLOOKUP($CZ114,Funktionsbezeichnungen,3,0)</f>
        <v>7</v>
      </c>
      <c r="DB114" s="511" t="str">
        <f>VLOOKUP($CZ114,Funktionsbezeichnungen,2,0)</f>
        <v>Konstrukteur 7 / Fachplaner 7 / Gruppenchef 7</v>
      </c>
      <c r="DC114" s="514">
        <v>741</v>
      </c>
      <c r="DD114" s="512">
        <f>VLOOKUP($DC114,Funktionsbezeichnungen,3,0)</f>
        <v>7</v>
      </c>
      <c r="DE114" s="511" t="str">
        <f>VLOOKUP($DC114,Funktionsbezeichnungen,2,0)</f>
        <v>Konstrukteur 7 / Fachplaner 7 / Gruppenchef 7</v>
      </c>
      <c r="DF114" s="514">
        <v>741</v>
      </c>
      <c r="DG114" s="512">
        <f>VLOOKUP($DF114,Funktionsbezeichnungen,3,0)</f>
        <v>7</v>
      </c>
      <c r="DH114" s="511" t="str">
        <f>VLOOKUP($DF114,Funktionsbezeichnungen,2,0)</f>
        <v>Konstrukteur 7 / Fachplaner 7 / Gruppenchef 7</v>
      </c>
      <c r="DI114" s="513"/>
      <c r="DJ114" s="514">
        <v>741</v>
      </c>
      <c r="DK114" s="512">
        <f>VLOOKUP($DJ114,Funktionsbezeichnungen,3,0)</f>
        <v>7</v>
      </c>
      <c r="DL114" s="511" t="str">
        <f>VLOOKUP($DJ114,Funktionsbezeichnungen,2,0)</f>
        <v>Konstrukteur 7 / Fachplaner 7 / Gruppenchef 7</v>
      </c>
      <c r="DQ114" s="491">
        <f t="shared" si="101"/>
        <v>5639</v>
      </c>
      <c r="DR114" s="494">
        <v>6</v>
      </c>
      <c r="DS114" s="491">
        <v>0</v>
      </c>
      <c r="DT114" s="491" t="s">
        <v>965</v>
      </c>
      <c r="EV114" s="519">
        <v>4266</v>
      </c>
      <c r="EW114" s="491" t="s">
        <v>121</v>
      </c>
    </row>
    <row r="115" spans="1:153" s="491" customFormat="1" ht="19.5" hidden="1" customHeight="1" outlineLevel="1" x14ac:dyDescent="0.25">
      <c r="A115" s="510"/>
      <c r="B115" s="510"/>
      <c r="C115" s="510">
        <f t="shared" si="94"/>
        <v>1</v>
      </c>
      <c r="D115" s="509"/>
      <c r="E115" s="509"/>
      <c r="F115" s="509"/>
      <c r="G115" s="510"/>
      <c r="H115" s="510"/>
      <c r="I115" s="509">
        <v>1</v>
      </c>
      <c r="J115" s="510"/>
      <c r="K115" s="509"/>
      <c r="L115" s="509"/>
      <c r="M115" s="509"/>
      <c r="N115" s="490"/>
      <c r="O115" s="490"/>
      <c r="P115" s="471" t="s">
        <v>358</v>
      </c>
      <c r="Q115" s="472" t="s">
        <v>556</v>
      </c>
      <c r="R115" s="472" t="s">
        <v>928</v>
      </c>
      <c r="S115" s="597"/>
      <c r="T115" s="536" t="s">
        <v>557</v>
      </c>
      <c r="U115" s="502">
        <v>1987</v>
      </c>
      <c r="V115" s="507" t="s">
        <v>235</v>
      </c>
      <c r="W115" s="502">
        <v>2008</v>
      </c>
      <c r="X115" s="504"/>
      <c r="Y115" s="470"/>
      <c r="Z115" s="505"/>
      <c r="AA115" s="518"/>
      <c r="AB115" s="532">
        <f t="shared" si="95"/>
        <v>15</v>
      </c>
      <c r="AC115" s="518" t="s">
        <v>235</v>
      </c>
      <c r="AD115" s="517">
        <v>2014</v>
      </c>
      <c r="AE115" s="607"/>
      <c r="AF115" s="604" t="s">
        <v>142</v>
      </c>
      <c r="AG115" s="501"/>
      <c r="AH115" s="501"/>
      <c r="AI115" s="500" t="s">
        <v>378</v>
      </c>
      <c r="AJ115" s="492"/>
      <c r="CM115" s="491" t="str">
        <f t="shared" si="96"/>
        <v/>
      </c>
      <c r="CN115" s="491" t="str">
        <f t="shared" si="68"/>
        <v>Breiter Michael</v>
      </c>
      <c r="CP115" s="491">
        <f t="shared" si="97"/>
        <v>15</v>
      </c>
      <c r="CQ115" s="491" t="str">
        <f t="shared" ref="CQ115:CQ148" si="102">+AF115</f>
        <v>E</v>
      </c>
      <c r="CR115" s="445" t="str">
        <f t="shared" si="98"/>
        <v>E</v>
      </c>
      <c r="CS115" s="519">
        <v>7702</v>
      </c>
      <c r="CT115" s="514">
        <v>733</v>
      </c>
      <c r="CU115" s="512">
        <f t="shared" si="99"/>
        <v>6</v>
      </c>
      <c r="CV115" s="511" t="str">
        <f t="shared" si="100"/>
        <v>Konstrukteur 6 / -planer 6 / Gruppenchef 6</v>
      </c>
      <c r="CW115" s="514">
        <v>733</v>
      </c>
      <c r="CX115" s="512">
        <f>VLOOKUP($CW115,Funktionsbezeichnungen,3,0)</f>
        <v>6</v>
      </c>
      <c r="CY115" s="511" t="str">
        <f>VLOOKUP($CW115,Funktionsbezeichnungen,2,0)</f>
        <v>Konstrukteur 6 / -planer 6 / Gruppenchef 6</v>
      </c>
      <c r="CZ115" s="514"/>
      <c r="DA115" s="512"/>
      <c r="DB115" s="511"/>
      <c r="DC115" s="514">
        <v>732</v>
      </c>
      <c r="DD115" s="512">
        <f>VLOOKUP($DC115,Funktionsbezeichnungen,3,0)</f>
        <v>5</v>
      </c>
      <c r="DE115" s="511" t="str">
        <f>VLOOKUP($DC115,Funktionsbezeichnungen,2,0)</f>
        <v>Konstrukteur 5 / -planer 5</v>
      </c>
      <c r="DF115" s="512">
        <v>732</v>
      </c>
      <c r="DG115" s="512">
        <f>VLOOKUP($DF115,Funktionsbezeichnungen,3,0)</f>
        <v>5</v>
      </c>
      <c r="DH115" s="511" t="str">
        <f>VLOOKUP($DF115,Funktionsbezeichnungen,2,0)</f>
        <v>Konstrukteur 5 / -planer 5</v>
      </c>
      <c r="DJ115" s="512">
        <v>732</v>
      </c>
      <c r="DK115" s="512">
        <f>VLOOKUP($DJ115,Funktionsbezeichnungen,3,0)</f>
        <v>5</v>
      </c>
      <c r="DL115" s="511" t="str">
        <f>VLOOKUP($DJ115,Funktionsbezeichnungen,2,0)</f>
        <v>Konstrukteur 5 / -planer 5</v>
      </c>
      <c r="DQ115" s="491">
        <f t="shared" si="101"/>
        <v>7702</v>
      </c>
      <c r="DR115" s="494">
        <v>6</v>
      </c>
      <c r="DS115" s="491">
        <v>0</v>
      </c>
      <c r="DT115" s="491" t="s">
        <v>964</v>
      </c>
      <c r="EV115" s="519">
        <v>4216</v>
      </c>
      <c r="EW115" s="491" t="s">
        <v>121</v>
      </c>
    </row>
    <row r="116" spans="1:153" s="491" customFormat="1" ht="19.5" hidden="1" customHeight="1" outlineLevel="1" x14ac:dyDescent="0.25">
      <c r="A116" s="510"/>
      <c r="B116" s="510"/>
      <c r="C116" s="510">
        <f t="shared" si="94"/>
        <v>1</v>
      </c>
      <c r="D116" s="509"/>
      <c r="E116" s="509"/>
      <c r="F116" s="509"/>
      <c r="G116" s="510"/>
      <c r="H116" s="510"/>
      <c r="I116" s="509">
        <v>1</v>
      </c>
      <c r="J116" s="510"/>
      <c r="K116" s="509"/>
      <c r="L116" s="509"/>
      <c r="M116" s="509"/>
      <c r="N116" s="490"/>
      <c r="O116" s="490"/>
      <c r="P116" s="471" t="s">
        <v>1140</v>
      </c>
      <c r="Q116" s="472" t="s">
        <v>524</v>
      </c>
      <c r="R116" s="472" t="s">
        <v>928</v>
      </c>
      <c r="S116" s="597"/>
      <c r="T116" s="536" t="s">
        <v>283</v>
      </c>
      <c r="U116" s="502">
        <v>1988</v>
      </c>
      <c r="V116" s="507" t="s">
        <v>235</v>
      </c>
      <c r="W116" s="502">
        <v>2010</v>
      </c>
      <c r="X116" s="504"/>
      <c r="Y116" s="470"/>
      <c r="Z116" s="505"/>
      <c r="AA116" s="518"/>
      <c r="AB116" s="532">
        <f t="shared" si="95"/>
        <v>13</v>
      </c>
      <c r="AC116" s="518" t="s">
        <v>235</v>
      </c>
      <c r="AD116" s="517">
        <v>2010</v>
      </c>
      <c r="AE116" s="607"/>
      <c r="AF116" s="604" t="s">
        <v>142</v>
      </c>
      <c r="AG116" s="501"/>
      <c r="AH116" s="501"/>
      <c r="AI116" s="500" t="s">
        <v>378</v>
      </c>
      <c r="AJ116" s="492"/>
      <c r="CM116" s="491" t="str">
        <f t="shared" si="96"/>
        <v/>
      </c>
      <c r="CN116" s="491" t="str">
        <f t="shared" si="68"/>
        <v>Niederberger Benjamin</v>
      </c>
      <c r="CP116" s="491">
        <f t="shared" si="97"/>
        <v>13</v>
      </c>
      <c r="CQ116" s="491" t="str">
        <f t="shared" si="102"/>
        <v>E</v>
      </c>
      <c r="CR116" s="445" t="str">
        <f t="shared" si="98"/>
        <v>E</v>
      </c>
      <c r="CS116" s="519">
        <v>9701</v>
      </c>
      <c r="CT116" s="514">
        <v>733</v>
      </c>
      <c r="CU116" s="512">
        <f t="shared" si="99"/>
        <v>6</v>
      </c>
      <c r="CV116" s="511" t="str">
        <f t="shared" si="100"/>
        <v>Konstrukteur 6 / -planer 6 / Gruppenchef 6</v>
      </c>
      <c r="CW116" s="514">
        <v>733</v>
      </c>
      <c r="CX116" s="512">
        <f>VLOOKUP($CW116,Funktionsbezeichnungen,3,0)</f>
        <v>6</v>
      </c>
      <c r="CY116" s="511" t="str">
        <f>VLOOKUP($CW116,Funktionsbezeichnungen,2,0)</f>
        <v>Konstrukteur 6 / -planer 6 / Gruppenchef 6</v>
      </c>
      <c r="CZ116" s="514">
        <v>732</v>
      </c>
      <c r="DA116" s="512">
        <f>VLOOKUP($CZ116,Funktionsbezeichnungen,3,0)</f>
        <v>5</v>
      </c>
      <c r="DB116" s="511" t="str">
        <f>VLOOKUP($CZ116,Funktionsbezeichnungen,2,0)</f>
        <v>Konstrukteur 5 / -planer 5</v>
      </c>
      <c r="DC116" s="514">
        <v>731</v>
      </c>
      <c r="DD116" s="512">
        <f>VLOOKUP($DC116,Funktionsbezeichnungen,3,0)</f>
        <v>4</v>
      </c>
      <c r="DE116" s="511" t="str">
        <f>VLOOKUP($DC116,Funktionsbezeichnungen,2,0)</f>
        <v>Konstrukteur 4 / -planer 4</v>
      </c>
      <c r="DF116" s="514">
        <v>731</v>
      </c>
      <c r="DG116" s="512">
        <f>VLOOKUP($DF116,Funktionsbezeichnungen,3,0)</f>
        <v>4</v>
      </c>
      <c r="DH116" s="511" t="str">
        <f>VLOOKUP($DF116,Funktionsbezeichnungen,2,0)</f>
        <v>Konstrukteur 4 / -planer 4</v>
      </c>
      <c r="DI116" s="513"/>
      <c r="DJ116" s="512">
        <v>731</v>
      </c>
      <c r="DK116" s="512">
        <f>VLOOKUP($DJ116,Funktionsbezeichnungen,3,0)</f>
        <v>4</v>
      </c>
      <c r="DL116" s="511" t="str">
        <f>VLOOKUP($DJ116,Funktionsbezeichnungen,2,0)</f>
        <v>Konstrukteur 4 / -planer 4</v>
      </c>
      <c r="DQ116" s="491">
        <f t="shared" si="101"/>
        <v>9701</v>
      </c>
      <c r="DR116" s="494">
        <v>6</v>
      </c>
      <c r="DS116" s="491">
        <v>0</v>
      </c>
      <c r="DT116" s="491" t="s">
        <v>964</v>
      </c>
      <c r="EV116" s="519">
        <v>4320</v>
      </c>
      <c r="EW116" s="491" t="s">
        <v>121</v>
      </c>
    </row>
    <row r="117" spans="1:153" s="491" customFormat="1" ht="24" hidden="1" collapsed="1" x14ac:dyDescent="0.25">
      <c r="A117" s="510"/>
      <c r="B117" s="510"/>
      <c r="C117" s="510" t="str">
        <f t="shared" si="94"/>
        <v/>
      </c>
      <c r="D117" s="509"/>
      <c r="E117" s="509"/>
      <c r="F117" s="509"/>
      <c r="G117" s="510"/>
      <c r="H117" s="510"/>
      <c r="I117" s="509">
        <v>1</v>
      </c>
      <c r="J117" s="510"/>
      <c r="K117" s="509"/>
      <c r="L117" s="509"/>
      <c r="M117" s="509"/>
      <c r="N117" s="490"/>
      <c r="O117" s="490"/>
      <c r="P117" s="471" t="s">
        <v>359</v>
      </c>
      <c r="Q117" s="472" t="s">
        <v>594</v>
      </c>
      <c r="R117" s="472" t="s">
        <v>928</v>
      </c>
      <c r="S117" s="597"/>
      <c r="T117" s="831" t="s">
        <v>595</v>
      </c>
      <c r="U117" s="832">
        <v>1992</v>
      </c>
      <c r="V117" s="833" t="s">
        <v>235</v>
      </c>
      <c r="W117" s="832">
        <v>2013</v>
      </c>
      <c r="X117" s="834" t="s">
        <v>1642</v>
      </c>
      <c r="Y117" s="835">
        <v>2021</v>
      </c>
      <c r="Z117" s="836" t="s">
        <v>1641</v>
      </c>
      <c r="AA117" s="837" t="s">
        <v>1629</v>
      </c>
      <c r="AB117" s="838">
        <f t="shared" si="95"/>
        <v>2</v>
      </c>
      <c r="AC117" s="837" t="s">
        <v>110</v>
      </c>
      <c r="AD117" s="839">
        <v>2013</v>
      </c>
      <c r="AE117" s="837" t="s">
        <v>110</v>
      </c>
      <c r="AF117" s="840" t="s">
        <v>121</v>
      </c>
      <c r="AG117" s="841"/>
      <c r="AH117" s="640"/>
      <c r="AI117" s="500" t="s">
        <v>378</v>
      </c>
      <c r="AJ117" s="492"/>
      <c r="CM117" s="491" t="str">
        <f t="shared" si="96"/>
        <v>anders</v>
      </c>
      <c r="CN117" s="491" t="str">
        <f t="shared" si="68"/>
        <v>Schär Cedric</v>
      </c>
      <c r="CP117" s="491">
        <f t="shared" si="97"/>
        <v>2</v>
      </c>
      <c r="CQ117" s="491" t="str">
        <f t="shared" si="102"/>
        <v>D</v>
      </c>
      <c r="CR117" s="445" t="str">
        <f t="shared" si="98"/>
        <v>F</v>
      </c>
      <c r="CS117" s="519">
        <v>9715</v>
      </c>
      <c r="CT117" s="514">
        <v>732</v>
      </c>
      <c r="CU117" s="512">
        <f t="shared" si="99"/>
        <v>5</v>
      </c>
      <c r="CV117" s="511" t="str">
        <f t="shared" si="100"/>
        <v>Konstrukteur 5 / -planer 5</v>
      </c>
      <c r="CW117" s="514">
        <v>732</v>
      </c>
      <c r="CX117" s="512">
        <f>VLOOKUP($CW117,Funktionsbezeichnungen,3,0)</f>
        <v>5</v>
      </c>
      <c r="CY117" s="511" t="str">
        <f>VLOOKUP($CW117,Funktionsbezeichnungen,2,0)</f>
        <v>Konstrukteur 5 / -planer 5</v>
      </c>
      <c r="CZ117" s="514">
        <v>731</v>
      </c>
      <c r="DA117" s="512">
        <f>VLOOKUP($CZ117,Funktionsbezeichnungen,3,0)</f>
        <v>4</v>
      </c>
      <c r="DB117" s="511" t="str">
        <f>VLOOKUP($CZ117,Funktionsbezeichnungen,2,0)</f>
        <v>Konstrukteur 4 / -planer 4</v>
      </c>
      <c r="DC117" s="514"/>
      <c r="DD117" s="512"/>
      <c r="DE117" s="511"/>
      <c r="DF117" s="514"/>
      <c r="DG117" s="512"/>
      <c r="DH117" s="511"/>
      <c r="DI117" s="513"/>
      <c r="DJ117" s="512">
        <v>731</v>
      </c>
      <c r="DK117" s="512">
        <f>VLOOKUP($DJ117,Funktionsbezeichnungen,3,0)</f>
        <v>4</v>
      </c>
      <c r="DL117" s="511" t="str">
        <f>VLOOKUP($DJ117,Funktionsbezeichnungen,2,0)</f>
        <v>Konstrukteur 4 / -planer 4</v>
      </c>
      <c r="DQ117" s="491">
        <f t="shared" si="101"/>
        <v>9715</v>
      </c>
      <c r="DR117" s="494">
        <v>6</v>
      </c>
      <c r="DS117" s="491">
        <v>0</v>
      </c>
      <c r="DT117" s="491" t="s">
        <v>964</v>
      </c>
      <c r="EV117" s="519">
        <v>5581</v>
      </c>
      <c r="EW117" s="491" t="s">
        <v>121</v>
      </c>
    </row>
    <row r="118" spans="1:153" s="491" customFormat="1" hidden="1" x14ac:dyDescent="0.25">
      <c r="A118" s="510"/>
      <c r="B118" s="510"/>
      <c r="C118" s="510" t="str">
        <f t="shared" si="94"/>
        <v/>
      </c>
      <c r="D118" s="509"/>
      <c r="E118" s="509"/>
      <c r="F118" s="509"/>
      <c r="G118" s="510"/>
      <c r="H118" s="510"/>
      <c r="I118" s="509">
        <v>1</v>
      </c>
      <c r="J118" s="510"/>
      <c r="K118" s="509"/>
      <c r="L118" s="509"/>
      <c r="M118" s="509"/>
      <c r="N118" s="490"/>
      <c r="O118" s="490"/>
      <c r="P118" s="471" t="s">
        <v>359</v>
      </c>
      <c r="Q118" s="472" t="s">
        <v>903</v>
      </c>
      <c r="R118" s="472" t="s">
        <v>928</v>
      </c>
      <c r="S118" s="597"/>
      <c r="T118" s="821" t="s">
        <v>900</v>
      </c>
      <c r="U118" s="822">
        <v>1996</v>
      </c>
      <c r="V118" s="823" t="s">
        <v>235</v>
      </c>
      <c r="W118" s="822">
        <v>2016</v>
      </c>
      <c r="X118" s="824"/>
      <c r="Y118" s="825"/>
      <c r="Z118" s="826"/>
      <c r="AA118" s="631" t="s">
        <v>1629</v>
      </c>
      <c r="AB118" s="828">
        <f t="shared" si="95"/>
        <v>7</v>
      </c>
      <c r="AC118" s="631" t="s">
        <v>1588</v>
      </c>
      <c r="AD118" s="829">
        <v>2016</v>
      </c>
      <c r="AE118" s="631" t="s">
        <v>1619</v>
      </c>
      <c r="AF118" s="632" t="s">
        <v>121</v>
      </c>
      <c r="AG118" s="821"/>
      <c r="AH118" s="640"/>
      <c r="AI118" s="500" t="s">
        <v>378</v>
      </c>
      <c r="AJ118" s="492"/>
      <c r="CM118" s="533" t="str">
        <f t="shared" si="96"/>
        <v>anders</v>
      </c>
      <c r="CN118" s="495" t="str">
        <f t="shared" si="68"/>
        <v>Boschung Jan</v>
      </c>
      <c r="CP118" s="491">
        <f t="shared" si="97"/>
        <v>7</v>
      </c>
      <c r="CQ118" s="491" t="str">
        <f t="shared" si="102"/>
        <v>D</v>
      </c>
      <c r="CR118" s="445" t="str">
        <f t="shared" si="98"/>
        <v>G</v>
      </c>
      <c r="CS118" s="519">
        <v>9740</v>
      </c>
      <c r="CT118" s="514">
        <v>731</v>
      </c>
      <c r="CU118" s="512">
        <f t="shared" si="99"/>
        <v>4</v>
      </c>
      <c r="CV118" s="511" t="str">
        <f t="shared" si="100"/>
        <v>Konstrukteur 4 / -planer 4</v>
      </c>
      <c r="CW118" s="514"/>
      <c r="CX118" s="512"/>
      <c r="CY118" s="511" t="e">
        <f>VLOOKUP($CW118,Funktionsbezeichnungen,2,0)</f>
        <v>#N/A</v>
      </c>
      <c r="CZ118" s="514"/>
      <c r="DA118" s="512"/>
      <c r="DB118" s="511"/>
      <c r="DC118" s="514"/>
      <c r="DD118" s="512"/>
      <c r="DE118" s="511"/>
      <c r="DF118" s="514"/>
      <c r="DG118" s="512"/>
      <c r="DH118" s="511"/>
      <c r="DI118" s="513"/>
      <c r="DJ118" s="512"/>
      <c r="DK118" s="512"/>
      <c r="DL118" s="511"/>
      <c r="DQ118" s="491">
        <f t="shared" si="101"/>
        <v>9740</v>
      </c>
      <c r="DR118" s="494">
        <v>8</v>
      </c>
      <c r="DS118" s="491">
        <v>0</v>
      </c>
      <c r="DT118" s="493" t="s">
        <v>976</v>
      </c>
      <c r="EV118" s="519">
        <v>4352</v>
      </c>
      <c r="EW118" s="491" t="s">
        <v>121</v>
      </c>
    </row>
    <row r="119" spans="1:153" s="491" customFormat="1" ht="21" hidden="1" customHeight="1" outlineLevel="1" x14ac:dyDescent="0.25">
      <c r="A119" s="510"/>
      <c r="B119" s="510"/>
      <c r="C119" s="510">
        <f t="shared" si="94"/>
        <v>1</v>
      </c>
      <c r="D119" s="509"/>
      <c r="E119" s="509"/>
      <c r="F119" s="509"/>
      <c r="G119" s="510"/>
      <c r="H119" s="510"/>
      <c r="I119" s="509"/>
      <c r="J119" s="510"/>
      <c r="K119" s="509"/>
      <c r="L119" s="509">
        <v>1</v>
      </c>
      <c r="M119" s="509"/>
      <c r="N119" s="490"/>
      <c r="O119" s="490"/>
      <c r="P119" s="471" t="s">
        <v>357</v>
      </c>
      <c r="Q119" s="472" t="s">
        <v>504</v>
      </c>
      <c r="R119" s="472" t="s">
        <v>369</v>
      </c>
      <c r="S119" s="597"/>
      <c r="T119" s="508" t="s">
        <v>157</v>
      </c>
      <c r="U119" s="502">
        <v>1976</v>
      </c>
      <c r="V119" s="508" t="s">
        <v>320</v>
      </c>
      <c r="W119" s="502">
        <v>2002</v>
      </c>
      <c r="X119" s="504" t="s">
        <v>321</v>
      </c>
      <c r="Y119" s="470">
        <v>2005</v>
      </c>
      <c r="Z119" s="534" t="s">
        <v>1547</v>
      </c>
      <c r="AA119" s="535"/>
      <c r="AB119" s="532">
        <f t="shared" si="95"/>
        <v>18</v>
      </c>
      <c r="AC119" s="518" t="s">
        <v>1520</v>
      </c>
      <c r="AD119" s="517">
        <v>1997</v>
      </c>
      <c r="AE119" s="607"/>
      <c r="AF119" s="604" t="s">
        <v>105</v>
      </c>
      <c r="AG119" s="501"/>
      <c r="AH119" s="501"/>
      <c r="AI119" s="500" t="s">
        <v>455</v>
      </c>
      <c r="AJ119" s="492"/>
      <c r="CM119" s="491" t="str">
        <f t="shared" si="96"/>
        <v/>
      </c>
      <c r="CN119" s="491" t="str">
        <f t="shared" si="68"/>
        <v>Kiefer Patrick</v>
      </c>
      <c r="CP119" s="491">
        <f t="shared" si="97"/>
        <v>18</v>
      </c>
      <c r="CQ119" s="491" t="str">
        <f t="shared" si="102"/>
        <v>C</v>
      </c>
      <c r="CR119" s="445" t="str">
        <f t="shared" si="98"/>
        <v>C</v>
      </c>
      <c r="CS119" s="519">
        <v>6753</v>
      </c>
      <c r="CT119" s="514">
        <v>223</v>
      </c>
      <c r="CU119" s="512">
        <f t="shared" si="99"/>
        <v>10</v>
      </c>
      <c r="CV119" s="511" t="str">
        <f t="shared" si="100"/>
        <v>Finanz-Fachspezialist / Controller 10</v>
      </c>
      <c r="CW119" s="514">
        <v>223</v>
      </c>
      <c r="CX119" s="512">
        <f t="shared" ref="CX119:CX138" si="103">VLOOKUP($CW119,Funktionsbezeichnungen,3,0)</f>
        <v>10</v>
      </c>
      <c r="CY119" s="511" t="str">
        <f t="shared" ref="CY119:CY135" si="104">VLOOKUP($CW119,Funktionsbezeichnungen,2,0)</f>
        <v>Finanz-Fachspezialist / Controller 10</v>
      </c>
      <c r="CZ119" s="514">
        <v>223</v>
      </c>
      <c r="DA119" s="512">
        <f>VLOOKUP($CZ119,Funktionsbezeichnungen,3,0)</f>
        <v>10</v>
      </c>
      <c r="DB119" s="511" t="str">
        <f>VLOOKUP($CZ119,Funktionsbezeichnungen,2,0)</f>
        <v>Finanz-Fachspezialist / Controller 10</v>
      </c>
      <c r="DC119" s="514">
        <v>223</v>
      </c>
      <c r="DD119" s="512">
        <f t="shared" ref="DD119:DD135" si="105">VLOOKUP($DC119,Funktionsbezeichnungen,3,0)</f>
        <v>10</v>
      </c>
      <c r="DE119" s="511" t="str">
        <f t="shared" ref="DE119:DE135" si="106">VLOOKUP($DC119,Funktionsbezeichnungen,2,0)</f>
        <v>Finanz-Fachspezialist / Controller 10</v>
      </c>
      <c r="DF119" s="514">
        <v>223</v>
      </c>
      <c r="DG119" s="512">
        <f t="shared" ref="DG119:DG135" si="107">VLOOKUP($DF119,Funktionsbezeichnungen,3,0)</f>
        <v>10</v>
      </c>
      <c r="DH119" s="511" t="str">
        <f t="shared" ref="DH119:DH135" si="108">VLOOKUP($DF119,Funktionsbezeichnungen,2,0)</f>
        <v>Finanz-Fachspezialist / Controller 10</v>
      </c>
      <c r="DI119" s="513"/>
      <c r="DJ119" s="514">
        <v>223</v>
      </c>
      <c r="DK119" s="512">
        <f t="shared" ref="DK119:DK135" si="109">VLOOKUP($DJ119,Funktionsbezeichnungen,3,0)</f>
        <v>10</v>
      </c>
      <c r="DL119" s="511" t="str">
        <f t="shared" ref="DL119:DL135" si="110">VLOOKUP($DJ119,Funktionsbezeichnungen,2,0)</f>
        <v>Finanz-Fachspezialist / Controller 10</v>
      </c>
      <c r="DQ119" s="491">
        <f t="shared" si="101"/>
        <v>6753</v>
      </c>
      <c r="DR119" s="494">
        <v>3</v>
      </c>
      <c r="DS119" s="491">
        <v>0</v>
      </c>
      <c r="DT119" s="493" t="s">
        <v>972</v>
      </c>
      <c r="EV119" s="519">
        <v>8655</v>
      </c>
      <c r="EW119" s="491" t="s">
        <v>121</v>
      </c>
    </row>
    <row r="120" spans="1:153" s="491" customFormat="1" ht="21" hidden="1" customHeight="1" outlineLevel="1" x14ac:dyDescent="0.25">
      <c r="A120" s="510"/>
      <c r="B120" s="510">
        <v>1</v>
      </c>
      <c r="C120" s="510">
        <f t="shared" si="94"/>
        <v>1</v>
      </c>
      <c r="D120" s="509"/>
      <c r="E120" s="509"/>
      <c r="F120" s="509"/>
      <c r="G120" s="510"/>
      <c r="H120" s="510"/>
      <c r="I120" s="509"/>
      <c r="J120" s="510"/>
      <c r="K120" s="509"/>
      <c r="L120" s="509">
        <v>1</v>
      </c>
      <c r="M120" s="509"/>
      <c r="N120" s="490">
        <v>1</v>
      </c>
      <c r="O120" s="490"/>
      <c r="P120" s="471" t="s">
        <v>359</v>
      </c>
      <c r="Q120" s="472" t="s">
        <v>500</v>
      </c>
      <c r="R120" s="472" t="s">
        <v>369</v>
      </c>
      <c r="S120" s="597"/>
      <c r="T120" s="508" t="s">
        <v>152</v>
      </c>
      <c r="U120" s="502">
        <v>1952</v>
      </c>
      <c r="V120" s="507" t="s">
        <v>151</v>
      </c>
      <c r="W120" s="502">
        <v>1971</v>
      </c>
      <c r="X120" s="504"/>
      <c r="Y120" s="470"/>
      <c r="Z120" s="505"/>
      <c r="AA120" s="518"/>
      <c r="AB120" s="532">
        <f t="shared" si="95"/>
        <v>52</v>
      </c>
      <c r="AC120" s="518" t="s">
        <v>696</v>
      </c>
      <c r="AD120" s="517">
        <v>1996</v>
      </c>
      <c r="AE120" s="607"/>
      <c r="AF120" s="604" t="s">
        <v>121</v>
      </c>
      <c r="AG120" s="501"/>
      <c r="AH120" s="501"/>
      <c r="AI120" s="540" t="s">
        <v>1078</v>
      </c>
      <c r="AJ120" s="492"/>
      <c r="CM120" s="491" t="e">
        <f t="shared" si="96"/>
        <v>#N/A</v>
      </c>
      <c r="CN120" s="491" t="str">
        <f t="shared" si="68"/>
        <v>Meister Christine</v>
      </c>
      <c r="CP120" s="491">
        <f t="shared" si="97"/>
        <v>52</v>
      </c>
      <c r="CQ120" s="491" t="str">
        <f t="shared" si="102"/>
        <v>D</v>
      </c>
      <c r="CR120" s="445" t="e">
        <f t="shared" si="98"/>
        <v>#N/A</v>
      </c>
      <c r="CS120" s="519">
        <v>4245</v>
      </c>
      <c r="CT120" s="514">
        <v>134</v>
      </c>
      <c r="CU120" s="512">
        <f t="shared" si="99"/>
        <v>7</v>
      </c>
      <c r="CV120" s="511" t="str">
        <f t="shared" si="100"/>
        <v>Kaufmännischer Mitarbeiter 7 / Gruppenchef 7</v>
      </c>
      <c r="CW120" s="514">
        <v>134</v>
      </c>
      <c r="CX120" s="512">
        <f t="shared" si="103"/>
        <v>7</v>
      </c>
      <c r="CY120" s="511" t="str">
        <f t="shared" si="104"/>
        <v>Kaufmännischer Mitarbeiter 7 / Gruppenchef 7</v>
      </c>
      <c r="CZ120" s="514">
        <v>134</v>
      </c>
      <c r="DA120" s="512">
        <f>VLOOKUP($CZ120,Funktionsbezeichnungen,3,0)</f>
        <v>7</v>
      </c>
      <c r="DB120" s="511" t="str">
        <f>VLOOKUP($CZ120,Funktionsbezeichnungen,2,0)</f>
        <v>Kaufmännischer Mitarbeiter 7 / Gruppenchef 7</v>
      </c>
      <c r="DC120" s="514">
        <v>134</v>
      </c>
      <c r="DD120" s="512">
        <f t="shared" si="105"/>
        <v>7</v>
      </c>
      <c r="DE120" s="511" t="str">
        <f t="shared" si="106"/>
        <v>Kaufmännischer Mitarbeiter 7 / Gruppenchef 7</v>
      </c>
      <c r="DF120" s="514">
        <v>134</v>
      </c>
      <c r="DG120" s="512">
        <f t="shared" si="107"/>
        <v>7</v>
      </c>
      <c r="DH120" s="511" t="str">
        <f t="shared" si="108"/>
        <v>Kaufmännischer Mitarbeiter 7 / Gruppenchef 7</v>
      </c>
      <c r="DI120" s="513"/>
      <c r="DJ120" s="514">
        <v>134</v>
      </c>
      <c r="DK120" s="512">
        <f t="shared" si="109"/>
        <v>7</v>
      </c>
      <c r="DL120" s="511" t="str">
        <f t="shared" si="110"/>
        <v>Kaufmännischer Mitarbeiter 7 / Gruppenchef 7</v>
      </c>
      <c r="DQ120" s="491">
        <f t="shared" si="101"/>
        <v>4245</v>
      </c>
      <c r="DR120" s="494">
        <v>6</v>
      </c>
      <c r="DS120" s="491">
        <v>0</v>
      </c>
      <c r="DT120" s="491" t="s">
        <v>955</v>
      </c>
      <c r="EV120" s="519">
        <v>5637</v>
      </c>
      <c r="EW120" s="491" t="s">
        <v>142</v>
      </c>
    </row>
    <row r="121" spans="1:153" s="491" customFormat="1" ht="16.5" hidden="1" customHeight="1" outlineLevel="1" x14ac:dyDescent="0.25">
      <c r="A121" s="510"/>
      <c r="B121" s="510">
        <v>1</v>
      </c>
      <c r="C121" s="510">
        <f t="shared" si="94"/>
        <v>1</v>
      </c>
      <c r="D121" s="509"/>
      <c r="E121" s="509"/>
      <c r="F121" s="538"/>
      <c r="G121" s="539"/>
      <c r="H121" s="539"/>
      <c r="I121" s="538"/>
      <c r="J121" s="539"/>
      <c r="K121" s="538"/>
      <c r="L121" s="538">
        <v>1</v>
      </c>
      <c r="M121" s="538"/>
      <c r="N121" s="489"/>
      <c r="O121" s="489"/>
      <c r="P121" s="476" t="s">
        <v>357</v>
      </c>
      <c r="Q121" s="472" t="s">
        <v>501</v>
      </c>
      <c r="R121" s="472" t="s">
        <v>369</v>
      </c>
      <c r="S121" s="597"/>
      <c r="T121" s="536" t="s">
        <v>207</v>
      </c>
      <c r="U121" s="502">
        <v>1954</v>
      </c>
      <c r="V121" s="507" t="s">
        <v>210</v>
      </c>
      <c r="W121" s="502">
        <v>1971</v>
      </c>
      <c r="X121" s="504"/>
      <c r="Y121" s="470"/>
      <c r="Z121" s="505"/>
      <c r="AA121" s="535"/>
      <c r="AB121" s="532">
        <f t="shared" si="95"/>
        <v>52</v>
      </c>
      <c r="AC121" s="518" t="s">
        <v>209</v>
      </c>
      <c r="AD121" s="517">
        <v>2001</v>
      </c>
      <c r="AE121" s="607"/>
      <c r="AF121" s="604" t="s">
        <v>121</v>
      </c>
      <c r="AG121" s="501"/>
      <c r="AH121" s="501"/>
      <c r="AI121" s="500" t="s">
        <v>453</v>
      </c>
      <c r="AJ121" s="492"/>
      <c r="CM121" s="491" t="str">
        <f t="shared" si="96"/>
        <v/>
      </c>
      <c r="CN121" s="491" t="str">
        <f t="shared" si="68"/>
        <v>Derezynski Françoise</v>
      </c>
      <c r="CP121" s="491">
        <f t="shared" si="97"/>
        <v>52</v>
      </c>
      <c r="CQ121" s="491" t="str">
        <f t="shared" si="102"/>
        <v>D</v>
      </c>
      <c r="CR121" s="445" t="str">
        <f t="shared" si="98"/>
        <v>D</v>
      </c>
      <c r="CS121" s="519">
        <v>4266</v>
      </c>
      <c r="CT121" s="514">
        <v>141</v>
      </c>
      <c r="CU121" s="512">
        <f t="shared" si="99"/>
        <v>8</v>
      </c>
      <c r="CV121" s="511" t="str">
        <f t="shared" si="100"/>
        <v>Kaufmännischer Fachspezialist 8</v>
      </c>
      <c r="CW121" s="514">
        <v>141</v>
      </c>
      <c r="CX121" s="512">
        <f t="shared" si="103"/>
        <v>8</v>
      </c>
      <c r="CY121" s="511" t="str">
        <f t="shared" si="104"/>
        <v>Kaufmännischer Fachspezialist 8</v>
      </c>
      <c r="CZ121" s="514">
        <v>141</v>
      </c>
      <c r="DA121" s="512">
        <f>VLOOKUP($CZ121,Funktionsbezeichnungen,3,0)</f>
        <v>8</v>
      </c>
      <c r="DB121" s="511" t="str">
        <f>VLOOKUP($CZ121,Funktionsbezeichnungen,2,0)</f>
        <v>Kaufmännischer Fachspezialist 8</v>
      </c>
      <c r="DC121" s="514">
        <v>134</v>
      </c>
      <c r="DD121" s="512">
        <f t="shared" si="105"/>
        <v>7</v>
      </c>
      <c r="DE121" s="511" t="str">
        <f t="shared" si="106"/>
        <v>Kaufmännischer Mitarbeiter 7 / Gruppenchef 7</v>
      </c>
      <c r="DF121" s="514">
        <v>134</v>
      </c>
      <c r="DG121" s="512">
        <f t="shared" si="107"/>
        <v>7</v>
      </c>
      <c r="DH121" s="511" t="str">
        <f t="shared" si="108"/>
        <v>Kaufmännischer Mitarbeiter 7 / Gruppenchef 7</v>
      </c>
      <c r="DI121" s="513"/>
      <c r="DJ121" s="514">
        <v>134</v>
      </c>
      <c r="DK121" s="512">
        <f t="shared" si="109"/>
        <v>7</v>
      </c>
      <c r="DL121" s="511" t="str">
        <f t="shared" si="110"/>
        <v>Kaufmännischer Mitarbeiter 7 / Gruppenchef 7</v>
      </c>
      <c r="DQ121" s="491">
        <f t="shared" si="101"/>
        <v>4266</v>
      </c>
      <c r="DR121" s="494">
        <v>6</v>
      </c>
      <c r="DS121" s="491">
        <v>0</v>
      </c>
      <c r="DT121" s="493" t="s">
        <v>955</v>
      </c>
      <c r="EV121" s="519">
        <v>5629</v>
      </c>
      <c r="EW121" s="491" t="s">
        <v>142</v>
      </c>
    </row>
    <row r="122" spans="1:153" s="491" customFormat="1" ht="18.75" hidden="1" customHeight="1" outlineLevel="1" x14ac:dyDescent="0.25">
      <c r="A122" s="510"/>
      <c r="B122" s="510">
        <v>1</v>
      </c>
      <c r="C122" s="510">
        <f t="shared" si="94"/>
        <v>1</v>
      </c>
      <c r="D122" s="509"/>
      <c r="E122" s="509"/>
      <c r="F122" s="538"/>
      <c r="G122" s="539"/>
      <c r="H122" s="539"/>
      <c r="I122" s="538"/>
      <c r="J122" s="539"/>
      <c r="K122" s="538"/>
      <c r="L122" s="538">
        <v>1</v>
      </c>
      <c r="M122" s="538"/>
      <c r="N122" s="489"/>
      <c r="O122" s="489"/>
      <c r="P122" s="476" t="s">
        <v>357</v>
      </c>
      <c r="Q122" s="472" t="s">
        <v>502</v>
      </c>
      <c r="R122" s="472" t="s">
        <v>369</v>
      </c>
      <c r="S122" s="597"/>
      <c r="T122" s="536" t="s">
        <v>153</v>
      </c>
      <c r="U122" s="502">
        <v>1953</v>
      </c>
      <c r="V122" s="507" t="s">
        <v>215</v>
      </c>
      <c r="W122" s="502">
        <v>1977</v>
      </c>
      <c r="X122" s="504" t="s">
        <v>318</v>
      </c>
      <c r="Y122" s="470">
        <v>2000</v>
      </c>
      <c r="Z122" s="534" t="s">
        <v>1547</v>
      </c>
      <c r="AA122" s="535" t="s">
        <v>319</v>
      </c>
      <c r="AB122" s="532">
        <f t="shared" si="95"/>
        <v>23</v>
      </c>
      <c r="AC122" s="518" t="s">
        <v>695</v>
      </c>
      <c r="AD122" s="517">
        <v>1994</v>
      </c>
      <c r="AE122" s="607"/>
      <c r="AF122" s="604" t="s">
        <v>121</v>
      </c>
      <c r="AG122" s="501"/>
      <c r="AH122" s="501"/>
      <c r="AI122" s="500" t="s">
        <v>456</v>
      </c>
      <c r="AJ122" s="492"/>
      <c r="CM122" s="491" t="str">
        <f t="shared" si="96"/>
        <v/>
      </c>
      <c r="CN122" s="491" t="str">
        <f t="shared" si="68"/>
        <v>Szirt Madeleine</v>
      </c>
      <c r="CP122" s="491">
        <f t="shared" si="97"/>
        <v>23</v>
      </c>
      <c r="CQ122" s="491" t="str">
        <f t="shared" si="102"/>
        <v>D</v>
      </c>
      <c r="CR122" s="445" t="str">
        <f t="shared" si="98"/>
        <v>D</v>
      </c>
      <c r="CS122" s="519">
        <v>4216</v>
      </c>
      <c r="CT122" s="514">
        <v>162</v>
      </c>
      <c r="CU122" s="512">
        <f t="shared" si="99"/>
        <v>9</v>
      </c>
      <c r="CV122" s="511" t="str">
        <f t="shared" si="100"/>
        <v>Personal-Fachspezialist 9</v>
      </c>
      <c r="CW122" s="514">
        <v>162</v>
      </c>
      <c r="CX122" s="512">
        <f t="shared" si="103"/>
        <v>9</v>
      </c>
      <c r="CY122" s="511" t="str">
        <f t="shared" si="104"/>
        <v>Personal-Fachspezialist 9</v>
      </c>
      <c r="CZ122" s="514">
        <v>162</v>
      </c>
      <c r="DA122" s="512">
        <f>VLOOKUP($CZ122,Funktionsbezeichnungen,3,0)</f>
        <v>9</v>
      </c>
      <c r="DB122" s="511" t="str">
        <f>VLOOKUP($CZ122,Funktionsbezeichnungen,2,0)</f>
        <v>Personal-Fachspezialist 9</v>
      </c>
      <c r="DC122" s="514">
        <v>162</v>
      </c>
      <c r="DD122" s="512">
        <f t="shared" si="105"/>
        <v>9</v>
      </c>
      <c r="DE122" s="511" t="str">
        <f t="shared" si="106"/>
        <v>Personal-Fachspezialist 9</v>
      </c>
      <c r="DF122" s="514">
        <v>162</v>
      </c>
      <c r="DG122" s="512">
        <f t="shared" si="107"/>
        <v>9</v>
      </c>
      <c r="DH122" s="511" t="str">
        <f t="shared" si="108"/>
        <v>Personal-Fachspezialist 9</v>
      </c>
      <c r="DI122" s="513"/>
      <c r="DJ122" s="514">
        <v>162</v>
      </c>
      <c r="DK122" s="512">
        <f t="shared" si="109"/>
        <v>9</v>
      </c>
      <c r="DL122" s="511" t="str">
        <f t="shared" si="110"/>
        <v>Personal-Fachspezialist 9</v>
      </c>
      <c r="DQ122" s="491">
        <f t="shared" si="101"/>
        <v>4216</v>
      </c>
      <c r="DR122" s="494">
        <v>3</v>
      </c>
      <c r="DS122" s="491">
        <v>0</v>
      </c>
      <c r="DT122" s="493" t="s">
        <v>971</v>
      </c>
      <c r="EV122" s="519">
        <v>7700</v>
      </c>
      <c r="EW122" s="491" t="s">
        <v>142</v>
      </c>
    </row>
    <row r="123" spans="1:153" s="491" customFormat="1" ht="17.25" hidden="1" customHeight="1" outlineLevel="1" x14ac:dyDescent="0.25">
      <c r="A123" s="510"/>
      <c r="B123" s="510">
        <v>1</v>
      </c>
      <c r="C123" s="510">
        <f t="shared" si="94"/>
        <v>1</v>
      </c>
      <c r="D123" s="509"/>
      <c r="E123" s="509"/>
      <c r="F123" s="509"/>
      <c r="G123" s="510"/>
      <c r="H123" s="510"/>
      <c r="I123" s="509"/>
      <c r="J123" s="510"/>
      <c r="K123" s="509"/>
      <c r="L123" s="509">
        <v>1</v>
      </c>
      <c r="M123" s="509"/>
      <c r="N123" s="490"/>
      <c r="O123" s="490"/>
      <c r="P123" s="471" t="s">
        <v>359</v>
      </c>
      <c r="Q123" s="472" t="s">
        <v>1155</v>
      </c>
      <c r="R123" s="472" t="s">
        <v>369</v>
      </c>
      <c r="S123" s="597"/>
      <c r="T123" s="508" t="s">
        <v>1156</v>
      </c>
      <c r="U123" s="502">
        <v>1959</v>
      </c>
      <c r="V123" s="507" t="s">
        <v>151</v>
      </c>
      <c r="W123" s="502">
        <v>1977</v>
      </c>
      <c r="X123" s="504"/>
      <c r="Y123" s="470"/>
      <c r="Z123" s="505"/>
      <c r="AA123" s="518"/>
      <c r="AB123" s="532">
        <f t="shared" si="95"/>
        <v>46</v>
      </c>
      <c r="AC123" s="518" t="s">
        <v>1157</v>
      </c>
      <c r="AD123" s="517">
        <v>2015</v>
      </c>
      <c r="AE123" s="607"/>
      <c r="AF123" s="604" t="s">
        <v>121</v>
      </c>
      <c r="AG123" s="501"/>
      <c r="AH123" s="501"/>
      <c r="AI123" s="500" t="s">
        <v>1158</v>
      </c>
      <c r="AJ123" s="492"/>
      <c r="CM123" s="491" t="str">
        <f t="shared" si="96"/>
        <v/>
      </c>
      <c r="CN123" s="491" t="str">
        <f t="shared" ref="CN123:CN162" si="111">+T123</f>
        <v>Canetti Rosemarie</v>
      </c>
      <c r="CP123" s="491">
        <f t="shared" si="97"/>
        <v>46</v>
      </c>
      <c r="CQ123" s="491" t="str">
        <f t="shared" si="102"/>
        <v>D</v>
      </c>
      <c r="CR123" s="445" t="str">
        <f t="shared" si="98"/>
        <v>D</v>
      </c>
      <c r="CS123" s="519">
        <v>4320</v>
      </c>
      <c r="CT123" s="514">
        <v>134</v>
      </c>
      <c r="CU123" s="512">
        <f t="shared" si="99"/>
        <v>7</v>
      </c>
      <c r="CV123" s="511" t="str">
        <f t="shared" si="100"/>
        <v>Kaufmännischer Mitarbeiter 7 / Gruppenchef 7</v>
      </c>
      <c r="CW123" s="514">
        <v>134</v>
      </c>
      <c r="CX123" s="512">
        <f t="shared" si="103"/>
        <v>7</v>
      </c>
      <c r="CY123" s="511" t="str">
        <f t="shared" si="104"/>
        <v>Kaufmännischer Mitarbeiter 7 / Gruppenchef 7</v>
      </c>
      <c r="CZ123" s="514"/>
      <c r="DA123" s="512"/>
      <c r="DB123" s="511"/>
      <c r="DC123" s="514">
        <v>134</v>
      </c>
      <c r="DD123" s="512">
        <f t="shared" si="105"/>
        <v>7</v>
      </c>
      <c r="DE123" s="511" t="str">
        <f t="shared" si="106"/>
        <v>Kaufmännischer Mitarbeiter 7 / Gruppenchef 7</v>
      </c>
      <c r="DF123" s="514">
        <v>134</v>
      </c>
      <c r="DG123" s="512">
        <f t="shared" si="107"/>
        <v>7</v>
      </c>
      <c r="DH123" s="511" t="str">
        <f t="shared" si="108"/>
        <v>Kaufmännischer Mitarbeiter 7 / Gruppenchef 7</v>
      </c>
      <c r="DI123" s="513"/>
      <c r="DJ123" s="514">
        <v>134</v>
      </c>
      <c r="DK123" s="512">
        <f t="shared" si="109"/>
        <v>7</v>
      </c>
      <c r="DL123" s="511" t="str">
        <f t="shared" si="110"/>
        <v>Kaufmännischer Mitarbeiter 7 / Gruppenchef 7</v>
      </c>
      <c r="DQ123" s="491">
        <f t="shared" si="101"/>
        <v>4320</v>
      </c>
      <c r="DR123" s="494">
        <v>6</v>
      </c>
      <c r="DS123" s="491">
        <v>0</v>
      </c>
      <c r="DT123" s="491" t="s">
        <v>955</v>
      </c>
      <c r="EV123" s="519">
        <v>6762</v>
      </c>
      <c r="EW123" s="491" t="s">
        <v>142</v>
      </c>
    </row>
    <row r="124" spans="1:153" s="491" customFormat="1" ht="20.25" hidden="1" customHeight="1" outlineLevel="1" x14ac:dyDescent="0.25">
      <c r="A124" s="510"/>
      <c r="B124" s="510">
        <v>1</v>
      </c>
      <c r="C124" s="510">
        <f t="shared" si="94"/>
        <v>1</v>
      </c>
      <c r="D124" s="509"/>
      <c r="E124" s="509"/>
      <c r="F124" s="509"/>
      <c r="G124" s="510"/>
      <c r="H124" s="510"/>
      <c r="I124" s="509"/>
      <c r="J124" s="510"/>
      <c r="K124" s="509"/>
      <c r="L124" s="509">
        <v>1</v>
      </c>
      <c r="M124" s="509"/>
      <c r="N124" s="490"/>
      <c r="O124" s="490"/>
      <c r="P124" s="471" t="s">
        <v>359</v>
      </c>
      <c r="Q124" s="472" t="s">
        <v>1168</v>
      </c>
      <c r="R124" s="472" t="s">
        <v>369</v>
      </c>
      <c r="S124" s="597"/>
      <c r="T124" s="508" t="s">
        <v>650</v>
      </c>
      <c r="U124" s="502">
        <v>1961</v>
      </c>
      <c r="V124" s="507" t="s">
        <v>155</v>
      </c>
      <c r="W124" s="502">
        <v>1982</v>
      </c>
      <c r="X124" s="504"/>
      <c r="Y124" s="470"/>
      <c r="Z124" s="505"/>
      <c r="AA124" s="518" t="s">
        <v>323</v>
      </c>
      <c r="AB124" s="532">
        <f t="shared" si="95"/>
        <v>41</v>
      </c>
      <c r="AC124" s="518" t="s">
        <v>696</v>
      </c>
      <c r="AD124" s="517">
        <v>1990</v>
      </c>
      <c r="AE124" s="607"/>
      <c r="AF124" s="604" t="s">
        <v>121</v>
      </c>
      <c r="AG124" s="501"/>
      <c r="AH124" s="501"/>
      <c r="AI124" s="500" t="s">
        <v>425</v>
      </c>
      <c r="AJ124" s="492"/>
      <c r="CM124" s="491" t="str">
        <f t="shared" si="96"/>
        <v/>
      </c>
      <c r="CN124" s="491" t="str">
        <f t="shared" si="111"/>
        <v>Peier Doris</v>
      </c>
      <c r="CP124" s="491">
        <f t="shared" si="97"/>
        <v>41</v>
      </c>
      <c r="CQ124" s="491" t="str">
        <f t="shared" si="102"/>
        <v>D</v>
      </c>
      <c r="CR124" s="445" t="str">
        <f t="shared" si="98"/>
        <v>D</v>
      </c>
      <c r="CS124" s="519">
        <v>5581</v>
      </c>
      <c r="CT124" s="514">
        <v>134</v>
      </c>
      <c r="CU124" s="512">
        <f t="shared" si="99"/>
        <v>7</v>
      </c>
      <c r="CV124" s="511" t="str">
        <f t="shared" si="100"/>
        <v>Kaufmännischer Mitarbeiter 7 / Gruppenchef 7</v>
      </c>
      <c r="CW124" s="514">
        <v>134</v>
      </c>
      <c r="CX124" s="512">
        <f t="shared" si="103"/>
        <v>7</v>
      </c>
      <c r="CY124" s="511" t="str">
        <f t="shared" si="104"/>
        <v>Kaufmännischer Mitarbeiter 7 / Gruppenchef 7</v>
      </c>
      <c r="CZ124" s="514">
        <v>134</v>
      </c>
      <c r="DA124" s="512">
        <f t="shared" ref="DA124:DA135" si="112">VLOOKUP($CZ124,Funktionsbezeichnungen,3,0)</f>
        <v>7</v>
      </c>
      <c r="DB124" s="511" t="str">
        <f t="shared" ref="DB124:DB135" si="113">VLOOKUP($CZ124,Funktionsbezeichnungen,2,0)</f>
        <v>Kaufmännischer Mitarbeiter 7 / Gruppenchef 7</v>
      </c>
      <c r="DC124" s="514">
        <v>134</v>
      </c>
      <c r="DD124" s="512">
        <f t="shared" si="105"/>
        <v>7</v>
      </c>
      <c r="DE124" s="511" t="str">
        <f t="shared" si="106"/>
        <v>Kaufmännischer Mitarbeiter 7 / Gruppenchef 7</v>
      </c>
      <c r="DF124" s="514">
        <v>134</v>
      </c>
      <c r="DG124" s="512">
        <f t="shared" si="107"/>
        <v>7</v>
      </c>
      <c r="DH124" s="511" t="str">
        <f t="shared" si="108"/>
        <v>Kaufmännischer Mitarbeiter 7 / Gruppenchef 7</v>
      </c>
      <c r="DI124" s="513"/>
      <c r="DJ124" s="514">
        <v>134</v>
      </c>
      <c r="DK124" s="512">
        <f t="shared" si="109"/>
        <v>7</v>
      </c>
      <c r="DL124" s="511" t="str">
        <f t="shared" si="110"/>
        <v>Kaufmännischer Mitarbeiter 7 / Gruppenchef 7</v>
      </c>
      <c r="DQ124" s="491">
        <f t="shared" si="101"/>
        <v>5581</v>
      </c>
      <c r="DR124" s="494">
        <v>6</v>
      </c>
      <c r="DS124" s="491">
        <v>0</v>
      </c>
      <c r="DT124" s="491" t="s">
        <v>955</v>
      </c>
      <c r="EV124" s="519">
        <v>4226</v>
      </c>
      <c r="EW124" s="491" t="s">
        <v>105</v>
      </c>
    </row>
    <row r="125" spans="1:153" s="491" customFormat="1" ht="18.75" hidden="1" customHeight="1" outlineLevel="1" x14ac:dyDescent="0.25">
      <c r="A125" s="510"/>
      <c r="B125" s="510">
        <v>1</v>
      </c>
      <c r="C125" s="510">
        <f t="shared" si="94"/>
        <v>1</v>
      </c>
      <c r="D125" s="509"/>
      <c r="E125" s="509"/>
      <c r="F125" s="509"/>
      <c r="G125" s="510"/>
      <c r="H125" s="510"/>
      <c r="I125" s="509"/>
      <c r="J125" s="510"/>
      <c r="K125" s="509"/>
      <c r="L125" s="509">
        <v>1</v>
      </c>
      <c r="M125" s="509"/>
      <c r="N125" s="490"/>
      <c r="O125" s="490"/>
      <c r="P125" s="471" t="s">
        <v>359</v>
      </c>
      <c r="Q125" s="472" t="s">
        <v>607</v>
      </c>
      <c r="R125" s="472" t="s">
        <v>369</v>
      </c>
      <c r="S125" s="597"/>
      <c r="T125" s="508" t="s">
        <v>608</v>
      </c>
      <c r="U125" s="502">
        <v>1966</v>
      </c>
      <c r="V125" s="507" t="s">
        <v>151</v>
      </c>
      <c r="W125" s="502">
        <v>1985</v>
      </c>
      <c r="X125" s="504"/>
      <c r="Y125" s="470"/>
      <c r="Z125" s="505"/>
      <c r="AA125" s="518"/>
      <c r="AB125" s="532">
        <f t="shared" si="95"/>
        <v>38</v>
      </c>
      <c r="AC125" s="518" t="s">
        <v>696</v>
      </c>
      <c r="AD125" s="517">
        <v>2010</v>
      </c>
      <c r="AE125" s="607"/>
      <c r="AF125" s="604" t="s">
        <v>121</v>
      </c>
      <c r="AG125" s="501"/>
      <c r="AH125" s="501"/>
      <c r="AI125" s="500" t="s">
        <v>425</v>
      </c>
      <c r="AJ125" s="492"/>
      <c r="CM125" s="491" t="str">
        <f t="shared" si="96"/>
        <v/>
      </c>
      <c r="CN125" s="491" t="str">
        <f t="shared" si="111"/>
        <v>Beuret Agnès</v>
      </c>
      <c r="CP125" s="491">
        <f t="shared" si="97"/>
        <v>38</v>
      </c>
      <c r="CQ125" s="491" t="str">
        <f t="shared" si="102"/>
        <v>D</v>
      </c>
      <c r="CR125" s="445" t="str">
        <f t="shared" si="98"/>
        <v>D</v>
      </c>
      <c r="CS125" s="519">
        <v>4352</v>
      </c>
      <c r="CT125" s="514">
        <v>134</v>
      </c>
      <c r="CU125" s="512">
        <f t="shared" si="99"/>
        <v>7</v>
      </c>
      <c r="CV125" s="511" t="str">
        <f t="shared" si="100"/>
        <v>Kaufmännischer Mitarbeiter 7 / Gruppenchef 7</v>
      </c>
      <c r="CW125" s="514">
        <v>134</v>
      </c>
      <c r="CX125" s="512">
        <f t="shared" si="103"/>
        <v>7</v>
      </c>
      <c r="CY125" s="511" t="str">
        <f t="shared" si="104"/>
        <v>Kaufmännischer Mitarbeiter 7 / Gruppenchef 7</v>
      </c>
      <c r="CZ125" s="514">
        <v>134</v>
      </c>
      <c r="DA125" s="512">
        <f t="shared" si="112"/>
        <v>7</v>
      </c>
      <c r="DB125" s="511" t="str">
        <f t="shared" si="113"/>
        <v>Kaufmännischer Mitarbeiter 7 / Gruppenchef 7</v>
      </c>
      <c r="DC125" s="514">
        <v>134</v>
      </c>
      <c r="DD125" s="512">
        <f t="shared" si="105"/>
        <v>7</v>
      </c>
      <c r="DE125" s="511" t="str">
        <f t="shared" si="106"/>
        <v>Kaufmännischer Mitarbeiter 7 / Gruppenchef 7</v>
      </c>
      <c r="DF125" s="514">
        <v>134</v>
      </c>
      <c r="DG125" s="512">
        <f t="shared" si="107"/>
        <v>7</v>
      </c>
      <c r="DH125" s="511" t="str">
        <f t="shared" si="108"/>
        <v>Kaufmännischer Mitarbeiter 7 / Gruppenchef 7</v>
      </c>
      <c r="DI125" s="513"/>
      <c r="DJ125" s="514">
        <v>134</v>
      </c>
      <c r="DK125" s="512">
        <f t="shared" si="109"/>
        <v>7</v>
      </c>
      <c r="DL125" s="511" t="str">
        <f t="shared" si="110"/>
        <v>Kaufmännischer Mitarbeiter 7 / Gruppenchef 7</v>
      </c>
      <c r="DQ125" s="491">
        <f t="shared" si="101"/>
        <v>4352</v>
      </c>
      <c r="DR125" s="494">
        <v>6</v>
      </c>
      <c r="DS125" s="491">
        <v>0</v>
      </c>
      <c r="DT125" s="491" t="s">
        <v>955</v>
      </c>
      <c r="EV125" s="519">
        <v>3203</v>
      </c>
      <c r="EW125" s="491" t="s">
        <v>105</v>
      </c>
    </row>
    <row r="126" spans="1:153" s="491" customFormat="1" collapsed="1" x14ac:dyDescent="0.25">
      <c r="A126" s="510"/>
      <c r="B126" s="510"/>
      <c r="C126" s="510">
        <f t="shared" si="94"/>
        <v>1</v>
      </c>
      <c r="D126" s="509"/>
      <c r="E126" s="509"/>
      <c r="F126" s="509"/>
      <c r="G126" s="510"/>
      <c r="H126" s="510"/>
      <c r="I126" s="509"/>
      <c r="J126" s="510"/>
      <c r="K126" s="509"/>
      <c r="L126" s="509"/>
      <c r="M126" s="509"/>
      <c r="N126" s="490"/>
      <c r="O126" s="490"/>
      <c r="P126" s="471"/>
      <c r="Q126" s="472"/>
      <c r="R126" s="472"/>
      <c r="S126" s="597" t="s">
        <v>1616</v>
      </c>
      <c r="T126" s="638" t="s">
        <v>608</v>
      </c>
      <c r="U126" s="549">
        <v>1966</v>
      </c>
      <c r="V126" s="633" t="s">
        <v>151</v>
      </c>
      <c r="W126" s="549">
        <v>1985</v>
      </c>
      <c r="X126" s="634"/>
      <c r="Y126" s="479"/>
      <c r="Z126" s="635"/>
      <c r="AA126" s="615" t="s">
        <v>1620</v>
      </c>
      <c r="AB126" s="636">
        <f t="shared" si="95"/>
        <v>38</v>
      </c>
      <c r="AC126" s="615" t="s">
        <v>1631</v>
      </c>
      <c r="AD126" s="637">
        <v>2010</v>
      </c>
      <c r="AE126" s="615" t="s">
        <v>1620</v>
      </c>
      <c r="AF126" s="616" t="s">
        <v>121</v>
      </c>
      <c r="AG126" s="568"/>
      <c r="AH126" s="640"/>
      <c r="AI126" s="500"/>
      <c r="AJ126" s="492"/>
      <c r="CN126" s="491" t="str">
        <f t="shared" si="111"/>
        <v>Beuret Agnès</v>
      </c>
      <c r="CP126" s="491">
        <f t="shared" si="97"/>
        <v>38</v>
      </c>
      <c r="CQ126" s="491" t="str">
        <f t="shared" si="102"/>
        <v>D</v>
      </c>
      <c r="CR126" s="445"/>
      <c r="CS126" s="519"/>
      <c r="CT126" s="514"/>
      <c r="CU126" s="512"/>
      <c r="CV126" s="511"/>
      <c r="CW126" s="514"/>
      <c r="CX126" s="512"/>
      <c r="CY126" s="511"/>
      <c r="CZ126" s="514"/>
      <c r="DA126" s="512"/>
      <c r="DB126" s="511"/>
      <c r="DC126" s="514"/>
      <c r="DD126" s="512"/>
      <c r="DE126" s="511"/>
      <c r="DF126" s="514"/>
      <c r="DG126" s="512"/>
      <c r="DH126" s="511"/>
      <c r="DI126" s="513"/>
      <c r="DJ126" s="514"/>
      <c r="DK126" s="512"/>
      <c r="DL126" s="511"/>
      <c r="DR126" s="494"/>
      <c r="EV126" s="519"/>
    </row>
    <row r="127" spans="1:153" s="491" customFormat="1" x14ac:dyDescent="0.25">
      <c r="A127" s="510"/>
      <c r="B127" s="510">
        <v>1</v>
      </c>
      <c r="C127" s="510">
        <f t="shared" si="94"/>
        <v>1</v>
      </c>
      <c r="D127" s="509"/>
      <c r="E127" s="509"/>
      <c r="F127" s="509"/>
      <c r="G127" s="510"/>
      <c r="H127" s="510"/>
      <c r="I127" s="509"/>
      <c r="J127" s="510"/>
      <c r="K127" s="509"/>
      <c r="L127" s="509">
        <v>1</v>
      </c>
      <c r="M127" s="509"/>
      <c r="N127" s="490"/>
      <c r="O127" s="490"/>
      <c r="P127" s="471" t="s">
        <v>359</v>
      </c>
      <c r="Q127" s="472" t="s">
        <v>508</v>
      </c>
      <c r="R127" s="472" t="s">
        <v>369</v>
      </c>
      <c r="S127" s="597" t="s">
        <v>1616</v>
      </c>
      <c r="T127" s="638" t="s">
        <v>1577</v>
      </c>
      <c r="U127" s="549">
        <v>1970</v>
      </c>
      <c r="V127" s="633" t="s">
        <v>165</v>
      </c>
      <c r="W127" s="549">
        <v>1990</v>
      </c>
      <c r="X127" s="634"/>
      <c r="Y127" s="479"/>
      <c r="Z127" s="635"/>
      <c r="AA127" s="615" t="s">
        <v>1620</v>
      </c>
      <c r="AB127" s="636">
        <f t="shared" si="95"/>
        <v>33</v>
      </c>
      <c r="AC127" s="615" t="s">
        <v>696</v>
      </c>
      <c r="AD127" s="637">
        <v>1996</v>
      </c>
      <c r="AE127" s="615" t="s">
        <v>1620</v>
      </c>
      <c r="AF127" s="616" t="s">
        <v>121</v>
      </c>
      <c r="AG127" s="568"/>
      <c r="AH127" s="640"/>
      <c r="AI127" s="500" t="s">
        <v>425</v>
      </c>
      <c r="AJ127" s="492"/>
      <c r="CM127" s="491" t="e">
        <f t="shared" si="96"/>
        <v>#N/A</v>
      </c>
      <c r="CN127" s="491" t="str">
        <f t="shared" si="111"/>
        <v>Weider Noëlle</v>
      </c>
      <c r="CP127" s="491">
        <f t="shared" si="97"/>
        <v>33</v>
      </c>
      <c r="CQ127" s="491" t="str">
        <f t="shared" si="102"/>
        <v>D</v>
      </c>
      <c r="CR127" s="445" t="e">
        <f t="shared" si="98"/>
        <v>#N/A</v>
      </c>
      <c r="CS127" s="519">
        <v>5604</v>
      </c>
      <c r="CT127" s="514">
        <v>134</v>
      </c>
      <c r="CU127" s="512">
        <f t="shared" si="99"/>
        <v>7</v>
      </c>
      <c r="CV127" s="511" t="str">
        <f t="shared" si="100"/>
        <v>Kaufmännischer Mitarbeiter 7 / Gruppenchef 7</v>
      </c>
      <c r="CW127" s="514">
        <v>134</v>
      </c>
      <c r="CX127" s="512">
        <f t="shared" si="103"/>
        <v>7</v>
      </c>
      <c r="CY127" s="511" t="str">
        <f t="shared" si="104"/>
        <v>Kaufmännischer Mitarbeiter 7 / Gruppenchef 7</v>
      </c>
      <c r="CZ127" s="514">
        <v>134</v>
      </c>
      <c r="DA127" s="512">
        <f t="shared" si="112"/>
        <v>7</v>
      </c>
      <c r="DB127" s="511" t="str">
        <f t="shared" si="113"/>
        <v>Kaufmännischer Mitarbeiter 7 / Gruppenchef 7</v>
      </c>
      <c r="DC127" s="514">
        <v>134</v>
      </c>
      <c r="DD127" s="512">
        <f t="shared" si="105"/>
        <v>7</v>
      </c>
      <c r="DE127" s="511" t="str">
        <f t="shared" si="106"/>
        <v>Kaufmännischer Mitarbeiter 7 / Gruppenchef 7</v>
      </c>
      <c r="DF127" s="514">
        <v>134</v>
      </c>
      <c r="DG127" s="512">
        <f t="shared" si="107"/>
        <v>7</v>
      </c>
      <c r="DH127" s="511" t="str">
        <f t="shared" si="108"/>
        <v>Kaufmännischer Mitarbeiter 7 / Gruppenchef 7</v>
      </c>
      <c r="DI127" s="513"/>
      <c r="DJ127" s="514">
        <v>134</v>
      </c>
      <c r="DK127" s="512">
        <f t="shared" si="109"/>
        <v>7</v>
      </c>
      <c r="DL127" s="511" t="str">
        <f t="shared" si="110"/>
        <v>Kaufmännischer Mitarbeiter 7 / Gruppenchef 7</v>
      </c>
      <c r="DQ127" s="491">
        <f t="shared" si="101"/>
        <v>5604</v>
      </c>
      <c r="DR127" s="494">
        <v>6</v>
      </c>
      <c r="DS127" s="491">
        <v>0</v>
      </c>
      <c r="DT127" s="491" t="s">
        <v>955</v>
      </c>
      <c r="EV127" s="519">
        <v>6755</v>
      </c>
      <c r="EW127" s="491" t="s">
        <v>121</v>
      </c>
    </row>
    <row r="128" spans="1:153" s="491" customFormat="1" ht="27" hidden="1" outlineLevel="1" x14ac:dyDescent="0.25">
      <c r="A128" s="510"/>
      <c r="B128" s="510"/>
      <c r="C128" s="510">
        <f t="shared" si="94"/>
        <v>1</v>
      </c>
      <c r="D128" s="509"/>
      <c r="E128" s="509"/>
      <c r="F128" s="509"/>
      <c r="G128" s="510"/>
      <c r="H128" s="510"/>
      <c r="I128" s="509"/>
      <c r="J128" s="510"/>
      <c r="K128" s="509"/>
      <c r="L128" s="509">
        <v>1</v>
      </c>
      <c r="M128" s="509"/>
      <c r="N128" s="490"/>
      <c r="O128" s="490"/>
      <c r="P128" s="471" t="s">
        <v>357</v>
      </c>
      <c r="Q128" s="472" t="s">
        <v>509</v>
      </c>
      <c r="R128" s="472" t="s">
        <v>369</v>
      </c>
      <c r="S128" s="597"/>
      <c r="T128" s="508" t="s">
        <v>244</v>
      </c>
      <c r="U128" s="502">
        <v>1976</v>
      </c>
      <c r="V128" s="508" t="s">
        <v>243</v>
      </c>
      <c r="W128" s="502">
        <v>2002</v>
      </c>
      <c r="X128" s="504"/>
      <c r="Y128" s="470"/>
      <c r="Z128" s="505"/>
      <c r="AA128" s="518" t="s">
        <v>327</v>
      </c>
      <c r="AB128" s="532">
        <f t="shared" si="95"/>
        <v>21</v>
      </c>
      <c r="AC128" s="518" t="s">
        <v>326</v>
      </c>
      <c r="AD128" s="517">
        <v>2003</v>
      </c>
      <c r="AE128" s="607"/>
      <c r="AF128" s="604" t="s">
        <v>121</v>
      </c>
      <c r="AG128" s="501"/>
      <c r="AH128" s="501"/>
      <c r="AI128" s="500" t="s">
        <v>375</v>
      </c>
      <c r="AJ128" s="492"/>
      <c r="CM128" s="491" t="str">
        <f t="shared" si="96"/>
        <v/>
      </c>
      <c r="CN128" s="491" t="str">
        <f t="shared" si="111"/>
        <v>Fischer Michel</v>
      </c>
      <c r="CP128" s="491">
        <f t="shared" si="97"/>
        <v>21</v>
      </c>
      <c r="CQ128" s="491" t="str">
        <f t="shared" si="102"/>
        <v>D</v>
      </c>
      <c r="CR128" s="445" t="str">
        <f t="shared" si="98"/>
        <v>D</v>
      </c>
      <c r="CS128" s="519">
        <v>8655</v>
      </c>
      <c r="CT128" s="514">
        <v>542</v>
      </c>
      <c r="CU128" s="512">
        <f t="shared" si="99"/>
        <v>7</v>
      </c>
      <c r="CV128" s="511" t="str">
        <f t="shared" si="100"/>
        <v>Technischer Sachbearbeiter 7</v>
      </c>
      <c r="CW128" s="514">
        <v>542</v>
      </c>
      <c r="CX128" s="512">
        <f t="shared" si="103"/>
        <v>7</v>
      </c>
      <c r="CY128" s="511" t="str">
        <f t="shared" si="104"/>
        <v>Technischer Sachbearbeiter 7</v>
      </c>
      <c r="CZ128" s="514">
        <v>542</v>
      </c>
      <c r="DA128" s="512">
        <f t="shared" si="112"/>
        <v>7</v>
      </c>
      <c r="DB128" s="511" t="str">
        <f t="shared" si="113"/>
        <v>Technischer Sachbearbeiter 7</v>
      </c>
      <c r="DC128" s="514">
        <v>542</v>
      </c>
      <c r="DD128" s="512">
        <f t="shared" si="105"/>
        <v>7</v>
      </c>
      <c r="DE128" s="511" t="str">
        <f t="shared" si="106"/>
        <v>Technischer Sachbearbeiter 7</v>
      </c>
      <c r="DF128" s="514">
        <v>541</v>
      </c>
      <c r="DG128" s="512">
        <f t="shared" si="107"/>
        <v>6</v>
      </c>
      <c r="DH128" s="511" t="str">
        <f t="shared" si="108"/>
        <v>Technischer Sachbearbeiter 6</v>
      </c>
      <c r="DI128" s="513"/>
      <c r="DJ128" s="514">
        <v>351</v>
      </c>
      <c r="DK128" s="512">
        <f t="shared" si="109"/>
        <v>7</v>
      </c>
      <c r="DL128" s="511" t="str">
        <f t="shared" si="110"/>
        <v>Marketing - / Product - Manager 7</v>
      </c>
      <c r="DQ128" s="491">
        <f t="shared" si="101"/>
        <v>8655</v>
      </c>
      <c r="DR128" s="494">
        <v>6</v>
      </c>
      <c r="DS128" s="491">
        <v>0</v>
      </c>
      <c r="DT128" s="491" t="s">
        <v>967</v>
      </c>
      <c r="EV128" s="519">
        <v>7708</v>
      </c>
      <c r="EW128" s="491" t="s">
        <v>142</v>
      </c>
    </row>
    <row r="129" spans="1:153" s="491" customFormat="1" hidden="1" outlineLevel="1" x14ac:dyDescent="0.25">
      <c r="A129" s="510"/>
      <c r="B129" s="510">
        <v>1</v>
      </c>
      <c r="C129" s="510">
        <f t="shared" si="94"/>
        <v>1</v>
      </c>
      <c r="D129" s="509"/>
      <c r="E129" s="509"/>
      <c r="F129" s="509"/>
      <c r="G129" s="510"/>
      <c r="H129" s="510"/>
      <c r="I129" s="509"/>
      <c r="J129" s="510"/>
      <c r="K129" s="509"/>
      <c r="L129" s="509">
        <v>1</v>
      </c>
      <c r="M129" s="509"/>
      <c r="N129" s="490"/>
      <c r="O129" s="490"/>
      <c r="P129" s="471" t="s">
        <v>1301</v>
      </c>
      <c r="Q129" s="472" t="s">
        <v>582</v>
      </c>
      <c r="R129" s="472" t="s">
        <v>369</v>
      </c>
      <c r="S129" s="597"/>
      <c r="T129" s="508" t="s">
        <v>583</v>
      </c>
      <c r="U129" s="502">
        <v>1959</v>
      </c>
      <c r="V129" s="507" t="s">
        <v>397</v>
      </c>
      <c r="W129" s="502">
        <v>1976</v>
      </c>
      <c r="X129" s="504"/>
      <c r="Y129" s="470"/>
      <c r="Z129" s="505"/>
      <c r="AA129" s="518"/>
      <c r="AB129" s="532">
        <f t="shared" si="95"/>
        <v>47</v>
      </c>
      <c r="AC129" s="518" t="s">
        <v>584</v>
      </c>
      <c r="AD129" s="517">
        <v>2009</v>
      </c>
      <c r="AE129" s="607"/>
      <c r="AF129" s="604" t="s">
        <v>142</v>
      </c>
      <c r="AG129" s="501"/>
      <c r="AH129" s="501"/>
      <c r="AI129" s="500" t="s">
        <v>585</v>
      </c>
      <c r="AJ129" s="492"/>
      <c r="CM129" s="491" t="str">
        <f t="shared" si="96"/>
        <v/>
      </c>
      <c r="CN129" s="491" t="str">
        <f t="shared" si="111"/>
        <v>Willig Martine</v>
      </c>
      <c r="CP129" s="491">
        <f t="shared" si="97"/>
        <v>47</v>
      </c>
      <c r="CQ129" s="491" t="str">
        <f t="shared" si="102"/>
        <v>E</v>
      </c>
      <c r="CR129" s="445" t="str">
        <f t="shared" si="98"/>
        <v>E</v>
      </c>
      <c r="CS129" s="519">
        <v>5637</v>
      </c>
      <c r="CT129" s="514">
        <v>133</v>
      </c>
      <c r="CU129" s="512">
        <f t="shared" si="99"/>
        <v>6</v>
      </c>
      <c r="CV129" s="511" t="str">
        <f t="shared" si="100"/>
        <v>Kaufmännischer Mitarbeiter 6 / Gruppenchef 6</v>
      </c>
      <c r="CW129" s="514">
        <v>133</v>
      </c>
      <c r="CX129" s="512">
        <f t="shared" si="103"/>
        <v>6</v>
      </c>
      <c r="CY129" s="511" t="str">
        <f t="shared" si="104"/>
        <v>Kaufmännischer Mitarbeiter 6 / Gruppenchef 6</v>
      </c>
      <c r="CZ129" s="514">
        <v>133</v>
      </c>
      <c r="DA129" s="512">
        <f t="shared" si="112"/>
        <v>6</v>
      </c>
      <c r="DB129" s="511" t="str">
        <f t="shared" si="113"/>
        <v>Kaufmännischer Mitarbeiter 6 / Gruppenchef 6</v>
      </c>
      <c r="DC129" s="514">
        <v>133</v>
      </c>
      <c r="DD129" s="512">
        <f t="shared" si="105"/>
        <v>6</v>
      </c>
      <c r="DE129" s="511" t="str">
        <f t="shared" si="106"/>
        <v>Kaufmännischer Mitarbeiter 6 / Gruppenchef 6</v>
      </c>
      <c r="DF129" s="514">
        <v>133</v>
      </c>
      <c r="DG129" s="512">
        <f t="shared" si="107"/>
        <v>6</v>
      </c>
      <c r="DH129" s="511" t="str">
        <f t="shared" si="108"/>
        <v>Kaufmännischer Mitarbeiter 6 / Gruppenchef 6</v>
      </c>
      <c r="DI129" s="513"/>
      <c r="DJ129" s="514">
        <v>133</v>
      </c>
      <c r="DK129" s="512">
        <f t="shared" si="109"/>
        <v>6</v>
      </c>
      <c r="DL129" s="511" t="str">
        <f t="shared" si="110"/>
        <v>Kaufmännischer Mitarbeiter 6 / Gruppenchef 6</v>
      </c>
      <c r="DQ129" s="491">
        <f t="shared" si="101"/>
        <v>5637</v>
      </c>
      <c r="DR129" s="494">
        <v>6</v>
      </c>
      <c r="DS129" s="491">
        <v>0</v>
      </c>
      <c r="DT129" s="493" t="s">
        <v>973</v>
      </c>
      <c r="EV129" s="519">
        <v>5626</v>
      </c>
      <c r="EW129" s="491" t="s">
        <v>121</v>
      </c>
    </row>
    <row r="130" spans="1:153" s="491" customFormat="1" hidden="1" outlineLevel="1" x14ac:dyDescent="0.25">
      <c r="A130" s="510"/>
      <c r="B130" s="510">
        <v>1</v>
      </c>
      <c r="C130" s="510">
        <f t="shared" si="94"/>
        <v>1</v>
      </c>
      <c r="D130" s="509"/>
      <c r="E130" s="509"/>
      <c r="F130" s="509"/>
      <c r="G130" s="510"/>
      <c r="H130" s="510"/>
      <c r="I130" s="509"/>
      <c r="J130" s="510"/>
      <c r="K130" s="509"/>
      <c r="L130" s="509">
        <v>1</v>
      </c>
      <c r="M130" s="509"/>
      <c r="N130" s="490"/>
      <c r="O130" s="490"/>
      <c r="P130" s="471" t="s">
        <v>357</v>
      </c>
      <c r="Q130" s="472" t="s">
        <v>579</v>
      </c>
      <c r="R130" s="472" t="s">
        <v>369</v>
      </c>
      <c r="S130" s="597"/>
      <c r="T130" s="508" t="s">
        <v>580</v>
      </c>
      <c r="U130" s="502">
        <v>1965</v>
      </c>
      <c r="V130" s="507" t="s">
        <v>581</v>
      </c>
      <c r="W130" s="502">
        <v>1985</v>
      </c>
      <c r="X130" s="507" t="s">
        <v>1051</v>
      </c>
      <c r="Y130" s="470">
        <v>2014</v>
      </c>
      <c r="Z130" s="505"/>
      <c r="AA130" s="518"/>
      <c r="AB130" s="532">
        <f t="shared" si="95"/>
        <v>38</v>
      </c>
      <c r="AC130" s="518" t="s">
        <v>156</v>
      </c>
      <c r="AD130" s="517">
        <v>2009</v>
      </c>
      <c r="AE130" s="607"/>
      <c r="AF130" s="604" t="s">
        <v>142</v>
      </c>
      <c r="AG130" s="501"/>
      <c r="AH130" s="501"/>
      <c r="AI130" s="500" t="s">
        <v>457</v>
      </c>
      <c r="AJ130" s="492"/>
      <c r="CM130" s="491" t="str">
        <f t="shared" si="96"/>
        <v/>
      </c>
      <c r="CN130" s="491" t="str">
        <f t="shared" si="111"/>
        <v>Boschung Brigitte</v>
      </c>
      <c r="CO130" s="537"/>
      <c r="CP130" s="491">
        <f t="shared" si="97"/>
        <v>38</v>
      </c>
      <c r="CQ130" s="491" t="str">
        <f t="shared" si="102"/>
        <v>E</v>
      </c>
      <c r="CR130" s="445" t="str">
        <f t="shared" si="98"/>
        <v>E</v>
      </c>
      <c r="CS130" s="519">
        <v>7703</v>
      </c>
      <c r="CT130" s="514">
        <v>133</v>
      </c>
      <c r="CU130" s="512">
        <f t="shared" si="99"/>
        <v>6</v>
      </c>
      <c r="CV130" s="511" t="str">
        <f t="shared" si="100"/>
        <v>Kaufmännischer Mitarbeiter 6 / Gruppenchef 6</v>
      </c>
      <c r="CW130" s="514">
        <v>133</v>
      </c>
      <c r="CX130" s="512">
        <f t="shared" si="103"/>
        <v>6</v>
      </c>
      <c r="CY130" s="511" t="str">
        <f t="shared" si="104"/>
        <v>Kaufmännischer Mitarbeiter 6 / Gruppenchef 6</v>
      </c>
      <c r="CZ130" s="514">
        <v>133</v>
      </c>
      <c r="DA130" s="512">
        <f t="shared" si="112"/>
        <v>6</v>
      </c>
      <c r="DB130" s="511" t="str">
        <f t="shared" si="113"/>
        <v>Kaufmännischer Mitarbeiter 6 / Gruppenchef 6</v>
      </c>
      <c r="DC130" s="514">
        <v>112</v>
      </c>
      <c r="DD130" s="512">
        <f t="shared" si="105"/>
        <v>5</v>
      </c>
      <c r="DE130" s="511" t="str">
        <f t="shared" si="106"/>
        <v>Réceptionist / Telefonist / Service-Disponent 5</v>
      </c>
      <c r="DF130" s="514">
        <v>112</v>
      </c>
      <c r="DG130" s="512">
        <f t="shared" si="107"/>
        <v>5</v>
      </c>
      <c r="DH130" s="511" t="str">
        <f t="shared" si="108"/>
        <v>Réceptionist / Telefonist / Service-Disponent 5</v>
      </c>
      <c r="DI130" s="513"/>
      <c r="DJ130" s="514">
        <v>112</v>
      </c>
      <c r="DK130" s="512">
        <f t="shared" si="109"/>
        <v>5</v>
      </c>
      <c r="DL130" s="511" t="str">
        <f t="shared" si="110"/>
        <v>Réceptionist / Telefonist / Service-Disponent 5</v>
      </c>
      <c r="DQ130" s="491">
        <f t="shared" si="101"/>
        <v>7703</v>
      </c>
      <c r="DR130" s="494">
        <v>6</v>
      </c>
      <c r="DS130" s="491">
        <v>0</v>
      </c>
      <c r="DT130" s="491" t="s">
        <v>953</v>
      </c>
      <c r="EV130" s="519">
        <v>5633</v>
      </c>
      <c r="EW130" s="491" t="s">
        <v>121</v>
      </c>
    </row>
    <row r="131" spans="1:153" s="491" customFormat="1" hidden="1" outlineLevel="1" x14ac:dyDescent="0.25">
      <c r="A131" s="510"/>
      <c r="B131" s="510">
        <v>1</v>
      </c>
      <c r="C131" s="510">
        <f t="shared" si="94"/>
        <v>1</v>
      </c>
      <c r="D131" s="509"/>
      <c r="E131" s="509"/>
      <c r="F131" s="509"/>
      <c r="G131" s="510"/>
      <c r="H131" s="510"/>
      <c r="I131" s="509"/>
      <c r="J131" s="510"/>
      <c r="K131" s="509"/>
      <c r="L131" s="509">
        <v>1</v>
      </c>
      <c r="M131" s="509"/>
      <c r="N131" s="490"/>
      <c r="O131" s="490"/>
      <c r="P131" s="471" t="s">
        <v>357</v>
      </c>
      <c r="Q131" s="472" t="s">
        <v>1167</v>
      </c>
      <c r="R131" s="472" t="s">
        <v>369</v>
      </c>
      <c r="S131" s="597"/>
      <c r="T131" s="508" t="s">
        <v>1005</v>
      </c>
      <c r="U131" s="502">
        <v>1967</v>
      </c>
      <c r="V131" s="507" t="s">
        <v>151</v>
      </c>
      <c r="W131" s="502">
        <v>1987</v>
      </c>
      <c r="X131" s="504"/>
      <c r="Y131" s="470"/>
      <c r="Z131" s="505"/>
      <c r="AA131" s="518"/>
      <c r="AB131" s="532">
        <f t="shared" si="95"/>
        <v>36</v>
      </c>
      <c r="AC131" s="518" t="s">
        <v>691</v>
      </c>
      <c r="AD131" s="517">
        <v>2007</v>
      </c>
      <c r="AE131" s="607"/>
      <c r="AF131" s="604" t="s">
        <v>142</v>
      </c>
      <c r="AG131" s="501"/>
      <c r="AH131" s="501"/>
      <c r="AI131" s="500" t="s">
        <v>457</v>
      </c>
      <c r="AJ131" s="492"/>
      <c r="CM131" s="491" t="str">
        <f t="shared" si="96"/>
        <v/>
      </c>
      <c r="CN131" s="491" t="str">
        <f t="shared" si="111"/>
        <v>Meier Jacqueline</v>
      </c>
      <c r="CP131" s="491">
        <f t="shared" si="97"/>
        <v>36</v>
      </c>
      <c r="CQ131" s="491" t="str">
        <f t="shared" si="102"/>
        <v>E</v>
      </c>
      <c r="CR131" s="445" t="str">
        <f t="shared" si="98"/>
        <v>E</v>
      </c>
      <c r="CS131" s="519">
        <v>7700</v>
      </c>
      <c r="CT131" s="514">
        <v>212</v>
      </c>
      <c r="CU131" s="512">
        <f t="shared" si="99"/>
        <v>5</v>
      </c>
      <c r="CV131" s="511" t="str">
        <f t="shared" si="100"/>
        <v>Buchhalter 5</v>
      </c>
      <c r="CW131" s="514">
        <v>212</v>
      </c>
      <c r="CX131" s="512">
        <f t="shared" si="103"/>
        <v>5</v>
      </c>
      <c r="CY131" s="511" t="str">
        <f t="shared" si="104"/>
        <v>Buchhalter 5</v>
      </c>
      <c r="CZ131" s="514">
        <v>212</v>
      </c>
      <c r="DA131" s="512">
        <f t="shared" si="112"/>
        <v>5</v>
      </c>
      <c r="DB131" s="511" t="str">
        <f t="shared" si="113"/>
        <v>Buchhalter 5</v>
      </c>
      <c r="DC131" s="514">
        <v>212</v>
      </c>
      <c r="DD131" s="512">
        <f t="shared" si="105"/>
        <v>5</v>
      </c>
      <c r="DE131" s="511" t="str">
        <f t="shared" si="106"/>
        <v>Buchhalter 5</v>
      </c>
      <c r="DF131" s="514">
        <v>212</v>
      </c>
      <c r="DG131" s="512">
        <f t="shared" si="107"/>
        <v>5</v>
      </c>
      <c r="DH131" s="511" t="str">
        <f t="shared" si="108"/>
        <v>Buchhalter 5</v>
      </c>
      <c r="DI131" s="513"/>
      <c r="DJ131" s="514">
        <v>212</v>
      </c>
      <c r="DK131" s="512">
        <f t="shared" si="109"/>
        <v>5</v>
      </c>
      <c r="DL131" s="511" t="str">
        <f t="shared" si="110"/>
        <v>Buchhalter 5</v>
      </c>
      <c r="DQ131" s="491">
        <f t="shared" si="101"/>
        <v>7700</v>
      </c>
      <c r="DR131" s="494">
        <v>6</v>
      </c>
      <c r="DS131" s="491">
        <v>0</v>
      </c>
      <c r="DT131" s="491" t="s">
        <v>958</v>
      </c>
      <c r="EV131" s="519">
        <v>4289</v>
      </c>
      <c r="EW131" s="491" t="s">
        <v>121</v>
      </c>
    </row>
    <row r="132" spans="1:153" s="491" customFormat="1" hidden="1" outlineLevel="1" x14ac:dyDescent="0.25">
      <c r="A132" s="510"/>
      <c r="B132" s="510">
        <v>1</v>
      </c>
      <c r="C132" s="510">
        <f t="shared" si="94"/>
        <v>1</v>
      </c>
      <c r="D132" s="509"/>
      <c r="E132" s="509"/>
      <c r="F132" s="509"/>
      <c r="G132" s="510"/>
      <c r="H132" s="510"/>
      <c r="I132" s="509"/>
      <c r="J132" s="510"/>
      <c r="K132" s="509"/>
      <c r="L132" s="509">
        <v>1</v>
      </c>
      <c r="M132" s="509"/>
      <c r="N132" s="490"/>
      <c r="O132" s="490"/>
      <c r="P132" s="471" t="s">
        <v>357</v>
      </c>
      <c r="Q132" s="472" t="s">
        <v>510</v>
      </c>
      <c r="R132" s="472" t="s">
        <v>369</v>
      </c>
      <c r="S132" s="597"/>
      <c r="T132" s="508" t="s">
        <v>278</v>
      </c>
      <c r="U132" s="502">
        <v>1985</v>
      </c>
      <c r="V132" s="507" t="s">
        <v>279</v>
      </c>
      <c r="W132" s="502">
        <v>2005</v>
      </c>
      <c r="X132" s="504"/>
      <c r="Y132" s="470"/>
      <c r="Z132" s="505"/>
      <c r="AA132" s="518"/>
      <c r="AB132" s="532">
        <f t="shared" si="95"/>
        <v>18</v>
      </c>
      <c r="AC132" s="518" t="s">
        <v>691</v>
      </c>
      <c r="AD132" s="517">
        <v>2006</v>
      </c>
      <c r="AE132" s="607"/>
      <c r="AF132" s="604" t="s">
        <v>142</v>
      </c>
      <c r="AG132" s="501"/>
      <c r="AH132" s="501"/>
      <c r="AI132" s="500" t="s">
        <v>457</v>
      </c>
      <c r="AJ132" s="492"/>
      <c r="CM132" s="491" t="str">
        <f t="shared" si="96"/>
        <v/>
      </c>
      <c r="CN132" s="491" t="str">
        <f t="shared" si="111"/>
        <v>Oruk Makbule</v>
      </c>
      <c r="CP132" s="491">
        <f t="shared" si="97"/>
        <v>18</v>
      </c>
      <c r="CQ132" s="491" t="str">
        <f t="shared" si="102"/>
        <v>E</v>
      </c>
      <c r="CR132" s="445" t="str">
        <f t="shared" si="98"/>
        <v>E</v>
      </c>
      <c r="CS132" s="519">
        <v>6762</v>
      </c>
      <c r="CT132" s="514">
        <v>212</v>
      </c>
      <c r="CU132" s="512">
        <f t="shared" si="99"/>
        <v>5</v>
      </c>
      <c r="CV132" s="511" t="str">
        <f t="shared" si="100"/>
        <v>Buchhalter 5</v>
      </c>
      <c r="CW132" s="514">
        <v>212</v>
      </c>
      <c r="CX132" s="512">
        <f t="shared" si="103"/>
        <v>5</v>
      </c>
      <c r="CY132" s="511" t="str">
        <f t="shared" si="104"/>
        <v>Buchhalter 5</v>
      </c>
      <c r="CZ132" s="514">
        <v>212</v>
      </c>
      <c r="DA132" s="512">
        <f t="shared" si="112"/>
        <v>5</v>
      </c>
      <c r="DB132" s="511" t="str">
        <f t="shared" si="113"/>
        <v>Buchhalter 5</v>
      </c>
      <c r="DC132" s="514">
        <v>212</v>
      </c>
      <c r="DD132" s="512">
        <f t="shared" si="105"/>
        <v>5</v>
      </c>
      <c r="DE132" s="511" t="str">
        <f t="shared" si="106"/>
        <v>Buchhalter 5</v>
      </c>
      <c r="DF132" s="514">
        <v>212</v>
      </c>
      <c r="DG132" s="512">
        <f t="shared" si="107"/>
        <v>5</v>
      </c>
      <c r="DH132" s="511" t="str">
        <f t="shared" si="108"/>
        <v>Buchhalter 5</v>
      </c>
      <c r="DI132" s="513"/>
      <c r="DJ132" s="514">
        <v>212</v>
      </c>
      <c r="DK132" s="512">
        <f t="shared" si="109"/>
        <v>5</v>
      </c>
      <c r="DL132" s="511" t="str">
        <f t="shared" si="110"/>
        <v>Buchhalter 5</v>
      </c>
      <c r="DQ132" s="491">
        <f t="shared" si="101"/>
        <v>6762</v>
      </c>
      <c r="DR132" s="494">
        <v>6</v>
      </c>
      <c r="DS132" s="491">
        <v>0</v>
      </c>
      <c r="DT132" s="491" t="s">
        <v>958</v>
      </c>
      <c r="EV132" s="519">
        <v>7703</v>
      </c>
      <c r="EW132" s="491" t="s">
        <v>142</v>
      </c>
    </row>
    <row r="133" spans="1:153" s="491" customFormat="1" hidden="1" outlineLevel="1" x14ac:dyDescent="0.25">
      <c r="A133" s="510"/>
      <c r="B133" s="510"/>
      <c r="C133" s="510">
        <f t="shared" si="94"/>
        <v>1</v>
      </c>
      <c r="D133" s="509"/>
      <c r="E133" s="509"/>
      <c r="F133" s="509"/>
      <c r="G133" s="510"/>
      <c r="H133" s="510"/>
      <c r="I133" s="509"/>
      <c r="J133" s="510"/>
      <c r="K133" s="509"/>
      <c r="L133" s="509"/>
      <c r="M133" s="509">
        <v>1</v>
      </c>
      <c r="N133" s="490"/>
      <c r="O133" s="490"/>
      <c r="P133" s="471" t="s">
        <v>361</v>
      </c>
      <c r="Q133" s="472" t="s">
        <v>511</v>
      </c>
      <c r="R133" s="472" t="s">
        <v>341</v>
      </c>
      <c r="S133" s="597"/>
      <c r="T133" s="508" t="s">
        <v>159</v>
      </c>
      <c r="U133" s="502">
        <v>1959</v>
      </c>
      <c r="V133" s="507" t="s">
        <v>126</v>
      </c>
      <c r="W133" s="502">
        <v>1979</v>
      </c>
      <c r="X133" s="504"/>
      <c r="Y133" s="470"/>
      <c r="Z133" s="505"/>
      <c r="AA133" s="518" t="s">
        <v>340</v>
      </c>
      <c r="AB133" s="532">
        <f t="shared" si="95"/>
        <v>44</v>
      </c>
      <c r="AC133" s="518" t="s">
        <v>160</v>
      </c>
      <c r="AD133" s="517">
        <v>1995</v>
      </c>
      <c r="AE133" s="607"/>
      <c r="AF133" s="604" t="s">
        <v>105</v>
      </c>
      <c r="AG133" s="501"/>
      <c r="AH133" s="501"/>
      <c r="AI133" s="500" t="s">
        <v>426</v>
      </c>
      <c r="AJ133" s="492"/>
      <c r="CM133" s="491" t="str">
        <f t="shared" si="96"/>
        <v/>
      </c>
      <c r="CN133" s="491" t="str">
        <f t="shared" si="111"/>
        <v>Steg Günther</v>
      </c>
      <c r="CP133" s="491">
        <f t="shared" si="97"/>
        <v>44</v>
      </c>
      <c r="CQ133" s="491" t="str">
        <f t="shared" si="102"/>
        <v>C</v>
      </c>
      <c r="CR133" s="445" t="str">
        <f t="shared" si="98"/>
        <v>C</v>
      </c>
      <c r="CS133" s="519">
        <v>4226</v>
      </c>
      <c r="CT133" s="514">
        <v>413</v>
      </c>
      <c r="CU133" s="512">
        <f t="shared" si="99"/>
        <v>8</v>
      </c>
      <c r="CV133" s="511" t="str">
        <f t="shared" si="100"/>
        <v>Senior System-Controller</v>
      </c>
      <c r="CW133" s="514">
        <v>413</v>
      </c>
      <c r="CX133" s="512">
        <f t="shared" si="103"/>
        <v>8</v>
      </c>
      <c r="CY133" s="511" t="str">
        <f t="shared" si="104"/>
        <v>Senior System-Controller</v>
      </c>
      <c r="CZ133" s="514">
        <v>413</v>
      </c>
      <c r="DA133" s="512">
        <f t="shared" si="112"/>
        <v>8</v>
      </c>
      <c r="DB133" s="511" t="str">
        <f t="shared" si="113"/>
        <v>Senior System-Controller</v>
      </c>
      <c r="DC133" s="514">
        <v>413</v>
      </c>
      <c r="DD133" s="512">
        <f t="shared" si="105"/>
        <v>8</v>
      </c>
      <c r="DE133" s="511" t="str">
        <f t="shared" si="106"/>
        <v>Senior System-Controller</v>
      </c>
      <c r="DF133" s="514">
        <v>413</v>
      </c>
      <c r="DG133" s="512">
        <f t="shared" si="107"/>
        <v>8</v>
      </c>
      <c r="DH133" s="511" t="str">
        <f t="shared" si="108"/>
        <v>Senior System-Controller</v>
      </c>
      <c r="DI133" s="513"/>
      <c r="DJ133" s="514">
        <v>413</v>
      </c>
      <c r="DK133" s="512">
        <f t="shared" si="109"/>
        <v>8</v>
      </c>
      <c r="DL133" s="511" t="str">
        <f t="shared" si="110"/>
        <v>Senior System-Controller</v>
      </c>
      <c r="DQ133" s="491">
        <f t="shared" si="101"/>
        <v>4226</v>
      </c>
      <c r="DR133" s="494">
        <v>6</v>
      </c>
      <c r="DS133" s="491">
        <v>0</v>
      </c>
      <c r="DT133" s="491" t="s">
        <v>961</v>
      </c>
      <c r="EV133" s="519">
        <v>5627</v>
      </c>
      <c r="EW133" s="491" t="s">
        <v>142</v>
      </c>
    </row>
    <row r="134" spans="1:153" s="491" customFormat="1" hidden="1" outlineLevel="1" x14ac:dyDescent="0.25">
      <c r="A134" s="510"/>
      <c r="B134" s="510"/>
      <c r="C134" s="510">
        <f t="shared" ref="C134:C148" si="114">IF(AB134&gt;=10,1,"")</f>
        <v>1</v>
      </c>
      <c r="D134" s="509"/>
      <c r="E134" s="509"/>
      <c r="F134" s="509"/>
      <c r="G134" s="510">
        <v>1</v>
      </c>
      <c r="H134" s="510"/>
      <c r="I134" s="509"/>
      <c r="J134" s="510"/>
      <c r="K134" s="509"/>
      <c r="L134" s="509"/>
      <c r="M134" s="509">
        <v>1</v>
      </c>
      <c r="N134" s="490"/>
      <c r="O134" s="490"/>
      <c r="P134" s="471" t="s">
        <v>361</v>
      </c>
      <c r="Q134" s="472" t="s">
        <v>533</v>
      </c>
      <c r="R134" s="472" t="s">
        <v>341</v>
      </c>
      <c r="S134" s="597"/>
      <c r="T134" s="536" t="s">
        <v>532</v>
      </c>
      <c r="U134" s="502">
        <v>1966</v>
      </c>
      <c r="V134" s="507" t="s">
        <v>534</v>
      </c>
      <c r="W134" s="502">
        <v>1992</v>
      </c>
      <c r="X134" s="504" t="s">
        <v>535</v>
      </c>
      <c r="Y134" s="470">
        <v>1995</v>
      </c>
      <c r="Z134" s="505"/>
      <c r="AA134" s="535" t="s">
        <v>211</v>
      </c>
      <c r="AB134" s="532">
        <f t="shared" ref="AB134:AB148" si="115">IF(Z134="",YEAR($AC$1)-$W134,YEAR($AC$1)-$Y134)</f>
        <v>31</v>
      </c>
      <c r="AC134" s="518" t="s">
        <v>1317</v>
      </c>
      <c r="AD134" s="517">
        <v>2008</v>
      </c>
      <c r="AE134" s="607"/>
      <c r="AF134" s="604" t="s">
        <v>105</v>
      </c>
      <c r="AG134" s="501"/>
      <c r="AH134" s="501"/>
      <c r="AI134" s="500" t="s">
        <v>537</v>
      </c>
      <c r="AJ134" s="492"/>
      <c r="CM134" s="491" t="str">
        <f t="shared" si="96"/>
        <v/>
      </c>
      <c r="CN134" s="491" t="str">
        <f t="shared" si="111"/>
        <v>Grimm Stephan</v>
      </c>
      <c r="CP134" s="491">
        <f t="shared" si="97"/>
        <v>31</v>
      </c>
      <c r="CQ134" s="491" t="str">
        <f t="shared" si="102"/>
        <v>C</v>
      </c>
      <c r="CR134" s="445" t="str">
        <f t="shared" si="98"/>
        <v>C</v>
      </c>
      <c r="CS134" s="519">
        <v>3203</v>
      </c>
      <c r="CT134" s="514">
        <v>443</v>
      </c>
      <c r="CU134" s="512">
        <f t="shared" si="99"/>
        <v>9</v>
      </c>
      <c r="CV134" s="511" t="str">
        <f t="shared" si="100"/>
        <v>System-Spezialist 9</v>
      </c>
      <c r="CW134" s="514">
        <v>443</v>
      </c>
      <c r="CX134" s="512">
        <f t="shared" si="103"/>
        <v>9</v>
      </c>
      <c r="CY134" s="511" t="str">
        <f t="shared" si="104"/>
        <v>System-Spezialist 9</v>
      </c>
      <c r="CZ134" s="514">
        <v>443</v>
      </c>
      <c r="DA134" s="512">
        <f t="shared" si="112"/>
        <v>9</v>
      </c>
      <c r="DB134" s="511" t="str">
        <f t="shared" si="113"/>
        <v>System-Spezialist 9</v>
      </c>
      <c r="DC134" s="514">
        <v>443</v>
      </c>
      <c r="DD134" s="512">
        <f t="shared" si="105"/>
        <v>9</v>
      </c>
      <c r="DE134" s="511" t="str">
        <f t="shared" si="106"/>
        <v>System-Spezialist 9</v>
      </c>
      <c r="DF134" s="514">
        <v>443</v>
      </c>
      <c r="DG134" s="512">
        <f t="shared" si="107"/>
        <v>9</v>
      </c>
      <c r="DH134" s="511" t="str">
        <f t="shared" si="108"/>
        <v>System-Spezialist 9</v>
      </c>
      <c r="DI134" s="513"/>
      <c r="DJ134" s="514">
        <v>413</v>
      </c>
      <c r="DK134" s="512">
        <f t="shared" si="109"/>
        <v>8</v>
      </c>
      <c r="DL134" s="511" t="str">
        <f t="shared" si="110"/>
        <v>Senior System-Controller</v>
      </c>
      <c r="DQ134" s="491">
        <f t="shared" si="101"/>
        <v>3203</v>
      </c>
      <c r="DR134" s="494">
        <v>3</v>
      </c>
      <c r="DS134" s="491">
        <v>0</v>
      </c>
      <c r="DT134" s="491" t="s">
        <v>962</v>
      </c>
      <c r="EV134" s="519">
        <v>5605</v>
      </c>
      <c r="EW134" s="491" t="s">
        <v>142</v>
      </c>
    </row>
    <row r="135" spans="1:153" s="491" customFormat="1" hidden="1" outlineLevel="1" x14ac:dyDescent="0.25">
      <c r="A135" s="510"/>
      <c r="B135" s="510"/>
      <c r="C135" s="510">
        <f t="shared" si="114"/>
        <v>1</v>
      </c>
      <c r="D135" s="509"/>
      <c r="E135" s="509"/>
      <c r="F135" s="509"/>
      <c r="G135" s="510"/>
      <c r="H135" s="510"/>
      <c r="I135" s="509"/>
      <c r="J135" s="510"/>
      <c r="K135" s="509"/>
      <c r="L135" s="509"/>
      <c r="M135" s="509">
        <v>1</v>
      </c>
      <c r="N135" s="490"/>
      <c r="O135" s="490"/>
      <c r="P135" s="471" t="s">
        <v>361</v>
      </c>
      <c r="Q135" s="472" t="s">
        <v>512</v>
      </c>
      <c r="R135" s="472" t="s">
        <v>341</v>
      </c>
      <c r="S135" s="597"/>
      <c r="T135" s="508" t="s">
        <v>204</v>
      </c>
      <c r="U135" s="502">
        <v>1978</v>
      </c>
      <c r="V135" s="507" t="s">
        <v>277</v>
      </c>
      <c r="W135" s="502">
        <v>1999</v>
      </c>
      <c r="X135" s="504"/>
      <c r="Y135" s="470"/>
      <c r="Z135" s="505"/>
      <c r="AA135" s="518" t="s">
        <v>316</v>
      </c>
      <c r="AB135" s="532">
        <f t="shared" si="115"/>
        <v>24</v>
      </c>
      <c r="AC135" s="518" t="s">
        <v>205</v>
      </c>
      <c r="AD135" s="517">
        <v>2001</v>
      </c>
      <c r="AE135" s="607"/>
      <c r="AF135" s="604" t="s">
        <v>121</v>
      </c>
      <c r="AG135" s="501"/>
      <c r="AH135" s="501"/>
      <c r="AI135" s="500" t="s">
        <v>427</v>
      </c>
      <c r="AJ135" s="492"/>
      <c r="CM135" s="491" t="str">
        <f t="shared" si="96"/>
        <v/>
      </c>
      <c r="CN135" s="491" t="str">
        <f t="shared" si="111"/>
        <v>Hänni Alexander</v>
      </c>
      <c r="CP135" s="491">
        <f t="shared" si="97"/>
        <v>24</v>
      </c>
      <c r="CQ135" s="491" t="str">
        <f t="shared" si="102"/>
        <v>D</v>
      </c>
      <c r="CR135" s="445" t="str">
        <f t="shared" si="98"/>
        <v>D</v>
      </c>
      <c r="CS135" s="519">
        <v>6755</v>
      </c>
      <c r="CT135" s="514">
        <v>423</v>
      </c>
      <c r="CU135" s="512">
        <f t="shared" si="99"/>
        <v>7</v>
      </c>
      <c r="CV135" s="511" t="str">
        <f t="shared" si="100"/>
        <v>Informatiker / ICT-Suporter / -Techniker 7</v>
      </c>
      <c r="CW135" s="514">
        <v>423</v>
      </c>
      <c r="CX135" s="512">
        <f t="shared" si="103"/>
        <v>7</v>
      </c>
      <c r="CY135" s="511" t="str">
        <f t="shared" si="104"/>
        <v>Informatiker / ICT-Suporter / -Techniker 7</v>
      </c>
      <c r="CZ135" s="514">
        <v>423</v>
      </c>
      <c r="DA135" s="512">
        <f t="shared" si="112"/>
        <v>7</v>
      </c>
      <c r="DB135" s="511" t="str">
        <f t="shared" si="113"/>
        <v>Informatiker / ICT-Suporter / -Techniker 7</v>
      </c>
      <c r="DC135" s="514">
        <v>423</v>
      </c>
      <c r="DD135" s="512">
        <f t="shared" si="105"/>
        <v>7</v>
      </c>
      <c r="DE135" s="511" t="str">
        <f t="shared" si="106"/>
        <v>Informatiker / ICT-Suporter / -Techniker 7</v>
      </c>
      <c r="DF135" s="514">
        <v>422</v>
      </c>
      <c r="DG135" s="512">
        <f t="shared" si="107"/>
        <v>6</v>
      </c>
      <c r="DH135" s="511" t="str">
        <f t="shared" si="108"/>
        <v>Informatiker / ICT-Suporter / -Techniker 6</v>
      </c>
      <c r="DI135" s="513"/>
      <c r="DJ135" s="514">
        <v>422</v>
      </c>
      <c r="DK135" s="512">
        <f t="shared" si="109"/>
        <v>6</v>
      </c>
      <c r="DL135" s="511" t="str">
        <f t="shared" si="110"/>
        <v>Informatiker / ICT-Suporter / -Techniker 6</v>
      </c>
      <c r="DQ135" s="491">
        <f t="shared" si="101"/>
        <v>6755</v>
      </c>
      <c r="DR135" s="494">
        <v>6</v>
      </c>
      <c r="DS135" s="491">
        <v>0</v>
      </c>
      <c r="DT135" s="491" t="s">
        <v>960</v>
      </c>
      <c r="EV135" s="519">
        <v>6758</v>
      </c>
      <c r="EW135" s="491" t="s">
        <v>142</v>
      </c>
    </row>
    <row r="136" spans="1:153" s="491" customFormat="1" hidden="1" outlineLevel="1" x14ac:dyDescent="0.25">
      <c r="A136" s="510"/>
      <c r="B136" s="510">
        <v>1</v>
      </c>
      <c r="C136" s="510">
        <f>IF(AB136&gt;=10,1,"")</f>
        <v>1</v>
      </c>
      <c r="D136" s="509"/>
      <c r="E136" s="509"/>
      <c r="F136" s="509"/>
      <c r="G136" s="510"/>
      <c r="H136" s="510"/>
      <c r="I136" s="509"/>
      <c r="J136" s="510"/>
      <c r="K136" s="509"/>
      <c r="L136" s="509">
        <v>1</v>
      </c>
      <c r="M136" s="509"/>
      <c r="N136" s="490"/>
      <c r="O136" s="490"/>
      <c r="P136" s="471" t="s">
        <v>1140</v>
      </c>
      <c r="Q136" s="472" t="s">
        <v>1506</v>
      </c>
      <c r="R136" s="472" t="s">
        <v>368</v>
      </c>
      <c r="S136" s="597"/>
      <c r="T136" s="508" t="s">
        <v>1507</v>
      </c>
      <c r="U136" s="502">
        <v>1964</v>
      </c>
      <c r="V136" s="507" t="s">
        <v>1508</v>
      </c>
      <c r="W136" s="502">
        <v>1987</v>
      </c>
      <c r="X136" s="504"/>
      <c r="Y136" s="470"/>
      <c r="Z136" s="505"/>
      <c r="AA136" s="518"/>
      <c r="AB136" s="532">
        <f>IF(Z136="",YEAR($AC$1)-$W136,YEAR($AC$1)-$Y136)</f>
        <v>36</v>
      </c>
      <c r="AC136" s="518" t="s">
        <v>339</v>
      </c>
      <c r="AD136" s="517">
        <v>2018</v>
      </c>
      <c r="AE136" s="607"/>
      <c r="AF136" s="604" t="s">
        <v>121</v>
      </c>
      <c r="AG136" s="501"/>
      <c r="AH136" s="501"/>
      <c r="AI136" s="500" t="s">
        <v>425</v>
      </c>
      <c r="AJ136" s="492"/>
      <c r="CM136" s="491" t="e">
        <f>IF(CQ136=CR136,"","anders")</f>
        <v>#N/A</v>
      </c>
      <c r="CN136" s="491" t="str">
        <f>+T136</f>
        <v>Fiebiger Sabine</v>
      </c>
      <c r="CP136" s="491">
        <f>+AB136</f>
        <v>36</v>
      </c>
      <c r="CQ136" s="491" t="str">
        <f>+AF136</f>
        <v>D</v>
      </c>
      <c r="CR136" s="445" t="e">
        <f>VLOOKUP(CS136,Kategorie,2,0)</f>
        <v>#N/A</v>
      </c>
      <c r="CS136" s="515">
        <v>4335</v>
      </c>
      <c r="CT136" s="514">
        <v>134</v>
      </c>
      <c r="CU136" s="512">
        <f>VLOOKUP($CT136,Funktionsbezeichnungen,3,0)</f>
        <v>7</v>
      </c>
      <c r="CV136" s="511" t="str">
        <f>VLOOKUP($CT136,Funktionsbezeichnungen,2,0)</f>
        <v>Kaufmännischer Mitarbeiter 7 / Gruppenchef 7</v>
      </c>
      <c r="CW136" s="514">
        <v>134</v>
      </c>
      <c r="CX136" s="512">
        <f>VLOOKUP($CW136,Funktionsbezeichnungen,3,0)</f>
        <v>7</v>
      </c>
      <c r="CY136" s="511"/>
      <c r="CZ136" s="514"/>
      <c r="DA136" s="512"/>
      <c r="DB136" s="511"/>
      <c r="DC136" s="514"/>
      <c r="DD136" s="512"/>
      <c r="DE136" s="511"/>
      <c r="DF136" s="514"/>
      <c r="DG136" s="512"/>
      <c r="DH136" s="511"/>
      <c r="DI136" s="513"/>
      <c r="DJ136" s="514"/>
      <c r="DK136" s="512"/>
      <c r="DL136" s="511"/>
      <c r="DQ136" s="491">
        <f>+CS136</f>
        <v>4335</v>
      </c>
      <c r="DR136" s="494">
        <v>6</v>
      </c>
      <c r="DS136" s="491">
        <v>0</v>
      </c>
      <c r="DT136" s="491" t="s">
        <v>955</v>
      </c>
      <c r="EV136" s="519">
        <v>6740</v>
      </c>
      <c r="EW136" s="491" t="s">
        <v>142</v>
      </c>
    </row>
    <row r="137" spans="1:153" s="491" customFormat="1" hidden="1" outlineLevel="1" x14ac:dyDescent="0.25">
      <c r="A137" s="510"/>
      <c r="B137" s="510">
        <v>1</v>
      </c>
      <c r="C137" s="510">
        <f t="shared" si="114"/>
        <v>1</v>
      </c>
      <c r="D137" s="509"/>
      <c r="E137" s="509"/>
      <c r="F137" s="509"/>
      <c r="G137" s="510"/>
      <c r="H137" s="510"/>
      <c r="I137" s="509"/>
      <c r="J137" s="510"/>
      <c r="K137" s="509"/>
      <c r="L137" s="509">
        <v>1</v>
      </c>
      <c r="M137" s="509"/>
      <c r="N137" s="490"/>
      <c r="O137" s="490"/>
      <c r="P137" s="471" t="s">
        <v>1301</v>
      </c>
      <c r="Q137" s="472" t="s">
        <v>514</v>
      </c>
      <c r="R137" s="472" t="s">
        <v>368</v>
      </c>
      <c r="S137" s="597"/>
      <c r="T137" s="508" t="s">
        <v>230</v>
      </c>
      <c r="U137" s="502">
        <v>1965</v>
      </c>
      <c r="V137" s="507" t="s">
        <v>151</v>
      </c>
      <c r="W137" s="502">
        <v>1984</v>
      </c>
      <c r="X137" s="504"/>
      <c r="Y137" s="470"/>
      <c r="Z137" s="505"/>
      <c r="AA137" s="518"/>
      <c r="AB137" s="532">
        <f t="shared" si="115"/>
        <v>39</v>
      </c>
      <c r="AC137" s="518" t="s">
        <v>339</v>
      </c>
      <c r="AD137" s="517">
        <v>2002</v>
      </c>
      <c r="AE137" s="607"/>
      <c r="AF137" s="604" t="s">
        <v>121</v>
      </c>
      <c r="AG137" s="501"/>
      <c r="AH137" s="501"/>
      <c r="AI137" s="500" t="s">
        <v>425</v>
      </c>
      <c r="AJ137" s="492"/>
      <c r="CM137" s="491" t="str">
        <f t="shared" si="96"/>
        <v/>
      </c>
      <c r="CN137" s="491" t="str">
        <f t="shared" si="111"/>
        <v>Eichenberger Sylvia</v>
      </c>
      <c r="CP137" s="491">
        <f t="shared" si="97"/>
        <v>39</v>
      </c>
      <c r="CQ137" s="491" t="str">
        <f t="shared" si="102"/>
        <v>D</v>
      </c>
      <c r="CR137" s="445" t="str">
        <f t="shared" si="98"/>
        <v>D</v>
      </c>
      <c r="CS137" s="519">
        <v>5626</v>
      </c>
      <c r="CT137" s="514">
        <v>134</v>
      </c>
      <c r="CU137" s="512">
        <f t="shared" si="99"/>
        <v>7</v>
      </c>
      <c r="CV137" s="511" t="str">
        <f t="shared" si="100"/>
        <v>Kaufmännischer Mitarbeiter 7 / Gruppenchef 7</v>
      </c>
      <c r="CW137" s="514">
        <v>134</v>
      </c>
      <c r="CX137" s="512">
        <f t="shared" si="103"/>
        <v>7</v>
      </c>
      <c r="CY137" s="511" t="str">
        <f>VLOOKUP($CW137,Funktionsbezeichnungen,2,0)</f>
        <v>Kaufmännischer Mitarbeiter 7 / Gruppenchef 7</v>
      </c>
      <c r="CZ137" s="514">
        <v>134</v>
      </c>
      <c r="DA137" s="512">
        <f>VLOOKUP($CZ137,Funktionsbezeichnungen,3,0)</f>
        <v>7</v>
      </c>
      <c r="DB137" s="511" t="str">
        <f>VLOOKUP($CZ137,Funktionsbezeichnungen,2,0)</f>
        <v>Kaufmännischer Mitarbeiter 7 / Gruppenchef 7</v>
      </c>
      <c r="DC137" s="514">
        <v>134</v>
      </c>
      <c r="DD137" s="512">
        <f>VLOOKUP($DC137,Funktionsbezeichnungen,3,0)</f>
        <v>7</v>
      </c>
      <c r="DE137" s="511" t="str">
        <f>VLOOKUP($DC137,Funktionsbezeichnungen,2,0)</f>
        <v>Kaufmännischer Mitarbeiter 7 / Gruppenchef 7</v>
      </c>
      <c r="DF137" s="514">
        <v>134</v>
      </c>
      <c r="DG137" s="512">
        <f>VLOOKUP($DF137,Funktionsbezeichnungen,3,0)</f>
        <v>7</v>
      </c>
      <c r="DH137" s="511" t="str">
        <f>VLOOKUP($DF137,Funktionsbezeichnungen,2,0)</f>
        <v>Kaufmännischer Mitarbeiter 7 / Gruppenchef 7</v>
      </c>
      <c r="DI137" s="513"/>
      <c r="DJ137" s="514">
        <v>134</v>
      </c>
      <c r="DK137" s="512">
        <f>VLOOKUP($DJ137,Funktionsbezeichnungen,3,0)</f>
        <v>7</v>
      </c>
      <c r="DL137" s="511" t="str">
        <f>VLOOKUP($DJ137,Funktionsbezeichnungen,2,0)</f>
        <v>Kaufmännischer Mitarbeiter 7 / Gruppenchef 7</v>
      </c>
      <c r="DQ137" s="491">
        <f t="shared" si="101"/>
        <v>5626</v>
      </c>
      <c r="DR137" s="494">
        <v>6</v>
      </c>
      <c r="DS137" s="491">
        <v>0</v>
      </c>
      <c r="DT137" s="491" t="s">
        <v>955</v>
      </c>
      <c r="EV137" s="519">
        <v>6740</v>
      </c>
      <c r="EW137" s="491" t="s">
        <v>142</v>
      </c>
    </row>
    <row r="138" spans="1:153" s="491" customFormat="1" hidden="1" outlineLevel="1" x14ac:dyDescent="0.25">
      <c r="A138" s="510"/>
      <c r="B138" s="510">
        <v>1</v>
      </c>
      <c r="C138" s="510">
        <f t="shared" si="114"/>
        <v>1</v>
      </c>
      <c r="D138" s="509"/>
      <c r="E138" s="509"/>
      <c r="F138" s="509"/>
      <c r="G138" s="510"/>
      <c r="H138" s="510"/>
      <c r="I138" s="509"/>
      <c r="J138" s="510"/>
      <c r="K138" s="509"/>
      <c r="L138" s="509">
        <v>1</v>
      </c>
      <c r="M138" s="509"/>
      <c r="N138" s="490"/>
      <c r="O138" s="490"/>
      <c r="P138" s="471" t="s">
        <v>357</v>
      </c>
      <c r="Q138" s="472" t="s">
        <v>513</v>
      </c>
      <c r="R138" s="472" t="s">
        <v>368</v>
      </c>
      <c r="S138" s="597"/>
      <c r="T138" s="508" t="s">
        <v>272</v>
      </c>
      <c r="U138" s="502">
        <v>1967</v>
      </c>
      <c r="V138" s="507" t="s">
        <v>274</v>
      </c>
      <c r="W138" s="502">
        <v>1986</v>
      </c>
      <c r="X138" s="504" t="s">
        <v>1220</v>
      </c>
      <c r="Y138" s="470">
        <v>2016</v>
      </c>
      <c r="Z138" s="505"/>
      <c r="AA138" s="518"/>
      <c r="AB138" s="532">
        <f t="shared" si="115"/>
        <v>37</v>
      </c>
      <c r="AC138" s="518" t="s">
        <v>693</v>
      </c>
      <c r="AD138" s="517">
        <v>2006</v>
      </c>
      <c r="AE138" s="607"/>
      <c r="AF138" s="604" t="s">
        <v>121</v>
      </c>
      <c r="AG138" s="501"/>
      <c r="AH138" s="501"/>
      <c r="AI138" s="500" t="s">
        <v>454</v>
      </c>
      <c r="AJ138" s="492"/>
      <c r="CM138" s="491" t="str">
        <f t="shared" si="96"/>
        <v/>
      </c>
      <c r="CN138" s="491" t="str">
        <f t="shared" si="111"/>
        <v>Gerber Beatrice</v>
      </c>
      <c r="CP138" s="491">
        <f t="shared" si="97"/>
        <v>37</v>
      </c>
      <c r="CQ138" s="491" t="str">
        <f t="shared" si="102"/>
        <v>D</v>
      </c>
      <c r="CR138" s="445" t="str">
        <f t="shared" si="98"/>
        <v>D</v>
      </c>
      <c r="CS138" s="519">
        <v>4289</v>
      </c>
      <c r="CT138" s="514">
        <v>141</v>
      </c>
      <c r="CU138" s="512">
        <f t="shared" si="99"/>
        <v>8</v>
      </c>
      <c r="CV138" s="511" t="str">
        <f t="shared" si="100"/>
        <v>Kaufmännischer Fachspezialist 8</v>
      </c>
      <c r="CW138" s="514">
        <v>141</v>
      </c>
      <c r="CX138" s="512">
        <f t="shared" si="103"/>
        <v>8</v>
      </c>
      <c r="CY138" s="511" t="str">
        <f>VLOOKUP($CW138,Funktionsbezeichnungen,2,0)</f>
        <v>Kaufmännischer Fachspezialist 8</v>
      </c>
      <c r="CZ138" s="514">
        <v>141</v>
      </c>
      <c r="DA138" s="512">
        <f>VLOOKUP($CZ138,Funktionsbezeichnungen,3,0)</f>
        <v>8</v>
      </c>
      <c r="DB138" s="511" t="str">
        <f>VLOOKUP($CZ138,Funktionsbezeichnungen,2,0)</f>
        <v>Kaufmännischer Fachspezialist 8</v>
      </c>
      <c r="DC138" s="514">
        <v>141</v>
      </c>
      <c r="DD138" s="512">
        <f>VLOOKUP($DC138,Funktionsbezeichnungen,3,0)</f>
        <v>8</v>
      </c>
      <c r="DE138" s="511" t="str">
        <f>VLOOKUP($DC138,Funktionsbezeichnungen,2,0)</f>
        <v>Kaufmännischer Fachspezialist 8</v>
      </c>
      <c r="DF138" s="514">
        <v>141</v>
      </c>
      <c r="DG138" s="512">
        <f>VLOOKUP($DF138,Funktionsbezeichnungen,3,0)</f>
        <v>8</v>
      </c>
      <c r="DH138" s="511" t="str">
        <f>VLOOKUP($DF138,Funktionsbezeichnungen,2,0)</f>
        <v>Kaufmännischer Fachspezialist 8</v>
      </c>
      <c r="DI138" s="513"/>
      <c r="DJ138" s="514">
        <v>141</v>
      </c>
      <c r="DK138" s="512">
        <f>VLOOKUP($DJ138,Funktionsbezeichnungen,3,0)</f>
        <v>8</v>
      </c>
      <c r="DL138" s="511" t="str">
        <f>VLOOKUP($DJ138,Funktionsbezeichnungen,2,0)</f>
        <v>Kaufmännischer Fachspezialist 8</v>
      </c>
      <c r="DQ138" s="491">
        <f t="shared" si="101"/>
        <v>4289</v>
      </c>
      <c r="DR138" s="494">
        <v>6</v>
      </c>
      <c r="DS138" s="491">
        <v>0</v>
      </c>
      <c r="DT138" s="491" t="s">
        <v>956</v>
      </c>
      <c r="EV138" s="519">
        <v>7701</v>
      </c>
      <c r="EW138" s="491" t="s">
        <v>142</v>
      </c>
    </row>
    <row r="139" spans="1:153" s="491" customFormat="1" hidden="1" outlineLevel="1" x14ac:dyDescent="0.25">
      <c r="A139" s="510"/>
      <c r="B139" s="510">
        <v>1</v>
      </c>
      <c r="C139" s="510">
        <f t="shared" si="114"/>
        <v>1</v>
      </c>
      <c r="D139" s="509"/>
      <c r="E139" s="509"/>
      <c r="F139" s="509"/>
      <c r="G139" s="510"/>
      <c r="H139" s="510"/>
      <c r="I139" s="509"/>
      <c r="J139" s="510"/>
      <c r="K139" s="509"/>
      <c r="L139" s="509">
        <v>1</v>
      </c>
      <c r="M139" s="509"/>
      <c r="N139" s="490"/>
      <c r="O139" s="490"/>
      <c r="P139" s="471" t="s">
        <v>358</v>
      </c>
      <c r="Q139" s="472" t="s">
        <v>1313</v>
      </c>
      <c r="R139" s="472" t="s">
        <v>368</v>
      </c>
      <c r="S139" s="597"/>
      <c r="T139" s="508" t="s">
        <v>1314</v>
      </c>
      <c r="U139" s="502">
        <v>1976</v>
      </c>
      <c r="V139" s="507" t="s">
        <v>279</v>
      </c>
      <c r="W139" s="502">
        <v>2000</v>
      </c>
      <c r="X139" s="504"/>
      <c r="Y139" s="470"/>
      <c r="Z139" s="505"/>
      <c r="AA139" s="518"/>
      <c r="AB139" s="532">
        <f t="shared" si="115"/>
        <v>23</v>
      </c>
      <c r="AC139" s="518" t="s">
        <v>339</v>
      </c>
      <c r="AD139" s="517">
        <v>2018</v>
      </c>
      <c r="AE139" s="607"/>
      <c r="AF139" s="604" t="s">
        <v>121</v>
      </c>
      <c r="AG139" s="501"/>
      <c r="AH139" s="501"/>
      <c r="AI139" s="500" t="s">
        <v>425</v>
      </c>
      <c r="AJ139" s="492"/>
      <c r="CM139" s="533" t="e">
        <f t="shared" si="96"/>
        <v>#N/A</v>
      </c>
      <c r="CN139" s="495" t="str">
        <f t="shared" si="111"/>
        <v>Suter Sarah</v>
      </c>
      <c r="CO139" s="495"/>
      <c r="CP139" s="491">
        <f t="shared" si="97"/>
        <v>23</v>
      </c>
      <c r="CQ139" s="491" t="str">
        <f t="shared" si="102"/>
        <v>D</v>
      </c>
      <c r="CR139" s="445" t="e">
        <f t="shared" si="98"/>
        <v>#N/A</v>
      </c>
      <c r="CS139" s="515">
        <v>4332</v>
      </c>
      <c r="CT139" s="514">
        <v>134</v>
      </c>
      <c r="CU139" s="512">
        <f t="shared" si="99"/>
        <v>7</v>
      </c>
      <c r="CV139" s="511" t="str">
        <f t="shared" si="100"/>
        <v>Kaufmännischer Mitarbeiter 7 / Gruppenchef 7</v>
      </c>
      <c r="CW139" s="514"/>
      <c r="CX139" s="512"/>
      <c r="CY139" s="511"/>
      <c r="CZ139" s="514"/>
      <c r="DA139" s="512"/>
      <c r="DB139" s="511"/>
      <c r="DC139" s="514"/>
      <c r="DD139" s="512"/>
      <c r="DE139" s="511"/>
      <c r="DF139" s="514"/>
      <c r="DG139" s="512"/>
      <c r="DH139" s="511"/>
      <c r="DI139" s="513"/>
      <c r="DJ139" s="514"/>
      <c r="DK139" s="512"/>
      <c r="DL139" s="511"/>
      <c r="DQ139" s="491">
        <f t="shared" si="101"/>
        <v>4332</v>
      </c>
      <c r="DR139" s="494">
        <v>6</v>
      </c>
      <c r="DS139" s="491">
        <v>0</v>
      </c>
      <c r="DT139" s="491" t="s">
        <v>955</v>
      </c>
      <c r="EV139" s="519">
        <v>7654</v>
      </c>
      <c r="EW139" s="491" t="s">
        <v>147</v>
      </c>
    </row>
    <row r="140" spans="1:153" s="491" customFormat="1" hidden="1" outlineLevel="1" x14ac:dyDescent="0.25">
      <c r="A140" s="510"/>
      <c r="B140" s="510">
        <v>1</v>
      </c>
      <c r="C140" s="510">
        <f t="shared" si="114"/>
        <v>1</v>
      </c>
      <c r="D140" s="509"/>
      <c r="E140" s="509"/>
      <c r="F140" s="509"/>
      <c r="G140" s="510"/>
      <c r="H140" s="510"/>
      <c r="I140" s="509"/>
      <c r="J140" s="510"/>
      <c r="K140" s="509"/>
      <c r="L140" s="509">
        <v>1</v>
      </c>
      <c r="M140" s="509"/>
      <c r="N140" s="490"/>
      <c r="O140" s="490"/>
      <c r="P140" s="471" t="s">
        <v>1303</v>
      </c>
      <c r="Q140" s="472" t="s">
        <v>515</v>
      </c>
      <c r="R140" s="472" t="s">
        <v>368</v>
      </c>
      <c r="S140" s="597"/>
      <c r="T140" s="508" t="s">
        <v>163</v>
      </c>
      <c r="U140" s="502">
        <v>1956</v>
      </c>
      <c r="V140" s="507"/>
      <c r="W140" s="502">
        <v>1989</v>
      </c>
      <c r="X140" s="504"/>
      <c r="Y140" s="470"/>
      <c r="Z140" s="505"/>
      <c r="AA140" s="518"/>
      <c r="AB140" s="532">
        <f t="shared" si="115"/>
        <v>34</v>
      </c>
      <c r="AC140" s="518" t="s">
        <v>339</v>
      </c>
      <c r="AD140" s="517">
        <v>1996</v>
      </c>
      <c r="AE140" s="607"/>
      <c r="AF140" s="604" t="s">
        <v>142</v>
      </c>
      <c r="AG140" s="501"/>
      <c r="AH140" s="501"/>
      <c r="AI140" s="500" t="s">
        <v>425</v>
      </c>
      <c r="AJ140" s="492"/>
      <c r="CM140" s="491" t="str">
        <f t="shared" si="96"/>
        <v/>
      </c>
      <c r="CN140" s="491" t="str">
        <f t="shared" si="111"/>
        <v>Körkel Agnes</v>
      </c>
      <c r="CP140" s="491">
        <f t="shared" si="97"/>
        <v>34</v>
      </c>
      <c r="CQ140" s="491" t="str">
        <f t="shared" si="102"/>
        <v>E</v>
      </c>
      <c r="CR140" s="445" t="str">
        <f t="shared" si="98"/>
        <v>E</v>
      </c>
      <c r="CS140" s="519">
        <v>5605</v>
      </c>
      <c r="CT140" s="514">
        <v>132</v>
      </c>
      <c r="CU140" s="512">
        <f t="shared" si="99"/>
        <v>5</v>
      </c>
      <c r="CV140" s="511" t="str">
        <f t="shared" si="100"/>
        <v>Kaufmännischer Mitarbeiter 5</v>
      </c>
      <c r="CW140" s="514">
        <v>132</v>
      </c>
      <c r="CX140" s="512">
        <f>VLOOKUP($CW140,Funktionsbezeichnungen,3,0)</f>
        <v>5</v>
      </c>
      <c r="CY140" s="511" t="str">
        <f>VLOOKUP($CW140,Funktionsbezeichnungen,2,0)</f>
        <v>Kaufmännischer Mitarbeiter 5</v>
      </c>
      <c r="CZ140" s="514">
        <v>132</v>
      </c>
      <c r="DA140" s="512">
        <f>VLOOKUP($CZ140,Funktionsbezeichnungen,3,0)</f>
        <v>5</v>
      </c>
      <c r="DB140" s="511" t="str">
        <f>VLOOKUP($CZ140,Funktionsbezeichnungen,2,0)</f>
        <v>Kaufmännischer Mitarbeiter 5</v>
      </c>
      <c r="DC140" s="514">
        <v>132</v>
      </c>
      <c r="DD140" s="512">
        <f>VLOOKUP($DC140,Funktionsbezeichnungen,3,0)</f>
        <v>5</v>
      </c>
      <c r="DE140" s="511" t="str">
        <f>VLOOKUP($DC140,Funktionsbezeichnungen,2,0)</f>
        <v>Kaufmännischer Mitarbeiter 5</v>
      </c>
      <c r="DF140" s="514">
        <v>132</v>
      </c>
      <c r="DG140" s="512">
        <f>VLOOKUP($DF140,Funktionsbezeichnungen,3,0)</f>
        <v>5</v>
      </c>
      <c r="DH140" s="511" t="str">
        <f>VLOOKUP($DF140,Funktionsbezeichnungen,2,0)</f>
        <v>Kaufmännischer Mitarbeiter 5</v>
      </c>
      <c r="DI140" s="513"/>
      <c r="DJ140" s="514">
        <v>132</v>
      </c>
      <c r="DK140" s="512">
        <f>VLOOKUP($DJ140,Funktionsbezeichnungen,3,0)</f>
        <v>5</v>
      </c>
      <c r="DL140" s="511" t="str">
        <f>VLOOKUP($DJ140,Funktionsbezeichnungen,2,0)</f>
        <v>Kaufmännischer Mitarbeiter 5</v>
      </c>
      <c r="DQ140" s="491">
        <f t="shared" si="101"/>
        <v>5605</v>
      </c>
      <c r="DR140" s="494">
        <v>7</v>
      </c>
      <c r="DS140" s="491">
        <v>0</v>
      </c>
      <c r="DT140" s="491" t="s">
        <v>955</v>
      </c>
      <c r="EV140" s="519">
        <v>9765</v>
      </c>
    </row>
    <row r="141" spans="1:153" s="491" customFormat="1" hidden="1" outlineLevel="1" x14ac:dyDescent="0.25">
      <c r="A141" s="510"/>
      <c r="B141" s="510">
        <v>1</v>
      </c>
      <c r="C141" s="510">
        <f t="shared" si="114"/>
        <v>1</v>
      </c>
      <c r="D141" s="509"/>
      <c r="E141" s="509"/>
      <c r="F141" s="509"/>
      <c r="G141" s="510"/>
      <c r="H141" s="510"/>
      <c r="I141" s="509"/>
      <c r="J141" s="510"/>
      <c r="K141" s="509"/>
      <c r="L141" s="509">
        <v>1</v>
      </c>
      <c r="M141" s="509"/>
      <c r="N141" s="490"/>
      <c r="O141" s="490"/>
      <c r="P141" s="471" t="s">
        <v>357</v>
      </c>
      <c r="Q141" s="472" t="s">
        <v>1278</v>
      </c>
      <c r="R141" s="472" t="s">
        <v>368</v>
      </c>
      <c r="S141" s="597"/>
      <c r="T141" s="508" t="s">
        <v>1277</v>
      </c>
      <c r="U141" s="502">
        <v>1964</v>
      </c>
      <c r="V141" s="507" t="s">
        <v>151</v>
      </c>
      <c r="W141" s="502">
        <v>1983</v>
      </c>
      <c r="X141" s="507"/>
      <c r="Y141" s="470"/>
      <c r="Z141" s="505"/>
      <c r="AA141" s="518"/>
      <c r="AB141" s="532">
        <f t="shared" si="115"/>
        <v>40</v>
      </c>
      <c r="AC141" s="518" t="s">
        <v>414</v>
      </c>
      <c r="AD141" s="517">
        <v>2017</v>
      </c>
      <c r="AE141" s="607"/>
      <c r="AF141" s="604" t="s">
        <v>142</v>
      </c>
      <c r="AG141" s="501"/>
      <c r="AH141" s="501"/>
      <c r="AI141" s="500" t="s">
        <v>428</v>
      </c>
      <c r="AJ141" s="492"/>
      <c r="CM141" s="533" t="e">
        <f t="shared" si="96"/>
        <v>#N/A</v>
      </c>
      <c r="CN141" s="495" t="str">
        <f t="shared" si="111"/>
        <v>Halbeisen Gisela</v>
      </c>
      <c r="CO141" s="495"/>
      <c r="CP141" s="495">
        <f t="shared" si="97"/>
        <v>40</v>
      </c>
      <c r="CQ141" s="495" t="str">
        <f t="shared" si="102"/>
        <v>E</v>
      </c>
      <c r="CR141" s="445" t="e">
        <f t="shared" si="98"/>
        <v>#N/A</v>
      </c>
      <c r="CS141" s="515">
        <v>7710</v>
      </c>
      <c r="CT141" s="514">
        <v>112</v>
      </c>
      <c r="CU141" s="512">
        <f t="shared" si="99"/>
        <v>5</v>
      </c>
      <c r="CV141" s="511" t="str">
        <f t="shared" si="100"/>
        <v>Réceptionist / Telefonist / Service-Disponent 5</v>
      </c>
      <c r="CW141" s="514"/>
      <c r="CX141" s="512"/>
      <c r="CY141" s="511"/>
      <c r="CZ141" s="514"/>
      <c r="DA141" s="512"/>
      <c r="DB141" s="511"/>
      <c r="DC141" s="514"/>
      <c r="DD141" s="512"/>
      <c r="DE141" s="511"/>
      <c r="DF141" s="514"/>
      <c r="DG141" s="512"/>
      <c r="DH141" s="511"/>
      <c r="DI141" s="513"/>
      <c r="DJ141" s="514"/>
      <c r="DK141" s="512"/>
      <c r="DL141" s="511"/>
      <c r="DQ141" s="491">
        <f t="shared" si="101"/>
        <v>7710</v>
      </c>
      <c r="DR141" s="494">
        <v>6</v>
      </c>
      <c r="DS141" s="491">
        <v>0</v>
      </c>
      <c r="DT141" s="491" t="s">
        <v>953</v>
      </c>
      <c r="EV141" s="519">
        <v>9740</v>
      </c>
    </row>
    <row r="142" spans="1:153" s="491" customFormat="1" hidden="1" outlineLevel="1" x14ac:dyDescent="0.25">
      <c r="A142" s="510"/>
      <c r="B142" s="510">
        <v>1</v>
      </c>
      <c r="C142" s="510">
        <f t="shared" si="114"/>
        <v>1</v>
      </c>
      <c r="D142" s="509"/>
      <c r="E142" s="509"/>
      <c r="F142" s="509"/>
      <c r="G142" s="510"/>
      <c r="H142" s="510"/>
      <c r="I142" s="509"/>
      <c r="J142" s="510"/>
      <c r="K142" s="509"/>
      <c r="L142" s="509">
        <v>1</v>
      </c>
      <c r="M142" s="509"/>
      <c r="N142" s="490"/>
      <c r="O142" s="490"/>
      <c r="P142" s="471" t="s">
        <v>357</v>
      </c>
      <c r="Q142" s="472" t="s">
        <v>884</v>
      </c>
      <c r="R142" s="472" t="s">
        <v>368</v>
      </c>
      <c r="S142" s="597"/>
      <c r="T142" s="508" t="s">
        <v>883</v>
      </c>
      <c r="U142" s="502">
        <v>1970</v>
      </c>
      <c r="V142" s="507" t="s">
        <v>264</v>
      </c>
      <c r="W142" s="502">
        <v>1987</v>
      </c>
      <c r="X142" s="504"/>
      <c r="Y142" s="470"/>
      <c r="Z142" s="505"/>
      <c r="AA142" s="518"/>
      <c r="AB142" s="532">
        <f t="shared" si="115"/>
        <v>36</v>
      </c>
      <c r="AC142" s="518" t="s">
        <v>414</v>
      </c>
      <c r="AD142" s="517">
        <v>2002</v>
      </c>
      <c r="AE142" s="607"/>
      <c r="AF142" s="604" t="s">
        <v>142</v>
      </c>
      <c r="AG142" s="501"/>
      <c r="AH142" s="501"/>
      <c r="AI142" s="500" t="s">
        <v>428</v>
      </c>
      <c r="AJ142" s="492"/>
      <c r="CM142" s="491" t="str">
        <f t="shared" si="96"/>
        <v/>
      </c>
      <c r="CN142" s="491" t="str">
        <f t="shared" si="111"/>
        <v>Wirtz Christine</v>
      </c>
      <c r="CP142" s="491">
        <f t="shared" si="97"/>
        <v>36</v>
      </c>
      <c r="CQ142" s="491" t="str">
        <f t="shared" si="102"/>
        <v>E</v>
      </c>
      <c r="CR142" s="445" t="str">
        <f t="shared" si="98"/>
        <v>E</v>
      </c>
      <c r="CS142" s="519">
        <v>5627</v>
      </c>
      <c r="CT142" s="514">
        <v>112</v>
      </c>
      <c r="CU142" s="512">
        <f t="shared" si="99"/>
        <v>5</v>
      </c>
      <c r="CV142" s="511" t="str">
        <f t="shared" si="100"/>
        <v>Réceptionist / Telefonist / Service-Disponent 5</v>
      </c>
      <c r="CW142" s="514">
        <v>112</v>
      </c>
      <c r="CX142" s="512">
        <f>VLOOKUP($CW142,Funktionsbezeichnungen,3,0)</f>
        <v>5</v>
      </c>
      <c r="CY142" s="511" t="str">
        <f>VLOOKUP($CW142,Funktionsbezeichnungen,2,0)</f>
        <v>Réceptionist / Telefonist / Service-Disponent 5</v>
      </c>
      <c r="CZ142" s="514">
        <v>112</v>
      </c>
      <c r="DA142" s="512">
        <f>VLOOKUP($CZ142,Funktionsbezeichnungen,3,0)</f>
        <v>5</v>
      </c>
      <c r="DB142" s="511" t="str">
        <f>VLOOKUP($CZ142,Funktionsbezeichnungen,2,0)</f>
        <v>Réceptionist / Telefonist / Service-Disponent 5</v>
      </c>
      <c r="DC142" s="514">
        <v>112</v>
      </c>
      <c r="DD142" s="512">
        <f>VLOOKUP($DC142,Funktionsbezeichnungen,3,0)</f>
        <v>5</v>
      </c>
      <c r="DE142" s="511" t="str">
        <f>VLOOKUP($DC142,Funktionsbezeichnungen,2,0)</f>
        <v>Réceptionist / Telefonist / Service-Disponent 5</v>
      </c>
      <c r="DF142" s="514">
        <v>112</v>
      </c>
      <c r="DG142" s="512">
        <f>VLOOKUP($DF142,Funktionsbezeichnungen,3,0)</f>
        <v>5</v>
      </c>
      <c r="DH142" s="511" t="str">
        <f>VLOOKUP($DF142,Funktionsbezeichnungen,2,0)</f>
        <v>Réceptionist / Telefonist / Service-Disponent 5</v>
      </c>
      <c r="DI142" s="513"/>
      <c r="DJ142" s="514">
        <v>112</v>
      </c>
      <c r="DK142" s="512">
        <f>VLOOKUP($DJ142,Funktionsbezeichnungen,3,0)</f>
        <v>5</v>
      </c>
      <c r="DL142" s="511" t="str">
        <f>VLOOKUP($DJ142,Funktionsbezeichnungen,2,0)</f>
        <v>Réceptionist / Telefonist / Service-Disponent 5</v>
      </c>
      <c r="DQ142" s="491">
        <f t="shared" si="101"/>
        <v>5627</v>
      </c>
      <c r="DR142" s="494">
        <v>6</v>
      </c>
      <c r="DS142" s="491">
        <v>0</v>
      </c>
      <c r="DT142" s="491" t="s">
        <v>953</v>
      </c>
      <c r="EV142" s="519">
        <v>9739</v>
      </c>
    </row>
    <row r="143" spans="1:153" s="491" customFormat="1" hidden="1" outlineLevel="1" x14ac:dyDescent="0.25">
      <c r="A143" s="510"/>
      <c r="B143" s="510">
        <v>1</v>
      </c>
      <c r="C143" s="510">
        <f t="shared" si="114"/>
        <v>1</v>
      </c>
      <c r="D143" s="509"/>
      <c r="E143" s="509"/>
      <c r="F143" s="509"/>
      <c r="G143" s="510"/>
      <c r="H143" s="510"/>
      <c r="I143" s="509"/>
      <c r="J143" s="510"/>
      <c r="K143" s="509"/>
      <c r="L143" s="509">
        <v>1</v>
      </c>
      <c r="M143" s="509"/>
      <c r="N143" s="490"/>
      <c r="O143" s="490"/>
      <c r="P143" s="471" t="s">
        <v>361</v>
      </c>
      <c r="Q143" s="472" t="s">
        <v>1237</v>
      </c>
      <c r="R143" s="472" t="s">
        <v>368</v>
      </c>
      <c r="S143" s="597"/>
      <c r="T143" s="508" t="s">
        <v>1238</v>
      </c>
      <c r="U143" s="502">
        <v>1971</v>
      </c>
      <c r="V143" s="507" t="s">
        <v>1239</v>
      </c>
      <c r="W143" s="502">
        <v>1995</v>
      </c>
      <c r="X143" s="504" t="s">
        <v>1240</v>
      </c>
      <c r="Y143" s="470">
        <v>2012</v>
      </c>
      <c r="Z143" s="534" t="s">
        <v>1547</v>
      </c>
      <c r="AA143" s="518"/>
      <c r="AB143" s="532">
        <f t="shared" si="115"/>
        <v>11</v>
      </c>
      <c r="AC143" s="518" t="s">
        <v>339</v>
      </c>
      <c r="AD143" s="517">
        <v>2017</v>
      </c>
      <c r="AE143" s="607"/>
      <c r="AF143" s="604" t="s">
        <v>142</v>
      </c>
      <c r="AG143" s="501"/>
      <c r="AH143" s="501"/>
      <c r="AI143" s="500" t="s">
        <v>425</v>
      </c>
      <c r="AJ143" s="492"/>
      <c r="CM143" s="533" t="e">
        <f t="shared" si="96"/>
        <v>#N/A</v>
      </c>
      <c r="CN143" s="495" t="str">
        <f t="shared" si="111"/>
        <v>Lazar Sonja</v>
      </c>
      <c r="CO143" s="495"/>
      <c r="CP143" s="491">
        <f t="shared" si="97"/>
        <v>11</v>
      </c>
      <c r="CQ143" s="491" t="str">
        <f t="shared" si="102"/>
        <v>E</v>
      </c>
      <c r="CR143" s="445" t="e">
        <f t="shared" si="98"/>
        <v>#N/A</v>
      </c>
      <c r="CS143" s="515">
        <v>6767</v>
      </c>
      <c r="CT143" s="514">
        <v>133</v>
      </c>
      <c r="CU143" s="512">
        <f t="shared" si="99"/>
        <v>6</v>
      </c>
      <c r="CV143" s="511" t="str">
        <f t="shared" si="100"/>
        <v>Kaufmännischer Mitarbeiter 6 / Gruppenchef 6</v>
      </c>
      <c r="CW143" s="514"/>
      <c r="CX143" s="512"/>
      <c r="CY143" s="511"/>
      <c r="CZ143" s="514"/>
      <c r="DA143" s="512"/>
      <c r="DB143" s="511"/>
      <c r="DC143" s="514"/>
      <c r="DD143" s="512"/>
      <c r="DE143" s="511"/>
      <c r="DF143" s="514"/>
      <c r="DG143" s="512"/>
      <c r="DH143" s="511"/>
      <c r="DI143" s="513"/>
      <c r="DJ143" s="514"/>
      <c r="DK143" s="512"/>
      <c r="DL143" s="511"/>
      <c r="DQ143" s="491">
        <f t="shared" si="101"/>
        <v>6767</v>
      </c>
      <c r="DR143" s="494">
        <v>6</v>
      </c>
      <c r="DS143" s="491">
        <v>0</v>
      </c>
      <c r="DT143" s="491" t="s">
        <v>955</v>
      </c>
      <c r="EV143" s="519">
        <v>9740</v>
      </c>
    </row>
    <row r="144" spans="1:153" s="491" customFormat="1" collapsed="1" x14ac:dyDescent="0.25">
      <c r="A144" s="510"/>
      <c r="B144" s="510"/>
      <c r="C144" s="510"/>
      <c r="D144" s="509"/>
      <c r="E144" s="509"/>
      <c r="F144" s="509"/>
      <c r="G144" s="510"/>
      <c r="H144" s="510"/>
      <c r="I144" s="509"/>
      <c r="J144" s="510"/>
      <c r="K144" s="509"/>
      <c r="L144" s="509"/>
      <c r="M144" s="509"/>
      <c r="N144" s="490"/>
      <c r="O144" s="490"/>
      <c r="P144" s="471"/>
      <c r="Q144" s="472"/>
      <c r="R144" s="472" t="s">
        <v>369</v>
      </c>
      <c r="S144" s="597" t="s">
        <v>1616</v>
      </c>
      <c r="T144" s="638" t="s">
        <v>1706</v>
      </c>
      <c r="U144" s="549">
        <v>1963</v>
      </c>
      <c r="V144" s="633" t="s">
        <v>1705</v>
      </c>
      <c r="W144" s="549">
        <v>1983</v>
      </c>
      <c r="X144" s="634"/>
      <c r="Y144" s="479"/>
      <c r="Z144" s="635"/>
      <c r="AA144" s="615" t="s">
        <v>1620</v>
      </c>
      <c r="AB144" s="636">
        <f>IF(Z144="",YEAR($AC$1)-$W144,YEAR($AC$1)-$Y144)</f>
        <v>40</v>
      </c>
      <c r="AC144" s="615" t="s">
        <v>1157</v>
      </c>
      <c r="AD144" s="637">
        <v>2018</v>
      </c>
      <c r="AE144" s="615" t="s">
        <v>1620</v>
      </c>
      <c r="AF144" s="616" t="s">
        <v>121</v>
      </c>
      <c r="AG144" s="568"/>
      <c r="AH144" s="807"/>
      <c r="AI144" s="500"/>
      <c r="AJ144" s="492"/>
      <c r="CM144" s="533"/>
      <c r="CN144" s="495"/>
      <c r="CO144" s="495"/>
      <c r="CQ144" s="491" t="str">
        <f t="shared" si="102"/>
        <v>D</v>
      </c>
      <c r="CR144" s="445"/>
      <c r="CS144" s="515"/>
      <c r="CT144" s="514"/>
      <c r="CU144" s="512"/>
      <c r="CV144" s="511"/>
      <c r="CW144" s="514"/>
      <c r="CX144" s="512"/>
      <c r="CY144" s="511"/>
      <c r="CZ144" s="514"/>
      <c r="DA144" s="512"/>
      <c r="DB144" s="511"/>
      <c r="DC144" s="514"/>
      <c r="DD144" s="512"/>
      <c r="DE144" s="511"/>
      <c r="DF144" s="514"/>
      <c r="DG144" s="512"/>
      <c r="DH144" s="511"/>
      <c r="DI144" s="513"/>
      <c r="DJ144" s="514"/>
      <c r="DK144" s="512"/>
      <c r="DL144" s="511"/>
      <c r="DR144" s="494"/>
      <c r="EV144" s="519"/>
    </row>
    <row r="145" spans="1:152" s="491" customFormat="1" x14ac:dyDescent="0.25">
      <c r="A145" s="510"/>
      <c r="B145" s="510">
        <v>1</v>
      </c>
      <c r="C145" s="510">
        <f t="shared" si="114"/>
        <v>1</v>
      </c>
      <c r="D145" s="509"/>
      <c r="E145" s="509"/>
      <c r="F145" s="509"/>
      <c r="G145" s="510"/>
      <c r="H145" s="510"/>
      <c r="I145" s="509"/>
      <c r="J145" s="510"/>
      <c r="K145" s="509"/>
      <c r="L145" s="509"/>
      <c r="M145" s="509">
        <v>1</v>
      </c>
      <c r="N145" s="490"/>
      <c r="O145" s="490"/>
      <c r="P145" s="471" t="s">
        <v>361</v>
      </c>
      <c r="Q145" s="472" t="s">
        <v>521</v>
      </c>
      <c r="R145" s="472" t="s">
        <v>367</v>
      </c>
      <c r="S145" s="597" t="s">
        <v>1616</v>
      </c>
      <c r="T145" s="638" t="s">
        <v>170</v>
      </c>
      <c r="U145" s="549">
        <v>1961</v>
      </c>
      <c r="V145" s="633" t="s">
        <v>169</v>
      </c>
      <c r="W145" s="549">
        <v>1980</v>
      </c>
      <c r="X145" s="634"/>
      <c r="Y145" s="479"/>
      <c r="Z145" s="635"/>
      <c r="AA145" s="615"/>
      <c r="AB145" s="636">
        <f t="shared" si="115"/>
        <v>43</v>
      </c>
      <c r="AC145" s="615" t="s">
        <v>169</v>
      </c>
      <c r="AD145" s="637">
        <v>1993</v>
      </c>
      <c r="AE145" s="615"/>
      <c r="AF145" s="616" t="s">
        <v>142</v>
      </c>
      <c r="AG145" s="568"/>
      <c r="AH145" s="640"/>
      <c r="AI145" s="500" t="s">
        <v>429</v>
      </c>
      <c r="AJ145" s="492"/>
      <c r="CM145" s="491" t="str">
        <f t="shared" si="96"/>
        <v/>
      </c>
      <c r="CN145" s="491" t="str">
        <f t="shared" si="111"/>
        <v>Eilers Brigitte</v>
      </c>
      <c r="CP145" s="491">
        <f t="shared" si="97"/>
        <v>43</v>
      </c>
      <c r="CQ145" s="491" t="str">
        <f t="shared" si="102"/>
        <v>E</v>
      </c>
      <c r="CR145" s="445" t="str">
        <f t="shared" si="98"/>
        <v>E</v>
      </c>
      <c r="CS145" s="519">
        <v>6740</v>
      </c>
      <c r="CT145" s="514">
        <v>133</v>
      </c>
      <c r="CU145" s="512">
        <f t="shared" si="99"/>
        <v>6</v>
      </c>
      <c r="CV145" s="511" t="str">
        <f t="shared" si="100"/>
        <v>Kaufmännischer Mitarbeiter 6 / Gruppenchef 6</v>
      </c>
      <c r="CW145" s="514">
        <v>133</v>
      </c>
      <c r="CX145" s="512">
        <f>VLOOKUP($CW145,Funktionsbezeichnungen,3,0)</f>
        <v>6</v>
      </c>
      <c r="CY145" s="511" t="str">
        <f>VLOOKUP($CW145,Funktionsbezeichnungen,2,0)</f>
        <v>Kaufmännischer Mitarbeiter 6 / Gruppenchef 6</v>
      </c>
      <c r="CZ145" s="514">
        <v>133</v>
      </c>
      <c r="DA145" s="512">
        <f>VLOOKUP($CZ145,Funktionsbezeichnungen,3,0)</f>
        <v>6</v>
      </c>
      <c r="DB145" s="511" t="str">
        <f>VLOOKUP($CZ145,Funktionsbezeichnungen,2,0)</f>
        <v>Kaufmännischer Mitarbeiter 6 / Gruppenchef 6</v>
      </c>
      <c r="DC145" s="514">
        <v>133</v>
      </c>
      <c r="DD145" s="512">
        <f>VLOOKUP($DC145,Funktionsbezeichnungen,3,0)</f>
        <v>6</v>
      </c>
      <c r="DE145" s="511" t="str">
        <f>VLOOKUP($DC145,Funktionsbezeichnungen,2,0)</f>
        <v>Kaufmännischer Mitarbeiter 6 / Gruppenchef 6</v>
      </c>
      <c r="DF145" s="514">
        <v>133</v>
      </c>
      <c r="DG145" s="512">
        <f>VLOOKUP($DF145,Funktionsbezeichnungen,3,0)</f>
        <v>6</v>
      </c>
      <c r="DH145" s="511" t="str">
        <f>VLOOKUP($DF145,Funktionsbezeichnungen,2,0)</f>
        <v>Kaufmännischer Mitarbeiter 6 / Gruppenchef 6</v>
      </c>
      <c r="DI145" s="513"/>
      <c r="DJ145" s="514">
        <v>133</v>
      </c>
      <c r="DK145" s="512">
        <f>VLOOKUP($DJ145,Funktionsbezeichnungen,3,0)</f>
        <v>6</v>
      </c>
      <c r="DL145" s="511" t="str">
        <f>VLOOKUP($DJ145,Funktionsbezeichnungen,2,0)</f>
        <v>Kaufmännischer Mitarbeiter 6 / Gruppenchef 6</v>
      </c>
      <c r="DQ145" s="491">
        <f t="shared" si="101"/>
        <v>6740</v>
      </c>
      <c r="DR145" s="494">
        <v>6</v>
      </c>
      <c r="DS145" s="491">
        <v>0</v>
      </c>
      <c r="DT145" s="493" t="s">
        <v>977</v>
      </c>
      <c r="EV145" s="519">
        <v>9742</v>
      </c>
    </row>
    <row r="146" spans="1:152" s="491" customFormat="1" ht="15" hidden="1" customHeight="1" outlineLevel="1" x14ac:dyDescent="0.25">
      <c r="A146" s="510"/>
      <c r="B146" s="510">
        <v>1</v>
      </c>
      <c r="C146" s="510">
        <f t="shared" si="114"/>
        <v>1</v>
      </c>
      <c r="D146" s="509"/>
      <c r="E146" s="509"/>
      <c r="F146" s="509"/>
      <c r="G146" s="510"/>
      <c r="H146" s="510"/>
      <c r="I146" s="509"/>
      <c r="J146" s="510"/>
      <c r="K146" s="509"/>
      <c r="L146" s="509"/>
      <c r="M146" s="509">
        <v>1</v>
      </c>
      <c r="N146" s="490"/>
      <c r="O146" s="490"/>
      <c r="P146" s="471" t="s">
        <v>361</v>
      </c>
      <c r="Q146" s="472" t="s">
        <v>519</v>
      </c>
      <c r="R146" s="472" t="s">
        <v>367</v>
      </c>
      <c r="S146" s="597"/>
      <c r="T146" s="508" t="s">
        <v>911</v>
      </c>
      <c r="U146" s="502">
        <v>1969</v>
      </c>
      <c r="V146" s="507" t="s">
        <v>245</v>
      </c>
      <c r="W146" s="502">
        <v>1988</v>
      </c>
      <c r="X146" s="504"/>
      <c r="Y146" s="470"/>
      <c r="Z146" s="505"/>
      <c r="AA146" s="518"/>
      <c r="AB146" s="532">
        <f t="shared" si="115"/>
        <v>35</v>
      </c>
      <c r="AC146" s="518" t="s">
        <v>169</v>
      </c>
      <c r="AD146" s="517">
        <v>2007</v>
      </c>
      <c r="AE146" s="615"/>
      <c r="AF146" s="616" t="s">
        <v>142</v>
      </c>
      <c r="AG146" s="640"/>
      <c r="AH146" s="640"/>
      <c r="AI146" s="500" t="s">
        <v>429</v>
      </c>
      <c r="AJ146" s="492"/>
      <c r="CM146" s="491" t="str">
        <f t="shared" si="96"/>
        <v/>
      </c>
      <c r="CN146" s="491" t="str">
        <f t="shared" si="111"/>
        <v>Barth Sandra</v>
      </c>
      <c r="CP146" s="491">
        <f t="shared" si="97"/>
        <v>35</v>
      </c>
      <c r="CQ146" s="491" t="str">
        <f t="shared" si="102"/>
        <v>E</v>
      </c>
      <c r="CR146" s="445" t="str">
        <f t="shared" si="98"/>
        <v>E</v>
      </c>
      <c r="CS146" s="519">
        <v>7701</v>
      </c>
      <c r="CT146" s="514">
        <v>132</v>
      </c>
      <c r="CU146" s="512">
        <f t="shared" si="99"/>
        <v>5</v>
      </c>
      <c r="CV146" s="511" t="str">
        <f t="shared" si="100"/>
        <v>Kaufmännischer Mitarbeiter 5</v>
      </c>
      <c r="CW146" s="514">
        <v>132</v>
      </c>
      <c r="CX146" s="512">
        <f>VLOOKUP($CW146,Funktionsbezeichnungen,3,0)</f>
        <v>5</v>
      </c>
      <c r="CY146" s="511" t="str">
        <f>VLOOKUP($CW146,Funktionsbezeichnungen,2,0)</f>
        <v>Kaufmännischer Mitarbeiter 5</v>
      </c>
      <c r="CZ146" s="514">
        <v>132</v>
      </c>
      <c r="DA146" s="512">
        <f>VLOOKUP($CZ146,Funktionsbezeichnungen,3,0)</f>
        <v>5</v>
      </c>
      <c r="DB146" s="511" t="str">
        <f>VLOOKUP($CZ146,Funktionsbezeichnungen,2,0)</f>
        <v>Kaufmännischer Mitarbeiter 5</v>
      </c>
      <c r="DC146" s="514">
        <v>132</v>
      </c>
      <c r="DD146" s="512">
        <f>VLOOKUP($DC146,Funktionsbezeichnungen,3,0)</f>
        <v>5</v>
      </c>
      <c r="DE146" s="511" t="str">
        <f>VLOOKUP($DC146,Funktionsbezeichnungen,2,0)</f>
        <v>Kaufmännischer Mitarbeiter 5</v>
      </c>
      <c r="DF146" s="514">
        <v>132</v>
      </c>
      <c r="DG146" s="512">
        <f>VLOOKUP($DF146,Funktionsbezeichnungen,3,0)</f>
        <v>5</v>
      </c>
      <c r="DH146" s="511" t="str">
        <f>VLOOKUP($DF146,Funktionsbezeichnungen,2,0)</f>
        <v>Kaufmännischer Mitarbeiter 5</v>
      </c>
      <c r="DI146" s="513"/>
      <c r="DJ146" s="514">
        <v>132</v>
      </c>
      <c r="DK146" s="512">
        <f>VLOOKUP($DJ146,Funktionsbezeichnungen,3,0)</f>
        <v>5</v>
      </c>
      <c r="DL146" s="511" t="str">
        <f>VLOOKUP($DJ146,Funktionsbezeichnungen,2,0)</f>
        <v>Kaufmännischer Mitarbeiter 5</v>
      </c>
      <c r="DQ146" s="491">
        <f t="shared" si="101"/>
        <v>7701</v>
      </c>
      <c r="DR146" s="494">
        <v>7</v>
      </c>
      <c r="DS146" s="491">
        <v>0</v>
      </c>
      <c r="DT146" s="493" t="s">
        <v>977</v>
      </c>
      <c r="EV146" s="519">
        <v>9740</v>
      </c>
    </row>
    <row r="147" spans="1:152" s="491" customFormat="1" ht="13.5" customHeight="1" collapsed="1" x14ac:dyDescent="0.25">
      <c r="A147" s="510"/>
      <c r="B147" s="510"/>
      <c r="C147" s="510">
        <f t="shared" si="114"/>
        <v>1</v>
      </c>
      <c r="D147" s="509"/>
      <c r="E147" s="509"/>
      <c r="F147" s="509"/>
      <c r="G147" s="510"/>
      <c r="H147" s="510"/>
      <c r="I147" s="509"/>
      <c r="J147" s="510"/>
      <c r="K147" s="509"/>
      <c r="L147" s="509"/>
      <c r="M147" s="509">
        <v>1</v>
      </c>
      <c r="N147" s="490"/>
      <c r="O147" s="490"/>
      <c r="P147" s="471" t="s">
        <v>359</v>
      </c>
      <c r="Q147" s="472" t="s">
        <v>522</v>
      </c>
      <c r="R147" s="472" t="s">
        <v>367</v>
      </c>
      <c r="S147" s="597" t="s">
        <v>1616</v>
      </c>
      <c r="T147" s="638" t="s">
        <v>1852</v>
      </c>
      <c r="U147" s="549">
        <v>1982</v>
      </c>
      <c r="V147" s="633" t="s">
        <v>1853</v>
      </c>
      <c r="W147" s="549">
        <v>2001</v>
      </c>
      <c r="X147" s="634"/>
      <c r="Y147" s="479"/>
      <c r="Z147" s="635"/>
      <c r="AA147" s="615"/>
      <c r="AB147" s="636">
        <f t="shared" si="115"/>
        <v>22</v>
      </c>
      <c r="AC147" s="615" t="s">
        <v>1853</v>
      </c>
      <c r="AD147" s="637">
        <v>2023</v>
      </c>
      <c r="AE147" s="615"/>
      <c r="AF147" s="616" t="s">
        <v>142</v>
      </c>
      <c r="AG147" s="549"/>
      <c r="AH147" s="640"/>
      <c r="AI147" s="500" t="s">
        <v>430</v>
      </c>
      <c r="AJ147" s="492"/>
      <c r="CM147" s="491" t="str">
        <f t="shared" si="96"/>
        <v>anders</v>
      </c>
      <c r="CN147" s="491" t="str">
        <f t="shared" si="111"/>
        <v>Itric Dejana</v>
      </c>
      <c r="CP147" s="491">
        <f t="shared" si="97"/>
        <v>22</v>
      </c>
      <c r="CQ147" s="491" t="str">
        <f t="shared" si="102"/>
        <v>E</v>
      </c>
      <c r="CR147" s="445" t="str">
        <f t="shared" si="98"/>
        <v>F</v>
      </c>
      <c r="CS147" s="519">
        <v>7654</v>
      </c>
      <c r="CT147" s="514">
        <v>614</v>
      </c>
      <c r="CU147" s="512">
        <f t="shared" si="99"/>
        <v>4</v>
      </c>
      <c r="CV147" s="511" t="str">
        <f t="shared" si="100"/>
        <v>Laborassistenz 4</v>
      </c>
      <c r="CW147" s="514">
        <v>614</v>
      </c>
      <c r="CX147" s="512">
        <f>VLOOKUP($CW147,Funktionsbezeichnungen,3,0)</f>
        <v>4</v>
      </c>
      <c r="CY147" s="511" t="str">
        <f>VLOOKUP($CW147,Funktionsbezeichnungen,2,0)</f>
        <v>Laborassistenz 4</v>
      </c>
      <c r="CZ147" s="514">
        <v>614</v>
      </c>
      <c r="DA147" s="512">
        <f>VLOOKUP($CZ147,Funktionsbezeichnungen,3,0)</f>
        <v>4</v>
      </c>
      <c r="DB147" s="511" t="str">
        <f>VLOOKUP($CZ147,Funktionsbezeichnungen,2,0)</f>
        <v>Laborassistenz 4</v>
      </c>
      <c r="DC147" s="514">
        <v>614</v>
      </c>
      <c r="DD147" s="512">
        <f>VLOOKUP($DC147,Funktionsbezeichnungen,3,0)</f>
        <v>4</v>
      </c>
      <c r="DE147" s="511" t="str">
        <f>VLOOKUP($DC147,Funktionsbezeichnungen,2,0)</f>
        <v>Laborassistenz 4</v>
      </c>
      <c r="DF147" s="514">
        <v>614</v>
      </c>
      <c r="DG147" s="512">
        <f>VLOOKUP($DF147,Funktionsbezeichnungen,3,0)</f>
        <v>4</v>
      </c>
      <c r="DH147" s="511" t="str">
        <f>VLOOKUP($DF147,Funktionsbezeichnungen,2,0)</f>
        <v>Laborassistenz 4</v>
      </c>
      <c r="DI147" s="513"/>
      <c r="DJ147" s="514">
        <v>614</v>
      </c>
      <c r="DK147" s="512">
        <f>VLOOKUP($DJ147,Funktionsbezeichnungen,3,0)</f>
        <v>4</v>
      </c>
      <c r="DL147" s="511" t="str">
        <f>VLOOKUP($DJ147,Funktionsbezeichnungen,2,0)</f>
        <v>Laborassistenz 4</v>
      </c>
      <c r="DQ147" s="491">
        <f t="shared" si="101"/>
        <v>7654</v>
      </c>
      <c r="DR147" s="494">
        <v>7</v>
      </c>
      <c r="DS147" s="491">
        <v>0</v>
      </c>
      <c r="DT147" s="491" t="s">
        <v>963</v>
      </c>
      <c r="EV147" s="519">
        <v>9740</v>
      </c>
    </row>
    <row r="148" spans="1:152" s="495" customFormat="1" ht="14.25" customHeight="1" x14ac:dyDescent="0.25">
      <c r="A148" s="531"/>
      <c r="B148" s="531"/>
      <c r="C148" s="531">
        <f t="shared" si="114"/>
        <v>1</v>
      </c>
      <c r="D148" s="530"/>
      <c r="E148" s="530"/>
      <c r="F148" s="530"/>
      <c r="G148" s="531"/>
      <c r="H148" s="531"/>
      <c r="I148" s="530"/>
      <c r="J148" s="531"/>
      <c r="K148" s="530"/>
      <c r="L148" s="530"/>
      <c r="M148" s="530"/>
      <c r="N148" s="529"/>
      <c r="O148" s="490">
        <v>1</v>
      </c>
      <c r="P148" s="471" t="s">
        <v>1301</v>
      </c>
      <c r="Q148" s="472" t="s">
        <v>1604</v>
      </c>
      <c r="R148" s="472" t="s">
        <v>1513</v>
      </c>
      <c r="S148" s="597" t="s">
        <v>1616</v>
      </c>
      <c r="T148" s="638" t="s">
        <v>1648</v>
      </c>
      <c r="U148" s="549">
        <v>1983</v>
      </c>
      <c r="V148" s="633" t="s">
        <v>1649</v>
      </c>
      <c r="W148" s="549">
        <v>2006</v>
      </c>
      <c r="X148" s="634"/>
      <c r="Y148" s="479"/>
      <c r="Z148" s="635"/>
      <c r="AA148" s="615"/>
      <c r="AB148" s="636">
        <f t="shared" si="115"/>
        <v>17</v>
      </c>
      <c r="AC148" s="615" t="s">
        <v>1650</v>
      </c>
      <c r="AD148" s="637">
        <v>2022</v>
      </c>
      <c r="AE148" s="615"/>
      <c r="AF148" s="616" t="s">
        <v>147</v>
      </c>
      <c r="AG148" s="549"/>
      <c r="AH148" s="683"/>
      <c r="AI148" s="527"/>
      <c r="AJ148" s="526"/>
      <c r="CN148" s="495" t="str">
        <f t="shared" si="111"/>
        <v>Pfeffer Roman</v>
      </c>
      <c r="CP148" s="495">
        <f t="shared" si="97"/>
        <v>17</v>
      </c>
      <c r="CQ148" s="495" t="str">
        <f t="shared" si="102"/>
        <v>F</v>
      </c>
      <c r="CR148" s="525"/>
      <c r="CS148" s="515"/>
      <c r="CT148" s="523"/>
      <c r="CU148" s="522"/>
      <c r="CV148" s="521"/>
      <c r="CW148" s="523"/>
      <c r="CX148" s="522"/>
      <c r="CY148" s="521"/>
      <c r="CZ148" s="523"/>
      <c r="DA148" s="522"/>
      <c r="DB148" s="521"/>
      <c r="DC148" s="523"/>
      <c r="DD148" s="522"/>
      <c r="DE148" s="521"/>
      <c r="DF148" s="523"/>
      <c r="DG148" s="522"/>
      <c r="DH148" s="521"/>
      <c r="DI148" s="524"/>
      <c r="DJ148" s="523"/>
      <c r="DK148" s="522"/>
      <c r="DL148" s="521"/>
      <c r="DR148" s="520"/>
      <c r="EV148" s="515"/>
    </row>
    <row r="149" spans="1:152" s="491" customFormat="1" ht="20.25" hidden="1" customHeight="1" outlineLevel="1" x14ac:dyDescent="0.25">
      <c r="A149" s="510"/>
      <c r="B149" s="510"/>
      <c r="C149" s="510" t="str">
        <f t="shared" ref="C149:C161" si="116">IF(AB149&gt;=10,1,"")</f>
        <v/>
      </c>
      <c r="D149" s="509"/>
      <c r="E149" s="509"/>
      <c r="F149" s="509"/>
      <c r="G149" s="510"/>
      <c r="H149" s="510"/>
      <c r="I149" s="509"/>
      <c r="J149" s="510"/>
      <c r="K149" s="509">
        <v>1</v>
      </c>
      <c r="L149" s="509"/>
      <c r="M149" s="509"/>
      <c r="N149" s="490"/>
      <c r="O149" s="490"/>
      <c r="P149" s="471" t="s">
        <v>1303</v>
      </c>
      <c r="Q149" s="472" t="s">
        <v>1092</v>
      </c>
      <c r="R149" s="472" t="s">
        <v>1513</v>
      </c>
      <c r="S149" s="597"/>
      <c r="T149" s="508" t="s">
        <v>1578</v>
      </c>
      <c r="U149" s="502">
        <v>1998</v>
      </c>
      <c r="V149" s="507" t="s">
        <v>628</v>
      </c>
      <c r="W149" s="502"/>
      <c r="X149" s="504"/>
      <c r="Y149" s="470"/>
      <c r="Z149" s="505"/>
      <c r="AA149" s="518" t="s">
        <v>173</v>
      </c>
      <c r="AB149" s="516"/>
      <c r="AC149" s="518" t="s">
        <v>1268</v>
      </c>
      <c r="AD149" s="517">
        <v>2014</v>
      </c>
      <c r="AE149" s="615"/>
      <c r="AF149" s="616" t="s">
        <v>175</v>
      </c>
      <c r="AG149" s="640"/>
      <c r="AH149" s="640"/>
      <c r="AI149" s="500" t="s">
        <v>381</v>
      </c>
      <c r="AJ149" s="492"/>
      <c r="CM149" s="491" t="str">
        <f t="shared" ref="CM149:CM155" si="117">IF(CQ149=CR149,"","anders")</f>
        <v/>
      </c>
      <c r="CN149" s="491" t="str">
        <f t="shared" si="111"/>
        <v>Tahiri Florian</v>
      </c>
      <c r="CR149" s="445"/>
      <c r="CS149" s="519">
        <v>9740</v>
      </c>
      <c r="CT149" s="514"/>
      <c r="CU149" s="512"/>
      <c r="CV149" s="511"/>
      <c r="CW149" s="514"/>
      <c r="CX149" s="512"/>
      <c r="CY149" s="511"/>
      <c r="CZ149" s="514"/>
      <c r="DA149" s="512"/>
      <c r="DB149" s="511"/>
      <c r="DC149" s="514"/>
      <c r="DD149" s="512"/>
      <c r="DE149" s="511"/>
      <c r="DF149" s="514"/>
      <c r="DG149" s="512"/>
      <c r="DH149" s="511"/>
      <c r="DI149" s="513"/>
      <c r="DJ149" s="512"/>
      <c r="DK149" s="512"/>
      <c r="DL149" s="511"/>
      <c r="DQ149" s="491">
        <f t="shared" ref="DQ149:DQ155" si="118">+CS149</f>
        <v>9740</v>
      </c>
      <c r="DR149" s="494">
        <v>8</v>
      </c>
      <c r="DS149" s="491">
        <v>0</v>
      </c>
      <c r="DT149" s="493" t="s">
        <v>976</v>
      </c>
      <c r="EV149" s="519">
        <v>9750</v>
      </c>
    </row>
    <row r="150" spans="1:152" s="491" customFormat="1" ht="15.75" customHeight="1" collapsed="1" x14ac:dyDescent="0.25">
      <c r="A150" s="510"/>
      <c r="B150" s="510"/>
      <c r="C150" s="510"/>
      <c r="D150" s="509"/>
      <c r="E150" s="509"/>
      <c r="F150" s="509"/>
      <c r="G150" s="510"/>
      <c r="H150" s="510"/>
      <c r="I150" s="509"/>
      <c r="J150" s="510"/>
      <c r="K150" s="509"/>
      <c r="L150" s="509"/>
      <c r="M150" s="509"/>
      <c r="N150" s="490"/>
      <c r="O150" s="490"/>
      <c r="P150" s="471"/>
      <c r="Q150" s="472"/>
      <c r="R150" s="472"/>
      <c r="S150" s="597" t="s">
        <v>1616</v>
      </c>
      <c r="T150" s="810" t="s">
        <v>1854</v>
      </c>
      <c r="U150" s="811">
        <v>2001</v>
      </c>
      <c r="V150" s="812" t="s">
        <v>1855</v>
      </c>
      <c r="W150" s="811"/>
      <c r="X150" s="813"/>
      <c r="Y150" s="647"/>
      <c r="Z150" s="814"/>
      <c r="AA150" s="808"/>
      <c r="AB150" s="809"/>
      <c r="AC150" s="808" t="s">
        <v>265</v>
      </c>
      <c r="AD150" s="815">
        <v>2023</v>
      </c>
      <c r="AE150" s="808"/>
      <c r="AF150" s="809" t="s">
        <v>149</v>
      </c>
      <c r="AG150" s="816" t="s">
        <v>1616</v>
      </c>
      <c r="AH150" s="640"/>
      <c r="AI150" s="500"/>
      <c r="AJ150" s="492"/>
      <c r="CN150" s="491" t="str">
        <f t="shared" si="111"/>
        <v>Layer Kevin</v>
      </c>
      <c r="CR150" s="445"/>
      <c r="CS150" s="519"/>
      <c r="CT150" s="514"/>
      <c r="CU150" s="512"/>
      <c r="CV150" s="511"/>
      <c r="CW150" s="514"/>
      <c r="CX150" s="512"/>
      <c r="CY150" s="511"/>
      <c r="CZ150" s="514"/>
      <c r="DA150" s="512"/>
      <c r="DB150" s="511"/>
      <c r="DC150" s="514"/>
      <c r="DD150" s="512"/>
      <c r="DE150" s="511"/>
      <c r="DF150" s="514"/>
      <c r="DG150" s="512"/>
      <c r="DH150" s="511"/>
      <c r="DI150" s="513"/>
      <c r="DJ150" s="512"/>
      <c r="DK150" s="512"/>
      <c r="DL150" s="511"/>
      <c r="DR150" s="494"/>
      <c r="DT150" s="493"/>
    </row>
    <row r="151" spans="1:152" s="491" customFormat="1" x14ac:dyDescent="0.25">
      <c r="A151" s="510"/>
      <c r="B151" s="510"/>
      <c r="C151" s="510" t="str">
        <f>IF(AB151&gt;=10,1,"")</f>
        <v/>
      </c>
      <c r="D151" s="509"/>
      <c r="E151" s="509"/>
      <c r="F151" s="509"/>
      <c r="G151" s="510"/>
      <c r="H151" s="510"/>
      <c r="I151" s="509"/>
      <c r="J151" s="510"/>
      <c r="K151" s="509">
        <v>1</v>
      </c>
      <c r="L151" s="509"/>
      <c r="M151" s="509"/>
      <c r="N151" s="490"/>
      <c r="O151" s="490"/>
      <c r="P151" s="471" t="s">
        <v>361</v>
      </c>
      <c r="Q151" s="472" t="s">
        <v>1208</v>
      </c>
      <c r="R151" s="472" t="s">
        <v>1513</v>
      </c>
      <c r="S151" s="597" t="s">
        <v>1616</v>
      </c>
      <c r="T151" s="638" t="s">
        <v>1635</v>
      </c>
      <c r="U151" s="549">
        <v>1998</v>
      </c>
      <c r="V151" s="633" t="s">
        <v>628</v>
      </c>
      <c r="W151" s="549">
        <v>2019</v>
      </c>
      <c r="X151" s="634"/>
      <c r="Y151" s="479"/>
      <c r="Z151" s="635"/>
      <c r="AA151" s="615"/>
      <c r="AB151" s="616">
        <f t="shared" ref="AB151" si="119">IF(Z151="",YEAR($AC$1)-$W151,YEAR($AC$1)-$Y151)</f>
        <v>4</v>
      </c>
      <c r="AC151" s="615" t="s">
        <v>1588</v>
      </c>
      <c r="AD151" s="637">
        <v>2016</v>
      </c>
      <c r="AE151" s="615" t="s">
        <v>1619</v>
      </c>
      <c r="AF151" s="616" t="s">
        <v>142</v>
      </c>
      <c r="AG151" s="568"/>
      <c r="AH151" s="640"/>
      <c r="AI151" s="500" t="s">
        <v>381</v>
      </c>
      <c r="AJ151" s="492"/>
      <c r="CM151" s="491" t="str">
        <f>IF(CQ151=CR151,"","anders")</f>
        <v/>
      </c>
      <c r="CN151" s="491" t="str">
        <f>+T151</f>
        <v>Christ Florian Michael</v>
      </c>
      <c r="CR151" s="445"/>
      <c r="CS151" s="519">
        <v>9750</v>
      </c>
      <c r="CT151" s="514"/>
      <c r="CU151" s="512"/>
      <c r="CV151" s="511"/>
      <c r="CW151" s="514"/>
      <c r="CX151" s="512"/>
      <c r="CY151" s="511"/>
      <c r="CZ151" s="514"/>
      <c r="DA151" s="512"/>
      <c r="DB151" s="511"/>
      <c r="DC151" s="514"/>
      <c r="DD151" s="512"/>
      <c r="DE151" s="511"/>
      <c r="DF151" s="514"/>
      <c r="DG151" s="512"/>
      <c r="DH151" s="511"/>
      <c r="DI151" s="513"/>
      <c r="DJ151" s="512"/>
      <c r="DK151" s="512"/>
      <c r="DL151" s="511"/>
      <c r="DQ151" s="491">
        <f>+CS151</f>
        <v>9750</v>
      </c>
      <c r="DR151" s="494">
        <v>8</v>
      </c>
      <c r="DS151" s="491">
        <v>0</v>
      </c>
      <c r="DT151" s="493" t="s">
        <v>976</v>
      </c>
      <c r="EM151" s="492"/>
    </row>
    <row r="152" spans="1:152" s="491" customFormat="1" ht="16.5" hidden="1" customHeight="1" outlineLevel="1" x14ac:dyDescent="0.25">
      <c r="A152" s="510"/>
      <c r="B152" s="510"/>
      <c r="C152" s="510" t="str">
        <f t="shared" si="116"/>
        <v/>
      </c>
      <c r="D152" s="509"/>
      <c r="E152" s="509"/>
      <c r="F152" s="509"/>
      <c r="G152" s="510"/>
      <c r="H152" s="510"/>
      <c r="I152" s="509"/>
      <c r="J152" s="510"/>
      <c r="K152" s="509">
        <v>1</v>
      </c>
      <c r="L152" s="509"/>
      <c r="M152" s="509"/>
      <c r="N152" s="490"/>
      <c r="O152" s="490"/>
      <c r="P152" s="471" t="s">
        <v>358</v>
      </c>
      <c r="Q152" s="472" t="s">
        <v>1161</v>
      </c>
      <c r="R152" s="472" t="s">
        <v>1513</v>
      </c>
      <c r="S152" s="597"/>
      <c r="T152" s="508" t="s">
        <v>1159</v>
      </c>
      <c r="U152" s="502">
        <v>1998</v>
      </c>
      <c r="V152" s="507" t="s">
        <v>628</v>
      </c>
      <c r="W152" s="502"/>
      <c r="X152" s="504"/>
      <c r="Y152" s="470"/>
      <c r="Z152" s="505"/>
      <c r="AA152" s="518" t="s">
        <v>173</v>
      </c>
      <c r="AB152" s="516"/>
      <c r="AC152" s="518" t="s">
        <v>1268</v>
      </c>
      <c r="AD152" s="517">
        <v>2015</v>
      </c>
      <c r="AE152" s="607"/>
      <c r="AF152" s="604" t="s">
        <v>175</v>
      </c>
      <c r="AG152" s="501"/>
      <c r="AH152" s="501"/>
      <c r="AI152" s="500" t="s">
        <v>381</v>
      </c>
      <c r="AJ152" s="492"/>
      <c r="CM152" s="491" t="str">
        <f t="shared" si="117"/>
        <v/>
      </c>
      <c r="CN152" s="491" t="str">
        <f t="shared" si="111"/>
        <v>Christ Florian</v>
      </c>
      <c r="CR152" s="445"/>
      <c r="CS152" s="519">
        <v>9739</v>
      </c>
      <c r="CT152" s="514"/>
      <c r="CU152" s="512"/>
      <c r="CV152" s="511"/>
      <c r="CW152" s="514"/>
      <c r="CX152" s="512"/>
      <c r="CY152" s="511"/>
      <c r="CZ152" s="514"/>
      <c r="DA152" s="512"/>
      <c r="DB152" s="511"/>
      <c r="DC152" s="514"/>
      <c r="DD152" s="512"/>
      <c r="DE152" s="511"/>
      <c r="DF152" s="514"/>
      <c r="DG152" s="512"/>
      <c r="DH152" s="511"/>
      <c r="DI152" s="513"/>
      <c r="DJ152" s="512"/>
      <c r="DK152" s="512"/>
      <c r="DL152" s="511"/>
      <c r="DQ152" s="491">
        <f t="shared" si="118"/>
        <v>9739</v>
      </c>
      <c r="DR152" s="494">
        <v>8</v>
      </c>
      <c r="DS152" s="491">
        <v>0</v>
      </c>
      <c r="DT152" s="493" t="s">
        <v>976</v>
      </c>
      <c r="EM152" s="492"/>
    </row>
    <row r="153" spans="1:152" s="491" customFormat="1" collapsed="1" x14ac:dyDescent="0.25">
      <c r="A153" s="510"/>
      <c r="B153" s="510"/>
      <c r="C153" s="510" t="str">
        <f t="shared" si="116"/>
        <v/>
      </c>
      <c r="D153" s="509"/>
      <c r="E153" s="509"/>
      <c r="F153" s="509"/>
      <c r="G153" s="510"/>
      <c r="H153" s="510"/>
      <c r="I153" s="509"/>
      <c r="J153" s="510"/>
      <c r="K153" s="509">
        <v>1</v>
      </c>
      <c r="L153" s="509"/>
      <c r="M153" s="509"/>
      <c r="N153" s="490"/>
      <c r="O153" s="490"/>
      <c r="P153" s="471" t="s">
        <v>358</v>
      </c>
      <c r="Q153" s="472" t="s">
        <v>1209</v>
      </c>
      <c r="R153" s="472" t="s">
        <v>1513</v>
      </c>
      <c r="S153" s="597" t="s">
        <v>1616</v>
      </c>
      <c r="T153" s="638" t="s">
        <v>1206</v>
      </c>
      <c r="U153" s="549">
        <v>2000</v>
      </c>
      <c r="V153" s="633" t="s">
        <v>628</v>
      </c>
      <c r="W153" s="549">
        <v>2020</v>
      </c>
      <c r="X153" s="634"/>
      <c r="Y153" s="479"/>
      <c r="Z153" s="635"/>
      <c r="AA153" s="615"/>
      <c r="AB153" s="616">
        <f>IF(Z153="",YEAR($AC$1)-$W153,YEAR($AC$1)-$Y153)</f>
        <v>3</v>
      </c>
      <c r="AC153" s="615" t="s">
        <v>1588</v>
      </c>
      <c r="AD153" s="637">
        <v>2016</v>
      </c>
      <c r="AE153" s="615" t="s">
        <v>1619</v>
      </c>
      <c r="AF153" s="616" t="s">
        <v>142</v>
      </c>
      <c r="AG153" s="568"/>
      <c r="AH153" s="640"/>
      <c r="AI153" s="500" t="s">
        <v>381</v>
      </c>
      <c r="AJ153" s="492"/>
      <c r="CM153" s="491" t="str">
        <f t="shared" si="117"/>
        <v/>
      </c>
      <c r="CN153" s="491" t="str">
        <f t="shared" si="111"/>
        <v>Boser Florian</v>
      </c>
      <c r="CR153" s="445"/>
      <c r="CS153" s="519">
        <v>9750</v>
      </c>
      <c r="CT153" s="514"/>
      <c r="CU153" s="512"/>
      <c r="CV153" s="511"/>
      <c r="CW153" s="514"/>
      <c r="CX153" s="512"/>
      <c r="CY153" s="511"/>
      <c r="CZ153" s="514"/>
      <c r="DA153" s="512"/>
      <c r="DB153" s="511"/>
      <c r="DC153" s="514"/>
      <c r="DD153" s="512"/>
      <c r="DE153" s="511"/>
      <c r="DF153" s="514"/>
      <c r="DG153" s="512"/>
      <c r="DH153" s="511"/>
      <c r="DI153" s="513"/>
      <c r="DJ153" s="512"/>
      <c r="DK153" s="512"/>
      <c r="DL153" s="511"/>
      <c r="DQ153" s="491">
        <f t="shared" si="118"/>
        <v>9750</v>
      </c>
      <c r="DR153" s="494">
        <v>8</v>
      </c>
      <c r="DS153" s="491">
        <v>0</v>
      </c>
      <c r="DT153" s="493" t="s">
        <v>976</v>
      </c>
      <c r="EM153" s="492"/>
    </row>
    <row r="154" spans="1:152" s="491" customFormat="1" ht="20.25" hidden="1" customHeight="1" outlineLevel="1" x14ac:dyDescent="0.25">
      <c r="A154" s="510"/>
      <c r="B154" s="510"/>
      <c r="C154" s="510" t="str">
        <f t="shared" si="116"/>
        <v/>
      </c>
      <c r="D154" s="509"/>
      <c r="E154" s="509"/>
      <c r="F154" s="509"/>
      <c r="G154" s="510"/>
      <c r="H154" s="510"/>
      <c r="I154" s="509"/>
      <c r="J154" s="510"/>
      <c r="K154" s="509">
        <v>1</v>
      </c>
      <c r="L154" s="509"/>
      <c r="M154" s="509"/>
      <c r="N154" s="490"/>
      <c r="O154" s="490"/>
      <c r="P154" s="471" t="s">
        <v>1303</v>
      </c>
      <c r="Q154" s="472" t="s">
        <v>1210</v>
      </c>
      <c r="R154" s="472" t="s">
        <v>1513</v>
      </c>
      <c r="S154" s="597"/>
      <c r="T154" s="508" t="s">
        <v>1207</v>
      </c>
      <c r="U154" s="502">
        <v>1999</v>
      </c>
      <c r="V154" s="507" t="s">
        <v>628</v>
      </c>
      <c r="W154" s="502"/>
      <c r="X154" s="504"/>
      <c r="Y154" s="470"/>
      <c r="Z154" s="505"/>
      <c r="AA154" s="518" t="s">
        <v>176</v>
      </c>
      <c r="AB154" s="516"/>
      <c r="AC154" s="518" t="s">
        <v>1268</v>
      </c>
      <c r="AD154" s="517">
        <v>2016</v>
      </c>
      <c r="AE154" s="607"/>
      <c r="AF154" s="604" t="s">
        <v>175</v>
      </c>
      <c r="AG154" s="501"/>
      <c r="AH154" s="501"/>
      <c r="AI154" s="500" t="s">
        <v>381</v>
      </c>
      <c r="AJ154" s="492"/>
      <c r="CM154" s="491" t="str">
        <f t="shared" si="117"/>
        <v/>
      </c>
      <c r="CN154" s="491" t="str">
        <f t="shared" si="111"/>
        <v>Kaupp Nicolas</v>
      </c>
      <c r="CR154" s="445"/>
      <c r="CS154" s="519">
        <v>9752</v>
      </c>
      <c r="CT154" s="514"/>
      <c r="CU154" s="512"/>
      <c r="CV154" s="511"/>
      <c r="CW154" s="514"/>
      <c r="CX154" s="512"/>
      <c r="CY154" s="511"/>
      <c r="CZ154" s="514"/>
      <c r="DA154" s="512"/>
      <c r="DB154" s="511"/>
      <c r="DC154" s="514"/>
      <c r="DD154" s="512"/>
      <c r="DE154" s="511"/>
      <c r="DF154" s="514"/>
      <c r="DG154" s="512"/>
      <c r="DH154" s="511"/>
      <c r="DI154" s="513"/>
      <c r="DJ154" s="512"/>
      <c r="DK154" s="512"/>
      <c r="DL154" s="511"/>
      <c r="DQ154" s="491">
        <f t="shared" si="118"/>
        <v>9752</v>
      </c>
      <c r="DR154" s="494">
        <v>8</v>
      </c>
      <c r="DS154" s="491">
        <v>0</v>
      </c>
      <c r="DT154" s="493" t="s">
        <v>976</v>
      </c>
      <c r="EM154" s="492"/>
    </row>
    <row r="155" spans="1:152" s="491" customFormat="1" collapsed="1" x14ac:dyDescent="0.25">
      <c r="A155" s="510"/>
      <c r="B155" s="510">
        <v>1</v>
      </c>
      <c r="C155" s="510" t="str">
        <f t="shared" si="116"/>
        <v/>
      </c>
      <c r="D155" s="509"/>
      <c r="E155" s="509"/>
      <c r="F155" s="509"/>
      <c r="G155" s="510"/>
      <c r="H155" s="510"/>
      <c r="I155" s="509"/>
      <c r="J155" s="510"/>
      <c r="K155" s="509">
        <v>1</v>
      </c>
      <c r="L155" s="509"/>
      <c r="M155" s="509"/>
      <c r="N155" s="490"/>
      <c r="O155" s="490"/>
      <c r="P155" s="471" t="s">
        <v>361</v>
      </c>
      <c r="Q155" s="472" t="s">
        <v>1266</v>
      </c>
      <c r="R155" s="472" t="s">
        <v>1513</v>
      </c>
      <c r="S155" s="597" t="s">
        <v>1616</v>
      </c>
      <c r="T155" s="638" t="s">
        <v>1264</v>
      </c>
      <c r="U155" s="549">
        <v>2000</v>
      </c>
      <c r="V155" s="633" t="s">
        <v>1566</v>
      </c>
      <c r="W155" s="549">
        <v>2021</v>
      </c>
      <c r="X155" s="634"/>
      <c r="Y155" s="479"/>
      <c r="Z155" s="635"/>
      <c r="AA155" s="615"/>
      <c r="AB155" s="616">
        <f>IF(Z155="",YEAR($AC$1)-$W155,YEAR($AC$1)-$Y155)</f>
        <v>2</v>
      </c>
      <c r="AC155" s="615" t="s">
        <v>1588</v>
      </c>
      <c r="AD155" s="637">
        <v>2017</v>
      </c>
      <c r="AE155" s="615" t="s">
        <v>1619</v>
      </c>
      <c r="AF155" s="616" t="s">
        <v>147</v>
      </c>
      <c r="AG155" s="684"/>
      <c r="AH155" s="640"/>
      <c r="AI155" s="500" t="s">
        <v>381</v>
      </c>
      <c r="AJ155" s="492"/>
      <c r="CM155" s="491" t="str">
        <f t="shared" si="117"/>
        <v/>
      </c>
      <c r="CN155" s="495" t="str">
        <f t="shared" si="111"/>
        <v>Tesan Laila</v>
      </c>
      <c r="CO155" s="495"/>
      <c r="CP155" s="495"/>
      <c r="CQ155" s="495"/>
      <c r="CR155" s="445"/>
      <c r="CS155" s="515">
        <v>9776</v>
      </c>
      <c r="CT155" s="514"/>
      <c r="CU155" s="512"/>
      <c r="CV155" s="511"/>
      <c r="CW155" s="514"/>
      <c r="CX155" s="512"/>
      <c r="CY155" s="511"/>
      <c r="CZ155" s="514"/>
      <c r="DA155" s="512"/>
      <c r="DB155" s="511"/>
      <c r="DC155" s="514"/>
      <c r="DD155" s="512"/>
      <c r="DE155" s="511"/>
      <c r="DF155" s="514"/>
      <c r="DG155" s="512"/>
      <c r="DH155" s="511"/>
      <c r="DI155" s="513"/>
      <c r="DJ155" s="512"/>
      <c r="DK155" s="512"/>
      <c r="DL155" s="511"/>
      <c r="DQ155" s="491">
        <f t="shared" si="118"/>
        <v>9776</v>
      </c>
      <c r="DR155" s="494">
        <v>8</v>
      </c>
      <c r="DS155" s="491">
        <v>0</v>
      </c>
      <c r="DT155" s="493" t="s">
        <v>976</v>
      </c>
      <c r="EM155" s="492"/>
    </row>
    <row r="156" spans="1:152" s="491" customFormat="1" x14ac:dyDescent="0.25">
      <c r="A156" s="510"/>
      <c r="B156" s="510"/>
      <c r="C156" s="510"/>
      <c r="D156" s="509"/>
      <c r="E156" s="509"/>
      <c r="F156" s="509"/>
      <c r="G156" s="510"/>
      <c r="H156" s="510"/>
      <c r="I156" s="509"/>
      <c r="J156" s="510"/>
      <c r="K156" s="509"/>
      <c r="L156" s="509"/>
      <c r="M156" s="509"/>
      <c r="N156" s="490"/>
      <c r="O156" s="490"/>
      <c r="P156" s="471"/>
      <c r="Q156" s="472"/>
      <c r="R156" s="472"/>
      <c r="S156" s="597" t="s">
        <v>1616</v>
      </c>
      <c r="T156" s="638" t="s">
        <v>1666</v>
      </c>
      <c r="U156" s="549">
        <v>2004</v>
      </c>
      <c r="V156" s="633" t="s">
        <v>628</v>
      </c>
      <c r="W156" s="549"/>
      <c r="X156" s="634"/>
      <c r="Y156" s="479"/>
      <c r="Z156" s="635"/>
      <c r="AA156" s="615" t="s">
        <v>173</v>
      </c>
      <c r="AB156" s="616"/>
      <c r="AC156" s="615" t="s">
        <v>1268</v>
      </c>
      <c r="AD156" s="637">
        <v>2019</v>
      </c>
      <c r="AE156" s="615"/>
      <c r="AF156" s="616" t="s">
        <v>1623</v>
      </c>
      <c r="AG156" s="684"/>
      <c r="AH156" s="640"/>
      <c r="AI156" s="500"/>
      <c r="AJ156" s="492"/>
      <c r="CN156" s="495" t="str">
        <f t="shared" si="111"/>
        <v>Bätscher Basil</v>
      </c>
      <c r="CO156" s="495"/>
      <c r="CP156" s="495"/>
      <c r="CQ156" s="495"/>
      <c r="CR156" s="445"/>
      <c r="CS156" s="495"/>
      <c r="CT156" s="448"/>
      <c r="CU156" s="445"/>
      <c r="CW156" s="448"/>
      <c r="CX156" s="445"/>
      <c r="CZ156" s="448"/>
      <c r="DA156" s="445"/>
      <c r="DC156" s="448"/>
      <c r="DD156" s="445"/>
      <c r="DF156" s="448"/>
      <c r="DG156" s="445"/>
      <c r="DJ156" s="445"/>
      <c r="DK156" s="445"/>
      <c r="DR156" s="494"/>
      <c r="DT156" s="493"/>
      <c r="EM156" s="492"/>
    </row>
    <row r="157" spans="1:152" s="491" customFormat="1" hidden="1" x14ac:dyDescent="0.25">
      <c r="A157" s="510"/>
      <c r="B157" s="510"/>
      <c r="C157" s="510" t="str">
        <f t="shared" ref="C157" si="120">IF(AB157&gt;=10,1,"")</f>
        <v/>
      </c>
      <c r="D157" s="509"/>
      <c r="E157" s="509"/>
      <c r="F157" s="509"/>
      <c r="G157" s="510"/>
      <c r="H157" s="510"/>
      <c r="I157" s="509"/>
      <c r="J157" s="510"/>
      <c r="K157" s="509">
        <v>1</v>
      </c>
      <c r="L157" s="509"/>
      <c r="M157" s="509"/>
      <c r="N157" s="490"/>
      <c r="O157" s="490"/>
      <c r="P157" s="471"/>
      <c r="Q157" s="472"/>
      <c r="R157" s="472"/>
      <c r="S157" s="597"/>
      <c r="T157" s="638" t="s">
        <v>1634</v>
      </c>
      <c r="U157" s="549">
        <v>2003</v>
      </c>
      <c r="V157" s="633" t="s">
        <v>628</v>
      </c>
      <c r="W157" s="549"/>
      <c r="X157" s="634"/>
      <c r="Y157" s="645"/>
      <c r="Z157" s="635"/>
      <c r="AA157" s="634" t="s">
        <v>176</v>
      </c>
      <c r="AB157" s="549"/>
      <c r="AC157" s="634" t="s">
        <v>1268</v>
      </c>
      <c r="AD157" s="646">
        <v>2019</v>
      </c>
      <c r="AE157" s="634"/>
      <c r="AF157" s="549" t="s">
        <v>1623</v>
      </c>
      <c r="AG157" s="640"/>
      <c r="AH157" s="640"/>
      <c r="AI157" s="500" t="s">
        <v>381</v>
      </c>
      <c r="AJ157" s="492"/>
      <c r="CN157" s="495" t="str">
        <f t="shared" ref="CN157:CN158" si="121">+T157</f>
        <v>Krenger Kyara</v>
      </c>
      <c r="CO157" s="495"/>
      <c r="CP157" s="495"/>
      <c r="CQ157" s="495"/>
      <c r="CR157" s="445"/>
      <c r="CS157" s="495"/>
      <c r="CT157" s="448"/>
      <c r="CU157" s="445"/>
      <c r="CW157" s="448"/>
      <c r="CX157" s="445"/>
      <c r="CZ157" s="448"/>
      <c r="DA157" s="445"/>
      <c r="DC157" s="448"/>
      <c r="DD157" s="445"/>
      <c r="DF157" s="448"/>
      <c r="DG157" s="445"/>
      <c r="DJ157" s="445"/>
      <c r="DK157" s="445"/>
      <c r="DR157" s="494"/>
      <c r="DT157" s="493"/>
      <c r="EM157" s="492"/>
    </row>
    <row r="158" spans="1:152" s="491" customFormat="1" hidden="1" x14ac:dyDescent="0.25">
      <c r="A158" s="510"/>
      <c r="B158" s="510"/>
      <c r="C158" s="510"/>
      <c r="D158" s="509"/>
      <c r="E158" s="509"/>
      <c r="F158" s="509"/>
      <c r="G158" s="510"/>
      <c r="H158" s="510"/>
      <c r="I158" s="509"/>
      <c r="J158" s="510"/>
      <c r="K158" s="509"/>
      <c r="L158" s="509"/>
      <c r="M158" s="509"/>
      <c r="N158" s="490"/>
      <c r="O158" s="490"/>
      <c r="P158" s="471"/>
      <c r="Q158" s="472"/>
      <c r="R158" s="472"/>
      <c r="S158" s="597"/>
      <c r="T158" s="638" t="s">
        <v>1653</v>
      </c>
      <c r="U158" s="549">
        <v>2003</v>
      </c>
      <c r="V158" s="633" t="s">
        <v>628</v>
      </c>
      <c r="W158" s="549"/>
      <c r="X158" s="634"/>
      <c r="Y158" s="645"/>
      <c r="Z158" s="635"/>
      <c r="AA158" s="634" t="s">
        <v>173</v>
      </c>
      <c r="AB158" s="549"/>
      <c r="AC158" s="634" t="s">
        <v>1268</v>
      </c>
      <c r="AD158" s="646">
        <v>2018</v>
      </c>
      <c r="AE158" s="634"/>
      <c r="AF158" s="549" t="s">
        <v>1623</v>
      </c>
      <c r="AG158" s="684"/>
      <c r="AH158" s="640"/>
      <c r="AI158" s="500"/>
      <c r="AJ158" s="492"/>
      <c r="CN158" s="495" t="str">
        <f t="shared" si="121"/>
        <v>Wagner Mika</v>
      </c>
      <c r="CO158" s="495"/>
      <c r="CP158" s="495"/>
      <c r="CQ158" s="495"/>
      <c r="CR158" s="445"/>
      <c r="CS158" s="495"/>
      <c r="CT158" s="448"/>
      <c r="CU158" s="445"/>
      <c r="CW158" s="448"/>
      <c r="CX158" s="445"/>
      <c r="CZ158" s="448"/>
      <c r="DA158" s="445"/>
      <c r="DC158" s="448"/>
      <c r="DD158" s="445"/>
      <c r="DF158" s="448"/>
      <c r="DG158" s="445"/>
      <c r="DJ158" s="445"/>
      <c r="DK158" s="445"/>
      <c r="DR158" s="494"/>
      <c r="DT158" s="493"/>
      <c r="EM158" s="492"/>
    </row>
    <row r="159" spans="1:152" s="491" customFormat="1" ht="15.75" hidden="1" customHeight="1" outlineLevel="1" x14ac:dyDescent="0.25">
      <c r="A159" s="510"/>
      <c r="B159" s="510"/>
      <c r="C159" s="510" t="str">
        <f t="shared" si="116"/>
        <v/>
      </c>
      <c r="D159" s="509"/>
      <c r="E159" s="509"/>
      <c r="F159" s="509"/>
      <c r="G159" s="510"/>
      <c r="H159" s="510"/>
      <c r="I159" s="509"/>
      <c r="J159" s="510"/>
      <c r="K159" s="509">
        <v>1</v>
      </c>
      <c r="L159" s="509"/>
      <c r="M159" s="509"/>
      <c r="N159" s="490"/>
      <c r="O159" s="490"/>
      <c r="P159" s="471" t="s">
        <v>1303</v>
      </c>
      <c r="Q159" s="472" t="s">
        <v>1517</v>
      </c>
      <c r="R159" s="472" t="s">
        <v>1513</v>
      </c>
      <c r="S159" s="597"/>
      <c r="T159" s="508" t="s">
        <v>1569</v>
      </c>
      <c r="U159" s="502">
        <v>2003</v>
      </c>
      <c r="V159" s="507" t="s">
        <v>628</v>
      </c>
      <c r="W159" s="502"/>
      <c r="X159" s="504"/>
      <c r="Y159" s="506"/>
      <c r="Z159" s="505"/>
      <c r="AA159" s="504" t="s">
        <v>182</v>
      </c>
      <c r="AB159" s="502"/>
      <c r="AC159" s="504" t="s">
        <v>1268</v>
      </c>
      <c r="AD159" s="503">
        <v>2018</v>
      </c>
      <c r="AE159" s="610"/>
      <c r="AF159" s="606" t="s">
        <v>177</v>
      </c>
      <c r="AG159" s="501"/>
      <c r="AH159" s="501"/>
      <c r="AI159" s="500" t="s">
        <v>381</v>
      </c>
      <c r="AJ159" s="492"/>
      <c r="CN159" s="495" t="str">
        <f t="shared" si="111"/>
        <v>Schacher Elia</v>
      </c>
      <c r="CO159" s="495"/>
      <c r="CP159" s="495"/>
      <c r="CQ159" s="495"/>
      <c r="CR159" s="445"/>
      <c r="CS159" s="495"/>
      <c r="CT159" s="448"/>
      <c r="CU159" s="445"/>
      <c r="CW159" s="448"/>
      <c r="CX159" s="445"/>
      <c r="CZ159" s="448"/>
      <c r="DA159" s="445"/>
      <c r="DC159" s="448"/>
      <c r="DD159" s="445"/>
      <c r="DF159" s="448"/>
      <c r="DG159" s="445"/>
      <c r="DJ159" s="445"/>
      <c r="DK159" s="445"/>
      <c r="DR159" s="494"/>
      <c r="DT159" s="493"/>
      <c r="EM159" s="492"/>
    </row>
    <row r="160" spans="1:152" s="491" customFormat="1" ht="15.75" customHeight="1" collapsed="1" x14ac:dyDescent="0.25">
      <c r="A160" s="510"/>
      <c r="B160" s="510"/>
      <c r="C160" s="510"/>
      <c r="D160" s="509"/>
      <c r="E160" s="509"/>
      <c r="F160" s="509"/>
      <c r="G160" s="510"/>
      <c r="H160" s="510"/>
      <c r="I160" s="509"/>
      <c r="J160" s="510"/>
      <c r="K160" s="509"/>
      <c r="L160" s="509"/>
      <c r="M160" s="509"/>
      <c r="N160" s="490"/>
      <c r="O160" s="490"/>
      <c r="P160" s="471"/>
      <c r="Q160" s="472"/>
      <c r="R160" s="472"/>
      <c r="S160" s="597" t="s">
        <v>1616</v>
      </c>
      <c r="T160" s="638" t="s">
        <v>1654</v>
      </c>
      <c r="U160" s="549">
        <v>2005</v>
      </c>
      <c r="V160" s="633" t="s">
        <v>1566</v>
      </c>
      <c r="W160" s="549"/>
      <c r="X160" s="634"/>
      <c r="Y160" s="645"/>
      <c r="Z160" s="635"/>
      <c r="AA160" s="634" t="s">
        <v>176</v>
      </c>
      <c r="AB160" s="549"/>
      <c r="AC160" s="634" t="s">
        <v>1268</v>
      </c>
      <c r="AD160" s="646">
        <v>2020</v>
      </c>
      <c r="AE160" s="634"/>
      <c r="AF160" s="549" t="s">
        <v>1623</v>
      </c>
      <c r="AG160" s="684"/>
      <c r="AH160" s="501"/>
      <c r="AI160" s="500"/>
      <c r="AJ160" s="492"/>
      <c r="CN160" s="495" t="str">
        <f t="shared" si="111"/>
        <v>Rizzo Arianna</v>
      </c>
      <c r="CO160" s="495"/>
      <c r="CP160" s="495"/>
      <c r="CQ160" s="495"/>
      <c r="CR160" s="445"/>
      <c r="CS160" s="495"/>
      <c r="CT160" s="448"/>
      <c r="CU160" s="445"/>
      <c r="CW160" s="448"/>
      <c r="CX160" s="445"/>
      <c r="CZ160" s="448"/>
      <c r="DA160" s="445"/>
      <c r="DC160" s="448"/>
      <c r="DD160" s="445"/>
      <c r="DF160" s="448"/>
      <c r="DG160" s="445"/>
      <c r="DJ160" s="445"/>
      <c r="DK160" s="445"/>
      <c r="DR160" s="494"/>
      <c r="DT160" s="493"/>
      <c r="EM160" s="492"/>
    </row>
    <row r="161" spans="1:16367" s="491" customFormat="1" ht="15" hidden="1" customHeight="1" x14ac:dyDescent="0.25">
      <c r="A161" s="510"/>
      <c r="B161" s="510"/>
      <c r="C161" s="510" t="str">
        <f t="shared" si="116"/>
        <v/>
      </c>
      <c r="D161" s="509"/>
      <c r="E161" s="509"/>
      <c r="F161" s="509"/>
      <c r="G161" s="510"/>
      <c r="H161" s="510"/>
      <c r="I161" s="509"/>
      <c r="J161" s="510"/>
      <c r="K161" s="509">
        <v>1</v>
      </c>
      <c r="L161" s="509"/>
      <c r="M161" s="509"/>
      <c r="N161" s="490"/>
      <c r="O161" s="490"/>
      <c r="P161" s="471" t="s">
        <v>361</v>
      </c>
      <c r="Q161" s="472" t="s">
        <v>1519</v>
      </c>
      <c r="R161" s="472" t="s">
        <v>1513</v>
      </c>
      <c r="S161" s="597"/>
      <c r="T161" s="638" t="s">
        <v>1643</v>
      </c>
      <c r="U161" s="549">
        <v>2006</v>
      </c>
      <c r="V161" s="633" t="s">
        <v>628</v>
      </c>
      <c r="W161" s="549"/>
      <c r="X161" s="634"/>
      <c r="Y161" s="645"/>
      <c r="Z161" s="635"/>
      <c r="AA161" s="634" t="s">
        <v>182</v>
      </c>
      <c r="AB161" s="549"/>
      <c r="AC161" s="634" t="s">
        <v>1268</v>
      </c>
      <c r="AD161" s="646">
        <v>2021</v>
      </c>
      <c r="AE161" s="634"/>
      <c r="AF161" s="549" t="s">
        <v>1644</v>
      </c>
      <c r="AG161" s="662"/>
      <c r="AH161" s="640"/>
      <c r="AI161" s="500" t="s">
        <v>381</v>
      </c>
      <c r="AJ161" s="492"/>
      <c r="CN161" s="495" t="str">
        <f t="shared" si="111"/>
        <v>Streiff Timon</v>
      </c>
      <c r="CO161" s="495"/>
      <c r="CP161" s="495"/>
      <c r="CQ161" s="495"/>
      <c r="CR161" s="445"/>
      <c r="CS161" s="495"/>
      <c r="CT161" s="448"/>
      <c r="CU161" s="445"/>
      <c r="CW161" s="448"/>
      <c r="CX161" s="445"/>
      <c r="CZ161" s="448"/>
      <c r="DA161" s="445"/>
      <c r="DC161" s="448"/>
      <c r="DD161" s="445"/>
      <c r="DF161" s="448"/>
      <c r="DG161" s="445"/>
      <c r="DJ161" s="445"/>
      <c r="DK161" s="445"/>
      <c r="DR161" s="494"/>
      <c r="DT161" s="493"/>
      <c r="EM161" s="492"/>
    </row>
    <row r="162" spans="1:16367" s="491" customFormat="1" ht="13.5" customHeight="1" x14ac:dyDescent="0.25">
      <c r="A162" s="510"/>
      <c r="B162" s="510"/>
      <c r="C162" s="510"/>
      <c r="D162" s="509"/>
      <c r="E162" s="509"/>
      <c r="F162" s="509"/>
      <c r="G162" s="510"/>
      <c r="H162" s="510"/>
      <c r="I162" s="509"/>
      <c r="J162" s="510"/>
      <c r="K162" s="509"/>
      <c r="L162" s="509"/>
      <c r="M162" s="509"/>
      <c r="N162" s="490"/>
      <c r="O162" s="490"/>
      <c r="P162" s="471"/>
      <c r="Q162" s="472"/>
      <c r="R162" s="472"/>
      <c r="S162" s="597" t="s">
        <v>1616</v>
      </c>
      <c r="T162" s="845" t="s">
        <v>1675</v>
      </c>
      <c r="U162" s="549">
        <v>2003</v>
      </c>
      <c r="V162" s="846" t="s">
        <v>628</v>
      </c>
      <c r="W162" s="549"/>
      <c r="X162" s="649"/>
      <c r="Y162" s="645"/>
      <c r="Z162" s="635"/>
      <c r="AA162" s="649" t="s">
        <v>1850</v>
      </c>
      <c r="AB162" s="549"/>
      <c r="AC162" s="649" t="s">
        <v>1268</v>
      </c>
      <c r="AD162" s="646">
        <v>2022</v>
      </c>
      <c r="AE162" s="649"/>
      <c r="AF162" s="549" t="s">
        <v>1644</v>
      </c>
      <c r="AG162" s="662"/>
      <c r="AH162" s="644"/>
      <c r="AI162" s="500"/>
      <c r="AJ162" s="492"/>
      <c r="CN162" s="495" t="str">
        <f t="shared" si="111"/>
        <v>Gross Matteo</v>
      </c>
      <c r="CO162" s="495"/>
      <c r="CP162" s="495"/>
      <c r="CQ162" s="495"/>
      <c r="CR162" s="445"/>
      <c r="CS162" s="495"/>
      <c r="CT162" s="448"/>
      <c r="CU162" s="445"/>
      <c r="CW162" s="448"/>
      <c r="CX162" s="445"/>
      <c r="CZ162" s="448"/>
      <c r="DA162" s="445"/>
      <c r="DC162" s="448"/>
      <c r="DD162" s="445"/>
      <c r="DF162" s="448"/>
      <c r="DG162" s="445"/>
      <c r="DJ162" s="445"/>
      <c r="DK162" s="445"/>
      <c r="DR162" s="494"/>
      <c r="DT162" s="493"/>
      <c r="EM162" s="492"/>
    </row>
    <row r="163" spans="1:16367" s="491" customFormat="1" ht="13.5" customHeight="1" x14ac:dyDescent="0.25">
      <c r="A163" s="510"/>
      <c r="B163" s="510"/>
      <c r="C163" s="510"/>
      <c r="D163" s="509"/>
      <c r="E163" s="509"/>
      <c r="F163" s="509"/>
      <c r="G163" s="510"/>
      <c r="H163" s="510"/>
      <c r="I163" s="509"/>
      <c r="J163" s="510"/>
      <c r="K163" s="509"/>
      <c r="L163" s="509"/>
      <c r="M163" s="509"/>
      <c r="N163" s="490"/>
      <c r="O163" s="490"/>
      <c r="P163" s="471"/>
      <c r="Q163" s="472"/>
      <c r="R163" s="472"/>
      <c r="S163" s="597"/>
      <c r="T163" s="654"/>
      <c r="U163" s="657"/>
      <c r="V163" s="655"/>
      <c r="W163" s="657"/>
      <c r="X163" s="656"/>
      <c r="Y163" s="658"/>
      <c r="Z163" s="659"/>
      <c r="AA163" s="656"/>
      <c r="AB163" s="657"/>
      <c r="AC163" s="656"/>
      <c r="AD163" s="660"/>
      <c r="AE163" s="656"/>
      <c r="AF163" s="657"/>
      <c r="AG163" s="661"/>
      <c r="AH163" s="644"/>
      <c r="AI163" s="500"/>
      <c r="AJ163" s="492"/>
      <c r="CN163" s="495"/>
      <c r="CO163" s="495"/>
      <c r="CP163" s="495"/>
      <c r="CQ163" s="495"/>
      <c r="CR163" s="445"/>
      <c r="CS163" s="495"/>
      <c r="CT163" s="448"/>
      <c r="CU163" s="445"/>
      <c r="CW163" s="448"/>
      <c r="CX163" s="445"/>
      <c r="CZ163" s="448"/>
      <c r="DA163" s="445"/>
      <c r="DC163" s="448"/>
      <c r="DD163" s="445"/>
      <c r="DF163" s="448"/>
      <c r="DG163" s="445"/>
      <c r="DJ163" s="445"/>
      <c r="DK163" s="445"/>
      <c r="DR163" s="494"/>
      <c r="DT163" s="493"/>
      <c r="EM163" s="492"/>
    </row>
    <row r="164" spans="1:16367" s="491" customFormat="1" ht="14.25" customHeight="1" x14ac:dyDescent="0.25">
      <c r="A164" s="510"/>
      <c r="B164" s="510"/>
      <c r="C164" s="510"/>
      <c r="D164" s="509"/>
      <c r="E164" s="509"/>
      <c r="F164" s="509"/>
      <c r="G164" s="510"/>
      <c r="H164" s="510"/>
      <c r="I164" s="509"/>
      <c r="J164" s="510"/>
      <c r="K164" s="509"/>
      <c r="L164" s="509"/>
      <c r="M164" s="509"/>
      <c r="N164" s="490"/>
      <c r="O164" s="490"/>
      <c r="P164" s="471"/>
      <c r="Q164" s="472"/>
      <c r="R164" s="472"/>
      <c r="S164" s="597"/>
      <c r="T164" s="663" t="s">
        <v>1636</v>
      </c>
      <c r="U164" s="647"/>
      <c r="V164" s="664"/>
      <c r="W164" s="479"/>
      <c r="X164" s="649"/>
      <c r="Y164" s="479"/>
      <c r="Z164" s="618"/>
      <c r="AA164" s="649"/>
      <c r="AB164" s="479"/>
      <c r="AC164" s="649"/>
      <c r="AD164" s="650"/>
      <c r="AE164" s="649"/>
      <c r="AF164" s="479"/>
      <c r="AG164" s="651"/>
      <c r="AH164" s="644"/>
      <c r="AI164" s="500"/>
      <c r="AJ164" s="492"/>
      <c r="CN164" s="495"/>
      <c r="CO164" s="495"/>
      <c r="CP164" s="495"/>
      <c r="CQ164" s="495"/>
      <c r="CR164" s="445"/>
      <c r="CS164" s="495"/>
      <c r="CT164" s="448"/>
      <c r="CU164" s="445"/>
      <c r="CW164" s="448"/>
      <c r="CX164" s="445"/>
      <c r="CZ164" s="448"/>
      <c r="DA164" s="445"/>
      <c r="DC164" s="448"/>
      <c r="DD164" s="445"/>
      <c r="DF164" s="448"/>
      <c r="DG164" s="445"/>
      <c r="DJ164" s="445"/>
      <c r="DK164" s="445"/>
      <c r="DR164" s="494"/>
      <c r="DT164" s="493"/>
      <c r="EM164" s="492"/>
    </row>
    <row r="165" spans="1:16367" s="447" customFormat="1" ht="6" customHeight="1" x14ac:dyDescent="0.25">
      <c r="A165" s="499"/>
      <c r="B165" s="499"/>
      <c r="C165" s="499"/>
      <c r="D165" s="499"/>
      <c r="E165" s="499"/>
      <c r="F165" s="499"/>
      <c r="G165" s="499"/>
      <c r="H165" s="499"/>
      <c r="I165" s="499"/>
      <c r="J165" s="499"/>
      <c r="K165" s="499"/>
      <c r="L165" s="499"/>
      <c r="M165" s="499"/>
      <c r="N165" s="499"/>
      <c r="O165" s="499"/>
      <c r="P165" s="498"/>
      <c r="Q165" s="497"/>
      <c r="R165" s="497"/>
      <c r="S165" s="665"/>
      <c r="T165" s="554"/>
      <c r="U165" s="448"/>
      <c r="V165" s="666"/>
      <c r="W165" s="448"/>
      <c r="X165" s="652"/>
      <c r="Y165" s="448"/>
      <c r="Z165" s="554"/>
      <c r="AA165" s="652"/>
      <c r="AB165" s="448"/>
      <c r="AC165" s="652"/>
      <c r="AD165" s="667"/>
      <c r="AE165" s="652"/>
      <c r="AF165" s="448"/>
      <c r="AG165" s="653"/>
      <c r="AH165" s="648"/>
      <c r="AI165" s="496"/>
      <c r="AJ165" s="492"/>
      <c r="AK165" s="491"/>
      <c r="AL165" s="491"/>
      <c r="AM165" s="491"/>
      <c r="AN165" s="491"/>
      <c r="AO165" s="491"/>
      <c r="AP165" s="491"/>
      <c r="AQ165" s="491"/>
      <c r="AR165" s="491"/>
      <c r="AS165" s="491"/>
      <c r="AT165" s="491"/>
      <c r="AU165" s="491"/>
      <c r="AV165" s="491"/>
      <c r="AW165" s="491"/>
      <c r="AX165" s="491"/>
      <c r="AY165" s="491"/>
      <c r="AZ165" s="491"/>
      <c r="BA165" s="491"/>
      <c r="BB165" s="491"/>
      <c r="BC165" s="491"/>
      <c r="BD165" s="491"/>
      <c r="BE165" s="491"/>
      <c r="BF165" s="491"/>
      <c r="BG165" s="491"/>
      <c r="BH165" s="491"/>
      <c r="BI165" s="491"/>
      <c r="BJ165" s="491"/>
      <c r="BK165" s="491"/>
      <c r="BL165" s="491"/>
      <c r="BM165" s="491"/>
      <c r="BN165" s="491"/>
      <c r="BO165" s="491"/>
      <c r="BP165" s="491"/>
      <c r="BQ165" s="491"/>
      <c r="BR165" s="491"/>
      <c r="BS165" s="491"/>
      <c r="BT165" s="491"/>
      <c r="BU165" s="491"/>
      <c r="BV165" s="491"/>
      <c r="BW165" s="491"/>
      <c r="BX165" s="491"/>
      <c r="BY165" s="491"/>
      <c r="BZ165" s="491"/>
      <c r="CA165" s="491"/>
      <c r="CB165" s="491"/>
      <c r="CC165" s="491"/>
      <c r="CD165" s="491"/>
      <c r="CE165" s="491"/>
      <c r="CF165" s="491"/>
      <c r="CG165" s="491"/>
      <c r="CH165" s="491"/>
      <c r="CI165" s="491"/>
      <c r="CJ165" s="491"/>
      <c r="CK165" s="491"/>
      <c r="CL165" s="491"/>
      <c r="CM165" s="491"/>
      <c r="CN165" s="495"/>
      <c r="CO165" s="495"/>
      <c r="CP165" s="495"/>
      <c r="CQ165" s="495"/>
      <c r="CR165" s="445"/>
      <c r="CS165" s="495"/>
      <c r="CT165" s="448"/>
      <c r="CU165" s="445"/>
      <c r="CV165" s="491"/>
      <c r="CW165" s="448"/>
      <c r="CX165" s="445"/>
      <c r="CY165" s="491"/>
      <c r="CZ165" s="448"/>
      <c r="DA165" s="445"/>
      <c r="DB165" s="491"/>
      <c r="DC165" s="448"/>
      <c r="DD165" s="445"/>
      <c r="DE165" s="491"/>
      <c r="DF165" s="448"/>
      <c r="DG165" s="445"/>
      <c r="DH165" s="491"/>
      <c r="DI165" s="491"/>
      <c r="DJ165" s="445"/>
      <c r="DK165" s="445"/>
      <c r="DL165" s="491"/>
      <c r="DM165" s="491"/>
      <c r="DN165" s="491"/>
      <c r="DO165" s="491"/>
      <c r="DP165" s="491"/>
      <c r="DQ165" s="491"/>
      <c r="DR165" s="494"/>
      <c r="DS165" s="491"/>
      <c r="DT165" s="493"/>
      <c r="DU165" s="491"/>
      <c r="DV165" s="491"/>
      <c r="DW165" s="491"/>
      <c r="DX165" s="491"/>
      <c r="DY165" s="491"/>
      <c r="DZ165" s="491"/>
      <c r="EA165" s="491"/>
      <c r="EB165" s="491"/>
      <c r="EC165" s="491"/>
      <c r="ED165" s="491"/>
      <c r="EE165" s="491"/>
      <c r="EF165" s="491"/>
      <c r="EG165" s="491"/>
      <c r="EH165" s="491"/>
      <c r="EI165" s="491"/>
      <c r="EJ165" s="491"/>
      <c r="EK165" s="491"/>
      <c r="EL165" s="491"/>
      <c r="EM165" s="492"/>
      <c r="EN165" s="491"/>
      <c r="EO165" s="491"/>
      <c r="EP165" s="491"/>
      <c r="EQ165" s="491"/>
      <c r="ER165" s="491"/>
      <c r="ES165" s="491"/>
      <c r="ET165" s="491"/>
      <c r="EU165" s="491"/>
      <c r="EV165" s="491"/>
      <c r="EW165" s="491"/>
      <c r="EX165" s="491"/>
      <c r="EY165" s="491"/>
      <c r="EZ165" s="491"/>
      <c r="FA165" s="491"/>
      <c r="FB165" s="491"/>
      <c r="FC165" s="491"/>
      <c r="FD165" s="491"/>
      <c r="FE165" s="491"/>
      <c r="FF165" s="491"/>
      <c r="FG165" s="491"/>
      <c r="FH165" s="491"/>
      <c r="FI165" s="491"/>
      <c r="FJ165" s="491"/>
      <c r="FK165" s="491"/>
      <c r="FL165" s="491"/>
      <c r="FM165" s="491"/>
      <c r="FN165" s="491"/>
      <c r="FO165" s="491"/>
      <c r="FP165" s="491"/>
      <c r="FQ165" s="491"/>
      <c r="FR165" s="491"/>
      <c r="FS165" s="491"/>
      <c r="FT165" s="491"/>
      <c r="FU165" s="491"/>
      <c r="FV165" s="491"/>
      <c r="FW165" s="491"/>
      <c r="FX165" s="491"/>
      <c r="FY165" s="491"/>
      <c r="FZ165" s="491"/>
      <c r="GA165" s="491"/>
      <c r="GB165" s="491"/>
      <c r="GC165" s="491"/>
      <c r="GD165" s="491"/>
      <c r="GE165" s="491"/>
      <c r="GF165" s="491"/>
      <c r="GG165" s="491"/>
      <c r="GH165" s="491"/>
      <c r="GI165" s="491"/>
      <c r="GJ165" s="491"/>
      <c r="GK165" s="491"/>
      <c r="GL165" s="491"/>
      <c r="GM165" s="491"/>
      <c r="GN165" s="491"/>
      <c r="GO165" s="491"/>
      <c r="GP165" s="491"/>
      <c r="GQ165" s="491"/>
      <c r="GR165" s="491"/>
      <c r="GS165" s="491"/>
      <c r="GT165" s="491"/>
      <c r="GU165" s="491"/>
      <c r="GV165" s="491"/>
      <c r="GW165" s="491"/>
      <c r="GX165" s="491"/>
      <c r="GY165" s="491"/>
      <c r="GZ165" s="491"/>
      <c r="HA165" s="491"/>
      <c r="HB165" s="491"/>
      <c r="HC165" s="491"/>
      <c r="HD165" s="491"/>
      <c r="HE165" s="491"/>
      <c r="HF165" s="491"/>
      <c r="HG165" s="491"/>
      <c r="HH165" s="491"/>
      <c r="HI165" s="491"/>
      <c r="HJ165" s="491"/>
      <c r="HK165" s="491"/>
      <c r="HL165" s="491"/>
      <c r="HM165" s="491"/>
      <c r="HN165" s="491"/>
      <c r="HO165" s="491"/>
      <c r="HP165" s="491"/>
      <c r="HQ165" s="491"/>
      <c r="HR165" s="491"/>
      <c r="HS165" s="491"/>
      <c r="HT165" s="491"/>
      <c r="HU165" s="491"/>
      <c r="HV165" s="491"/>
      <c r="HW165" s="491"/>
      <c r="HX165" s="491"/>
      <c r="HY165" s="491"/>
      <c r="HZ165" s="491"/>
      <c r="IA165" s="491"/>
      <c r="IB165" s="491"/>
      <c r="IC165" s="491"/>
      <c r="ID165" s="491"/>
      <c r="IE165" s="491"/>
      <c r="IF165" s="491"/>
      <c r="IG165" s="491"/>
      <c r="IH165" s="491"/>
      <c r="II165" s="491"/>
      <c r="IJ165" s="491"/>
      <c r="IK165" s="491"/>
      <c r="IL165" s="491"/>
      <c r="IM165" s="491"/>
      <c r="IN165" s="491"/>
      <c r="IO165" s="491"/>
      <c r="IP165" s="491"/>
      <c r="IQ165" s="491"/>
      <c r="IR165" s="491"/>
      <c r="IS165" s="491"/>
      <c r="IT165" s="491"/>
      <c r="IU165" s="491"/>
      <c r="IV165" s="491"/>
      <c r="IW165" s="491"/>
      <c r="IX165" s="491"/>
      <c r="IY165" s="491"/>
      <c r="IZ165" s="491"/>
      <c r="JA165" s="491"/>
      <c r="JB165" s="491"/>
      <c r="JC165" s="491"/>
      <c r="JD165" s="491"/>
      <c r="JE165" s="491"/>
      <c r="JF165" s="491"/>
      <c r="JG165" s="491"/>
      <c r="JH165" s="491"/>
      <c r="JI165" s="491"/>
      <c r="JJ165" s="491"/>
      <c r="JK165" s="491"/>
      <c r="JL165" s="491"/>
      <c r="JM165" s="491"/>
      <c r="JN165" s="491"/>
      <c r="JO165" s="491"/>
      <c r="JP165" s="491"/>
      <c r="JQ165" s="491"/>
      <c r="JR165" s="491"/>
      <c r="JS165" s="491"/>
      <c r="JT165" s="491"/>
      <c r="JU165" s="491"/>
      <c r="JV165" s="491"/>
      <c r="JW165" s="491"/>
      <c r="JX165" s="491"/>
      <c r="JY165" s="491"/>
      <c r="JZ165" s="491"/>
      <c r="KA165" s="491"/>
      <c r="KB165" s="491"/>
      <c r="KC165" s="491"/>
      <c r="KD165" s="491"/>
      <c r="KE165" s="491"/>
      <c r="KF165" s="491"/>
      <c r="KG165" s="491"/>
      <c r="KH165" s="491"/>
      <c r="KI165" s="491"/>
      <c r="KJ165" s="491"/>
      <c r="KK165" s="491"/>
      <c r="KL165" s="491"/>
      <c r="KM165" s="491"/>
      <c r="KN165" s="491"/>
      <c r="KO165" s="491"/>
      <c r="KP165" s="491"/>
      <c r="KQ165" s="491"/>
      <c r="KR165" s="491"/>
      <c r="KS165" s="491"/>
      <c r="KT165" s="491"/>
      <c r="KU165" s="491"/>
      <c r="KV165" s="491"/>
      <c r="KW165" s="491"/>
      <c r="KX165" s="491"/>
      <c r="KY165" s="491"/>
      <c r="KZ165" s="491"/>
      <c r="LA165" s="491"/>
      <c r="LB165" s="491"/>
      <c r="LC165" s="491"/>
      <c r="LD165" s="491"/>
      <c r="LE165" s="491"/>
      <c r="LF165" s="491"/>
      <c r="LG165" s="491"/>
      <c r="LH165" s="491"/>
      <c r="LI165" s="491"/>
      <c r="LJ165" s="491"/>
      <c r="LK165" s="491"/>
      <c r="LL165" s="491"/>
      <c r="LM165" s="491"/>
      <c r="LN165" s="491"/>
      <c r="LO165" s="491"/>
      <c r="LP165" s="491"/>
      <c r="LQ165" s="491"/>
      <c r="LR165" s="491"/>
      <c r="LS165" s="491"/>
      <c r="LT165" s="491"/>
      <c r="LU165" s="491"/>
      <c r="LV165" s="491"/>
      <c r="LW165" s="491"/>
      <c r="LX165" s="491"/>
      <c r="LY165" s="491"/>
      <c r="LZ165" s="491"/>
      <c r="MA165" s="491"/>
      <c r="MB165" s="491"/>
      <c r="MC165" s="491"/>
      <c r="MD165" s="491"/>
      <c r="ME165" s="491"/>
      <c r="MF165" s="491"/>
      <c r="MG165" s="491"/>
      <c r="MH165" s="491"/>
      <c r="MI165" s="491"/>
      <c r="MJ165" s="491"/>
      <c r="MK165" s="491"/>
      <c r="ML165" s="491"/>
      <c r="MM165" s="491"/>
      <c r="MN165" s="491"/>
      <c r="MO165" s="491"/>
      <c r="MP165" s="491"/>
      <c r="MQ165" s="491"/>
      <c r="MR165" s="491"/>
      <c r="MS165" s="491"/>
      <c r="MT165" s="491"/>
      <c r="MU165" s="491"/>
      <c r="MV165" s="491"/>
      <c r="MW165" s="491"/>
      <c r="MX165" s="491"/>
      <c r="MY165" s="491"/>
      <c r="MZ165" s="491"/>
      <c r="NA165" s="491"/>
      <c r="NB165" s="491"/>
      <c r="NC165" s="491"/>
      <c r="ND165" s="491"/>
      <c r="NE165" s="491"/>
      <c r="NF165" s="491"/>
      <c r="NG165" s="491"/>
      <c r="NH165" s="491"/>
      <c r="NI165" s="491"/>
      <c r="NJ165" s="491"/>
      <c r="NK165" s="491"/>
      <c r="NL165" s="491"/>
      <c r="NM165" s="491"/>
      <c r="NN165" s="491"/>
      <c r="NO165" s="491"/>
      <c r="NP165" s="491"/>
      <c r="NQ165" s="491"/>
      <c r="NR165" s="491"/>
      <c r="NS165" s="491"/>
      <c r="NT165" s="491"/>
      <c r="NU165" s="491"/>
      <c r="NV165" s="491"/>
      <c r="NW165" s="491"/>
      <c r="NX165" s="491"/>
      <c r="NY165" s="491"/>
      <c r="NZ165" s="491"/>
      <c r="OA165" s="491"/>
      <c r="OB165" s="491"/>
      <c r="OC165" s="491"/>
      <c r="OD165" s="491"/>
      <c r="OE165" s="491"/>
      <c r="OF165" s="491"/>
      <c r="OG165" s="491"/>
      <c r="OH165" s="491"/>
      <c r="OI165" s="491"/>
      <c r="OJ165" s="491"/>
      <c r="OK165" s="491"/>
      <c r="OL165" s="491"/>
      <c r="OM165" s="491"/>
      <c r="ON165" s="491"/>
      <c r="OO165" s="491"/>
      <c r="OP165" s="491"/>
      <c r="OQ165" s="491"/>
      <c r="OR165" s="491"/>
      <c r="OS165" s="491"/>
      <c r="OT165" s="491"/>
      <c r="OU165" s="491"/>
      <c r="OV165" s="491"/>
      <c r="OW165" s="491"/>
      <c r="OX165" s="491"/>
      <c r="OY165" s="491"/>
      <c r="OZ165" s="491"/>
      <c r="PA165" s="491"/>
      <c r="PB165" s="491"/>
      <c r="PC165" s="491"/>
      <c r="PD165" s="491"/>
      <c r="PE165" s="491"/>
      <c r="PF165" s="491"/>
      <c r="PG165" s="491"/>
      <c r="PH165" s="491"/>
      <c r="PI165" s="491"/>
      <c r="PJ165" s="491"/>
      <c r="PK165" s="491"/>
      <c r="PL165" s="491"/>
      <c r="PM165" s="491"/>
      <c r="PN165" s="491"/>
      <c r="PO165" s="491"/>
      <c r="PP165" s="491"/>
      <c r="PQ165" s="491"/>
      <c r="PR165" s="491"/>
      <c r="PS165" s="491"/>
      <c r="PT165" s="491"/>
      <c r="PU165" s="491"/>
      <c r="PV165" s="491"/>
      <c r="PW165" s="491"/>
      <c r="PX165" s="491"/>
      <c r="PY165" s="491"/>
      <c r="PZ165" s="491"/>
      <c r="QA165" s="491"/>
      <c r="QB165" s="491"/>
      <c r="QC165" s="491"/>
      <c r="QD165" s="491"/>
      <c r="QE165" s="491"/>
      <c r="QF165" s="491"/>
      <c r="QG165" s="491"/>
      <c r="QH165" s="491"/>
      <c r="QI165" s="491"/>
      <c r="QJ165" s="491"/>
      <c r="QK165" s="491"/>
      <c r="QL165" s="491"/>
      <c r="QM165" s="491"/>
      <c r="QN165" s="491"/>
      <c r="QO165" s="491"/>
      <c r="QP165" s="491"/>
      <c r="QQ165" s="491"/>
      <c r="QR165" s="491"/>
      <c r="QS165" s="491"/>
      <c r="QT165" s="491"/>
      <c r="QU165" s="491"/>
      <c r="QV165" s="491"/>
      <c r="QW165" s="491"/>
      <c r="QX165" s="491"/>
      <c r="QY165" s="491"/>
      <c r="QZ165" s="491"/>
      <c r="RA165" s="491"/>
      <c r="RB165" s="491"/>
      <c r="RC165" s="491"/>
      <c r="RD165" s="491"/>
      <c r="RE165" s="491"/>
      <c r="RF165" s="491"/>
      <c r="RG165" s="491"/>
      <c r="RH165" s="491"/>
      <c r="RI165" s="491"/>
      <c r="RJ165" s="491"/>
      <c r="RK165" s="491"/>
      <c r="RL165" s="491"/>
      <c r="RM165" s="491"/>
      <c r="RN165" s="491"/>
      <c r="RO165" s="491"/>
      <c r="RP165" s="491"/>
      <c r="RQ165" s="491"/>
      <c r="RR165" s="491"/>
      <c r="RS165" s="491"/>
      <c r="RT165" s="491"/>
      <c r="RU165" s="491"/>
      <c r="RV165" s="491"/>
      <c r="RW165" s="491"/>
      <c r="RX165" s="491"/>
      <c r="RY165" s="491"/>
      <c r="RZ165" s="491"/>
      <c r="SA165" s="491"/>
      <c r="SB165" s="491"/>
      <c r="SC165" s="491"/>
      <c r="SD165" s="491"/>
      <c r="SE165" s="491"/>
      <c r="SF165" s="491"/>
      <c r="SG165" s="491"/>
      <c r="SH165" s="491"/>
      <c r="SI165" s="491"/>
      <c r="SJ165" s="491"/>
      <c r="SK165" s="491"/>
      <c r="SL165" s="491"/>
      <c r="SM165" s="491"/>
      <c r="SN165" s="491"/>
      <c r="SO165" s="491"/>
      <c r="SP165" s="491"/>
      <c r="SQ165" s="491"/>
      <c r="SR165" s="491"/>
      <c r="SS165" s="491"/>
      <c r="ST165" s="491"/>
      <c r="SU165" s="491"/>
      <c r="SV165" s="491"/>
      <c r="SW165" s="491"/>
      <c r="SX165" s="491"/>
      <c r="SY165" s="491"/>
      <c r="SZ165" s="491"/>
      <c r="TA165" s="491"/>
      <c r="TB165" s="491"/>
      <c r="TC165" s="491"/>
      <c r="TD165" s="491"/>
      <c r="TE165" s="491"/>
      <c r="TF165" s="491"/>
      <c r="TG165" s="491"/>
      <c r="TH165" s="491"/>
      <c r="TI165" s="491"/>
      <c r="TJ165" s="491"/>
      <c r="TK165" s="491"/>
      <c r="TL165" s="491"/>
      <c r="TM165" s="491"/>
      <c r="TN165" s="491"/>
      <c r="TO165" s="491"/>
      <c r="TP165" s="491"/>
      <c r="TQ165" s="491"/>
      <c r="TR165" s="491"/>
      <c r="TS165" s="491"/>
      <c r="TT165" s="491"/>
      <c r="TU165" s="491"/>
      <c r="TV165" s="491"/>
      <c r="TW165" s="491"/>
      <c r="TX165" s="491"/>
      <c r="TY165" s="491"/>
      <c r="TZ165" s="491"/>
      <c r="UA165" s="491"/>
      <c r="UB165" s="491"/>
      <c r="UC165" s="491"/>
      <c r="UD165" s="491"/>
      <c r="UE165" s="491"/>
      <c r="UF165" s="491"/>
      <c r="UG165" s="491"/>
      <c r="UH165" s="491"/>
      <c r="UI165" s="491"/>
      <c r="UJ165" s="491"/>
      <c r="UK165" s="491"/>
      <c r="UL165" s="491"/>
      <c r="UM165" s="491"/>
      <c r="UN165" s="491"/>
      <c r="UO165" s="491"/>
      <c r="UP165" s="491"/>
      <c r="UQ165" s="491"/>
      <c r="UR165" s="491"/>
      <c r="US165" s="491"/>
      <c r="UT165" s="491"/>
      <c r="UU165" s="491"/>
      <c r="UV165" s="491"/>
      <c r="UW165" s="491"/>
      <c r="UX165" s="491"/>
      <c r="UY165" s="491"/>
      <c r="UZ165" s="491"/>
      <c r="VA165" s="491"/>
      <c r="VB165" s="491"/>
      <c r="VC165" s="491"/>
      <c r="VD165" s="491"/>
      <c r="VE165" s="491"/>
      <c r="VF165" s="491"/>
      <c r="VG165" s="491"/>
      <c r="VH165" s="491"/>
      <c r="VI165" s="491"/>
      <c r="VJ165" s="491"/>
      <c r="VK165" s="491"/>
      <c r="VL165" s="491"/>
      <c r="VM165" s="491"/>
      <c r="VN165" s="491"/>
      <c r="VO165" s="491"/>
      <c r="VP165" s="491"/>
      <c r="VQ165" s="491"/>
      <c r="VR165" s="491"/>
      <c r="VS165" s="491"/>
      <c r="VT165" s="491"/>
      <c r="VU165" s="491"/>
      <c r="VV165" s="491"/>
      <c r="VW165" s="491"/>
      <c r="VX165" s="491"/>
      <c r="VY165" s="491"/>
      <c r="VZ165" s="491"/>
      <c r="WA165" s="491"/>
      <c r="WB165" s="491"/>
      <c r="WC165" s="491"/>
      <c r="WD165" s="491"/>
      <c r="WE165" s="491"/>
      <c r="WF165" s="491"/>
      <c r="WG165" s="491"/>
      <c r="WH165" s="491"/>
      <c r="WI165" s="491"/>
      <c r="WJ165" s="491"/>
      <c r="WK165" s="491"/>
      <c r="WL165" s="491"/>
      <c r="WM165" s="491"/>
      <c r="WN165" s="491"/>
      <c r="WO165" s="491"/>
      <c r="WP165" s="491"/>
      <c r="WQ165" s="491"/>
      <c r="WR165" s="491"/>
      <c r="WS165" s="491"/>
      <c r="WT165" s="491"/>
      <c r="WU165" s="491"/>
      <c r="WV165" s="491"/>
      <c r="WW165" s="491"/>
      <c r="WX165" s="491"/>
      <c r="WY165" s="491"/>
      <c r="WZ165" s="491"/>
      <c r="XA165" s="491"/>
      <c r="XB165" s="491"/>
      <c r="XC165" s="491"/>
      <c r="XD165" s="491"/>
      <c r="XE165" s="491"/>
      <c r="XF165" s="491"/>
      <c r="XG165" s="491"/>
      <c r="XH165" s="491"/>
      <c r="XI165" s="491"/>
      <c r="XJ165" s="491"/>
      <c r="XK165" s="491"/>
      <c r="XL165" s="491"/>
      <c r="XM165" s="491"/>
      <c r="XN165" s="491"/>
      <c r="XO165" s="491"/>
      <c r="XP165" s="491"/>
      <c r="XQ165" s="491"/>
      <c r="XR165" s="491"/>
      <c r="XS165" s="491"/>
      <c r="XT165" s="491"/>
      <c r="XU165" s="491"/>
      <c r="XV165" s="491"/>
      <c r="XW165" s="491"/>
      <c r="XX165" s="491"/>
      <c r="XY165" s="491"/>
      <c r="XZ165" s="491"/>
      <c r="YA165" s="491"/>
      <c r="YB165" s="491"/>
      <c r="YC165" s="491"/>
      <c r="YD165" s="491"/>
      <c r="YE165" s="491"/>
      <c r="YF165" s="491"/>
      <c r="YG165" s="491"/>
      <c r="YH165" s="491"/>
      <c r="YI165" s="491"/>
      <c r="YJ165" s="491"/>
      <c r="YK165" s="491"/>
      <c r="YL165" s="491"/>
      <c r="YM165" s="491"/>
      <c r="YN165" s="491"/>
      <c r="YO165" s="491"/>
      <c r="YP165" s="491"/>
      <c r="YQ165" s="491"/>
      <c r="YR165" s="491"/>
      <c r="YS165" s="491"/>
      <c r="YT165" s="491"/>
      <c r="YU165" s="491"/>
      <c r="YV165" s="491"/>
      <c r="YW165" s="491"/>
      <c r="YX165" s="491"/>
      <c r="YY165" s="491"/>
      <c r="YZ165" s="491"/>
      <c r="ZA165" s="491"/>
      <c r="ZB165" s="491"/>
      <c r="ZC165" s="491"/>
      <c r="ZD165" s="491"/>
      <c r="ZE165" s="491"/>
      <c r="ZF165" s="491"/>
      <c r="ZG165" s="491"/>
      <c r="ZH165" s="491"/>
      <c r="ZI165" s="491"/>
      <c r="ZJ165" s="491"/>
      <c r="ZK165" s="491"/>
      <c r="ZL165" s="491"/>
      <c r="ZM165" s="491"/>
      <c r="ZN165" s="491"/>
      <c r="ZO165" s="491"/>
      <c r="ZP165" s="491"/>
      <c r="ZQ165" s="491"/>
      <c r="ZR165" s="491"/>
      <c r="ZS165" s="491"/>
      <c r="ZT165" s="491"/>
      <c r="ZU165" s="491"/>
      <c r="ZV165" s="491"/>
      <c r="ZW165" s="491"/>
      <c r="ZX165" s="491"/>
      <c r="ZY165" s="491"/>
      <c r="ZZ165" s="491"/>
      <c r="AAA165" s="491"/>
      <c r="AAB165" s="491"/>
      <c r="AAC165" s="491"/>
      <c r="AAD165" s="491"/>
      <c r="AAE165" s="491"/>
      <c r="AAF165" s="491"/>
      <c r="AAG165" s="491"/>
      <c r="AAH165" s="491"/>
      <c r="AAI165" s="491"/>
      <c r="AAJ165" s="491"/>
      <c r="AAK165" s="491"/>
      <c r="AAL165" s="491"/>
      <c r="AAM165" s="491"/>
      <c r="AAN165" s="491"/>
      <c r="AAO165" s="491"/>
      <c r="AAP165" s="491"/>
      <c r="AAQ165" s="491"/>
      <c r="AAR165" s="491"/>
      <c r="AAS165" s="491"/>
      <c r="AAT165" s="491"/>
      <c r="AAU165" s="491"/>
      <c r="AAV165" s="491"/>
      <c r="AAW165" s="491"/>
      <c r="AAX165" s="491"/>
      <c r="AAY165" s="491"/>
      <c r="AAZ165" s="491"/>
      <c r="ABA165" s="491"/>
      <c r="ABB165" s="491"/>
      <c r="ABC165" s="491"/>
      <c r="ABD165" s="491"/>
      <c r="ABE165" s="491"/>
      <c r="ABF165" s="491"/>
      <c r="ABG165" s="491"/>
      <c r="ABH165" s="491"/>
      <c r="ABI165" s="491"/>
      <c r="ABJ165" s="491"/>
      <c r="ABK165" s="491"/>
      <c r="ABL165" s="491"/>
      <c r="ABM165" s="491"/>
      <c r="ABN165" s="491"/>
      <c r="ABO165" s="491"/>
      <c r="ABP165" s="491"/>
      <c r="ABQ165" s="491"/>
      <c r="ABR165" s="491"/>
      <c r="ABS165" s="491"/>
      <c r="ABT165" s="491"/>
      <c r="ABU165" s="491"/>
      <c r="ABV165" s="491"/>
      <c r="ABW165" s="491"/>
      <c r="ABX165" s="491"/>
      <c r="ABY165" s="491"/>
      <c r="ABZ165" s="491"/>
      <c r="ACA165" s="491"/>
      <c r="ACB165" s="491"/>
      <c r="ACC165" s="491"/>
      <c r="ACD165" s="491"/>
      <c r="ACE165" s="491"/>
      <c r="ACF165" s="491"/>
      <c r="ACG165" s="491"/>
      <c r="ACH165" s="491"/>
      <c r="ACI165" s="491"/>
      <c r="ACJ165" s="491"/>
      <c r="ACK165" s="491"/>
      <c r="ACL165" s="491"/>
      <c r="ACM165" s="491"/>
      <c r="ACN165" s="491"/>
      <c r="ACO165" s="491"/>
      <c r="ACP165" s="491"/>
      <c r="ACQ165" s="491"/>
      <c r="ACR165" s="491"/>
      <c r="ACS165" s="491"/>
      <c r="ACT165" s="491"/>
      <c r="ACU165" s="491"/>
      <c r="ACV165" s="491"/>
      <c r="ACW165" s="491"/>
      <c r="ACX165" s="491"/>
      <c r="ACY165" s="491"/>
      <c r="ACZ165" s="491"/>
      <c r="ADA165" s="491"/>
      <c r="ADB165" s="491"/>
      <c r="ADC165" s="491"/>
      <c r="ADD165" s="491"/>
      <c r="ADE165" s="491"/>
      <c r="ADF165" s="491"/>
      <c r="ADG165" s="491"/>
      <c r="ADH165" s="491"/>
      <c r="ADI165" s="491"/>
      <c r="ADJ165" s="491"/>
      <c r="ADK165" s="491"/>
      <c r="ADL165" s="491"/>
      <c r="ADM165" s="491"/>
      <c r="ADN165" s="491"/>
      <c r="ADO165" s="491"/>
      <c r="ADP165" s="491"/>
      <c r="ADQ165" s="491"/>
      <c r="ADR165" s="491"/>
      <c r="ADS165" s="491"/>
      <c r="ADT165" s="491"/>
      <c r="ADU165" s="491"/>
      <c r="ADV165" s="491"/>
      <c r="ADW165" s="491"/>
      <c r="ADX165" s="491"/>
      <c r="ADY165" s="491"/>
      <c r="ADZ165" s="491"/>
      <c r="AEA165" s="491"/>
      <c r="AEB165" s="491"/>
      <c r="AEC165" s="491"/>
      <c r="AED165" s="491"/>
      <c r="AEE165" s="491"/>
      <c r="AEF165" s="491"/>
      <c r="AEG165" s="491"/>
      <c r="AEH165" s="491"/>
      <c r="AEI165" s="491"/>
      <c r="AEJ165" s="491"/>
      <c r="AEK165" s="491"/>
      <c r="AEL165" s="491"/>
      <c r="AEM165" s="491"/>
      <c r="AEN165" s="491"/>
      <c r="AEO165" s="491"/>
      <c r="AEP165" s="491"/>
      <c r="AEQ165" s="491"/>
      <c r="AER165" s="491"/>
      <c r="AES165" s="491"/>
      <c r="AET165" s="491"/>
      <c r="AEU165" s="491"/>
      <c r="AEV165" s="491"/>
      <c r="AEW165" s="491"/>
      <c r="AEX165" s="491"/>
      <c r="AEY165" s="491"/>
      <c r="AEZ165" s="491"/>
      <c r="AFA165" s="491"/>
      <c r="AFB165" s="491"/>
      <c r="AFC165" s="491"/>
      <c r="AFD165" s="491"/>
      <c r="AFE165" s="491"/>
      <c r="AFF165" s="491"/>
      <c r="AFG165" s="491"/>
      <c r="AFH165" s="491"/>
      <c r="AFI165" s="491"/>
      <c r="AFJ165" s="491"/>
      <c r="AFK165" s="491"/>
      <c r="AFL165" s="491"/>
      <c r="AFM165" s="491"/>
      <c r="AFN165" s="491"/>
      <c r="AFO165" s="491"/>
      <c r="AFP165" s="491"/>
      <c r="AFQ165" s="491"/>
      <c r="AFR165" s="491"/>
      <c r="AFS165" s="491"/>
      <c r="AFT165" s="491"/>
      <c r="AFU165" s="491"/>
      <c r="AFV165" s="491"/>
      <c r="AFW165" s="491"/>
      <c r="AFX165" s="491"/>
      <c r="AFY165" s="491"/>
      <c r="AFZ165" s="491"/>
      <c r="AGA165" s="491"/>
      <c r="AGB165" s="491"/>
      <c r="AGC165" s="491"/>
      <c r="AGD165" s="491"/>
      <c r="AGE165" s="491"/>
      <c r="AGF165" s="491"/>
      <c r="AGG165" s="491"/>
      <c r="AGH165" s="491"/>
      <c r="AGI165" s="491"/>
      <c r="AGJ165" s="491"/>
      <c r="AGK165" s="491"/>
      <c r="AGL165" s="491"/>
      <c r="AGM165" s="491"/>
      <c r="AGN165" s="491"/>
      <c r="AGO165" s="491"/>
      <c r="AGP165" s="491"/>
      <c r="AGQ165" s="491"/>
      <c r="AGR165" s="491"/>
      <c r="AGS165" s="491"/>
      <c r="AGT165" s="491"/>
      <c r="AGU165" s="491"/>
      <c r="AGV165" s="491"/>
      <c r="AGW165" s="491"/>
      <c r="AGX165" s="491"/>
      <c r="AGY165" s="491"/>
      <c r="AGZ165" s="491"/>
      <c r="AHA165" s="491"/>
      <c r="AHB165" s="491"/>
      <c r="AHC165" s="491"/>
      <c r="AHD165" s="491"/>
      <c r="AHE165" s="491"/>
      <c r="AHF165" s="491"/>
      <c r="AHG165" s="491"/>
      <c r="AHH165" s="491"/>
      <c r="AHI165" s="491"/>
      <c r="AHJ165" s="491"/>
      <c r="AHK165" s="491"/>
      <c r="AHL165" s="491"/>
      <c r="AHM165" s="491"/>
      <c r="AHN165" s="491"/>
      <c r="AHO165" s="491"/>
      <c r="AHP165" s="491"/>
      <c r="AHQ165" s="491"/>
      <c r="AHR165" s="491"/>
      <c r="AHS165" s="491"/>
      <c r="AHT165" s="491"/>
      <c r="AHU165" s="491"/>
      <c r="AHV165" s="491"/>
      <c r="AHW165" s="491"/>
      <c r="AHX165" s="491"/>
      <c r="AHY165" s="491"/>
      <c r="AHZ165" s="491"/>
      <c r="AIA165" s="491"/>
      <c r="AIB165" s="491"/>
      <c r="AIC165" s="491"/>
      <c r="AID165" s="491"/>
      <c r="AIE165" s="491"/>
      <c r="AIF165" s="491"/>
      <c r="AIG165" s="491"/>
      <c r="AIH165" s="491"/>
      <c r="AII165" s="491"/>
      <c r="AIJ165" s="491"/>
      <c r="AIK165" s="491"/>
      <c r="AIL165" s="491"/>
      <c r="AIM165" s="491"/>
      <c r="AIN165" s="491"/>
      <c r="AIO165" s="491"/>
      <c r="AIP165" s="491"/>
      <c r="AIQ165" s="491"/>
      <c r="AIR165" s="491"/>
      <c r="AIS165" s="491"/>
      <c r="AIT165" s="491"/>
      <c r="AIU165" s="491"/>
      <c r="AIV165" s="491"/>
      <c r="AIW165" s="491"/>
      <c r="AIX165" s="491"/>
      <c r="AIY165" s="491"/>
      <c r="AIZ165" s="491"/>
      <c r="AJA165" s="491"/>
      <c r="AJB165" s="491"/>
      <c r="AJC165" s="491"/>
      <c r="AJD165" s="491"/>
      <c r="AJE165" s="491"/>
      <c r="AJF165" s="491"/>
      <c r="AJG165" s="491"/>
      <c r="AJH165" s="491"/>
      <c r="AJI165" s="491"/>
      <c r="AJJ165" s="491"/>
      <c r="AJK165" s="491"/>
      <c r="AJL165" s="491"/>
      <c r="AJM165" s="491"/>
      <c r="AJN165" s="491"/>
      <c r="AJO165" s="491"/>
      <c r="AJP165" s="491"/>
      <c r="AJQ165" s="491"/>
      <c r="AJR165" s="491"/>
      <c r="AJS165" s="491"/>
      <c r="AJT165" s="491"/>
      <c r="AJU165" s="491"/>
      <c r="AJV165" s="491"/>
      <c r="AJW165" s="491"/>
      <c r="AJX165" s="491"/>
      <c r="AJY165" s="491"/>
      <c r="AJZ165" s="491"/>
      <c r="AKA165" s="491"/>
      <c r="AKB165" s="491"/>
      <c r="AKC165" s="491"/>
      <c r="AKD165" s="491"/>
      <c r="AKE165" s="491"/>
      <c r="AKF165" s="491"/>
      <c r="AKG165" s="491"/>
      <c r="AKH165" s="491"/>
      <c r="AKI165" s="491"/>
      <c r="AKJ165" s="491"/>
      <c r="AKK165" s="491"/>
      <c r="AKL165" s="491"/>
      <c r="AKM165" s="491"/>
      <c r="AKN165" s="491"/>
      <c r="AKO165" s="491"/>
      <c r="AKP165" s="491"/>
      <c r="AKQ165" s="491"/>
      <c r="AKR165" s="491"/>
      <c r="AKS165" s="491"/>
      <c r="AKT165" s="491"/>
      <c r="AKU165" s="491"/>
      <c r="AKV165" s="491"/>
      <c r="AKW165" s="491"/>
      <c r="AKX165" s="491"/>
      <c r="AKY165" s="491"/>
      <c r="AKZ165" s="491"/>
      <c r="ALA165" s="491"/>
      <c r="ALB165" s="491"/>
      <c r="ALC165" s="491"/>
      <c r="ALD165" s="491"/>
      <c r="ALE165" s="491"/>
      <c r="ALF165" s="491"/>
      <c r="ALG165" s="491"/>
      <c r="ALH165" s="491"/>
      <c r="ALI165" s="491"/>
      <c r="ALJ165" s="491"/>
      <c r="ALK165" s="491"/>
      <c r="ALL165" s="491"/>
      <c r="ALM165" s="491"/>
      <c r="ALN165" s="491"/>
      <c r="ALO165" s="491"/>
      <c r="ALP165" s="491"/>
      <c r="ALQ165" s="491"/>
      <c r="ALR165" s="491"/>
      <c r="ALS165" s="491"/>
      <c r="ALT165" s="491"/>
      <c r="ALU165" s="491"/>
      <c r="ALV165" s="491"/>
      <c r="ALW165" s="491"/>
      <c r="ALX165" s="491"/>
      <c r="ALY165" s="491"/>
      <c r="ALZ165" s="491"/>
      <c r="AMA165" s="491"/>
      <c r="AMB165" s="491"/>
      <c r="AMC165" s="491"/>
      <c r="AMD165" s="491"/>
      <c r="AME165" s="491"/>
      <c r="AMF165" s="491"/>
      <c r="AMG165" s="491"/>
      <c r="AMH165" s="491"/>
      <c r="AMI165" s="491"/>
      <c r="AMJ165" s="491"/>
      <c r="AMK165" s="491"/>
      <c r="AML165" s="491"/>
      <c r="AMM165" s="491"/>
      <c r="AMN165" s="491"/>
      <c r="AMO165" s="491"/>
      <c r="AMP165" s="491"/>
      <c r="AMQ165" s="491"/>
      <c r="AMR165" s="491"/>
      <c r="AMS165" s="491"/>
      <c r="AMT165" s="491"/>
      <c r="AMU165" s="491"/>
      <c r="AMV165" s="491"/>
      <c r="AMW165" s="491"/>
      <c r="AMX165" s="491"/>
      <c r="AMY165" s="491"/>
      <c r="AMZ165" s="491"/>
      <c r="ANA165" s="491"/>
      <c r="ANB165" s="491"/>
      <c r="ANC165" s="491"/>
      <c r="AND165" s="491"/>
      <c r="ANE165" s="491"/>
      <c r="ANF165" s="491"/>
      <c r="ANG165" s="491"/>
      <c r="ANH165" s="491"/>
      <c r="ANI165" s="491"/>
      <c r="ANJ165" s="491"/>
      <c r="ANK165" s="491"/>
      <c r="ANL165" s="491"/>
      <c r="ANM165" s="491"/>
      <c r="ANN165" s="491"/>
      <c r="ANO165" s="491"/>
      <c r="ANP165" s="491"/>
      <c r="ANQ165" s="491"/>
      <c r="ANR165" s="491"/>
      <c r="ANS165" s="491"/>
      <c r="ANT165" s="491"/>
      <c r="ANU165" s="491"/>
      <c r="ANV165" s="491"/>
      <c r="ANW165" s="491"/>
      <c r="ANX165" s="491"/>
      <c r="ANY165" s="491"/>
      <c r="ANZ165" s="491"/>
      <c r="AOA165" s="491"/>
      <c r="AOB165" s="491"/>
      <c r="AOC165" s="491"/>
      <c r="AOD165" s="491"/>
      <c r="AOE165" s="491"/>
      <c r="AOF165" s="491"/>
      <c r="AOG165" s="491"/>
      <c r="AOH165" s="491"/>
      <c r="AOI165" s="491"/>
      <c r="AOJ165" s="491"/>
      <c r="AOK165" s="491"/>
      <c r="AOL165" s="491"/>
      <c r="AOM165" s="491"/>
      <c r="AON165" s="491"/>
      <c r="AOO165" s="491"/>
      <c r="AOP165" s="491"/>
      <c r="AOQ165" s="491"/>
      <c r="AOR165" s="491"/>
      <c r="AOS165" s="491"/>
      <c r="AOT165" s="491"/>
      <c r="AOU165" s="491"/>
      <c r="AOV165" s="491"/>
      <c r="AOW165" s="491"/>
      <c r="AOX165" s="491"/>
      <c r="AOY165" s="491"/>
      <c r="AOZ165" s="491"/>
      <c r="APA165" s="491"/>
      <c r="APB165" s="491"/>
      <c r="APC165" s="491"/>
      <c r="APD165" s="491"/>
      <c r="APE165" s="491"/>
      <c r="APF165" s="491"/>
      <c r="APG165" s="491"/>
      <c r="APH165" s="491"/>
      <c r="API165" s="491"/>
      <c r="APJ165" s="491"/>
      <c r="APK165" s="491"/>
      <c r="APL165" s="491"/>
      <c r="APM165" s="491"/>
      <c r="APN165" s="491"/>
      <c r="APO165" s="491"/>
      <c r="APP165" s="491"/>
      <c r="APQ165" s="491"/>
      <c r="APR165" s="491"/>
      <c r="APS165" s="491"/>
      <c r="APT165" s="491"/>
      <c r="APU165" s="491"/>
      <c r="APV165" s="491"/>
      <c r="APW165" s="491"/>
      <c r="APX165" s="491"/>
      <c r="APY165" s="491"/>
      <c r="APZ165" s="491"/>
      <c r="AQA165" s="491"/>
      <c r="AQB165" s="491"/>
      <c r="AQC165" s="491"/>
      <c r="AQD165" s="491"/>
      <c r="AQE165" s="491"/>
      <c r="AQF165" s="491"/>
      <c r="AQG165" s="491"/>
      <c r="AQH165" s="491"/>
      <c r="AQI165" s="491"/>
      <c r="AQJ165" s="491"/>
      <c r="AQK165" s="491"/>
      <c r="AQL165" s="491"/>
      <c r="AQM165" s="491"/>
      <c r="AQN165" s="491"/>
      <c r="AQO165" s="491"/>
      <c r="AQP165" s="491"/>
      <c r="AQQ165" s="491"/>
      <c r="AQR165" s="491"/>
      <c r="AQS165" s="491"/>
      <c r="AQT165" s="491"/>
      <c r="AQU165" s="491"/>
      <c r="AQV165" s="491"/>
      <c r="AQW165" s="491"/>
      <c r="AQX165" s="491"/>
      <c r="AQY165" s="491"/>
      <c r="AQZ165" s="491"/>
      <c r="ARA165" s="491"/>
      <c r="ARB165" s="491"/>
      <c r="ARC165" s="491"/>
      <c r="ARD165" s="491"/>
      <c r="ARE165" s="491"/>
      <c r="ARF165" s="491"/>
      <c r="ARG165" s="491"/>
      <c r="ARH165" s="491"/>
      <c r="ARI165" s="491"/>
      <c r="ARJ165" s="491"/>
      <c r="ARK165" s="491"/>
      <c r="ARL165" s="491"/>
      <c r="ARM165" s="491"/>
      <c r="ARN165" s="491"/>
      <c r="ARO165" s="491"/>
      <c r="ARP165" s="491"/>
      <c r="ARQ165" s="491"/>
      <c r="ARR165" s="491"/>
      <c r="ARS165" s="491"/>
      <c r="ART165" s="491"/>
      <c r="ARU165" s="491"/>
      <c r="ARV165" s="491"/>
      <c r="ARW165" s="491"/>
      <c r="ARX165" s="491"/>
      <c r="ARY165" s="491"/>
      <c r="ARZ165" s="491"/>
      <c r="ASA165" s="491"/>
      <c r="ASB165" s="491"/>
      <c r="ASC165" s="491"/>
      <c r="ASD165" s="491"/>
      <c r="ASE165" s="491"/>
      <c r="ASF165" s="491"/>
      <c r="ASG165" s="491"/>
      <c r="ASH165" s="491"/>
      <c r="ASI165" s="491"/>
      <c r="ASJ165" s="491"/>
      <c r="ASK165" s="491"/>
      <c r="ASL165" s="491"/>
      <c r="ASM165" s="491"/>
      <c r="ASN165" s="491"/>
      <c r="ASO165" s="491"/>
      <c r="ASP165" s="491"/>
      <c r="ASQ165" s="491"/>
      <c r="ASR165" s="491"/>
      <c r="ASS165" s="491"/>
      <c r="AST165" s="491"/>
      <c r="ASU165" s="491"/>
      <c r="ASV165" s="491"/>
      <c r="ASW165" s="491"/>
      <c r="ASX165" s="491"/>
      <c r="ASY165" s="491"/>
      <c r="ASZ165" s="491"/>
      <c r="ATA165" s="491"/>
      <c r="ATB165" s="491"/>
      <c r="ATC165" s="491"/>
      <c r="ATD165" s="491"/>
      <c r="ATE165" s="491"/>
      <c r="ATF165" s="491"/>
      <c r="ATG165" s="491"/>
      <c r="ATH165" s="491"/>
      <c r="ATI165" s="491"/>
      <c r="ATJ165" s="491"/>
      <c r="ATK165" s="491"/>
      <c r="ATL165" s="491"/>
      <c r="ATM165" s="491"/>
      <c r="ATN165" s="491"/>
      <c r="ATO165" s="491"/>
      <c r="ATP165" s="491"/>
      <c r="ATQ165" s="491"/>
      <c r="ATR165" s="491"/>
      <c r="ATS165" s="491"/>
      <c r="ATT165" s="491"/>
      <c r="ATU165" s="491"/>
      <c r="ATV165" s="491"/>
      <c r="ATW165" s="491"/>
      <c r="ATX165" s="491"/>
      <c r="ATY165" s="491"/>
      <c r="ATZ165" s="491"/>
      <c r="AUA165" s="491"/>
      <c r="AUB165" s="491"/>
      <c r="AUC165" s="491"/>
      <c r="AUD165" s="491"/>
      <c r="AUE165" s="491"/>
      <c r="AUF165" s="491"/>
      <c r="AUG165" s="491"/>
      <c r="AUH165" s="491"/>
      <c r="AUI165" s="491"/>
      <c r="AUJ165" s="491"/>
      <c r="AUK165" s="491"/>
      <c r="AUL165" s="491"/>
      <c r="AUM165" s="491"/>
      <c r="AUN165" s="491"/>
      <c r="AUO165" s="491"/>
      <c r="AUP165" s="491"/>
      <c r="AUQ165" s="491"/>
      <c r="AUR165" s="491"/>
      <c r="AUS165" s="491"/>
      <c r="AUT165" s="491"/>
      <c r="AUU165" s="491"/>
      <c r="AUV165" s="491"/>
      <c r="AUW165" s="491"/>
      <c r="AUX165" s="491"/>
      <c r="AUY165" s="491"/>
      <c r="AUZ165" s="491"/>
      <c r="AVA165" s="491"/>
      <c r="AVB165" s="491"/>
      <c r="AVC165" s="491"/>
      <c r="AVD165" s="491"/>
      <c r="AVE165" s="491"/>
      <c r="AVF165" s="491"/>
      <c r="AVG165" s="491"/>
      <c r="AVH165" s="491"/>
      <c r="AVI165" s="491"/>
      <c r="AVJ165" s="491"/>
      <c r="AVK165" s="491"/>
      <c r="AVL165" s="491"/>
      <c r="AVM165" s="491"/>
      <c r="AVN165" s="491"/>
      <c r="AVO165" s="491"/>
      <c r="AVP165" s="491"/>
      <c r="AVQ165" s="491"/>
      <c r="AVR165" s="491"/>
      <c r="AVS165" s="491"/>
      <c r="AVT165" s="491"/>
      <c r="AVU165" s="491"/>
      <c r="AVV165" s="491"/>
      <c r="AVW165" s="491"/>
      <c r="AVX165" s="491"/>
      <c r="AVY165" s="491"/>
      <c r="AVZ165" s="491"/>
      <c r="AWA165" s="491"/>
      <c r="AWB165" s="491"/>
      <c r="AWC165" s="491"/>
      <c r="AWD165" s="491"/>
      <c r="AWE165" s="491"/>
      <c r="AWF165" s="491"/>
      <c r="AWG165" s="491"/>
      <c r="AWH165" s="491"/>
      <c r="AWI165" s="491"/>
      <c r="AWJ165" s="491"/>
      <c r="AWK165" s="491"/>
      <c r="AWL165" s="491"/>
      <c r="AWM165" s="491"/>
      <c r="AWN165" s="491"/>
      <c r="AWO165" s="491"/>
      <c r="AWP165" s="491"/>
      <c r="AWQ165" s="491"/>
      <c r="AWR165" s="491"/>
      <c r="AWS165" s="491"/>
      <c r="AWT165" s="491"/>
      <c r="AWU165" s="491"/>
      <c r="AWV165" s="491"/>
      <c r="AWW165" s="491"/>
      <c r="AWX165" s="491"/>
      <c r="AWY165" s="491"/>
      <c r="AWZ165" s="491"/>
      <c r="AXA165" s="491"/>
      <c r="AXB165" s="491"/>
      <c r="AXC165" s="491"/>
      <c r="AXD165" s="491"/>
      <c r="AXE165" s="491"/>
      <c r="AXF165" s="491"/>
      <c r="AXG165" s="491"/>
      <c r="AXH165" s="491"/>
      <c r="AXI165" s="491"/>
      <c r="AXJ165" s="491"/>
      <c r="AXK165" s="491"/>
      <c r="AXL165" s="491"/>
      <c r="AXM165" s="491"/>
      <c r="AXN165" s="491"/>
      <c r="AXO165" s="491"/>
      <c r="AXP165" s="491"/>
      <c r="AXQ165" s="491"/>
      <c r="AXR165" s="491"/>
      <c r="AXS165" s="491"/>
      <c r="AXT165" s="491"/>
      <c r="AXU165" s="491"/>
      <c r="AXV165" s="491"/>
      <c r="AXW165" s="491"/>
      <c r="AXX165" s="491"/>
      <c r="AXY165" s="491"/>
      <c r="AXZ165" s="491"/>
      <c r="AYA165" s="491"/>
      <c r="AYB165" s="491"/>
      <c r="AYC165" s="491"/>
      <c r="AYD165" s="491"/>
      <c r="AYE165" s="491"/>
      <c r="AYF165" s="491"/>
      <c r="AYG165" s="491"/>
      <c r="AYH165" s="491"/>
      <c r="AYI165" s="491"/>
      <c r="AYJ165" s="491"/>
      <c r="AYK165" s="491"/>
      <c r="AYL165" s="491"/>
      <c r="AYM165" s="491"/>
      <c r="AYN165" s="491"/>
      <c r="AYO165" s="491"/>
      <c r="AYP165" s="491"/>
      <c r="AYQ165" s="491"/>
      <c r="AYR165" s="491"/>
      <c r="AYS165" s="491"/>
      <c r="AYT165" s="491"/>
      <c r="AYU165" s="491"/>
      <c r="AYV165" s="491"/>
      <c r="AYW165" s="491"/>
      <c r="AYX165" s="491"/>
      <c r="AYY165" s="491"/>
      <c r="AYZ165" s="491"/>
      <c r="AZA165" s="491"/>
      <c r="AZB165" s="491"/>
      <c r="AZC165" s="491"/>
      <c r="AZD165" s="491"/>
      <c r="AZE165" s="491"/>
      <c r="AZF165" s="491"/>
      <c r="AZG165" s="491"/>
      <c r="AZH165" s="491"/>
      <c r="AZI165" s="491"/>
      <c r="AZJ165" s="491"/>
      <c r="AZK165" s="491"/>
      <c r="AZL165" s="491"/>
      <c r="AZM165" s="491"/>
      <c r="AZN165" s="491"/>
      <c r="AZO165" s="491"/>
      <c r="AZP165" s="491"/>
      <c r="AZQ165" s="491"/>
      <c r="AZR165" s="491"/>
      <c r="AZS165" s="491"/>
      <c r="AZT165" s="491"/>
      <c r="AZU165" s="491"/>
      <c r="AZV165" s="491"/>
      <c r="AZW165" s="491"/>
      <c r="AZX165" s="491"/>
      <c r="AZY165" s="491"/>
      <c r="AZZ165" s="491"/>
      <c r="BAA165" s="491"/>
      <c r="BAB165" s="491"/>
      <c r="BAC165" s="491"/>
      <c r="BAD165" s="491"/>
      <c r="BAE165" s="491"/>
      <c r="BAF165" s="491"/>
      <c r="BAG165" s="491"/>
      <c r="BAH165" s="491"/>
      <c r="BAI165" s="491"/>
      <c r="BAJ165" s="491"/>
      <c r="BAK165" s="491"/>
      <c r="BAL165" s="491"/>
      <c r="BAM165" s="491"/>
      <c r="BAN165" s="491"/>
      <c r="BAO165" s="491"/>
      <c r="BAP165" s="491"/>
      <c r="BAQ165" s="491"/>
      <c r="BAR165" s="491"/>
      <c r="BAS165" s="491"/>
      <c r="BAT165" s="491"/>
      <c r="BAU165" s="491"/>
      <c r="BAV165" s="491"/>
      <c r="BAW165" s="491"/>
      <c r="BAX165" s="491"/>
      <c r="BAY165" s="491"/>
      <c r="BAZ165" s="491"/>
      <c r="BBA165" s="491"/>
      <c r="BBB165" s="491"/>
      <c r="BBC165" s="491"/>
      <c r="BBD165" s="491"/>
      <c r="BBE165" s="491"/>
      <c r="BBF165" s="491"/>
      <c r="BBG165" s="491"/>
      <c r="BBH165" s="491"/>
      <c r="BBI165" s="491"/>
      <c r="BBJ165" s="491"/>
      <c r="BBK165" s="491"/>
      <c r="BBL165" s="491"/>
      <c r="BBM165" s="491"/>
      <c r="BBN165" s="491"/>
      <c r="BBO165" s="491"/>
      <c r="BBP165" s="491"/>
      <c r="BBQ165" s="491"/>
      <c r="BBR165" s="491"/>
      <c r="BBS165" s="491"/>
      <c r="BBT165" s="491"/>
      <c r="BBU165" s="491"/>
      <c r="BBV165" s="491"/>
      <c r="BBW165" s="491"/>
      <c r="BBX165" s="491"/>
      <c r="BBY165" s="491"/>
      <c r="BBZ165" s="491"/>
      <c r="BCA165" s="491"/>
      <c r="BCB165" s="491"/>
      <c r="BCC165" s="491"/>
      <c r="BCD165" s="491"/>
      <c r="BCE165" s="491"/>
      <c r="BCF165" s="491"/>
      <c r="BCG165" s="491"/>
      <c r="BCH165" s="491"/>
      <c r="BCI165" s="491"/>
      <c r="BCJ165" s="491"/>
      <c r="BCK165" s="491"/>
      <c r="BCL165" s="491"/>
      <c r="BCM165" s="491"/>
      <c r="BCN165" s="491"/>
      <c r="BCO165" s="491"/>
      <c r="BCP165" s="491"/>
      <c r="BCQ165" s="491"/>
      <c r="BCR165" s="491"/>
      <c r="BCS165" s="491"/>
      <c r="BCT165" s="491"/>
      <c r="BCU165" s="491"/>
      <c r="BCV165" s="491"/>
      <c r="BCW165" s="491"/>
      <c r="BCX165" s="491"/>
      <c r="BCY165" s="491"/>
      <c r="BCZ165" s="491"/>
      <c r="BDA165" s="491"/>
      <c r="BDB165" s="491"/>
      <c r="BDC165" s="491"/>
      <c r="BDD165" s="491"/>
      <c r="BDE165" s="491"/>
      <c r="BDF165" s="491"/>
      <c r="BDG165" s="491"/>
      <c r="BDH165" s="491"/>
      <c r="BDI165" s="491"/>
      <c r="BDJ165" s="491"/>
      <c r="BDK165" s="491"/>
      <c r="BDL165" s="491"/>
      <c r="BDM165" s="491"/>
      <c r="BDN165" s="491"/>
      <c r="BDO165" s="491"/>
      <c r="BDP165" s="491"/>
      <c r="BDQ165" s="491"/>
      <c r="BDR165" s="491"/>
      <c r="BDS165" s="491"/>
      <c r="BDT165" s="491"/>
      <c r="BDU165" s="491"/>
      <c r="BDV165" s="491"/>
      <c r="BDW165" s="491"/>
      <c r="BDX165" s="491"/>
      <c r="BDY165" s="491"/>
      <c r="BDZ165" s="491"/>
      <c r="BEA165" s="491"/>
      <c r="BEB165" s="491"/>
      <c r="BEC165" s="491"/>
      <c r="BED165" s="491"/>
      <c r="BEE165" s="491"/>
      <c r="BEF165" s="491"/>
      <c r="BEG165" s="491"/>
      <c r="BEH165" s="491"/>
      <c r="BEI165" s="491"/>
      <c r="BEJ165" s="491"/>
      <c r="BEK165" s="491"/>
      <c r="BEL165" s="491"/>
      <c r="BEM165" s="491"/>
      <c r="BEN165" s="491"/>
      <c r="BEO165" s="491"/>
      <c r="BEP165" s="491"/>
      <c r="BEQ165" s="491"/>
      <c r="BER165" s="491"/>
      <c r="BES165" s="491"/>
      <c r="BET165" s="491"/>
      <c r="BEU165" s="491"/>
      <c r="BEV165" s="491"/>
      <c r="BEW165" s="491"/>
      <c r="BEX165" s="491"/>
      <c r="BEY165" s="491"/>
      <c r="BEZ165" s="491"/>
      <c r="BFA165" s="491"/>
      <c r="BFB165" s="491"/>
      <c r="BFC165" s="491"/>
      <c r="BFD165" s="491"/>
      <c r="BFE165" s="491"/>
      <c r="BFF165" s="491"/>
      <c r="BFG165" s="491"/>
      <c r="BFH165" s="491"/>
      <c r="BFI165" s="491"/>
      <c r="BFJ165" s="491"/>
      <c r="BFK165" s="491"/>
      <c r="BFL165" s="491"/>
      <c r="BFM165" s="491"/>
      <c r="BFN165" s="491"/>
      <c r="BFO165" s="491"/>
      <c r="BFP165" s="491"/>
      <c r="BFQ165" s="491"/>
      <c r="BFR165" s="491"/>
      <c r="BFS165" s="491"/>
      <c r="BFT165" s="491"/>
      <c r="BFU165" s="491"/>
      <c r="BFV165" s="491"/>
      <c r="BFW165" s="491"/>
      <c r="BFX165" s="491"/>
      <c r="BFY165" s="491"/>
      <c r="BFZ165" s="491"/>
      <c r="BGA165" s="491"/>
      <c r="BGB165" s="491"/>
      <c r="BGC165" s="491"/>
      <c r="BGD165" s="491"/>
      <c r="BGE165" s="491"/>
      <c r="BGF165" s="491"/>
      <c r="BGG165" s="491"/>
      <c r="BGH165" s="491"/>
      <c r="BGI165" s="491"/>
      <c r="BGJ165" s="491"/>
      <c r="BGK165" s="491"/>
      <c r="BGL165" s="491"/>
      <c r="BGM165" s="491"/>
      <c r="BGN165" s="491"/>
      <c r="BGO165" s="491"/>
      <c r="BGP165" s="491"/>
      <c r="BGQ165" s="491"/>
      <c r="BGR165" s="491"/>
      <c r="BGS165" s="491"/>
      <c r="BGT165" s="491"/>
      <c r="BGU165" s="491"/>
      <c r="BGV165" s="491"/>
      <c r="BGW165" s="491"/>
      <c r="BGX165" s="491"/>
      <c r="BGY165" s="491"/>
      <c r="BGZ165" s="491"/>
      <c r="BHA165" s="491"/>
      <c r="BHB165" s="491"/>
      <c r="BHC165" s="491"/>
      <c r="BHD165" s="491"/>
      <c r="BHE165" s="491"/>
      <c r="BHF165" s="491"/>
      <c r="BHG165" s="491"/>
      <c r="BHH165" s="491"/>
      <c r="BHI165" s="491"/>
      <c r="BHJ165" s="491"/>
      <c r="BHK165" s="491"/>
      <c r="BHL165" s="491"/>
      <c r="BHM165" s="491"/>
      <c r="BHN165" s="491"/>
      <c r="BHO165" s="491"/>
      <c r="BHP165" s="491"/>
      <c r="BHQ165" s="491"/>
      <c r="BHR165" s="491"/>
      <c r="BHS165" s="491"/>
      <c r="BHT165" s="491"/>
      <c r="BHU165" s="491"/>
      <c r="BHV165" s="491"/>
      <c r="BHW165" s="491"/>
      <c r="BHX165" s="491"/>
      <c r="BHY165" s="491"/>
      <c r="BHZ165" s="491"/>
      <c r="BIA165" s="491"/>
      <c r="BIB165" s="491"/>
      <c r="BIC165" s="491"/>
      <c r="BID165" s="491"/>
      <c r="BIE165" s="491"/>
      <c r="BIF165" s="491"/>
      <c r="BIG165" s="491"/>
      <c r="BIH165" s="491"/>
      <c r="BII165" s="491"/>
      <c r="BIJ165" s="491"/>
      <c r="BIK165" s="491"/>
      <c r="BIL165" s="491"/>
      <c r="BIM165" s="491"/>
      <c r="BIN165" s="491"/>
      <c r="BIO165" s="491"/>
      <c r="BIP165" s="491"/>
      <c r="BIQ165" s="491"/>
      <c r="BIR165" s="491"/>
      <c r="BIS165" s="491"/>
      <c r="BIT165" s="491"/>
      <c r="BIU165" s="491"/>
      <c r="BIV165" s="491"/>
      <c r="BIW165" s="491"/>
      <c r="BIX165" s="491"/>
      <c r="BIY165" s="491"/>
      <c r="BIZ165" s="491"/>
      <c r="BJA165" s="491"/>
      <c r="BJB165" s="491"/>
      <c r="BJC165" s="491"/>
      <c r="BJD165" s="491"/>
      <c r="BJE165" s="491"/>
      <c r="BJF165" s="491"/>
      <c r="BJG165" s="491"/>
      <c r="BJH165" s="491"/>
      <c r="BJI165" s="491"/>
      <c r="BJJ165" s="491"/>
      <c r="BJK165" s="491"/>
      <c r="BJL165" s="491"/>
      <c r="BJM165" s="491"/>
      <c r="BJN165" s="491"/>
      <c r="BJO165" s="491"/>
      <c r="BJP165" s="491"/>
      <c r="BJQ165" s="491"/>
      <c r="BJR165" s="491"/>
      <c r="BJS165" s="491"/>
      <c r="BJT165" s="491"/>
      <c r="BJU165" s="491"/>
      <c r="BJV165" s="491"/>
      <c r="BJW165" s="491"/>
      <c r="BJX165" s="491"/>
      <c r="BJY165" s="491"/>
      <c r="BJZ165" s="491"/>
      <c r="BKA165" s="491"/>
      <c r="BKB165" s="491"/>
      <c r="BKC165" s="491"/>
      <c r="BKD165" s="491"/>
      <c r="BKE165" s="491"/>
      <c r="BKF165" s="491"/>
      <c r="BKG165" s="491"/>
      <c r="BKH165" s="491"/>
      <c r="BKI165" s="491"/>
      <c r="BKJ165" s="491"/>
      <c r="BKK165" s="491"/>
      <c r="BKL165" s="491"/>
      <c r="BKM165" s="491"/>
      <c r="BKN165" s="491"/>
      <c r="BKO165" s="491"/>
      <c r="BKP165" s="491"/>
      <c r="BKQ165" s="491"/>
      <c r="BKR165" s="491"/>
      <c r="BKS165" s="491"/>
      <c r="BKT165" s="491"/>
      <c r="BKU165" s="491"/>
      <c r="BKV165" s="491"/>
      <c r="BKW165" s="491"/>
      <c r="BKX165" s="491"/>
      <c r="BKY165" s="491"/>
      <c r="BKZ165" s="491"/>
      <c r="BLA165" s="491"/>
      <c r="BLB165" s="491"/>
      <c r="BLC165" s="491"/>
      <c r="BLD165" s="491"/>
      <c r="BLE165" s="491"/>
      <c r="BLF165" s="491"/>
      <c r="BLG165" s="491"/>
      <c r="BLH165" s="491"/>
      <c r="BLI165" s="491"/>
      <c r="BLJ165" s="491"/>
      <c r="BLK165" s="491"/>
      <c r="BLL165" s="491"/>
      <c r="BLM165" s="491"/>
      <c r="BLN165" s="491"/>
      <c r="BLO165" s="491"/>
      <c r="BLP165" s="491"/>
      <c r="BLQ165" s="491"/>
      <c r="BLR165" s="491"/>
      <c r="BLS165" s="491"/>
      <c r="BLT165" s="491"/>
      <c r="BLU165" s="491"/>
      <c r="BLV165" s="491"/>
      <c r="BLW165" s="491"/>
      <c r="BLX165" s="491"/>
      <c r="BLY165" s="491"/>
      <c r="BLZ165" s="491"/>
      <c r="BMA165" s="491"/>
      <c r="BMB165" s="491"/>
      <c r="BMC165" s="491"/>
      <c r="BMD165" s="491"/>
      <c r="BME165" s="491"/>
      <c r="BMF165" s="491"/>
      <c r="BMG165" s="491"/>
      <c r="BMH165" s="491"/>
      <c r="BMI165" s="491"/>
      <c r="BMJ165" s="491"/>
      <c r="BMK165" s="491"/>
      <c r="BML165" s="491"/>
      <c r="BMM165" s="491"/>
      <c r="BMN165" s="491"/>
      <c r="BMO165" s="491"/>
      <c r="BMP165" s="491"/>
      <c r="BMQ165" s="491"/>
      <c r="BMR165" s="491"/>
      <c r="BMS165" s="491"/>
      <c r="BMT165" s="491"/>
      <c r="BMU165" s="491"/>
      <c r="BMV165" s="491"/>
      <c r="BMW165" s="491"/>
      <c r="BMX165" s="491"/>
      <c r="BMY165" s="491"/>
      <c r="BMZ165" s="491"/>
      <c r="BNA165" s="491"/>
      <c r="BNB165" s="491"/>
      <c r="BNC165" s="491"/>
      <c r="BND165" s="491"/>
      <c r="BNE165" s="491"/>
      <c r="BNF165" s="491"/>
      <c r="BNG165" s="491"/>
      <c r="BNH165" s="491"/>
      <c r="BNI165" s="491"/>
      <c r="BNJ165" s="491"/>
      <c r="BNK165" s="491"/>
      <c r="BNL165" s="491"/>
      <c r="BNM165" s="491"/>
      <c r="BNN165" s="491"/>
      <c r="BNO165" s="491"/>
      <c r="BNP165" s="491"/>
      <c r="BNQ165" s="491"/>
      <c r="BNR165" s="491"/>
      <c r="BNS165" s="491"/>
      <c r="BNT165" s="491"/>
      <c r="BNU165" s="491"/>
      <c r="BNV165" s="491"/>
      <c r="BNW165" s="491"/>
      <c r="BNX165" s="491"/>
      <c r="BNY165" s="491"/>
      <c r="BNZ165" s="491"/>
      <c r="BOA165" s="491"/>
      <c r="BOB165" s="491"/>
      <c r="BOC165" s="491"/>
      <c r="BOD165" s="491"/>
      <c r="BOE165" s="491"/>
      <c r="BOF165" s="491"/>
      <c r="BOG165" s="491"/>
      <c r="BOH165" s="491"/>
      <c r="BOI165" s="491"/>
      <c r="BOJ165" s="491"/>
      <c r="BOK165" s="491"/>
      <c r="BOL165" s="491"/>
      <c r="BOM165" s="491"/>
      <c r="BON165" s="491"/>
      <c r="BOO165" s="491"/>
      <c r="BOP165" s="491"/>
      <c r="BOQ165" s="491"/>
      <c r="BOR165" s="491"/>
      <c r="BOS165" s="491"/>
      <c r="BOT165" s="491"/>
      <c r="BOU165" s="491"/>
      <c r="BOV165" s="491"/>
      <c r="BOW165" s="491"/>
      <c r="BOX165" s="491"/>
      <c r="BOY165" s="491"/>
      <c r="BOZ165" s="491"/>
      <c r="BPA165" s="491"/>
      <c r="BPB165" s="491"/>
      <c r="BPC165" s="491"/>
      <c r="BPD165" s="491"/>
      <c r="BPE165" s="491"/>
      <c r="BPF165" s="491"/>
      <c r="BPG165" s="491"/>
      <c r="BPH165" s="491"/>
      <c r="BPI165" s="491"/>
      <c r="BPJ165" s="491"/>
      <c r="BPK165" s="491"/>
      <c r="BPL165" s="491"/>
      <c r="BPM165" s="491"/>
      <c r="BPN165" s="491"/>
      <c r="BPO165" s="491"/>
      <c r="BPP165" s="491"/>
      <c r="BPQ165" s="491"/>
      <c r="BPR165" s="491"/>
      <c r="BPS165" s="491"/>
      <c r="BPT165" s="491"/>
      <c r="BPU165" s="491"/>
      <c r="BPV165" s="491"/>
      <c r="BPW165" s="491"/>
      <c r="BPX165" s="491"/>
      <c r="BPY165" s="491"/>
      <c r="BPZ165" s="491"/>
      <c r="BQA165" s="491"/>
      <c r="BQB165" s="491"/>
      <c r="BQC165" s="491"/>
      <c r="BQD165" s="491"/>
      <c r="BQE165" s="491"/>
      <c r="BQF165" s="491"/>
      <c r="BQG165" s="491"/>
      <c r="BQH165" s="491"/>
      <c r="BQI165" s="491"/>
      <c r="BQJ165" s="491"/>
      <c r="BQK165" s="491"/>
      <c r="BQL165" s="491"/>
      <c r="BQM165" s="491"/>
      <c r="BQN165" s="491"/>
      <c r="BQO165" s="491"/>
      <c r="BQP165" s="491"/>
      <c r="BQQ165" s="491"/>
      <c r="BQR165" s="491"/>
      <c r="BQS165" s="491"/>
      <c r="BQT165" s="491"/>
      <c r="BQU165" s="491"/>
      <c r="BQV165" s="491"/>
      <c r="BQW165" s="491"/>
      <c r="BQX165" s="491"/>
      <c r="BQY165" s="491"/>
      <c r="BQZ165" s="491"/>
      <c r="BRA165" s="491"/>
      <c r="BRB165" s="491"/>
      <c r="BRC165" s="491"/>
      <c r="BRD165" s="491"/>
      <c r="BRE165" s="491"/>
      <c r="BRF165" s="491"/>
      <c r="BRG165" s="491"/>
      <c r="BRH165" s="491"/>
      <c r="BRI165" s="491"/>
      <c r="BRJ165" s="491"/>
      <c r="BRK165" s="491"/>
      <c r="BRL165" s="491"/>
      <c r="BRM165" s="491"/>
      <c r="BRN165" s="491"/>
      <c r="BRO165" s="491"/>
      <c r="BRP165" s="491"/>
      <c r="BRQ165" s="491"/>
      <c r="BRR165" s="491"/>
      <c r="BRS165" s="491"/>
      <c r="BRT165" s="491"/>
      <c r="BRU165" s="491"/>
      <c r="BRV165" s="491"/>
      <c r="BRW165" s="491"/>
      <c r="BRX165" s="491"/>
      <c r="BRY165" s="491"/>
      <c r="BRZ165" s="491"/>
      <c r="BSA165" s="491"/>
      <c r="BSB165" s="491"/>
      <c r="BSC165" s="491"/>
      <c r="BSD165" s="491"/>
      <c r="BSE165" s="491"/>
      <c r="BSF165" s="491"/>
      <c r="BSG165" s="491"/>
      <c r="BSH165" s="491"/>
      <c r="BSI165" s="491"/>
      <c r="BSJ165" s="491"/>
      <c r="BSK165" s="491"/>
      <c r="BSL165" s="491"/>
      <c r="BSM165" s="491"/>
      <c r="BSN165" s="491"/>
      <c r="BSO165" s="491"/>
      <c r="BSP165" s="491"/>
      <c r="BSQ165" s="491"/>
      <c r="BSR165" s="491"/>
      <c r="BSS165" s="491"/>
      <c r="BST165" s="491"/>
      <c r="BSU165" s="491"/>
      <c r="BSV165" s="491"/>
      <c r="BSW165" s="491"/>
      <c r="BSX165" s="491"/>
      <c r="BSY165" s="491"/>
      <c r="BSZ165" s="491"/>
      <c r="BTA165" s="491"/>
      <c r="BTB165" s="491"/>
      <c r="BTC165" s="491"/>
      <c r="BTD165" s="491"/>
      <c r="BTE165" s="491"/>
      <c r="BTF165" s="491"/>
      <c r="BTG165" s="491"/>
      <c r="BTH165" s="491"/>
      <c r="BTI165" s="491"/>
      <c r="BTJ165" s="491"/>
      <c r="BTK165" s="491"/>
      <c r="BTL165" s="491"/>
      <c r="BTM165" s="491"/>
      <c r="BTN165" s="491"/>
      <c r="BTO165" s="491"/>
      <c r="BTP165" s="491"/>
      <c r="BTQ165" s="491"/>
      <c r="BTR165" s="491"/>
      <c r="BTS165" s="491"/>
      <c r="BTT165" s="491"/>
      <c r="BTU165" s="491"/>
      <c r="BTV165" s="491"/>
      <c r="BTW165" s="491"/>
      <c r="BTX165" s="491"/>
      <c r="BTY165" s="491"/>
      <c r="BTZ165" s="491"/>
      <c r="BUA165" s="491"/>
      <c r="BUB165" s="491"/>
      <c r="BUC165" s="491"/>
      <c r="BUD165" s="491"/>
      <c r="BUE165" s="491"/>
      <c r="BUF165" s="491"/>
      <c r="BUG165" s="491"/>
      <c r="BUH165" s="491"/>
      <c r="BUI165" s="491"/>
      <c r="BUJ165" s="491"/>
      <c r="BUK165" s="491"/>
      <c r="BUL165" s="491"/>
      <c r="BUM165" s="491"/>
      <c r="BUN165" s="491"/>
      <c r="BUO165" s="491"/>
      <c r="BUP165" s="491"/>
      <c r="BUQ165" s="491"/>
      <c r="BUR165" s="491"/>
      <c r="BUS165" s="491"/>
      <c r="BUT165" s="491"/>
      <c r="BUU165" s="491"/>
      <c r="BUV165" s="491"/>
      <c r="BUW165" s="491"/>
      <c r="BUX165" s="491"/>
      <c r="BUY165" s="491"/>
      <c r="BUZ165" s="491"/>
      <c r="BVA165" s="491"/>
      <c r="BVB165" s="491"/>
      <c r="BVC165" s="491"/>
      <c r="BVD165" s="491"/>
      <c r="BVE165" s="491"/>
      <c r="BVF165" s="491"/>
      <c r="BVG165" s="491"/>
      <c r="BVH165" s="491"/>
      <c r="BVI165" s="491"/>
      <c r="BVJ165" s="491"/>
      <c r="BVK165" s="491"/>
      <c r="BVL165" s="491"/>
      <c r="BVM165" s="491"/>
      <c r="BVN165" s="491"/>
      <c r="BVO165" s="491"/>
      <c r="BVP165" s="491"/>
      <c r="BVQ165" s="491"/>
      <c r="BVR165" s="491"/>
      <c r="BVS165" s="491"/>
      <c r="BVT165" s="491"/>
      <c r="BVU165" s="491"/>
      <c r="BVV165" s="491"/>
      <c r="BVW165" s="491"/>
      <c r="BVX165" s="491"/>
      <c r="BVY165" s="491"/>
      <c r="BVZ165" s="491"/>
      <c r="BWA165" s="491"/>
      <c r="BWB165" s="491"/>
      <c r="BWC165" s="491"/>
      <c r="BWD165" s="491"/>
      <c r="BWE165" s="491"/>
      <c r="BWF165" s="491"/>
      <c r="BWG165" s="491"/>
      <c r="BWH165" s="491"/>
      <c r="BWI165" s="491"/>
      <c r="BWJ165" s="491"/>
      <c r="BWK165" s="491"/>
      <c r="BWL165" s="491"/>
      <c r="BWM165" s="491"/>
      <c r="BWN165" s="491"/>
      <c r="BWO165" s="491"/>
      <c r="BWP165" s="491"/>
      <c r="BWQ165" s="491"/>
      <c r="BWR165" s="491"/>
      <c r="BWS165" s="491"/>
      <c r="BWT165" s="491"/>
      <c r="BWU165" s="491"/>
      <c r="BWV165" s="491"/>
      <c r="BWW165" s="491"/>
      <c r="BWX165" s="491"/>
      <c r="BWY165" s="491"/>
      <c r="BWZ165" s="491"/>
      <c r="BXA165" s="491"/>
      <c r="BXB165" s="491"/>
      <c r="BXC165" s="491"/>
      <c r="BXD165" s="491"/>
      <c r="BXE165" s="491"/>
      <c r="BXF165" s="491"/>
      <c r="BXG165" s="491"/>
      <c r="BXH165" s="491"/>
      <c r="BXI165" s="491"/>
      <c r="BXJ165" s="491"/>
      <c r="BXK165" s="491"/>
      <c r="BXL165" s="491"/>
      <c r="BXM165" s="491"/>
      <c r="BXN165" s="491"/>
      <c r="BXO165" s="491"/>
      <c r="BXP165" s="491"/>
      <c r="BXQ165" s="491"/>
      <c r="BXR165" s="491"/>
      <c r="BXS165" s="491"/>
      <c r="BXT165" s="491"/>
      <c r="BXU165" s="491"/>
      <c r="BXV165" s="491"/>
      <c r="BXW165" s="491"/>
      <c r="BXX165" s="491"/>
      <c r="BXY165" s="491"/>
      <c r="BXZ165" s="491"/>
      <c r="BYA165" s="491"/>
      <c r="BYB165" s="491"/>
      <c r="BYC165" s="491"/>
      <c r="BYD165" s="491"/>
      <c r="BYE165" s="491"/>
      <c r="BYF165" s="491"/>
      <c r="BYG165" s="491"/>
      <c r="BYH165" s="491"/>
      <c r="BYI165" s="491"/>
      <c r="BYJ165" s="491"/>
      <c r="BYK165" s="491"/>
      <c r="BYL165" s="491"/>
      <c r="BYM165" s="491"/>
      <c r="BYN165" s="491"/>
      <c r="BYO165" s="491"/>
      <c r="BYP165" s="491"/>
      <c r="BYQ165" s="491"/>
      <c r="BYR165" s="491"/>
      <c r="BYS165" s="491"/>
      <c r="BYT165" s="491"/>
      <c r="BYU165" s="491"/>
      <c r="BYV165" s="491"/>
      <c r="BYW165" s="491"/>
      <c r="BYX165" s="491"/>
      <c r="BYY165" s="491"/>
      <c r="BYZ165" s="491"/>
      <c r="BZA165" s="491"/>
      <c r="BZB165" s="491"/>
      <c r="BZC165" s="491"/>
      <c r="BZD165" s="491"/>
      <c r="BZE165" s="491"/>
      <c r="BZF165" s="491"/>
      <c r="BZG165" s="491"/>
      <c r="BZH165" s="491"/>
      <c r="BZI165" s="491"/>
      <c r="BZJ165" s="491"/>
      <c r="BZK165" s="491"/>
      <c r="BZL165" s="491"/>
      <c r="BZM165" s="491"/>
      <c r="BZN165" s="491"/>
      <c r="BZO165" s="491"/>
      <c r="BZP165" s="491"/>
      <c r="BZQ165" s="491"/>
      <c r="BZR165" s="491"/>
      <c r="BZS165" s="491"/>
      <c r="BZT165" s="491"/>
      <c r="BZU165" s="491"/>
      <c r="BZV165" s="491"/>
      <c r="BZW165" s="491"/>
      <c r="BZX165" s="491"/>
      <c r="BZY165" s="491"/>
      <c r="BZZ165" s="491"/>
      <c r="CAA165" s="491"/>
      <c r="CAB165" s="491"/>
      <c r="CAC165" s="491"/>
      <c r="CAD165" s="491"/>
      <c r="CAE165" s="491"/>
      <c r="CAF165" s="491"/>
      <c r="CAG165" s="491"/>
      <c r="CAH165" s="491"/>
      <c r="CAI165" s="491"/>
      <c r="CAJ165" s="491"/>
      <c r="CAK165" s="491"/>
      <c r="CAL165" s="491"/>
      <c r="CAM165" s="491"/>
      <c r="CAN165" s="491"/>
      <c r="CAO165" s="491"/>
      <c r="CAP165" s="491"/>
      <c r="CAQ165" s="491"/>
      <c r="CAR165" s="491"/>
      <c r="CAS165" s="491"/>
      <c r="CAT165" s="491"/>
      <c r="CAU165" s="491"/>
      <c r="CAV165" s="491"/>
      <c r="CAW165" s="491"/>
      <c r="CAX165" s="491"/>
      <c r="CAY165" s="491"/>
      <c r="CAZ165" s="491"/>
      <c r="CBA165" s="491"/>
      <c r="CBB165" s="491"/>
      <c r="CBC165" s="491"/>
      <c r="CBD165" s="491"/>
      <c r="CBE165" s="491"/>
      <c r="CBF165" s="491"/>
      <c r="CBG165" s="491"/>
      <c r="CBH165" s="491"/>
      <c r="CBI165" s="491"/>
      <c r="CBJ165" s="491"/>
      <c r="CBK165" s="491"/>
      <c r="CBL165" s="491"/>
      <c r="CBM165" s="491"/>
      <c r="CBN165" s="491"/>
      <c r="CBO165" s="491"/>
      <c r="CBP165" s="491"/>
      <c r="CBQ165" s="491"/>
      <c r="CBR165" s="491"/>
      <c r="CBS165" s="491"/>
      <c r="CBT165" s="491"/>
      <c r="CBU165" s="491"/>
      <c r="CBV165" s="491"/>
      <c r="CBW165" s="491"/>
      <c r="CBX165" s="491"/>
      <c r="CBY165" s="491"/>
      <c r="CBZ165" s="491"/>
      <c r="CCA165" s="491"/>
      <c r="CCB165" s="491"/>
      <c r="CCC165" s="491"/>
      <c r="CCD165" s="491"/>
      <c r="CCE165" s="491"/>
      <c r="CCF165" s="491"/>
      <c r="CCG165" s="491"/>
      <c r="CCH165" s="491"/>
      <c r="CCI165" s="491"/>
      <c r="CCJ165" s="491"/>
      <c r="CCK165" s="491"/>
      <c r="CCL165" s="491"/>
      <c r="CCM165" s="491"/>
      <c r="CCN165" s="491"/>
      <c r="CCO165" s="491"/>
      <c r="CCP165" s="491"/>
      <c r="CCQ165" s="491"/>
      <c r="CCR165" s="491"/>
      <c r="CCS165" s="491"/>
      <c r="CCT165" s="491"/>
      <c r="CCU165" s="491"/>
      <c r="CCV165" s="491"/>
      <c r="CCW165" s="491"/>
      <c r="CCX165" s="491"/>
      <c r="CCY165" s="491"/>
      <c r="CCZ165" s="491"/>
      <c r="CDA165" s="491"/>
      <c r="CDB165" s="491"/>
      <c r="CDC165" s="491"/>
      <c r="CDD165" s="491"/>
      <c r="CDE165" s="491"/>
      <c r="CDF165" s="491"/>
      <c r="CDG165" s="491"/>
      <c r="CDH165" s="491"/>
      <c r="CDI165" s="491"/>
      <c r="CDJ165" s="491"/>
      <c r="CDK165" s="491"/>
      <c r="CDL165" s="491"/>
      <c r="CDM165" s="491"/>
      <c r="CDN165" s="491"/>
      <c r="CDO165" s="491"/>
      <c r="CDP165" s="491"/>
      <c r="CDQ165" s="491"/>
      <c r="CDR165" s="491"/>
      <c r="CDS165" s="491"/>
      <c r="CDT165" s="491"/>
      <c r="CDU165" s="491"/>
      <c r="CDV165" s="491"/>
      <c r="CDW165" s="491"/>
      <c r="CDX165" s="491"/>
      <c r="CDY165" s="491"/>
      <c r="CDZ165" s="491"/>
      <c r="CEA165" s="491"/>
      <c r="CEB165" s="491"/>
      <c r="CEC165" s="491"/>
      <c r="CED165" s="491"/>
      <c r="CEE165" s="491"/>
      <c r="CEF165" s="491"/>
      <c r="CEG165" s="491"/>
      <c r="CEH165" s="491"/>
      <c r="CEI165" s="491"/>
      <c r="CEJ165" s="491"/>
      <c r="CEK165" s="491"/>
      <c r="CEL165" s="491"/>
      <c r="CEM165" s="491"/>
      <c r="CEN165" s="491"/>
      <c r="CEO165" s="491"/>
      <c r="CEP165" s="491"/>
      <c r="CEQ165" s="491"/>
      <c r="CER165" s="491"/>
      <c r="CES165" s="491"/>
      <c r="CET165" s="491"/>
      <c r="CEU165" s="491"/>
      <c r="CEV165" s="491"/>
      <c r="CEW165" s="491"/>
      <c r="CEX165" s="491"/>
      <c r="CEY165" s="491"/>
      <c r="CEZ165" s="491"/>
      <c r="CFA165" s="491"/>
      <c r="CFB165" s="491"/>
      <c r="CFC165" s="491"/>
      <c r="CFD165" s="491"/>
      <c r="CFE165" s="491"/>
      <c r="CFF165" s="491"/>
      <c r="CFG165" s="491"/>
      <c r="CFH165" s="491"/>
      <c r="CFI165" s="491"/>
      <c r="CFJ165" s="491"/>
      <c r="CFK165" s="491"/>
      <c r="CFL165" s="491"/>
      <c r="CFM165" s="491"/>
      <c r="CFN165" s="491"/>
      <c r="CFO165" s="491"/>
      <c r="CFP165" s="491"/>
      <c r="CFQ165" s="491"/>
      <c r="CFR165" s="491"/>
      <c r="CFS165" s="491"/>
      <c r="CFT165" s="491"/>
      <c r="CFU165" s="491"/>
      <c r="CFV165" s="491"/>
      <c r="CFW165" s="491"/>
      <c r="CFX165" s="491"/>
      <c r="CFY165" s="491"/>
      <c r="CFZ165" s="491"/>
      <c r="CGA165" s="491"/>
      <c r="CGB165" s="491"/>
      <c r="CGC165" s="491"/>
      <c r="CGD165" s="491"/>
      <c r="CGE165" s="491"/>
      <c r="CGF165" s="491"/>
      <c r="CGG165" s="491"/>
      <c r="CGH165" s="491"/>
      <c r="CGI165" s="491"/>
      <c r="CGJ165" s="491"/>
      <c r="CGK165" s="491"/>
      <c r="CGL165" s="491"/>
      <c r="CGM165" s="491"/>
      <c r="CGN165" s="491"/>
      <c r="CGO165" s="491"/>
      <c r="CGP165" s="491"/>
      <c r="CGQ165" s="491"/>
      <c r="CGR165" s="491"/>
      <c r="CGS165" s="491"/>
      <c r="CGT165" s="491"/>
      <c r="CGU165" s="491"/>
      <c r="CGV165" s="491"/>
      <c r="CGW165" s="491"/>
      <c r="CGX165" s="491"/>
      <c r="CGY165" s="491"/>
      <c r="CGZ165" s="491"/>
      <c r="CHA165" s="491"/>
      <c r="CHB165" s="491"/>
      <c r="CHC165" s="491"/>
      <c r="CHD165" s="491"/>
      <c r="CHE165" s="491"/>
      <c r="CHF165" s="491"/>
      <c r="CHG165" s="491"/>
      <c r="CHH165" s="491"/>
      <c r="CHI165" s="491"/>
      <c r="CHJ165" s="491"/>
      <c r="CHK165" s="491"/>
      <c r="CHL165" s="491"/>
      <c r="CHM165" s="491"/>
      <c r="CHN165" s="491"/>
      <c r="CHO165" s="491"/>
      <c r="CHP165" s="491"/>
      <c r="CHQ165" s="491"/>
      <c r="CHR165" s="491"/>
      <c r="CHS165" s="491"/>
      <c r="CHT165" s="491"/>
      <c r="CHU165" s="491"/>
      <c r="CHV165" s="491"/>
      <c r="CHW165" s="491"/>
      <c r="CHX165" s="491"/>
      <c r="CHY165" s="491"/>
      <c r="CHZ165" s="491"/>
      <c r="CIA165" s="491"/>
      <c r="CIB165" s="491"/>
      <c r="CIC165" s="491"/>
      <c r="CID165" s="491"/>
      <c r="CIE165" s="491"/>
      <c r="CIF165" s="491"/>
      <c r="CIG165" s="491"/>
      <c r="CIH165" s="491"/>
      <c r="CII165" s="491"/>
      <c r="CIJ165" s="491"/>
      <c r="CIK165" s="491"/>
      <c r="CIL165" s="491"/>
      <c r="CIM165" s="491"/>
      <c r="CIN165" s="491"/>
      <c r="CIO165" s="491"/>
      <c r="CIP165" s="491"/>
      <c r="CIQ165" s="491"/>
      <c r="CIR165" s="491"/>
      <c r="CIS165" s="491"/>
      <c r="CIT165" s="491"/>
      <c r="CIU165" s="491"/>
      <c r="CIV165" s="491"/>
      <c r="CIW165" s="491"/>
      <c r="CIX165" s="491"/>
      <c r="CIY165" s="491"/>
      <c r="CIZ165" s="491"/>
      <c r="CJA165" s="491"/>
      <c r="CJB165" s="491"/>
      <c r="CJC165" s="491"/>
      <c r="CJD165" s="491"/>
      <c r="CJE165" s="491"/>
      <c r="CJF165" s="491"/>
      <c r="CJG165" s="491"/>
      <c r="CJH165" s="491"/>
      <c r="CJI165" s="491"/>
      <c r="CJJ165" s="491"/>
      <c r="CJK165" s="491"/>
      <c r="CJL165" s="491"/>
      <c r="CJM165" s="491"/>
      <c r="CJN165" s="491"/>
      <c r="CJO165" s="491"/>
      <c r="CJP165" s="491"/>
      <c r="CJQ165" s="491"/>
      <c r="CJR165" s="491"/>
      <c r="CJS165" s="491"/>
      <c r="CJT165" s="491"/>
      <c r="CJU165" s="491"/>
      <c r="CJV165" s="491"/>
      <c r="CJW165" s="491"/>
      <c r="CJX165" s="491"/>
      <c r="CJY165" s="491"/>
      <c r="CJZ165" s="491"/>
      <c r="CKA165" s="491"/>
      <c r="CKB165" s="491"/>
      <c r="CKC165" s="491"/>
      <c r="CKD165" s="491"/>
      <c r="CKE165" s="491"/>
      <c r="CKF165" s="491"/>
      <c r="CKG165" s="491"/>
      <c r="CKH165" s="491"/>
      <c r="CKI165" s="491"/>
      <c r="CKJ165" s="491"/>
      <c r="CKK165" s="491"/>
      <c r="CKL165" s="491"/>
      <c r="CKM165" s="491"/>
      <c r="CKN165" s="491"/>
      <c r="CKO165" s="491"/>
      <c r="CKP165" s="491"/>
      <c r="CKQ165" s="491"/>
      <c r="CKR165" s="491"/>
      <c r="CKS165" s="491"/>
      <c r="CKT165" s="491"/>
      <c r="CKU165" s="491"/>
      <c r="CKV165" s="491"/>
      <c r="CKW165" s="491"/>
      <c r="CKX165" s="491"/>
      <c r="CKY165" s="491"/>
      <c r="CKZ165" s="491"/>
      <c r="CLA165" s="491"/>
      <c r="CLB165" s="491"/>
      <c r="CLC165" s="491"/>
      <c r="CLD165" s="491"/>
      <c r="CLE165" s="491"/>
      <c r="CLF165" s="491"/>
      <c r="CLG165" s="491"/>
      <c r="CLH165" s="491"/>
      <c r="CLI165" s="491"/>
      <c r="CLJ165" s="491"/>
      <c r="CLK165" s="491"/>
      <c r="CLL165" s="491"/>
      <c r="CLM165" s="491"/>
      <c r="CLN165" s="491"/>
      <c r="CLO165" s="491"/>
      <c r="CLP165" s="491"/>
      <c r="CLQ165" s="491"/>
      <c r="CLR165" s="491"/>
      <c r="CLS165" s="491"/>
      <c r="CLT165" s="491"/>
      <c r="CLU165" s="491"/>
      <c r="CLV165" s="491"/>
      <c r="CLW165" s="491"/>
      <c r="CLX165" s="491"/>
      <c r="CLY165" s="491"/>
      <c r="CLZ165" s="491"/>
      <c r="CMA165" s="491"/>
      <c r="CMB165" s="491"/>
      <c r="CMC165" s="491"/>
      <c r="CMD165" s="491"/>
      <c r="CME165" s="491"/>
      <c r="CMF165" s="491"/>
      <c r="CMG165" s="491"/>
      <c r="CMH165" s="491"/>
      <c r="CMI165" s="491"/>
      <c r="CMJ165" s="491"/>
      <c r="CMK165" s="491"/>
      <c r="CML165" s="491"/>
      <c r="CMM165" s="491"/>
      <c r="CMN165" s="491"/>
      <c r="CMO165" s="491"/>
      <c r="CMP165" s="491"/>
      <c r="CMQ165" s="491"/>
      <c r="CMR165" s="491"/>
      <c r="CMS165" s="491"/>
      <c r="CMT165" s="491"/>
      <c r="CMU165" s="491"/>
      <c r="CMV165" s="491"/>
      <c r="CMW165" s="491"/>
      <c r="CMX165" s="491"/>
      <c r="CMY165" s="491"/>
      <c r="CMZ165" s="491"/>
      <c r="CNA165" s="491"/>
      <c r="CNB165" s="491"/>
      <c r="CNC165" s="491"/>
      <c r="CND165" s="491"/>
      <c r="CNE165" s="491"/>
      <c r="CNF165" s="491"/>
      <c r="CNG165" s="491"/>
      <c r="CNH165" s="491"/>
      <c r="CNI165" s="491"/>
      <c r="CNJ165" s="491"/>
      <c r="CNK165" s="491"/>
      <c r="CNL165" s="491"/>
      <c r="CNM165" s="491"/>
      <c r="CNN165" s="491"/>
      <c r="CNO165" s="491"/>
      <c r="CNP165" s="491"/>
      <c r="CNQ165" s="491"/>
      <c r="CNR165" s="491"/>
      <c r="CNS165" s="491"/>
      <c r="CNT165" s="491"/>
      <c r="CNU165" s="491"/>
      <c r="CNV165" s="491"/>
      <c r="CNW165" s="491"/>
      <c r="CNX165" s="491"/>
      <c r="CNY165" s="491"/>
      <c r="CNZ165" s="491"/>
      <c r="COA165" s="491"/>
      <c r="COB165" s="491"/>
      <c r="COC165" s="491"/>
      <c r="COD165" s="491"/>
      <c r="COE165" s="491"/>
      <c r="COF165" s="491"/>
      <c r="COG165" s="491"/>
      <c r="COH165" s="491"/>
      <c r="COI165" s="491"/>
      <c r="COJ165" s="491"/>
      <c r="COK165" s="491"/>
      <c r="COL165" s="491"/>
      <c r="COM165" s="491"/>
      <c r="CON165" s="491"/>
      <c r="COO165" s="491"/>
      <c r="COP165" s="491"/>
      <c r="COQ165" s="491"/>
      <c r="COR165" s="491"/>
      <c r="COS165" s="491"/>
      <c r="COT165" s="491"/>
      <c r="COU165" s="491"/>
      <c r="COV165" s="491"/>
      <c r="COW165" s="491"/>
      <c r="COX165" s="491"/>
      <c r="COY165" s="491"/>
      <c r="COZ165" s="491"/>
      <c r="CPA165" s="491"/>
      <c r="CPB165" s="491"/>
      <c r="CPC165" s="491"/>
      <c r="CPD165" s="491"/>
      <c r="CPE165" s="491"/>
      <c r="CPF165" s="491"/>
      <c r="CPG165" s="491"/>
      <c r="CPH165" s="491"/>
      <c r="CPI165" s="491"/>
      <c r="CPJ165" s="491"/>
      <c r="CPK165" s="491"/>
      <c r="CPL165" s="491"/>
      <c r="CPM165" s="491"/>
      <c r="CPN165" s="491"/>
      <c r="CPO165" s="491"/>
      <c r="CPP165" s="491"/>
      <c r="CPQ165" s="491"/>
      <c r="CPR165" s="491"/>
      <c r="CPS165" s="491"/>
      <c r="CPT165" s="491"/>
      <c r="CPU165" s="491"/>
      <c r="CPV165" s="491"/>
      <c r="CPW165" s="491"/>
      <c r="CPX165" s="491"/>
      <c r="CPY165" s="491"/>
      <c r="CPZ165" s="491"/>
      <c r="CQA165" s="491"/>
      <c r="CQB165" s="491"/>
      <c r="CQC165" s="491"/>
      <c r="CQD165" s="491"/>
      <c r="CQE165" s="491"/>
      <c r="CQF165" s="491"/>
      <c r="CQG165" s="491"/>
      <c r="CQH165" s="491"/>
      <c r="CQI165" s="491"/>
      <c r="CQJ165" s="491"/>
      <c r="CQK165" s="491"/>
      <c r="CQL165" s="491"/>
      <c r="CQM165" s="491"/>
      <c r="CQN165" s="491"/>
      <c r="CQO165" s="491"/>
      <c r="CQP165" s="491"/>
      <c r="CQQ165" s="491"/>
      <c r="CQR165" s="491"/>
      <c r="CQS165" s="491"/>
      <c r="CQT165" s="491"/>
      <c r="CQU165" s="491"/>
      <c r="CQV165" s="491"/>
      <c r="CQW165" s="491"/>
      <c r="CQX165" s="491"/>
      <c r="CQY165" s="491"/>
      <c r="CQZ165" s="491"/>
      <c r="CRA165" s="491"/>
      <c r="CRB165" s="491"/>
      <c r="CRC165" s="491"/>
      <c r="CRD165" s="491"/>
      <c r="CRE165" s="491"/>
      <c r="CRF165" s="491"/>
      <c r="CRG165" s="491"/>
      <c r="CRH165" s="491"/>
      <c r="CRI165" s="491"/>
      <c r="CRJ165" s="491"/>
      <c r="CRK165" s="491"/>
      <c r="CRL165" s="491"/>
      <c r="CRM165" s="491"/>
      <c r="CRN165" s="491"/>
      <c r="CRO165" s="491"/>
      <c r="CRP165" s="491"/>
      <c r="CRQ165" s="491"/>
      <c r="CRR165" s="491"/>
      <c r="CRS165" s="491"/>
      <c r="CRT165" s="491"/>
      <c r="CRU165" s="491"/>
      <c r="CRV165" s="491"/>
      <c r="CRW165" s="491"/>
      <c r="CRX165" s="491"/>
      <c r="CRY165" s="491"/>
      <c r="CRZ165" s="491"/>
      <c r="CSA165" s="491"/>
      <c r="CSB165" s="491"/>
      <c r="CSC165" s="491"/>
      <c r="CSD165" s="491"/>
      <c r="CSE165" s="491"/>
      <c r="CSF165" s="491"/>
      <c r="CSG165" s="491"/>
      <c r="CSH165" s="491"/>
      <c r="CSI165" s="491"/>
      <c r="CSJ165" s="491"/>
      <c r="CSK165" s="491"/>
      <c r="CSL165" s="491"/>
      <c r="CSM165" s="491"/>
      <c r="CSN165" s="491"/>
      <c r="CSO165" s="491"/>
      <c r="CSP165" s="491"/>
      <c r="CSQ165" s="491"/>
      <c r="CSR165" s="491"/>
      <c r="CSS165" s="491"/>
      <c r="CST165" s="491"/>
      <c r="CSU165" s="491"/>
      <c r="CSV165" s="491"/>
      <c r="CSW165" s="491"/>
      <c r="CSX165" s="491"/>
      <c r="CSY165" s="491"/>
      <c r="CSZ165" s="491"/>
      <c r="CTA165" s="491"/>
      <c r="CTB165" s="491"/>
      <c r="CTC165" s="491"/>
      <c r="CTD165" s="491"/>
      <c r="CTE165" s="491"/>
      <c r="CTF165" s="491"/>
      <c r="CTG165" s="491"/>
      <c r="CTH165" s="491"/>
      <c r="CTI165" s="491"/>
      <c r="CTJ165" s="491"/>
      <c r="CTK165" s="491"/>
      <c r="CTL165" s="491"/>
      <c r="CTM165" s="491"/>
      <c r="CTN165" s="491"/>
      <c r="CTO165" s="491"/>
      <c r="CTP165" s="491"/>
      <c r="CTQ165" s="491"/>
      <c r="CTR165" s="491"/>
      <c r="CTS165" s="491"/>
      <c r="CTT165" s="491"/>
      <c r="CTU165" s="491"/>
      <c r="CTV165" s="491"/>
      <c r="CTW165" s="491"/>
      <c r="CTX165" s="491"/>
      <c r="CTY165" s="491"/>
      <c r="CTZ165" s="491"/>
      <c r="CUA165" s="491"/>
      <c r="CUB165" s="491"/>
      <c r="CUC165" s="491"/>
      <c r="CUD165" s="491"/>
      <c r="CUE165" s="491"/>
      <c r="CUF165" s="491"/>
      <c r="CUG165" s="491"/>
      <c r="CUH165" s="491"/>
      <c r="CUI165" s="491"/>
      <c r="CUJ165" s="491"/>
      <c r="CUK165" s="491"/>
      <c r="CUL165" s="491"/>
      <c r="CUM165" s="491"/>
      <c r="CUN165" s="491"/>
      <c r="CUO165" s="491"/>
      <c r="CUP165" s="491"/>
      <c r="CUQ165" s="491"/>
      <c r="CUR165" s="491"/>
      <c r="CUS165" s="491"/>
      <c r="CUT165" s="491"/>
      <c r="CUU165" s="491"/>
      <c r="CUV165" s="491"/>
      <c r="CUW165" s="491"/>
      <c r="CUX165" s="491"/>
      <c r="CUY165" s="491"/>
      <c r="CUZ165" s="491"/>
      <c r="CVA165" s="491"/>
      <c r="CVB165" s="491"/>
      <c r="CVC165" s="491"/>
      <c r="CVD165" s="491"/>
      <c r="CVE165" s="491"/>
      <c r="CVF165" s="491"/>
      <c r="CVG165" s="491"/>
      <c r="CVH165" s="491"/>
      <c r="CVI165" s="491"/>
      <c r="CVJ165" s="491"/>
      <c r="CVK165" s="491"/>
      <c r="CVL165" s="491"/>
      <c r="CVM165" s="491"/>
      <c r="CVN165" s="491"/>
      <c r="CVO165" s="491"/>
      <c r="CVP165" s="491"/>
      <c r="CVQ165" s="491"/>
      <c r="CVR165" s="491"/>
      <c r="CVS165" s="491"/>
      <c r="CVT165" s="491"/>
      <c r="CVU165" s="491"/>
      <c r="CVV165" s="491"/>
      <c r="CVW165" s="491"/>
      <c r="CVX165" s="491"/>
      <c r="CVY165" s="491"/>
      <c r="CVZ165" s="491"/>
      <c r="CWA165" s="491"/>
      <c r="CWB165" s="491"/>
      <c r="CWC165" s="491"/>
      <c r="CWD165" s="491"/>
      <c r="CWE165" s="491"/>
      <c r="CWF165" s="491"/>
      <c r="CWG165" s="491"/>
      <c r="CWH165" s="491"/>
      <c r="CWI165" s="491"/>
      <c r="CWJ165" s="491"/>
      <c r="CWK165" s="491"/>
      <c r="CWL165" s="491"/>
      <c r="CWM165" s="491"/>
      <c r="CWN165" s="491"/>
      <c r="CWO165" s="491"/>
      <c r="CWP165" s="491"/>
      <c r="CWQ165" s="491"/>
      <c r="CWR165" s="491"/>
      <c r="CWS165" s="491"/>
      <c r="CWT165" s="491"/>
      <c r="CWU165" s="491"/>
      <c r="CWV165" s="491"/>
      <c r="CWW165" s="491"/>
      <c r="CWX165" s="491"/>
      <c r="CWY165" s="491"/>
      <c r="CWZ165" s="491"/>
      <c r="CXA165" s="491"/>
      <c r="CXB165" s="491"/>
      <c r="CXC165" s="491"/>
      <c r="CXD165" s="491"/>
      <c r="CXE165" s="491"/>
      <c r="CXF165" s="491"/>
      <c r="CXG165" s="491"/>
      <c r="CXH165" s="491"/>
      <c r="CXI165" s="491"/>
      <c r="CXJ165" s="491"/>
      <c r="CXK165" s="491"/>
      <c r="CXL165" s="491"/>
      <c r="CXM165" s="491"/>
      <c r="CXN165" s="491"/>
      <c r="CXO165" s="491"/>
      <c r="CXP165" s="491"/>
      <c r="CXQ165" s="491"/>
      <c r="CXR165" s="491"/>
      <c r="CXS165" s="491"/>
      <c r="CXT165" s="491"/>
      <c r="CXU165" s="491"/>
      <c r="CXV165" s="491"/>
      <c r="CXW165" s="491"/>
      <c r="CXX165" s="491"/>
      <c r="CXY165" s="491"/>
      <c r="CXZ165" s="491"/>
      <c r="CYA165" s="491"/>
      <c r="CYB165" s="491"/>
      <c r="CYC165" s="491"/>
      <c r="CYD165" s="491"/>
      <c r="CYE165" s="491"/>
      <c r="CYF165" s="491"/>
      <c r="CYG165" s="491"/>
      <c r="CYH165" s="491"/>
      <c r="CYI165" s="491"/>
      <c r="CYJ165" s="491"/>
      <c r="CYK165" s="491"/>
      <c r="CYL165" s="491"/>
      <c r="CYM165" s="491"/>
      <c r="CYN165" s="491"/>
      <c r="CYO165" s="491"/>
      <c r="CYP165" s="491"/>
      <c r="CYQ165" s="491"/>
      <c r="CYR165" s="491"/>
      <c r="CYS165" s="491"/>
      <c r="CYT165" s="491"/>
      <c r="CYU165" s="491"/>
      <c r="CYV165" s="491"/>
      <c r="CYW165" s="491"/>
      <c r="CYX165" s="491"/>
      <c r="CYY165" s="491"/>
      <c r="CYZ165" s="491"/>
      <c r="CZA165" s="491"/>
      <c r="CZB165" s="491"/>
      <c r="CZC165" s="491"/>
      <c r="CZD165" s="491"/>
      <c r="CZE165" s="491"/>
      <c r="CZF165" s="491"/>
      <c r="CZG165" s="491"/>
      <c r="CZH165" s="491"/>
      <c r="CZI165" s="491"/>
      <c r="CZJ165" s="491"/>
      <c r="CZK165" s="491"/>
      <c r="CZL165" s="491"/>
      <c r="CZM165" s="491"/>
      <c r="CZN165" s="491"/>
      <c r="CZO165" s="491"/>
      <c r="CZP165" s="491"/>
      <c r="CZQ165" s="491"/>
      <c r="CZR165" s="491"/>
      <c r="CZS165" s="491"/>
      <c r="CZT165" s="491"/>
      <c r="CZU165" s="491"/>
      <c r="CZV165" s="491"/>
      <c r="CZW165" s="491"/>
      <c r="CZX165" s="491"/>
      <c r="CZY165" s="491"/>
      <c r="CZZ165" s="491"/>
      <c r="DAA165" s="491"/>
      <c r="DAB165" s="491"/>
      <c r="DAC165" s="491"/>
      <c r="DAD165" s="491"/>
      <c r="DAE165" s="491"/>
      <c r="DAF165" s="491"/>
      <c r="DAG165" s="491"/>
      <c r="DAH165" s="491"/>
      <c r="DAI165" s="491"/>
      <c r="DAJ165" s="491"/>
      <c r="DAK165" s="491"/>
      <c r="DAL165" s="491"/>
      <c r="DAM165" s="491"/>
      <c r="DAN165" s="491"/>
      <c r="DAO165" s="491"/>
      <c r="DAP165" s="491"/>
      <c r="DAQ165" s="491"/>
      <c r="DAR165" s="491"/>
      <c r="DAS165" s="491"/>
      <c r="DAT165" s="491"/>
      <c r="DAU165" s="491"/>
      <c r="DAV165" s="491"/>
      <c r="DAW165" s="491"/>
      <c r="DAX165" s="491"/>
      <c r="DAY165" s="491"/>
      <c r="DAZ165" s="491"/>
      <c r="DBA165" s="491"/>
      <c r="DBB165" s="491"/>
      <c r="DBC165" s="491"/>
      <c r="DBD165" s="491"/>
      <c r="DBE165" s="491"/>
      <c r="DBF165" s="491"/>
      <c r="DBG165" s="491"/>
      <c r="DBH165" s="491"/>
      <c r="DBI165" s="491"/>
      <c r="DBJ165" s="491"/>
      <c r="DBK165" s="491"/>
      <c r="DBL165" s="491"/>
      <c r="DBM165" s="491"/>
      <c r="DBN165" s="491"/>
      <c r="DBO165" s="491"/>
      <c r="DBP165" s="491"/>
      <c r="DBQ165" s="491"/>
      <c r="DBR165" s="491"/>
      <c r="DBS165" s="491"/>
      <c r="DBT165" s="491"/>
      <c r="DBU165" s="491"/>
      <c r="DBV165" s="491"/>
      <c r="DBW165" s="491"/>
      <c r="DBX165" s="491"/>
      <c r="DBY165" s="491"/>
      <c r="DBZ165" s="491"/>
      <c r="DCA165" s="491"/>
      <c r="DCB165" s="491"/>
      <c r="DCC165" s="491"/>
      <c r="DCD165" s="491"/>
      <c r="DCE165" s="491"/>
      <c r="DCF165" s="491"/>
      <c r="DCG165" s="491"/>
      <c r="DCH165" s="491"/>
      <c r="DCI165" s="491"/>
      <c r="DCJ165" s="491"/>
      <c r="DCK165" s="491"/>
      <c r="DCL165" s="491"/>
      <c r="DCM165" s="491"/>
      <c r="DCN165" s="491"/>
      <c r="DCO165" s="491"/>
      <c r="DCP165" s="491"/>
      <c r="DCQ165" s="491"/>
      <c r="DCR165" s="491"/>
      <c r="DCS165" s="491"/>
      <c r="DCT165" s="491"/>
      <c r="DCU165" s="491"/>
      <c r="DCV165" s="491"/>
      <c r="DCW165" s="491"/>
      <c r="DCX165" s="491"/>
      <c r="DCY165" s="491"/>
      <c r="DCZ165" s="491"/>
      <c r="DDA165" s="491"/>
      <c r="DDB165" s="491"/>
      <c r="DDC165" s="491"/>
      <c r="DDD165" s="491"/>
      <c r="DDE165" s="491"/>
      <c r="DDF165" s="491"/>
      <c r="DDG165" s="491"/>
      <c r="DDH165" s="491"/>
      <c r="DDI165" s="491"/>
      <c r="DDJ165" s="491"/>
      <c r="DDK165" s="491"/>
      <c r="DDL165" s="491"/>
      <c r="DDM165" s="491"/>
      <c r="DDN165" s="491"/>
      <c r="DDO165" s="491"/>
      <c r="DDP165" s="491"/>
      <c r="DDQ165" s="491"/>
      <c r="DDR165" s="491"/>
      <c r="DDS165" s="491"/>
      <c r="DDT165" s="491"/>
      <c r="DDU165" s="491"/>
      <c r="DDV165" s="491"/>
      <c r="DDW165" s="491"/>
      <c r="DDX165" s="491"/>
      <c r="DDY165" s="491"/>
      <c r="DDZ165" s="491"/>
      <c r="DEA165" s="491"/>
      <c r="DEB165" s="491"/>
      <c r="DEC165" s="491"/>
      <c r="DED165" s="491"/>
      <c r="DEE165" s="491"/>
      <c r="DEF165" s="491"/>
      <c r="DEG165" s="491"/>
      <c r="DEH165" s="491"/>
      <c r="DEI165" s="491"/>
      <c r="DEJ165" s="491"/>
      <c r="DEK165" s="491"/>
      <c r="DEL165" s="491"/>
      <c r="DEM165" s="491"/>
      <c r="DEN165" s="491"/>
      <c r="DEO165" s="491"/>
      <c r="DEP165" s="491"/>
      <c r="DEQ165" s="491"/>
      <c r="DER165" s="491"/>
      <c r="DES165" s="491"/>
      <c r="DET165" s="491"/>
      <c r="DEU165" s="491"/>
      <c r="DEV165" s="491"/>
      <c r="DEW165" s="491"/>
      <c r="DEX165" s="491"/>
      <c r="DEY165" s="491"/>
      <c r="DEZ165" s="491"/>
      <c r="DFA165" s="491"/>
      <c r="DFB165" s="491"/>
      <c r="DFC165" s="491"/>
      <c r="DFD165" s="491"/>
      <c r="DFE165" s="491"/>
      <c r="DFF165" s="491"/>
      <c r="DFG165" s="491"/>
      <c r="DFH165" s="491"/>
      <c r="DFI165" s="491"/>
      <c r="DFJ165" s="491"/>
      <c r="DFK165" s="491"/>
      <c r="DFL165" s="491"/>
      <c r="DFM165" s="491"/>
      <c r="DFN165" s="491"/>
      <c r="DFO165" s="491"/>
      <c r="DFP165" s="491"/>
      <c r="DFQ165" s="491"/>
      <c r="DFR165" s="491"/>
      <c r="DFS165" s="491"/>
      <c r="DFT165" s="491"/>
      <c r="DFU165" s="491"/>
      <c r="DFV165" s="491"/>
      <c r="DFW165" s="491"/>
      <c r="DFX165" s="491"/>
      <c r="DFY165" s="491"/>
      <c r="DFZ165" s="491"/>
      <c r="DGA165" s="491"/>
      <c r="DGB165" s="491"/>
      <c r="DGC165" s="491"/>
      <c r="DGD165" s="491"/>
      <c r="DGE165" s="491"/>
      <c r="DGF165" s="491"/>
      <c r="DGG165" s="491"/>
      <c r="DGH165" s="491"/>
      <c r="DGI165" s="491"/>
      <c r="DGJ165" s="491"/>
      <c r="DGK165" s="491"/>
      <c r="DGL165" s="491"/>
      <c r="DGM165" s="491"/>
      <c r="DGN165" s="491"/>
      <c r="DGO165" s="491"/>
      <c r="DGP165" s="491"/>
      <c r="DGQ165" s="491"/>
      <c r="DGR165" s="491"/>
      <c r="DGS165" s="491"/>
      <c r="DGT165" s="491"/>
      <c r="DGU165" s="491"/>
      <c r="DGV165" s="491"/>
      <c r="DGW165" s="491"/>
      <c r="DGX165" s="491"/>
      <c r="DGY165" s="491"/>
      <c r="DGZ165" s="491"/>
      <c r="DHA165" s="491"/>
      <c r="DHB165" s="491"/>
      <c r="DHC165" s="491"/>
      <c r="DHD165" s="491"/>
      <c r="DHE165" s="491"/>
      <c r="DHF165" s="491"/>
      <c r="DHG165" s="491"/>
      <c r="DHH165" s="491"/>
      <c r="DHI165" s="491"/>
      <c r="DHJ165" s="491"/>
      <c r="DHK165" s="491"/>
      <c r="DHL165" s="491"/>
      <c r="DHM165" s="491"/>
      <c r="DHN165" s="491"/>
      <c r="DHO165" s="491"/>
      <c r="DHP165" s="491"/>
      <c r="DHQ165" s="491"/>
      <c r="DHR165" s="491"/>
      <c r="DHS165" s="491"/>
      <c r="DHT165" s="491"/>
      <c r="DHU165" s="491"/>
      <c r="DHV165" s="491"/>
      <c r="DHW165" s="491"/>
      <c r="DHX165" s="491"/>
      <c r="DHY165" s="491"/>
      <c r="DHZ165" s="491"/>
      <c r="DIA165" s="491"/>
      <c r="DIB165" s="491"/>
      <c r="DIC165" s="491"/>
      <c r="DID165" s="491"/>
      <c r="DIE165" s="491"/>
      <c r="DIF165" s="491"/>
      <c r="DIG165" s="491"/>
      <c r="DIH165" s="491"/>
      <c r="DII165" s="491"/>
      <c r="DIJ165" s="491"/>
      <c r="DIK165" s="491"/>
      <c r="DIL165" s="491"/>
      <c r="DIM165" s="491"/>
      <c r="DIN165" s="491"/>
      <c r="DIO165" s="491"/>
      <c r="DIP165" s="491"/>
      <c r="DIQ165" s="491"/>
      <c r="DIR165" s="491"/>
      <c r="DIS165" s="491"/>
      <c r="DIT165" s="491"/>
      <c r="DIU165" s="491"/>
      <c r="DIV165" s="491"/>
      <c r="DIW165" s="491"/>
      <c r="DIX165" s="491"/>
      <c r="DIY165" s="491"/>
      <c r="DIZ165" s="491"/>
      <c r="DJA165" s="491"/>
      <c r="DJB165" s="491"/>
      <c r="DJC165" s="491"/>
      <c r="DJD165" s="491"/>
      <c r="DJE165" s="491"/>
      <c r="DJF165" s="491"/>
      <c r="DJG165" s="491"/>
      <c r="DJH165" s="491"/>
      <c r="DJI165" s="491"/>
      <c r="DJJ165" s="491"/>
      <c r="DJK165" s="491"/>
      <c r="DJL165" s="491"/>
      <c r="DJM165" s="491"/>
      <c r="DJN165" s="491"/>
      <c r="DJO165" s="491"/>
      <c r="DJP165" s="491"/>
      <c r="DJQ165" s="491"/>
      <c r="DJR165" s="491"/>
      <c r="DJS165" s="491"/>
      <c r="DJT165" s="491"/>
      <c r="DJU165" s="491"/>
      <c r="DJV165" s="491"/>
      <c r="DJW165" s="491"/>
      <c r="DJX165" s="491"/>
      <c r="DJY165" s="491"/>
      <c r="DJZ165" s="491"/>
      <c r="DKA165" s="491"/>
      <c r="DKB165" s="491"/>
      <c r="DKC165" s="491"/>
      <c r="DKD165" s="491"/>
      <c r="DKE165" s="491"/>
      <c r="DKF165" s="491"/>
      <c r="DKG165" s="491"/>
      <c r="DKH165" s="491"/>
      <c r="DKI165" s="491"/>
      <c r="DKJ165" s="491"/>
      <c r="DKK165" s="491"/>
      <c r="DKL165" s="491"/>
      <c r="DKM165" s="491"/>
      <c r="DKN165" s="491"/>
      <c r="DKO165" s="491"/>
      <c r="DKP165" s="491"/>
      <c r="DKQ165" s="491"/>
      <c r="DKR165" s="491"/>
      <c r="DKS165" s="491"/>
      <c r="DKT165" s="491"/>
      <c r="DKU165" s="491"/>
      <c r="DKV165" s="491"/>
      <c r="DKW165" s="491"/>
      <c r="DKX165" s="491"/>
      <c r="DKY165" s="491"/>
      <c r="DKZ165" s="491"/>
      <c r="DLA165" s="491"/>
      <c r="DLB165" s="491"/>
      <c r="DLC165" s="491"/>
      <c r="DLD165" s="491"/>
      <c r="DLE165" s="491"/>
      <c r="DLF165" s="491"/>
      <c r="DLG165" s="491"/>
      <c r="DLH165" s="491"/>
      <c r="DLI165" s="491"/>
      <c r="DLJ165" s="491"/>
      <c r="DLK165" s="491"/>
      <c r="DLL165" s="491"/>
      <c r="DLM165" s="491"/>
      <c r="DLN165" s="491"/>
      <c r="DLO165" s="491"/>
      <c r="DLP165" s="491"/>
      <c r="DLQ165" s="491"/>
      <c r="DLR165" s="491"/>
      <c r="DLS165" s="491"/>
      <c r="DLT165" s="491"/>
      <c r="DLU165" s="491"/>
      <c r="DLV165" s="491"/>
      <c r="DLW165" s="491"/>
      <c r="DLX165" s="491"/>
      <c r="DLY165" s="491"/>
      <c r="DLZ165" s="491"/>
      <c r="DMA165" s="491"/>
      <c r="DMB165" s="491"/>
      <c r="DMC165" s="491"/>
      <c r="DMD165" s="491"/>
      <c r="DME165" s="491"/>
      <c r="DMF165" s="491"/>
      <c r="DMG165" s="491"/>
      <c r="DMH165" s="491"/>
      <c r="DMI165" s="491"/>
      <c r="DMJ165" s="491"/>
      <c r="DMK165" s="491"/>
      <c r="DML165" s="491"/>
      <c r="DMM165" s="491"/>
      <c r="DMN165" s="491"/>
      <c r="DMO165" s="491"/>
      <c r="DMP165" s="491"/>
      <c r="DMQ165" s="491"/>
      <c r="DMR165" s="491"/>
      <c r="DMS165" s="491"/>
      <c r="DMT165" s="491"/>
      <c r="DMU165" s="491"/>
      <c r="DMV165" s="491"/>
      <c r="DMW165" s="491"/>
      <c r="DMX165" s="491"/>
      <c r="DMY165" s="491"/>
      <c r="DMZ165" s="491"/>
      <c r="DNA165" s="491"/>
      <c r="DNB165" s="491"/>
      <c r="DNC165" s="491"/>
      <c r="DND165" s="491"/>
      <c r="DNE165" s="491"/>
      <c r="DNF165" s="491"/>
      <c r="DNG165" s="491"/>
      <c r="DNH165" s="491"/>
      <c r="DNI165" s="491"/>
      <c r="DNJ165" s="491"/>
      <c r="DNK165" s="491"/>
      <c r="DNL165" s="491"/>
      <c r="DNM165" s="491"/>
      <c r="DNN165" s="491"/>
      <c r="DNO165" s="491"/>
      <c r="DNP165" s="491"/>
      <c r="DNQ165" s="491"/>
      <c r="DNR165" s="491"/>
      <c r="DNS165" s="491"/>
      <c r="DNT165" s="491"/>
      <c r="DNU165" s="491"/>
      <c r="DNV165" s="491"/>
      <c r="DNW165" s="491"/>
      <c r="DNX165" s="491"/>
      <c r="DNY165" s="491"/>
      <c r="DNZ165" s="491"/>
      <c r="DOA165" s="491"/>
      <c r="DOB165" s="491"/>
      <c r="DOC165" s="491"/>
      <c r="DOD165" s="491"/>
      <c r="DOE165" s="491"/>
      <c r="DOF165" s="491"/>
      <c r="DOG165" s="491"/>
      <c r="DOH165" s="491"/>
      <c r="DOI165" s="491"/>
      <c r="DOJ165" s="491"/>
      <c r="DOK165" s="491"/>
      <c r="DOL165" s="491"/>
      <c r="DOM165" s="491"/>
      <c r="DON165" s="491"/>
      <c r="DOO165" s="491"/>
      <c r="DOP165" s="491"/>
      <c r="DOQ165" s="491"/>
      <c r="DOR165" s="491"/>
      <c r="DOS165" s="491"/>
      <c r="DOT165" s="491"/>
      <c r="DOU165" s="491"/>
      <c r="DOV165" s="491"/>
      <c r="DOW165" s="491"/>
      <c r="DOX165" s="491"/>
      <c r="DOY165" s="491"/>
      <c r="DOZ165" s="491"/>
      <c r="DPA165" s="491"/>
      <c r="DPB165" s="491"/>
      <c r="DPC165" s="491"/>
      <c r="DPD165" s="491"/>
      <c r="DPE165" s="491"/>
      <c r="DPF165" s="491"/>
      <c r="DPG165" s="491"/>
      <c r="DPH165" s="491"/>
      <c r="DPI165" s="491"/>
      <c r="DPJ165" s="491"/>
      <c r="DPK165" s="491"/>
      <c r="DPL165" s="491"/>
      <c r="DPM165" s="491"/>
      <c r="DPN165" s="491"/>
      <c r="DPO165" s="491"/>
      <c r="DPP165" s="491"/>
      <c r="DPQ165" s="491"/>
      <c r="DPR165" s="491"/>
      <c r="DPS165" s="491"/>
      <c r="DPT165" s="491"/>
      <c r="DPU165" s="491"/>
      <c r="DPV165" s="491"/>
      <c r="DPW165" s="491"/>
      <c r="DPX165" s="491"/>
      <c r="DPY165" s="491"/>
      <c r="DPZ165" s="491"/>
      <c r="DQA165" s="491"/>
      <c r="DQB165" s="491"/>
      <c r="DQC165" s="491"/>
      <c r="DQD165" s="491"/>
      <c r="DQE165" s="491"/>
      <c r="DQF165" s="491"/>
      <c r="DQG165" s="491"/>
      <c r="DQH165" s="491"/>
      <c r="DQI165" s="491"/>
      <c r="DQJ165" s="491"/>
      <c r="DQK165" s="491"/>
      <c r="DQL165" s="491"/>
      <c r="DQM165" s="491"/>
      <c r="DQN165" s="491"/>
      <c r="DQO165" s="491"/>
      <c r="DQP165" s="491"/>
      <c r="DQQ165" s="491"/>
      <c r="DQR165" s="491"/>
      <c r="DQS165" s="491"/>
      <c r="DQT165" s="491"/>
      <c r="DQU165" s="491"/>
      <c r="DQV165" s="491"/>
      <c r="DQW165" s="491"/>
      <c r="DQX165" s="491"/>
      <c r="DQY165" s="491"/>
      <c r="DQZ165" s="491"/>
      <c r="DRA165" s="491"/>
      <c r="DRB165" s="491"/>
      <c r="DRC165" s="491"/>
      <c r="DRD165" s="491"/>
      <c r="DRE165" s="491"/>
      <c r="DRF165" s="491"/>
      <c r="DRG165" s="491"/>
      <c r="DRH165" s="491"/>
      <c r="DRI165" s="491"/>
      <c r="DRJ165" s="491"/>
      <c r="DRK165" s="491"/>
      <c r="DRL165" s="491"/>
      <c r="DRM165" s="491"/>
      <c r="DRN165" s="491"/>
      <c r="DRO165" s="491"/>
      <c r="DRP165" s="491"/>
      <c r="DRQ165" s="491"/>
      <c r="DRR165" s="491"/>
      <c r="DRS165" s="491"/>
      <c r="DRT165" s="491"/>
      <c r="DRU165" s="491"/>
      <c r="DRV165" s="491"/>
      <c r="DRW165" s="491"/>
      <c r="DRX165" s="491"/>
      <c r="DRY165" s="491"/>
      <c r="DRZ165" s="491"/>
      <c r="DSA165" s="491"/>
      <c r="DSB165" s="491"/>
      <c r="DSC165" s="491"/>
      <c r="DSD165" s="491"/>
      <c r="DSE165" s="491"/>
      <c r="DSF165" s="491"/>
      <c r="DSG165" s="491"/>
      <c r="DSH165" s="491"/>
      <c r="DSI165" s="491"/>
      <c r="DSJ165" s="491"/>
      <c r="DSK165" s="491"/>
      <c r="DSL165" s="491"/>
      <c r="DSM165" s="491"/>
      <c r="DSN165" s="491"/>
      <c r="DSO165" s="491"/>
      <c r="DSP165" s="491"/>
      <c r="DSQ165" s="491"/>
      <c r="DSR165" s="491"/>
      <c r="DSS165" s="491"/>
      <c r="DST165" s="491"/>
      <c r="DSU165" s="491"/>
      <c r="DSV165" s="491"/>
      <c r="DSW165" s="491"/>
      <c r="DSX165" s="491"/>
      <c r="DSY165" s="491"/>
      <c r="DSZ165" s="491"/>
      <c r="DTA165" s="491"/>
      <c r="DTB165" s="491"/>
      <c r="DTC165" s="491"/>
      <c r="DTD165" s="491"/>
      <c r="DTE165" s="491"/>
      <c r="DTF165" s="491"/>
      <c r="DTG165" s="491"/>
      <c r="DTH165" s="491"/>
      <c r="DTI165" s="491"/>
      <c r="DTJ165" s="491"/>
      <c r="DTK165" s="491"/>
      <c r="DTL165" s="491"/>
      <c r="DTM165" s="491"/>
      <c r="DTN165" s="491"/>
      <c r="DTO165" s="491"/>
      <c r="DTP165" s="491"/>
      <c r="DTQ165" s="491"/>
      <c r="DTR165" s="491"/>
      <c r="DTS165" s="491"/>
      <c r="DTT165" s="491"/>
      <c r="DTU165" s="491"/>
      <c r="DTV165" s="491"/>
      <c r="DTW165" s="491"/>
      <c r="DTX165" s="491"/>
      <c r="DTY165" s="491"/>
      <c r="DTZ165" s="491"/>
      <c r="DUA165" s="491"/>
      <c r="DUB165" s="491"/>
      <c r="DUC165" s="491"/>
      <c r="DUD165" s="491"/>
      <c r="DUE165" s="491"/>
      <c r="DUF165" s="491"/>
      <c r="DUG165" s="491"/>
      <c r="DUH165" s="491"/>
      <c r="DUI165" s="491"/>
      <c r="DUJ165" s="491"/>
      <c r="DUK165" s="491"/>
      <c r="DUL165" s="491"/>
      <c r="DUM165" s="491"/>
      <c r="DUN165" s="491"/>
      <c r="DUO165" s="491"/>
      <c r="DUP165" s="491"/>
      <c r="DUQ165" s="491"/>
      <c r="DUR165" s="491"/>
      <c r="DUS165" s="491"/>
      <c r="DUT165" s="491"/>
      <c r="DUU165" s="491"/>
      <c r="DUV165" s="491"/>
      <c r="DUW165" s="491"/>
      <c r="DUX165" s="491"/>
      <c r="DUY165" s="491"/>
      <c r="DUZ165" s="491"/>
      <c r="DVA165" s="491"/>
      <c r="DVB165" s="491"/>
      <c r="DVC165" s="491"/>
      <c r="DVD165" s="491"/>
      <c r="DVE165" s="491"/>
      <c r="DVF165" s="491"/>
      <c r="DVG165" s="491"/>
      <c r="DVH165" s="491"/>
      <c r="DVI165" s="491"/>
      <c r="DVJ165" s="491"/>
      <c r="DVK165" s="491"/>
      <c r="DVL165" s="491"/>
      <c r="DVM165" s="491"/>
      <c r="DVN165" s="491"/>
      <c r="DVO165" s="491"/>
      <c r="DVP165" s="491"/>
      <c r="DVQ165" s="491"/>
      <c r="DVR165" s="491"/>
      <c r="DVS165" s="491"/>
      <c r="DVT165" s="491"/>
      <c r="DVU165" s="491"/>
      <c r="DVV165" s="491"/>
      <c r="DVW165" s="491"/>
      <c r="DVX165" s="491"/>
      <c r="DVY165" s="491"/>
      <c r="DVZ165" s="491"/>
      <c r="DWA165" s="491"/>
      <c r="DWB165" s="491"/>
      <c r="DWC165" s="491"/>
      <c r="DWD165" s="491"/>
      <c r="DWE165" s="491"/>
      <c r="DWF165" s="491"/>
      <c r="DWG165" s="491"/>
      <c r="DWH165" s="491"/>
      <c r="DWI165" s="491"/>
      <c r="DWJ165" s="491"/>
      <c r="DWK165" s="491"/>
      <c r="DWL165" s="491"/>
      <c r="DWM165" s="491"/>
      <c r="DWN165" s="491"/>
      <c r="DWO165" s="491"/>
      <c r="DWP165" s="491"/>
      <c r="DWQ165" s="491"/>
      <c r="DWR165" s="491"/>
      <c r="DWS165" s="491"/>
      <c r="DWT165" s="491"/>
      <c r="DWU165" s="491"/>
      <c r="DWV165" s="491"/>
      <c r="DWW165" s="491"/>
      <c r="DWX165" s="491"/>
      <c r="DWY165" s="491"/>
      <c r="DWZ165" s="491"/>
      <c r="DXA165" s="491"/>
      <c r="DXB165" s="491"/>
      <c r="DXC165" s="491"/>
      <c r="DXD165" s="491"/>
      <c r="DXE165" s="491"/>
      <c r="DXF165" s="491"/>
      <c r="DXG165" s="491"/>
      <c r="DXH165" s="491"/>
      <c r="DXI165" s="491"/>
      <c r="DXJ165" s="491"/>
      <c r="DXK165" s="491"/>
      <c r="DXL165" s="491"/>
      <c r="DXM165" s="491"/>
      <c r="DXN165" s="491"/>
      <c r="DXO165" s="491"/>
      <c r="DXP165" s="491"/>
      <c r="DXQ165" s="491"/>
      <c r="DXR165" s="491"/>
      <c r="DXS165" s="491"/>
      <c r="DXT165" s="491"/>
      <c r="DXU165" s="491"/>
      <c r="DXV165" s="491"/>
      <c r="DXW165" s="491"/>
      <c r="DXX165" s="491"/>
      <c r="DXY165" s="491"/>
      <c r="DXZ165" s="491"/>
      <c r="DYA165" s="491"/>
      <c r="DYB165" s="491"/>
      <c r="DYC165" s="491"/>
      <c r="DYD165" s="491"/>
      <c r="DYE165" s="491"/>
      <c r="DYF165" s="491"/>
      <c r="DYG165" s="491"/>
      <c r="DYH165" s="491"/>
      <c r="DYI165" s="491"/>
      <c r="DYJ165" s="491"/>
      <c r="DYK165" s="491"/>
      <c r="DYL165" s="491"/>
      <c r="DYM165" s="491"/>
      <c r="DYN165" s="491"/>
      <c r="DYO165" s="491"/>
      <c r="DYP165" s="491"/>
      <c r="DYQ165" s="491"/>
      <c r="DYR165" s="491"/>
      <c r="DYS165" s="491"/>
      <c r="DYT165" s="491"/>
      <c r="DYU165" s="491"/>
      <c r="DYV165" s="491"/>
      <c r="DYW165" s="491"/>
      <c r="DYX165" s="491"/>
      <c r="DYY165" s="491"/>
      <c r="DYZ165" s="491"/>
      <c r="DZA165" s="491"/>
      <c r="DZB165" s="491"/>
      <c r="DZC165" s="491"/>
      <c r="DZD165" s="491"/>
      <c r="DZE165" s="491"/>
      <c r="DZF165" s="491"/>
      <c r="DZG165" s="491"/>
      <c r="DZH165" s="491"/>
      <c r="DZI165" s="491"/>
      <c r="DZJ165" s="491"/>
      <c r="DZK165" s="491"/>
      <c r="DZL165" s="491"/>
      <c r="DZM165" s="491"/>
      <c r="DZN165" s="491"/>
      <c r="DZO165" s="491"/>
      <c r="DZP165" s="491"/>
      <c r="DZQ165" s="491"/>
      <c r="DZR165" s="491"/>
      <c r="DZS165" s="491"/>
      <c r="DZT165" s="491"/>
      <c r="DZU165" s="491"/>
      <c r="DZV165" s="491"/>
      <c r="DZW165" s="491"/>
      <c r="DZX165" s="491"/>
      <c r="DZY165" s="491"/>
      <c r="DZZ165" s="491"/>
      <c r="EAA165" s="491"/>
      <c r="EAB165" s="491"/>
      <c r="EAC165" s="491"/>
      <c r="EAD165" s="491"/>
      <c r="EAE165" s="491"/>
      <c r="EAF165" s="491"/>
      <c r="EAG165" s="491"/>
      <c r="EAH165" s="491"/>
      <c r="EAI165" s="491"/>
      <c r="EAJ165" s="491"/>
      <c r="EAK165" s="491"/>
      <c r="EAL165" s="491"/>
      <c r="EAM165" s="491"/>
      <c r="EAN165" s="491"/>
      <c r="EAO165" s="491"/>
      <c r="EAP165" s="491"/>
      <c r="EAQ165" s="491"/>
      <c r="EAR165" s="491"/>
      <c r="EAS165" s="491"/>
      <c r="EAT165" s="491"/>
      <c r="EAU165" s="491"/>
      <c r="EAV165" s="491"/>
      <c r="EAW165" s="491"/>
      <c r="EAX165" s="491"/>
      <c r="EAY165" s="491"/>
      <c r="EAZ165" s="491"/>
      <c r="EBA165" s="491"/>
      <c r="EBB165" s="491"/>
      <c r="EBC165" s="491"/>
      <c r="EBD165" s="491"/>
      <c r="EBE165" s="491"/>
      <c r="EBF165" s="491"/>
      <c r="EBG165" s="491"/>
      <c r="EBH165" s="491"/>
      <c r="EBI165" s="491"/>
      <c r="EBJ165" s="491"/>
      <c r="EBK165" s="491"/>
      <c r="EBL165" s="491"/>
      <c r="EBM165" s="491"/>
      <c r="EBN165" s="491"/>
      <c r="EBO165" s="491"/>
      <c r="EBP165" s="491"/>
      <c r="EBQ165" s="491"/>
      <c r="EBR165" s="491"/>
      <c r="EBS165" s="491"/>
      <c r="EBT165" s="491"/>
      <c r="EBU165" s="491"/>
      <c r="EBV165" s="491"/>
      <c r="EBW165" s="491"/>
      <c r="EBX165" s="491"/>
      <c r="EBY165" s="491"/>
      <c r="EBZ165" s="491"/>
      <c r="ECA165" s="491"/>
      <c r="ECB165" s="491"/>
      <c r="ECC165" s="491"/>
      <c r="ECD165" s="491"/>
      <c r="ECE165" s="491"/>
      <c r="ECF165" s="491"/>
      <c r="ECG165" s="491"/>
      <c r="ECH165" s="491"/>
      <c r="ECI165" s="491"/>
      <c r="ECJ165" s="491"/>
      <c r="ECK165" s="491"/>
      <c r="ECL165" s="491"/>
      <c r="ECM165" s="491"/>
      <c r="ECN165" s="491"/>
      <c r="ECO165" s="491"/>
      <c r="ECP165" s="491"/>
      <c r="ECQ165" s="491"/>
      <c r="ECR165" s="491"/>
      <c r="ECS165" s="491"/>
      <c r="ECT165" s="491"/>
      <c r="ECU165" s="491"/>
      <c r="ECV165" s="491"/>
      <c r="ECW165" s="491"/>
      <c r="ECX165" s="491"/>
      <c r="ECY165" s="491"/>
      <c r="ECZ165" s="491"/>
      <c r="EDA165" s="491"/>
      <c r="EDB165" s="491"/>
      <c r="EDC165" s="491"/>
      <c r="EDD165" s="491"/>
      <c r="EDE165" s="491"/>
      <c r="EDF165" s="491"/>
      <c r="EDG165" s="491"/>
      <c r="EDH165" s="491"/>
      <c r="EDI165" s="491"/>
      <c r="EDJ165" s="491"/>
      <c r="EDK165" s="491"/>
      <c r="EDL165" s="491"/>
      <c r="EDM165" s="491"/>
      <c r="EDN165" s="491"/>
      <c r="EDO165" s="491"/>
      <c r="EDP165" s="491"/>
      <c r="EDQ165" s="491"/>
      <c r="EDR165" s="491"/>
      <c r="EDS165" s="491"/>
      <c r="EDT165" s="491"/>
      <c r="EDU165" s="491"/>
      <c r="EDV165" s="491"/>
      <c r="EDW165" s="491"/>
      <c r="EDX165" s="491"/>
      <c r="EDY165" s="491"/>
      <c r="EDZ165" s="491"/>
      <c r="EEA165" s="491"/>
      <c r="EEB165" s="491"/>
      <c r="EEC165" s="491"/>
      <c r="EED165" s="491"/>
      <c r="EEE165" s="491"/>
      <c r="EEF165" s="491"/>
      <c r="EEG165" s="491"/>
      <c r="EEH165" s="491"/>
      <c r="EEI165" s="491"/>
      <c r="EEJ165" s="491"/>
      <c r="EEK165" s="491"/>
      <c r="EEL165" s="491"/>
      <c r="EEM165" s="491"/>
      <c r="EEN165" s="491"/>
      <c r="EEO165" s="491"/>
      <c r="EEP165" s="491"/>
      <c r="EEQ165" s="491"/>
      <c r="EER165" s="491"/>
      <c r="EES165" s="491"/>
      <c r="EET165" s="491"/>
      <c r="EEU165" s="491"/>
      <c r="EEV165" s="491"/>
      <c r="EEW165" s="491"/>
      <c r="EEX165" s="491"/>
      <c r="EEY165" s="491"/>
      <c r="EEZ165" s="491"/>
      <c r="EFA165" s="491"/>
      <c r="EFB165" s="491"/>
      <c r="EFC165" s="491"/>
      <c r="EFD165" s="491"/>
      <c r="EFE165" s="491"/>
      <c r="EFF165" s="491"/>
      <c r="EFG165" s="491"/>
      <c r="EFH165" s="491"/>
      <c r="EFI165" s="491"/>
      <c r="EFJ165" s="491"/>
      <c r="EFK165" s="491"/>
      <c r="EFL165" s="491"/>
      <c r="EFM165" s="491"/>
      <c r="EFN165" s="491"/>
      <c r="EFO165" s="491"/>
      <c r="EFP165" s="491"/>
      <c r="EFQ165" s="491"/>
      <c r="EFR165" s="491"/>
      <c r="EFS165" s="491"/>
      <c r="EFT165" s="491"/>
      <c r="EFU165" s="491"/>
      <c r="EFV165" s="491"/>
      <c r="EFW165" s="491"/>
      <c r="EFX165" s="491"/>
      <c r="EFY165" s="491"/>
      <c r="EFZ165" s="491"/>
      <c r="EGA165" s="491"/>
      <c r="EGB165" s="491"/>
      <c r="EGC165" s="491"/>
      <c r="EGD165" s="491"/>
      <c r="EGE165" s="491"/>
      <c r="EGF165" s="491"/>
      <c r="EGG165" s="491"/>
      <c r="EGH165" s="491"/>
      <c r="EGI165" s="491"/>
      <c r="EGJ165" s="491"/>
      <c r="EGK165" s="491"/>
      <c r="EGL165" s="491"/>
      <c r="EGM165" s="491"/>
      <c r="EGN165" s="491"/>
      <c r="EGO165" s="491"/>
      <c r="EGP165" s="491"/>
      <c r="EGQ165" s="491"/>
      <c r="EGR165" s="491"/>
      <c r="EGS165" s="491"/>
      <c r="EGT165" s="491"/>
      <c r="EGU165" s="491"/>
      <c r="EGV165" s="491"/>
      <c r="EGW165" s="491"/>
      <c r="EGX165" s="491"/>
      <c r="EGY165" s="491"/>
      <c r="EGZ165" s="491"/>
      <c r="EHA165" s="491"/>
      <c r="EHB165" s="491"/>
      <c r="EHC165" s="491"/>
      <c r="EHD165" s="491"/>
      <c r="EHE165" s="491"/>
      <c r="EHF165" s="491"/>
      <c r="EHG165" s="491"/>
      <c r="EHH165" s="491"/>
      <c r="EHI165" s="491"/>
      <c r="EHJ165" s="491"/>
      <c r="EHK165" s="491"/>
      <c r="EHL165" s="491"/>
      <c r="EHM165" s="491"/>
      <c r="EHN165" s="491"/>
      <c r="EHO165" s="491"/>
      <c r="EHP165" s="491"/>
      <c r="EHQ165" s="491"/>
      <c r="EHR165" s="491"/>
      <c r="EHS165" s="491"/>
      <c r="EHT165" s="491"/>
      <c r="EHU165" s="491"/>
      <c r="EHV165" s="491"/>
      <c r="EHW165" s="491"/>
      <c r="EHX165" s="491"/>
      <c r="EHY165" s="491"/>
      <c r="EHZ165" s="491"/>
      <c r="EIA165" s="491"/>
      <c r="EIB165" s="491"/>
      <c r="EIC165" s="491"/>
      <c r="EID165" s="491"/>
      <c r="EIE165" s="491"/>
      <c r="EIF165" s="491"/>
      <c r="EIG165" s="491"/>
      <c r="EIH165" s="491"/>
      <c r="EII165" s="491"/>
      <c r="EIJ165" s="491"/>
      <c r="EIK165" s="491"/>
      <c r="EIL165" s="491"/>
      <c r="EIM165" s="491"/>
      <c r="EIN165" s="491"/>
      <c r="EIO165" s="491"/>
      <c r="EIP165" s="491"/>
      <c r="EIQ165" s="491"/>
      <c r="EIR165" s="491"/>
      <c r="EIS165" s="491"/>
      <c r="EIT165" s="491"/>
      <c r="EIU165" s="491"/>
      <c r="EIV165" s="491"/>
      <c r="EIW165" s="491"/>
      <c r="EIX165" s="491"/>
      <c r="EIY165" s="491"/>
      <c r="EIZ165" s="491"/>
      <c r="EJA165" s="491"/>
      <c r="EJB165" s="491"/>
      <c r="EJC165" s="491"/>
      <c r="EJD165" s="491"/>
      <c r="EJE165" s="491"/>
      <c r="EJF165" s="491"/>
      <c r="EJG165" s="491"/>
      <c r="EJH165" s="491"/>
      <c r="EJI165" s="491"/>
      <c r="EJJ165" s="491"/>
      <c r="EJK165" s="491"/>
      <c r="EJL165" s="491"/>
      <c r="EJM165" s="491"/>
      <c r="EJN165" s="491"/>
      <c r="EJO165" s="491"/>
      <c r="EJP165" s="491"/>
      <c r="EJQ165" s="491"/>
      <c r="EJR165" s="491"/>
      <c r="EJS165" s="491"/>
      <c r="EJT165" s="491"/>
      <c r="EJU165" s="491"/>
      <c r="EJV165" s="491"/>
      <c r="EJW165" s="491"/>
      <c r="EJX165" s="491"/>
      <c r="EJY165" s="491"/>
      <c r="EJZ165" s="491"/>
      <c r="EKA165" s="491"/>
      <c r="EKB165" s="491"/>
      <c r="EKC165" s="491"/>
      <c r="EKD165" s="491"/>
      <c r="EKE165" s="491"/>
      <c r="EKF165" s="491"/>
      <c r="EKG165" s="491"/>
      <c r="EKH165" s="491"/>
      <c r="EKI165" s="491"/>
      <c r="EKJ165" s="491"/>
      <c r="EKK165" s="491"/>
      <c r="EKL165" s="491"/>
      <c r="EKM165" s="491"/>
      <c r="EKN165" s="491"/>
      <c r="EKO165" s="491"/>
      <c r="EKP165" s="491"/>
      <c r="EKQ165" s="491"/>
      <c r="EKR165" s="491"/>
      <c r="EKS165" s="491"/>
      <c r="EKT165" s="491"/>
      <c r="EKU165" s="491"/>
      <c r="EKV165" s="491"/>
      <c r="EKW165" s="491"/>
      <c r="EKX165" s="491"/>
      <c r="EKY165" s="491"/>
      <c r="EKZ165" s="491"/>
      <c r="ELA165" s="491"/>
      <c r="ELB165" s="491"/>
      <c r="ELC165" s="491"/>
      <c r="ELD165" s="491"/>
      <c r="ELE165" s="491"/>
      <c r="ELF165" s="491"/>
      <c r="ELG165" s="491"/>
      <c r="ELH165" s="491"/>
      <c r="ELI165" s="491"/>
      <c r="ELJ165" s="491"/>
      <c r="ELK165" s="491"/>
      <c r="ELL165" s="491"/>
      <c r="ELM165" s="491"/>
      <c r="ELN165" s="491"/>
      <c r="ELO165" s="491"/>
      <c r="ELP165" s="491"/>
      <c r="ELQ165" s="491"/>
      <c r="ELR165" s="491"/>
      <c r="ELS165" s="491"/>
      <c r="ELT165" s="491"/>
      <c r="ELU165" s="491"/>
      <c r="ELV165" s="491"/>
      <c r="ELW165" s="491"/>
      <c r="ELX165" s="491"/>
      <c r="ELY165" s="491"/>
      <c r="ELZ165" s="491"/>
      <c r="EMA165" s="491"/>
      <c r="EMB165" s="491"/>
      <c r="EMC165" s="491"/>
      <c r="EMD165" s="491"/>
      <c r="EME165" s="491"/>
      <c r="EMF165" s="491"/>
      <c r="EMG165" s="491"/>
      <c r="EMH165" s="491"/>
      <c r="EMI165" s="491"/>
      <c r="EMJ165" s="491"/>
      <c r="EMK165" s="491"/>
      <c r="EML165" s="491"/>
      <c r="EMM165" s="491"/>
      <c r="EMN165" s="491"/>
      <c r="EMO165" s="491"/>
      <c r="EMP165" s="491"/>
      <c r="EMQ165" s="491"/>
      <c r="EMR165" s="491"/>
      <c r="EMS165" s="491"/>
      <c r="EMT165" s="491"/>
      <c r="EMU165" s="491"/>
      <c r="EMV165" s="491"/>
      <c r="EMW165" s="491"/>
      <c r="EMX165" s="491"/>
      <c r="EMY165" s="491"/>
      <c r="EMZ165" s="491"/>
      <c r="ENA165" s="491"/>
      <c r="ENB165" s="491"/>
      <c r="ENC165" s="491"/>
      <c r="END165" s="491"/>
      <c r="ENE165" s="491"/>
      <c r="ENF165" s="491"/>
      <c r="ENG165" s="491"/>
      <c r="ENH165" s="491"/>
      <c r="ENI165" s="491"/>
      <c r="ENJ165" s="491"/>
      <c r="ENK165" s="491"/>
      <c r="ENL165" s="491"/>
      <c r="ENM165" s="491"/>
      <c r="ENN165" s="491"/>
      <c r="ENO165" s="491"/>
      <c r="ENP165" s="491"/>
      <c r="ENQ165" s="491"/>
      <c r="ENR165" s="491"/>
      <c r="ENS165" s="491"/>
      <c r="ENT165" s="491"/>
      <c r="ENU165" s="491"/>
      <c r="ENV165" s="491"/>
      <c r="ENW165" s="491"/>
      <c r="ENX165" s="491"/>
      <c r="ENY165" s="491"/>
      <c r="ENZ165" s="491"/>
      <c r="EOA165" s="491"/>
      <c r="EOB165" s="491"/>
      <c r="EOC165" s="491"/>
      <c r="EOD165" s="491"/>
      <c r="EOE165" s="491"/>
      <c r="EOF165" s="491"/>
      <c r="EOG165" s="491"/>
      <c r="EOH165" s="491"/>
      <c r="EOI165" s="491"/>
      <c r="EOJ165" s="491"/>
      <c r="EOK165" s="491"/>
      <c r="EOL165" s="491"/>
      <c r="EOM165" s="491"/>
      <c r="EON165" s="491"/>
      <c r="EOO165" s="491"/>
      <c r="EOP165" s="491"/>
      <c r="EOQ165" s="491"/>
      <c r="EOR165" s="491"/>
      <c r="EOS165" s="491"/>
      <c r="EOT165" s="491"/>
      <c r="EOU165" s="491"/>
      <c r="EOV165" s="491"/>
      <c r="EOW165" s="491"/>
      <c r="EOX165" s="491"/>
      <c r="EOY165" s="491"/>
      <c r="EOZ165" s="491"/>
      <c r="EPA165" s="491"/>
      <c r="EPB165" s="491"/>
      <c r="EPC165" s="491"/>
      <c r="EPD165" s="491"/>
      <c r="EPE165" s="491"/>
      <c r="EPF165" s="491"/>
      <c r="EPG165" s="491"/>
      <c r="EPH165" s="491"/>
      <c r="EPI165" s="491"/>
      <c r="EPJ165" s="491"/>
      <c r="EPK165" s="491"/>
      <c r="EPL165" s="491"/>
      <c r="EPM165" s="491"/>
      <c r="EPN165" s="491"/>
      <c r="EPO165" s="491"/>
      <c r="EPP165" s="491"/>
      <c r="EPQ165" s="491"/>
      <c r="EPR165" s="491"/>
      <c r="EPS165" s="491"/>
      <c r="EPT165" s="491"/>
      <c r="EPU165" s="491"/>
      <c r="EPV165" s="491"/>
      <c r="EPW165" s="491"/>
      <c r="EPX165" s="491"/>
      <c r="EPY165" s="491"/>
      <c r="EPZ165" s="491"/>
      <c r="EQA165" s="491"/>
      <c r="EQB165" s="491"/>
      <c r="EQC165" s="491"/>
      <c r="EQD165" s="491"/>
      <c r="EQE165" s="491"/>
      <c r="EQF165" s="491"/>
      <c r="EQG165" s="491"/>
      <c r="EQH165" s="491"/>
      <c r="EQI165" s="491"/>
      <c r="EQJ165" s="491"/>
      <c r="EQK165" s="491"/>
      <c r="EQL165" s="491"/>
      <c r="EQM165" s="491"/>
      <c r="EQN165" s="491"/>
      <c r="EQO165" s="491"/>
      <c r="EQP165" s="491"/>
      <c r="EQQ165" s="491"/>
      <c r="EQR165" s="491"/>
      <c r="EQS165" s="491"/>
      <c r="EQT165" s="491"/>
      <c r="EQU165" s="491"/>
      <c r="EQV165" s="491"/>
      <c r="EQW165" s="491"/>
      <c r="EQX165" s="491"/>
      <c r="EQY165" s="491"/>
      <c r="EQZ165" s="491"/>
      <c r="ERA165" s="491"/>
      <c r="ERB165" s="491"/>
      <c r="ERC165" s="491"/>
      <c r="ERD165" s="491"/>
      <c r="ERE165" s="491"/>
      <c r="ERF165" s="491"/>
      <c r="ERG165" s="491"/>
      <c r="ERH165" s="491"/>
      <c r="ERI165" s="491"/>
      <c r="ERJ165" s="491"/>
      <c r="ERK165" s="491"/>
      <c r="ERL165" s="491"/>
      <c r="ERM165" s="491"/>
      <c r="ERN165" s="491"/>
      <c r="ERO165" s="491"/>
      <c r="ERP165" s="491"/>
      <c r="ERQ165" s="491"/>
      <c r="ERR165" s="491"/>
      <c r="ERS165" s="491"/>
      <c r="ERT165" s="491"/>
      <c r="ERU165" s="491"/>
      <c r="ERV165" s="491"/>
      <c r="ERW165" s="491"/>
      <c r="ERX165" s="491"/>
      <c r="ERY165" s="491"/>
      <c r="ERZ165" s="491"/>
      <c r="ESA165" s="491"/>
      <c r="ESB165" s="491"/>
      <c r="ESC165" s="491"/>
      <c r="ESD165" s="491"/>
      <c r="ESE165" s="491"/>
      <c r="ESF165" s="491"/>
      <c r="ESG165" s="491"/>
      <c r="ESH165" s="491"/>
      <c r="ESI165" s="491"/>
      <c r="ESJ165" s="491"/>
      <c r="ESK165" s="491"/>
      <c r="ESL165" s="491"/>
      <c r="ESM165" s="491"/>
      <c r="ESN165" s="491"/>
      <c r="ESO165" s="491"/>
      <c r="ESP165" s="491"/>
      <c r="ESQ165" s="491"/>
      <c r="ESR165" s="491"/>
      <c r="ESS165" s="491"/>
      <c r="EST165" s="491"/>
      <c r="ESU165" s="491"/>
      <c r="ESV165" s="491"/>
      <c r="ESW165" s="491"/>
      <c r="ESX165" s="491"/>
      <c r="ESY165" s="491"/>
      <c r="ESZ165" s="491"/>
      <c r="ETA165" s="491"/>
      <c r="ETB165" s="491"/>
      <c r="ETC165" s="491"/>
      <c r="ETD165" s="491"/>
      <c r="ETE165" s="491"/>
      <c r="ETF165" s="491"/>
      <c r="ETG165" s="491"/>
      <c r="ETH165" s="491"/>
      <c r="ETI165" s="491"/>
      <c r="ETJ165" s="491"/>
      <c r="ETK165" s="491"/>
      <c r="ETL165" s="491"/>
      <c r="ETM165" s="491"/>
      <c r="ETN165" s="491"/>
      <c r="ETO165" s="491"/>
      <c r="ETP165" s="491"/>
      <c r="ETQ165" s="491"/>
      <c r="ETR165" s="491"/>
      <c r="ETS165" s="491"/>
      <c r="ETT165" s="491"/>
      <c r="ETU165" s="491"/>
      <c r="ETV165" s="491"/>
      <c r="ETW165" s="491"/>
      <c r="ETX165" s="491"/>
      <c r="ETY165" s="491"/>
      <c r="ETZ165" s="491"/>
      <c r="EUA165" s="491"/>
      <c r="EUB165" s="491"/>
      <c r="EUC165" s="491"/>
      <c r="EUD165" s="491"/>
      <c r="EUE165" s="491"/>
      <c r="EUF165" s="491"/>
      <c r="EUG165" s="491"/>
      <c r="EUH165" s="491"/>
      <c r="EUI165" s="491"/>
      <c r="EUJ165" s="491"/>
      <c r="EUK165" s="491"/>
      <c r="EUL165" s="491"/>
      <c r="EUM165" s="491"/>
      <c r="EUN165" s="491"/>
      <c r="EUO165" s="491"/>
      <c r="EUP165" s="491"/>
      <c r="EUQ165" s="491"/>
      <c r="EUR165" s="491"/>
      <c r="EUS165" s="491"/>
      <c r="EUT165" s="491"/>
      <c r="EUU165" s="491"/>
      <c r="EUV165" s="491"/>
      <c r="EUW165" s="491"/>
      <c r="EUX165" s="491"/>
      <c r="EUY165" s="491"/>
      <c r="EUZ165" s="491"/>
      <c r="EVA165" s="491"/>
      <c r="EVB165" s="491"/>
      <c r="EVC165" s="491"/>
      <c r="EVD165" s="491"/>
      <c r="EVE165" s="491"/>
      <c r="EVF165" s="491"/>
      <c r="EVG165" s="491"/>
      <c r="EVH165" s="491"/>
      <c r="EVI165" s="491"/>
      <c r="EVJ165" s="491"/>
      <c r="EVK165" s="491"/>
      <c r="EVL165" s="491"/>
      <c r="EVM165" s="491"/>
      <c r="EVN165" s="491"/>
      <c r="EVO165" s="491"/>
      <c r="EVP165" s="491"/>
      <c r="EVQ165" s="491"/>
      <c r="EVR165" s="491"/>
      <c r="EVS165" s="491"/>
      <c r="EVT165" s="491"/>
      <c r="EVU165" s="491"/>
      <c r="EVV165" s="491"/>
      <c r="EVW165" s="491"/>
      <c r="EVX165" s="491"/>
      <c r="EVY165" s="491"/>
      <c r="EVZ165" s="491"/>
      <c r="EWA165" s="491"/>
      <c r="EWB165" s="491"/>
      <c r="EWC165" s="491"/>
      <c r="EWD165" s="491"/>
      <c r="EWE165" s="491"/>
      <c r="EWF165" s="491"/>
      <c r="EWG165" s="491"/>
      <c r="EWH165" s="491"/>
      <c r="EWI165" s="491"/>
      <c r="EWJ165" s="491"/>
      <c r="EWK165" s="491"/>
      <c r="EWL165" s="491"/>
      <c r="EWM165" s="491"/>
      <c r="EWN165" s="491"/>
      <c r="EWO165" s="491"/>
      <c r="EWP165" s="491"/>
      <c r="EWQ165" s="491"/>
      <c r="EWR165" s="491"/>
      <c r="EWS165" s="491"/>
      <c r="EWT165" s="491"/>
      <c r="EWU165" s="491"/>
      <c r="EWV165" s="491"/>
      <c r="EWW165" s="491"/>
      <c r="EWX165" s="491"/>
      <c r="EWY165" s="491"/>
      <c r="EWZ165" s="491"/>
      <c r="EXA165" s="491"/>
      <c r="EXB165" s="491"/>
      <c r="EXC165" s="491"/>
      <c r="EXD165" s="491"/>
      <c r="EXE165" s="491"/>
      <c r="EXF165" s="491"/>
      <c r="EXG165" s="491"/>
      <c r="EXH165" s="491"/>
      <c r="EXI165" s="491"/>
      <c r="EXJ165" s="491"/>
      <c r="EXK165" s="491"/>
      <c r="EXL165" s="491"/>
      <c r="EXM165" s="491"/>
      <c r="EXN165" s="491"/>
      <c r="EXO165" s="491"/>
      <c r="EXP165" s="491"/>
      <c r="EXQ165" s="491"/>
      <c r="EXR165" s="491"/>
      <c r="EXS165" s="491"/>
      <c r="EXT165" s="491"/>
      <c r="EXU165" s="491"/>
      <c r="EXV165" s="491"/>
      <c r="EXW165" s="491"/>
      <c r="EXX165" s="491"/>
      <c r="EXY165" s="491"/>
      <c r="EXZ165" s="491"/>
      <c r="EYA165" s="491"/>
      <c r="EYB165" s="491"/>
      <c r="EYC165" s="491"/>
      <c r="EYD165" s="491"/>
      <c r="EYE165" s="491"/>
      <c r="EYF165" s="491"/>
      <c r="EYG165" s="491"/>
      <c r="EYH165" s="491"/>
      <c r="EYI165" s="491"/>
      <c r="EYJ165" s="491"/>
      <c r="EYK165" s="491"/>
      <c r="EYL165" s="491"/>
      <c r="EYM165" s="491"/>
      <c r="EYN165" s="491"/>
      <c r="EYO165" s="491"/>
      <c r="EYP165" s="491"/>
      <c r="EYQ165" s="491"/>
      <c r="EYR165" s="491"/>
      <c r="EYS165" s="491"/>
      <c r="EYT165" s="491"/>
      <c r="EYU165" s="491"/>
      <c r="EYV165" s="491"/>
      <c r="EYW165" s="491"/>
      <c r="EYX165" s="491"/>
      <c r="EYY165" s="491"/>
      <c r="EYZ165" s="491"/>
      <c r="EZA165" s="491"/>
      <c r="EZB165" s="491"/>
      <c r="EZC165" s="491"/>
      <c r="EZD165" s="491"/>
      <c r="EZE165" s="491"/>
      <c r="EZF165" s="491"/>
      <c r="EZG165" s="491"/>
      <c r="EZH165" s="491"/>
      <c r="EZI165" s="491"/>
      <c r="EZJ165" s="491"/>
      <c r="EZK165" s="491"/>
      <c r="EZL165" s="491"/>
      <c r="EZM165" s="491"/>
      <c r="EZN165" s="491"/>
      <c r="EZO165" s="491"/>
      <c r="EZP165" s="491"/>
      <c r="EZQ165" s="491"/>
      <c r="EZR165" s="491"/>
      <c r="EZS165" s="491"/>
      <c r="EZT165" s="491"/>
      <c r="EZU165" s="491"/>
      <c r="EZV165" s="491"/>
      <c r="EZW165" s="491"/>
      <c r="EZX165" s="491"/>
      <c r="EZY165" s="491"/>
      <c r="EZZ165" s="491"/>
      <c r="FAA165" s="491"/>
      <c r="FAB165" s="491"/>
      <c r="FAC165" s="491"/>
      <c r="FAD165" s="491"/>
      <c r="FAE165" s="491"/>
      <c r="FAF165" s="491"/>
      <c r="FAG165" s="491"/>
      <c r="FAH165" s="491"/>
      <c r="FAI165" s="491"/>
      <c r="FAJ165" s="491"/>
      <c r="FAK165" s="491"/>
      <c r="FAL165" s="491"/>
      <c r="FAM165" s="491"/>
      <c r="FAN165" s="491"/>
      <c r="FAO165" s="491"/>
      <c r="FAP165" s="491"/>
      <c r="FAQ165" s="491"/>
      <c r="FAR165" s="491"/>
      <c r="FAS165" s="491"/>
      <c r="FAT165" s="491"/>
      <c r="FAU165" s="491"/>
      <c r="FAV165" s="491"/>
      <c r="FAW165" s="491"/>
      <c r="FAX165" s="491"/>
      <c r="FAY165" s="491"/>
      <c r="FAZ165" s="491"/>
      <c r="FBA165" s="491"/>
      <c r="FBB165" s="491"/>
      <c r="FBC165" s="491"/>
      <c r="FBD165" s="491"/>
      <c r="FBE165" s="491"/>
      <c r="FBF165" s="491"/>
      <c r="FBG165" s="491"/>
      <c r="FBH165" s="491"/>
      <c r="FBI165" s="491"/>
      <c r="FBJ165" s="491"/>
      <c r="FBK165" s="491"/>
      <c r="FBL165" s="491"/>
      <c r="FBM165" s="491"/>
      <c r="FBN165" s="491"/>
      <c r="FBO165" s="491"/>
      <c r="FBP165" s="491"/>
      <c r="FBQ165" s="491"/>
      <c r="FBR165" s="491"/>
      <c r="FBS165" s="491"/>
      <c r="FBT165" s="491"/>
      <c r="FBU165" s="491"/>
      <c r="FBV165" s="491"/>
      <c r="FBW165" s="491"/>
      <c r="FBX165" s="491"/>
      <c r="FBY165" s="491"/>
      <c r="FBZ165" s="491"/>
      <c r="FCA165" s="491"/>
      <c r="FCB165" s="491"/>
      <c r="FCC165" s="491"/>
      <c r="FCD165" s="491"/>
      <c r="FCE165" s="491"/>
      <c r="FCF165" s="491"/>
      <c r="FCG165" s="491"/>
      <c r="FCH165" s="491"/>
      <c r="FCI165" s="491"/>
      <c r="FCJ165" s="491"/>
      <c r="FCK165" s="491"/>
      <c r="FCL165" s="491"/>
      <c r="FCM165" s="491"/>
      <c r="FCN165" s="491"/>
      <c r="FCO165" s="491"/>
      <c r="FCP165" s="491"/>
      <c r="FCQ165" s="491"/>
      <c r="FCR165" s="491"/>
      <c r="FCS165" s="491"/>
      <c r="FCT165" s="491"/>
      <c r="FCU165" s="491"/>
      <c r="FCV165" s="491"/>
      <c r="FCW165" s="491"/>
      <c r="FCX165" s="491"/>
      <c r="FCY165" s="491"/>
      <c r="FCZ165" s="491"/>
      <c r="FDA165" s="491"/>
      <c r="FDB165" s="491"/>
      <c r="FDC165" s="491"/>
      <c r="FDD165" s="491"/>
      <c r="FDE165" s="491"/>
      <c r="FDF165" s="491"/>
      <c r="FDG165" s="491"/>
      <c r="FDH165" s="491"/>
      <c r="FDI165" s="491"/>
      <c r="FDJ165" s="491"/>
      <c r="FDK165" s="491"/>
      <c r="FDL165" s="491"/>
      <c r="FDM165" s="491"/>
      <c r="FDN165" s="491"/>
      <c r="FDO165" s="491"/>
      <c r="FDP165" s="491"/>
      <c r="FDQ165" s="491"/>
      <c r="FDR165" s="491"/>
      <c r="FDS165" s="491"/>
      <c r="FDT165" s="491"/>
      <c r="FDU165" s="491"/>
      <c r="FDV165" s="491"/>
      <c r="FDW165" s="491"/>
      <c r="FDX165" s="491"/>
      <c r="FDY165" s="491"/>
      <c r="FDZ165" s="491"/>
      <c r="FEA165" s="491"/>
      <c r="FEB165" s="491"/>
      <c r="FEC165" s="491"/>
      <c r="FED165" s="491"/>
      <c r="FEE165" s="491"/>
      <c r="FEF165" s="491"/>
      <c r="FEG165" s="491"/>
      <c r="FEH165" s="491"/>
      <c r="FEI165" s="491"/>
      <c r="FEJ165" s="491"/>
      <c r="FEK165" s="491"/>
      <c r="FEL165" s="491"/>
      <c r="FEM165" s="491"/>
      <c r="FEN165" s="491"/>
      <c r="FEO165" s="491"/>
      <c r="FEP165" s="491"/>
      <c r="FEQ165" s="491"/>
      <c r="FER165" s="491"/>
      <c r="FES165" s="491"/>
      <c r="FET165" s="491"/>
      <c r="FEU165" s="491"/>
      <c r="FEV165" s="491"/>
      <c r="FEW165" s="491"/>
      <c r="FEX165" s="491"/>
      <c r="FEY165" s="491"/>
      <c r="FEZ165" s="491"/>
      <c r="FFA165" s="491"/>
      <c r="FFB165" s="491"/>
      <c r="FFC165" s="491"/>
      <c r="FFD165" s="491"/>
      <c r="FFE165" s="491"/>
      <c r="FFF165" s="491"/>
      <c r="FFG165" s="491"/>
      <c r="FFH165" s="491"/>
      <c r="FFI165" s="491"/>
      <c r="FFJ165" s="491"/>
      <c r="FFK165" s="491"/>
      <c r="FFL165" s="491"/>
      <c r="FFM165" s="491"/>
      <c r="FFN165" s="491"/>
      <c r="FFO165" s="491"/>
      <c r="FFP165" s="491"/>
      <c r="FFQ165" s="491"/>
      <c r="FFR165" s="491"/>
      <c r="FFS165" s="491"/>
      <c r="FFT165" s="491"/>
      <c r="FFU165" s="491"/>
      <c r="FFV165" s="491"/>
      <c r="FFW165" s="491"/>
      <c r="FFX165" s="491"/>
      <c r="FFY165" s="491"/>
      <c r="FFZ165" s="491"/>
      <c r="FGA165" s="491"/>
      <c r="FGB165" s="491"/>
      <c r="FGC165" s="491"/>
      <c r="FGD165" s="491"/>
      <c r="FGE165" s="491"/>
      <c r="FGF165" s="491"/>
      <c r="FGG165" s="491"/>
      <c r="FGH165" s="491"/>
      <c r="FGI165" s="491"/>
      <c r="FGJ165" s="491"/>
      <c r="FGK165" s="491"/>
      <c r="FGL165" s="491"/>
      <c r="FGM165" s="491"/>
      <c r="FGN165" s="491"/>
      <c r="FGO165" s="491"/>
      <c r="FGP165" s="491"/>
      <c r="FGQ165" s="491"/>
      <c r="FGR165" s="491"/>
      <c r="FGS165" s="491"/>
      <c r="FGT165" s="491"/>
      <c r="FGU165" s="491"/>
      <c r="FGV165" s="491"/>
      <c r="FGW165" s="491"/>
      <c r="FGX165" s="491"/>
      <c r="FGY165" s="491"/>
      <c r="FGZ165" s="491"/>
      <c r="FHA165" s="491"/>
      <c r="FHB165" s="491"/>
      <c r="FHC165" s="491"/>
      <c r="FHD165" s="491"/>
      <c r="FHE165" s="491"/>
      <c r="FHF165" s="491"/>
      <c r="FHG165" s="491"/>
      <c r="FHH165" s="491"/>
      <c r="FHI165" s="491"/>
      <c r="FHJ165" s="491"/>
      <c r="FHK165" s="491"/>
      <c r="FHL165" s="491"/>
      <c r="FHM165" s="491"/>
      <c r="FHN165" s="491"/>
      <c r="FHO165" s="491"/>
      <c r="FHP165" s="491"/>
      <c r="FHQ165" s="491"/>
      <c r="FHR165" s="491"/>
      <c r="FHS165" s="491"/>
      <c r="FHT165" s="491"/>
      <c r="FHU165" s="491"/>
      <c r="FHV165" s="491"/>
      <c r="FHW165" s="491"/>
      <c r="FHX165" s="491"/>
      <c r="FHY165" s="491"/>
      <c r="FHZ165" s="491"/>
      <c r="FIA165" s="491"/>
      <c r="FIB165" s="491"/>
      <c r="FIC165" s="491"/>
      <c r="FID165" s="491"/>
      <c r="FIE165" s="491"/>
      <c r="FIF165" s="491"/>
      <c r="FIG165" s="491"/>
      <c r="FIH165" s="491"/>
      <c r="FII165" s="491"/>
      <c r="FIJ165" s="491"/>
      <c r="FIK165" s="491"/>
      <c r="FIL165" s="491"/>
      <c r="FIM165" s="491"/>
      <c r="FIN165" s="491"/>
      <c r="FIO165" s="491"/>
      <c r="FIP165" s="491"/>
      <c r="FIQ165" s="491"/>
      <c r="FIR165" s="491"/>
      <c r="FIS165" s="491"/>
      <c r="FIT165" s="491"/>
      <c r="FIU165" s="491"/>
      <c r="FIV165" s="491"/>
      <c r="FIW165" s="491"/>
      <c r="FIX165" s="491"/>
      <c r="FIY165" s="491"/>
      <c r="FIZ165" s="491"/>
      <c r="FJA165" s="491"/>
      <c r="FJB165" s="491"/>
      <c r="FJC165" s="491"/>
      <c r="FJD165" s="491"/>
      <c r="FJE165" s="491"/>
      <c r="FJF165" s="491"/>
      <c r="FJG165" s="491"/>
      <c r="FJH165" s="491"/>
      <c r="FJI165" s="491"/>
      <c r="FJJ165" s="491"/>
      <c r="FJK165" s="491"/>
      <c r="FJL165" s="491"/>
      <c r="FJM165" s="491"/>
      <c r="FJN165" s="491"/>
      <c r="FJO165" s="491"/>
      <c r="FJP165" s="491"/>
      <c r="FJQ165" s="491"/>
      <c r="FJR165" s="491"/>
      <c r="FJS165" s="491"/>
      <c r="FJT165" s="491"/>
      <c r="FJU165" s="491"/>
      <c r="FJV165" s="491"/>
      <c r="FJW165" s="491"/>
      <c r="FJX165" s="491"/>
      <c r="FJY165" s="491"/>
      <c r="FJZ165" s="491"/>
      <c r="FKA165" s="491"/>
      <c r="FKB165" s="491"/>
      <c r="FKC165" s="491"/>
      <c r="FKD165" s="491"/>
      <c r="FKE165" s="491"/>
      <c r="FKF165" s="491"/>
      <c r="FKG165" s="491"/>
      <c r="FKH165" s="491"/>
      <c r="FKI165" s="491"/>
      <c r="FKJ165" s="491"/>
      <c r="FKK165" s="491"/>
      <c r="FKL165" s="491"/>
      <c r="FKM165" s="491"/>
      <c r="FKN165" s="491"/>
      <c r="FKO165" s="491"/>
      <c r="FKP165" s="491"/>
      <c r="FKQ165" s="491"/>
      <c r="FKR165" s="491"/>
      <c r="FKS165" s="491"/>
      <c r="FKT165" s="491"/>
      <c r="FKU165" s="491"/>
      <c r="FKV165" s="491"/>
      <c r="FKW165" s="491"/>
      <c r="FKX165" s="491"/>
      <c r="FKY165" s="491"/>
      <c r="FKZ165" s="491"/>
      <c r="FLA165" s="491"/>
      <c r="FLB165" s="491"/>
      <c r="FLC165" s="491"/>
      <c r="FLD165" s="491"/>
      <c r="FLE165" s="491"/>
      <c r="FLF165" s="491"/>
      <c r="FLG165" s="491"/>
      <c r="FLH165" s="491"/>
      <c r="FLI165" s="491"/>
      <c r="FLJ165" s="491"/>
      <c r="FLK165" s="491"/>
      <c r="FLL165" s="491"/>
      <c r="FLM165" s="491"/>
      <c r="FLN165" s="491"/>
      <c r="FLO165" s="491"/>
      <c r="FLP165" s="491"/>
      <c r="FLQ165" s="491"/>
      <c r="FLR165" s="491"/>
      <c r="FLS165" s="491"/>
      <c r="FLT165" s="491"/>
      <c r="FLU165" s="491"/>
      <c r="FLV165" s="491"/>
      <c r="FLW165" s="491"/>
      <c r="FLX165" s="491"/>
      <c r="FLY165" s="491"/>
      <c r="FLZ165" s="491"/>
      <c r="FMA165" s="491"/>
      <c r="FMB165" s="491"/>
      <c r="FMC165" s="491"/>
      <c r="FMD165" s="491"/>
      <c r="FME165" s="491"/>
      <c r="FMF165" s="491"/>
      <c r="FMG165" s="491"/>
      <c r="FMH165" s="491"/>
      <c r="FMI165" s="491"/>
      <c r="FMJ165" s="491"/>
      <c r="FMK165" s="491"/>
      <c r="FML165" s="491"/>
      <c r="FMM165" s="491"/>
      <c r="FMN165" s="491"/>
      <c r="FMO165" s="491"/>
      <c r="FMP165" s="491"/>
      <c r="FMQ165" s="491"/>
      <c r="FMR165" s="491"/>
      <c r="FMS165" s="491"/>
      <c r="FMT165" s="491"/>
      <c r="FMU165" s="491"/>
      <c r="FMV165" s="491"/>
      <c r="FMW165" s="491"/>
      <c r="FMX165" s="491"/>
      <c r="FMY165" s="491"/>
      <c r="FMZ165" s="491"/>
      <c r="FNA165" s="491"/>
      <c r="FNB165" s="491"/>
      <c r="FNC165" s="491"/>
      <c r="FND165" s="491"/>
      <c r="FNE165" s="491"/>
      <c r="FNF165" s="491"/>
      <c r="FNG165" s="491"/>
      <c r="FNH165" s="491"/>
      <c r="FNI165" s="491"/>
      <c r="FNJ165" s="491"/>
      <c r="FNK165" s="491"/>
      <c r="FNL165" s="491"/>
      <c r="FNM165" s="491"/>
      <c r="FNN165" s="491"/>
      <c r="FNO165" s="491"/>
      <c r="FNP165" s="491"/>
      <c r="FNQ165" s="491"/>
      <c r="FNR165" s="491"/>
      <c r="FNS165" s="491"/>
      <c r="FNT165" s="491"/>
      <c r="FNU165" s="491"/>
      <c r="FNV165" s="491"/>
      <c r="FNW165" s="491"/>
      <c r="FNX165" s="491"/>
      <c r="FNY165" s="491"/>
      <c r="FNZ165" s="491"/>
      <c r="FOA165" s="491"/>
      <c r="FOB165" s="491"/>
      <c r="FOC165" s="491"/>
      <c r="FOD165" s="491"/>
      <c r="FOE165" s="491"/>
      <c r="FOF165" s="491"/>
      <c r="FOG165" s="491"/>
      <c r="FOH165" s="491"/>
      <c r="FOI165" s="491"/>
      <c r="FOJ165" s="491"/>
      <c r="FOK165" s="491"/>
      <c r="FOL165" s="491"/>
      <c r="FOM165" s="491"/>
      <c r="FON165" s="491"/>
      <c r="FOO165" s="491"/>
      <c r="FOP165" s="491"/>
      <c r="FOQ165" s="491"/>
      <c r="FOR165" s="491"/>
      <c r="FOS165" s="491"/>
      <c r="FOT165" s="491"/>
      <c r="FOU165" s="491"/>
      <c r="FOV165" s="491"/>
      <c r="FOW165" s="491"/>
      <c r="FOX165" s="491"/>
      <c r="FOY165" s="491"/>
      <c r="FOZ165" s="491"/>
      <c r="FPA165" s="491"/>
      <c r="FPB165" s="491"/>
      <c r="FPC165" s="491"/>
      <c r="FPD165" s="491"/>
      <c r="FPE165" s="491"/>
      <c r="FPF165" s="491"/>
      <c r="FPG165" s="491"/>
      <c r="FPH165" s="491"/>
      <c r="FPI165" s="491"/>
      <c r="FPJ165" s="491"/>
      <c r="FPK165" s="491"/>
      <c r="FPL165" s="491"/>
      <c r="FPM165" s="491"/>
      <c r="FPN165" s="491"/>
      <c r="FPO165" s="491"/>
      <c r="FPP165" s="491"/>
      <c r="FPQ165" s="491"/>
      <c r="FPR165" s="491"/>
      <c r="FPS165" s="491"/>
      <c r="FPT165" s="491"/>
      <c r="FPU165" s="491"/>
      <c r="FPV165" s="491"/>
      <c r="FPW165" s="491"/>
      <c r="FPX165" s="491"/>
      <c r="FPY165" s="491"/>
      <c r="FPZ165" s="491"/>
      <c r="FQA165" s="491"/>
      <c r="FQB165" s="491"/>
      <c r="FQC165" s="491"/>
      <c r="FQD165" s="491"/>
      <c r="FQE165" s="491"/>
      <c r="FQF165" s="491"/>
      <c r="FQG165" s="491"/>
      <c r="FQH165" s="491"/>
      <c r="FQI165" s="491"/>
      <c r="FQJ165" s="491"/>
      <c r="FQK165" s="491"/>
      <c r="FQL165" s="491"/>
      <c r="FQM165" s="491"/>
      <c r="FQN165" s="491"/>
      <c r="FQO165" s="491"/>
      <c r="FQP165" s="491"/>
      <c r="FQQ165" s="491"/>
      <c r="FQR165" s="491"/>
      <c r="FQS165" s="491"/>
      <c r="FQT165" s="491"/>
      <c r="FQU165" s="491"/>
      <c r="FQV165" s="491"/>
      <c r="FQW165" s="491"/>
      <c r="FQX165" s="491"/>
      <c r="FQY165" s="491"/>
      <c r="FQZ165" s="491"/>
      <c r="FRA165" s="491"/>
      <c r="FRB165" s="491"/>
      <c r="FRC165" s="491"/>
      <c r="FRD165" s="491"/>
      <c r="FRE165" s="491"/>
      <c r="FRF165" s="491"/>
      <c r="FRG165" s="491"/>
      <c r="FRH165" s="491"/>
      <c r="FRI165" s="491"/>
      <c r="FRJ165" s="491"/>
      <c r="FRK165" s="491"/>
      <c r="FRL165" s="491"/>
      <c r="FRM165" s="491"/>
      <c r="FRN165" s="491"/>
      <c r="FRO165" s="491"/>
      <c r="FRP165" s="491"/>
      <c r="FRQ165" s="491"/>
      <c r="FRR165" s="491"/>
      <c r="FRS165" s="491"/>
      <c r="FRT165" s="491"/>
      <c r="FRU165" s="491"/>
      <c r="FRV165" s="491"/>
      <c r="FRW165" s="491"/>
      <c r="FRX165" s="491"/>
      <c r="FRY165" s="491"/>
      <c r="FRZ165" s="491"/>
      <c r="FSA165" s="491"/>
      <c r="FSB165" s="491"/>
      <c r="FSC165" s="491"/>
      <c r="FSD165" s="491"/>
      <c r="FSE165" s="491"/>
      <c r="FSF165" s="491"/>
      <c r="FSG165" s="491"/>
      <c r="FSH165" s="491"/>
      <c r="FSI165" s="491"/>
      <c r="FSJ165" s="491"/>
      <c r="FSK165" s="491"/>
      <c r="FSL165" s="491"/>
      <c r="FSM165" s="491"/>
      <c r="FSN165" s="491"/>
      <c r="FSO165" s="491"/>
      <c r="FSP165" s="491"/>
      <c r="FSQ165" s="491"/>
      <c r="FSR165" s="491"/>
      <c r="FSS165" s="491"/>
      <c r="FST165" s="491"/>
      <c r="FSU165" s="491"/>
      <c r="FSV165" s="491"/>
      <c r="FSW165" s="491"/>
      <c r="FSX165" s="491"/>
      <c r="FSY165" s="491"/>
      <c r="FSZ165" s="491"/>
      <c r="FTA165" s="491"/>
      <c r="FTB165" s="491"/>
      <c r="FTC165" s="491"/>
      <c r="FTD165" s="491"/>
      <c r="FTE165" s="491"/>
      <c r="FTF165" s="491"/>
      <c r="FTG165" s="491"/>
      <c r="FTH165" s="491"/>
      <c r="FTI165" s="491"/>
      <c r="FTJ165" s="491"/>
      <c r="FTK165" s="491"/>
      <c r="FTL165" s="491"/>
      <c r="FTM165" s="491"/>
      <c r="FTN165" s="491"/>
      <c r="FTO165" s="491"/>
      <c r="FTP165" s="491"/>
      <c r="FTQ165" s="491"/>
      <c r="FTR165" s="491"/>
      <c r="FTS165" s="491"/>
      <c r="FTT165" s="491"/>
      <c r="FTU165" s="491"/>
      <c r="FTV165" s="491"/>
      <c r="FTW165" s="491"/>
      <c r="FTX165" s="491"/>
      <c r="FTY165" s="491"/>
      <c r="FTZ165" s="491"/>
      <c r="FUA165" s="491"/>
      <c r="FUB165" s="491"/>
      <c r="FUC165" s="491"/>
      <c r="FUD165" s="491"/>
      <c r="FUE165" s="491"/>
      <c r="FUF165" s="491"/>
      <c r="FUG165" s="491"/>
      <c r="FUH165" s="491"/>
      <c r="FUI165" s="491"/>
      <c r="FUJ165" s="491"/>
      <c r="FUK165" s="491"/>
      <c r="FUL165" s="491"/>
      <c r="FUM165" s="491"/>
      <c r="FUN165" s="491"/>
      <c r="FUO165" s="491"/>
      <c r="FUP165" s="491"/>
      <c r="FUQ165" s="491"/>
      <c r="FUR165" s="491"/>
      <c r="FUS165" s="491"/>
      <c r="FUT165" s="491"/>
      <c r="FUU165" s="491"/>
      <c r="FUV165" s="491"/>
      <c r="FUW165" s="491"/>
      <c r="FUX165" s="491"/>
      <c r="FUY165" s="491"/>
      <c r="FUZ165" s="491"/>
      <c r="FVA165" s="491"/>
      <c r="FVB165" s="491"/>
      <c r="FVC165" s="491"/>
      <c r="FVD165" s="491"/>
      <c r="FVE165" s="491"/>
      <c r="FVF165" s="491"/>
      <c r="FVG165" s="491"/>
      <c r="FVH165" s="491"/>
      <c r="FVI165" s="491"/>
      <c r="FVJ165" s="491"/>
      <c r="FVK165" s="491"/>
      <c r="FVL165" s="491"/>
      <c r="FVM165" s="491"/>
      <c r="FVN165" s="491"/>
      <c r="FVO165" s="491"/>
      <c r="FVP165" s="491"/>
      <c r="FVQ165" s="491"/>
      <c r="FVR165" s="491"/>
      <c r="FVS165" s="491"/>
      <c r="FVT165" s="491"/>
      <c r="FVU165" s="491"/>
      <c r="FVV165" s="491"/>
      <c r="FVW165" s="491"/>
      <c r="FVX165" s="491"/>
      <c r="FVY165" s="491"/>
      <c r="FVZ165" s="491"/>
      <c r="FWA165" s="491"/>
      <c r="FWB165" s="491"/>
      <c r="FWC165" s="491"/>
      <c r="FWD165" s="491"/>
      <c r="FWE165" s="491"/>
      <c r="FWF165" s="491"/>
      <c r="FWG165" s="491"/>
      <c r="FWH165" s="491"/>
      <c r="FWI165" s="491"/>
      <c r="FWJ165" s="491"/>
      <c r="FWK165" s="491"/>
      <c r="FWL165" s="491"/>
      <c r="FWM165" s="491"/>
      <c r="FWN165" s="491"/>
      <c r="FWO165" s="491"/>
      <c r="FWP165" s="491"/>
      <c r="FWQ165" s="491"/>
      <c r="FWR165" s="491"/>
      <c r="FWS165" s="491"/>
      <c r="FWT165" s="491"/>
      <c r="FWU165" s="491"/>
      <c r="FWV165" s="491"/>
      <c r="FWW165" s="491"/>
      <c r="FWX165" s="491"/>
      <c r="FWY165" s="491"/>
      <c r="FWZ165" s="491"/>
      <c r="FXA165" s="491"/>
      <c r="FXB165" s="491"/>
      <c r="FXC165" s="491"/>
      <c r="FXD165" s="491"/>
      <c r="FXE165" s="491"/>
      <c r="FXF165" s="491"/>
      <c r="FXG165" s="491"/>
      <c r="FXH165" s="491"/>
      <c r="FXI165" s="491"/>
      <c r="FXJ165" s="491"/>
      <c r="FXK165" s="491"/>
      <c r="FXL165" s="491"/>
      <c r="FXM165" s="491"/>
      <c r="FXN165" s="491"/>
      <c r="FXO165" s="491"/>
      <c r="FXP165" s="491"/>
      <c r="FXQ165" s="491"/>
      <c r="FXR165" s="491"/>
      <c r="FXS165" s="491"/>
      <c r="FXT165" s="491"/>
      <c r="FXU165" s="491"/>
      <c r="FXV165" s="491"/>
      <c r="FXW165" s="491"/>
      <c r="FXX165" s="491"/>
      <c r="FXY165" s="491"/>
      <c r="FXZ165" s="491"/>
      <c r="FYA165" s="491"/>
      <c r="FYB165" s="491"/>
      <c r="FYC165" s="491"/>
      <c r="FYD165" s="491"/>
      <c r="FYE165" s="491"/>
      <c r="FYF165" s="491"/>
      <c r="FYG165" s="491"/>
      <c r="FYH165" s="491"/>
      <c r="FYI165" s="491"/>
      <c r="FYJ165" s="491"/>
      <c r="FYK165" s="491"/>
      <c r="FYL165" s="491"/>
      <c r="FYM165" s="491"/>
      <c r="FYN165" s="491"/>
      <c r="FYO165" s="491"/>
      <c r="FYP165" s="491"/>
      <c r="FYQ165" s="491"/>
      <c r="FYR165" s="491"/>
      <c r="FYS165" s="491"/>
      <c r="FYT165" s="491"/>
      <c r="FYU165" s="491"/>
      <c r="FYV165" s="491"/>
      <c r="FYW165" s="491"/>
      <c r="FYX165" s="491"/>
      <c r="FYY165" s="491"/>
      <c r="FYZ165" s="491"/>
      <c r="FZA165" s="491"/>
      <c r="FZB165" s="491"/>
      <c r="FZC165" s="491"/>
      <c r="FZD165" s="491"/>
      <c r="FZE165" s="491"/>
      <c r="FZF165" s="491"/>
      <c r="FZG165" s="491"/>
      <c r="FZH165" s="491"/>
      <c r="FZI165" s="491"/>
      <c r="FZJ165" s="491"/>
      <c r="FZK165" s="491"/>
      <c r="FZL165" s="491"/>
      <c r="FZM165" s="491"/>
      <c r="FZN165" s="491"/>
      <c r="FZO165" s="491"/>
      <c r="FZP165" s="491"/>
      <c r="FZQ165" s="491"/>
      <c r="FZR165" s="491"/>
      <c r="FZS165" s="491"/>
      <c r="FZT165" s="491"/>
      <c r="FZU165" s="491"/>
      <c r="FZV165" s="491"/>
      <c r="FZW165" s="491"/>
      <c r="FZX165" s="491"/>
      <c r="FZY165" s="491"/>
      <c r="FZZ165" s="491"/>
      <c r="GAA165" s="491"/>
      <c r="GAB165" s="491"/>
      <c r="GAC165" s="491"/>
      <c r="GAD165" s="491"/>
      <c r="GAE165" s="491"/>
      <c r="GAF165" s="491"/>
      <c r="GAG165" s="491"/>
      <c r="GAH165" s="491"/>
      <c r="GAI165" s="491"/>
      <c r="GAJ165" s="491"/>
      <c r="GAK165" s="491"/>
      <c r="GAL165" s="491"/>
      <c r="GAM165" s="491"/>
      <c r="GAN165" s="491"/>
      <c r="GAO165" s="491"/>
      <c r="GAP165" s="491"/>
      <c r="GAQ165" s="491"/>
      <c r="GAR165" s="491"/>
      <c r="GAS165" s="491"/>
      <c r="GAT165" s="491"/>
      <c r="GAU165" s="491"/>
      <c r="GAV165" s="491"/>
      <c r="GAW165" s="491"/>
      <c r="GAX165" s="491"/>
      <c r="GAY165" s="491"/>
      <c r="GAZ165" s="491"/>
      <c r="GBA165" s="491"/>
      <c r="GBB165" s="491"/>
      <c r="GBC165" s="491"/>
      <c r="GBD165" s="491"/>
      <c r="GBE165" s="491"/>
      <c r="GBF165" s="491"/>
      <c r="GBG165" s="491"/>
      <c r="GBH165" s="491"/>
      <c r="GBI165" s="491"/>
      <c r="GBJ165" s="491"/>
      <c r="GBK165" s="491"/>
      <c r="GBL165" s="491"/>
      <c r="GBM165" s="491"/>
      <c r="GBN165" s="491"/>
      <c r="GBO165" s="491"/>
      <c r="GBP165" s="491"/>
      <c r="GBQ165" s="491"/>
      <c r="GBR165" s="491"/>
      <c r="GBS165" s="491"/>
      <c r="GBT165" s="491"/>
      <c r="GBU165" s="491"/>
      <c r="GBV165" s="491"/>
      <c r="GBW165" s="491"/>
      <c r="GBX165" s="491"/>
      <c r="GBY165" s="491"/>
      <c r="GBZ165" s="491"/>
      <c r="GCA165" s="491"/>
      <c r="GCB165" s="491"/>
      <c r="GCC165" s="491"/>
      <c r="GCD165" s="491"/>
      <c r="GCE165" s="491"/>
      <c r="GCF165" s="491"/>
      <c r="GCG165" s="491"/>
      <c r="GCH165" s="491"/>
      <c r="GCI165" s="491"/>
      <c r="GCJ165" s="491"/>
      <c r="GCK165" s="491"/>
      <c r="GCL165" s="491"/>
      <c r="GCM165" s="491"/>
      <c r="GCN165" s="491"/>
      <c r="GCO165" s="491"/>
      <c r="GCP165" s="491"/>
      <c r="GCQ165" s="491"/>
      <c r="GCR165" s="491"/>
      <c r="GCS165" s="491"/>
      <c r="GCT165" s="491"/>
      <c r="GCU165" s="491"/>
      <c r="GCV165" s="491"/>
      <c r="GCW165" s="491"/>
      <c r="GCX165" s="491"/>
      <c r="GCY165" s="491"/>
      <c r="GCZ165" s="491"/>
      <c r="GDA165" s="491"/>
      <c r="GDB165" s="491"/>
      <c r="GDC165" s="491"/>
      <c r="GDD165" s="491"/>
      <c r="GDE165" s="491"/>
      <c r="GDF165" s="491"/>
      <c r="GDG165" s="491"/>
      <c r="GDH165" s="491"/>
      <c r="GDI165" s="491"/>
      <c r="GDJ165" s="491"/>
      <c r="GDK165" s="491"/>
      <c r="GDL165" s="491"/>
      <c r="GDM165" s="491"/>
      <c r="GDN165" s="491"/>
      <c r="GDO165" s="491"/>
      <c r="GDP165" s="491"/>
      <c r="GDQ165" s="491"/>
      <c r="GDR165" s="491"/>
      <c r="GDS165" s="491"/>
      <c r="GDT165" s="491"/>
      <c r="GDU165" s="491"/>
      <c r="GDV165" s="491"/>
      <c r="GDW165" s="491"/>
      <c r="GDX165" s="491"/>
      <c r="GDY165" s="491"/>
      <c r="GDZ165" s="491"/>
      <c r="GEA165" s="491"/>
      <c r="GEB165" s="491"/>
      <c r="GEC165" s="491"/>
      <c r="GED165" s="491"/>
      <c r="GEE165" s="491"/>
      <c r="GEF165" s="491"/>
      <c r="GEG165" s="491"/>
      <c r="GEH165" s="491"/>
      <c r="GEI165" s="491"/>
      <c r="GEJ165" s="491"/>
      <c r="GEK165" s="491"/>
      <c r="GEL165" s="491"/>
      <c r="GEM165" s="491"/>
      <c r="GEN165" s="491"/>
      <c r="GEO165" s="491"/>
      <c r="GEP165" s="491"/>
      <c r="GEQ165" s="491"/>
      <c r="GER165" s="491"/>
      <c r="GES165" s="491"/>
      <c r="GET165" s="491"/>
      <c r="GEU165" s="491"/>
      <c r="GEV165" s="491"/>
      <c r="GEW165" s="491"/>
      <c r="GEX165" s="491"/>
      <c r="GEY165" s="491"/>
      <c r="GEZ165" s="491"/>
      <c r="GFA165" s="491"/>
      <c r="GFB165" s="491"/>
      <c r="GFC165" s="491"/>
      <c r="GFD165" s="491"/>
      <c r="GFE165" s="491"/>
      <c r="GFF165" s="491"/>
      <c r="GFG165" s="491"/>
      <c r="GFH165" s="491"/>
      <c r="GFI165" s="491"/>
      <c r="GFJ165" s="491"/>
      <c r="GFK165" s="491"/>
      <c r="GFL165" s="491"/>
      <c r="GFM165" s="491"/>
      <c r="GFN165" s="491"/>
      <c r="GFO165" s="491"/>
      <c r="GFP165" s="491"/>
      <c r="GFQ165" s="491"/>
      <c r="GFR165" s="491"/>
      <c r="GFS165" s="491"/>
      <c r="GFT165" s="491"/>
      <c r="GFU165" s="491"/>
      <c r="GFV165" s="491"/>
      <c r="GFW165" s="491"/>
      <c r="GFX165" s="491"/>
      <c r="GFY165" s="491"/>
      <c r="GFZ165" s="491"/>
      <c r="GGA165" s="491"/>
      <c r="GGB165" s="491"/>
      <c r="GGC165" s="491"/>
      <c r="GGD165" s="491"/>
      <c r="GGE165" s="491"/>
      <c r="GGF165" s="491"/>
      <c r="GGG165" s="491"/>
      <c r="GGH165" s="491"/>
      <c r="GGI165" s="491"/>
      <c r="GGJ165" s="491"/>
      <c r="GGK165" s="491"/>
      <c r="GGL165" s="491"/>
      <c r="GGM165" s="491"/>
      <c r="GGN165" s="491"/>
      <c r="GGO165" s="491"/>
      <c r="GGP165" s="491"/>
      <c r="GGQ165" s="491"/>
      <c r="GGR165" s="491"/>
      <c r="GGS165" s="491"/>
      <c r="GGT165" s="491"/>
      <c r="GGU165" s="491"/>
      <c r="GGV165" s="491"/>
      <c r="GGW165" s="491"/>
      <c r="GGX165" s="491"/>
      <c r="GGY165" s="491"/>
      <c r="GGZ165" s="491"/>
      <c r="GHA165" s="491"/>
      <c r="GHB165" s="491"/>
      <c r="GHC165" s="491"/>
      <c r="GHD165" s="491"/>
      <c r="GHE165" s="491"/>
      <c r="GHF165" s="491"/>
      <c r="GHG165" s="491"/>
      <c r="GHH165" s="491"/>
      <c r="GHI165" s="491"/>
      <c r="GHJ165" s="491"/>
      <c r="GHK165" s="491"/>
      <c r="GHL165" s="491"/>
      <c r="GHM165" s="491"/>
      <c r="GHN165" s="491"/>
      <c r="GHO165" s="491"/>
      <c r="GHP165" s="491"/>
      <c r="GHQ165" s="491"/>
      <c r="GHR165" s="491"/>
      <c r="GHS165" s="491"/>
      <c r="GHT165" s="491"/>
      <c r="GHU165" s="491"/>
      <c r="GHV165" s="491"/>
      <c r="GHW165" s="491"/>
      <c r="GHX165" s="491"/>
      <c r="GHY165" s="491"/>
      <c r="GHZ165" s="491"/>
      <c r="GIA165" s="491"/>
      <c r="GIB165" s="491"/>
      <c r="GIC165" s="491"/>
      <c r="GID165" s="491"/>
      <c r="GIE165" s="491"/>
      <c r="GIF165" s="491"/>
      <c r="GIG165" s="491"/>
      <c r="GIH165" s="491"/>
      <c r="GII165" s="491"/>
      <c r="GIJ165" s="491"/>
      <c r="GIK165" s="491"/>
      <c r="GIL165" s="491"/>
      <c r="GIM165" s="491"/>
      <c r="GIN165" s="491"/>
      <c r="GIO165" s="491"/>
      <c r="GIP165" s="491"/>
      <c r="GIQ165" s="491"/>
      <c r="GIR165" s="491"/>
      <c r="GIS165" s="491"/>
      <c r="GIT165" s="491"/>
      <c r="GIU165" s="491"/>
      <c r="GIV165" s="491"/>
      <c r="GIW165" s="491"/>
      <c r="GIX165" s="491"/>
      <c r="GIY165" s="491"/>
      <c r="GIZ165" s="491"/>
      <c r="GJA165" s="491"/>
      <c r="GJB165" s="491"/>
      <c r="GJC165" s="491"/>
      <c r="GJD165" s="491"/>
      <c r="GJE165" s="491"/>
      <c r="GJF165" s="491"/>
      <c r="GJG165" s="491"/>
      <c r="GJH165" s="491"/>
      <c r="GJI165" s="491"/>
      <c r="GJJ165" s="491"/>
      <c r="GJK165" s="491"/>
      <c r="GJL165" s="491"/>
      <c r="GJM165" s="491"/>
      <c r="GJN165" s="491"/>
      <c r="GJO165" s="491"/>
      <c r="GJP165" s="491"/>
      <c r="GJQ165" s="491"/>
      <c r="GJR165" s="491"/>
      <c r="GJS165" s="491"/>
      <c r="GJT165" s="491"/>
      <c r="GJU165" s="491"/>
      <c r="GJV165" s="491"/>
      <c r="GJW165" s="491"/>
      <c r="GJX165" s="491"/>
      <c r="GJY165" s="491"/>
      <c r="GJZ165" s="491"/>
      <c r="GKA165" s="491"/>
      <c r="GKB165" s="491"/>
      <c r="GKC165" s="491"/>
      <c r="GKD165" s="491"/>
      <c r="GKE165" s="491"/>
      <c r="GKF165" s="491"/>
      <c r="GKG165" s="491"/>
      <c r="GKH165" s="491"/>
      <c r="GKI165" s="491"/>
      <c r="GKJ165" s="491"/>
      <c r="GKK165" s="491"/>
      <c r="GKL165" s="491"/>
      <c r="GKM165" s="491"/>
      <c r="GKN165" s="491"/>
      <c r="GKO165" s="491"/>
      <c r="GKP165" s="491"/>
      <c r="GKQ165" s="491"/>
      <c r="GKR165" s="491"/>
      <c r="GKS165" s="491"/>
      <c r="GKT165" s="491"/>
      <c r="GKU165" s="491"/>
      <c r="GKV165" s="491"/>
      <c r="GKW165" s="491"/>
      <c r="GKX165" s="491"/>
      <c r="GKY165" s="491"/>
      <c r="GKZ165" s="491"/>
      <c r="GLA165" s="491"/>
      <c r="GLB165" s="491"/>
      <c r="GLC165" s="491"/>
      <c r="GLD165" s="491"/>
      <c r="GLE165" s="491"/>
      <c r="GLF165" s="491"/>
      <c r="GLG165" s="491"/>
      <c r="GLH165" s="491"/>
      <c r="GLI165" s="491"/>
      <c r="GLJ165" s="491"/>
      <c r="GLK165" s="491"/>
      <c r="GLL165" s="491"/>
      <c r="GLM165" s="491"/>
      <c r="GLN165" s="491"/>
      <c r="GLO165" s="491"/>
      <c r="GLP165" s="491"/>
      <c r="GLQ165" s="491"/>
      <c r="GLR165" s="491"/>
      <c r="GLS165" s="491"/>
      <c r="GLT165" s="491"/>
      <c r="GLU165" s="491"/>
      <c r="GLV165" s="491"/>
      <c r="GLW165" s="491"/>
      <c r="GLX165" s="491"/>
      <c r="GLY165" s="491"/>
      <c r="GLZ165" s="491"/>
      <c r="GMA165" s="491"/>
      <c r="GMB165" s="491"/>
      <c r="GMC165" s="491"/>
      <c r="GMD165" s="491"/>
      <c r="GME165" s="491"/>
      <c r="GMF165" s="491"/>
      <c r="GMG165" s="491"/>
      <c r="GMH165" s="491"/>
      <c r="GMI165" s="491"/>
      <c r="GMJ165" s="491"/>
      <c r="GMK165" s="491"/>
      <c r="GML165" s="491"/>
      <c r="GMM165" s="491"/>
      <c r="GMN165" s="491"/>
      <c r="GMO165" s="491"/>
      <c r="GMP165" s="491"/>
      <c r="GMQ165" s="491"/>
      <c r="GMR165" s="491"/>
      <c r="GMS165" s="491"/>
      <c r="GMT165" s="491"/>
      <c r="GMU165" s="491"/>
      <c r="GMV165" s="491"/>
      <c r="GMW165" s="491"/>
      <c r="GMX165" s="491"/>
      <c r="GMY165" s="491"/>
      <c r="GMZ165" s="491"/>
      <c r="GNA165" s="491"/>
      <c r="GNB165" s="491"/>
      <c r="GNC165" s="491"/>
      <c r="GND165" s="491"/>
      <c r="GNE165" s="491"/>
      <c r="GNF165" s="491"/>
      <c r="GNG165" s="491"/>
      <c r="GNH165" s="491"/>
      <c r="GNI165" s="491"/>
      <c r="GNJ165" s="491"/>
      <c r="GNK165" s="491"/>
      <c r="GNL165" s="491"/>
      <c r="GNM165" s="491"/>
      <c r="GNN165" s="491"/>
      <c r="GNO165" s="491"/>
      <c r="GNP165" s="491"/>
      <c r="GNQ165" s="491"/>
      <c r="GNR165" s="491"/>
      <c r="GNS165" s="491"/>
      <c r="GNT165" s="491"/>
      <c r="GNU165" s="491"/>
      <c r="GNV165" s="491"/>
      <c r="GNW165" s="491"/>
      <c r="GNX165" s="491"/>
      <c r="GNY165" s="491"/>
      <c r="GNZ165" s="491"/>
      <c r="GOA165" s="491"/>
      <c r="GOB165" s="491"/>
      <c r="GOC165" s="491"/>
      <c r="GOD165" s="491"/>
      <c r="GOE165" s="491"/>
      <c r="GOF165" s="491"/>
      <c r="GOG165" s="491"/>
      <c r="GOH165" s="491"/>
      <c r="GOI165" s="491"/>
      <c r="GOJ165" s="491"/>
      <c r="GOK165" s="491"/>
      <c r="GOL165" s="491"/>
      <c r="GOM165" s="491"/>
      <c r="GON165" s="491"/>
      <c r="GOO165" s="491"/>
      <c r="GOP165" s="491"/>
      <c r="GOQ165" s="491"/>
      <c r="GOR165" s="491"/>
      <c r="GOS165" s="491"/>
      <c r="GOT165" s="491"/>
      <c r="GOU165" s="491"/>
      <c r="GOV165" s="491"/>
      <c r="GOW165" s="491"/>
      <c r="GOX165" s="491"/>
      <c r="GOY165" s="491"/>
      <c r="GOZ165" s="491"/>
      <c r="GPA165" s="491"/>
      <c r="GPB165" s="491"/>
      <c r="GPC165" s="491"/>
      <c r="GPD165" s="491"/>
      <c r="GPE165" s="491"/>
      <c r="GPF165" s="491"/>
      <c r="GPG165" s="491"/>
      <c r="GPH165" s="491"/>
      <c r="GPI165" s="491"/>
      <c r="GPJ165" s="491"/>
      <c r="GPK165" s="491"/>
      <c r="GPL165" s="491"/>
      <c r="GPM165" s="491"/>
      <c r="GPN165" s="491"/>
      <c r="GPO165" s="491"/>
      <c r="GPP165" s="491"/>
      <c r="GPQ165" s="491"/>
      <c r="GPR165" s="491"/>
      <c r="GPS165" s="491"/>
      <c r="GPT165" s="491"/>
      <c r="GPU165" s="491"/>
      <c r="GPV165" s="491"/>
      <c r="GPW165" s="491"/>
      <c r="GPX165" s="491"/>
      <c r="GPY165" s="491"/>
      <c r="GPZ165" s="491"/>
      <c r="GQA165" s="491"/>
      <c r="GQB165" s="491"/>
      <c r="GQC165" s="491"/>
      <c r="GQD165" s="491"/>
      <c r="GQE165" s="491"/>
      <c r="GQF165" s="491"/>
      <c r="GQG165" s="491"/>
      <c r="GQH165" s="491"/>
      <c r="GQI165" s="491"/>
      <c r="GQJ165" s="491"/>
      <c r="GQK165" s="491"/>
      <c r="GQL165" s="491"/>
      <c r="GQM165" s="491"/>
      <c r="GQN165" s="491"/>
      <c r="GQO165" s="491"/>
      <c r="GQP165" s="491"/>
      <c r="GQQ165" s="491"/>
      <c r="GQR165" s="491"/>
      <c r="GQS165" s="491"/>
      <c r="GQT165" s="491"/>
      <c r="GQU165" s="491"/>
      <c r="GQV165" s="491"/>
      <c r="GQW165" s="491"/>
      <c r="GQX165" s="491"/>
      <c r="GQY165" s="491"/>
      <c r="GQZ165" s="491"/>
      <c r="GRA165" s="491"/>
      <c r="GRB165" s="491"/>
      <c r="GRC165" s="491"/>
      <c r="GRD165" s="491"/>
      <c r="GRE165" s="491"/>
      <c r="GRF165" s="491"/>
      <c r="GRG165" s="491"/>
      <c r="GRH165" s="491"/>
      <c r="GRI165" s="491"/>
      <c r="GRJ165" s="491"/>
      <c r="GRK165" s="491"/>
      <c r="GRL165" s="491"/>
      <c r="GRM165" s="491"/>
      <c r="GRN165" s="491"/>
      <c r="GRO165" s="491"/>
      <c r="GRP165" s="491"/>
      <c r="GRQ165" s="491"/>
      <c r="GRR165" s="491"/>
      <c r="GRS165" s="491"/>
      <c r="GRT165" s="491"/>
      <c r="GRU165" s="491"/>
      <c r="GRV165" s="491"/>
      <c r="GRW165" s="491"/>
      <c r="GRX165" s="491"/>
      <c r="GRY165" s="491"/>
      <c r="GRZ165" s="491"/>
      <c r="GSA165" s="491"/>
      <c r="GSB165" s="491"/>
      <c r="GSC165" s="491"/>
      <c r="GSD165" s="491"/>
      <c r="GSE165" s="491"/>
      <c r="GSF165" s="491"/>
      <c r="GSG165" s="491"/>
      <c r="GSH165" s="491"/>
      <c r="GSI165" s="491"/>
      <c r="GSJ165" s="491"/>
      <c r="GSK165" s="491"/>
      <c r="GSL165" s="491"/>
      <c r="GSM165" s="491"/>
      <c r="GSN165" s="491"/>
      <c r="GSO165" s="491"/>
      <c r="GSP165" s="491"/>
      <c r="GSQ165" s="491"/>
      <c r="GSR165" s="491"/>
      <c r="GSS165" s="491"/>
      <c r="GST165" s="491"/>
      <c r="GSU165" s="491"/>
      <c r="GSV165" s="491"/>
      <c r="GSW165" s="491"/>
      <c r="GSX165" s="491"/>
      <c r="GSY165" s="491"/>
      <c r="GSZ165" s="491"/>
      <c r="GTA165" s="491"/>
      <c r="GTB165" s="491"/>
      <c r="GTC165" s="491"/>
      <c r="GTD165" s="491"/>
      <c r="GTE165" s="491"/>
      <c r="GTF165" s="491"/>
      <c r="GTG165" s="491"/>
      <c r="GTH165" s="491"/>
      <c r="GTI165" s="491"/>
      <c r="GTJ165" s="491"/>
      <c r="GTK165" s="491"/>
      <c r="GTL165" s="491"/>
      <c r="GTM165" s="491"/>
      <c r="GTN165" s="491"/>
      <c r="GTO165" s="491"/>
      <c r="GTP165" s="491"/>
      <c r="GTQ165" s="491"/>
      <c r="GTR165" s="491"/>
      <c r="GTS165" s="491"/>
      <c r="GTT165" s="491"/>
      <c r="GTU165" s="491"/>
      <c r="GTV165" s="491"/>
      <c r="GTW165" s="491"/>
      <c r="GTX165" s="491"/>
      <c r="GTY165" s="491"/>
      <c r="GTZ165" s="491"/>
      <c r="GUA165" s="491"/>
      <c r="GUB165" s="491"/>
      <c r="GUC165" s="491"/>
      <c r="GUD165" s="491"/>
      <c r="GUE165" s="491"/>
      <c r="GUF165" s="491"/>
      <c r="GUG165" s="491"/>
      <c r="GUH165" s="491"/>
      <c r="GUI165" s="491"/>
      <c r="GUJ165" s="491"/>
      <c r="GUK165" s="491"/>
      <c r="GUL165" s="491"/>
      <c r="GUM165" s="491"/>
      <c r="GUN165" s="491"/>
      <c r="GUO165" s="491"/>
      <c r="GUP165" s="491"/>
      <c r="GUQ165" s="491"/>
      <c r="GUR165" s="491"/>
      <c r="GUS165" s="491"/>
      <c r="GUT165" s="491"/>
      <c r="GUU165" s="491"/>
      <c r="GUV165" s="491"/>
      <c r="GUW165" s="491"/>
      <c r="GUX165" s="491"/>
      <c r="GUY165" s="491"/>
      <c r="GUZ165" s="491"/>
      <c r="GVA165" s="491"/>
      <c r="GVB165" s="491"/>
      <c r="GVC165" s="491"/>
      <c r="GVD165" s="491"/>
      <c r="GVE165" s="491"/>
      <c r="GVF165" s="491"/>
      <c r="GVG165" s="491"/>
      <c r="GVH165" s="491"/>
      <c r="GVI165" s="491"/>
      <c r="GVJ165" s="491"/>
      <c r="GVK165" s="491"/>
      <c r="GVL165" s="491"/>
      <c r="GVM165" s="491"/>
      <c r="GVN165" s="491"/>
      <c r="GVO165" s="491"/>
      <c r="GVP165" s="491"/>
      <c r="GVQ165" s="491"/>
      <c r="GVR165" s="491"/>
      <c r="GVS165" s="491"/>
      <c r="GVT165" s="491"/>
      <c r="GVU165" s="491"/>
      <c r="GVV165" s="491"/>
      <c r="GVW165" s="491"/>
      <c r="GVX165" s="491"/>
      <c r="GVY165" s="491"/>
      <c r="GVZ165" s="491"/>
      <c r="GWA165" s="491"/>
      <c r="GWB165" s="491"/>
      <c r="GWC165" s="491"/>
      <c r="GWD165" s="491"/>
      <c r="GWE165" s="491"/>
      <c r="GWF165" s="491"/>
      <c r="GWG165" s="491"/>
      <c r="GWH165" s="491"/>
      <c r="GWI165" s="491"/>
      <c r="GWJ165" s="491"/>
      <c r="GWK165" s="491"/>
      <c r="GWL165" s="491"/>
      <c r="GWM165" s="491"/>
      <c r="GWN165" s="491"/>
      <c r="GWO165" s="491"/>
      <c r="GWP165" s="491"/>
      <c r="GWQ165" s="491"/>
      <c r="GWR165" s="491"/>
      <c r="GWS165" s="491"/>
      <c r="GWT165" s="491"/>
      <c r="GWU165" s="491"/>
      <c r="GWV165" s="491"/>
      <c r="GWW165" s="491"/>
      <c r="GWX165" s="491"/>
      <c r="GWY165" s="491"/>
      <c r="GWZ165" s="491"/>
      <c r="GXA165" s="491"/>
      <c r="GXB165" s="491"/>
      <c r="GXC165" s="491"/>
      <c r="GXD165" s="491"/>
      <c r="GXE165" s="491"/>
      <c r="GXF165" s="491"/>
      <c r="GXG165" s="491"/>
      <c r="GXH165" s="491"/>
      <c r="GXI165" s="491"/>
      <c r="GXJ165" s="491"/>
      <c r="GXK165" s="491"/>
      <c r="GXL165" s="491"/>
      <c r="GXM165" s="491"/>
      <c r="GXN165" s="491"/>
      <c r="GXO165" s="491"/>
      <c r="GXP165" s="491"/>
      <c r="GXQ165" s="491"/>
      <c r="GXR165" s="491"/>
      <c r="GXS165" s="491"/>
      <c r="GXT165" s="491"/>
      <c r="GXU165" s="491"/>
      <c r="GXV165" s="491"/>
      <c r="GXW165" s="491"/>
      <c r="GXX165" s="491"/>
      <c r="GXY165" s="491"/>
      <c r="GXZ165" s="491"/>
      <c r="GYA165" s="491"/>
      <c r="GYB165" s="491"/>
      <c r="GYC165" s="491"/>
      <c r="GYD165" s="491"/>
      <c r="GYE165" s="491"/>
      <c r="GYF165" s="491"/>
      <c r="GYG165" s="491"/>
      <c r="GYH165" s="491"/>
      <c r="GYI165" s="491"/>
      <c r="GYJ165" s="491"/>
      <c r="GYK165" s="491"/>
      <c r="GYL165" s="491"/>
      <c r="GYM165" s="491"/>
      <c r="GYN165" s="491"/>
      <c r="GYO165" s="491"/>
      <c r="GYP165" s="491"/>
      <c r="GYQ165" s="491"/>
      <c r="GYR165" s="491"/>
      <c r="GYS165" s="491"/>
      <c r="GYT165" s="491"/>
      <c r="GYU165" s="491"/>
      <c r="GYV165" s="491"/>
      <c r="GYW165" s="491"/>
      <c r="GYX165" s="491"/>
      <c r="GYY165" s="491"/>
      <c r="GYZ165" s="491"/>
      <c r="GZA165" s="491"/>
      <c r="GZB165" s="491"/>
      <c r="GZC165" s="491"/>
      <c r="GZD165" s="491"/>
      <c r="GZE165" s="491"/>
      <c r="GZF165" s="491"/>
      <c r="GZG165" s="491"/>
      <c r="GZH165" s="491"/>
      <c r="GZI165" s="491"/>
      <c r="GZJ165" s="491"/>
      <c r="GZK165" s="491"/>
      <c r="GZL165" s="491"/>
      <c r="GZM165" s="491"/>
      <c r="GZN165" s="491"/>
      <c r="GZO165" s="491"/>
      <c r="GZP165" s="491"/>
      <c r="GZQ165" s="491"/>
      <c r="GZR165" s="491"/>
      <c r="GZS165" s="491"/>
      <c r="GZT165" s="491"/>
      <c r="GZU165" s="491"/>
      <c r="GZV165" s="491"/>
      <c r="GZW165" s="491"/>
      <c r="GZX165" s="491"/>
      <c r="GZY165" s="491"/>
      <c r="GZZ165" s="491"/>
      <c r="HAA165" s="491"/>
      <c r="HAB165" s="491"/>
      <c r="HAC165" s="491"/>
      <c r="HAD165" s="491"/>
      <c r="HAE165" s="491"/>
      <c r="HAF165" s="491"/>
      <c r="HAG165" s="491"/>
      <c r="HAH165" s="491"/>
      <c r="HAI165" s="491"/>
      <c r="HAJ165" s="491"/>
      <c r="HAK165" s="491"/>
      <c r="HAL165" s="491"/>
      <c r="HAM165" s="491"/>
      <c r="HAN165" s="491"/>
      <c r="HAO165" s="491"/>
      <c r="HAP165" s="491"/>
      <c r="HAQ165" s="491"/>
      <c r="HAR165" s="491"/>
      <c r="HAS165" s="491"/>
      <c r="HAT165" s="491"/>
      <c r="HAU165" s="491"/>
      <c r="HAV165" s="491"/>
      <c r="HAW165" s="491"/>
      <c r="HAX165" s="491"/>
      <c r="HAY165" s="491"/>
      <c r="HAZ165" s="491"/>
      <c r="HBA165" s="491"/>
      <c r="HBB165" s="491"/>
      <c r="HBC165" s="491"/>
      <c r="HBD165" s="491"/>
      <c r="HBE165" s="491"/>
      <c r="HBF165" s="491"/>
      <c r="HBG165" s="491"/>
      <c r="HBH165" s="491"/>
      <c r="HBI165" s="491"/>
      <c r="HBJ165" s="491"/>
      <c r="HBK165" s="491"/>
      <c r="HBL165" s="491"/>
      <c r="HBM165" s="491"/>
      <c r="HBN165" s="491"/>
      <c r="HBO165" s="491"/>
      <c r="HBP165" s="491"/>
      <c r="HBQ165" s="491"/>
      <c r="HBR165" s="491"/>
      <c r="HBS165" s="491"/>
      <c r="HBT165" s="491"/>
      <c r="HBU165" s="491"/>
      <c r="HBV165" s="491"/>
      <c r="HBW165" s="491"/>
      <c r="HBX165" s="491"/>
      <c r="HBY165" s="491"/>
      <c r="HBZ165" s="491"/>
      <c r="HCA165" s="491"/>
      <c r="HCB165" s="491"/>
      <c r="HCC165" s="491"/>
      <c r="HCD165" s="491"/>
      <c r="HCE165" s="491"/>
      <c r="HCF165" s="491"/>
      <c r="HCG165" s="491"/>
      <c r="HCH165" s="491"/>
      <c r="HCI165" s="491"/>
      <c r="HCJ165" s="491"/>
      <c r="HCK165" s="491"/>
      <c r="HCL165" s="491"/>
      <c r="HCM165" s="491"/>
      <c r="HCN165" s="491"/>
      <c r="HCO165" s="491"/>
      <c r="HCP165" s="491"/>
      <c r="HCQ165" s="491"/>
      <c r="HCR165" s="491"/>
      <c r="HCS165" s="491"/>
      <c r="HCT165" s="491"/>
      <c r="HCU165" s="491"/>
      <c r="HCV165" s="491"/>
      <c r="HCW165" s="491"/>
      <c r="HCX165" s="491"/>
      <c r="HCY165" s="491"/>
      <c r="HCZ165" s="491"/>
      <c r="HDA165" s="491"/>
      <c r="HDB165" s="491"/>
      <c r="HDC165" s="491"/>
      <c r="HDD165" s="491"/>
      <c r="HDE165" s="491"/>
      <c r="HDF165" s="491"/>
      <c r="HDG165" s="491"/>
      <c r="HDH165" s="491"/>
      <c r="HDI165" s="491"/>
      <c r="HDJ165" s="491"/>
      <c r="HDK165" s="491"/>
      <c r="HDL165" s="491"/>
      <c r="HDM165" s="491"/>
      <c r="HDN165" s="491"/>
      <c r="HDO165" s="491"/>
      <c r="HDP165" s="491"/>
      <c r="HDQ165" s="491"/>
      <c r="HDR165" s="491"/>
      <c r="HDS165" s="491"/>
      <c r="HDT165" s="491"/>
      <c r="HDU165" s="491"/>
      <c r="HDV165" s="491"/>
      <c r="HDW165" s="491"/>
      <c r="HDX165" s="491"/>
      <c r="HDY165" s="491"/>
      <c r="HDZ165" s="491"/>
      <c r="HEA165" s="491"/>
      <c r="HEB165" s="491"/>
      <c r="HEC165" s="491"/>
      <c r="HED165" s="491"/>
      <c r="HEE165" s="491"/>
      <c r="HEF165" s="491"/>
      <c r="HEG165" s="491"/>
      <c r="HEH165" s="491"/>
      <c r="HEI165" s="491"/>
      <c r="HEJ165" s="491"/>
      <c r="HEK165" s="491"/>
      <c r="HEL165" s="491"/>
      <c r="HEM165" s="491"/>
      <c r="HEN165" s="491"/>
      <c r="HEO165" s="491"/>
      <c r="HEP165" s="491"/>
      <c r="HEQ165" s="491"/>
      <c r="HER165" s="491"/>
      <c r="HES165" s="491"/>
      <c r="HET165" s="491"/>
      <c r="HEU165" s="491"/>
      <c r="HEV165" s="491"/>
      <c r="HEW165" s="491"/>
      <c r="HEX165" s="491"/>
      <c r="HEY165" s="491"/>
      <c r="HEZ165" s="491"/>
      <c r="HFA165" s="491"/>
      <c r="HFB165" s="491"/>
      <c r="HFC165" s="491"/>
      <c r="HFD165" s="491"/>
      <c r="HFE165" s="491"/>
      <c r="HFF165" s="491"/>
      <c r="HFG165" s="491"/>
      <c r="HFH165" s="491"/>
      <c r="HFI165" s="491"/>
      <c r="HFJ165" s="491"/>
      <c r="HFK165" s="491"/>
      <c r="HFL165" s="491"/>
      <c r="HFM165" s="491"/>
      <c r="HFN165" s="491"/>
      <c r="HFO165" s="491"/>
      <c r="HFP165" s="491"/>
      <c r="HFQ165" s="491"/>
      <c r="HFR165" s="491"/>
      <c r="HFS165" s="491"/>
      <c r="HFT165" s="491"/>
      <c r="HFU165" s="491"/>
      <c r="HFV165" s="491"/>
      <c r="HFW165" s="491"/>
      <c r="HFX165" s="491"/>
      <c r="HFY165" s="491"/>
      <c r="HFZ165" s="491"/>
      <c r="HGA165" s="491"/>
      <c r="HGB165" s="491"/>
      <c r="HGC165" s="491"/>
      <c r="HGD165" s="491"/>
      <c r="HGE165" s="491"/>
      <c r="HGF165" s="491"/>
      <c r="HGG165" s="491"/>
      <c r="HGH165" s="491"/>
      <c r="HGI165" s="491"/>
      <c r="HGJ165" s="491"/>
      <c r="HGK165" s="491"/>
      <c r="HGL165" s="491"/>
      <c r="HGM165" s="491"/>
      <c r="HGN165" s="491"/>
      <c r="HGO165" s="491"/>
      <c r="HGP165" s="491"/>
      <c r="HGQ165" s="491"/>
      <c r="HGR165" s="491"/>
      <c r="HGS165" s="491"/>
      <c r="HGT165" s="491"/>
      <c r="HGU165" s="491"/>
      <c r="HGV165" s="491"/>
      <c r="HGW165" s="491"/>
      <c r="HGX165" s="491"/>
      <c r="HGY165" s="491"/>
      <c r="HGZ165" s="491"/>
      <c r="HHA165" s="491"/>
      <c r="HHB165" s="491"/>
      <c r="HHC165" s="491"/>
      <c r="HHD165" s="491"/>
      <c r="HHE165" s="491"/>
      <c r="HHF165" s="491"/>
      <c r="HHG165" s="491"/>
      <c r="HHH165" s="491"/>
      <c r="HHI165" s="491"/>
      <c r="HHJ165" s="491"/>
      <c r="HHK165" s="491"/>
      <c r="HHL165" s="491"/>
      <c r="HHM165" s="491"/>
      <c r="HHN165" s="491"/>
      <c r="HHO165" s="491"/>
      <c r="HHP165" s="491"/>
      <c r="HHQ165" s="491"/>
      <c r="HHR165" s="491"/>
      <c r="HHS165" s="491"/>
      <c r="HHT165" s="491"/>
      <c r="HHU165" s="491"/>
      <c r="HHV165" s="491"/>
      <c r="HHW165" s="491"/>
      <c r="HHX165" s="491"/>
      <c r="HHY165" s="491"/>
      <c r="HHZ165" s="491"/>
      <c r="HIA165" s="491"/>
      <c r="HIB165" s="491"/>
      <c r="HIC165" s="491"/>
      <c r="HID165" s="491"/>
      <c r="HIE165" s="491"/>
      <c r="HIF165" s="491"/>
      <c r="HIG165" s="491"/>
      <c r="HIH165" s="491"/>
      <c r="HII165" s="491"/>
      <c r="HIJ165" s="491"/>
      <c r="HIK165" s="491"/>
      <c r="HIL165" s="491"/>
      <c r="HIM165" s="491"/>
      <c r="HIN165" s="491"/>
      <c r="HIO165" s="491"/>
      <c r="HIP165" s="491"/>
      <c r="HIQ165" s="491"/>
      <c r="HIR165" s="491"/>
      <c r="HIS165" s="491"/>
      <c r="HIT165" s="491"/>
      <c r="HIU165" s="491"/>
      <c r="HIV165" s="491"/>
      <c r="HIW165" s="491"/>
      <c r="HIX165" s="491"/>
      <c r="HIY165" s="491"/>
      <c r="HIZ165" s="491"/>
      <c r="HJA165" s="491"/>
      <c r="HJB165" s="491"/>
      <c r="HJC165" s="491"/>
      <c r="HJD165" s="491"/>
      <c r="HJE165" s="491"/>
      <c r="HJF165" s="491"/>
      <c r="HJG165" s="491"/>
      <c r="HJH165" s="491"/>
      <c r="HJI165" s="491"/>
      <c r="HJJ165" s="491"/>
      <c r="HJK165" s="491"/>
      <c r="HJL165" s="491"/>
      <c r="HJM165" s="491"/>
      <c r="HJN165" s="491"/>
      <c r="HJO165" s="491"/>
      <c r="HJP165" s="491"/>
      <c r="HJQ165" s="491"/>
      <c r="HJR165" s="491"/>
      <c r="HJS165" s="491"/>
      <c r="HJT165" s="491"/>
      <c r="HJU165" s="491"/>
      <c r="HJV165" s="491"/>
      <c r="HJW165" s="491"/>
      <c r="HJX165" s="491"/>
      <c r="HJY165" s="491"/>
      <c r="HJZ165" s="491"/>
      <c r="HKA165" s="491"/>
      <c r="HKB165" s="491"/>
      <c r="HKC165" s="491"/>
      <c r="HKD165" s="491"/>
      <c r="HKE165" s="491"/>
      <c r="HKF165" s="491"/>
      <c r="HKG165" s="491"/>
      <c r="HKH165" s="491"/>
      <c r="HKI165" s="491"/>
      <c r="HKJ165" s="491"/>
      <c r="HKK165" s="491"/>
      <c r="HKL165" s="491"/>
      <c r="HKM165" s="491"/>
      <c r="HKN165" s="491"/>
      <c r="HKO165" s="491"/>
      <c r="HKP165" s="491"/>
      <c r="HKQ165" s="491"/>
      <c r="HKR165" s="491"/>
      <c r="HKS165" s="491"/>
      <c r="HKT165" s="491"/>
      <c r="HKU165" s="491"/>
      <c r="HKV165" s="491"/>
      <c r="HKW165" s="491"/>
      <c r="HKX165" s="491"/>
      <c r="HKY165" s="491"/>
      <c r="HKZ165" s="491"/>
      <c r="HLA165" s="491"/>
      <c r="HLB165" s="491"/>
      <c r="HLC165" s="491"/>
      <c r="HLD165" s="491"/>
      <c r="HLE165" s="491"/>
      <c r="HLF165" s="491"/>
      <c r="HLG165" s="491"/>
      <c r="HLH165" s="491"/>
      <c r="HLI165" s="491"/>
      <c r="HLJ165" s="491"/>
      <c r="HLK165" s="491"/>
      <c r="HLL165" s="491"/>
      <c r="HLM165" s="491"/>
      <c r="HLN165" s="491"/>
      <c r="HLO165" s="491"/>
      <c r="HLP165" s="491"/>
      <c r="HLQ165" s="491"/>
      <c r="HLR165" s="491"/>
      <c r="HLS165" s="491"/>
      <c r="HLT165" s="491"/>
      <c r="HLU165" s="491"/>
      <c r="HLV165" s="491"/>
      <c r="HLW165" s="491"/>
      <c r="HLX165" s="491"/>
      <c r="HLY165" s="491"/>
      <c r="HLZ165" s="491"/>
      <c r="HMA165" s="491"/>
      <c r="HMB165" s="491"/>
      <c r="HMC165" s="491"/>
      <c r="HMD165" s="491"/>
      <c r="HME165" s="491"/>
      <c r="HMF165" s="491"/>
      <c r="HMG165" s="491"/>
      <c r="HMH165" s="491"/>
      <c r="HMI165" s="491"/>
      <c r="HMJ165" s="491"/>
      <c r="HMK165" s="491"/>
      <c r="HML165" s="491"/>
      <c r="HMM165" s="491"/>
      <c r="HMN165" s="491"/>
      <c r="HMO165" s="491"/>
      <c r="HMP165" s="491"/>
      <c r="HMQ165" s="491"/>
      <c r="HMR165" s="491"/>
      <c r="HMS165" s="491"/>
      <c r="HMT165" s="491"/>
      <c r="HMU165" s="491"/>
      <c r="HMV165" s="491"/>
      <c r="HMW165" s="491"/>
      <c r="HMX165" s="491"/>
      <c r="HMY165" s="491"/>
      <c r="HMZ165" s="491"/>
      <c r="HNA165" s="491"/>
      <c r="HNB165" s="491"/>
      <c r="HNC165" s="491"/>
      <c r="HND165" s="491"/>
      <c r="HNE165" s="491"/>
      <c r="HNF165" s="491"/>
      <c r="HNG165" s="491"/>
      <c r="HNH165" s="491"/>
      <c r="HNI165" s="491"/>
      <c r="HNJ165" s="491"/>
      <c r="HNK165" s="491"/>
      <c r="HNL165" s="491"/>
      <c r="HNM165" s="491"/>
      <c r="HNN165" s="491"/>
      <c r="HNO165" s="491"/>
      <c r="HNP165" s="491"/>
      <c r="HNQ165" s="491"/>
      <c r="HNR165" s="491"/>
      <c r="HNS165" s="491"/>
      <c r="HNT165" s="491"/>
      <c r="HNU165" s="491"/>
      <c r="HNV165" s="491"/>
      <c r="HNW165" s="491"/>
      <c r="HNX165" s="491"/>
      <c r="HNY165" s="491"/>
      <c r="HNZ165" s="491"/>
      <c r="HOA165" s="491"/>
      <c r="HOB165" s="491"/>
      <c r="HOC165" s="491"/>
      <c r="HOD165" s="491"/>
      <c r="HOE165" s="491"/>
      <c r="HOF165" s="491"/>
      <c r="HOG165" s="491"/>
      <c r="HOH165" s="491"/>
      <c r="HOI165" s="491"/>
      <c r="HOJ165" s="491"/>
      <c r="HOK165" s="491"/>
      <c r="HOL165" s="491"/>
      <c r="HOM165" s="491"/>
      <c r="HON165" s="491"/>
      <c r="HOO165" s="491"/>
      <c r="HOP165" s="491"/>
      <c r="HOQ165" s="491"/>
      <c r="HOR165" s="491"/>
      <c r="HOS165" s="491"/>
      <c r="HOT165" s="491"/>
      <c r="HOU165" s="491"/>
      <c r="HOV165" s="491"/>
      <c r="HOW165" s="491"/>
      <c r="HOX165" s="491"/>
      <c r="HOY165" s="491"/>
      <c r="HOZ165" s="491"/>
      <c r="HPA165" s="491"/>
      <c r="HPB165" s="491"/>
      <c r="HPC165" s="491"/>
      <c r="HPD165" s="491"/>
      <c r="HPE165" s="491"/>
      <c r="HPF165" s="491"/>
      <c r="HPG165" s="491"/>
      <c r="HPH165" s="491"/>
      <c r="HPI165" s="491"/>
      <c r="HPJ165" s="491"/>
      <c r="HPK165" s="491"/>
      <c r="HPL165" s="491"/>
      <c r="HPM165" s="491"/>
      <c r="HPN165" s="491"/>
      <c r="HPO165" s="491"/>
      <c r="HPP165" s="491"/>
      <c r="HPQ165" s="491"/>
      <c r="HPR165" s="491"/>
      <c r="HPS165" s="491"/>
      <c r="HPT165" s="491"/>
      <c r="HPU165" s="491"/>
      <c r="HPV165" s="491"/>
      <c r="HPW165" s="491"/>
      <c r="HPX165" s="491"/>
      <c r="HPY165" s="491"/>
      <c r="HPZ165" s="491"/>
      <c r="HQA165" s="491"/>
      <c r="HQB165" s="491"/>
      <c r="HQC165" s="491"/>
      <c r="HQD165" s="491"/>
      <c r="HQE165" s="491"/>
      <c r="HQF165" s="491"/>
      <c r="HQG165" s="491"/>
      <c r="HQH165" s="491"/>
      <c r="HQI165" s="491"/>
      <c r="HQJ165" s="491"/>
      <c r="HQK165" s="491"/>
      <c r="HQL165" s="491"/>
      <c r="HQM165" s="491"/>
      <c r="HQN165" s="491"/>
      <c r="HQO165" s="491"/>
      <c r="HQP165" s="491"/>
      <c r="HQQ165" s="491"/>
      <c r="HQR165" s="491"/>
      <c r="HQS165" s="491"/>
      <c r="HQT165" s="491"/>
      <c r="HQU165" s="491"/>
      <c r="HQV165" s="491"/>
      <c r="HQW165" s="491"/>
      <c r="HQX165" s="491"/>
      <c r="HQY165" s="491"/>
      <c r="HQZ165" s="491"/>
      <c r="HRA165" s="491"/>
      <c r="HRB165" s="491"/>
      <c r="HRC165" s="491"/>
      <c r="HRD165" s="491"/>
      <c r="HRE165" s="491"/>
      <c r="HRF165" s="491"/>
      <c r="HRG165" s="491"/>
      <c r="HRH165" s="491"/>
      <c r="HRI165" s="491"/>
      <c r="HRJ165" s="491"/>
      <c r="HRK165" s="491"/>
      <c r="HRL165" s="491"/>
      <c r="HRM165" s="491"/>
      <c r="HRN165" s="491"/>
      <c r="HRO165" s="491"/>
      <c r="HRP165" s="491"/>
      <c r="HRQ165" s="491"/>
      <c r="HRR165" s="491"/>
      <c r="HRS165" s="491"/>
      <c r="HRT165" s="491"/>
      <c r="HRU165" s="491"/>
      <c r="HRV165" s="491"/>
      <c r="HRW165" s="491"/>
      <c r="HRX165" s="491"/>
      <c r="HRY165" s="491"/>
      <c r="HRZ165" s="491"/>
      <c r="HSA165" s="491"/>
      <c r="HSB165" s="491"/>
      <c r="HSC165" s="491"/>
      <c r="HSD165" s="491"/>
      <c r="HSE165" s="491"/>
      <c r="HSF165" s="491"/>
      <c r="HSG165" s="491"/>
      <c r="HSH165" s="491"/>
      <c r="HSI165" s="491"/>
      <c r="HSJ165" s="491"/>
      <c r="HSK165" s="491"/>
      <c r="HSL165" s="491"/>
      <c r="HSM165" s="491"/>
      <c r="HSN165" s="491"/>
      <c r="HSO165" s="491"/>
      <c r="HSP165" s="491"/>
      <c r="HSQ165" s="491"/>
      <c r="HSR165" s="491"/>
      <c r="HSS165" s="491"/>
      <c r="HST165" s="491"/>
      <c r="HSU165" s="491"/>
      <c r="HSV165" s="491"/>
      <c r="HSW165" s="491"/>
      <c r="HSX165" s="491"/>
      <c r="HSY165" s="491"/>
      <c r="HSZ165" s="491"/>
      <c r="HTA165" s="491"/>
      <c r="HTB165" s="491"/>
      <c r="HTC165" s="491"/>
      <c r="HTD165" s="491"/>
      <c r="HTE165" s="491"/>
      <c r="HTF165" s="491"/>
      <c r="HTG165" s="491"/>
      <c r="HTH165" s="491"/>
      <c r="HTI165" s="491"/>
      <c r="HTJ165" s="491"/>
      <c r="HTK165" s="491"/>
      <c r="HTL165" s="491"/>
      <c r="HTM165" s="491"/>
      <c r="HTN165" s="491"/>
      <c r="HTO165" s="491"/>
      <c r="HTP165" s="491"/>
      <c r="HTQ165" s="491"/>
      <c r="HTR165" s="491"/>
      <c r="HTS165" s="491"/>
      <c r="HTT165" s="491"/>
      <c r="HTU165" s="491"/>
      <c r="HTV165" s="491"/>
      <c r="HTW165" s="491"/>
      <c r="HTX165" s="491"/>
      <c r="HTY165" s="491"/>
      <c r="HTZ165" s="491"/>
      <c r="HUA165" s="491"/>
      <c r="HUB165" s="491"/>
      <c r="HUC165" s="491"/>
      <c r="HUD165" s="491"/>
      <c r="HUE165" s="491"/>
      <c r="HUF165" s="491"/>
      <c r="HUG165" s="491"/>
      <c r="HUH165" s="491"/>
      <c r="HUI165" s="491"/>
      <c r="HUJ165" s="491"/>
      <c r="HUK165" s="491"/>
      <c r="HUL165" s="491"/>
      <c r="HUM165" s="491"/>
      <c r="HUN165" s="491"/>
      <c r="HUO165" s="491"/>
      <c r="HUP165" s="491"/>
      <c r="HUQ165" s="491"/>
      <c r="HUR165" s="491"/>
      <c r="HUS165" s="491"/>
      <c r="HUT165" s="491"/>
      <c r="HUU165" s="491"/>
      <c r="HUV165" s="491"/>
      <c r="HUW165" s="491"/>
      <c r="HUX165" s="491"/>
      <c r="HUY165" s="491"/>
      <c r="HUZ165" s="491"/>
      <c r="HVA165" s="491"/>
      <c r="HVB165" s="491"/>
      <c r="HVC165" s="491"/>
      <c r="HVD165" s="491"/>
      <c r="HVE165" s="491"/>
      <c r="HVF165" s="491"/>
      <c r="HVG165" s="491"/>
      <c r="HVH165" s="491"/>
      <c r="HVI165" s="491"/>
      <c r="HVJ165" s="491"/>
      <c r="HVK165" s="491"/>
      <c r="HVL165" s="491"/>
      <c r="HVM165" s="491"/>
      <c r="HVN165" s="491"/>
      <c r="HVO165" s="491"/>
      <c r="HVP165" s="491"/>
      <c r="HVQ165" s="491"/>
      <c r="HVR165" s="491"/>
      <c r="HVS165" s="491"/>
      <c r="HVT165" s="491"/>
      <c r="HVU165" s="491"/>
      <c r="HVV165" s="491"/>
      <c r="HVW165" s="491"/>
      <c r="HVX165" s="491"/>
      <c r="HVY165" s="491"/>
      <c r="HVZ165" s="491"/>
      <c r="HWA165" s="491"/>
      <c r="HWB165" s="491"/>
      <c r="HWC165" s="491"/>
      <c r="HWD165" s="491"/>
      <c r="HWE165" s="491"/>
      <c r="HWF165" s="491"/>
      <c r="HWG165" s="491"/>
      <c r="HWH165" s="491"/>
      <c r="HWI165" s="491"/>
      <c r="HWJ165" s="491"/>
      <c r="HWK165" s="491"/>
      <c r="HWL165" s="491"/>
      <c r="HWM165" s="491"/>
      <c r="HWN165" s="491"/>
      <c r="HWO165" s="491"/>
      <c r="HWP165" s="491"/>
      <c r="HWQ165" s="491"/>
      <c r="HWR165" s="491"/>
      <c r="HWS165" s="491"/>
      <c r="HWT165" s="491"/>
      <c r="HWU165" s="491"/>
      <c r="HWV165" s="491"/>
      <c r="HWW165" s="491"/>
      <c r="HWX165" s="491"/>
      <c r="HWY165" s="491"/>
      <c r="HWZ165" s="491"/>
      <c r="HXA165" s="491"/>
      <c r="HXB165" s="491"/>
      <c r="HXC165" s="491"/>
      <c r="HXD165" s="491"/>
      <c r="HXE165" s="491"/>
      <c r="HXF165" s="491"/>
      <c r="HXG165" s="491"/>
      <c r="HXH165" s="491"/>
      <c r="HXI165" s="491"/>
      <c r="HXJ165" s="491"/>
      <c r="HXK165" s="491"/>
      <c r="HXL165" s="491"/>
      <c r="HXM165" s="491"/>
      <c r="HXN165" s="491"/>
      <c r="HXO165" s="491"/>
      <c r="HXP165" s="491"/>
      <c r="HXQ165" s="491"/>
      <c r="HXR165" s="491"/>
      <c r="HXS165" s="491"/>
      <c r="HXT165" s="491"/>
      <c r="HXU165" s="491"/>
      <c r="HXV165" s="491"/>
      <c r="HXW165" s="491"/>
      <c r="HXX165" s="491"/>
      <c r="HXY165" s="491"/>
      <c r="HXZ165" s="491"/>
      <c r="HYA165" s="491"/>
      <c r="HYB165" s="491"/>
      <c r="HYC165" s="491"/>
      <c r="HYD165" s="491"/>
      <c r="HYE165" s="491"/>
      <c r="HYF165" s="491"/>
      <c r="HYG165" s="491"/>
      <c r="HYH165" s="491"/>
      <c r="HYI165" s="491"/>
      <c r="HYJ165" s="491"/>
      <c r="HYK165" s="491"/>
      <c r="HYL165" s="491"/>
      <c r="HYM165" s="491"/>
      <c r="HYN165" s="491"/>
      <c r="HYO165" s="491"/>
      <c r="HYP165" s="491"/>
      <c r="HYQ165" s="491"/>
      <c r="HYR165" s="491"/>
      <c r="HYS165" s="491"/>
      <c r="HYT165" s="491"/>
      <c r="HYU165" s="491"/>
      <c r="HYV165" s="491"/>
      <c r="HYW165" s="491"/>
      <c r="HYX165" s="491"/>
      <c r="HYY165" s="491"/>
      <c r="HYZ165" s="491"/>
      <c r="HZA165" s="491"/>
      <c r="HZB165" s="491"/>
      <c r="HZC165" s="491"/>
      <c r="HZD165" s="491"/>
      <c r="HZE165" s="491"/>
      <c r="HZF165" s="491"/>
      <c r="HZG165" s="491"/>
      <c r="HZH165" s="491"/>
      <c r="HZI165" s="491"/>
      <c r="HZJ165" s="491"/>
      <c r="HZK165" s="491"/>
      <c r="HZL165" s="491"/>
      <c r="HZM165" s="491"/>
      <c r="HZN165" s="491"/>
      <c r="HZO165" s="491"/>
      <c r="HZP165" s="491"/>
      <c r="HZQ165" s="491"/>
      <c r="HZR165" s="491"/>
      <c r="HZS165" s="491"/>
      <c r="HZT165" s="491"/>
      <c r="HZU165" s="491"/>
      <c r="HZV165" s="491"/>
      <c r="HZW165" s="491"/>
      <c r="HZX165" s="491"/>
      <c r="HZY165" s="491"/>
      <c r="HZZ165" s="491"/>
      <c r="IAA165" s="491"/>
      <c r="IAB165" s="491"/>
      <c r="IAC165" s="491"/>
      <c r="IAD165" s="491"/>
      <c r="IAE165" s="491"/>
      <c r="IAF165" s="491"/>
      <c r="IAG165" s="491"/>
      <c r="IAH165" s="491"/>
      <c r="IAI165" s="491"/>
      <c r="IAJ165" s="491"/>
      <c r="IAK165" s="491"/>
      <c r="IAL165" s="491"/>
      <c r="IAM165" s="491"/>
      <c r="IAN165" s="491"/>
      <c r="IAO165" s="491"/>
      <c r="IAP165" s="491"/>
      <c r="IAQ165" s="491"/>
      <c r="IAR165" s="491"/>
      <c r="IAS165" s="491"/>
      <c r="IAT165" s="491"/>
      <c r="IAU165" s="491"/>
      <c r="IAV165" s="491"/>
      <c r="IAW165" s="491"/>
      <c r="IAX165" s="491"/>
      <c r="IAY165" s="491"/>
      <c r="IAZ165" s="491"/>
      <c r="IBA165" s="491"/>
      <c r="IBB165" s="491"/>
      <c r="IBC165" s="491"/>
      <c r="IBD165" s="491"/>
      <c r="IBE165" s="491"/>
      <c r="IBF165" s="491"/>
      <c r="IBG165" s="491"/>
      <c r="IBH165" s="491"/>
      <c r="IBI165" s="491"/>
      <c r="IBJ165" s="491"/>
      <c r="IBK165" s="491"/>
      <c r="IBL165" s="491"/>
      <c r="IBM165" s="491"/>
      <c r="IBN165" s="491"/>
      <c r="IBO165" s="491"/>
      <c r="IBP165" s="491"/>
      <c r="IBQ165" s="491"/>
      <c r="IBR165" s="491"/>
      <c r="IBS165" s="491"/>
      <c r="IBT165" s="491"/>
      <c r="IBU165" s="491"/>
      <c r="IBV165" s="491"/>
      <c r="IBW165" s="491"/>
      <c r="IBX165" s="491"/>
      <c r="IBY165" s="491"/>
      <c r="IBZ165" s="491"/>
      <c r="ICA165" s="491"/>
      <c r="ICB165" s="491"/>
      <c r="ICC165" s="491"/>
      <c r="ICD165" s="491"/>
      <c r="ICE165" s="491"/>
      <c r="ICF165" s="491"/>
      <c r="ICG165" s="491"/>
      <c r="ICH165" s="491"/>
      <c r="ICI165" s="491"/>
      <c r="ICJ165" s="491"/>
      <c r="ICK165" s="491"/>
      <c r="ICL165" s="491"/>
      <c r="ICM165" s="491"/>
      <c r="ICN165" s="491"/>
      <c r="ICO165" s="491"/>
      <c r="ICP165" s="491"/>
      <c r="ICQ165" s="491"/>
      <c r="ICR165" s="491"/>
      <c r="ICS165" s="491"/>
      <c r="ICT165" s="491"/>
      <c r="ICU165" s="491"/>
      <c r="ICV165" s="491"/>
      <c r="ICW165" s="491"/>
      <c r="ICX165" s="491"/>
      <c r="ICY165" s="491"/>
      <c r="ICZ165" s="491"/>
      <c r="IDA165" s="491"/>
      <c r="IDB165" s="491"/>
      <c r="IDC165" s="491"/>
      <c r="IDD165" s="491"/>
      <c r="IDE165" s="491"/>
      <c r="IDF165" s="491"/>
      <c r="IDG165" s="491"/>
      <c r="IDH165" s="491"/>
      <c r="IDI165" s="491"/>
      <c r="IDJ165" s="491"/>
      <c r="IDK165" s="491"/>
      <c r="IDL165" s="491"/>
      <c r="IDM165" s="491"/>
      <c r="IDN165" s="491"/>
      <c r="IDO165" s="491"/>
      <c r="IDP165" s="491"/>
      <c r="IDQ165" s="491"/>
      <c r="IDR165" s="491"/>
      <c r="IDS165" s="491"/>
      <c r="IDT165" s="491"/>
      <c r="IDU165" s="491"/>
      <c r="IDV165" s="491"/>
      <c r="IDW165" s="491"/>
      <c r="IDX165" s="491"/>
      <c r="IDY165" s="491"/>
      <c r="IDZ165" s="491"/>
      <c r="IEA165" s="491"/>
      <c r="IEB165" s="491"/>
      <c r="IEC165" s="491"/>
      <c r="IED165" s="491"/>
      <c r="IEE165" s="491"/>
      <c r="IEF165" s="491"/>
      <c r="IEG165" s="491"/>
      <c r="IEH165" s="491"/>
      <c r="IEI165" s="491"/>
      <c r="IEJ165" s="491"/>
      <c r="IEK165" s="491"/>
      <c r="IEL165" s="491"/>
      <c r="IEM165" s="491"/>
      <c r="IEN165" s="491"/>
      <c r="IEO165" s="491"/>
      <c r="IEP165" s="491"/>
      <c r="IEQ165" s="491"/>
      <c r="IER165" s="491"/>
      <c r="IES165" s="491"/>
      <c r="IET165" s="491"/>
      <c r="IEU165" s="491"/>
      <c r="IEV165" s="491"/>
      <c r="IEW165" s="491"/>
      <c r="IEX165" s="491"/>
      <c r="IEY165" s="491"/>
      <c r="IEZ165" s="491"/>
      <c r="IFA165" s="491"/>
      <c r="IFB165" s="491"/>
      <c r="IFC165" s="491"/>
      <c r="IFD165" s="491"/>
      <c r="IFE165" s="491"/>
      <c r="IFF165" s="491"/>
      <c r="IFG165" s="491"/>
      <c r="IFH165" s="491"/>
      <c r="IFI165" s="491"/>
      <c r="IFJ165" s="491"/>
      <c r="IFK165" s="491"/>
      <c r="IFL165" s="491"/>
      <c r="IFM165" s="491"/>
      <c r="IFN165" s="491"/>
      <c r="IFO165" s="491"/>
      <c r="IFP165" s="491"/>
      <c r="IFQ165" s="491"/>
      <c r="IFR165" s="491"/>
      <c r="IFS165" s="491"/>
      <c r="IFT165" s="491"/>
      <c r="IFU165" s="491"/>
      <c r="IFV165" s="491"/>
      <c r="IFW165" s="491"/>
      <c r="IFX165" s="491"/>
      <c r="IFY165" s="491"/>
      <c r="IFZ165" s="491"/>
      <c r="IGA165" s="491"/>
      <c r="IGB165" s="491"/>
      <c r="IGC165" s="491"/>
      <c r="IGD165" s="491"/>
      <c r="IGE165" s="491"/>
      <c r="IGF165" s="491"/>
      <c r="IGG165" s="491"/>
      <c r="IGH165" s="491"/>
      <c r="IGI165" s="491"/>
      <c r="IGJ165" s="491"/>
      <c r="IGK165" s="491"/>
      <c r="IGL165" s="491"/>
      <c r="IGM165" s="491"/>
      <c r="IGN165" s="491"/>
      <c r="IGO165" s="491"/>
      <c r="IGP165" s="491"/>
      <c r="IGQ165" s="491"/>
      <c r="IGR165" s="491"/>
      <c r="IGS165" s="491"/>
      <c r="IGT165" s="491"/>
      <c r="IGU165" s="491"/>
      <c r="IGV165" s="491"/>
      <c r="IGW165" s="491"/>
      <c r="IGX165" s="491"/>
      <c r="IGY165" s="491"/>
      <c r="IGZ165" s="491"/>
      <c r="IHA165" s="491"/>
      <c r="IHB165" s="491"/>
      <c r="IHC165" s="491"/>
      <c r="IHD165" s="491"/>
      <c r="IHE165" s="491"/>
      <c r="IHF165" s="491"/>
      <c r="IHG165" s="491"/>
      <c r="IHH165" s="491"/>
      <c r="IHI165" s="491"/>
      <c r="IHJ165" s="491"/>
      <c r="IHK165" s="491"/>
      <c r="IHL165" s="491"/>
      <c r="IHM165" s="491"/>
      <c r="IHN165" s="491"/>
      <c r="IHO165" s="491"/>
      <c r="IHP165" s="491"/>
      <c r="IHQ165" s="491"/>
      <c r="IHR165" s="491"/>
      <c r="IHS165" s="491"/>
      <c r="IHT165" s="491"/>
      <c r="IHU165" s="491"/>
      <c r="IHV165" s="491"/>
      <c r="IHW165" s="491"/>
      <c r="IHX165" s="491"/>
      <c r="IHY165" s="491"/>
      <c r="IHZ165" s="491"/>
      <c r="IIA165" s="491"/>
      <c r="IIB165" s="491"/>
      <c r="IIC165" s="491"/>
      <c r="IID165" s="491"/>
      <c r="IIE165" s="491"/>
      <c r="IIF165" s="491"/>
      <c r="IIG165" s="491"/>
      <c r="IIH165" s="491"/>
      <c r="III165" s="491"/>
      <c r="IIJ165" s="491"/>
      <c r="IIK165" s="491"/>
      <c r="IIL165" s="491"/>
      <c r="IIM165" s="491"/>
      <c r="IIN165" s="491"/>
      <c r="IIO165" s="491"/>
      <c r="IIP165" s="491"/>
      <c r="IIQ165" s="491"/>
      <c r="IIR165" s="491"/>
      <c r="IIS165" s="491"/>
      <c r="IIT165" s="491"/>
      <c r="IIU165" s="491"/>
      <c r="IIV165" s="491"/>
      <c r="IIW165" s="491"/>
      <c r="IIX165" s="491"/>
      <c r="IIY165" s="491"/>
      <c r="IIZ165" s="491"/>
      <c r="IJA165" s="491"/>
      <c r="IJB165" s="491"/>
      <c r="IJC165" s="491"/>
      <c r="IJD165" s="491"/>
      <c r="IJE165" s="491"/>
      <c r="IJF165" s="491"/>
      <c r="IJG165" s="491"/>
      <c r="IJH165" s="491"/>
      <c r="IJI165" s="491"/>
      <c r="IJJ165" s="491"/>
      <c r="IJK165" s="491"/>
      <c r="IJL165" s="491"/>
      <c r="IJM165" s="491"/>
      <c r="IJN165" s="491"/>
      <c r="IJO165" s="491"/>
      <c r="IJP165" s="491"/>
      <c r="IJQ165" s="491"/>
      <c r="IJR165" s="491"/>
      <c r="IJS165" s="491"/>
      <c r="IJT165" s="491"/>
      <c r="IJU165" s="491"/>
      <c r="IJV165" s="491"/>
      <c r="IJW165" s="491"/>
      <c r="IJX165" s="491"/>
      <c r="IJY165" s="491"/>
      <c r="IJZ165" s="491"/>
      <c r="IKA165" s="491"/>
      <c r="IKB165" s="491"/>
      <c r="IKC165" s="491"/>
      <c r="IKD165" s="491"/>
      <c r="IKE165" s="491"/>
      <c r="IKF165" s="491"/>
      <c r="IKG165" s="491"/>
      <c r="IKH165" s="491"/>
      <c r="IKI165" s="491"/>
      <c r="IKJ165" s="491"/>
      <c r="IKK165" s="491"/>
      <c r="IKL165" s="491"/>
      <c r="IKM165" s="491"/>
      <c r="IKN165" s="491"/>
      <c r="IKO165" s="491"/>
      <c r="IKP165" s="491"/>
      <c r="IKQ165" s="491"/>
      <c r="IKR165" s="491"/>
      <c r="IKS165" s="491"/>
      <c r="IKT165" s="491"/>
      <c r="IKU165" s="491"/>
      <c r="IKV165" s="491"/>
      <c r="IKW165" s="491"/>
      <c r="IKX165" s="491"/>
      <c r="IKY165" s="491"/>
      <c r="IKZ165" s="491"/>
      <c r="ILA165" s="491"/>
      <c r="ILB165" s="491"/>
      <c r="ILC165" s="491"/>
      <c r="ILD165" s="491"/>
      <c r="ILE165" s="491"/>
      <c r="ILF165" s="491"/>
      <c r="ILG165" s="491"/>
      <c r="ILH165" s="491"/>
      <c r="ILI165" s="491"/>
      <c r="ILJ165" s="491"/>
      <c r="ILK165" s="491"/>
      <c r="ILL165" s="491"/>
      <c r="ILM165" s="491"/>
      <c r="ILN165" s="491"/>
      <c r="ILO165" s="491"/>
      <c r="ILP165" s="491"/>
      <c r="ILQ165" s="491"/>
      <c r="ILR165" s="491"/>
      <c r="ILS165" s="491"/>
      <c r="ILT165" s="491"/>
      <c r="ILU165" s="491"/>
      <c r="ILV165" s="491"/>
      <c r="ILW165" s="491"/>
      <c r="ILX165" s="491"/>
      <c r="ILY165" s="491"/>
      <c r="ILZ165" s="491"/>
      <c r="IMA165" s="491"/>
      <c r="IMB165" s="491"/>
      <c r="IMC165" s="491"/>
      <c r="IMD165" s="491"/>
      <c r="IME165" s="491"/>
      <c r="IMF165" s="491"/>
      <c r="IMG165" s="491"/>
      <c r="IMH165" s="491"/>
      <c r="IMI165" s="491"/>
      <c r="IMJ165" s="491"/>
      <c r="IMK165" s="491"/>
      <c r="IML165" s="491"/>
      <c r="IMM165" s="491"/>
      <c r="IMN165" s="491"/>
      <c r="IMO165" s="491"/>
      <c r="IMP165" s="491"/>
      <c r="IMQ165" s="491"/>
      <c r="IMR165" s="491"/>
      <c r="IMS165" s="491"/>
      <c r="IMT165" s="491"/>
      <c r="IMU165" s="491"/>
      <c r="IMV165" s="491"/>
      <c r="IMW165" s="491"/>
      <c r="IMX165" s="491"/>
      <c r="IMY165" s="491"/>
      <c r="IMZ165" s="491"/>
      <c r="INA165" s="491"/>
      <c r="INB165" s="491"/>
      <c r="INC165" s="491"/>
      <c r="IND165" s="491"/>
      <c r="INE165" s="491"/>
      <c r="INF165" s="491"/>
      <c r="ING165" s="491"/>
      <c r="INH165" s="491"/>
      <c r="INI165" s="491"/>
      <c r="INJ165" s="491"/>
      <c r="INK165" s="491"/>
      <c r="INL165" s="491"/>
      <c r="INM165" s="491"/>
      <c r="INN165" s="491"/>
      <c r="INO165" s="491"/>
      <c r="INP165" s="491"/>
      <c r="INQ165" s="491"/>
      <c r="INR165" s="491"/>
      <c r="INS165" s="491"/>
      <c r="INT165" s="491"/>
      <c r="INU165" s="491"/>
      <c r="INV165" s="491"/>
      <c r="INW165" s="491"/>
      <c r="INX165" s="491"/>
      <c r="INY165" s="491"/>
      <c r="INZ165" s="491"/>
      <c r="IOA165" s="491"/>
      <c r="IOB165" s="491"/>
      <c r="IOC165" s="491"/>
      <c r="IOD165" s="491"/>
      <c r="IOE165" s="491"/>
      <c r="IOF165" s="491"/>
      <c r="IOG165" s="491"/>
      <c r="IOH165" s="491"/>
      <c r="IOI165" s="491"/>
      <c r="IOJ165" s="491"/>
      <c r="IOK165" s="491"/>
      <c r="IOL165" s="491"/>
      <c r="IOM165" s="491"/>
      <c r="ION165" s="491"/>
      <c r="IOO165" s="491"/>
      <c r="IOP165" s="491"/>
      <c r="IOQ165" s="491"/>
      <c r="IOR165" s="491"/>
      <c r="IOS165" s="491"/>
      <c r="IOT165" s="491"/>
      <c r="IOU165" s="491"/>
      <c r="IOV165" s="491"/>
      <c r="IOW165" s="491"/>
      <c r="IOX165" s="491"/>
      <c r="IOY165" s="491"/>
      <c r="IOZ165" s="491"/>
      <c r="IPA165" s="491"/>
      <c r="IPB165" s="491"/>
      <c r="IPC165" s="491"/>
      <c r="IPD165" s="491"/>
      <c r="IPE165" s="491"/>
      <c r="IPF165" s="491"/>
      <c r="IPG165" s="491"/>
      <c r="IPH165" s="491"/>
      <c r="IPI165" s="491"/>
      <c r="IPJ165" s="491"/>
      <c r="IPK165" s="491"/>
      <c r="IPL165" s="491"/>
      <c r="IPM165" s="491"/>
      <c r="IPN165" s="491"/>
      <c r="IPO165" s="491"/>
      <c r="IPP165" s="491"/>
      <c r="IPQ165" s="491"/>
      <c r="IPR165" s="491"/>
      <c r="IPS165" s="491"/>
      <c r="IPT165" s="491"/>
      <c r="IPU165" s="491"/>
      <c r="IPV165" s="491"/>
      <c r="IPW165" s="491"/>
      <c r="IPX165" s="491"/>
      <c r="IPY165" s="491"/>
      <c r="IPZ165" s="491"/>
      <c r="IQA165" s="491"/>
      <c r="IQB165" s="491"/>
      <c r="IQC165" s="491"/>
      <c r="IQD165" s="491"/>
      <c r="IQE165" s="491"/>
      <c r="IQF165" s="491"/>
      <c r="IQG165" s="491"/>
      <c r="IQH165" s="491"/>
      <c r="IQI165" s="491"/>
      <c r="IQJ165" s="491"/>
      <c r="IQK165" s="491"/>
      <c r="IQL165" s="491"/>
      <c r="IQM165" s="491"/>
      <c r="IQN165" s="491"/>
      <c r="IQO165" s="491"/>
      <c r="IQP165" s="491"/>
      <c r="IQQ165" s="491"/>
      <c r="IQR165" s="491"/>
      <c r="IQS165" s="491"/>
      <c r="IQT165" s="491"/>
      <c r="IQU165" s="491"/>
      <c r="IQV165" s="491"/>
      <c r="IQW165" s="491"/>
      <c r="IQX165" s="491"/>
      <c r="IQY165" s="491"/>
      <c r="IQZ165" s="491"/>
      <c r="IRA165" s="491"/>
      <c r="IRB165" s="491"/>
      <c r="IRC165" s="491"/>
      <c r="IRD165" s="491"/>
      <c r="IRE165" s="491"/>
      <c r="IRF165" s="491"/>
      <c r="IRG165" s="491"/>
      <c r="IRH165" s="491"/>
      <c r="IRI165" s="491"/>
      <c r="IRJ165" s="491"/>
      <c r="IRK165" s="491"/>
      <c r="IRL165" s="491"/>
      <c r="IRM165" s="491"/>
      <c r="IRN165" s="491"/>
      <c r="IRO165" s="491"/>
      <c r="IRP165" s="491"/>
      <c r="IRQ165" s="491"/>
      <c r="IRR165" s="491"/>
      <c r="IRS165" s="491"/>
      <c r="IRT165" s="491"/>
      <c r="IRU165" s="491"/>
      <c r="IRV165" s="491"/>
      <c r="IRW165" s="491"/>
      <c r="IRX165" s="491"/>
      <c r="IRY165" s="491"/>
      <c r="IRZ165" s="491"/>
      <c r="ISA165" s="491"/>
      <c r="ISB165" s="491"/>
      <c r="ISC165" s="491"/>
      <c r="ISD165" s="491"/>
      <c r="ISE165" s="491"/>
      <c r="ISF165" s="491"/>
      <c r="ISG165" s="491"/>
      <c r="ISH165" s="491"/>
      <c r="ISI165" s="491"/>
      <c r="ISJ165" s="491"/>
      <c r="ISK165" s="491"/>
      <c r="ISL165" s="491"/>
      <c r="ISM165" s="491"/>
      <c r="ISN165" s="491"/>
      <c r="ISO165" s="491"/>
      <c r="ISP165" s="491"/>
      <c r="ISQ165" s="491"/>
      <c r="ISR165" s="491"/>
      <c r="ISS165" s="491"/>
      <c r="IST165" s="491"/>
      <c r="ISU165" s="491"/>
      <c r="ISV165" s="491"/>
      <c r="ISW165" s="491"/>
      <c r="ISX165" s="491"/>
      <c r="ISY165" s="491"/>
      <c r="ISZ165" s="491"/>
      <c r="ITA165" s="491"/>
      <c r="ITB165" s="491"/>
      <c r="ITC165" s="491"/>
      <c r="ITD165" s="491"/>
      <c r="ITE165" s="491"/>
      <c r="ITF165" s="491"/>
      <c r="ITG165" s="491"/>
      <c r="ITH165" s="491"/>
      <c r="ITI165" s="491"/>
      <c r="ITJ165" s="491"/>
      <c r="ITK165" s="491"/>
      <c r="ITL165" s="491"/>
      <c r="ITM165" s="491"/>
      <c r="ITN165" s="491"/>
      <c r="ITO165" s="491"/>
      <c r="ITP165" s="491"/>
      <c r="ITQ165" s="491"/>
      <c r="ITR165" s="491"/>
      <c r="ITS165" s="491"/>
      <c r="ITT165" s="491"/>
      <c r="ITU165" s="491"/>
      <c r="ITV165" s="491"/>
      <c r="ITW165" s="491"/>
      <c r="ITX165" s="491"/>
      <c r="ITY165" s="491"/>
      <c r="ITZ165" s="491"/>
      <c r="IUA165" s="491"/>
      <c r="IUB165" s="491"/>
      <c r="IUC165" s="491"/>
      <c r="IUD165" s="491"/>
      <c r="IUE165" s="491"/>
      <c r="IUF165" s="491"/>
      <c r="IUG165" s="491"/>
      <c r="IUH165" s="491"/>
      <c r="IUI165" s="491"/>
      <c r="IUJ165" s="491"/>
      <c r="IUK165" s="491"/>
      <c r="IUL165" s="491"/>
      <c r="IUM165" s="491"/>
      <c r="IUN165" s="491"/>
      <c r="IUO165" s="491"/>
      <c r="IUP165" s="491"/>
      <c r="IUQ165" s="491"/>
      <c r="IUR165" s="491"/>
      <c r="IUS165" s="491"/>
      <c r="IUT165" s="491"/>
      <c r="IUU165" s="491"/>
      <c r="IUV165" s="491"/>
      <c r="IUW165" s="491"/>
      <c r="IUX165" s="491"/>
      <c r="IUY165" s="491"/>
      <c r="IUZ165" s="491"/>
      <c r="IVA165" s="491"/>
      <c r="IVB165" s="491"/>
      <c r="IVC165" s="491"/>
      <c r="IVD165" s="491"/>
      <c r="IVE165" s="491"/>
      <c r="IVF165" s="491"/>
      <c r="IVG165" s="491"/>
      <c r="IVH165" s="491"/>
      <c r="IVI165" s="491"/>
      <c r="IVJ165" s="491"/>
      <c r="IVK165" s="491"/>
      <c r="IVL165" s="491"/>
      <c r="IVM165" s="491"/>
      <c r="IVN165" s="491"/>
      <c r="IVO165" s="491"/>
      <c r="IVP165" s="491"/>
      <c r="IVQ165" s="491"/>
      <c r="IVR165" s="491"/>
      <c r="IVS165" s="491"/>
      <c r="IVT165" s="491"/>
      <c r="IVU165" s="491"/>
      <c r="IVV165" s="491"/>
      <c r="IVW165" s="491"/>
      <c r="IVX165" s="491"/>
      <c r="IVY165" s="491"/>
      <c r="IVZ165" s="491"/>
      <c r="IWA165" s="491"/>
      <c r="IWB165" s="491"/>
      <c r="IWC165" s="491"/>
      <c r="IWD165" s="491"/>
      <c r="IWE165" s="491"/>
      <c r="IWF165" s="491"/>
      <c r="IWG165" s="491"/>
      <c r="IWH165" s="491"/>
      <c r="IWI165" s="491"/>
      <c r="IWJ165" s="491"/>
      <c r="IWK165" s="491"/>
      <c r="IWL165" s="491"/>
      <c r="IWM165" s="491"/>
      <c r="IWN165" s="491"/>
      <c r="IWO165" s="491"/>
      <c r="IWP165" s="491"/>
      <c r="IWQ165" s="491"/>
      <c r="IWR165" s="491"/>
      <c r="IWS165" s="491"/>
      <c r="IWT165" s="491"/>
      <c r="IWU165" s="491"/>
      <c r="IWV165" s="491"/>
      <c r="IWW165" s="491"/>
      <c r="IWX165" s="491"/>
      <c r="IWY165" s="491"/>
      <c r="IWZ165" s="491"/>
      <c r="IXA165" s="491"/>
      <c r="IXB165" s="491"/>
      <c r="IXC165" s="491"/>
      <c r="IXD165" s="491"/>
      <c r="IXE165" s="491"/>
      <c r="IXF165" s="491"/>
      <c r="IXG165" s="491"/>
      <c r="IXH165" s="491"/>
      <c r="IXI165" s="491"/>
      <c r="IXJ165" s="491"/>
      <c r="IXK165" s="491"/>
      <c r="IXL165" s="491"/>
      <c r="IXM165" s="491"/>
      <c r="IXN165" s="491"/>
      <c r="IXO165" s="491"/>
      <c r="IXP165" s="491"/>
      <c r="IXQ165" s="491"/>
      <c r="IXR165" s="491"/>
      <c r="IXS165" s="491"/>
      <c r="IXT165" s="491"/>
      <c r="IXU165" s="491"/>
      <c r="IXV165" s="491"/>
      <c r="IXW165" s="491"/>
      <c r="IXX165" s="491"/>
      <c r="IXY165" s="491"/>
      <c r="IXZ165" s="491"/>
      <c r="IYA165" s="491"/>
      <c r="IYB165" s="491"/>
      <c r="IYC165" s="491"/>
      <c r="IYD165" s="491"/>
      <c r="IYE165" s="491"/>
      <c r="IYF165" s="491"/>
      <c r="IYG165" s="491"/>
      <c r="IYH165" s="491"/>
      <c r="IYI165" s="491"/>
      <c r="IYJ165" s="491"/>
      <c r="IYK165" s="491"/>
      <c r="IYL165" s="491"/>
      <c r="IYM165" s="491"/>
      <c r="IYN165" s="491"/>
      <c r="IYO165" s="491"/>
      <c r="IYP165" s="491"/>
      <c r="IYQ165" s="491"/>
      <c r="IYR165" s="491"/>
      <c r="IYS165" s="491"/>
      <c r="IYT165" s="491"/>
      <c r="IYU165" s="491"/>
      <c r="IYV165" s="491"/>
      <c r="IYW165" s="491"/>
      <c r="IYX165" s="491"/>
      <c r="IYY165" s="491"/>
      <c r="IYZ165" s="491"/>
      <c r="IZA165" s="491"/>
      <c r="IZB165" s="491"/>
      <c r="IZC165" s="491"/>
      <c r="IZD165" s="491"/>
      <c r="IZE165" s="491"/>
      <c r="IZF165" s="491"/>
      <c r="IZG165" s="491"/>
      <c r="IZH165" s="491"/>
      <c r="IZI165" s="491"/>
      <c r="IZJ165" s="491"/>
      <c r="IZK165" s="491"/>
      <c r="IZL165" s="491"/>
      <c r="IZM165" s="491"/>
      <c r="IZN165" s="491"/>
      <c r="IZO165" s="491"/>
      <c r="IZP165" s="491"/>
      <c r="IZQ165" s="491"/>
      <c r="IZR165" s="491"/>
      <c r="IZS165" s="491"/>
      <c r="IZT165" s="491"/>
      <c r="IZU165" s="491"/>
      <c r="IZV165" s="491"/>
      <c r="IZW165" s="491"/>
      <c r="IZX165" s="491"/>
      <c r="IZY165" s="491"/>
      <c r="IZZ165" s="491"/>
      <c r="JAA165" s="491"/>
      <c r="JAB165" s="491"/>
      <c r="JAC165" s="491"/>
      <c r="JAD165" s="491"/>
      <c r="JAE165" s="491"/>
      <c r="JAF165" s="491"/>
      <c r="JAG165" s="491"/>
      <c r="JAH165" s="491"/>
      <c r="JAI165" s="491"/>
      <c r="JAJ165" s="491"/>
      <c r="JAK165" s="491"/>
      <c r="JAL165" s="491"/>
      <c r="JAM165" s="491"/>
      <c r="JAN165" s="491"/>
      <c r="JAO165" s="491"/>
      <c r="JAP165" s="491"/>
      <c r="JAQ165" s="491"/>
      <c r="JAR165" s="491"/>
      <c r="JAS165" s="491"/>
      <c r="JAT165" s="491"/>
      <c r="JAU165" s="491"/>
      <c r="JAV165" s="491"/>
      <c r="JAW165" s="491"/>
      <c r="JAX165" s="491"/>
      <c r="JAY165" s="491"/>
      <c r="JAZ165" s="491"/>
      <c r="JBA165" s="491"/>
      <c r="JBB165" s="491"/>
      <c r="JBC165" s="491"/>
      <c r="JBD165" s="491"/>
      <c r="JBE165" s="491"/>
      <c r="JBF165" s="491"/>
      <c r="JBG165" s="491"/>
      <c r="JBH165" s="491"/>
      <c r="JBI165" s="491"/>
      <c r="JBJ165" s="491"/>
      <c r="JBK165" s="491"/>
      <c r="JBL165" s="491"/>
      <c r="JBM165" s="491"/>
      <c r="JBN165" s="491"/>
      <c r="JBO165" s="491"/>
      <c r="JBP165" s="491"/>
      <c r="JBQ165" s="491"/>
      <c r="JBR165" s="491"/>
      <c r="JBS165" s="491"/>
      <c r="JBT165" s="491"/>
      <c r="JBU165" s="491"/>
      <c r="JBV165" s="491"/>
      <c r="JBW165" s="491"/>
      <c r="JBX165" s="491"/>
      <c r="JBY165" s="491"/>
      <c r="JBZ165" s="491"/>
      <c r="JCA165" s="491"/>
      <c r="JCB165" s="491"/>
      <c r="JCC165" s="491"/>
      <c r="JCD165" s="491"/>
      <c r="JCE165" s="491"/>
      <c r="JCF165" s="491"/>
      <c r="JCG165" s="491"/>
      <c r="JCH165" s="491"/>
      <c r="JCI165" s="491"/>
      <c r="JCJ165" s="491"/>
      <c r="JCK165" s="491"/>
      <c r="JCL165" s="491"/>
      <c r="JCM165" s="491"/>
      <c r="JCN165" s="491"/>
      <c r="JCO165" s="491"/>
      <c r="JCP165" s="491"/>
      <c r="JCQ165" s="491"/>
      <c r="JCR165" s="491"/>
      <c r="JCS165" s="491"/>
      <c r="JCT165" s="491"/>
      <c r="JCU165" s="491"/>
      <c r="JCV165" s="491"/>
      <c r="JCW165" s="491"/>
      <c r="JCX165" s="491"/>
      <c r="JCY165" s="491"/>
      <c r="JCZ165" s="491"/>
      <c r="JDA165" s="491"/>
      <c r="JDB165" s="491"/>
      <c r="JDC165" s="491"/>
      <c r="JDD165" s="491"/>
      <c r="JDE165" s="491"/>
      <c r="JDF165" s="491"/>
      <c r="JDG165" s="491"/>
      <c r="JDH165" s="491"/>
      <c r="JDI165" s="491"/>
      <c r="JDJ165" s="491"/>
      <c r="JDK165" s="491"/>
      <c r="JDL165" s="491"/>
      <c r="JDM165" s="491"/>
      <c r="JDN165" s="491"/>
      <c r="JDO165" s="491"/>
      <c r="JDP165" s="491"/>
      <c r="JDQ165" s="491"/>
      <c r="JDR165" s="491"/>
      <c r="JDS165" s="491"/>
      <c r="JDT165" s="491"/>
      <c r="JDU165" s="491"/>
      <c r="JDV165" s="491"/>
      <c r="JDW165" s="491"/>
      <c r="JDX165" s="491"/>
      <c r="JDY165" s="491"/>
      <c r="JDZ165" s="491"/>
      <c r="JEA165" s="491"/>
      <c r="JEB165" s="491"/>
      <c r="JEC165" s="491"/>
      <c r="JED165" s="491"/>
      <c r="JEE165" s="491"/>
      <c r="JEF165" s="491"/>
      <c r="JEG165" s="491"/>
      <c r="JEH165" s="491"/>
      <c r="JEI165" s="491"/>
      <c r="JEJ165" s="491"/>
      <c r="JEK165" s="491"/>
      <c r="JEL165" s="491"/>
      <c r="JEM165" s="491"/>
      <c r="JEN165" s="491"/>
      <c r="JEO165" s="491"/>
      <c r="JEP165" s="491"/>
      <c r="JEQ165" s="491"/>
      <c r="JER165" s="491"/>
      <c r="JES165" s="491"/>
      <c r="JET165" s="491"/>
      <c r="JEU165" s="491"/>
      <c r="JEV165" s="491"/>
      <c r="JEW165" s="491"/>
      <c r="JEX165" s="491"/>
      <c r="JEY165" s="491"/>
      <c r="JEZ165" s="491"/>
      <c r="JFA165" s="491"/>
      <c r="JFB165" s="491"/>
      <c r="JFC165" s="491"/>
      <c r="JFD165" s="491"/>
      <c r="JFE165" s="491"/>
      <c r="JFF165" s="491"/>
      <c r="JFG165" s="491"/>
      <c r="JFH165" s="491"/>
      <c r="JFI165" s="491"/>
      <c r="JFJ165" s="491"/>
      <c r="JFK165" s="491"/>
      <c r="JFL165" s="491"/>
      <c r="JFM165" s="491"/>
      <c r="JFN165" s="491"/>
      <c r="JFO165" s="491"/>
      <c r="JFP165" s="491"/>
      <c r="JFQ165" s="491"/>
      <c r="JFR165" s="491"/>
      <c r="JFS165" s="491"/>
      <c r="JFT165" s="491"/>
      <c r="JFU165" s="491"/>
      <c r="JFV165" s="491"/>
      <c r="JFW165" s="491"/>
      <c r="JFX165" s="491"/>
      <c r="JFY165" s="491"/>
      <c r="JFZ165" s="491"/>
      <c r="JGA165" s="491"/>
      <c r="JGB165" s="491"/>
      <c r="JGC165" s="491"/>
      <c r="JGD165" s="491"/>
      <c r="JGE165" s="491"/>
      <c r="JGF165" s="491"/>
      <c r="JGG165" s="491"/>
      <c r="JGH165" s="491"/>
      <c r="JGI165" s="491"/>
      <c r="JGJ165" s="491"/>
      <c r="JGK165" s="491"/>
      <c r="JGL165" s="491"/>
      <c r="JGM165" s="491"/>
      <c r="JGN165" s="491"/>
      <c r="JGO165" s="491"/>
      <c r="JGP165" s="491"/>
      <c r="JGQ165" s="491"/>
      <c r="JGR165" s="491"/>
      <c r="JGS165" s="491"/>
      <c r="JGT165" s="491"/>
      <c r="JGU165" s="491"/>
      <c r="JGV165" s="491"/>
      <c r="JGW165" s="491"/>
      <c r="JGX165" s="491"/>
      <c r="JGY165" s="491"/>
      <c r="JGZ165" s="491"/>
      <c r="JHA165" s="491"/>
      <c r="JHB165" s="491"/>
      <c r="JHC165" s="491"/>
      <c r="JHD165" s="491"/>
      <c r="JHE165" s="491"/>
      <c r="JHF165" s="491"/>
      <c r="JHG165" s="491"/>
      <c r="JHH165" s="491"/>
      <c r="JHI165" s="491"/>
      <c r="JHJ165" s="491"/>
      <c r="JHK165" s="491"/>
      <c r="JHL165" s="491"/>
      <c r="JHM165" s="491"/>
      <c r="JHN165" s="491"/>
      <c r="JHO165" s="491"/>
      <c r="JHP165" s="491"/>
      <c r="JHQ165" s="491"/>
      <c r="JHR165" s="491"/>
      <c r="JHS165" s="491"/>
      <c r="JHT165" s="491"/>
      <c r="JHU165" s="491"/>
      <c r="JHV165" s="491"/>
      <c r="JHW165" s="491"/>
      <c r="JHX165" s="491"/>
      <c r="JHY165" s="491"/>
      <c r="JHZ165" s="491"/>
      <c r="JIA165" s="491"/>
      <c r="JIB165" s="491"/>
      <c r="JIC165" s="491"/>
      <c r="JID165" s="491"/>
      <c r="JIE165" s="491"/>
      <c r="JIF165" s="491"/>
      <c r="JIG165" s="491"/>
      <c r="JIH165" s="491"/>
      <c r="JII165" s="491"/>
      <c r="JIJ165" s="491"/>
      <c r="JIK165" s="491"/>
      <c r="JIL165" s="491"/>
      <c r="JIM165" s="491"/>
      <c r="JIN165" s="491"/>
      <c r="JIO165" s="491"/>
      <c r="JIP165" s="491"/>
      <c r="JIQ165" s="491"/>
      <c r="JIR165" s="491"/>
      <c r="JIS165" s="491"/>
      <c r="JIT165" s="491"/>
      <c r="JIU165" s="491"/>
      <c r="JIV165" s="491"/>
      <c r="JIW165" s="491"/>
      <c r="JIX165" s="491"/>
      <c r="JIY165" s="491"/>
      <c r="JIZ165" s="491"/>
      <c r="JJA165" s="491"/>
      <c r="JJB165" s="491"/>
      <c r="JJC165" s="491"/>
      <c r="JJD165" s="491"/>
      <c r="JJE165" s="491"/>
      <c r="JJF165" s="491"/>
      <c r="JJG165" s="491"/>
      <c r="JJH165" s="491"/>
      <c r="JJI165" s="491"/>
      <c r="JJJ165" s="491"/>
      <c r="JJK165" s="491"/>
      <c r="JJL165" s="491"/>
      <c r="JJM165" s="491"/>
      <c r="JJN165" s="491"/>
      <c r="JJO165" s="491"/>
      <c r="JJP165" s="491"/>
      <c r="JJQ165" s="491"/>
      <c r="JJR165" s="491"/>
      <c r="JJS165" s="491"/>
      <c r="JJT165" s="491"/>
      <c r="JJU165" s="491"/>
      <c r="JJV165" s="491"/>
      <c r="JJW165" s="491"/>
      <c r="JJX165" s="491"/>
      <c r="JJY165" s="491"/>
      <c r="JJZ165" s="491"/>
      <c r="JKA165" s="491"/>
      <c r="JKB165" s="491"/>
      <c r="JKC165" s="491"/>
      <c r="JKD165" s="491"/>
      <c r="JKE165" s="491"/>
      <c r="JKF165" s="491"/>
      <c r="JKG165" s="491"/>
      <c r="JKH165" s="491"/>
      <c r="JKI165" s="491"/>
      <c r="JKJ165" s="491"/>
      <c r="JKK165" s="491"/>
      <c r="JKL165" s="491"/>
      <c r="JKM165" s="491"/>
      <c r="JKN165" s="491"/>
      <c r="JKO165" s="491"/>
      <c r="JKP165" s="491"/>
      <c r="JKQ165" s="491"/>
      <c r="JKR165" s="491"/>
      <c r="JKS165" s="491"/>
      <c r="JKT165" s="491"/>
      <c r="JKU165" s="491"/>
      <c r="JKV165" s="491"/>
      <c r="JKW165" s="491"/>
      <c r="JKX165" s="491"/>
      <c r="JKY165" s="491"/>
      <c r="JKZ165" s="491"/>
      <c r="JLA165" s="491"/>
      <c r="JLB165" s="491"/>
      <c r="JLC165" s="491"/>
      <c r="JLD165" s="491"/>
      <c r="JLE165" s="491"/>
      <c r="JLF165" s="491"/>
      <c r="JLG165" s="491"/>
      <c r="JLH165" s="491"/>
      <c r="JLI165" s="491"/>
      <c r="JLJ165" s="491"/>
      <c r="JLK165" s="491"/>
      <c r="JLL165" s="491"/>
      <c r="JLM165" s="491"/>
      <c r="JLN165" s="491"/>
      <c r="JLO165" s="491"/>
      <c r="JLP165" s="491"/>
      <c r="JLQ165" s="491"/>
      <c r="JLR165" s="491"/>
      <c r="JLS165" s="491"/>
      <c r="JLT165" s="491"/>
      <c r="JLU165" s="491"/>
      <c r="JLV165" s="491"/>
      <c r="JLW165" s="491"/>
      <c r="JLX165" s="491"/>
      <c r="JLY165" s="491"/>
      <c r="JLZ165" s="491"/>
      <c r="JMA165" s="491"/>
      <c r="JMB165" s="491"/>
      <c r="JMC165" s="491"/>
      <c r="JMD165" s="491"/>
      <c r="JME165" s="491"/>
      <c r="JMF165" s="491"/>
      <c r="JMG165" s="491"/>
      <c r="JMH165" s="491"/>
      <c r="JMI165" s="491"/>
      <c r="JMJ165" s="491"/>
      <c r="JMK165" s="491"/>
      <c r="JML165" s="491"/>
      <c r="JMM165" s="491"/>
      <c r="JMN165" s="491"/>
      <c r="JMO165" s="491"/>
      <c r="JMP165" s="491"/>
      <c r="JMQ165" s="491"/>
      <c r="JMR165" s="491"/>
      <c r="JMS165" s="491"/>
      <c r="JMT165" s="491"/>
      <c r="JMU165" s="491"/>
      <c r="JMV165" s="491"/>
      <c r="JMW165" s="491"/>
      <c r="JMX165" s="491"/>
      <c r="JMY165" s="491"/>
      <c r="JMZ165" s="491"/>
      <c r="JNA165" s="491"/>
      <c r="JNB165" s="491"/>
      <c r="JNC165" s="491"/>
      <c r="JND165" s="491"/>
      <c r="JNE165" s="491"/>
      <c r="JNF165" s="491"/>
      <c r="JNG165" s="491"/>
      <c r="JNH165" s="491"/>
      <c r="JNI165" s="491"/>
      <c r="JNJ165" s="491"/>
      <c r="JNK165" s="491"/>
      <c r="JNL165" s="491"/>
      <c r="JNM165" s="491"/>
      <c r="JNN165" s="491"/>
      <c r="JNO165" s="491"/>
      <c r="JNP165" s="491"/>
      <c r="JNQ165" s="491"/>
      <c r="JNR165" s="491"/>
      <c r="JNS165" s="491"/>
      <c r="JNT165" s="491"/>
      <c r="JNU165" s="491"/>
      <c r="JNV165" s="491"/>
      <c r="JNW165" s="491"/>
      <c r="JNX165" s="491"/>
      <c r="JNY165" s="491"/>
      <c r="JNZ165" s="491"/>
      <c r="JOA165" s="491"/>
      <c r="JOB165" s="491"/>
      <c r="JOC165" s="491"/>
      <c r="JOD165" s="491"/>
      <c r="JOE165" s="491"/>
      <c r="JOF165" s="491"/>
      <c r="JOG165" s="491"/>
      <c r="JOH165" s="491"/>
      <c r="JOI165" s="491"/>
      <c r="JOJ165" s="491"/>
      <c r="JOK165" s="491"/>
      <c r="JOL165" s="491"/>
      <c r="JOM165" s="491"/>
      <c r="JON165" s="491"/>
      <c r="JOO165" s="491"/>
      <c r="JOP165" s="491"/>
      <c r="JOQ165" s="491"/>
      <c r="JOR165" s="491"/>
      <c r="JOS165" s="491"/>
      <c r="JOT165" s="491"/>
      <c r="JOU165" s="491"/>
      <c r="JOV165" s="491"/>
      <c r="JOW165" s="491"/>
      <c r="JOX165" s="491"/>
      <c r="JOY165" s="491"/>
      <c r="JOZ165" s="491"/>
      <c r="JPA165" s="491"/>
      <c r="JPB165" s="491"/>
      <c r="JPC165" s="491"/>
      <c r="JPD165" s="491"/>
      <c r="JPE165" s="491"/>
      <c r="JPF165" s="491"/>
      <c r="JPG165" s="491"/>
      <c r="JPH165" s="491"/>
      <c r="JPI165" s="491"/>
      <c r="JPJ165" s="491"/>
      <c r="JPK165" s="491"/>
      <c r="JPL165" s="491"/>
      <c r="JPM165" s="491"/>
      <c r="JPN165" s="491"/>
      <c r="JPO165" s="491"/>
      <c r="JPP165" s="491"/>
      <c r="JPQ165" s="491"/>
      <c r="JPR165" s="491"/>
      <c r="JPS165" s="491"/>
      <c r="JPT165" s="491"/>
      <c r="JPU165" s="491"/>
      <c r="JPV165" s="491"/>
      <c r="JPW165" s="491"/>
      <c r="JPX165" s="491"/>
      <c r="JPY165" s="491"/>
      <c r="JPZ165" s="491"/>
      <c r="JQA165" s="491"/>
      <c r="JQB165" s="491"/>
      <c r="JQC165" s="491"/>
      <c r="JQD165" s="491"/>
      <c r="JQE165" s="491"/>
      <c r="JQF165" s="491"/>
      <c r="JQG165" s="491"/>
      <c r="JQH165" s="491"/>
      <c r="JQI165" s="491"/>
      <c r="JQJ165" s="491"/>
      <c r="JQK165" s="491"/>
      <c r="JQL165" s="491"/>
      <c r="JQM165" s="491"/>
      <c r="JQN165" s="491"/>
      <c r="JQO165" s="491"/>
      <c r="JQP165" s="491"/>
      <c r="JQQ165" s="491"/>
      <c r="JQR165" s="491"/>
      <c r="JQS165" s="491"/>
      <c r="JQT165" s="491"/>
      <c r="JQU165" s="491"/>
      <c r="JQV165" s="491"/>
      <c r="JQW165" s="491"/>
      <c r="JQX165" s="491"/>
      <c r="JQY165" s="491"/>
      <c r="JQZ165" s="491"/>
      <c r="JRA165" s="491"/>
      <c r="JRB165" s="491"/>
      <c r="JRC165" s="491"/>
      <c r="JRD165" s="491"/>
      <c r="JRE165" s="491"/>
      <c r="JRF165" s="491"/>
      <c r="JRG165" s="491"/>
      <c r="JRH165" s="491"/>
      <c r="JRI165" s="491"/>
      <c r="JRJ165" s="491"/>
      <c r="JRK165" s="491"/>
      <c r="JRL165" s="491"/>
      <c r="JRM165" s="491"/>
      <c r="JRN165" s="491"/>
      <c r="JRO165" s="491"/>
      <c r="JRP165" s="491"/>
      <c r="JRQ165" s="491"/>
      <c r="JRR165" s="491"/>
      <c r="JRS165" s="491"/>
      <c r="JRT165" s="491"/>
      <c r="JRU165" s="491"/>
      <c r="JRV165" s="491"/>
      <c r="JRW165" s="491"/>
      <c r="JRX165" s="491"/>
      <c r="JRY165" s="491"/>
      <c r="JRZ165" s="491"/>
      <c r="JSA165" s="491"/>
      <c r="JSB165" s="491"/>
      <c r="JSC165" s="491"/>
      <c r="JSD165" s="491"/>
      <c r="JSE165" s="491"/>
      <c r="JSF165" s="491"/>
      <c r="JSG165" s="491"/>
      <c r="JSH165" s="491"/>
      <c r="JSI165" s="491"/>
      <c r="JSJ165" s="491"/>
      <c r="JSK165" s="491"/>
      <c r="JSL165" s="491"/>
      <c r="JSM165" s="491"/>
      <c r="JSN165" s="491"/>
      <c r="JSO165" s="491"/>
      <c r="JSP165" s="491"/>
      <c r="JSQ165" s="491"/>
      <c r="JSR165" s="491"/>
      <c r="JSS165" s="491"/>
      <c r="JST165" s="491"/>
      <c r="JSU165" s="491"/>
      <c r="JSV165" s="491"/>
      <c r="JSW165" s="491"/>
      <c r="JSX165" s="491"/>
      <c r="JSY165" s="491"/>
      <c r="JSZ165" s="491"/>
      <c r="JTA165" s="491"/>
      <c r="JTB165" s="491"/>
      <c r="JTC165" s="491"/>
      <c r="JTD165" s="491"/>
      <c r="JTE165" s="491"/>
      <c r="JTF165" s="491"/>
      <c r="JTG165" s="491"/>
      <c r="JTH165" s="491"/>
      <c r="JTI165" s="491"/>
      <c r="JTJ165" s="491"/>
      <c r="JTK165" s="491"/>
      <c r="JTL165" s="491"/>
      <c r="JTM165" s="491"/>
      <c r="JTN165" s="491"/>
      <c r="JTO165" s="491"/>
      <c r="JTP165" s="491"/>
      <c r="JTQ165" s="491"/>
      <c r="JTR165" s="491"/>
      <c r="JTS165" s="491"/>
      <c r="JTT165" s="491"/>
      <c r="JTU165" s="491"/>
      <c r="JTV165" s="491"/>
      <c r="JTW165" s="491"/>
      <c r="JTX165" s="491"/>
      <c r="JTY165" s="491"/>
      <c r="JTZ165" s="491"/>
      <c r="JUA165" s="491"/>
      <c r="JUB165" s="491"/>
      <c r="JUC165" s="491"/>
      <c r="JUD165" s="491"/>
      <c r="JUE165" s="491"/>
      <c r="JUF165" s="491"/>
      <c r="JUG165" s="491"/>
      <c r="JUH165" s="491"/>
      <c r="JUI165" s="491"/>
      <c r="JUJ165" s="491"/>
      <c r="JUK165" s="491"/>
      <c r="JUL165" s="491"/>
      <c r="JUM165" s="491"/>
      <c r="JUN165" s="491"/>
      <c r="JUO165" s="491"/>
      <c r="JUP165" s="491"/>
      <c r="JUQ165" s="491"/>
      <c r="JUR165" s="491"/>
      <c r="JUS165" s="491"/>
      <c r="JUT165" s="491"/>
      <c r="JUU165" s="491"/>
      <c r="JUV165" s="491"/>
      <c r="JUW165" s="491"/>
      <c r="JUX165" s="491"/>
      <c r="JUY165" s="491"/>
      <c r="JUZ165" s="491"/>
      <c r="JVA165" s="491"/>
      <c r="JVB165" s="491"/>
      <c r="JVC165" s="491"/>
      <c r="JVD165" s="491"/>
      <c r="JVE165" s="491"/>
      <c r="JVF165" s="491"/>
      <c r="JVG165" s="491"/>
      <c r="JVH165" s="491"/>
      <c r="JVI165" s="491"/>
      <c r="JVJ165" s="491"/>
      <c r="JVK165" s="491"/>
      <c r="JVL165" s="491"/>
      <c r="JVM165" s="491"/>
      <c r="JVN165" s="491"/>
      <c r="JVO165" s="491"/>
      <c r="JVP165" s="491"/>
      <c r="JVQ165" s="491"/>
      <c r="JVR165" s="491"/>
      <c r="JVS165" s="491"/>
      <c r="JVT165" s="491"/>
      <c r="JVU165" s="491"/>
      <c r="JVV165" s="491"/>
      <c r="JVW165" s="491"/>
      <c r="JVX165" s="491"/>
      <c r="JVY165" s="491"/>
      <c r="JVZ165" s="491"/>
      <c r="JWA165" s="491"/>
      <c r="JWB165" s="491"/>
      <c r="JWC165" s="491"/>
      <c r="JWD165" s="491"/>
      <c r="JWE165" s="491"/>
      <c r="JWF165" s="491"/>
      <c r="JWG165" s="491"/>
      <c r="JWH165" s="491"/>
      <c r="JWI165" s="491"/>
      <c r="JWJ165" s="491"/>
      <c r="JWK165" s="491"/>
      <c r="JWL165" s="491"/>
      <c r="JWM165" s="491"/>
      <c r="JWN165" s="491"/>
      <c r="JWO165" s="491"/>
      <c r="JWP165" s="491"/>
      <c r="JWQ165" s="491"/>
      <c r="JWR165" s="491"/>
      <c r="JWS165" s="491"/>
      <c r="JWT165" s="491"/>
      <c r="JWU165" s="491"/>
      <c r="JWV165" s="491"/>
      <c r="JWW165" s="491"/>
      <c r="JWX165" s="491"/>
      <c r="JWY165" s="491"/>
      <c r="JWZ165" s="491"/>
      <c r="JXA165" s="491"/>
      <c r="JXB165" s="491"/>
      <c r="JXC165" s="491"/>
      <c r="JXD165" s="491"/>
      <c r="JXE165" s="491"/>
      <c r="JXF165" s="491"/>
      <c r="JXG165" s="491"/>
      <c r="JXH165" s="491"/>
      <c r="JXI165" s="491"/>
      <c r="JXJ165" s="491"/>
      <c r="JXK165" s="491"/>
      <c r="JXL165" s="491"/>
      <c r="JXM165" s="491"/>
      <c r="JXN165" s="491"/>
      <c r="JXO165" s="491"/>
      <c r="JXP165" s="491"/>
      <c r="JXQ165" s="491"/>
      <c r="JXR165" s="491"/>
      <c r="JXS165" s="491"/>
      <c r="JXT165" s="491"/>
      <c r="JXU165" s="491"/>
      <c r="JXV165" s="491"/>
      <c r="JXW165" s="491"/>
      <c r="JXX165" s="491"/>
      <c r="JXY165" s="491"/>
      <c r="JXZ165" s="491"/>
      <c r="JYA165" s="491"/>
      <c r="JYB165" s="491"/>
      <c r="JYC165" s="491"/>
      <c r="JYD165" s="491"/>
      <c r="JYE165" s="491"/>
      <c r="JYF165" s="491"/>
      <c r="JYG165" s="491"/>
      <c r="JYH165" s="491"/>
      <c r="JYI165" s="491"/>
      <c r="JYJ165" s="491"/>
      <c r="JYK165" s="491"/>
      <c r="JYL165" s="491"/>
      <c r="JYM165" s="491"/>
      <c r="JYN165" s="491"/>
      <c r="JYO165" s="491"/>
      <c r="JYP165" s="491"/>
      <c r="JYQ165" s="491"/>
      <c r="JYR165" s="491"/>
      <c r="JYS165" s="491"/>
      <c r="JYT165" s="491"/>
      <c r="JYU165" s="491"/>
      <c r="JYV165" s="491"/>
      <c r="JYW165" s="491"/>
      <c r="JYX165" s="491"/>
      <c r="JYY165" s="491"/>
      <c r="JYZ165" s="491"/>
      <c r="JZA165" s="491"/>
      <c r="JZB165" s="491"/>
      <c r="JZC165" s="491"/>
      <c r="JZD165" s="491"/>
      <c r="JZE165" s="491"/>
      <c r="JZF165" s="491"/>
      <c r="JZG165" s="491"/>
      <c r="JZH165" s="491"/>
      <c r="JZI165" s="491"/>
      <c r="JZJ165" s="491"/>
      <c r="JZK165" s="491"/>
      <c r="JZL165" s="491"/>
      <c r="JZM165" s="491"/>
      <c r="JZN165" s="491"/>
      <c r="JZO165" s="491"/>
      <c r="JZP165" s="491"/>
      <c r="JZQ165" s="491"/>
      <c r="JZR165" s="491"/>
      <c r="JZS165" s="491"/>
      <c r="JZT165" s="491"/>
      <c r="JZU165" s="491"/>
      <c r="JZV165" s="491"/>
      <c r="JZW165" s="491"/>
      <c r="JZX165" s="491"/>
      <c r="JZY165" s="491"/>
      <c r="JZZ165" s="491"/>
      <c r="KAA165" s="491"/>
      <c r="KAB165" s="491"/>
      <c r="KAC165" s="491"/>
      <c r="KAD165" s="491"/>
      <c r="KAE165" s="491"/>
      <c r="KAF165" s="491"/>
      <c r="KAG165" s="491"/>
      <c r="KAH165" s="491"/>
      <c r="KAI165" s="491"/>
      <c r="KAJ165" s="491"/>
      <c r="KAK165" s="491"/>
      <c r="KAL165" s="491"/>
      <c r="KAM165" s="491"/>
      <c r="KAN165" s="491"/>
      <c r="KAO165" s="491"/>
      <c r="KAP165" s="491"/>
      <c r="KAQ165" s="491"/>
      <c r="KAR165" s="491"/>
      <c r="KAS165" s="491"/>
      <c r="KAT165" s="491"/>
      <c r="KAU165" s="491"/>
      <c r="KAV165" s="491"/>
      <c r="KAW165" s="491"/>
      <c r="KAX165" s="491"/>
      <c r="KAY165" s="491"/>
      <c r="KAZ165" s="491"/>
      <c r="KBA165" s="491"/>
      <c r="KBB165" s="491"/>
      <c r="KBC165" s="491"/>
      <c r="KBD165" s="491"/>
      <c r="KBE165" s="491"/>
      <c r="KBF165" s="491"/>
      <c r="KBG165" s="491"/>
      <c r="KBH165" s="491"/>
      <c r="KBI165" s="491"/>
      <c r="KBJ165" s="491"/>
      <c r="KBK165" s="491"/>
      <c r="KBL165" s="491"/>
      <c r="KBM165" s="491"/>
      <c r="KBN165" s="491"/>
      <c r="KBO165" s="491"/>
      <c r="KBP165" s="491"/>
      <c r="KBQ165" s="491"/>
      <c r="KBR165" s="491"/>
      <c r="KBS165" s="491"/>
      <c r="KBT165" s="491"/>
      <c r="KBU165" s="491"/>
      <c r="KBV165" s="491"/>
      <c r="KBW165" s="491"/>
      <c r="KBX165" s="491"/>
      <c r="KBY165" s="491"/>
      <c r="KBZ165" s="491"/>
      <c r="KCA165" s="491"/>
      <c r="KCB165" s="491"/>
      <c r="KCC165" s="491"/>
      <c r="KCD165" s="491"/>
      <c r="KCE165" s="491"/>
      <c r="KCF165" s="491"/>
      <c r="KCG165" s="491"/>
      <c r="KCH165" s="491"/>
      <c r="KCI165" s="491"/>
      <c r="KCJ165" s="491"/>
      <c r="KCK165" s="491"/>
      <c r="KCL165" s="491"/>
      <c r="KCM165" s="491"/>
      <c r="KCN165" s="491"/>
      <c r="KCO165" s="491"/>
      <c r="KCP165" s="491"/>
      <c r="KCQ165" s="491"/>
      <c r="KCR165" s="491"/>
      <c r="KCS165" s="491"/>
      <c r="KCT165" s="491"/>
      <c r="KCU165" s="491"/>
      <c r="KCV165" s="491"/>
      <c r="KCW165" s="491"/>
      <c r="KCX165" s="491"/>
      <c r="KCY165" s="491"/>
      <c r="KCZ165" s="491"/>
      <c r="KDA165" s="491"/>
      <c r="KDB165" s="491"/>
      <c r="KDC165" s="491"/>
      <c r="KDD165" s="491"/>
      <c r="KDE165" s="491"/>
      <c r="KDF165" s="491"/>
      <c r="KDG165" s="491"/>
      <c r="KDH165" s="491"/>
      <c r="KDI165" s="491"/>
      <c r="KDJ165" s="491"/>
      <c r="KDK165" s="491"/>
      <c r="KDL165" s="491"/>
      <c r="KDM165" s="491"/>
      <c r="KDN165" s="491"/>
      <c r="KDO165" s="491"/>
      <c r="KDP165" s="491"/>
      <c r="KDQ165" s="491"/>
      <c r="KDR165" s="491"/>
      <c r="KDS165" s="491"/>
      <c r="KDT165" s="491"/>
      <c r="KDU165" s="491"/>
      <c r="KDV165" s="491"/>
      <c r="KDW165" s="491"/>
      <c r="KDX165" s="491"/>
      <c r="KDY165" s="491"/>
      <c r="KDZ165" s="491"/>
      <c r="KEA165" s="491"/>
      <c r="KEB165" s="491"/>
      <c r="KEC165" s="491"/>
      <c r="KED165" s="491"/>
      <c r="KEE165" s="491"/>
      <c r="KEF165" s="491"/>
      <c r="KEG165" s="491"/>
      <c r="KEH165" s="491"/>
      <c r="KEI165" s="491"/>
      <c r="KEJ165" s="491"/>
      <c r="KEK165" s="491"/>
      <c r="KEL165" s="491"/>
      <c r="KEM165" s="491"/>
      <c r="KEN165" s="491"/>
      <c r="KEO165" s="491"/>
      <c r="KEP165" s="491"/>
      <c r="KEQ165" s="491"/>
      <c r="KER165" s="491"/>
      <c r="KES165" s="491"/>
      <c r="KET165" s="491"/>
      <c r="KEU165" s="491"/>
      <c r="KEV165" s="491"/>
      <c r="KEW165" s="491"/>
      <c r="KEX165" s="491"/>
      <c r="KEY165" s="491"/>
      <c r="KEZ165" s="491"/>
      <c r="KFA165" s="491"/>
      <c r="KFB165" s="491"/>
      <c r="KFC165" s="491"/>
      <c r="KFD165" s="491"/>
      <c r="KFE165" s="491"/>
      <c r="KFF165" s="491"/>
      <c r="KFG165" s="491"/>
      <c r="KFH165" s="491"/>
      <c r="KFI165" s="491"/>
      <c r="KFJ165" s="491"/>
      <c r="KFK165" s="491"/>
      <c r="KFL165" s="491"/>
      <c r="KFM165" s="491"/>
      <c r="KFN165" s="491"/>
      <c r="KFO165" s="491"/>
      <c r="KFP165" s="491"/>
      <c r="KFQ165" s="491"/>
      <c r="KFR165" s="491"/>
      <c r="KFS165" s="491"/>
      <c r="KFT165" s="491"/>
      <c r="KFU165" s="491"/>
      <c r="KFV165" s="491"/>
      <c r="KFW165" s="491"/>
      <c r="KFX165" s="491"/>
      <c r="KFY165" s="491"/>
      <c r="KFZ165" s="491"/>
      <c r="KGA165" s="491"/>
      <c r="KGB165" s="491"/>
      <c r="KGC165" s="491"/>
      <c r="KGD165" s="491"/>
      <c r="KGE165" s="491"/>
      <c r="KGF165" s="491"/>
      <c r="KGG165" s="491"/>
      <c r="KGH165" s="491"/>
      <c r="KGI165" s="491"/>
      <c r="KGJ165" s="491"/>
      <c r="KGK165" s="491"/>
      <c r="KGL165" s="491"/>
      <c r="KGM165" s="491"/>
      <c r="KGN165" s="491"/>
      <c r="KGO165" s="491"/>
      <c r="KGP165" s="491"/>
      <c r="KGQ165" s="491"/>
      <c r="KGR165" s="491"/>
      <c r="KGS165" s="491"/>
      <c r="KGT165" s="491"/>
      <c r="KGU165" s="491"/>
      <c r="KGV165" s="491"/>
      <c r="KGW165" s="491"/>
      <c r="KGX165" s="491"/>
      <c r="KGY165" s="491"/>
      <c r="KGZ165" s="491"/>
      <c r="KHA165" s="491"/>
      <c r="KHB165" s="491"/>
      <c r="KHC165" s="491"/>
      <c r="KHD165" s="491"/>
      <c r="KHE165" s="491"/>
      <c r="KHF165" s="491"/>
      <c r="KHG165" s="491"/>
      <c r="KHH165" s="491"/>
      <c r="KHI165" s="491"/>
      <c r="KHJ165" s="491"/>
      <c r="KHK165" s="491"/>
      <c r="KHL165" s="491"/>
      <c r="KHM165" s="491"/>
      <c r="KHN165" s="491"/>
      <c r="KHO165" s="491"/>
      <c r="KHP165" s="491"/>
      <c r="KHQ165" s="491"/>
      <c r="KHR165" s="491"/>
      <c r="KHS165" s="491"/>
      <c r="KHT165" s="491"/>
      <c r="KHU165" s="491"/>
      <c r="KHV165" s="491"/>
      <c r="KHW165" s="491"/>
      <c r="KHX165" s="491"/>
      <c r="KHY165" s="491"/>
      <c r="KHZ165" s="491"/>
      <c r="KIA165" s="491"/>
      <c r="KIB165" s="491"/>
      <c r="KIC165" s="491"/>
      <c r="KID165" s="491"/>
      <c r="KIE165" s="491"/>
      <c r="KIF165" s="491"/>
      <c r="KIG165" s="491"/>
      <c r="KIH165" s="491"/>
      <c r="KII165" s="491"/>
      <c r="KIJ165" s="491"/>
      <c r="KIK165" s="491"/>
      <c r="KIL165" s="491"/>
      <c r="KIM165" s="491"/>
      <c r="KIN165" s="491"/>
      <c r="KIO165" s="491"/>
      <c r="KIP165" s="491"/>
      <c r="KIQ165" s="491"/>
      <c r="KIR165" s="491"/>
      <c r="KIS165" s="491"/>
      <c r="KIT165" s="491"/>
      <c r="KIU165" s="491"/>
      <c r="KIV165" s="491"/>
      <c r="KIW165" s="491"/>
      <c r="KIX165" s="491"/>
      <c r="KIY165" s="491"/>
      <c r="KIZ165" s="491"/>
      <c r="KJA165" s="491"/>
      <c r="KJB165" s="491"/>
      <c r="KJC165" s="491"/>
      <c r="KJD165" s="491"/>
      <c r="KJE165" s="491"/>
      <c r="KJF165" s="491"/>
      <c r="KJG165" s="491"/>
      <c r="KJH165" s="491"/>
      <c r="KJI165" s="491"/>
      <c r="KJJ165" s="491"/>
      <c r="KJK165" s="491"/>
      <c r="KJL165" s="491"/>
      <c r="KJM165" s="491"/>
      <c r="KJN165" s="491"/>
      <c r="KJO165" s="491"/>
      <c r="KJP165" s="491"/>
      <c r="KJQ165" s="491"/>
      <c r="KJR165" s="491"/>
      <c r="KJS165" s="491"/>
      <c r="KJT165" s="491"/>
      <c r="KJU165" s="491"/>
      <c r="KJV165" s="491"/>
      <c r="KJW165" s="491"/>
      <c r="KJX165" s="491"/>
      <c r="KJY165" s="491"/>
      <c r="KJZ165" s="491"/>
      <c r="KKA165" s="491"/>
      <c r="KKB165" s="491"/>
      <c r="KKC165" s="491"/>
      <c r="KKD165" s="491"/>
      <c r="KKE165" s="491"/>
      <c r="KKF165" s="491"/>
      <c r="KKG165" s="491"/>
      <c r="KKH165" s="491"/>
      <c r="KKI165" s="491"/>
      <c r="KKJ165" s="491"/>
      <c r="KKK165" s="491"/>
      <c r="KKL165" s="491"/>
      <c r="KKM165" s="491"/>
      <c r="KKN165" s="491"/>
      <c r="KKO165" s="491"/>
      <c r="KKP165" s="491"/>
      <c r="KKQ165" s="491"/>
      <c r="KKR165" s="491"/>
      <c r="KKS165" s="491"/>
      <c r="KKT165" s="491"/>
      <c r="KKU165" s="491"/>
      <c r="KKV165" s="491"/>
      <c r="KKW165" s="491"/>
      <c r="KKX165" s="491"/>
      <c r="KKY165" s="491"/>
      <c r="KKZ165" s="491"/>
      <c r="KLA165" s="491"/>
      <c r="KLB165" s="491"/>
      <c r="KLC165" s="491"/>
      <c r="KLD165" s="491"/>
      <c r="KLE165" s="491"/>
      <c r="KLF165" s="491"/>
      <c r="KLG165" s="491"/>
      <c r="KLH165" s="491"/>
      <c r="KLI165" s="491"/>
      <c r="KLJ165" s="491"/>
      <c r="KLK165" s="491"/>
      <c r="KLL165" s="491"/>
      <c r="KLM165" s="491"/>
      <c r="KLN165" s="491"/>
      <c r="KLO165" s="491"/>
      <c r="KLP165" s="491"/>
      <c r="KLQ165" s="491"/>
      <c r="KLR165" s="491"/>
      <c r="KLS165" s="491"/>
      <c r="KLT165" s="491"/>
      <c r="KLU165" s="491"/>
      <c r="KLV165" s="491"/>
      <c r="KLW165" s="491"/>
      <c r="KLX165" s="491"/>
      <c r="KLY165" s="491"/>
      <c r="KLZ165" s="491"/>
      <c r="KMA165" s="491"/>
      <c r="KMB165" s="491"/>
      <c r="KMC165" s="491"/>
      <c r="KMD165" s="491"/>
      <c r="KME165" s="491"/>
      <c r="KMF165" s="491"/>
      <c r="KMG165" s="491"/>
      <c r="KMH165" s="491"/>
      <c r="KMI165" s="491"/>
      <c r="KMJ165" s="491"/>
      <c r="KMK165" s="491"/>
      <c r="KML165" s="491"/>
      <c r="KMM165" s="491"/>
      <c r="KMN165" s="491"/>
      <c r="KMO165" s="491"/>
      <c r="KMP165" s="491"/>
      <c r="KMQ165" s="491"/>
      <c r="KMR165" s="491"/>
      <c r="KMS165" s="491"/>
      <c r="KMT165" s="491"/>
      <c r="KMU165" s="491"/>
      <c r="KMV165" s="491"/>
      <c r="KMW165" s="491"/>
      <c r="KMX165" s="491"/>
      <c r="KMY165" s="491"/>
      <c r="KMZ165" s="491"/>
      <c r="KNA165" s="491"/>
      <c r="KNB165" s="491"/>
      <c r="KNC165" s="491"/>
      <c r="KND165" s="491"/>
      <c r="KNE165" s="491"/>
      <c r="KNF165" s="491"/>
      <c r="KNG165" s="491"/>
      <c r="KNH165" s="491"/>
      <c r="KNI165" s="491"/>
      <c r="KNJ165" s="491"/>
      <c r="KNK165" s="491"/>
      <c r="KNL165" s="491"/>
      <c r="KNM165" s="491"/>
      <c r="KNN165" s="491"/>
      <c r="KNO165" s="491"/>
      <c r="KNP165" s="491"/>
      <c r="KNQ165" s="491"/>
      <c r="KNR165" s="491"/>
      <c r="KNS165" s="491"/>
      <c r="KNT165" s="491"/>
      <c r="KNU165" s="491"/>
      <c r="KNV165" s="491"/>
      <c r="KNW165" s="491"/>
      <c r="KNX165" s="491"/>
      <c r="KNY165" s="491"/>
      <c r="KNZ165" s="491"/>
      <c r="KOA165" s="491"/>
      <c r="KOB165" s="491"/>
      <c r="KOC165" s="491"/>
      <c r="KOD165" s="491"/>
      <c r="KOE165" s="491"/>
      <c r="KOF165" s="491"/>
      <c r="KOG165" s="491"/>
      <c r="KOH165" s="491"/>
      <c r="KOI165" s="491"/>
      <c r="KOJ165" s="491"/>
      <c r="KOK165" s="491"/>
      <c r="KOL165" s="491"/>
      <c r="KOM165" s="491"/>
      <c r="KON165" s="491"/>
      <c r="KOO165" s="491"/>
      <c r="KOP165" s="491"/>
      <c r="KOQ165" s="491"/>
      <c r="KOR165" s="491"/>
      <c r="KOS165" s="491"/>
      <c r="KOT165" s="491"/>
      <c r="KOU165" s="491"/>
      <c r="KOV165" s="491"/>
      <c r="KOW165" s="491"/>
      <c r="KOX165" s="491"/>
      <c r="KOY165" s="491"/>
      <c r="KOZ165" s="491"/>
      <c r="KPA165" s="491"/>
      <c r="KPB165" s="491"/>
      <c r="KPC165" s="491"/>
      <c r="KPD165" s="491"/>
      <c r="KPE165" s="491"/>
      <c r="KPF165" s="491"/>
      <c r="KPG165" s="491"/>
      <c r="KPH165" s="491"/>
      <c r="KPI165" s="491"/>
      <c r="KPJ165" s="491"/>
      <c r="KPK165" s="491"/>
      <c r="KPL165" s="491"/>
      <c r="KPM165" s="491"/>
      <c r="KPN165" s="491"/>
      <c r="KPO165" s="491"/>
      <c r="KPP165" s="491"/>
      <c r="KPQ165" s="491"/>
      <c r="KPR165" s="491"/>
      <c r="KPS165" s="491"/>
      <c r="KPT165" s="491"/>
      <c r="KPU165" s="491"/>
      <c r="KPV165" s="491"/>
      <c r="KPW165" s="491"/>
      <c r="KPX165" s="491"/>
      <c r="KPY165" s="491"/>
      <c r="KPZ165" s="491"/>
      <c r="KQA165" s="491"/>
      <c r="KQB165" s="491"/>
      <c r="KQC165" s="491"/>
      <c r="KQD165" s="491"/>
      <c r="KQE165" s="491"/>
      <c r="KQF165" s="491"/>
      <c r="KQG165" s="491"/>
      <c r="KQH165" s="491"/>
      <c r="KQI165" s="491"/>
      <c r="KQJ165" s="491"/>
      <c r="KQK165" s="491"/>
      <c r="KQL165" s="491"/>
      <c r="KQM165" s="491"/>
      <c r="KQN165" s="491"/>
      <c r="KQO165" s="491"/>
      <c r="KQP165" s="491"/>
      <c r="KQQ165" s="491"/>
      <c r="KQR165" s="491"/>
      <c r="KQS165" s="491"/>
      <c r="KQT165" s="491"/>
      <c r="KQU165" s="491"/>
      <c r="KQV165" s="491"/>
      <c r="KQW165" s="491"/>
      <c r="KQX165" s="491"/>
      <c r="KQY165" s="491"/>
      <c r="KQZ165" s="491"/>
      <c r="KRA165" s="491"/>
      <c r="KRB165" s="491"/>
      <c r="KRC165" s="491"/>
      <c r="KRD165" s="491"/>
      <c r="KRE165" s="491"/>
      <c r="KRF165" s="491"/>
      <c r="KRG165" s="491"/>
      <c r="KRH165" s="491"/>
      <c r="KRI165" s="491"/>
      <c r="KRJ165" s="491"/>
      <c r="KRK165" s="491"/>
      <c r="KRL165" s="491"/>
      <c r="KRM165" s="491"/>
      <c r="KRN165" s="491"/>
      <c r="KRO165" s="491"/>
      <c r="KRP165" s="491"/>
      <c r="KRQ165" s="491"/>
      <c r="KRR165" s="491"/>
      <c r="KRS165" s="491"/>
      <c r="KRT165" s="491"/>
      <c r="KRU165" s="491"/>
      <c r="KRV165" s="491"/>
      <c r="KRW165" s="491"/>
      <c r="KRX165" s="491"/>
      <c r="KRY165" s="491"/>
      <c r="KRZ165" s="491"/>
      <c r="KSA165" s="491"/>
      <c r="KSB165" s="491"/>
      <c r="KSC165" s="491"/>
      <c r="KSD165" s="491"/>
      <c r="KSE165" s="491"/>
      <c r="KSF165" s="491"/>
      <c r="KSG165" s="491"/>
      <c r="KSH165" s="491"/>
      <c r="KSI165" s="491"/>
      <c r="KSJ165" s="491"/>
      <c r="KSK165" s="491"/>
      <c r="KSL165" s="491"/>
      <c r="KSM165" s="491"/>
      <c r="KSN165" s="491"/>
      <c r="KSO165" s="491"/>
      <c r="KSP165" s="491"/>
      <c r="KSQ165" s="491"/>
      <c r="KSR165" s="491"/>
      <c r="KSS165" s="491"/>
      <c r="KST165" s="491"/>
      <c r="KSU165" s="491"/>
      <c r="KSV165" s="491"/>
      <c r="KSW165" s="491"/>
      <c r="KSX165" s="491"/>
      <c r="KSY165" s="491"/>
      <c r="KSZ165" s="491"/>
      <c r="KTA165" s="491"/>
      <c r="KTB165" s="491"/>
      <c r="KTC165" s="491"/>
      <c r="KTD165" s="491"/>
      <c r="KTE165" s="491"/>
      <c r="KTF165" s="491"/>
      <c r="KTG165" s="491"/>
      <c r="KTH165" s="491"/>
      <c r="KTI165" s="491"/>
      <c r="KTJ165" s="491"/>
      <c r="KTK165" s="491"/>
      <c r="KTL165" s="491"/>
      <c r="KTM165" s="491"/>
      <c r="KTN165" s="491"/>
      <c r="KTO165" s="491"/>
      <c r="KTP165" s="491"/>
      <c r="KTQ165" s="491"/>
      <c r="KTR165" s="491"/>
      <c r="KTS165" s="491"/>
      <c r="KTT165" s="491"/>
      <c r="KTU165" s="491"/>
      <c r="KTV165" s="491"/>
      <c r="KTW165" s="491"/>
      <c r="KTX165" s="491"/>
      <c r="KTY165" s="491"/>
      <c r="KTZ165" s="491"/>
      <c r="KUA165" s="491"/>
      <c r="KUB165" s="491"/>
      <c r="KUC165" s="491"/>
      <c r="KUD165" s="491"/>
      <c r="KUE165" s="491"/>
      <c r="KUF165" s="491"/>
      <c r="KUG165" s="491"/>
      <c r="KUH165" s="491"/>
      <c r="KUI165" s="491"/>
      <c r="KUJ165" s="491"/>
      <c r="KUK165" s="491"/>
      <c r="KUL165" s="491"/>
      <c r="KUM165" s="491"/>
      <c r="KUN165" s="491"/>
      <c r="KUO165" s="491"/>
      <c r="KUP165" s="491"/>
      <c r="KUQ165" s="491"/>
      <c r="KUR165" s="491"/>
      <c r="KUS165" s="491"/>
      <c r="KUT165" s="491"/>
      <c r="KUU165" s="491"/>
      <c r="KUV165" s="491"/>
      <c r="KUW165" s="491"/>
      <c r="KUX165" s="491"/>
      <c r="KUY165" s="491"/>
      <c r="KUZ165" s="491"/>
      <c r="KVA165" s="491"/>
      <c r="KVB165" s="491"/>
      <c r="KVC165" s="491"/>
      <c r="KVD165" s="491"/>
      <c r="KVE165" s="491"/>
      <c r="KVF165" s="491"/>
      <c r="KVG165" s="491"/>
      <c r="KVH165" s="491"/>
      <c r="KVI165" s="491"/>
      <c r="KVJ165" s="491"/>
      <c r="KVK165" s="491"/>
      <c r="KVL165" s="491"/>
      <c r="KVM165" s="491"/>
      <c r="KVN165" s="491"/>
      <c r="KVO165" s="491"/>
      <c r="KVP165" s="491"/>
      <c r="KVQ165" s="491"/>
      <c r="KVR165" s="491"/>
      <c r="KVS165" s="491"/>
      <c r="KVT165" s="491"/>
      <c r="KVU165" s="491"/>
      <c r="KVV165" s="491"/>
      <c r="KVW165" s="491"/>
      <c r="KVX165" s="491"/>
      <c r="KVY165" s="491"/>
      <c r="KVZ165" s="491"/>
      <c r="KWA165" s="491"/>
      <c r="KWB165" s="491"/>
      <c r="KWC165" s="491"/>
      <c r="KWD165" s="491"/>
      <c r="KWE165" s="491"/>
      <c r="KWF165" s="491"/>
      <c r="KWG165" s="491"/>
      <c r="KWH165" s="491"/>
      <c r="KWI165" s="491"/>
      <c r="KWJ165" s="491"/>
      <c r="KWK165" s="491"/>
      <c r="KWL165" s="491"/>
      <c r="KWM165" s="491"/>
      <c r="KWN165" s="491"/>
      <c r="KWO165" s="491"/>
      <c r="KWP165" s="491"/>
      <c r="KWQ165" s="491"/>
      <c r="KWR165" s="491"/>
      <c r="KWS165" s="491"/>
      <c r="KWT165" s="491"/>
      <c r="KWU165" s="491"/>
      <c r="KWV165" s="491"/>
      <c r="KWW165" s="491"/>
      <c r="KWX165" s="491"/>
      <c r="KWY165" s="491"/>
      <c r="KWZ165" s="491"/>
      <c r="KXA165" s="491"/>
      <c r="KXB165" s="491"/>
      <c r="KXC165" s="491"/>
      <c r="KXD165" s="491"/>
      <c r="KXE165" s="491"/>
      <c r="KXF165" s="491"/>
      <c r="KXG165" s="491"/>
      <c r="KXH165" s="491"/>
      <c r="KXI165" s="491"/>
      <c r="KXJ165" s="491"/>
      <c r="KXK165" s="491"/>
      <c r="KXL165" s="491"/>
      <c r="KXM165" s="491"/>
      <c r="KXN165" s="491"/>
      <c r="KXO165" s="491"/>
      <c r="KXP165" s="491"/>
      <c r="KXQ165" s="491"/>
      <c r="KXR165" s="491"/>
      <c r="KXS165" s="491"/>
      <c r="KXT165" s="491"/>
      <c r="KXU165" s="491"/>
      <c r="KXV165" s="491"/>
      <c r="KXW165" s="491"/>
      <c r="KXX165" s="491"/>
      <c r="KXY165" s="491"/>
      <c r="KXZ165" s="491"/>
      <c r="KYA165" s="491"/>
      <c r="KYB165" s="491"/>
      <c r="KYC165" s="491"/>
      <c r="KYD165" s="491"/>
      <c r="KYE165" s="491"/>
      <c r="KYF165" s="491"/>
      <c r="KYG165" s="491"/>
      <c r="KYH165" s="491"/>
      <c r="KYI165" s="491"/>
      <c r="KYJ165" s="491"/>
      <c r="KYK165" s="491"/>
      <c r="KYL165" s="491"/>
      <c r="KYM165" s="491"/>
      <c r="KYN165" s="491"/>
      <c r="KYO165" s="491"/>
      <c r="KYP165" s="491"/>
      <c r="KYQ165" s="491"/>
      <c r="KYR165" s="491"/>
      <c r="KYS165" s="491"/>
      <c r="KYT165" s="491"/>
      <c r="KYU165" s="491"/>
      <c r="KYV165" s="491"/>
      <c r="KYW165" s="491"/>
      <c r="KYX165" s="491"/>
      <c r="KYY165" s="491"/>
      <c r="KYZ165" s="491"/>
      <c r="KZA165" s="491"/>
      <c r="KZB165" s="491"/>
      <c r="KZC165" s="491"/>
      <c r="KZD165" s="491"/>
      <c r="KZE165" s="491"/>
      <c r="KZF165" s="491"/>
      <c r="KZG165" s="491"/>
      <c r="KZH165" s="491"/>
      <c r="KZI165" s="491"/>
      <c r="KZJ165" s="491"/>
      <c r="KZK165" s="491"/>
      <c r="KZL165" s="491"/>
      <c r="KZM165" s="491"/>
      <c r="KZN165" s="491"/>
      <c r="KZO165" s="491"/>
      <c r="KZP165" s="491"/>
      <c r="KZQ165" s="491"/>
      <c r="KZR165" s="491"/>
      <c r="KZS165" s="491"/>
      <c r="KZT165" s="491"/>
      <c r="KZU165" s="491"/>
      <c r="KZV165" s="491"/>
      <c r="KZW165" s="491"/>
      <c r="KZX165" s="491"/>
      <c r="KZY165" s="491"/>
      <c r="KZZ165" s="491"/>
      <c r="LAA165" s="491"/>
      <c r="LAB165" s="491"/>
      <c r="LAC165" s="491"/>
      <c r="LAD165" s="491"/>
      <c r="LAE165" s="491"/>
      <c r="LAF165" s="491"/>
      <c r="LAG165" s="491"/>
      <c r="LAH165" s="491"/>
      <c r="LAI165" s="491"/>
      <c r="LAJ165" s="491"/>
      <c r="LAK165" s="491"/>
      <c r="LAL165" s="491"/>
      <c r="LAM165" s="491"/>
      <c r="LAN165" s="491"/>
      <c r="LAO165" s="491"/>
      <c r="LAP165" s="491"/>
      <c r="LAQ165" s="491"/>
      <c r="LAR165" s="491"/>
      <c r="LAS165" s="491"/>
      <c r="LAT165" s="491"/>
      <c r="LAU165" s="491"/>
      <c r="LAV165" s="491"/>
      <c r="LAW165" s="491"/>
      <c r="LAX165" s="491"/>
      <c r="LAY165" s="491"/>
      <c r="LAZ165" s="491"/>
      <c r="LBA165" s="491"/>
      <c r="LBB165" s="491"/>
      <c r="LBC165" s="491"/>
      <c r="LBD165" s="491"/>
      <c r="LBE165" s="491"/>
      <c r="LBF165" s="491"/>
      <c r="LBG165" s="491"/>
      <c r="LBH165" s="491"/>
      <c r="LBI165" s="491"/>
      <c r="LBJ165" s="491"/>
      <c r="LBK165" s="491"/>
      <c r="LBL165" s="491"/>
      <c r="LBM165" s="491"/>
      <c r="LBN165" s="491"/>
      <c r="LBO165" s="491"/>
      <c r="LBP165" s="491"/>
      <c r="LBQ165" s="491"/>
      <c r="LBR165" s="491"/>
      <c r="LBS165" s="491"/>
      <c r="LBT165" s="491"/>
      <c r="LBU165" s="491"/>
      <c r="LBV165" s="491"/>
      <c r="LBW165" s="491"/>
      <c r="LBX165" s="491"/>
      <c r="LBY165" s="491"/>
      <c r="LBZ165" s="491"/>
      <c r="LCA165" s="491"/>
      <c r="LCB165" s="491"/>
      <c r="LCC165" s="491"/>
      <c r="LCD165" s="491"/>
      <c r="LCE165" s="491"/>
      <c r="LCF165" s="491"/>
      <c r="LCG165" s="491"/>
      <c r="LCH165" s="491"/>
      <c r="LCI165" s="491"/>
      <c r="LCJ165" s="491"/>
      <c r="LCK165" s="491"/>
      <c r="LCL165" s="491"/>
      <c r="LCM165" s="491"/>
      <c r="LCN165" s="491"/>
      <c r="LCO165" s="491"/>
      <c r="LCP165" s="491"/>
      <c r="LCQ165" s="491"/>
      <c r="LCR165" s="491"/>
      <c r="LCS165" s="491"/>
      <c r="LCT165" s="491"/>
      <c r="LCU165" s="491"/>
      <c r="LCV165" s="491"/>
      <c r="LCW165" s="491"/>
      <c r="LCX165" s="491"/>
      <c r="LCY165" s="491"/>
      <c r="LCZ165" s="491"/>
      <c r="LDA165" s="491"/>
      <c r="LDB165" s="491"/>
      <c r="LDC165" s="491"/>
      <c r="LDD165" s="491"/>
      <c r="LDE165" s="491"/>
      <c r="LDF165" s="491"/>
      <c r="LDG165" s="491"/>
      <c r="LDH165" s="491"/>
      <c r="LDI165" s="491"/>
      <c r="LDJ165" s="491"/>
      <c r="LDK165" s="491"/>
      <c r="LDL165" s="491"/>
      <c r="LDM165" s="491"/>
      <c r="LDN165" s="491"/>
      <c r="LDO165" s="491"/>
      <c r="LDP165" s="491"/>
      <c r="LDQ165" s="491"/>
      <c r="LDR165" s="491"/>
      <c r="LDS165" s="491"/>
      <c r="LDT165" s="491"/>
      <c r="LDU165" s="491"/>
      <c r="LDV165" s="491"/>
      <c r="LDW165" s="491"/>
      <c r="LDX165" s="491"/>
      <c r="LDY165" s="491"/>
      <c r="LDZ165" s="491"/>
      <c r="LEA165" s="491"/>
      <c r="LEB165" s="491"/>
      <c r="LEC165" s="491"/>
      <c r="LED165" s="491"/>
      <c r="LEE165" s="491"/>
      <c r="LEF165" s="491"/>
      <c r="LEG165" s="491"/>
      <c r="LEH165" s="491"/>
      <c r="LEI165" s="491"/>
      <c r="LEJ165" s="491"/>
      <c r="LEK165" s="491"/>
      <c r="LEL165" s="491"/>
      <c r="LEM165" s="491"/>
      <c r="LEN165" s="491"/>
      <c r="LEO165" s="491"/>
      <c r="LEP165" s="491"/>
      <c r="LEQ165" s="491"/>
      <c r="LER165" s="491"/>
      <c r="LES165" s="491"/>
      <c r="LET165" s="491"/>
      <c r="LEU165" s="491"/>
      <c r="LEV165" s="491"/>
      <c r="LEW165" s="491"/>
      <c r="LEX165" s="491"/>
      <c r="LEY165" s="491"/>
      <c r="LEZ165" s="491"/>
      <c r="LFA165" s="491"/>
      <c r="LFB165" s="491"/>
      <c r="LFC165" s="491"/>
      <c r="LFD165" s="491"/>
      <c r="LFE165" s="491"/>
      <c r="LFF165" s="491"/>
      <c r="LFG165" s="491"/>
      <c r="LFH165" s="491"/>
      <c r="LFI165" s="491"/>
      <c r="LFJ165" s="491"/>
      <c r="LFK165" s="491"/>
      <c r="LFL165" s="491"/>
      <c r="LFM165" s="491"/>
      <c r="LFN165" s="491"/>
      <c r="LFO165" s="491"/>
      <c r="LFP165" s="491"/>
      <c r="LFQ165" s="491"/>
      <c r="LFR165" s="491"/>
      <c r="LFS165" s="491"/>
      <c r="LFT165" s="491"/>
      <c r="LFU165" s="491"/>
      <c r="LFV165" s="491"/>
      <c r="LFW165" s="491"/>
      <c r="LFX165" s="491"/>
      <c r="LFY165" s="491"/>
      <c r="LFZ165" s="491"/>
      <c r="LGA165" s="491"/>
      <c r="LGB165" s="491"/>
      <c r="LGC165" s="491"/>
      <c r="LGD165" s="491"/>
      <c r="LGE165" s="491"/>
      <c r="LGF165" s="491"/>
      <c r="LGG165" s="491"/>
      <c r="LGH165" s="491"/>
      <c r="LGI165" s="491"/>
      <c r="LGJ165" s="491"/>
      <c r="LGK165" s="491"/>
      <c r="LGL165" s="491"/>
      <c r="LGM165" s="491"/>
      <c r="LGN165" s="491"/>
      <c r="LGO165" s="491"/>
      <c r="LGP165" s="491"/>
      <c r="LGQ165" s="491"/>
      <c r="LGR165" s="491"/>
      <c r="LGS165" s="491"/>
      <c r="LGT165" s="491"/>
      <c r="LGU165" s="491"/>
      <c r="LGV165" s="491"/>
      <c r="LGW165" s="491"/>
      <c r="LGX165" s="491"/>
      <c r="LGY165" s="491"/>
      <c r="LGZ165" s="491"/>
      <c r="LHA165" s="491"/>
      <c r="LHB165" s="491"/>
      <c r="LHC165" s="491"/>
      <c r="LHD165" s="491"/>
      <c r="LHE165" s="491"/>
      <c r="LHF165" s="491"/>
      <c r="LHG165" s="491"/>
      <c r="LHH165" s="491"/>
      <c r="LHI165" s="491"/>
      <c r="LHJ165" s="491"/>
      <c r="LHK165" s="491"/>
      <c r="LHL165" s="491"/>
      <c r="LHM165" s="491"/>
      <c r="LHN165" s="491"/>
      <c r="LHO165" s="491"/>
      <c r="LHP165" s="491"/>
      <c r="LHQ165" s="491"/>
      <c r="LHR165" s="491"/>
      <c r="LHS165" s="491"/>
      <c r="LHT165" s="491"/>
      <c r="LHU165" s="491"/>
      <c r="LHV165" s="491"/>
      <c r="LHW165" s="491"/>
      <c r="LHX165" s="491"/>
      <c r="LHY165" s="491"/>
      <c r="LHZ165" s="491"/>
      <c r="LIA165" s="491"/>
      <c r="LIB165" s="491"/>
      <c r="LIC165" s="491"/>
      <c r="LID165" s="491"/>
      <c r="LIE165" s="491"/>
      <c r="LIF165" s="491"/>
      <c r="LIG165" s="491"/>
      <c r="LIH165" s="491"/>
      <c r="LII165" s="491"/>
      <c r="LIJ165" s="491"/>
      <c r="LIK165" s="491"/>
      <c r="LIL165" s="491"/>
      <c r="LIM165" s="491"/>
      <c r="LIN165" s="491"/>
      <c r="LIO165" s="491"/>
      <c r="LIP165" s="491"/>
      <c r="LIQ165" s="491"/>
      <c r="LIR165" s="491"/>
      <c r="LIS165" s="491"/>
      <c r="LIT165" s="491"/>
      <c r="LIU165" s="491"/>
      <c r="LIV165" s="491"/>
      <c r="LIW165" s="491"/>
      <c r="LIX165" s="491"/>
      <c r="LIY165" s="491"/>
      <c r="LIZ165" s="491"/>
      <c r="LJA165" s="491"/>
      <c r="LJB165" s="491"/>
      <c r="LJC165" s="491"/>
      <c r="LJD165" s="491"/>
      <c r="LJE165" s="491"/>
      <c r="LJF165" s="491"/>
      <c r="LJG165" s="491"/>
      <c r="LJH165" s="491"/>
      <c r="LJI165" s="491"/>
      <c r="LJJ165" s="491"/>
      <c r="LJK165" s="491"/>
      <c r="LJL165" s="491"/>
      <c r="LJM165" s="491"/>
      <c r="LJN165" s="491"/>
      <c r="LJO165" s="491"/>
      <c r="LJP165" s="491"/>
      <c r="LJQ165" s="491"/>
      <c r="LJR165" s="491"/>
      <c r="LJS165" s="491"/>
      <c r="LJT165" s="491"/>
      <c r="LJU165" s="491"/>
      <c r="LJV165" s="491"/>
      <c r="LJW165" s="491"/>
      <c r="LJX165" s="491"/>
      <c r="LJY165" s="491"/>
      <c r="LJZ165" s="491"/>
      <c r="LKA165" s="491"/>
      <c r="LKB165" s="491"/>
      <c r="LKC165" s="491"/>
      <c r="LKD165" s="491"/>
      <c r="LKE165" s="491"/>
      <c r="LKF165" s="491"/>
      <c r="LKG165" s="491"/>
      <c r="LKH165" s="491"/>
      <c r="LKI165" s="491"/>
      <c r="LKJ165" s="491"/>
      <c r="LKK165" s="491"/>
      <c r="LKL165" s="491"/>
      <c r="LKM165" s="491"/>
      <c r="LKN165" s="491"/>
      <c r="LKO165" s="491"/>
      <c r="LKP165" s="491"/>
      <c r="LKQ165" s="491"/>
      <c r="LKR165" s="491"/>
      <c r="LKS165" s="491"/>
      <c r="LKT165" s="491"/>
      <c r="LKU165" s="491"/>
      <c r="LKV165" s="491"/>
      <c r="LKW165" s="491"/>
      <c r="LKX165" s="491"/>
      <c r="LKY165" s="491"/>
      <c r="LKZ165" s="491"/>
      <c r="LLA165" s="491"/>
      <c r="LLB165" s="491"/>
      <c r="LLC165" s="491"/>
      <c r="LLD165" s="491"/>
      <c r="LLE165" s="491"/>
      <c r="LLF165" s="491"/>
      <c r="LLG165" s="491"/>
      <c r="LLH165" s="491"/>
      <c r="LLI165" s="491"/>
      <c r="LLJ165" s="491"/>
      <c r="LLK165" s="491"/>
      <c r="LLL165" s="491"/>
      <c r="LLM165" s="491"/>
      <c r="LLN165" s="491"/>
      <c r="LLO165" s="491"/>
      <c r="LLP165" s="491"/>
      <c r="LLQ165" s="491"/>
      <c r="LLR165" s="491"/>
      <c r="LLS165" s="491"/>
      <c r="LLT165" s="491"/>
      <c r="LLU165" s="491"/>
      <c r="LLV165" s="491"/>
      <c r="LLW165" s="491"/>
      <c r="LLX165" s="491"/>
      <c r="LLY165" s="491"/>
      <c r="LLZ165" s="491"/>
      <c r="LMA165" s="491"/>
      <c r="LMB165" s="491"/>
      <c r="LMC165" s="491"/>
      <c r="LMD165" s="491"/>
      <c r="LME165" s="491"/>
      <c r="LMF165" s="491"/>
      <c r="LMG165" s="491"/>
      <c r="LMH165" s="491"/>
      <c r="LMI165" s="491"/>
      <c r="LMJ165" s="491"/>
      <c r="LMK165" s="491"/>
      <c r="LML165" s="491"/>
      <c r="LMM165" s="491"/>
      <c r="LMN165" s="491"/>
      <c r="LMO165" s="491"/>
      <c r="LMP165" s="491"/>
      <c r="LMQ165" s="491"/>
      <c r="LMR165" s="491"/>
      <c r="LMS165" s="491"/>
      <c r="LMT165" s="491"/>
      <c r="LMU165" s="491"/>
      <c r="LMV165" s="491"/>
      <c r="LMW165" s="491"/>
      <c r="LMX165" s="491"/>
      <c r="LMY165" s="491"/>
      <c r="LMZ165" s="491"/>
      <c r="LNA165" s="491"/>
      <c r="LNB165" s="491"/>
      <c r="LNC165" s="491"/>
      <c r="LND165" s="491"/>
      <c r="LNE165" s="491"/>
      <c r="LNF165" s="491"/>
      <c r="LNG165" s="491"/>
      <c r="LNH165" s="491"/>
      <c r="LNI165" s="491"/>
      <c r="LNJ165" s="491"/>
      <c r="LNK165" s="491"/>
      <c r="LNL165" s="491"/>
      <c r="LNM165" s="491"/>
      <c r="LNN165" s="491"/>
      <c r="LNO165" s="491"/>
      <c r="LNP165" s="491"/>
      <c r="LNQ165" s="491"/>
      <c r="LNR165" s="491"/>
      <c r="LNS165" s="491"/>
      <c r="LNT165" s="491"/>
      <c r="LNU165" s="491"/>
      <c r="LNV165" s="491"/>
      <c r="LNW165" s="491"/>
      <c r="LNX165" s="491"/>
      <c r="LNY165" s="491"/>
      <c r="LNZ165" s="491"/>
      <c r="LOA165" s="491"/>
      <c r="LOB165" s="491"/>
      <c r="LOC165" s="491"/>
      <c r="LOD165" s="491"/>
      <c r="LOE165" s="491"/>
      <c r="LOF165" s="491"/>
      <c r="LOG165" s="491"/>
      <c r="LOH165" s="491"/>
      <c r="LOI165" s="491"/>
      <c r="LOJ165" s="491"/>
      <c r="LOK165" s="491"/>
      <c r="LOL165" s="491"/>
      <c r="LOM165" s="491"/>
      <c r="LON165" s="491"/>
      <c r="LOO165" s="491"/>
      <c r="LOP165" s="491"/>
      <c r="LOQ165" s="491"/>
      <c r="LOR165" s="491"/>
      <c r="LOS165" s="491"/>
      <c r="LOT165" s="491"/>
      <c r="LOU165" s="491"/>
      <c r="LOV165" s="491"/>
      <c r="LOW165" s="491"/>
      <c r="LOX165" s="491"/>
      <c r="LOY165" s="491"/>
      <c r="LOZ165" s="491"/>
      <c r="LPA165" s="491"/>
      <c r="LPB165" s="491"/>
      <c r="LPC165" s="491"/>
      <c r="LPD165" s="491"/>
      <c r="LPE165" s="491"/>
      <c r="LPF165" s="491"/>
      <c r="LPG165" s="491"/>
      <c r="LPH165" s="491"/>
      <c r="LPI165" s="491"/>
      <c r="LPJ165" s="491"/>
      <c r="LPK165" s="491"/>
      <c r="LPL165" s="491"/>
      <c r="LPM165" s="491"/>
      <c r="LPN165" s="491"/>
      <c r="LPO165" s="491"/>
      <c r="LPP165" s="491"/>
      <c r="LPQ165" s="491"/>
      <c r="LPR165" s="491"/>
      <c r="LPS165" s="491"/>
      <c r="LPT165" s="491"/>
      <c r="LPU165" s="491"/>
      <c r="LPV165" s="491"/>
      <c r="LPW165" s="491"/>
      <c r="LPX165" s="491"/>
      <c r="LPY165" s="491"/>
      <c r="LPZ165" s="491"/>
      <c r="LQA165" s="491"/>
      <c r="LQB165" s="491"/>
      <c r="LQC165" s="491"/>
      <c r="LQD165" s="491"/>
      <c r="LQE165" s="491"/>
      <c r="LQF165" s="491"/>
      <c r="LQG165" s="491"/>
      <c r="LQH165" s="491"/>
      <c r="LQI165" s="491"/>
      <c r="LQJ165" s="491"/>
      <c r="LQK165" s="491"/>
      <c r="LQL165" s="491"/>
      <c r="LQM165" s="491"/>
      <c r="LQN165" s="491"/>
      <c r="LQO165" s="491"/>
      <c r="LQP165" s="491"/>
      <c r="LQQ165" s="491"/>
      <c r="LQR165" s="491"/>
      <c r="LQS165" s="491"/>
      <c r="LQT165" s="491"/>
      <c r="LQU165" s="491"/>
      <c r="LQV165" s="491"/>
      <c r="LQW165" s="491"/>
      <c r="LQX165" s="491"/>
      <c r="LQY165" s="491"/>
      <c r="LQZ165" s="491"/>
      <c r="LRA165" s="491"/>
      <c r="LRB165" s="491"/>
      <c r="LRC165" s="491"/>
      <c r="LRD165" s="491"/>
      <c r="LRE165" s="491"/>
      <c r="LRF165" s="491"/>
      <c r="LRG165" s="491"/>
      <c r="LRH165" s="491"/>
      <c r="LRI165" s="491"/>
      <c r="LRJ165" s="491"/>
      <c r="LRK165" s="491"/>
      <c r="LRL165" s="491"/>
      <c r="LRM165" s="491"/>
      <c r="LRN165" s="491"/>
      <c r="LRO165" s="491"/>
      <c r="LRP165" s="491"/>
      <c r="LRQ165" s="491"/>
      <c r="LRR165" s="491"/>
      <c r="LRS165" s="491"/>
      <c r="LRT165" s="491"/>
      <c r="LRU165" s="491"/>
      <c r="LRV165" s="491"/>
      <c r="LRW165" s="491"/>
      <c r="LRX165" s="491"/>
      <c r="LRY165" s="491"/>
      <c r="LRZ165" s="491"/>
      <c r="LSA165" s="491"/>
      <c r="LSB165" s="491"/>
      <c r="LSC165" s="491"/>
      <c r="LSD165" s="491"/>
      <c r="LSE165" s="491"/>
      <c r="LSF165" s="491"/>
      <c r="LSG165" s="491"/>
      <c r="LSH165" s="491"/>
      <c r="LSI165" s="491"/>
      <c r="LSJ165" s="491"/>
      <c r="LSK165" s="491"/>
      <c r="LSL165" s="491"/>
      <c r="LSM165" s="491"/>
      <c r="LSN165" s="491"/>
      <c r="LSO165" s="491"/>
      <c r="LSP165" s="491"/>
      <c r="LSQ165" s="491"/>
      <c r="LSR165" s="491"/>
      <c r="LSS165" s="491"/>
      <c r="LST165" s="491"/>
      <c r="LSU165" s="491"/>
      <c r="LSV165" s="491"/>
      <c r="LSW165" s="491"/>
      <c r="LSX165" s="491"/>
      <c r="LSY165" s="491"/>
      <c r="LSZ165" s="491"/>
      <c r="LTA165" s="491"/>
      <c r="LTB165" s="491"/>
      <c r="LTC165" s="491"/>
      <c r="LTD165" s="491"/>
      <c r="LTE165" s="491"/>
      <c r="LTF165" s="491"/>
      <c r="LTG165" s="491"/>
      <c r="LTH165" s="491"/>
      <c r="LTI165" s="491"/>
      <c r="LTJ165" s="491"/>
      <c r="LTK165" s="491"/>
      <c r="LTL165" s="491"/>
      <c r="LTM165" s="491"/>
      <c r="LTN165" s="491"/>
      <c r="LTO165" s="491"/>
      <c r="LTP165" s="491"/>
      <c r="LTQ165" s="491"/>
      <c r="LTR165" s="491"/>
      <c r="LTS165" s="491"/>
      <c r="LTT165" s="491"/>
      <c r="LTU165" s="491"/>
      <c r="LTV165" s="491"/>
      <c r="LTW165" s="491"/>
      <c r="LTX165" s="491"/>
      <c r="LTY165" s="491"/>
      <c r="LTZ165" s="491"/>
      <c r="LUA165" s="491"/>
      <c r="LUB165" s="491"/>
      <c r="LUC165" s="491"/>
      <c r="LUD165" s="491"/>
      <c r="LUE165" s="491"/>
      <c r="LUF165" s="491"/>
      <c r="LUG165" s="491"/>
      <c r="LUH165" s="491"/>
      <c r="LUI165" s="491"/>
      <c r="LUJ165" s="491"/>
      <c r="LUK165" s="491"/>
      <c r="LUL165" s="491"/>
      <c r="LUM165" s="491"/>
      <c r="LUN165" s="491"/>
      <c r="LUO165" s="491"/>
      <c r="LUP165" s="491"/>
      <c r="LUQ165" s="491"/>
      <c r="LUR165" s="491"/>
      <c r="LUS165" s="491"/>
      <c r="LUT165" s="491"/>
      <c r="LUU165" s="491"/>
      <c r="LUV165" s="491"/>
      <c r="LUW165" s="491"/>
      <c r="LUX165" s="491"/>
      <c r="LUY165" s="491"/>
      <c r="LUZ165" s="491"/>
      <c r="LVA165" s="491"/>
      <c r="LVB165" s="491"/>
      <c r="LVC165" s="491"/>
      <c r="LVD165" s="491"/>
      <c r="LVE165" s="491"/>
      <c r="LVF165" s="491"/>
      <c r="LVG165" s="491"/>
      <c r="LVH165" s="491"/>
      <c r="LVI165" s="491"/>
      <c r="LVJ165" s="491"/>
      <c r="LVK165" s="491"/>
      <c r="LVL165" s="491"/>
      <c r="LVM165" s="491"/>
      <c r="LVN165" s="491"/>
      <c r="LVO165" s="491"/>
      <c r="LVP165" s="491"/>
      <c r="LVQ165" s="491"/>
      <c r="LVR165" s="491"/>
      <c r="LVS165" s="491"/>
      <c r="LVT165" s="491"/>
      <c r="LVU165" s="491"/>
      <c r="LVV165" s="491"/>
      <c r="LVW165" s="491"/>
      <c r="LVX165" s="491"/>
      <c r="LVY165" s="491"/>
      <c r="LVZ165" s="491"/>
      <c r="LWA165" s="491"/>
      <c r="LWB165" s="491"/>
      <c r="LWC165" s="491"/>
      <c r="LWD165" s="491"/>
      <c r="LWE165" s="491"/>
      <c r="LWF165" s="491"/>
      <c r="LWG165" s="491"/>
      <c r="LWH165" s="491"/>
      <c r="LWI165" s="491"/>
      <c r="LWJ165" s="491"/>
      <c r="LWK165" s="491"/>
      <c r="LWL165" s="491"/>
      <c r="LWM165" s="491"/>
      <c r="LWN165" s="491"/>
      <c r="LWO165" s="491"/>
      <c r="LWP165" s="491"/>
      <c r="LWQ165" s="491"/>
      <c r="LWR165" s="491"/>
      <c r="LWS165" s="491"/>
      <c r="LWT165" s="491"/>
      <c r="LWU165" s="491"/>
      <c r="LWV165" s="491"/>
      <c r="LWW165" s="491"/>
      <c r="LWX165" s="491"/>
      <c r="LWY165" s="491"/>
      <c r="LWZ165" s="491"/>
      <c r="LXA165" s="491"/>
      <c r="LXB165" s="491"/>
      <c r="LXC165" s="491"/>
      <c r="LXD165" s="491"/>
      <c r="LXE165" s="491"/>
      <c r="LXF165" s="491"/>
      <c r="LXG165" s="491"/>
      <c r="LXH165" s="491"/>
      <c r="LXI165" s="491"/>
      <c r="LXJ165" s="491"/>
      <c r="LXK165" s="491"/>
      <c r="LXL165" s="491"/>
      <c r="LXM165" s="491"/>
      <c r="LXN165" s="491"/>
      <c r="LXO165" s="491"/>
      <c r="LXP165" s="491"/>
      <c r="LXQ165" s="491"/>
      <c r="LXR165" s="491"/>
      <c r="LXS165" s="491"/>
      <c r="LXT165" s="491"/>
      <c r="LXU165" s="491"/>
      <c r="LXV165" s="491"/>
      <c r="LXW165" s="491"/>
      <c r="LXX165" s="491"/>
      <c r="LXY165" s="491"/>
      <c r="LXZ165" s="491"/>
      <c r="LYA165" s="491"/>
      <c r="LYB165" s="491"/>
      <c r="LYC165" s="491"/>
      <c r="LYD165" s="491"/>
      <c r="LYE165" s="491"/>
      <c r="LYF165" s="491"/>
      <c r="LYG165" s="491"/>
      <c r="LYH165" s="491"/>
      <c r="LYI165" s="491"/>
      <c r="LYJ165" s="491"/>
      <c r="LYK165" s="491"/>
      <c r="LYL165" s="491"/>
      <c r="LYM165" s="491"/>
      <c r="LYN165" s="491"/>
      <c r="LYO165" s="491"/>
      <c r="LYP165" s="491"/>
      <c r="LYQ165" s="491"/>
      <c r="LYR165" s="491"/>
      <c r="LYS165" s="491"/>
      <c r="LYT165" s="491"/>
      <c r="LYU165" s="491"/>
      <c r="LYV165" s="491"/>
      <c r="LYW165" s="491"/>
      <c r="LYX165" s="491"/>
      <c r="LYY165" s="491"/>
      <c r="LYZ165" s="491"/>
      <c r="LZA165" s="491"/>
      <c r="LZB165" s="491"/>
      <c r="LZC165" s="491"/>
      <c r="LZD165" s="491"/>
      <c r="LZE165" s="491"/>
      <c r="LZF165" s="491"/>
      <c r="LZG165" s="491"/>
      <c r="LZH165" s="491"/>
      <c r="LZI165" s="491"/>
      <c r="LZJ165" s="491"/>
      <c r="LZK165" s="491"/>
      <c r="LZL165" s="491"/>
      <c r="LZM165" s="491"/>
      <c r="LZN165" s="491"/>
      <c r="LZO165" s="491"/>
      <c r="LZP165" s="491"/>
      <c r="LZQ165" s="491"/>
      <c r="LZR165" s="491"/>
      <c r="LZS165" s="491"/>
      <c r="LZT165" s="491"/>
      <c r="LZU165" s="491"/>
      <c r="LZV165" s="491"/>
      <c r="LZW165" s="491"/>
      <c r="LZX165" s="491"/>
      <c r="LZY165" s="491"/>
      <c r="LZZ165" s="491"/>
      <c r="MAA165" s="491"/>
      <c r="MAB165" s="491"/>
      <c r="MAC165" s="491"/>
      <c r="MAD165" s="491"/>
      <c r="MAE165" s="491"/>
      <c r="MAF165" s="491"/>
      <c r="MAG165" s="491"/>
      <c r="MAH165" s="491"/>
      <c r="MAI165" s="491"/>
      <c r="MAJ165" s="491"/>
      <c r="MAK165" s="491"/>
      <c r="MAL165" s="491"/>
      <c r="MAM165" s="491"/>
      <c r="MAN165" s="491"/>
      <c r="MAO165" s="491"/>
      <c r="MAP165" s="491"/>
      <c r="MAQ165" s="491"/>
      <c r="MAR165" s="491"/>
      <c r="MAS165" s="491"/>
      <c r="MAT165" s="491"/>
      <c r="MAU165" s="491"/>
      <c r="MAV165" s="491"/>
      <c r="MAW165" s="491"/>
      <c r="MAX165" s="491"/>
      <c r="MAY165" s="491"/>
      <c r="MAZ165" s="491"/>
      <c r="MBA165" s="491"/>
      <c r="MBB165" s="491"/>
      <c r="MBC165" s="491"/>
      <c r="MBD165" s="491"/>
      <c r="MBE165" s="491"/>
      <c r="MBF165" s="491"/>
      <c r="MBG165" s="491"/>
      <c r="MBH165" s="491"/>
      <c r="MBI165" s="491"/>
      <c r="MBJ165" s="491"/>
      <c r="MBK165" s="491"/>
      <c r="MBL165" s="491"/>
      <c r="MBM165" s="491"/>
      <c r="MBN165" s="491"/>
      <c r="MBO165" s="491"/>
      <c r="MBP165" s="491"/>
      <c r="MBQ165" s="491"/>
      <c r="MBR165" s="491"/>
      <c r="MBS165" s="491"/>
      <c r="MBT165" s="491"/>
      <c r="MBU165" s="491"/>
      <c r="MBV165" s="491"/>
      <c r="MBW165" s="491"/>
      <c r="MBX165" s="491"/>
      <c r="MBY165" s="491"/>
      <c r="MBZ165" s="491"/>
      <c r="MCA165" s="491"/>
      <c r="MCB165" s="491"/>
      <c r="MCC165" s="491"/>
      <c r="MCD165" s="491"/>
      <c r="MCE165" s="491"/>
      <c r="MCF165" s="491"/>
      <c r="MCG165" s="491"/>
      <c r="MCH165" s="491"/>
      <c r="MCI165" s="491"/>
      <c r="MCJ165" s="491"/>
      <c r="MCK165" s="491"/>
      <c r="MCL165" s="491"/>
      <c r="MCM165" s="491"/>
      <c r="MCN165" s="491"/>
      <c r="MCO165" s="491"/>
      <c r="MCP165" s="491"/>
      <c r="MCQ165" s="491"/>
      <c r="MCR165" s="491"/>
      <c r="MCS165" s="491"/>
      <c r="MCT165" s="491"/>
      <c r="MCU165" s="491"/>
      <c r="MCV165" s="491"/>
      <c r="MCW165" s="491"/>
      <c r="MCX165" s="491"/>
      <c r="MCY165" s="491"/>
      <c r="MCZ165" s="491"/>
      <c r="MDA165" s="491"/>
      <c r="MDB165" s="491"/>
      <c r="MDC165" s="491"/>
      <c r="MDD165" s="491"/>
      <c r="MDE165" s="491"/>
      <c r="MDF165" s="491"/>
      <c r="MDG165" s="491"/>
      <c r="MDH165" s="491"/>
      <c r="MDI165" s="491"/>
      <c r="MDJ165" s="491"/>
      <c r="MDK165" s="491"/>
      <c r="MDL165" s="491"/>
      <c r="MDM165" s="491"/>
      <c r="MDN165" s="491"/>
      <c r="MDO165" s="491"/>
      <c r="MDP165" s="491"/>
      <c r="MDQ165" s="491"/>
      <c r="MDR165" s="491"/>
      <c r="MDS165" s="491"/>
      <c r="MDT165" s="491"/>
      <c r="MDU165" s="491"/>
      <c r="MDV165" s="491"/>
      <c r="MDW165" s="491"/>
      <c r="MDX165" s="491"/>
      <c r="MDY165" s="491"/>
      <c r="MDZ165" s="491"/>
      <c r="MEA165" s="491"/>
      <c r="MEB165" s="491"/>
      <c r="MEC165" s="491"/>
      <c r="MED165" s="491"/>
      <c r="MEE165" s="491"/>
      <c r="MEF165" s="491"/>
      <c r="MEG165" s="491"/>
      <c r="MEH165" s="491"/>
      <c r="MEI165" s="491"/>
      <c r="MEJ165" s="491"/>
      <c r="MEK165" s="491"/>
      <c r="MEL165" s="491"/>
      <c r="MEM165" s="491"/>
      <c r="MEN165" s="491"/>
      <c r="MEO165" s="491"/>
      <c r="MEP165" s="491"/>
      <c r="MEQ165" s="491"/>
      <c r="MER165" s="491"/>
      <c r="MES165" s="491"/>
      <c r="MET165" s="491"/>
      <c r="MEU165" s="491"/>
      <c r="MEV165" s="491"/>
      <c r="MEW165" s="491"/>
      <c r="MEX165" s="491"/>
      <c r="MEY165" s="491"/>
      <c r="MEZ165" s="491"/>
      <c r="MFA165" s="491"/>
      <c r="MFB165" s="491"/>
      <c r="MFC165" s="491"/>
      <c r="MFD165" s="491"/>
      <c r="MFE165" s="491"/>
      <c r="MFF165" s="491"/>
      <c r="MFG165" s="491"/>
      <c r="MFH165" s="491"/>
      <c r="MFI165" s="491"/>
      <c r="MFJ165" s="491"/>
      <c r="MFK165" s="491"/>
      <c r="MFL165" s="491"/>
      <c r="MFM165" s="491"/>
      <c r="MFN165" s="491"/>
      <c r="MFO165" s="491"/>
      <c r="MFP165" s="491"/>
      <c r="MFQ165" s="491"/>
      <c r="MFR165" s="491"/>
      <c r="MFS165" s="491"/>
      <c r="MFT165" s="491"/>
      <c r="MFU165" s="491"/>
      <c r="MFV165" s="491"/>
      <c r="MFW165" s="491"/>
      <c r="MFX165" s="491"/>
      <c r="MFY165" s="491"/>
      <c r="MFZ165" s="491"/>
      <c r="MGA165" s="491"/>
      <c r="MGB165" s="491"/>
      <c r="MGC165" s="491"/>
      <c r="MGD165" s="491"/>
      <c r="MGE165" s="491"/>
      <c r="MGF165" s="491"/>
      <c r="MGG165" s="491"/>
      <c r="MGH165" s="491"/>
      <c r="MGI165" s="491"/>
      <c r="MGJ165" s="491"/>
      <c r="MGK165" s="491"/>
      <c r="MGL165" s="491"/>
      <c r="MGM165" s="491"/>
      <c r="MGN165" s="491"/>
      <c r="MGO165" s="491"/>
      <c r="MGP165" s="491"/>
      <c r="MGQ165" s="491"/>
      <c r="MGR165" s="491"/>
      <c r="MGS165" s="491"/>
      <c r="MGT165" s="491"/>
      <c r="MGU165" s="491"/>
      <c r="MGV165" s="491"/>
      <c r="MGW165" s="491"/>
      <c r="MGX165" s="491"/>
      <c r="MGY165" s="491"/>
      <c r="MGZ165" s="491"/>
      <c r="MHA165" s="491"/>
      <c r="MHB165" s="491"/>
      <c r="MHC165" s="491"/>
      <c r="MHD165" s="491"/>
      <c r="MHE165" s="491"/>
      <c r="MHF165" s="491"/>
      <c r="MHG165" s="491"/>
      <c r="MHH165" s="491"/>
      <c r="MHI165" s="491"/>
      <c r="MHJ165" s="491"/>
      <c r="MHK165" s="491"/>
      <c r="MHL165" s="491"/>
      <c r="MHM165" s="491"/>
      <c r="MHN165" s="491"/>
      <c r="MHO165" s="491"/>
      <c r="MHP165" s="491"/>
      <c r="MHQ165" s="491"/>
      <c r="MHR165" s="491"/>
      <c r="MHS165" s="491"/>
      <c r="MHT165" s="491"/>
      <c r="MHU165" s="491"/>
      <c r="MHV165" s="491"/>
      <c r="MHW165" s="491"/>
      <c r="MHX165" s="491"/>
      <c r="MHY165" s="491"/>
      <c r="MHZ165" s="491"/>
      <c r="MIA165" s="491"/>
      <c r="MIB165" s="491"/>
      <c r="MIC165" s="491"/>
      <c r="MID165" s="491"/>
      <c r="MIE165" s="491"/>
      <c r="MIF165" s="491"/>
      <c r="MIG165" s="491"/>
      <c r="MIH165" s="491"/>
      <c r="MII165" s="491"/>
      <c r="MIJ165" s="491"/>
      <c r="MIK165" s="491"/>
      <c r="MIL165" s="491"/>
      <c r="MIM165" s="491"/>
      <c r="MIN165" s="491"/>
      <c r="MIO165" s="491"/>
      <c r="MIP165" s="491"/>
      <c r="MIQ165" s="491"/>
      <c r="MIR165" s="491"/>
      <c r="MIS165" s="491"/>
      <c r="MIT165" s="491"/>
      <c r="MIU165" s="491"/>
      <c r="MIV165" s="491"/>
      <c r="MIW165" s="491"/>
      <c r="MIX165" s="491"/>
      <c r="MIY165" s="491"/>
      <c r="MIZ165" s="491"/>
      <c r="MJA165" s="491"/>
      <c r="MJB165" s="491"/>
      <c r="MJC165" s="491"/>
      <c r="MJD165" s="491"/>
      <c r="MJE165" s="491"/>
      <c r="MJF165" s="491"/>
      <c r="MJG165" s="491"/>
      <c r="MJH165" s="491"/>
      <c r="MJI165" s="491"/>
      <c r="MJJ165" s="491"/>
      <c r="MJK165" s="491"/>
      <c r="MJL165" s="491"/>
      <c r="MJM165" s="491"/>
      <c r="MJN165" s="491"/>
      <c r="MJO165" s="491"/>
      <c r="MJP165" s="491"/>
      <c r="MJQ165" s="491"/>
      <c r="MJR165" s="491"/>
      <c r="MJS165" s="491"/>
      <c r="MJT165" s="491"/>
      <c r="MJU165" s="491"/>
      <c r="MJV165" s="491"/>
      <c r="MJW165" s="491"/>
      <c r="MJX165" s="491"/>
      <c r="MJY165" s="491"/>
      <c r="MJZ165" s="491"/>
      <c r="MKA165" s="491"/>
      <c r="MKB165" s="491"/>
      <c r="MKC165" s="491"/>
      <c r="MKD165" s="491"/>
      <c r="MKE165" s="491"/>
      <c r="MKF165" s="491"/>
      <c r="MKG165" s="491"/>
      <c r="MKH165" s="491"/>
      <c r="MKI165" s="491"/>
      <c r="MKJ165" s="491"/>
      <c r="MKK165" s="491"/>
      <c r="MKL165" s="491"/>
      <c r="MKM165" s="491"/>
      <c r="MKN165" s="491"/>
      <c r="MKO165" s="491"/>
      <c r="MKP165" s="491"/>
      <c r="MKQ165" s="491"/>
      <c r="MKR165" s="491"/>
      <c r="MKS165" s="491"/>
      <c r="MKT165" s="491"/>
      <c r="MKU165" s="491"/>
      <c r="MKV165" s="491"/>
      <c r="MKW165" s="491"/>
      <c r="MKX165" s="491"/>
      <c r="MKY165" s="491"/>
      <c r="MKZ165" s="491"/>
      <c r="MLA165" s="491"/>
      <c r="MLB165" s="491"/>
      <c r="MLC165" s="491"/>
      <c r="MLD165" s="491"/>
      <c r="MLE165" s="491"/>
      <c r="MLF165" s="491"/>
      <c r="MLG165" s="491"/>
      <c r="MLH165" s="491"/>
      <c r="MLI165" s="491"/>
      <c r="MLJ165" s="491"/>
      <c r="MLK165" s="491"/>
      <c r="MLL165" s="491"/>
      <c r="MLM165" s="491"/>
      <c r="MLN165" s="491"/>
      <c r="MLO165" s="491"/>
      <c r="MLP165" s="491"/>
      <c r="MLQ165" s="491"/>
      <c r="MLR165" s="491"/>
      <c r="MLS165" s="491"/>
      <c r="MLT165" s="491"/>
      <c r="MLU165" s="491"/>
      <c r="MLV165" s="491"/>
      <c r="MLW165" s="491"/>
      <c r="MLX165" s="491"/>
      <c r="MLY165" s="491"/>
      <c r="MLZ165" s="491"/>
      <c r="MMA165" s="491"/>
      <c r="MMB165" s="491"/>
      <c r="MMC165" s="491"/>
      <c r="MMD165" s="491"/>
      <c r="MME165" s="491"/>
      <c r="MMF165" s="491"/>
      <c r="MMG165" s="491"/>
      <c r="MMH165" s="491"/>
      <c r="MMI165" s="491"/>
      <c r="MMJ165" s="491"/>
      <c r="MMK165" s="491"/>
      <c r="MML165" s="491"/>
      <c r="MMM165" s="491"/>
      <c r="MMN165" s="491"/>
      <c r="MMO165" s="491"/>
      <c r="MMP165" s="491"/>
      <c r="MMQ165" s="491"/>
      <c r="MMR165" s="491"/>
      <c r="MMS165" s="491"/>
      <c r="MMT165" s="491"/>
      <c r="MMU165" s="491"/>
      <c r="MMV165" s="491"/>
      <c r="MMW165" s="491"/>
      <c r="MMX165" s="491"/>
      <c r="MMY165" s="491"/>
      <c r="MMZ165" s="491"/>
      <c r="MNA165" s="491"/>
      <c r="MNB165" s="491"/>
      <c r="MNC165" s="491"/>
      <c r="MND165" s="491"/>
      <c r="MNE165" s="491"/>
      <c r="MNF165" s="491"/>
      <c r="MNG165" s="491"/>
      <c r="MNH165" s="491"/>
      <c r="MNI165" s="491"/>
      <c r="MNJ165" s="491"/>
      <c r="MNK165" s="491"/>
      <c r="MNL165" s="491"/>
      <c r="MNM165" s="491"/>
      <c r="MNN165" s="491"/>
      <c r="MNO165" s="491"/>
      <c r="MNP165" s="491"/>
      <c r="MNQ165" s="491"/>
      <c r="MNR165" s="491"/>
      <c r="MNS165" s="491"/>
      <c r="MNT165" s="491"/>
      <c r="MNU165" s="491"/>
      <c r="MNV165" s="491"/>
      <c r="MNW165" s="491"/>
      <c r="MNX165" s="491"/>
      <c r="MNY165" s="491"/>
      <c r="MNZ165" s="491"/>
      <c r="MOA165" s="491"/>
      <c r="MOB165" s="491"/>
      <c r="MOC165" s="491"/>
      <c r="MOD165" s="491"/>
      <c r="MOE165" s="491"/>
      <c r="MOF165" s="491"/>
      <c r="MOG165" s="491"/>
      <c r="MOH165" s="491"/>
      <c r="MOI165" s="491"/>
      <c r="MOJ165" s="491"/>
      <c r="MOK165" s="491"/>
      <c r="MOL165" s="491"/>
      <c r="MOM165" s="491"/>
      <c r="MON165" s="491"/>
      <c r="MOO165" s="491"/>
      <c r="MOP165" s="491"/>
      <c r="MOQ165" s="491"/>
      <c r="MOR165" s="491"/>
      <c r="MOS165" s="491"/>
      <c r="MOT165" s="491"/>
      <c r="MOU165" s="491"/>
      <c r="MOV165" s="491"/>
      <c r="MOW165" s="491"/>
      <c r="MOX165" s="491"/>
      <c r="MOY165" s="491"/>
      <c r="MOZ165" s="491"/>
      <c r="MPA165" s="491"/>
      <c r="MPB165" s="491"/>
      <c r="MPC165" s="491"/>
      <c r="MPD165" s="491"/>
      <c r="MPE165" s="491"/>
      <c r="MPF165" s="491"/>
      <c r="MPG165" s="491"/>
      <c r="MPH165" s="491"/>
      <c r="MPI165" s="491"/>
      <c r="MPJ165" s="491"/>
      <c r="MPK165" s="491"/>
      <c r="MPL165" s="491"/>
      <c r="MPM165" s="491"/>
      <c r="MPN165" s="491"/>
      <c r="MPO165" s="491"/>
      <c r="MPP165" s="491"/>
      <c r="MPQ165" s="491"/>
      <c r="MPR165" s="491"/>
      <c r="MPS165" s="491"/>
      <c r="MPT165" s="491"/>
      <c r="MPU165" s="491"/>
      <c r="MPV165" s="491"/>
      <c r="MPW165" s="491"/>
      <c r="MPX165" s="491"/>
      <c r="MPY165" s="491"/>
      <c r="MPZ165" s="491"/>
      <c r="MQA165" s="491"/>
      <c r="MQB165" s="491"/>
      <c r="MQC165" s="491"/>
      <c r="MQD165" s="491"/>
      <c r="MQE165" s="491"/>
      <c r="MQF165" s="491"/>
      <c r="MQG165" s="491"/>
      <c r="MQH165" s="491"/>
      <c r="MQI165" s="491"/>
      <c r="MQJ165" s="491"/>
      <c r="MQK165" s="491"/>
      <c r="MQL165" s="491"/>
      <c r="MQM165" s="491"/>
      <c r="MQN165" s="491"/>
      <c r="MQO165" s="491"/>
      <c r="MQP165" s="491"/>
      <c r="MQQ165" s="491"/>
      <c r="MQR165" s="491"/>
      <c r="MQS165" s="491"/>
      <c r="MQT165" s="491"/>
      <c r="MQU165" s="491"/>
      <c r="MQV165" s="491"/>
      <c r="MQW165" s="491"/>
      <c r="MQX165" s="491"/>
      <c r="MQY165" s="491"/>
      <c r="MQZ165" s="491"/>
      <c r="MRA165" s="491"/>
      <c r="MRB165" s="491"/>
      <c r="MRC165" s="491"/>
      <c r="MRD165" s="491"/>
      <c r="MRE165" s="491"/>
      <c r="MRF165" s="491"/>
      <c r="MRG165" s="491"/>
      <c r="MRH165" s="491"/>
      <c r="MRI165" s="491"/>
      <c r="MRJ165" s="491"/>
      <c r="MRK165" s="491"/>
      <c r="MRL165" s="491"/>
      <c r="MRM165" s="491"/>
      <c r="MRN165" s="491"/>
      <c r="MRO165" s="491"/>
      <c r="MRP165" s="491"/>
      <c r="MRQ165" s="491"/>
      <c r="MRR165" s="491"/>
      <c r="MRS165" s="491"/>
      <c r="MRT165" s="491"/>
      <c r="MRU165" s="491"/>
      <c r="MRV165" s="491"/>
      <c r="MRW165" s="491"/>
      <c r="MRX165" s="491"/>
      <c r="MRY165" s="491"/>
      <c r="MRZ165" s="491"/>
      <c r="MSA165" s="491"/>
      <c r="MSB165" s="491"/>
      <c r="MSC165" s="491"/>
      <c r="MSD165" s="491"/>
      <c r="MSE165" s="491"/>
      <c r="MSF165" s="491"/>
      <c r="MSG165" s="491"/>
      <c r="MSH165" s="491"/>
      <c r="MSI165" s="491"/>
      <c r="MSJ165" s="491"/>
      <c r="MSK165" s="491"/>
      <c r="MSL165" s="491"/>
      <c r="MSM165" s="491"/>
      <c r="MSN165" s="491"/>
      <c r="MSO165" s="491"/>
      <c r="MSP165" s="491"/>
      <c r="MSQ165" s="491"/>
      <c r="MSR165" s="491"/>
      <c r="MSS165" s="491"/>
      <c r="MST165" s="491"/>
      <c r="MSU165" s="491"/>
      <c r="MSV165" s="491"/>
      <c r="MSW165" s="491"/>
      <c r="MSX165" s="491"/>
      <c r="MSY165" s="491"/>
      <c r="MSZ165" s="491"/>
      <c r="MTA165" s="491"/>
      <c r="MTB165" s="491"/>
      <c r="MTC165" s="491"/>
      <c r="MTD165" s="491"/>
      <c r="MTE165" s="491"/>
      <c r="MTF165" s="491"/>
      <c r="MTG165" s="491"/>
      <c r="MTH165" s="491"/>
      <c r="MTI165" s="491"/>
      <c r="MTJ165" s="491"/>
      <c r="MTK165" s="491"/>
      <c r="MTL165" s="491"/>
      <c r="MTM165" s="491"/>
      <c r="MTN165" s="491"/>
      <c r="MTO165" s="491"/>
      <c r="MTP165" s="491"/>
      <c r="MTQ165" s="491"/>
      <c r="MTR165" s="491"/>
      <c r="MTS165" s="491"/>
      <c r="MTT165" s="491"/>
      <c r="MTU165" s="491"/>
      <c r="MTV165" s="491"/>
      <c r="MTW165" s="491"/>
      <c r="MTX165" s="491"/>
      <c r="MTY165" s="491"/>
      <c r="MTZ165" s="491"/>
      <c r="MUA165" s="491"/>
      <c r="MUB165" s="491"/>
      <c r="MUC165" s="491"/>
      <c r="MUD165" s="491"/>
      <c r="MUE165" s="491"/>
      <c r="MUF165" s="491"/>
      <c r="MUG165" s="491"/>
      <c r="MUH165" s="491"/>
      <c r="MUI165" s="491"/>
      <c r="MUJ165" s="491"/>
      <c r="MUK165" s="491"/>
      <c r="MUL165" s="491"/>
      <c r="MUM165" s="491"/>
      <c r="MUN165" s="491"/>
      <c r="MUO165" s="491"/>
      <c r="MUP165" s="491"/>
      <c r="MUQ165" s="491"/>
      <c r="MUR165" s="491"/>
      <c r="MUS165" s="491"/>
      <c r="MUT165" s="491"/>
      <c r="MUU165" s="491"/>
      <c r="MUV165" s="491"/>
      <c r="MUW165" s="491"/>
      <c r="MUX165" s="491"/>
      <c r="MUY165" s="491"/>
      <c r="MUZ165" s="491"/>
      <c r="MVA165" s="491"/>
      <c r="MVB165" s="491"/>
      <c r="MVC165" s="491"/>
      <c r="MVD165" s="491"/>
      <c r="MVE165" s="491"/>
      <c r="MVF165" s="491"/>
      <c r="MVG165" s="491"/>
      <c r="MVH165" s="491"/>
      <c r="MVI165" s="491"/>
      <c r="MVJ165" s="491"/>
      <c r="MVK165" s="491"/>
      <c r="MVL165" s="491"/>
      <c r="MVM165" s="491"/>
      <c r="MVN165" s="491"/>
      <c r="MVO165" s="491"/>
      <c r="MVP165" s="491"/>
      <c r="MVQ165" s="491"/>
      <c r="MVR165" s="491"/>
      <c r="MVS165" s="491"/>
      <c r="MVT165" s="491"/>
      <c r="MVU165" s="491"/>
      <c r="MVV165" s="491"/>
      <c r="MVW165" s="491"/>
      <c r="MVX165" s="491"/>
      <c r="MVY165" s="491"/>
      <c r="MVZ165" s="491"/>
      <c r="MWA165" s="491"/>
      <c r="MWB165" s="491"/>
      <c r="MWC165" s="491"/>
      <c r="MWD165" s="491"/>
      <c r="MWE165" s="491"/>
      <c r="MWF165" s="491"/>
      <c r="MWG165" s="491"/>
      <c r="MWH165" s="491"/>
      <c r="MWI165" s="491"/>
      <c r="MWJ165" s="491"/>
      <c r="MWK165" s="491"/>
      <c r="MWL165" s="491"/>
      <c r="MWM165" s="491"/>
      <c r="MWN165" s="491"/>
      <c r="MWO165" s="491"/>
      <c r="MWP165" s="491"/>
      <c r="MWQ165" s="491"/>
      <c r="MWR165" s="491"/>
      <c r="MWS165" s="491"/>
      <c r="MWT165" s="491"/>
      <c r="MWU165" s="491"/>
      <c r="MWV165" s="491"/>
      <c r="MWW165" s="491"/>
      <c r="MWX165" s="491"/>
      <c r="MWY165" s="491"/>
      <c r="MWZ165" s="491"/>
      <c r="MXA165" s="491"/>
      <c r="MXB165" s="491"/>
      <c r="MXC165" s="491"/>
      <c r="MXD165" s="491"/>
      <c r="MXE165" s="491"/>
      <c r="MXF165" s="491"/>
      <c r="MXG165" s="491"/>
      <c r="MXH165" s="491"/>
      <c r="MXI165" s="491"/>
      <c r="MXJ165" s="491"/>
      <c r="MXK165" s="491"/>
      <c r="MXL165" s="491"/>
      <c r="MXM165" s="491"/>
      <c r="MXN165" s="491"/>
      <c r="MXO165" s="491"/>
      <c r="MXP165" s="491"/>
      <c r="MXQ165" s="491"/>
      <c r="MXR165" s="491"/>
      <c r="MXS165" s="491"/>
      <c r="MXT165" s="491"/>
      <c r="MXU165" s="491"/>
      <c r="MXV165" s="491"/>
      <c r="MXW165" s="491"/>
      <c r="MXX165" s="491"/>
      <c r="MXY165" s="491"/>
      <c r="MXZ165" s="491"/>
      <c r="MYA165" s="491"/>
      <c r="MYB165" s="491"/>
      <c r="MYC165" s="491"/>
      <c r="MYD165" s="491"/>
      <c r="MYE165" s="491"/>
      <c r="MYF165" s="491"/>
      <c r="MYG165" s="491"/>
      <c r="MYH165" s="491"/>
      <c r="MYI165" s="491"/>
      <c r="MYJ165" s="491"/>
      <c r="MYK165" s="491"/>
      <c r="MYL165" s="491"/>
      <c r="MYM165" s="491"/>
      <c r="MYN165" s="491"/>
      <c r="MYO165" s="491"/>
      <c r="MYP165" s="491"/>
      <c r="MYQ165" s="491"/>
      <c r="MYR165" s="491"/>
      <c r="MYS165" s="491"/>
      <c r="MYT165" s="491"/>
      <c r="MYU165" s="491"/>
      <c r="MYV165" s="491"/>
      <c r="MYW165" s="491"/>
      <c r="MYX165" s="491"/>
      <c r="MYY165" s="491"/>
      <c r="MYZ165" s="491"/>
      <c r="MZA165" s="491"/>
      <c r="MZB165" s="491"/>
      <c r="MZC165" s="491"/>
      <c r="MZD165" s="491"/>
      <c r="MZE165" s="491"/>
      <c r="MZF165" s="491"/>
      <c r="MZG165" s="491"/>
      <c r="MZH165" s="491"/>
      <c r="MZI165" s="491"/>
      <c r="MZJ165" s="491"/>
      <c r="MZK165" s="491"/>
      <c r="MZL165" s="491"/>
      <c r="MZM165" s="491"/>
      <c r="MZN165" s="491"/>
      <c r="MZO165" s="491"/>
      <c r="MZP165" s="491"/>
      <c r="MZQ165" s="491"/>
      <c r="MZR165" s="491"/>
      <c r="MZS165" s="491"/>
      <c r="MZT165" s="491"/>
      <c r="MZU165" s="491"/>
      <c r="MZV165" s="491"/>
      <c r="MZW165" s="491"/>
      <c r="MZX165" s="491"/>
      <c r="MZY165" s="491"/>
      <c r="MZZ165" s="491"/>
      <c r="NAA165" s="491"/>
      <c r="NAB165" s="491"/>
      <c r="NAC165" s="491"/>
      <c r="NAD165" s="491"/>
      <c r="NAE165" s="491"/>
      <c r="NAF165" s="491"/>
      <c r="NAG165" s="491"/>
      <c r="NAH165" s="491"/>
      <c r="NAI165" s="491"/>
      <c r="NAJ165" s="491"/>
      <c r="NAK165" s="491"/>
      <c r="NAL165" s="491"/>
      <c r="NAM165" s="491"/>
      <c r="NAN165" s="491"/>
      <c r="NAO165" s="491"/>
      <c r="NAP165" s="491"/>
      <c r="NAQ165" s="491"/>
      <c r="NAR165" s="491"/>
      <c r="NAS165" s="491"/>
      <c r="NAT165" s="491"/>
      <c r="NAU165" s="491"/>
      <c r="NAV165" s="491"/>
      <c r="NAW165" s="491"/>
      <c r="NAX165" s="491"/>
      <c r="NAY165" s="491"/>
      <c r="NAZ165" s="491"/>
      <c r="NBA165" s="491"/>
      <c r="NBB165" s="491"/>
      <c r="NBC165" s="491"/>
      <c r="NBD165" s="491"/>
      <c r="NBE165" s="491"/>
      <c r="NBF165" s="491"/>
      <c r="NBG165" s="491"/>
      <c r="NBH165" s="491"/>
      <c r="NBI165" s="491"/>
      <c r="NBJ165" s="491"/>
      <c r="NBK165" s="491"/>
      <c r="NBL165" s="491"/>
      <c r="NBM165" s="491"/>
      <c r="NBN165" s="491"/>
      <c r="NBO165" s="491"/>
      <c r="NBP165" s="491"/>
      <c r="NBQ165" s="491"/>
      <c r="NBR165" s="491"/>
      <c r="NBS165" s="491"/>
      <c r="NBT165" s="491"/>
      <c r="NBU165" s="491"/>
      <c r="NBV165" s="491"/>
      <c r="NBW165" s="491"/>
      <c r="NBX165" s="491"/>
      <c r="NBY165" s="491"/>
      <c r="NBZ165" s="491"/>
      <c r="NCA165" s="491"/>
      <c r="NCB165" s="491"/>
      <c r="NCC165" s="491"/>
      <c r="NCD165" s="491"/>
      <c r="NCE165" s="491"/>
      <c r="NCF165" s="491"/>
      <c r="NCG165" s="491"/>
      <c r="NCH165" s="491"/>
      <c r="NCI165" s="491"/>
      <c r="NCJ165" s="491"/>
      <c r="NCK165" s="491"/>
      <c r="NCL165" s="491"/>
      <c r="NCM165" s="491"/>
      <c r="NCN165" s="491"/>
      <c r="NCO165" s="491"/>
      <c r="NCP165" s="491"/>
      <c r="NCQ165" s="491"/>
      <c r="NCR165" s="491"/>
      <c r="NCS165" s="491"/>
      <c r="NCT165" s="491"/>
      <c r="NCU165" s="491"/>
      <c r="NCV165" s="491"/>
      <c r="NCW165" s="491"/>
      <c r="NCX165" s="491"/>
      <c r="NCY165" s="491"/>
      <c r="NCZ165" s="491"/>
      <c r="NDA165" s="491"/>
      <c r="NDB165" s="491"/>
      <c r="NDC165" s="491"/>
      <c r="NDD165" s="491"/>
      <c r="NDE165" s="491"/>
      <c r="NDF165" s="491"/>
      <c r="NDG165" s="491"/>
      <c r="NDH165" s="491"/>
      <c r="NDI165" s="491"/>
      <c r="NDJ165" s="491"/>
      <c r="NDK165" s="491"/>
      <c r="NDL165" s="491"/>
      <c r="NDM165" s="491"/>
      <c r="NDN165" s="491"/>
      <c r="NDO165" s="491"/>
      <c r="NDP165" s="491"/>
      <c r="NDQ165" s="491"/>
      <c r="NDR165" s="491"/>
      <c r="NDS165" s="491"/>
      <c r="NDT165" s="491"/>
      <c r="NDU165" s="491"/>
      <c r="NDV165" s="491"/>
      <c r="NDW165" s="491"/>
      <c r="NDX165" s="491"/>
      <c r="NDY165" s="491"/>
      <c r="NDZ165" s="491"/>
      <c r="NEA165" s="491"/>
      <c r="NEB165" s="491"/>
      <c r="NEC165" s="491"/>
      <c r="NED165" s="491"/>
      <c r="NEE165" s="491"/>
      <c r="NEF165" s="491"/>
      <c r="NEG165" s="491"/>
      <c r="NEH165" s="491"/>
      <c r="NEI165" s="491"/>
      <c r="NEJ165" s="491"/>
      <c r="NEK165" s="491"/>
      <c r="NEL165" s="491"/>
      <c r="NEM165" s="491"/>
      <c r="NEN165" s="491"/>
      <c r="NEO165" s="491"/>
      <c r="NEP165" s="491"/>
      <c r="NEQ165" s="491"/>
      <c r="NER165" s="491"/>
      <c r="NES165" s="491"/>
      <c r="NET165" s="491"/>
      <c r="NEU165" s="491"/>
      <c r="NEV165" s="491"/>
      <c r="NEW165" s="491"/>
      <c r="NEX165" s="491"/>
      <c r="NEY165" s="491"/>
      <c r="NEZ165" s="491"/>
      <c r="NFA165" s="491"/>
      <c r="NFB165" s="491"/>
      <c r="NFC165" s="491"/>
      <c r="NFD165" s="491"/>
      <c r="NFE165" s="491"/>
      <c r="NFF165" s="491"/>
      <c r="NFG165" s="491"/>
      <c r="NFH165" s="491"/>
      <c r="NFI165" s="491"/>
      <c r="NFJ165" s="491"/>
      <c r="NFK165" s="491"/>
      <c r="NFL165" s="491"/>
      <c r="NFM165" s="491"/>
      <c r="NFN165" s="491"/>
      <c r="NFO165" s="491"/>
      <c r="NFP165" s="491"/>
      <c r="NFQ165" s="491"/>
      <c r="NFR165" s="491"/>
      <c r="NFS165" s="491"/>
      <c r="NFT165" s="491"/>
      <c r="NFU165" s="491"/>
      <c r="NFV165" s="491"/>
      <c r="NFW165" s="491"/>
      <c r="NFX165" s="491"/>
      <c r="NFY165" s="491"/>
      <c r="NFZ165" s="491"/>
      <c r="NGA165" s="491"/>
      <c r="NGB165" s="491"/>
      <c r="NGC165" s="491"/>
      <c r="NGD165" s="491"/>
      <c r="NGE165" s="491"/>
      <c r="NGF165" s="491"/>
      <c r="NGG165" s="491"/>
      <c r="NGH165" s="491"/>
      <c r="NGI165" s="491"/>
      <c r="NGJ165" s="491"/>
      <c r="NGK165" s="491"/>
      <c r="NGL165" s="491"/>
      <c r="NGM165" s="491"/>
      <c r="NGN165" s="491"/>
      <c r="NGO165" s="491"/>
      <c r="NGP165" s="491"/>
      <c r="NGQ165" s="491"/>
      <c r="NGR165" s="491"/>
      <c r="NGS165" s="491"/>
      <c r="NGT165" s="491"/>
      <c r="NGU165" s="491"/>
      <c r="NGV165" s="491"/>
      <c r="NGW165" s="491"/>
      <c r="NGX165" s="491"/>
      <c r="NGY165" s="491"/>
      <c r="NGZ165" s="491"/>
      <c r="NHA165" s="491"/>
      <c r="NHB165" s="491"/>
      <c r="NHC165" s="491"/>
      <c r="NHD165" s="491"/>
      <c r="NHE165" s="491"/>
      <c r="NHF165" s="491"/>
      <c r="NHG165" s="491"/>
      <c r="NHH165" s="491"/>
      <c r="NHI165" s="491"/>
      <c r="NHJ165" s="491"/>
      <c r="NHK165" s="491"/>
      <c r="NHL165" s="491"/>
      <c r="NHM165" s="491"/>
      <c r="NHN165" s="491"/>
      <c r="NHO165" s="491"/>
      <c r="NHP165" s="491"/>
      <c r="NHQ165" s="491"/>
      <c r="NHR165" s="491"/>
      <c r="NHS165" s="491"/>
      <c r="NHT165" s="491"/>
      <c r="NHU165" s="491"/>
      <c r="NHV165" s="491"/>
      <c r="NHW165" s="491"/>
      <c r="NHX165" s="491"/>
      <c r="NHY165" s="491"/>
      <c r="NHZ165" s="491"/>
      <c r="NIA165" s="491"/>
      <c r="NIB165" s="491"/>
      <c r="NIC165" s="491"/>
      <c r="NID165" s="491"/>
      <c r="NIE165" s="491"/>
      <c r="NIF165" s="491"/>
      <c r="NIG165" s="491"/>
      <c r="NIH165" s="491"/>
      <c r="NII165" s="491"/>
      <c r="NIJ165" s="491"/>
      <c r="NIK165" s="491"/>
      <c r="NIL165" s="491"/>
      <c r="NIM165" s="491"/>
      <c r="NIN165" s="491"/>
      <c r="NIO165" s="491"/>
      <c r="NIP165" s="491"/>
      <c r="NIQ165" s="491"/>
      <c r="NIR165" s="491"/>
      <c r="NIS165" s="491"/>
      <c r="NIT165" s="491"/>
      <c r="NIU165" s="491"/>
      <c r="NIV165" s="491"/>
      <c r="NIW165" s="491"/>
      <c r="NIX165" s="491"/>
      <c r="NIY165" s="491"/>
      <c r="NIZ165" s="491"/>
      <c r="NJA165" s="491"/>
      <c r="NJB165" s="491"/>
      <c r="NJC165" s="491"/>
      <c r="NJD165" s="491"/>
      <c r="NJE165" s="491"/>
      <c r="NJF165" s="491"/>
      <c r="NJG165" s="491"/>
      <c r="NJH165" s="491"/>
      <c r="NJI165" s="491"/>
      <c r="NJJ165" s="491"/>
      <c r="NJK165" s="491"/>
      <c r="NJL165" s="491"/>
      <c r="NJM165" s="491"/>
      <c r="NJN165" s="491"/>
      <c r="NJO165" s="491"/>
      <c r="NJP165" s="491"/>
      <c r="NJQ165" s="491"/>
      <c r="NJR165" s="491"/>
      <c r="NJS165" s="491"/>
      <c r="NJT165" s="491"/>
      <c r="NJU165" s="491"/>
      <c r="NJV165" s="491"/>
      <c r="NJW165" s="491"/>
      <c r="NJX165" s="491"/>
      <c r="NJY165" s="491"/>
      <c r="NJZ165" s="491"/>
      <c r="NKA165" s="491"/>
      <c r="NKB165" s="491"/>
      <c r="NKC165" s="491"/>
      <c r="NKD165" s="491"/>
      <c r="NKE165" s="491"/>
      <c r="NKF165" s="491"/>
      <c r="NKG165" s="491"/>
      <c r="NKH165" s="491"/>
      <c r="NKI165" s="491"/>
      <c r="NKJ165" s="491"/>
      <c r="NKK165" s="491"/>
      <c r="NKL165" s="491"/>
      <c r="NKM165" s="491"/>
      <c r="NKN165" s="491"/>
      <c r="NKO165" s="491"/>
      <c r="NKP165" s="491"/>
      <c r="NKQ165" s="491"/>
      <c r="NKR165" s="491"/>
      <c r="NKS165" s="491"/>
      <c r="NKT165" s="491"/>
      <c r="NKU165" s="491"/>
      <c r="NKV165" s="491"/>
      <c r="NKW165" s="491"/>
      <c r="NKX165" s="491"/>
      <c r="NKY165" s="491"/>
      <c r="NKZ165" s="491"/>
      <c r="NLA165" s="491"/>
      <c r="NLB165" s="491"/>
      <c r="NLC165" s="491"/>
      <c r="NLD165" s="491"/>
      <c r="NLE165" s="491"/>
      <c r="NLF165" s="491"/>
      <c r="NLG165" s="491"/>
      <c r="NLH165" s="491"/>
      <c r="NLI165" s="491"/>
      <c r="NLJ165" s="491"/>
      <c r="NLK165" s="491"/>
      <c r="NLL165" s="491"/>
      <c r="NLM165" s="491"/>
      <c r="NLN165" s="491"/>
      <c r="NLO165" s="491"/>
      <c r="NLP165" s="491"/>
      <c r="NLQ165" s="491"/>
      <c r="NLR165" s="491"/>
      <c r="NLS165" s="491"/>
      <c r="NLT165" s="491"/>
      <c r="NLU165" s="491"/>
      <c r="NLV165" s="491"/>
      <c r="NLW165" s="491"/>
      <c r="NLX165" s="491"/>
      <c r="NLY165" s="491"/>
      <c r="NLZ165" s="491"/>
      <c r="NMA165" s="491"/>
      <c r="NMB165" s="491"/>
      <c r="NMC165" s="491"/>
      <c r="NMD165" s="491"/>
      <c r="NME165" s="491"/>
      <c r="NMF165" s="491"/>
      <c r="NMG165" s="491"/>
      <c r="NMH165" s="491"/>
      <c r="NMI165" s="491"/>
      <c r="NMJ165" s="491"/>
      <c r="NMK165" s="491"/>
      <c r="NML165" s="491"/>
      <c r="NMM165" s="491"/>
      <c r="NMN165" s="491"/>
      <c r="NMO165" s="491"/>
      <c r="NMP165" s="491"/>
      <c r="NMQ165" s="491"/>
      <c r="NMR165" s="491"/>
      <c r="NMS165" s="491"/>
      <c r="NMT165" s="491"/>
      <c r="NMU165" s="491"/>
      <c r="NMV165" s="491"/>
      <c r="NMW165" s="491"/>
      <c r="NMX165" s="491"/>
      <c r="NMY165" s="491"/>
      <c r="NMZ165" s="491"/>
      <c r="NNA165" s="491"/>
      <c r="NNB165" s="491"/>
      <c r="NNC165" s="491"/>
      <c r="NND165" s="491"/>
      <c r="NNE165" s="491"/>
      <c r="NNF165" s="491"/>
      <c r="NNG165" s="491"/>
      <c r="NNH165" s="491"/>
      <c r="NNI165" s="491"/>
      <c r="NNJ165" s="491"/>
      <c r="NNK165" s="491"/>
      <c r="NNL165" s="491"/>
      <c r="NNM165" s="491"/>
      <c r="NNN165" s="491"/>
      <c r="NNO165" s="491"/>
      <c r="NNP165" s="491"/>
      <c r="NNQ165" s="491"/>
      <c r="NNR165" s="491"/>
      <c r="NNS165" s="491"/>
      <c r="NNT165" s="491"/>
      <c r="NNU165" s="491"/>
      <c r="NNV165" s="491"/>
      <c r="NNW165" s="491"/>
      <c r="NNX165" s="491"/>
      <c r="NNY165" s="491"/>
      <c r="NNZ165" s="491"/>
      <c r="NOA165" s="491"/>
      <c r="NOB165" s="491"/>
      <c r="NOC165" s="491"/>
      <c r="NOD165" s="491"/>
      <c r="NOE165" s="491"/>
      <c r="NOF165" s="491"/>
      <c r="NOG165" s="491"/>
      <c r="NOH165" s="491"/>
      <c r="NOI165" s="491"/>
      <c r="NOJ165" s="491"/>
      <c r="NOK165" s="491"/>
      <c r="NOL165" s="491"/>
      <c r="NOM165" s="491"/>
      <c r="NON165" s="491"/>
      <c r="NOO165" s="491"/>
      <c r="NOP165" s="491"/>
      <c r="NOQ165" s="491"/>
      <c r="NOR165" s="491"/>
      <c r="NOS165" s="491"/>
      <c r="NOT165" s="491"/>
      <c r="NOU165" s="491"/>
      <c r="NOV165" s="491"/>
      <c r="NOW165" s="491"/>
      <c r="NOX165" s="491"/>
      <c r="NOY165" s="491"/>
      <c r="NOZ165" s="491"/>
      <c r="NPA165" s="491"/>
      <c r="NPB165" s="491"/>
      <c r="NPC165" s="491"/>
      <c r="NPD165" s="491"/>
      <c r="NPE165" s="491"/>
      <c r="NPF165" s="491"/>
      <c r="NPG165" s="491"/>
      <c r="NPH165" s="491"/>
      <c r="NPI165" s="491"/>
      <c r="NPJ165" s="491"/>
      <c r="NPK165" s="491"/>
      <c r="NPL165" s="491"/>
      <c r="NPM165" s="491"/>
      <c r="NPN165" s="491"/>
      <c r="NPO165" s="491"/>
      <c r="NPP165" s="491"/>
      <c r="NPQ165" s="491"/>
      <c r="NPR165" s="491"/>
      <c r="NPS165" s="491"/>
      <c r="NPT165" s="491"/>
      <c r="NPU165" s="491"/>
      <c r="NPV165" s="491"/>
      <c r="NPW165" s="491"/>
      <c r="NPX165" s="491"/>
      <c r="NPY165" s="491"/>
      <c r="NPZ165" s="491"/>
      <c r="NQA165" s="491"/>
      <c r="NQB165" s="491"/>
      <c r="NQC165" s="491"/>
      <c r="NQD165" s="491"/>
      <c r="NQE165" s="491"/>
      <c r="NQF165" s="491"/>
      <c r="NQG165" s="491"/>
      <c r="NQH165" s="491"/>
      <c r="NQI165" s="491"/>
      <c r="NQJ165" s="491"/>
      <c r="NQK165" s="491"/>
      <c r="NQL165" s="491"/>
      <c r="NQM165" s="491"/>
      <c r="NQN165" s="491"/>
      <c r="NQO165" s="491"/>
      <c r="NQP165" s="491"/>
      <c r="NQQ165" s="491"/>
      <c r="NQR165" s="491"/>
      <c r="NQS165" s="491"/>
      <c r="NQT165" s="491"/>
      <c r="NQU165" s="491"/>
      <c r="NQV165" s="491"/>
      <c r="NQW165" s="491"/>
      <c r="NQX165" s="491"/>
      <c r="NQY165" s="491"/>
      <c r="NQZ165" s="491"/>
      <c r="NRA165" s="491"/>
      <c r="NRB165" s="491"/>
      <c r="NRC165" s="491"/>
      <c r="NRD165" s="491"/>
      <c r="NRE165" s="491"/>
      <c r="NRF165" s="491"/>
      <c r="NRG165" s="491"/>
      <c r="NRH165" s="491"/>
      <c r="NRI165" s="491"/>
      <c r="NRJ165" s="491"/>
      <c r="NRK165" s="491"/>
      <c r="NRL165" s="491"/>
      <c r="NRM165" s="491"/>
      <c r="NRN165" s="491"/>
      <c r="NRO165" s="491"/>
      <c r="NRP165" s="491"/>
      <c r="NRQ165" s="491"/>
      <c r="NRR165" s="491"/>
      <c r="NRS165" s="491"/>
      <c r="NRT165" s="491"/>
      <c r="NRU165" s="491"/>
      <c r="NRV165" s="491"/>
      <c r="NRW165" s="491"/>
      <c r="NRX165" s="491"/>
      <c r="NRY165" s="491"/>
      <c r="NRZ165" s="491"/>
      <c r="NSA165" s="491"/>
      <c r="NSB165" s="491"/>
      <c r="NSC165" s="491"/>
      <c r="NSD165" s="491"/>
      <c r="NSE165" s="491"/>
      <c r="NSF165" s="491"/>
      <c r="NSG165" s="491"/>
      <c r="NSH165" s="491"/>
      <c r="NSI165" s="491"/>
      <c r="NSJ165" s="491"/>
      <c r="NSK165" s="491"/>
      <c r="NSL165" s="491"/>
      <c r="NSM165" s="491"/>
      <c r="NSN165" s="491"/>
      <c r="NSO165" s="491"/>
      <c r="NSP165" s="491"/>
      <c r="NSQ165" s="491"/>
      <c r="NSR165" s="491"/>
      <c r="NSS165" s="491"/>
      <c r="NST165" s="491"/>
      <c r="NSU165" s="491"/>
      <c r="NSV165" s="491"/>
      <c r="NSW165" s="491"/>
      <c r="NSX165" s="491"/>
      <c r="NSY165" s="491"/>
      <c r="NSZ165" s="491"/>
      <c r="NTA165" s="491"/>
      <c r="NTB165" s="491"/>
      <c r="NTC165" s="491"/>
      <c r="NTD165" s="491"/>
      <c r="NTE165" s="491"/>
      <c r="NTF165" s="491"/>
      <c r="NTG165" s="491"/>
      <c r="NTH165" s="491"/>
      <c r="NTI165" s="491"/>
      <c r="NTJ165" s="491"/>
      <c r="NTK165" s="491"/>
      <c r="NTL165" s="491"/>
      <c r="NTM165" s="491"/>
      <c r="NTN165" s="491"/>
      <c r="NTO165" s="491"/>
      <c r="NTP165" s="491"/>
      <c r="NTQ165" s="491"/>
      <c r="NTR165" s="491"/>
      <c r="NTS165" s="491"/>
      <c r="NTT165" s="491"/>
      <c r="NTU165" s="491"/>
      <c r="NTV165" s="491"/>
      <c r="NTW165" s="491"/>
      <c r="NTX165" s="491"/>
      <c r="NTY165" s="491"/>
      <c r="NTZ165" s="491"/>
      <c r="NUA165" s="491"/>
      <c r="NUB165" s="491"/>
      <c r="NUC165" s="491"/>
      <c r="NUD165" s="491"/>
      <c r="NUE165" s="491"/>
      <c r="NUF165" s="491"/>
      <c r="NUG165" s="491"/>
      <c r="NUH165" s="491"/>
      <c r="NUI165" s="491"/>
      <c r="NUJ165" s="491"/>
      <c r="NUK165" s="491"/>
      <c r="NUL165" s="491"/>
      <c r="NUM165" s="491"/>
      <c r="NUN165" s="491"/>
      <c r="NUO165" s="491"/>
      <c r="NUP165" s="491"/>
      <c r="NUQ165" s="491"/>
      <c r="NUR165" s="491"/>
      <c r="NUS165" s="491"/>
      <c r="NUT165" s="491"/>
      <c r="NUU165" s="491"/>
      <c r="NUV165" s="491"/>
      <c r="NUW165" s="491"/>
      <c r="NUX165" s="491"/>
      <c r="NUY165" s="491"/>
      <c r="NUZ165" s="491"/>
      <c r="NVA165" s="491"/>
      <c r="NVB165" s="491"/>
      <c r="NVC165" s="491"/>
      <c r="NVD165" s="491"/>
      <c r="NVE165" s="491"/>
      <c r="NVF165" s="491"/>
      <c r="NVG165" s="491"/>
      <c r="NVH165" s="491"/>
      <c r="NVI165" s="491"/>
      <c r="NVJ165" s="491"/>
      <c r="NVK165" s="491"/>
      <c r="NVL165" s="491"/>
      <c r="NVM165" s="491"/>
      <c r="NVN165" s="491"/>
      <c r="NVO165" s="491"/>
      <c r="NVP165" s="491"/>
      <c r="NVQ165" s="491"/>
      <c r="NVR165" s="491"/>
      <c r="NVS165" s="491"/>
      <c r="NVT165" s="491"/>
      <c r="NVU165" s="491"/>
      <c r="NVV165" s="491"/>
      <c r="NVW165" s="491"/>
      <c r="NVX165" s="491"/>
      <c r="NVY165" s="491"/>
      <c r="NVZ165" s="491"/>
      <c r="NWA165" s="491"/>
      <c r="NWB165" s="491"/>
      <c r="NWC165" s="491"/>
      <c r="NWD165" s="491"/>
      <c r="NWE165" s="491"/>
      <c r="NWF165" s="491"/>
      <c r="NWG165" s="491"/>
      <c r="NWH165" s="491"/>
      <c r="NWI165" s="491"/>
      <c r="NWJ165" s="491"/>
      <c r="NWK165" s="491"/>
      <c r="NWL165" s="491"/>
      <c r="NWM165" s="491"/>
      <c r="NWN165" s="491"/>
      <c r="NWO165" s="491"/>
      <c r="NWP165" s="491"/>
      <c r="NWQ165" s="491"/>
      <c r="NWR165" s="491"/>
      <c r="NWS165" s="491"/>
      <c r="NWT165" s="491"/>
      <c r="NWU165" s="491"/>
      <c r="NWV165" s="491"/>
      <c r="NWW165" s="491"/>
      <c r="NWX165" s="491"/>
      <c r="NWY165" s="491"/>
      <c r="NWZ165" s="491"/>
      <c r="NXA165" s="491"/>
      <c r="NXB165" s="491"/>
      <c r="NXC165" s="491"/>
      <c r="NXD165" s="491"/>
      <c r="NXE165" s="491"/>
      <c r="NXF165" s="491"/>
      <c r="NXG165" s="491"/>
      <c r="NXH165" s="491"/>
      <c r="NXI165" s="491"/>
      <c r="NXJ165" s="491"/>
      <c r="NXK165" s="491"/>
      <c r="NXL165" s="491"/>
      <c r="NXM165" s="491"/>
      <c r="NXN165" s="491"/>
      <c r="NXO165" s="491"/>
      <c r="NXP165" s="491"/>
      <c r="NXQ165" s="491"/>
      <c r="NXR165" s="491"/>
      <c r="NXS165" s="491"/>
      <c r="NXT165" s="491"/>
      <c r="NXU165" s="491"/>
      <c r="NXV165" s="491"/>
      <c r="NXW165" s="491"/>
      <c r="NXX165" s="491"/>
      <c r="NXY165" s="491"/>
      <c r="NXZ165" s="491"/>
      <c r="NYA165" s="491"/>
      <c r="NYB165" s="491"/>
      <c r="NYC165" s="491"/>
      <c r="NYD165" s="491"/>
      <c r="NYE165" s="491"/>
      <c r="NYF165" s="491"/>
      <c r="NYG165" s="491"/>
      <c r="NYH165" s="491"/>
      <c r="NYI165" s="491"/>
      <c r="NYJ165" s="491"/>
      <c r="NYK165" s="491"/>
      <c r="NYL165" s="491"/>
      <c r="NYM165" s="491"/>
      <c r="NYN165" s="491"/>
      <c r="NYO165" s="491"/>
      <c r="NYP165" s="491"/>
      <c r="NYQ165" s="491"/>
      <c r="NYR165" s="491"/>
      <c r="NYS165" s="491"/>
      <c r="NYT165" s="491"/>
      <c r="NYU165" s="491"/>
      <c r="NYV165" s="491"/>
      <c r="NYW165" s="491"/>
      <c r="NYX165" s="491"/>
      <c r="NYY165" s="491"/>
      <c r="NYZ165" s="491"/>
      <c r="NZA165" s="491"/>
      <c r="NZB165" s="491"/>
      <c r="NZC165" s="491"/>
      <c r="NZD165" s="491"/>
      <c r="NZE165" s="491"/>
      <c r="NZF165" s="491"/>
      <c r="NZG165" s="491"/>
      <c r="NZH165" s="491"/>
      <c r="NZI165" s="491"/>
      <c r="NZJ165" s="491"/>
      <c r="NZK165" s="491"/>
      <c r="NZL165" s="491"/>
      <c r="NZM165" s="491"/>
      <c r="NZN165" s="491"/>
      <c r="NZO165" s="491"/>
      <c r="NZP165" s="491"/>
      <c r="NZQ165" s="491"/>
      <c r="NZR165" s="491"/>
      <c r="NZS165" s="491"/>
      <c r="NZT165" s="491"/>
      <c r="NZU165" s="491"/>
      <c r="NZV165" s="491"/>
      <c r="NZW165" s="491"/>
      <c r="NZX165" s="491"/>
      <c r="NZY165" s="491"/>
      <c r="NZZ165" s="491"/>
      <c r="OAA165" s="491"/>
      <c r="OAB165" s="491"/>
      <c r="OAC165" s="491"/>
      <c r="OAD165" s="491"/>
      <c r="OAE165" s="491"/>
      <c r="OAF165" s="491"/>
      <c r="OAG165" s="491"/>
      <c r="OAH165" s="491"/>
      <c r="OAI165" s="491"/>
      <c r="OAJ165" s="491"/>
      <c r="OAK165" s="491"/>
      <c r="OAL165" s="491"/>
      <c r="OAM165" s="491"/>
      <c r="OAN165" s="491"/>
      <c r="OAO165" s="491"/>
      <c r="OAP165" s="491"/>
      <c r="OAQ165" s="491"/>
      <c r="OAR165" s="491"/>
      <c r="OAS165" s="491"/>
      <c r="OAT165" s="491"/>
      <c r="OAU165" s="491"/>
      <c r="OAV165" s="491"/>
      <c r="OAW165" s="491"/>
      <c r="OAX165" s="491"/>
      <c r="OAY165" s="491"/>
      <c r="OAZ165" s="491"/>
      <c r="OBA165" s="491"/>
      <c r="OBB165" s="491"/>
      <c r="OBC165" s="491"/>
      <c r="OBD165" s="491"/>
      <c r="OBE165" s="491"/>
      <c r="OBF165" s="491"/>
      <c r="OBG165" s="491"/>
      <c r="OBH165" s="491"/>
      <c r="OBI165" s="491"/>
      <c r="OBJ165" s="491"/>
      <c r="OBK165" s="491"/>
      <c r="OBL165" s="491"/>
      <c r="OBM165" s="491"/>
      <c r="OBN165" s="491"/>
      <c r="OBO165" s="491"/>
      <c r="OBP165" s="491"/>
      <c r="OBQ165" s="491"/>
      <c r="OBR165" s="491"/>
      <c r="OBS165" s="491"/>
      <c r="OBT165" s="491"/>
      <c r="OBU165" s="491"/>
      <c r="OBV165" s="491"/>
      <c r="OBW165" s="491"/>
      <c r="OBX165" s="491"/>
      <c r="OBY165" s="491"/>
      <c r="OBZ165" s="491"/>
      <c r="OCA165" s="491"/>
      <c r="OCB165" s="491"/>
      <c r="OCC165" s="491"/>
      <c r="OCD165" s="491"/>
      <c r="OCE165" s="491"/>
      <c r="OCF165" s="491"/>
      <c r="OCG165" s="491"/>
      <c r="OCH165" s="491"/>
      <c r="OCI165" s="491"/>
      <c r="OCJ165" s="491"/>
      <c r="OCK165" s="491"/>
      <c r="OCL165" s="491"/>
      <c r="OCM165" s="491"/>
      <c r="OCN165" s="491"/>
      <c r="OCO165" s="491"/>
      <c r="OCP165" s="491"/>
      <c r="OCQ165" s="491"/>
      <c r="OCR165" s="491"/>
      <c r="OCS165" s="491"/>
      <c r="OCT165" s="491"/>
      <c r="OCU165" s="491"/>
      <c r="OCV165" s="491"/>
      <c r="OCW165" s="491"/>
      <c r="OCX165" s="491"/>
      <c r="OCY165" s="491"/>
      <c r="OCZ165" s="491"/>
      <c r="ODA165" s="491"/>
      <c r="ODB165" s="491"/>
      <c r="ODC165" s="491"/>
      <c r="ODD165" s="491"/>
      <c r="ODE165" s="491"/>
      <c r="ODF165" s="491"/>
      <c r="ODG165" s="491"/>
      <c r="ODH165" s="491"/>
      <c r="ODI165" s="491"/>
      <c r="ODJ165" s="491"/>
      <c r="ODK165" s="491"/>
      <c r="ODL165" s="491"/>
      <c r="ODM165" s="491"/>
      <c r="ODN165" s="491"/>
      <c r="ODO165" s="491"/>
      <c r="ODP165" s="491"/>
      <c r="ODQ165" s="491"/>
      <c r="ODR165" s="491"/>
      <c r="ODS165" s="491"/>
      <c r="ODT165" s="491"/>
      <c r="ODU165" s="491"/>
      <c r="ODV165" s="491"/>
      <c r="ODW165" s="491"/>
      <c r="ODX165" s="491"/>
      <c r="ODY165" s="491"/>
      <c r="ODZ165" s="491"/>
      <c r="OEA165" s="491"/>
      <c r="OEB165" s="491"/>
      <c r="OEC165" s="491"/>
      <c r="OED165" s="491"/>
      <c r="OEE165" s="491"/>
      <c r="OEF165" s="491"/>
      <c r="OEG165" s="491"/>
      <c r="OEH165" s="491"/>
      <c r="OEI165" s="491"/>
      <c r="OEJ165" s="491"/>
      <c r="OEK165" s="491"/>
      <c r="OEL165" s="491"/>
      <c r="OEM165" s="491"/>
      <c r="OEN165" s="491"/>
      <c r="OEO165" s="491"/>
      <c r="OEP165" s="491"/>
      <c r="OEQ165" s="491"/>
      <c r="OER165" s="491"/>
      <c r="OES165" s="491"/>
      <c r="OET165" s="491"/>
      <c r="OEU165" s="491"/>
      <c r="OEV165" s="491"/>
      <c r="OEW165" s="491"/>
      <c r="OEX165" s="491"/>
      <c r="OEY165" s="491"/>
      <c r="OEZ165" s="491"/>
      <c r="OFA165" s="491"/>
      <c r="OFB165" s="491"/>
      <c r="OFC165" s="491"/>
      <c r="OFD165" s="491"/>
      <c r="OFE165" s="491"/>
      <c r="OFF165" s="491"/>
      <c r="OFG165" s="491"/>
      <c r="OFH165" s="491"/>
      <c r="OFI165" s="491"/>
      <c r="OFJ165" s="491"/>
      <c r="OFK165" s="491"/>
      <c r="OFL165" s="491"/>
      <c r="OFM165" s="491"/>
      <c r="OFN165" s="491"/>
      <c r="OFO165" s="491"/>
      <c r="OFP165" s="491"/>
      <c r="OFQ165" s="491"/>
      <c r="OFR165" s="491"/>
      <c r="OFS165" s="491"/>
      <c r="OFT165" s="491"/>
      <c r="OFU165" s="491"/>
      <c r="OFV165" s="491"/>
      <c r="OFW165" s="491"/>
      <c r="OFX165" s="491"/>
      <c r="OFY165" s="491"/>
      <c r="OFZ165" s="491"/>
      <c r="OGA165" s="491"/>
      <c r="OGB165" s="491"/>
      <c r="OGC165" s="491"/>
      <c r="OGD165" s="491"/>
      <c r="OGE165" s="491"/>
      <c r="OGF165" s="491"/>
      <c r="OGG165" s="491"/>
      <c r="OGH165" s="491"/>
      <c r="OGI165" s="491"/>
      <c r="OGJ165" s="491"/>
      <c r="OGK165" s="491"/>
      <c r="OGL165" s="491"/>
      <c r="OGM165" s="491"/>
      <c r="OGN165" s="491"/>
      <c r="OGO165" s="491"/>
      <c r="OGP165" s="491"/>
      <c r="OGQ165" s="491"/>
      <c r="OGR165" s="491"/>
      <c r="OGS165" s="491"/>
      <c r="OGT165" s="491"/>
      <c r="OGU165" s="491"/>
      <c r="OGV165" s="491"/>
      <c r="OGW165" s="491"/>
      <c r="OGX165" s="491"/>
      <c r="OGY165" s="491"/>
      <c r="OGZ165" s="491"/>
      <c r="OHA165" s="491"/>
      <c r="OHB165" s="491"/>
      <c r="OHC165" s="491"/>
      <c r="OHD165" s="491"/>
      <c r="OHE165" s="491"/>
      <c r="OHF165" s="491"/>
      <c r="OHG165" s="491"/>
      <c r="OHH165" s="491"/>
      <c r="OHI165" s="491"/>
      <c r="OHJ165" s="491"/>
      <c r="OHK165" s="491"/>
      <c r="OHL165" s="491"/>
      <c r="OHM165" s="491"/>
      <c r="OHN165" s="491"/>
      <c r="OHO165" s="491"/>
      <c r="OHP165" s="491"/>
      <c r="OHQ165" s="491"/>
      <c r="OHR165" s="491"/>
      <c r="OHS165" s="491"/>
      <c r="OHT165" s="491"/>
      <c r="OHU165" s="491"/>
      <c r="OHV165" s="491"/>
      <c r="OHW165" s="491"/>
      <c r="OHX165" s="491"/>
      <c r="OHY165" s="491"/>
      <c r="OHZ165" s="491"/>
      <c r="OIA165" s="491"/>
      <c r="OIB165" s="491"/>
      <c r="OIC165" s="491"/>
      <c r="OID165" s="491"/>
      <c r="OIE165" s="491"/>
      <c r="OIF165" s="491"/>
      <c r="OIG165" s="491"/>
      <c r="OIH165" s="491"/>
      <c r="OII165" s="491"/>
      <c r="OIJ165" s="491"/>
      <c r="OIK165" s="491"/>
      <c r="OIL165" s="491"/>
      <c r="OIM165" s="491"/>
      <c r="OIN165" s="491"/>
      <c r="OIO165" s="491"/>
      <c r="OIP165" s="491"/>
      <c r="OIQ165" s="491"/>
      <c r="OIR165" s="491"/>
      <c r="OIS165" s="491"/>
      <c r="OIT165" s="491"/>
      <c r="OIU165" s="491"/>
      <c r="OIV165" s="491"/>
      <c r="OIW165" s="491"/>
      <c r="OIX165" s="491"/>
      <c r="OIY165" s="491"/>
      <c r="OIZ165" s="491"/>
      <c r="OJA165" s="491"/>
      <c r="OJB165" s="491"/>
      <c r="OJC165" s="491"/>
      <c r="OJD165" s="491"/>
      <c r="OJE165" s="491"/>
      <c r="OJF165" s="491"/>
      <c r="OJG165" s="491"/>
      <c r="OJH165" s="491"/>
      <c r="OJI165" s="491"/>
      <c r="OJJ165" s="491"/>
      <c r="OJK165" s="491"/>
      <c r="OJL165" s="491"/>
      <c r="OJM165" s="491"/>
      <c r="OJN165" s="491"/>
      <c r="OJO165" s="491"/>
      <c r="OJP165" s="491"/>
      <c r="OJQ165" s="491"/>
      <c r="OJR165" s="491"/>
      <c r="OJS165" s="491"/>
      <c r="OJT165" s="491"/>
      <c r="OJU165" s="491"/>
      <c r="OJV165" s="491"/>
      <c r="OJW165" s="491"/>
      <c r="OJX165" s="491"/>
      <c r="OJY165" s="491"/>
      <c r="OJZ165" s="491"/>
      <c r="OKA165" s="491"/>
      <c r="OKB165" s="491"/>
      <c r="OKC165" s="491"/>
      <c r="OKD165" s="491"/>
      <c r="OKE165" s="491"/>
      <c r="OKF165" s="491"/>
      <c r="OKG165" s="491"/>
      <c r="OKH165" s="491"/>
      <c r="OKI165" s="491"/>
      <c r="OKJ165" s="491"/>
      <c r="OKK165" s="491"/>
      <c r="OKL165" s="491"/>
      <c r="OKM165" s="491"/>
      <c r="OKN165" s="491"/>
      <c r="OKO165" s="491"/>
      <c r="OKP165" s="491"/>
      <c r="OKQ165" s="491"/>
      <c r="OKR165" s="491"/>
      <c r="OKS165" s="491"/>
      <c r="OKT165" s="491"/>
      <c r="OKU165" s="491"/>
      <c r="OKV165" s="491"/>
      <c r="OKW165" s="491"/>
      <c r="OKX165" s="491"/>
      <c r="OKY165" s="491"/>
      <c r="OKZ165" s="491"/>
      <c r="OLA165" s="491"/>
      <c r="OLB165" s="491"/>
      <c r="OLC165" s="491"/>
      <c r="OLD165" s="491"/>
      <c r="OLE165" s="491"/>
      <c r="OLF165" s="491"/>
      <c r="OLG165" s="491"/>
      <c r="OLH165" s="491"/>
      <c r="OLI165" s="491"/>
      <c r="OLJ165" s="491"/>
      <c r="OLK165" s="491"/>
      <c r="OLL165" s="491"/>
      <c r="OLM165" s="491"/>
      <c r="OLN165" s="491"/>
      <c r="OLO165" s="491"/>
      <c r="OLP165" s="491"/>
      <c r="OLQ165" s="491"/>
      <c r="OLR165" s="491"/>
      <c r="OLS165" s="491"/>
      <c r="OLT165" s="491"/>
      <c r="OLU165" s="491"/>
      <c r="OLV165" s="491"/>
      <c r="OLW165" s="491"/>
      <c r="OLX165" s="491"/>
      <c r="OLY165" s="491"/>
      <c r="OLZ165" s="491"/>
      <c r="OMA165" s="491"/>
      <c r="OMB165" s="491"/>
      <c r="OMC165" s="491"/>
      <c r="OMD165" s="491"/>
      <c r="OME165" s="491"/>
      <c r="OMF165" s="491"/>
      <c r="OMG165" s="491"/>
      <c r="OMH165" s="491"/>
      <c r="OMI165" s="491"/>
      <c r="OMJ165" s="491"/>
      <c r="OMK165" s="491"/>
      <c r="OML165" s="491"/>
      <c r="OMM165" s="491"/>
      <c r="OMN165" s="491"/>
      <c r="OMO165" s="491"/>
      <c r="OMP165" s="491"/>
      <c r="OMQ165" s="491"/>
      <c r="OMR165" s="491"/>
      <c r="OMS165" s="491"/>
      <c r="OMT165" s="491"/>
      <c r="OMU165" s="491"/>
      <c r="OMV165" s="491"/>
      <c r="OMW165" s="491"/>
      <c r="OMX165" s="491"/>
      <c r="OMY165" s="491"/>
      <c r="OMZ165" s="491"/>
      <c r="ONA165" s="491"/>
      <c r="ONB165" s="491"/>
      <c r="ONC165" s="491"/>
      <c r="OND165" s="491"/>
      <c r="ONE165" s="491"/>
      <c r="ONF165" s="491"/>
      <c r="ONG165" s="491"/>
      <c r="ONH165" s="491"/>
      <c r="ONI165" s="491"/>
      <c r="ONJ165" s="491"/>
      <c r="ONK165" s="491"/>
      <c r="ONL165" s="491"/>
      <c r="ONM165" s="491"/>
      <c r="ONN165" s="491"/>
      <c r="ONO165" s="491"/>
      <c r="ONP165" s="491"/>
      <c r="ONQ165" s="491"/>
      <c r="ONR165" s="491"/>
      <c r="ONS165" s="491"/>
      <c r="ONT165" s="491"/>
      <c r="ONU165" s="491"/>
      <c r="ONV165" s="491"/>
      <c r="ONW165" s="491"/>
      <c r="ONX165" s="491"/>
      <c r="ONY165" s="491"/>
      <c r="ONZ165" s="491"/>
      <c r="OOA165" s="491"/>
      <c r="OOB165" s="491"/>
      <c r="OOC165" s="491"/>
      <c r="OOD165" s="491"/>
      <c r="OOE165" s="491"/>
      <c r="OOF165" s="491"/>
      <c r="OOG165" s="491"/>
      <c r="OOH165" s="491"/>
      <c r="OOI165" s="491"/>
      <c r="OOJ165" s="491"/>
      <c r="OOK165" s="491"/>
      <c r="OOL165" s="491"/>
      <c r="OOM165" s="491"/>
      <c r="OON165" s="491"/>
      <c r="OOO165" s="491"/>
      <c r="OOP165" s="491"/>
      <c r="OOQ165" s="491"/>
      <c r="OOR165" s="491"/>
      <c r="OOS165" s="491"/>
      <c r="OOT165" s="491"/>
      <c r="OOU165" s="491"/>
      <c r="OOV165" s="491"/>
      <c r="OOW165" s="491"/>
      <c r="OOX165" s="491"/>
      <c r="OOY165" s="491"/>
      <c r="OOZ165" s="491"/>
      <c r="OPA165" s="491"/>
      <c r="OPB165" s="491"/>
      <c r="OPC165" s="491"/>
      <c r="OPD165" s="491"/>
      <c r="OPE165" s="491"/>
      <c r="OPF165" s="491"/>
      <c r="OPG165" s="491"/>
      <c r="OPH165" s="491"/>
      <c r="OPI165" s="491"/>
      <c r="OPJ165" s="491"/>
      <c r="OPK165" s="491"/>
      <c r="OPL165" s="491"/>
      <c r="OPM165" s="491"/>
      <c r="OPN165" s="491"/>
      <c r="OPO165" s="491"/>
      <c r="OPP165" s="491"/>
      <c r="OPQ165" s="491"/>
      <c r="OPR165" s="491"/>
      <c r="OPS165" s="491"/>
      <c r="OPT165" s="491"/>
      <c r="OPU165" s="491"/>
      <c r="OPV165" s="491"/>
      <c r="OPW165" s="491"/>
      <c r="OPX165" s="491"/>
      <c r="OPY165" s="491"/>
      <c r="OPZ165" s="491"/>
      <c r="OQA165" s="491"/>
      <c r="OQB165" s="491"/>
      <c r="OQC165" s="491"/>
      <c r="OQD165" s="491"/>
      <c r="OQE165" s="491"/>
      <c r="OQF165" s="491"/>
      <c r="OQG165" s="491"/>
      <c r="OQH165" s="491"/>
      <c r="OQI165" s="491"/>
      <c r="OQJ165" s="491"/>
      <c r="OQK165" s="491"/>
      <c r="OQL165" s="491"/>
      <c r="OQM165" s="491"/>
      <c r="OQN165" s="491"/>
      <c r="OQO165" s="491"/>
      <c r="OQP165" s="491"/>
      <c r="OQQ165" s="491"/>
      <c r="OQR165" s="491"/>
      <c r="OQS165" s="491"/>
      <c r="OQT165" s="491"/>
      <c r="OQU165" s="491"/>
      <c r="OQV165" s="491"/>
      <c r="OQW165" s="491"/>
      <c r="OQX165" s="491"/>
      <c r="OQY165" s="491"/>
      <c r="OQZ165" s="491"/>
      <c r="ORA165" s="491"/>
      <c r="ORB165" s="491"/>
      <c r="ORC165" s="491"/>
      <c r="ORD165" s="491"/>
      <c r="ORE165" s="491"/>
      <c r="ORF165" s="491"/>
      <c r="ORG165" s="491"/>
      <c r="ORH165" s="491"/>
      <c r="ORI165" s="491"/>
      <c r="ORJ165" s="491"/>
      <c r="ORK165" s="491"/>
      <c r="ORL165" s="491"/>
      <c r="ORM165" s="491"/>
      <c r="ORN165" s="491"/>
      <c r="ORO165" s="491"/>
      <c r="ORP165" s="491"/>
      <c r="ORQ165" s="491"/>
      <c r="ORR165" s="491"/>
      <c r="ORS165" s="491"/>
      <c r="ORT165" s="491"/>
      <c r="ORU165" s="491"/>
      <c r="ORV165" s="491"/>
      <c r="ORW165" s="491"/>
      <c r="ORX165" s="491"/>
      <c r="ORY165" s="491"/>
      <c r="ORZ165" s="491"/>
      <c r="OSA165" s="491"/>
      <c r="OSB165" s="491"/>
      <c r="OSC165" s="491"/>
      <c r="OSD165" s="491"/>
      <c r="OSE165" s="491"/>
      <c r="OSF165" s="491"/>
      <c r="OSG165" s="491"/>
      <c r="OSH165" s="491"/>
      <c r="OSI165" s="491"/>
      <c r="OSJ165" s="491"/>
      <c r="OSK165" s="491"/>
      <c r="OSL165" s="491"/>
      <c r="OSM165" s="491"/>
      <c r="OSN165" s="491"/>
      <c r="OSO165" s="491"/>
      <c r="OSP165" s="491"/>
      <c r="OSQ165" s="491"/>
      <c r="OSR165" s="491"/>
      <c r="OSS165" s="491"/>
      <c r="OST165" s="491"/>
      <c r="OSU165" s="491"/>
      <c r="OSV165" s="491"/>
      <c r="OSW165" s="491"/>
      <c r="OSX165" s="491"/>
      <c r="OSY165" s="491"/>
      <c r="OSZ165" s="491"/>
      <c r="OTA165" s="491"/>
      <c r="OTB165" s="491"/>
      <c r="OTC165" s="491"/>
      <c r="OTD165" s="491"/>
      <c r="OTE165" s="491"/>
      <c r="OTF165" s="491"/>
      <c r="OTG165" s="491"/>
      <c r="OTH165" s="491"/>
      <c r="OTI165" s="491"/>
      <c r="OTJ165" s="491"/>
      <c r="OTK165" s="491"/>
      <c r="OTL165" s="491"/>
      <c r="OTM165" s="491"/>
      <c r="OTN165" s="491"/>
      <c r="OTO165" s="491"/>
      <c r="OTP165" s="491"/>
      <c r="OTQ165" s="491"/>
      <c r="OTR165" s="491"/>
      <c r="OTS165" s="491"/>
      <c r="OTT165" s="491"/>
      <c r="OTU165" s="491"/>
      <c r="OTV165" s="491"/>
      <c r="OTW165" s="491"/>
      <c r="OTX165" s="491"/>
      <c r="OTY165" s="491"/>
      <c r="OTZ165" s="491"/>
      <c r="OUA165" s="491"/>
      <c r="OUB165" s="491"/>
      <c r="OUC165" s="491"/>
      <c r="OUD165" s="491"/>
      <c r="OUE165" s="491"/>
      <c r="OUF165" s="491"/>
      <c r="OUG165" s="491"/>
      <c r="OUH165" s="491"/>
      <c r="OUI165" s="491"/>
      <c r="OUJ165" s="491"/>
      <c r="OUK165" s="491"/>
      <c r="OUL165" s="491"/>
      <c r="OUM165" s="491"/>
      <c r="OUN165" s="491"/>
      <c r="OUO165" s="491"/>
      <c r="OUP165" s="491"/>
      <c r="OUQ165" s="491"/>
      <c r="OUR165" s="491"/>
      <c r="OUS165" s="491"/>
      <c r="OUT165" s="491"/>
      <c r="OUU165" s="491"/>
      <c r="OUV165" s="491"/>
      <c r="OUW165" s="491"/>
      <c r="OUX165" s="491"/>
      <c r="OUY165" s="491"/>
      <c r="OUZ165" s="491"/>
      <c r="OVA165" s="491"/>
      <c r="OVB165" s="491"/>
      <c r="OVC165" s="491"/>
      <c r="OVD165" s="491"/>
      <c r="OVE165" s="491"/>
      <c r="OVF165" s="491"/>
      <c r="OVG165" s="491"/>
      <c r="OVH165" s="491"/>
      <c r="OVI165" s="491"/>
      <c r="OVJ165" s="491"/>
      <c r="OVK165" s="491"/>
      <c r="OVL165" s="491"/>
      <c r="OVM165" s="491"/>
      <c r="OVN165" s="491"/>
      <c r="OVO165" s="491"/>
      <c r="OVP165" s="491"/>
      <c r="OVQ165" s="491"/>
      <c r="OVR165" s="491"/>
      <c r="OVS165" s="491"/>
      <c r="OVT165" s="491"/>
      <c r="OVU165" s="491"/>
      <c r="OVV165" s="491"/>
      <c r="OVW165" s="491"/>
      <c r="OVX165" s="491"/>
      <c r="OVY165" s="491"/>
      <c r="OVZ165" s="491"/>
      <c r="OWA165" s="491"/>
      <c r="OWB165" s="491"/>
      <c r="OWC165" s="491"/>
      <c r="OWD165" s="491"/>
      <c r="OWE165" s="491"/>
      <c r="OWF165" s="491"/>
      <c r="OWG165" s="491"/>
      <c r="OWH165" s="491"/>
      <c r="OWI165" s="491"/>
      <c r="OWJ165" s="491"/>
      <c r="OWK165" s="491"/>
      <c r="OWL165" s="491"/>
      <c r="OWM165" s="491"/>
      <c r="OWN165" s="491"/>
      <c r="OWO165" s="491"/>
      <c r="OWP165" s="491"/>
      <c r="OWQ165" s="491"/>
      <c r="OWR165" s="491"/>
      <c r="OWS165" s="491"/>
      <c r="OWT165" s="491"/>
      <c r="OWU165" s="491"/>
      <c r="OWV165" s="491"/>
      <c r="OWW165" s="491"/>
      <c r="OWX165" s="491"/>
      <c r="OWY165" s="491"/>
      <c r="OWZ165" s="491"/>
      <c r="OXA165" s="491"/>
      <c r="OXB165" s="491"/>
      <c r="OXC165" s="491"/>
      <c r="OXD165" s="491"/>
      <c r="OXE165" s="491"/>
      <c r="OXF165" s="491"/>
      <c r="OXG165" s="491"/>
      <c r="OXH165" s="491"/>
      <c r="OXI165" s="491"/>
      <c r="OXJ165" s="491"/>
      <c r="OXK165" s="491"/>
      <c r="OXL165" s="491"/>
      <c r="OXM165" s="491"/>
      <c r="OXN165" s="491"/>
      <c r="OXO165" s="491"/>
      <c r="OXP165" s="491"/>
      <c r="OXQ165" s="491"/>
      <c r="OXR165" s="491"/>
      <c r="OXS165" s="491"/>
      <c r="OXT165" s="491"/>
      <c r="OXU165" s="491"/>
      <c r="OXV165" s="491"/>
      <c r="OXW165" s="491"/>
      <c r="OXX165" s="491"/>
      <c r="OXY165" s="491"/>
      <c r="OXZ165" s="491"/>
      <c r="OYA165" s="491"/>
      <c r="OYB165" s="491"/>
      <c r="OYC165" s="491"/>
      <c r="OYD165" s="491"/>
      <c r="OYE165" s="491"/>
      <c r="OYF165" s="491"/>
      <c r="OYG165" s="491"/>
      <c r="OYH165" s="491"/>
      <c r="OYI165" s="491"/>
      <c r="OYJ165" s="491"/>
      <c r="OYK165" s="491"/>
      <c r="OYL165" s="491"/>
      <c r="OYM165" s="491"/>
      <c r="OYN165" s="491"/>
      <c r="OYO165" s="491"/>
      <c r="OYP165" s="491"/>
      <c r="OYQ165" s="491"/>
      <c r="OYR165" s="491"/>
      <c r="OYS165" s="491"/>
      <c r="OYT165" s="491"/>
      <c r="OYU165" s="491"/>
      <c r="OYV165" s="491"/>
      <c r="OYW165" s="491"/>
      <c r="OYX165" s="491"/>
      <c r="OYY165" s="491"/>
      <c r="OYZ165" s="491"/>
      <c r="OZA165" s="491"/>
      <c r="OZB165" s="491"/>
      <c r="OZC165" s="491"/>
      <c r="OZD165" s="491"/>
      <c r="OZE165" s="491"/>
      <c r="OZF165" s="491"/>
      <c r="OZG165" s="491"/>
      <c r="OZH165" s="491"/>
      <c r="OZI165" s="491"/>
      <c r="OZJ165" s="491"/>
      <c r="OZK165" s="491"/>
      <c r="OZL165" s="491"/>
      <c r="OZM165" s="491"/>
      <c r="OZN165" s="491"/>
      <c r="OZO165" s="491"/>
      <c r="OZP165" s="491"/>
      <c r="OZQ165" s="491"/>
      <c r="OZR165" s="491"/>
      <c r="OZS165" s="491"/>
      <c r="OZT165" s="491"/>
      <c r="OZU165" s="491"/>
      <c r="OZV165" s="491"/>
      <c r="OZW165" s="491"/>
      <c r="OZX165" s="491"/>
      <c r="OZY165" s="491"/>
      <c r="OZZ165" s="491"/>
      <c r="PAA165" s="491"/>
      <c r="PAB165" s="491"/>
      <c r="PAC165" s="491"/>
      <c r="PAD165" s="491"/>
      <c r="PAE165" s="491"/>
      <c r="PAF165" s="491"/>
      <c r="PAG165" s="491"/>
      <c r="PAH165" s="491"/>
      <c r="PAI165" s="491"/>
      <c r="PAJ165" s="491"/>
      <c r="PAK165" s="491"/>
      <c r="PAL165" s="491"/>
      <c r="PAM165" s="491"/>
      <c r="PAN165" s="491"/>
      <c r="PAO165" s="491"/>
      <c r="PAP165" s="491"/>
      <c r="PAQ165" s="491"/>
      <c r="PAR165" s="491"/>
      <c r="PAS165" s="491"/>
      <c r="PAT165" s="491"/>
      <c r="PAU165" s="491"/>
      <c r="PAV165" s="491"/>
      <c r="PAW165" s="491"/>
      <c r="PAX165" s="491"/>
      <c r="PAY165" s="491"/>
      <c r="PAZ165" s="491"/>
      <c r="PBA165" s="491"/>
      <c r="PBB165" s="491"/>
      <c r="PBC165" s="491"/>
      <c r="PBD165" s="491"/>
      <c r="PBE165" s="491"/>
      <c r="PBF165" s="491"/>
      <c r="PBG165" s="491"/>
      <c r="PBH165" s="491"/>
      <c r="PBI165" s="491"/>
      <c r="PBJ165" s="491"/>
      <c r="PBK165" s="491"/>
      <c r="PBL165" s="491"/>
      <c r="PBM165" s="491"/>
      <c r="PBN165" s="491"/>
      <c r="PBO165" s="491"/>
      <c r="PBP165" s="491"/>
      <c r="PBQ165" s="491"/>
      <c r="PBR165" s="491"/>
      <c r="PBS165" s="491"/>
      <c r="PBT165" s="491"/>
      <c r="PBU165" s="491"/>
      <c r="PBV165" s="491"/>
      <c r="PBW165" s="491"/>
      <c r="PBX165" s="491"/>
      <c r="PBY165" s="491"/>
      <c r="PBZ165" s="491"/>
      <c r="PCA165" s="491"/>
      <c r="PCB165" s="491"/>
      <c r="PCC165" s="491"/>
      <c r="PCD165" s="491"/>
      <c r="PCE165" s="491"/>
      <c r="PCF165" s="491"/>
      <c r="PCG165" s="491"/>
      <c r="PCH165" s="491"/>
      <c r="PCI165" s="491"/>
      <c r="PCJ165" s="491"/>
      <c r="PCK165" s="491"/>
      <c r="PCL165" s="491"/>
      <c r="PCM165" s="491"/>
      <c r="PCN165" s="491"/>
      <c r="PCO165" s="491"/>
      <c r="PCP165" s="491"/>
      <c r="PCQ165" s="491"/>
      <c r="PCR165" s="491"/>
      <c r="PCS165" s="491"/>
      <c r="PCT165" s="491"/>
      <c r="PCU165" s="491"/>
      <c r="PCV165" s="491"/>
      <c r="PCW165" s="491"/>
      <c r="PCX165" s="491"/>
      <c r="PCY165" s="491"/>
      <c r="PCZ165" s="491"/>
      <c r="PDA165" s="491"/>
      <c r="PDB165" s="491"/>
      <c r="PDC165" s="491"/>
      <c r="PDD165" s="491"/>
      <c r="PDE165" s="491"/>
      <c r="PDF165" s="491"/>
      <c r="PDG165" s="491"/>
      <c r="PDH165" s="491"/>
      <c r="PDI165" s="491"/>
      <c r="PDJ165" s="491"/>
      <c r="PDK165" s="491"/>
      <c r="PDL165" s="491"/>
      <c r="PDM165" s="491"/>
      <c r="PDN165" s="491"/>
      <c r="PDO165" s="491"/>
      <c r="PDP165" s="491"/>
      <c r="PDQ165" s="491"/>
      <c r="PDR165" s="491"/>
      <c r="PDS165" s="491"/>
      <c r="PDT165" s="491"/>
      <c r="PDU165" s="491"/>
      <c r="PDV165" s="491"/>
      <c r="PDW165" s="491"/>
      <c r="PDX165" s="491"/>
      <c r="PDY165" s="491"/>
      <c r="PDZ165" s="491"/>
      <c r="PEA165" s="491"/>
      <c r="PEB165" s="491"/>
      <c r="PEC165" s="491"/>
      <c r="PED165" s="491"/>
      <c r="PEE165" s="491"/>
      <c r="PEF165" s="491"/>
      <c r="PEG165" s="491"/>
      <c r="PEH165" s="491"/>
      <c r="PEI165" s="491"/>
      <c r="PEJ165" s="491"/>
      <c r="PEK165" s="491"/>
      <c r="PEL165" s="491"/>
      <c r="PEM165" s="491"/>
      <c r="PEN165" s="491"/>
      <c r="PEO165" s="491"/>
      <c r="PEP165" s="491"/>
      <c r="PEQ165" s="491"/>
      <c r="PER165" s="491"/>
      <c r="PES165" s="491"/>
      <c r="PET165" s="491"/>
      <c r="PEU165" s="491"/>
      <c r="PEV165" s="491"/>
      <c r="PEW165" s="491"/>
      <c r="PEX165" s="491"/>
      <c r="PEY165" s="491"/>
      <c r="PEZ165" s="491"/>
      <c r="PFA165" s="491"/>
      <c r="PFB165" s="491"/>
      <c r="PFC165" s="491"/>
      <c r="PFD165" s="491"/>
      <c r="PFE165" s="491"/>
      <c r="PFF165" s="491"/>
      <c r="PFG165" s="491"/>
      <c r="PFH165" s="491"/>
      <c r="PFI165" s="491"/>
      <c r="PFJ165" s="491"/>
      <c r="PFK165" s="491"/>
      <c r="PFL165" s="491"/>
      <c r="PFM165" s="491"/>
      <c r="PFN165" s="491"/>
      <c r="PFO165" s="491"/>
      <c r="PFP165" s="491"/>
      <c r="PFQ165" s="491"/>
      <c r="PFR165" s="491"/>
      <c r="PFS165" s="491"/>
      <c r="PFT165" s="491"/>
      <c r="PFU165" s="491"/>
      <c r="PFV165" s="491"/>
      <c r="PFW165" s="491"/>
      <c r="PFX165" s="491"/>
      <c r="PFY165" s="491"/>
      <c r="PFZ165" s="491"/>
      <c r="PGA165" s="491"/>
      <c r="PGB165" s="491"/>
      <c r="PGC165" s="491"/>
      <c r="PGD165" s="491"/>
      <c r="PGE165" s="491"/>
      <c r="PGF165" s="491"/>
      <c r="PGG165" s="491"/>
      <c r="PGH165" s="491"/>
      <c r="PGI165" s="491"/>
      <c r="PGJ165" s="491"/>
      <c r="PGK165" s="491"/>
      <c r="PGL165" s="491"/>
      <c r="PGM165" s="491"/>
      <c r="PGN165" s="491"/>
      <c r="PGO165" s="491"/>
      <c r="PGP165" s="491"/>
      <c r="PGQ165" s="491"/>
      <c r="PGR165" s="491"/>
      <c r="PGS165" s="491"/>
      <c r="PGT165" s="491"/>
      <c r="PGU165" s="491"/>
      <c r="PGV165" s="491"/>
      <c r="PGW165" s="491"/>
      <c r="PGX165" s="491"/>
      <c r="PGY165" s="491"/>
      <c r="PGZ165" s="491"/>
      <c r="PHA165" s="491"/>
      <c r="PHB165" s="491"/>
      <c r="PHC165" s="491"/>
      <c r="PHD165" s="491"/>
      <c r="PHE165" s="491"/>
      <c r="PHF165" s="491"/>
      <c r="PHG165" s="491"/>
      <c r="PHH165" s="491"/>
      <c r="PHI165" s="491"/>
      <c r="PHJ165" s="491"/>
      <c r="PHK165" s="491"/>
      <c r="PHL165" s="491"/>
      <c r="PHM165" s="491"/>
      <c r="PHN165" s="491"/>
      <c r="PHO165" s="491"/>
      <c r="PHP165" s="491"/>
      <c r="PHQ165" s="491"/>
      <c r="PHR165" s="491"/>
      <c r="PHS165" s="491"/>
      <c r="PHT165" s="491"/>
      <c r="PHU165" s="491"/>
      <c r="PHV165" s="491"/>
      <c r="PHW165" s="491"/>
      <c r="PHX165" s="491"/>
      <c r="PHY165" s="491"/>
      <c r="PHZ165" s="491"/>
      <c r="PIA165" s="491"/>
      <c r="PIB165" s="491"/>
      <c r="PIC165" s="491"/>
      <c r="PID165" s="491"/>
      <c r="PIE165" s="491"/>
      <c r="PIF165" s="491"/>
      <c r="PIG165" s="491"/>
      <c r="PIH165" s="491"/>
      <c r="PII165" s="491"/>
      <c r="PIJ165" s="491"/>
      <c r="PIK165" s="491"/>
      <c r="PIL165" s="491"/>
      <c r="PIM165" s="491"/>
      <c r="PIN165" s="491"/>
      <c r="PIO165" s="491"/>
      <c r="PIP165" s="491"/>
      <c r="PIQ165" s="491"/>
      <c r="PIR165" s="491"/>
      <c r="PIS165" s="491"/>
      <c r="PIT165" s="491"/>
      <c r="PIU165" s="491"/>
      <c r="PIV165" s="491"/>
      <c r="PIW165" s="491"/>
      <c r="PIX165" s="491"/>
      <c r="PIY165" s="491"/>
      <c r="PIZ165" s="491"/>
      <c r="PJA165" s="491"/>
      <c r="PJB165" s="491"/>
      <c r="PJC165" s="491"/>
      <c r="PJD165" s="491"/>
      <c r="PJE165" s="491"/>
      <c r="PJF165" s="491"/>
      <c r="PJG165" s="491"/>
      <c r="PJH165" s="491"/>
      <c r="PJI165" s="491"/>
      <c r="PJJ165" s="491"/>
      <c r="PJK165" s="491"/>
      <c r="PJL165" s="491"/>
      <c r="PJM165" s="491"/>
      <c r="PJN165" s="491"/>
      <c r="PJO165" s="491"/>
      <c r="PJP165" s="491"/>
      <c r="PJQ165" s="491"/>
      <c r="PJR165" s="491"/>
      <c r="PJS165" s="491"/>
      <c r="PJT165" s="491"/>
      <c r="PJU165" s="491"/>
      <c r="PJV165" s="491"/>
      <c r="PJW165" s="491"/>
      <c r="PJX165" s="491"/>
      <c r="PJY165" s="491"/>
      <c r="PJZ165" s="491"/>
      <c r="PKA165" s="491"/>
      <c r="PKB165" s="491"/>
      <c r="PKC165" s="491"/>
      <c r="PKD165" s="491"/>
      <c r="PKE165" s="491"/>
      <c r="PKF165" s="491"/>
      <c r="PKG165" s="491"/>
      <c r="PKH165" s="491"/>
      <c r="PKI165" s="491"/>
      <c r="PKJ165" s="491"/>
      <c r="PKK165" s="491"/>
      <c r="PKL165" s="491"/>
      <c r="PKM165" s="491"/>
      <c r="PKN165" s="491"/>
      <c r="PKO165" s="491"/>
      <c r="PKP165" s="491"/>
      <c r="PKQ165" s="491"/>
      <c r="PKR165" s="491"/>
      <c r="PKS165" s="491"/>
      <c r="PKT165" s="491"/>
      <c r="PKU165" s="491"/>
      <c r="PKV165" s="491"/>
      <c r="PKW165" s="491"/>
      <c r="PKX165" s="491"/>
      <c r="PKY165" s="491"/>
      <c r="PKZ165" s="491"/>
      <c r="PLA165" s="491"/>
      <c r="PLB165" s="491"/>
      <c r="PLC165" s="491"/>
      <c r="PLD165" s="491"/>
      <c r="PLE165" s="491"/>
      <c r="PLF165" s="491"/>
      <c r="PLG165" s="491"/>
      <c r="PLH165" s="491"/>
      <c r="PLI165" s="491"/>
      <c r="PLJ165" s="491"/>
      <c r="PLK165" s="491"/>
      <c r="PLL165" s="491"/>
      <c r="PLM165" s="491"/>
      <c r="PLN165" s="491"/>
      <c r="PLO165" s="491"/>
      <c r="PLP165" s="491"/>
      <c r="PLQ165" s="491"/>
      <c r="PLR165" s="491"/>
      <c r="PLS165" s="491"/>
      <c r="PLT165" s="491"/>
      <c r="PLU165" s="491"/>
      <c r="PLV165" s="491"/>
      <c r="PLW165" s="491"/>
      <c r="PLX165" s="491"/>
      <c r="PLY165" s="491"/>
      <c r="PLZ165" s="491"/>
      <c r="PMA165" s="491"/>
      <c r="PMB165" s="491"/>
      <c r="PMC165" s="491"/>
      <c r="PMD165" s="491"/>
      <c r="PME165" s="491"/>
      <c r="PMF165" s="491"/>
      <c r="PMG165" s="491"/>
      <c r="PMH165" s="491"/>
      <c r="PMI165" s="491"/>
      <c r="PMJ165" s="491"/>
      <c r="PMK165" s="491"/>
      <c r="PML165" s="491"/>
      <c r="PMM165" s="491"/>
      <c r="PMN165" s="491"/>
      <c r="PMO165" s="491"/>
      <c r="PMP165" s="491"/>
      <c r="PMQ165" s="491"/>
      <c r="PMR165" s="491"/>
      <c r="PMS165" s="491"/>
      <c r="PMT165" s="491"/>
      <c r="PMU165" s="491"/>
      <c r="PMV165" s="491"/>
      <c r="PMW165" s="491"/>
      <c r="PMX165" s="491"/>
      <c r="PMY165" s="491"/>
      <c r="PMZ165" s="491"/>
      <c r="PNA165" s="491"/>
      <c r="PNB165" s="491"/>
      <c r="PNC165" s="491"/>
      <c r="PND165" s="491"/>
      <c r="PNE165" s="491"/>
      <c r="PNF165" s="491"/>
      <c r="PNG165" s="491"/>
      <c r="PNH165" s="491"/>
      <c r="PNI165" s="491"/>
      <c r="PNJ165" s="491"/>
      <c r="PNK165" s="491"/>
      <c r="PNL165" s="491"/>
      <c r="PNM165" s="491"/>
      <c r="PNN165" s="491"/>
      <c r="PNO165" s="491"/>
      <c r="PNP165" s="491"/>
      <c r="PNQ165" s="491"/>
      <c r="PNR165" s="491"/>
      <c r="PNS165" s="491"/>
      <c r="PNT165" s="491"/>
      <c r="PNU165" s="491"/>
      <c r="PNV165" s="491"/>
      <c r="PNW165" s="491"/>
      <c r="PNX165" s="491"/>
      <c r="PNY165" s="491"/>
      <c r="PNZ165" s="491"/>
      <c r="POA165" s="491"/>
      <c r="POB165" s="491"/>
      <c r="POC165" s="491"/>
      <c r="POD165" s="491"/>
      <c r="POE165" s="491"/>
      <c r="POF165" s="491"/>
      <c r="POG165" s="491"/>
      <c r="POH165" s="491"/>
      <c r="POI165" s="491"/>
      <c r="POJ165" s="491"/>
      <c r="POK165" s="491"/>
      <c r="POL165" s="491"/>
      <c r="POM165" s="491"/>
      <c r="PON165" s="491"/>
      <c r="POO165" s="491"/>
      <c r="POP165" s="491"/>
      <c r="POQ165" s="491"/>
      <c r="POR165" s="491"/>
      <c r="POS165" s="491"/>
      <c r="POT165" s="491"/>
      <c r="POU165" s="491"/>
      <c r="POV165" s="491"/>
      <c r="POW165" s="491"/>
      <c r="POX165" s="491"/>
      <c r="POY165" s="491"/>
      <c r="POZ165" s="491"/>
      <c r="PPA165" s="491"/>
      <c r="PPB165" s="491"/>
      <c r="PPC165" s="491"/>
      <c r="PPD165" s="491"/>
      <c r="PPE165" s="491"/>
      <c r="PPF165" s="491"/>
      <c r="PPG165" s="491"/>
      <c r="PPH165" s="491"/>
      <c r="PPI165" s="491"/>
      <c r="PPJ165" s="491"/>
      <c r="PPK165" s="491"/>
      <c r="PPL165" s="491"/>
      <c r="PPM165" s="491"/>
      <c r="PPN165" s="491"/>
      <c r="PPO165" s="491"/>
      <c r="PPP165" s="491"/>
      <c r="PPQ165" s="491"/>
      <c r="PPR165" s="491"/>
      <c r="PPS165" s="491"/>
      <c r="PPT165" s="491"/>
      <c r="PPU165" s="491"/>
      <c r="PPV165" s="491"/>
      <c r="PPW165" s="491"/>
      <c r="PPX165" s="491"/>
      <c r="PPY165" s="491"/>
      <c r="PPZ165" s="491"/>
      <c r="PQA165" s="491"/>
      <c r="PQB165" s="491"/>
      <c r="PQC165" s="491"/>
      <c r="PQD165" s="491"/>
      <c r="PQE165" s="491"/>
      <c r="PQF165" s="491"/>
      <c r="PQG165" s="491"/>
      <c r="PQH165" s="491"/>
      <c r="PQI165" s="491"/>
      <c r="PQJ165" s="491"/>
      <c r="PQK165" s="491"/>
      <c r="PQL165" s="491"/>
      <c r="PQM165" s="491"/>
      <c r="PQN165" s="491"/>
      <c r="PQO165" s="491"/>
      <c r="PQP165" s="491"/>
      <c r="PQQ165" s="491"/>
      <c r="PQR165" s="491"/>
      <c r="PQS165" s="491"/>
      <c r="PQT165" s="491"/>
      <c r="PQU165" s="491"/>
      <c r="PQV165" s="491"/>
      <c r="PQW165" s="491"/>
      <c r="PQX165" s="491"/>
      <c r="PQY165" s="491"/>
      <c r="PQZ165" s="491"/>
      <c r="PRA165" s="491"/>
      <c r="PRB165" s="491"/>
      <c r="PRC165" s="491"/>
      <c r="PRD165" s="491"/>
      <c r="PRE165" s="491"/>
      <c r="PRF165" s="491"/>
      <c r="PRG165" s="491"/>
      <c r="PRH165" s="491"/>
      <c r="PRI165" s="491"/>
      <c r="PRJ165" s="491"/>
      <c r="PRK165" s="491"/>
      <c r="PRL165" s="491"/>
      <c r="PRM165" s="491"/>
      <c r="PRN165" s="491"/>
      <c r="PRO165" s="491"/>
      <c r="PRP165" s="491"/>
      <c r="PRQ165" s="491"/>
      <c r="PRR165" s="491"/>
      <c r="PRS165" s="491"/>
      <c r="PRT165" s="491"/>
      <c r="PRU165" s="491"/>
      <c r="PRV165" s="491"/>
      <c r="PRW165" s="491"/>
      <c r="PRX165" s="491"/>
      <c r="PRY165" s="491"/>
      <c r="PRZ165" s="491"/>
      <c r="PSA165" s="491"/>
      <c r="PSB165" s="491"/>
      <c r="PSC165" s="491"/>
      <c r="PSD165" s="491"/>
      <c r="PSE165" s="491"/>
      <c r="PSF165" s="491"/>
      <c r="PSG165" s="491"/>
      <c r="PSH165" s="491"/>
      <c r="PSI165" s="491"/>
      <c r="PSJ165" s="491"/>
      <c r="PSK165" s="491"/>
      <c r="PSL165" s="491"/>
      <c r="PSM165" s="491"/>
      <c r="PSN165" s="491"/>
      <c r="PSO165" s="491"/>
      <c r="PSP165" s="491"/>
      <c r="PSQ165" s="491"/>
      <c r="PSR165" s="491"/>
      <c r="PSS165" s="491"/>
      <c r="PST165" s="491"/>
      <c r="PSU165" s="491"/>
      <c r="PSV165" s="491"/>
      <c r="PSW165" s="491"/>
      <c r="PSX165" s="491"/>
      <c r="PSY165" s="491"/>
      <c r="PSZ165" s="491"/>
      <c r="PTA165" s="491"/>
      <c r="PTB165" s="491"/>
      <c r="PTC165" s="491"/>
      <c r="PTD165" s="491"/>
      <c r="PTE165" s="491"/>
      <c r="PTF165" s="491"/>
      <c r="PTG165" s="491"/>
      <c r="PTH165" s="491"/>
      <c r="PTI165" s="491"/>
      <c r="PTJ165" s="491"/>
      <c r="PTK165" s="491"/>
      <c r="PTL165" s="491"/>
      <c r="PTM165" s="491"/>
      <c r="PTN165" s="491"/>
      <c r="PTO165" s="491"/>
      <c r="PTP165" s="491"/>
      <c r="PTQ165" s="491"/>
      <c r="PTR165" s="491"/>
      <c r="PTS165" s="491"/>
      <c r="PTT165" s="491"/>
      <c r="PTU165" s="491"/>
      <c r="PTV165" s="491"/>
      <c r="PTW165" s="491"/>
      <c r="PTX165" s="491"/>
      <c r="PTY165" s="491"/>
      <c r="PTZ165" s="491"/>
      <c r="PUA165" s="491"/>
      <c r="PUB165" s="491"/>
      <c r="PUC165" s="491"/>
      <c r="PUD165" s="491"/>
      <c r="PUE165" s="491"/>
      <c r="PUF165" s="491"/>
      <c r="PUG165" s="491"/>
      <c r="PUH165" s="491"/>
      <c r="PUI165" s="491"/>
      <c r="PUJ165" s="491"/>
      <c r="PUK165" s="491"/>
      <c r="PUL165" s="491"/>
      <c r="PUM165" s="491"/>
      <c r="PUN165" s="491"/>
      <c r="PUO165" s="491"/>
      <c r="PUP165" s="491"/>
      <c r="PUQ165" s="491"/>
      <c r="PUR165" s="491"/>
      <c r="PUS165" s="491"/>
      <c r="PUT165" s="491"/>
      <c r="PUU165" s="491"/>
      <c r="PUV165" s="491"/>
      <c r="PUW165" s="491"/>
      <c r="PUX165" s="491"/>
      <c r="PUY165" s="491"/>
      <c r="PUZ165" s="491"/>
      <c r="PVA165" s="491"/>
      <c r="PVB165" s="491"/>
      <c r="PVC165" s="491"/>
      <c r="PVD165" s="491"/>
      <c r="PVE165" s="491"/>
      <c r="PVF165" s="491"/>
      <c r="PVG165" s="491"/>
      <c r="PVH165" s="491"/>
      <c r="PVI165" s="491"/>
      <c r="PVJ165" s="491"/>
      <c r="PVK165" s="491"/>
      <c r="PVL165" s="491"/>
      <c r="PVM165" s="491"/>
      <c r="PVN165" s="491"/>
      <c r="PVO165" s="491"/>
      <c r="PVP165" s="491"/>
      <c r="PVQ165" s="491"/>
      <c r="PVR165" s="491"/>
      <c r="PVS165" s="491"/>
      <c r="PVT165" s="491"/>
      <c r="PVU165" s="491"/>
      <c r="PVV165" s="491"/>
      <c r="PVW165" s="491"/>
      <c r="PVX165" s="491"/>
      <c r="PVY165" s="491"/>
      <c r="PVZ165" s="491"/>
      <c r="PWA165" s="491"/>
      <c r="PWB165" s="491"/>
      <c r="PWC165" s="491"/>
      <c r="PWD165" s="491"/>
      <c r="PWE165" s="491"/>
      <c r="PWF165" s="491"/>
      <c r="PWG165" s="491"/>
      <c r="PWH165" s="491"/>
      <c r="PWI165" s="491"/>
      <c r="PWJ165" s="491"/>
      <c r="PWK165" s="491"/>
      <c r="PWL165" s="491"/>
      <c r="PWM165" s="491"/>
      <c r="PWN165" s="491"/>
      <c r="PWO165" s="491"/>
      <c r="PWP165" s="491"/>
      <c r="PWQ165" s="491"/>
      <c r="PWR165" s="491"/>
      <c r="PWS165" s="491"/>
      <c r="PWT165" s="491"/>
      <c r="PWU165" s="491"/>
      <c r="PWV165" s="491"/>
      <c r="PWW165" s="491"/>
      <c r="PWX165" s="491"/>
      <c r="PWY165" s="491"/>
      <c r="PWZ165" s="491"/>
      <c r="PXA165" s="491"/>
      <c r="PXB165" s="491"/>
      <c r="PXC165" s="491"/>
      <c r="PXD165" s="491"/>
      <c r="PXE165" s="491"/>
      <c r="PXF165" s="491"/>
      <c r="PXG165" s="491"/>
      <c r="PXH165" s="491"/>
      <c r="PXI165" s="491"/>
      <c r="PXJ165" s="491"/>
      <c r="PXK165" s="491"/>
      <c r="PXL165" s="491"/>
      <c r="PXM165" s="491"/>
      <c r="PXN165" s="491"/>
      <c r="PXO165" s="491"/>
      <c r="PXP165" s="491"/>
      <c r="PXQ165" s="491"/>
      <c r="PXR165" s="491"/>
      <c r="PXS165" s="491"/>
      <c r="PXT165" s="491"/>
      <c r="PXU165" s="491"/>
      <c r="PXV165" s="491"/>
      <c r="PXW165" s="491"/>
      <c r="PXX165" s="491"/>
      <c r="PXY165" s="491"/>
      <c r="PXZ165" s="491"/>
      <c r="PYA165" s="491"/>
      <c r="PYB165" s="491"/>
      <c r="PYC165" s="491"/>
      <c r="PYD165" s="491"/>
      <c r="PYE165" s="491"/>
      <c r="PYF165" s="491"/>
      <c r="PYG165" s="491"/>
      <c r="PYH165" s="491"/>
      <c r="PYI165" s="491"/>
      <c r="PYJ165" s="491"/>
      <c r="PYK165" s="491"/>
      <c r="PYL165" s="491"/>
      <c r="PYM165" s="491"/>
      <c r="PYN165" s="491"/>
      <c r="PYO165" s="491"/>
      <c r="PYP165" s="491"/>
      <c r="PYQ165" s="491"/>
      <c r="PYR165" s="491"/>
      <c r="PYS165" s="491"/>
      <c r="PYT165" s="491"/>
      <c r="PYU165" s="491"/>
      <c r="PYV165" s="491"/>
      <c r="PYW165" s="491"/>
      <c r="PYX165" s="491"/>
      <c r="PYY165" s="491"/>
      <c r="PYZ165" s="491"/>
      <c r="PZA165" s="491"/>
      <c r="PZB165" s="491"/>
      <c r="PZC165" s="491"/>
      <c r="PZD165" s="491"/>
      <c r="PZE165" s="491"/>
      <c r="PZF165" s="491"/>
      <c r="PZG165" s="491"/>
      <c r="PZH165" s="491"/>
      <c r="PZI165" s="491"/>
      <c r="PZJ165" s="491"/>
      <c r="PZK165" s="491"/>
      <c r="PZL165" s="491"/>
      <c r="PZM165" s="491"/>
      <c r="PZN165" s="491"/>
      <c r="PZO165" s="491"/>
      <c r="PZP165" s="491"/>
      <c r="PZQ165" s="491"/>
      <c r="PZR165" s="491"/>
      <c r="PZS165" s="491"/>
      <c r="PZT165" s="491"/>
      <c r="PZU165" s="491"/>
      <c r="PZV165" s="491"/>
      <c r="PZW165" s="491"/>
      <c r="PZX165" s="491"/>
      <c r="PZY165" s="491"/>
      <c r="PZZ165" s="491"/>
      <c r="QAA165" s="491"/>
      <c r="QAB165" s="491"/>
      <c r="QAC165" s="491"/>
      <c r="QAD165" s="491"/>
      <c r="QAE165" s="491"/>
      <c r="QAF165" s="491"/>
      <c r="QAG165" s="491"/>
      <c r="QAH165" s="491"/>
      <c r="QAI165" s="491"/>
      <c r="QAJ165" s="491"/>
      <c r="QAK165" s="491"/>
      <c r="QAL165" s="491"/>
      <c r="QAM165" s="491"/>
      <c r="QAN165" s="491"/>
      <c r="QAO165" s="491"/>
      <c r="QAP165" s="491"/>
      <c r="QAQ165" s="491"/>
      <c r="QAR165" s="491"/>
      <c r="QAS165" s="491"/>
      <c r="QAT165" s="491"/>
      <c r="QAU165" s="491"/>
      <c r="QAV165" s="491"/>
      <c r="QAW165" s="491"/>
      <c r="QAX165" s="491"/>
      <c r="QAY165" s="491"/>
      <c r="QAZ165" s="491"/>
      <c r="QBA165" s="491"/>
      <c r="QBB165" s="491"/>
      <c r="QBC165" s="491"/>
      <c r="QBD165" s="491"/>
      <c r="QBE165" s="491"/>
      <c r="QBF165" s="491"/>
      <c r="QBG165" s="491"/>
      <c r="QBH165" s="491"/>
      <c r="QBI165" s="491"/>
      <c r="QBJ165" s="491"/>
      <c r="QBK165" s="491"/>
      <c r="QBL165" s="491"/>
      <c r="QBM165" s="491"/>
      <c r="QBN165" s="491"/>
      <c r="QBO165" s="491"/>
      <c r="QBP165" s="491"/>
      <c r="QBQ165" s="491"/>
      <c r="QBR165" s="491"/>
      <c r="QBS165" s="491"/>
      <c r="QBT165" s="491"/>
      <c r="QBU165" s="491"/>
      <c r="QBV165" s="491"/>
      <c r="QBW165" s="491"/>
      <c r="QBX165" s="491"/>
      <c r="QBY165" s="491"/>
      <c r="QBZ165" s="491"/>
      <c r="QCA165" s="491"/>
      <c r="QCB165" s="491"/>
      <c r="QCC165" s="491"/>
      <c r="QCD165" s="491"/>
      <c r="QCE165" s="491"/>
      <c r="QCF165" s="491"/>
      <c r="QCG165" s="491"/>
      <c r="QCH165" s="491"/>
      <c r="QCI165" s="491"/>
      <c r="QCJ165" s="491"/>
      <c r="QCK165" s="491"/>
      <c r="QCL165" s="491"/>
      <c r="QCM165" s="491"/>
      <c r="QCN165" s="491"/>
      <c r="QCO165" s="491"/>
      <c r="QCP165" s="491"/>
      <c r="QCQ165" s="491"/>
      <c r="QCR165" s="491"/>
      <c r="QCS165" s="491"/>
      <c r="QCT165" s="491"/>
      <c r="QCU165" s="491"/>
      <c r="QCV165" s="491"/>
      <c r="QCW165" s="491"/>
      <c r="QCX165" s="491"/>
      <c r="QCY165" s="491"/>
      <c r="QCZ165" s="491"/>
      <c r="QDA165" s="491"/>
      <c r="QDB165" s="491"/>
      <c r="QDC165" s="491"/>
      <c r="QDD165" s="491"/>
      <c r="QDE165" s="491"/>
      <c r="QDF165" s="491"/>
      <c r="QDG165" s="491"/>
      <c r="QDH165" s="491"/>
      <c r="QDI165" s="491"/>
      <c r="QDJ165" s="491"/>
      <c r="QDK165" s="491"/>
      <c r="QDL165" s="491"/>
      <c r="QDM165" s="491"/>
      <c r="QDN165" s="491"/>
      <c r="QDO165" s="491"/>
      <c r="QDP165" s="491"/>
      <c r="QDQ165" s="491"/>
      <c r="QDR165" s="491"/>
      <c r="QDS165" s="491"/>
      <c r="QDT165" s="491"/>
      <c r="QDU165" s="491"/>
      <c r="QDV165" s="491"/>
      <c r="QDW165" s="491"/>
      <c r="QDX165" s="491"/>
      <c r="QDY165" s="491"/>
      <c r="QDZ165" s="491"/>
      <c r="QEA165" s="491"/>
      <c r="QEB165" s="491"/>
      <c r="QEC165" s="491"/>
      <c r="QED165" s="491"/>
      <c r="QEE165" s="491"/>
      <c r="QEF165" s="491"/>
      <c r="QEG165" s="491"/>
      <c r="QEH165" s="491"/>
      <c r="QEI165" s="491"/>
      <c r="QEJ165" s="491"/>
      <c r="QEK165" s="491"/>
      <c r="QEL165" s="491"/>
      <c r="QEM165" s="491"/>
      <c r="QEN165" s="491"/>
      <c r="QEO165" s="491"/>
      <c r="QEP165" s="491"/>
      <c r="QEQ165" s="491"/>
      <c r="QER165" s="491"/>
      <c r="QES165" s="491"/>
      <c r="QET165" s="491"/>
      <c r="QEU165" s="491"/>
      <c r="QEV165" s="491"/>
      <c r="QEW165" s="491"/>
      <c r="QEX165" s="491"/>
      <c r="QEY165" s="491"/>
      <c r="QEZ165" s="491"/>
      <c r="QFA165" s="491"/>
      <c r="QFB165" s="491"/>
      <c r="QFC165" s="491"/>
      <c r="QFD165" s="491"/>
      <c r="QFE165" s="491"/>
      <c r="QFF165" s="491"/>
      <c r="QFG165" s="491"/>
      <c r="QFH165" s="491"/>
      <c r="QFI165" s="491"/>
      <c r="QFJ165" s="491"/>
      <c r="QFK165" s="491"/>
      <c r="QFL165" s="491"/>
      <c r="QFM165" s="491"/>
      <c r="QFN165" s="491"/>
      <c r="QFO165" s="491"/>
      <c r="QFP165" s="491"/>
      <c r="QFQ165" s="491"/>
      <c r="QFR165" s="491"/>
      <c r="QFS165" s="491"/>
      <c r="QFT165" s="491"/>
      <c r="QFU165" s="491"/>
      <c r="QFV165" s="491"/>
      <c r="QFW165" s="491"/>
      <c r="QFX165" s="491"/>
      <c r="QFY165" s="491"/>
      <c r="QFZ165" s="491"/>
      <c r="QGA165" s="491"/>
      <c r="QGB165" s="491"/>
      <c r="QGC165" s="491"/>
      <c r="QGD165" s="491"/>
      <c r="QGE165" s="491"/>
      <c r="QGF165" s="491"/>
      <c r="QGG165" s="491"/>
      <c r="QGH165" s="491"/>
      <c r="QGI165" s="491"/>
      <c r="QGJ165" s="491"/>
      <c r="QGK165" s="491"/>
      <c r="QGL165" s="491"/>
      <c r="QGM165" s="491"/>
      <c r="QGN165" s="491"/>
      <c r="QGO165" s="491"/>
      <c r="QGP165" s="491"/>
      <c r="QGQ165" s="491"/>
      <c r="QGR165" s="491"/>
      <c r="QGS165" s="491"/>
      <c r="QGT165" s="491"/>
      <c r="QGU165" s="491"/>
      <c r="QGV165" s="491"/>
      <c r="QGW165" s="491"/>
      <c r="QGX165" s="491"/>
      <c r="QGY165" s="491"/>
      <c r="QGZ165" s="491"/>
      <c r="QHA165" s="491"/>
      <c r="QHB165" s="491"/>
      <c r="QHC165" s="491"/>
      <c r="QHD165" s="491"/>
      <c r="QHE165" s="491"/>
      <c r="QHF165" s="491"/>
      <c r="QHG165" s="491"/>
      <c r="QHH165" s="491"/>
      <c r="QHI165" s="491"/>
      <c r="QHJ165" s="491"/>
      <c r="QHK165" s="491"/>
      <c r="QHL165" s="491"/>
      <c r="QHM165" s="491"/>
      <c r="QHN165" s="491"/>
      <c r="QHO165" s="491"/>
      <c r="QHP165" s="491"/>
      <c r="QHQ165" s="491"/>
      <c r="QHR165" s="491"/>
      <c r="QHS165" s="491"/>
      <c r="QHT165" s="491"/>
      <c r="QHU165" s="491"/>
      <c r="QHV165" s="491"/>
      <c r="QHW165" s="491"/>
      <c r="QHX165" s="491"/>
      <c r="QHY165" s="491"/>
      <c r="QHZ165" s="491"/>
      <c r="QIA165" s="491"/>
      <c r="QIB165" s="491"/>
      <c r="QIC165" s="491"/>
      <c r="QID165" s="491"/>
      <c r="QIE165" s="491"/>
      <c r="QIF165" s="491"/>
      <c r="QIG165" s="491"/>
      <c r="QIH165" s="491"/>
      <c r="QII165" s="491"/>
      <c r="QIJ165" s="491"/>
      <c r="QIK165" s="491"/>
      <c r="QIL165" s="491"/>
      <c r="QIM165" s="491"/>
      <c r="QIN165" s="491"/>
      <c r="QIO165" s="491"/>
      <c r="QIP165" s="491"/>
      <c r="QIQ165" s="491"/>
      <c r="QIR165" s="491"/>
      <c r="QIS165" s="491"/>
      <c r="QIT165" s="491"/>
      <c r="QIU165" s="491"/>
      <c r="QIV165" s="491"/>
      <c r="QIW165" s="491"/>
      <c r="QIX165" s="491"/>
      <c r="QIY165" s="491"/>
      <c r="QIZ165" s="491"/>
      <c r="QJA165" s="491"/>
      <c r="QJB165" s="491"/>
      <c r="QJC165" s="491"/>
      <c r="QJD165" s="491"/>
      <c r="QJE165" s="491"/>
      <c r="QJF165" s="491"/>
      <c r="QJG165" s="491"/>
      <c r="QJH165" s="491"/>
      <c r="QJI165" s="491"/>
      <c r="QJJ165" s="491"/>
      <c r="QJK165" s="491"/>
      <c r="QJL165" s="491"/>
      <c r="QJM165" s="491"/>
      <c r="QJN165" s="491"/>
      <c r="QJO165" s="491"/>
      <c r="QJP165" s="491"/>
      <c r="QJQ165" s="491"/>
      <c r="QJR165" s="491"/>
      <c r="QJS165" s="491"/>
      <c r="QJT165" s="491"/>
      <c r="QJU165" s="491"/>
      <c r="QJV165" s="491"/>
      <c r="QJW165" s="491"/>
      <c r="QJX165" s="491"/>
      <c r="QJY165" s="491"/>
      <c r="QJZ165" s="491"/>
      <c r="QKA165" s="491"/>
      <c r="QKB165" s="491"/>
      <c r="QKC165" s="491"/>
      <c r="QKD165" s="491"/>
      <c r="QKE165" s="491"/>
      <c r="QKF165" s="491"/>
      <c r="QKG165" s="491"/>
      <c r="QKH165" s="491"/>
      <c r="QKI165" s="491"/>
      <c r="QKJ165" s="491"/>
      <c r="QKK165" s="491"/>
      <c r="QKL165" s="491"/>
      <c r="QKM165" s="491"/>
      <c r="QKN165" s="491"/>
      <c r="QKO165" s="491"/>
      <c r="QKP165" s="491"/>
      <c r="QKQ165" s="491"/>
      <c r="QKR165" s="491"/>
      <c r="QKS165" s="491"/>
      <c r="QKT165" s="491"/>
      <c r="QKU165" s="491"/>
      <c r="QKV165" s="491"/>
      <c r="QKW165" s="491"/>
      <c r="QKX165" s="491"/>
      <c r="QKY165" s="491"/>
      <c r="QKZ165" s="491"/>
      <c r="QLA165" s="491"/>
      <c r="QLB165" s="491"/>
      <c r="QLC165" s="491"/>
      <c r="QLD165" s="491"/>
      <c r="QLE165" s="491"/>
      <c r="QLF165" s="491"/>
      <c r="QLG165" s="491"/>
      <c r="QLH165" s="491"/>
      <c r="QLI165" s="491"/>
      <c r="QLJ165" s="491"/>
      <c r="QLK165" s="491"/>
      <c r="QLL165" s="491"/>
      <c r="QLM165" s="491"/>
      <c r="QLN165" s="491"/>
      <c r="QLO165" s="491"/>
      <c r="QLP165" s="491"/>
      <c r="QLQ165" s="491"/>
      <c r="QLR165" s="491"/>
      <c r="QLS165" s="491"/>
      <c r="QLT165" s="491"/>
      <c r="QLU165" s="491"/>
      <c r="QLV165" s="491"/>
      <c r="QLW165" s="491"/>
      <c r="QLX165" s="491"/>
      <c r="QLY165" s="491"/>
      <c r="QLZ165" s="491"/>
      <c r="QMA165" s="491"/>
      <c r="QMB165" s="491"/>
      <c r="QMC165" s="491"/>
      <c r="QMD165" s="491"/>
      <c r="QME165" s="491"/>
      <c r="QMF165" s="491"/>
      <c r="QMG165" s="491"/>
      <c r="QMH165" s="491"/>
      <c r="QMI165" s="491"/>
      <c r="QMJ165" s="491"/>
      <c r="QMK165" s="491"/>
      <c r="QML165" s="491"/>
      <c r="QMM165" s="491"/>
      <c r="QMN165" s="491"/>
      <c r="QMO165" s="491"/>
      <c r="QMP165" s="491"/>
      <c r="QMQ165" s="491"/>
      <c r="QMR165" s="491"/>
      <c r="QMS165" s="491"/>
      <c r="QMT165" s="491"/>
      <c r="QMU165" s="491"/>
      <c r="QMV165" s="491"/>
      <c r="QMW165" s="491"/>
      <c r="QMX165" s="491"/>
      <c r="QMY165" s="491"/>
      <c r="QMZ165" s="491"/>
      <c r="QNA165" s="491"/>
      <c r="QNB165" s="491"/>
      <c r="QNC165" s="491"/>
      <c r="QND165" s="491"/>
      <c r="QNE165" s="491"/>
      <c r="QNF165" s="491"/>
      <c r="QNG165" s="491"/>
      <c r="QNH165" s="491"/>
      <c r="QNI165" s="491"/>
      <c r="QNJ165" s="491"/>
      <c r="QNK165" s="491"/>
      <c r="QNL165" s="491"/>
      <c r="QNM165" s="491"/>
      <c r="QNN165" s="491"/>
      <c r="QNO165" s="491"/>
      <c r="QNP165" s="491"/>
      <c r="QNQ165" s="491"/>
      <c r="QNR165" s="491"/>
      <c r="QNS165" s="491"/>
      <c r="QNT165" s="491"/>
      <c r="QNU165" s="491"/>
      <c r="QNV165" s="491"/>
      <c r="QNW165" s="491"/>
      <c r="QNX165" s="491"/>
      <c r="QNY165" s="491"/>
      <c r="QNZ165" s="491"/>
      <c r="QOA165" s="491"/>
      <c r="QOB165" s="491"/>
      <c r="QOC165" s="491"/>
      <c r="QOD165" s="491"/>
      <c r="QOE165" s="491"/>
      <c r="QOF165" s="491"/>
      <c r="QOG165" s="491"/>
      <c r="QOH165" s="491"/>
      <c r="QOI165" s="491"/>
      <c r="QOJ165" s="491"/>
      <c r="QOK165" s="491"/>
      <c r="QOL165" s="491"/>
      <c r="QOM165" s="491"/>
      <c r="QON165" s="491"/>
      <c r="QOO165" s="491"/>
      <c r="QOP165" s="491"/>
      <c r="QOQ165" s="491"/>
      <c r="QOR165" s="491"/>
      <c r="QOS165" s="491"/>
      <c r="QOT165" s="491"/>
      <c r="QOU165" s="491"/>
      <c r="QOV165" s="491"/>
      <c r="QOW165" s="491"/>
      <c r="QOX165" s="491"/>
      <c r="QOY165" s="491"/>
      <c r="QOZ165" s="491"/>
      <c r="QPA165" s="491"/>
      <c r="QPB165" s="491"/>
      <c r="QPC165" s="491"/>
      <c r="QPD165" s="491"/>
      <c r="QPE165" s="491"/>
      <c r="QPF165" s="491"/>
      <c r="QPG165" s="491"/>
      <c r="QPH165" s="491"/>
      <c r="QPI165" s="491"/>
      <c r="QPJ165" s="491"/>
      <c r="QPK165" s="491"/>
      <c r="QPL165" s="491"/>
      <c r="QPM165" s="491"/>
      <c r="QPN165" s="491"/>
      <c r="QPO165" s="491"/>
      <c r="QPP165" s="491"/>
      <c r="QPQ165" s="491"/>
      <c r="QPR165" s="491"/>
      <c r="QPS165" s="491"/>
      <c r="QPT165" s="491"/>
      <c r="QPU165" s="491"/>
      <c r="QPV165" s="491"/>
      <c r="QPW165" s="491"/>
      <c r="QPX165" s="491"/>
      <c r="QPY165" s="491"/>
      <c r="QPZ165" s="491"/>
      <c r="QQA165" s="491"/>
      <c r="QQB165" s="491"/>
      <c r="QQC165" s="491"/>
      <c r="QQD165" s="491"/>
      <c r="QQE165" s="491"/>
      <c r="QQF165" s="491"/>
      <c r="QQG165" s="491"/>
      <c r="QQH165" s="491"/>
      <c r="QQI165" s="491"/>
      <c r="QQJ165" s="491"/>
      <c r="QQK165" s="491"/>
      <c r="QQL165" s="491"/>
      <c r="QQM165" s="491"/>
      <c r="QQN165" s="491"/>
      <c r="QQO165" s="491"/>
      <c r="QQP165" s="491"/>
      <c r="QQQ165" s="491"/>
      <c r="QQR165" s="491"/>
      <c r="QQS165" s="491"/>
      <c r="QQT165" s="491"/>
      <c r="QQU165" s="491"/>
      <c r="QQV165" s="491"/>
      <c r="QQW165" s="491"/>
      <c r="QQX165" s="491"/>
      <c r="QQY165" s="491"/>
      <c r="QQZ165" s="491"/>
      <c r="QRA165" s="491"/>
      <c r="QRB165" s="491"/>
      <c r="QRC165" s="491"/>
      <c r="QRD165" s="491"/>
      <c r="QRE165" s="491"/>
      <c r="QRF165" s="491"/>
      <c r="QRG165" s="491"/>
      <c r="QRH165" s="491"/>
      <c r="QRI165" s="491"/>
      <c r="QRJ165" s="491"/>
      <c r="QRK165" s="491"/>
      <c r="QRL165" s="491"/>
      <c r="QRM165" s="491"/>
      <c r="QRN165" s="491"/>
      <c r="QRO165" s="491"/>
      <c r="QRP165" s="491"/>
      <c r="QRQ165" s="491"/>
      <c r="QRR165" s="491"/>
      <c r="QRS165" s="491"/>
      <c r="QRT165" s="491"/>
      <c r="QRU165" s="491"/>
      <c r="QRV165" s="491"/>
      <c r="QRW165" s="491"/>
      <c r="QRX165" s="491"/>
      <c r="QRY165" s="491"/>
      <c r="QRZ165" s="491"/>
      <c r="QSA165" s="491"/>
      <c r="QSB165" s="491"/>
      <c r="QSC165" s="491"/>
      <c r="QSD165" s="491"/>
      <c r="QSE165" s="491"/>
      <c r="QSF165" s="491"/>
      <c r="QSG165" s="491"/>
      <c r="QSH165" s="491"/>
      <c r="QSI165" s="491"/>
      <c r="QSJ165" s="491"/>
      <c r="QSK165" s="491"/>
      <c r="QSL165" s="491"/>
      <c r="QSM165" s="491"/>
      <c r="QSN165" s="491"/>
      <c r="QSO165" s="491"/>
      <c r="QSP165" s="491"/>
      <c r="QSQ165" s="491"/>
      <c r="QSR165" s="491"/>
      <c r="QSS165" s="491"/>
      <c r="QST165" s="491"/>
      <c r="QSU165" s="491"/>
      <c r="QSV165" s="491"/>
      <c r="QSW165" s="491"/>
      <c r="QSX165" s="491"/>
      <c r="QSY165" s="491"/>
      <c r="QSZ165" s="491"/>
      <c r="QTA165" s="491"/>
      <c r="QTB165" s="491"/>
      <c r="QTC165" s="491"/>
      <c r="QTD165" s="491"/>
      <c r="QTE165" s="491"/>
      <c r="QTF165" s="491"/>
      <c r="QTG165" s="491"/>
      <c r="QTH165" s="491"/>
      <c r="QTI165" s="491"/>
      <c r="QTJ165" s="491"/>
      <c r="QTK165" s="491"/>
      <c r="QTL165" s="491"/>
      <c r="QTM165" s="491"/>
      <c r="QTN165" s="491"/>
      <c r="QTO165" s="491"/>
      <c r="QTP165" s="491"/>
      <c r="QTQ165" s="491"/>
      <c r="QTR165" s="491"/>
      <c r="QTS165" s="491"/>
      <c r="QTT165" s="491"/>
      <c r="QTU165" s="491"/>
      <c r="QTV165" s="491"/>
      <c r="QTW165" s="491"/>
      <c r="QTX165" s="491"/>
      <c r="QTY165" s="491"/>
      <c r="QTZ165" s="491"/>
      <c r="QUA165" s="491"/>
      <c r="QUB165" s="491"/>
      <c r="QUC165" s="491"/>
      <c r="QUD165" s="491"/>
      <c r="QUE165" s="491"/>
      <c r="QUF165" s="491"/>
      <c r="QUG165" s="491"/>
      <c r="QUH165" s="491"/>
      <c r="QUI165" s="491"/>
      <c r="QUJ165" s="491"/>
      <c r="QUK165" s="491"/>
      <c r="QUL165" s="491"/>
      <c r="QUM165" s="491"/>
      <c r="QUN165" s="491"/>
      <c r="QUO165" s="491"/>
      <c r="QUP165" s="491"/>
      <c r="QUQ165" s="491"/>
      <c r="QUR165" s="491"/>
      <c r="QUS165" s="491"/>
      <c r="QUT165" s="491"/>
      <c r="QUU165" s="491"/>
      <c r="QUV165" s="491"/>
      <c r="QUW165" s="491"/>
      <c r="QUX165" s="491"/>
      <c r="QUY165" s="491"/>
      <c r="QUZ165" s="491"/>
      <c r="QVA165" s="491"/>
      <c r="QVB165" s="491"/>
      <c r="QVC165" s="491"/>
      <c r="QVD165" s="491"/>
      <c r="QVE165" s="491"/>
      <c r="QVF165" s="491"/>
      <c r="QVG165" s="491"/>
      <c r="QVH165" s="491"/>
      <c r="QVI165" s="491"/>
      <c r="QVJ165" s="491"/>
      <c r="QVK165" s="491"/>
      <c r="QVL165" s="491"/>
      <c r="QVM165" s="491"/>
      <c r="QVN165" s="491"/>
      <c r="QVO165" s="491"/>
      <c r="QVP165" s="491"/>
      <c r="QVQ165" s="491"/>
      <c r="QVR165" s="491"/>
      <c r="QVS165" s="491"/>
      <c r="QVT165" s="491"/>
      <c r="QVU165" s="491"/>
      <c r="QVV165" s="491"/>
      <c r="QVW165" s="491"/>
      <c r="QVX165" s="491"/>
      <c r="QVY165" s="491"/>
      <c r="QVZ165" s="491"/>
      <c r="QWA165" s="491"/>
      <c r="QWB165" s="491"/>
      <c r="QWC165" s="491"/>
      <c r="QWD165" s="491"/>
      <c r="QWE165" s="491"/>
      <c r="QWF165" s="491"/>
      <c r="QWG165" s="491"/>
      <c r="QWH165" s="491"/>
      <c r="QWI165" s="491"/>
      <c r="QWJ165" s="491"/>
      <c r="QWK165" s="491"/>
      <c r="QWL165" s="491"/>
      <c r="QWM165" s="491"/>
      <c r="QWN165" s="491"/>
      <c r="QWO165" s="491"/>
      <c r="QWP165" s="491"/>
      <c r="QWQ165" s="491"/>
      <c r="QWR165" s="491"/>
      <c r="QWS165" s="491"/>
      <c r="QWT165" s="491"/>
      <c r="QWU165" s="491"/>
      <c r="QWV165" s="491"/>
      <c r="QWW165" s="491"/>
      <c r="QWX165" s="491"/>
      <c r="QWY165" s="491"/>
      <c r="QWZ165" s="491"/>
      <c r="QXA165" s="491"/>
      <c r="QXB165" s="491"/>
      <c r="QXC165" s="491"/>
      <c r="QXD165" s="491"/>
      <c r="QXE165" s="491"/>
      <c r="QXF165" s="491"/>
      <c r="QXG165" s="491"/>
      <c r="QXH165" s="491"/>
      <c r="QXI165" s="491"/>
      <c r="QXJ165" s="491"/>
      <c r="QXK165" s="491"/>
      <c r="QXL165" s="491"/>
      <c r="QXM165" s="491"/>
      <c r="QXN165" s="491"/>
      <c r="QXO165" s="491"/>
      <c r="QXP165" s="491"/>
      <c r="QXQ165" s="491"/>
      <c r="QXR165" s="491"/>
      <c r="QXS165" s="491"/>
      <c r="QXT165" s="491"/>
      <c r="QXU165" s="491"/>
      <c r="QXV165" s="491"/>
      <c r="QXW165" s="491"/>
      <c r="QXX165" s="491"/>
      <c r="QXY165" s="491"/>
      <c r="QXZ165" s="491"/>
      <c r="QYA165" s="491"/>
      <c r="QYB165" s="491"/>
      <c r="QYC165" s="491"/>
      <c r="QYD165" s="491"/>
      <c r="QYE165" s="491"/>
      <c r="QYF165" s="491"/>
      <c r="QYG165" s="491"/>
      <c r="QYH165" s="491"/>
      <c r="QYI165" s="491"/>
      <c r="QYJ165" s="491"/>
      <c r="QYK165" s="491"/>
      <c r="QYL165" s="491"/>
      <c r="QYM165" s="491"/>
      <c r="QYN165" s="491"/>
      <c r="QYO165" s="491"/>
      <c r="QYP165" s="491"/>
      <c r="QYQ165" s="491"/>
      <c r="QYR165" s="491"/>
      <c r="QYS165" s="491"/>
      <c r="QYT165" s="491"/>
      <c r="QYU165" s="491"/>
      <c r="QYV165" s="491"/>
      <c r="QYW165" s="491"/>
      <c r="QYX165" s="491"/>
      <c r="QYY165" s="491"/>
      <c r="QYZ165" s="491"/>
      <c r="QZA165" s="491"/>
      <c r="QZB165" s="491"/>
      <c r="QZC165" s="491"/>
      <c r="QZD165" s="491"/>
      <c r="QZE165" s="491"/>
      <c r="QZF165" s="491"/>
      <c r="QZG165" s="491"/>
      <c r="QZH165" s="491"/>
      <c r="QZI165" s="491"/>
      <c r="QZJ165" s="491"/>
      <c r="QZK165" s="491"/>
      <c r="QZL165" s="491"/>
      <c r="QZM165" s="491"/>
      <c r="QZN165" s="491"/>
      <c r="QZO165" s="491"/>
      <c r="QZP165" s="491"/>
      <c r="QZQ165" s="491"/>
      <c r="QZR165" s="491"/>
      <c r="QZS165" s="491"/>
      <c r="QZT165" s="491"/>
      <c r="QZU165" s="491"/>
      <c r="QZV165" s="491"/>
      <c r="QZW165" s="491"/>
      <c r="QZX165" s="491"/>
      <c r="QZY165" s="491"/>
      <c r="QZZ165" s="491"/>
      <c r="RAA165" s="491"/>
      <c r="RAB165" s="491"/>
      <c r="RAC165" s="491"/>
      <c r="RAD165" s="491"/>
      <c r="RAE165" s="491"/>
      <c r="RAF165" s="491"/>
      <c r="RAG165" s="491"/>
      <c r="RAH165" s="491"/>
      <c r="RAI165" s="491"/>
      <c r="RAJ165" s="491"/>
      <c r="RAK165" s="491"/>
      <c r="RAL165" s="491"/>
      <c r="RAM165" s="491"/>
      <c r="RAN165" s="491"/>
      <c r="RAO165" s="491"/>
      <c r="RAP165" s="491"/>
      <c r="RAQ165" s="491"/>
      <c r="RAR165" s="491"/>
      <c r="RAS165" s="491"/>
      <c r="RAT165" s="491"/>
      <c r="RAU165" s="491"/>
      <c r="RAV165" s="491"/>
      <c r="RAW165" s="491"/>
      <c r="RAX165" s="491"/>
      <c r="RAY165" s="491"/>
      <c r="RAZ165" s="491"/>
      <c r="RBA165" s="491"/>
      <c r="RBB165" s="491"/>
      <c r="RBC165" s="491"/>
      <c r="RBD165" s="491"/>
      <c r="RBE165" s="491"/>
      <c r="RBF165" s="491"/>
      <c r="RBG165" s="491"/>
      <c r="RBH165" s="491"/>
      <c r="RBI165" s="491"/>
      <c r="RBJ165" s="491"/>
      <c r="RBK165" s="491"/>
      <c r="RBL165" s="491"/>
      <c r="RBM165" s="491"/>
      <c r="RBN165" s="491"/>
      <c r="RBO165" s="491"/>
      <c r="RBP165" s="491"/>
      <c r="RBQ165" s="491"/>
      <c r="RBR165" s="491"/>
      <c r="RBS165" s="491"/>
      <c r="RBT165" s="491"/>
      <c r="RBU165" s="491"/>
      <c r="RBV165" s="491"/>
      <c r="RBW165" s="491"/>
      <c r="RBX165" s="491"/>
      <c r="RBY165" s="491"/>
      <c r="RBZ165" s="491"/>
      <c r="RCA165" s="491"/>
      <c r="RCB165" s="491"/>
      <c r="RCC165" s="491"/>
      <c r="RCD165" s="491"/>
      <c r="RCE165" s="491"/>
      <c r="RCF165" s="491"/>
      <c r="RCG165" s="491"/>
      <c r="RCH165" s="491"/>
      <c r="RCI165" s="491"/>
      <c r="RCJ165" s="491"/>
      <c r="RCK165" s="491"/>
      <c r="RCL165" s="491"/>
      <c r="RCM165" s="491"/>
      <c r="RCN165" s="491"/>
      <c r="RCO165" s="491"/>
      <c r="RCP165" s="491"/>
      <c r="RCQ165" s="491"/>
      <c r="RCR165" s="491"/>
      <c r="RCS165" s="491"/>
      <c r="RCT165" s="491"/>
      <c r="RCU165" s="491"/>
      <c r="RCV165" s="491"/>
      <c r="RCW165" s="491"/>
      <c r="RCX165" s="491"/>
      <c r="RCY165" s="491"/>
      <c r="RCZ165" s="491"/>
      <c r="RDA165" s="491"/>
      <c r="RDB165" s="491"/>
      <c r="RDC165" s="491"/>
      <c r="RDD165" s="491"/>
      <c r="RDE165" s="491"/>
      <c r="RDF165" s="491"/>
      <c r="RDG165" s="491"/>
      <c r="RDH165" s="491"/>
      <c r="RDI165" s="491"/>
      <c r="RDJ165" s="491"/>
      <c r="RDK165" s="491"/>
      <c r="RDL165" s="491"/>
      <c r="RDM165" s="491"/>
      <c r="RDN165" s="491"/>
      <c r="RDO165" s="491"/>
      <c r="RDP165" s="491"/>
      <c r="RDQ165" s="491"/>
      <c r="RDR165" s="491"/>
      <c r="RDS165" s="491"/>
      <c r="RDT165" s="491"/>
      <c r="RDU165" s="491"/>
      <c r="RDV165" s="491"/>
      <c r="RDW165" s="491"/>
      <c r="RDX165" s="491"/>
      <c r="RDY165" s="491"/>
      <c r="RDZ165" s="491"/>
      <c r="REA165" s="491"/>
      <c r="REB165" s="491"/>
      <c r="REC165" s="491"/>
      <c r="RED165" s="491"/>
      <c r="REE165" s="491"/>
      <c r="REF165" s="491"/>
      <c r="REG165" s="491"/>
      <c r="REH165" s="491"/>
      <c r="REI165" s="491"/>
      <c r="REJ165" s="491"/>
      <c r="REK165" s="491"/>
      <c r="REL165" s="491"/>
      <c r="REM165" s="491"/>
      <c r="REN165" s="491"/>
      <c r="REO165" s="491"/>
      <c r="REP165" s="491"/>
      <c r="REQ165" s="491"/>
      <c r="RER165" s="491"/>
      <c r="RES165" s="491"/>
      <c r="RET165" s="491"/>
      <c r="REU165" s="491"/>
      <c r="REV165" s="491"/>
      <c r="REW165" s="491"/>
      <c r="REX165" s="491"/>
      <c r="REY165" s="491"/>
      <c r="REZ165" s="491"/>
      <c r="RFA165" s="491"/>
      <c r="RFB165" s="491"/>
      <c r="RFC165" s="491"/>
      <c r="RFD165" s="491"/>
      <c r="RFE165" s="491"/>
      <c r="RFF165" s="491"/>
      <c r="RFG165" s="491"/>
      <c r="RFH165" s="491"/>
      <c r="RFI165" s="491"/>
      <c r="RFJ165" s="491"/>
      <c r="RFK165" s="491"/>
      <c r="RFL165" s="491"/>
      <c r="RFM165" s="491"/>
      <c r="RFN165" s="491"/>
      <c r="RFO165" s="491"/>
      <c r="RFP165" s="491"/>
      <c r="RFQ165" s="491"/>
      <c r="RFR165" s="491"/>
      <c r="RFS165" s="491"/>
      <c r="RFT165" s="491"/>
      <c r="RFU165" s="491"/>
      <c r="RFV165" s="491"/>
      <c r="RFW165" s="491"/>
      <c r="RFX165" s="491"/>
      <c r="RFY165" s="491"/>
      <c r="RFZ165" s="491"/>
      <c r="RGA165" s="491"/>
      <c r="RGB165" s="491"/>
      <c r="RGC165" s="491"/>
      <c r="RGD165" s="491"/>
      <c r="RGE165" s="491"/>
      <c r="RGF165" s="491"/>
      <c r="RGG165" s="491"/>
      <c r="RGH165" s="491"/>
      <c r="RGI165" s="491"/>
      <c r="RGJ165" s="491"/>
      <c r="RGK165" s="491"/>
      <c r="RGL165" s="491"/>
      <c r="RGM165" s="491"/>
      <c r="RGN165" s="491"/>
      <c r="RGO165" s="491"/>
      <c r="RGP165" s="491"/>
      <c r="RGQ165" s="491"/>
      <c r="RGR165" s="491"/>
      <c r="RGS165" s="491"/>
      <c r="RGT165" s="491"/>
      <c r="RGU165" s="491"/>
      <c r="RGV165" s="491"/>
      <c r="RGW165" s="491"/>
      <c r="RGX165" s="491"/>
      <c r="RGY165" s="491"/>
      <c r="RGZ165" s="491"/>
      <c r="RHA165" s="491"/>
      <c r="RHB165" s="491"/>
      <c r="RHC165" s="491"/>
      <c r="RHD165" s="491"/>
      <c r="RHE165" s="491"/>
      <c r="RHF165" s="491"/>
      <c r="RHG165" s="491"/>
      <c r="RHH165" s="491"/>
      <c r="RHI165" s="491"/>
      <c r="RHJ165" s="491"/>
      <c r="RHK165" s="491"/>
      <c r="RHL165" s="491"/>
      <c r="RHM165" s="491"/>
      <c r="RHN165" s="491"/>
      <c r="RHO165" s="491"/>
      <c r="RHP165" s="491"/>
      <c r="RHQ165" s="491"/>
      <c r="RHR165" s="491"/>
      <c r="RHS165" s="491"/>
      <c r="RHT165" s="491"/>
      <c r="RHU165" s="491"/>
      <c r="RHV165" s="491"/>
      <c r="RHW165" s="491"/>
      <c r="RHX165" s="491"/>
      <c r="RHY165" s="491"/>
      <c r="RHZ165" s="491"/>
      <c r="RIA165" s="491"/>
      <c r="RIB165" s="491"/>
      <c r="RIC165" s="491"/>
      <c r="RID165" s="491"/>
      <c r="RIE165" s="491"/>
      <c r="RIF165" s="491"/>
      <c r="RIG165" s="491"/>
      <c r="RIH165" s="491"/>
      <c r="RII165" s="491"/>
      <c r="RIJ165" s="491"/>
      <c r="RIK165" s="491"/>
      <c r="RIL165" s="491"/>
      <c r="RIM165" s="491"/>
      <c r="RIN165" s="491"/>
      <c r="RIO165" s="491"/>
      <c r="RIP165" s="491"/>
      <c r="RIQ165" s="491"/>
      <c r="RIR165" s="491"/>
      <c r="RIS165" s="491"/>
      <c r="RIT165" s="491"/>
      <c r="RIU165" s="491"/>
      <c r="RIV165" s="491"/>
      <c r="RIW165" s="491"/>
      <c r="RIX165" s="491"/>
      <c r="RIY165" s="491"/>
      <c r="RIZ165" s="491"/>
      <c r="RJA165" s="491"/>
      <c r="RJB165" s="491"/>
      <c r="RJC165" s="491"/>
      <c r="RJD165" s="491"/>
      <c r="RJE165" s="491"/>
      <c r="RJF165" s="491"/>
      <c r="RJG165" s="491"/>
      <c r="RJH165" s="491"/>
      <c r="RJI165" s="491"/>
      <c r="RJJ165" s="491"/>
      <c r="RJK165" s="491"/>
      <c r="RJL165" s="491"/>
      <c r="RJM165" s="491"/>
      <c r="RJN165" s="491"/>
      <c r="RJO165" s="491"/>
      <c r="RJP165" s="491"/>
      <c r="RJQ165" s="491"/>
      <c r="RJR165" s="491"/>
      <c r="RJS165" s="491"/>
      <c r="RJT165" s="491"/>
      <c r="RJU165" s="491"/>
      <c r="RJV165" s="491"/>
      <c r="RJW165" s="491"/>
      <c r="RJX165" s="491"/>
      <c r="RJY165" s="491"/>
      <c r="RJZ165" s="491"/>
      <c r="RKA165" s="491"/>
      <c r="RKB165" s="491"/>
      <c r="RKC165" s="491"/>
      <c r="RKD165" s="491"/>
      <c r="RKE165" s="491"/>
      <c r="RKF165" s="491"/>
      <c r="RKG165" s="491"/>
      <c r="RKH165" s="491"/>
      <c r="RKI165" s="491"/>
      <c r="RKJ165" s="491"/>
      <c r="RKK165" s="491"/>
      <c r="RKL165" s="491"/>
      <c r="RKM165" s="491"/>
      <c r="RKN165" s="491"/>
      <c r="RKO165" s="491"/>
      <c r="RKP165" s="491"/>
      <c r="RKQ165" s="491"/>
      <c r="RKR165" s="491"/>
      <c r="RKS165" s="491"/>
      <c r="RKT165" s="491"/>
      <c r="RKU165" s="491"/>
      <c r="RKV165" s="491"/>
      <c r="RKW165" s="491"/>
      <c r="RKX165" s="491"/>
      <c r="RKY165" s="491"/>
      <c r="RKZ165" s="491"/>
      <c r="RLA165" s="491"/>
      <c r="RLB165" s="491"/>
      <c r="RLC165" s="491"/>
      <c r="RLD165" s="491"/>
      <c r="RLE165" s="491"/>
      <c r="RLF165" s="491"/>
      <c r="RLG165" s="491"/>
      <c r="RLH165" s="491"/>
      <c r="RLI165" s="491"/>
      <c r="RLJ165" s="491"/>
      <c r="RLK165" s="491"/>
      <c r="RLL165" s="491"/>
      <c r="RLM165" s="491"/>
      <c r="RLN165" s="491"/>
      <c r="RLO165" s="491"/>
      <c r="RLP165" s="491"/>
      <c r="RLQ165" s="491"/>
      <c r="RLR165" s="491"/>
      <c r="RLS165" s="491"/>
      <c r="RLT165" s="491"/>
      <c r="RLU165" s="491"/>
      <c r="RLV165" s="491"/>
      <c r="RLW165" s="491"/>
      <c r="RLX165" s="491"/>
      <c r="RLY165" s="491"/>
      <c r="RLZ165" s="491"/>
      <c r="RMA165" s="491"/>
      <c r="RMB165" s="491"/>
      <c r="RMC165" s="491"/>
      <c r="RMD165" s="491"/>
      <c r="RME165" s="491"/>
      <c r="RMF165" s="491"/>
      <c r="RMG165" s="491"/>
      <c r="RMH165" s="491"/>
      <c r="RMI165" s="491"/>
      <c r="RMJ165" s="491"/>
      <c r="RMK165" s="491"/>
      <c r="RML165" s="491"/>
      <c r="RMM165" s="491"/>
      <c r="RMN165" s="491"/>
      <c r="RMO165" s="491"/>
      <c r="RMP165" s="491"/>
      <c r="RMQ165" s="491"/>
      <c r="RMR165" s="491"/>
      <c r="RMS165" s="491"/>
      <c r="RMT165" s="491"/>
      <c r="RMU165" s="491"/>
      <c r="RMV165" s="491"/>
      <c r="RMW165" s="491"/>
      <c r="RMX165" s="491"/>
      <c r="RMY165" s="491"/>
      <c r="RMZ165" s="491"/>
      <c r="RNA165" s="491"/>
      <c r="RNB165" s="491"/>
      <c r="RNC165" s="491"/>
      <c r="RND165" s="491"/>
      <c r="RNE165" s="491"/>
      <c r="RNF165" s="491"/>
      <c r="RNG165" s="491"/>
      <c r="RNH165" s="491"/>
      <c r="RNI165" s="491"/>
      <c r="RNJ165" s="491"/>
      <c r="RNK165" s="491"/>
      <c r="RNL165" s="491"/>
      <c r="RNM165" s="491"/>
      <c r="RNN165" s="491"/>
      <c r="RNO165" s="491"/>
      <c r="RNP165" s="491"/>
      <c r="RNQ165" s="491"/>
      <c r="RNR165" s="491"/>
      <c r="RNS165" s="491"/>
      <c r="RNT165" s="491"/>
      <c r="RNU165" s="491"/>
      <c r="RNV165" s="491"/>
      <c r="RNW165" s="491"/>
      <c r="RNX165" s="491"/>
      <c r="RNY165" s="491"/>
      <c r="RNZ165" s="491"/>
      <c r="ROA165" s="491"/>
      <c r="ROB165" s="491"/>
      <c r="ROC165" s="491"/>
      <c r="ROD165" s="491"/>
      <c r="ROE165" s="491"/>
      <c r="ROF165" s="491"/>
      <c r="ROG165" s="491"/>
      <c r="ROH165" s="491"/>
      <c r="ROI165" s="491"/>
      <c r="ROJ165" s="491"/>
      <c r="ROK165" s="491"/>
      <c r="ROL165" s="491"/>
      <c r="ROM165" s="491"/>
      <c r="RON165" s="491"/>
      <c r="ROO165" s="491"/>
      <c r="ROP165" s="491"/>
      <c r="ROQ165" s="491"/>
      <c r="ROR165" s="491"/>
      <c r="ROS165" s="491"/>
      <c r="ROT165" s="491"/>
      <c r="ROU165" s="491"/>
      <c r="ROV165" s="491"/>
      <c r="ROW165" s="491"/>
      <c r="ROX165" s="491"/>
      <c r="ROY165" s="491"/>
      <c r="ROZ165" s="491"/>
      <c r="RPA165" s="491"/>
      <c r="RPB165" s="491"/>
      <c r="RPC165" s="491"/>
      <c r="RPD165" s="491"/>
      <c r="RPE165" s="491"/>
      <c r="RPF165" s="491"/>
      <c r="RPG165" s="491"/>
      <c r="RPH165" s="491"/>
      <c r="RPI165" s="491"/>
      <c r="RPJ165" s="491"/>
      <c r="RPK165" s="491"/>
      <c r="RPL165" s="491"/>
      <c r="RPM165" s="491"/>
      <c r="RPN165" s="491"/>
      <c r="RPO165" s="491"/>
      <c r="RPP165" s="491"/>
      <c r="RPQ165" s="491"/>
      <c r="RPR165" s="491"/>
      <c r="RPS165" s="491"/>
      <c r="RPT165" s="491"/>
      <c r="RPU165" s="491"/>
      <c r="RPV165" s="491"/>
      <c r="RPW165" s="491"/>
      <c r="RPX165" s="491"/>
      <c r="RPY165" s="491"/>
      <c r="RPZ165" s="491"/>
      <c r="RQA165" s="491"/>
      <c r="RQB165" s="491"/>
      <c r="RQC165" s="491"/>
      <c r="RQD165" s="491"/>
      <c r="RQE165" s="491"/>
      <c r="RQF165" s="491"/>
      <c r="RQG165" s="491"/>
      <c r="RQH165" s="491"/>
      <c r="RQI165" s="491"/>
      <c r="RQJ165" s="491"/>
      <c r="RQK165" s="491"/>
      <c r="RQL165" s="491"/>
      <c r="RQM165" s="491"/>
      <c r="RQN165" s="491"/>
      <c r="RQO165" s="491"/>
      <c r="RQP165" s="491"/>
      <c r="RQQ165" s="491"/>
      <c r="RQR165" s="491"/>
      <c r="RQS165" s="491"/>
      <c r="RQT165" s="491"/>
      <c r="RQU165" s="491"/>
      <c r="RQV165" s="491"/>
      <c r="RQW165" s="491"/>
      <c r="RQX165" s="491"/>
      <c r="RQY165" s="491"/>
      <c r="RQZ165" s="491"/>
      <c r="RRA165" s="491"/>
      <c r="RRB165" s="491"/>
      <c r="RRC165" s="491"/>
      <c r="RRD165" s="491"/>
      <c r="RRE165" s="491"/>
      <c r="RRF165" s="491"/>
      <c r="RRG165" s="491"/>
      <c r="RRH165" s="491"/>
      <c r="RRI165" s="491"/>
      <c r="RRJ165" s="491"/>
      <c r="RRK165" s="491"/>
      <c r="RRL165" s="491"/>
      <c r="RRM165" s="491"/>
      <c r="RRN165" s="491"/>
      <c r="RRO165" s="491"/>
      <c r="RRP165" s="491"/>
      <c r="RRQ165" s="491"/>
      <c r="RRR165" s="491"/>
      <c r="RRS165" s="491"/>
      <c r="RRT165" s="491"/>
      <c r="RRU165" s="491"/>
      <c r="RRV165" s="491"/>
      <c r="RRW165" s="491"/>
      <c r="RRX165" s="491"/>
      <c r="RRY165" s="491"/>
      <c r="RRZ165" s="491"/>
      <c r="RSA165" s="491"/>
      <c r="RSB165" s="491"/>
      <c r="RSC165" s="491"/>
      <c r="RSD165" s="491"/>
      <c r="RSE165" s="491"/>
      <c r="RSF165" s="491"/>
      <c r="RSG165" s="491"/>
      <c r="RSH165" s="491"/>
      <c r="RSI165" s="491"/>
      <c r="RSJ165" s="491"/>
      <c r="RSK165" s="491"/>
      <c r="RSL165" s="491"/>
      <c r="RSM165" s="491"/>
      <c r="RSN165" s="491"/>
      <c r="RSO165" s="491"/>
      <c r="RSP165" s="491"/>
      <c r="RSQ165" s="491"/>
      <c r="RSR165" s="491"/>
      <c r="RSS165" s="491"/>
      <c r="RST165" s="491"/>
      <c r="RSU165" s="491"/>
      <c r="RSV165" s="491"/>
      <c r="RSW165" s="491"/>
      <c r="RSX165" s="491"/>
      <c r="RSY165" s="491"/>
      <c r="RSZ165" s="491"/>
      <c r="RTA165" s="491"/>
      <c r="RTB165" s="491"/>
      <c r="RTC165" s="491"/>
      <c r="RTD165" s="491"/>
      <c r="RTE165" s="491"/>
      <c r="RTF165" s="491"/>
      <c r="RTG165" s="491"/>
      <c r="RTH165" s="491"/>
      <c r="RTI165" s="491"/>
      <c r="RTJ165" s="491"/>
      <c r="RTK165" s="491"/>
      <c r="RTL165" s="491"/>
      <c r="RTM165" s="491"/>
      <c r="RTN165" s="491"/>
      <c r="RTO165" s="491"/>
      <c r="RTP165" s="491"/>
      <c r="RTQ165" s="491"/>
      <c r="RTR165" s="491"/>
      <c r="RTS165" s="491"/>
      <c r="RTT165" s="491"/>
      <c r="RTU165" s="491"/>
      <c r="RTV165" s="491"/>
      <c r="RTW165" s="491"/>
      <c r="RTX165" s="491"/>
      <c r="RTY165" s="491"/>
      <c r="RTZ165" s="491"/>
      <c r="RUA165" s="491"/>
      <c r="RUB165" s="491"/>
      <c r="RUC165" s="491"/>
      <c r="RUD165" s="491"/>
      <c r="RUE165" s="491"/>
      <c r="RUF165" s="491"/>
      <c r="RUG165" s="491"/>
      <c r="RUH165" s="491"/>
      <c r="RUI165" s="491"/>
      <c r="RUJ165" s="491"/>
      <c r="RUK165" s="491"/>
      <c r="RUL165" s="491"/>
      <c r="RUM165" s="491"/>
      <c r="RUN165" s="491"/>
      <c r="RUO165" s="491"/>
      <c r="RUP165" s="491"/>
      <c r="RUQ165" s="491"/>
      <c r="RUR165" s="491"/>
      <c r="RUS165" s="491"/>
      <c r="RUT165" s="491"/>
      <c r="RUU165" s="491"/>
      <c r="RUV165" s="491"/>
      <c r="RUW165" s="491"/>
      <c r="RUX165" s="491"/>
      <c r="RUY165" s="491"/>
      <c r="RUZ165" s="491"/>
      <c r="RVA165" s="491"/>
      <c r="RVB165" s="491"/>
      <c r="RVC165" s="491"/>
      <c r="RVD165" s="491"/>
      <c r="RVE165" s="491"/>
      <c r="RVF165" s="491"/>
      <c r="RVG165" s="491"/>
      <c r="RVH165" s="491"/>
      <c r="RVI165" s="491"/>
      <c r="RVJ165" s="491"/>
      <c r="RVK165" s="491"/>
      <c r="RVL165" s="491"/>
      <c r="RVM165" s="491"/>
      <c r="RVN165" s="491"/>
      <c r="RVO165" s="491"/>
      <c r="RVP165" s="491"/>
      <c r="RVQ165" s="491"/>
      <c r="RVR165" s="491"/>
      <c r="RVS165" s="491"/>
      <c r="RVT165" s="491"/>
      <c r="RVU165" s="491"/>
      <c r="RVV165" s="491"/>
      <c r="RVW165" s="491"/>
      <c r="RVX165" s="491"/>
      <c r="RVY165" s="491"/>
      <c r="RVZ165" s="491"/>
      <c r="RWA165" s="491"/>
      <c r="RWB165" s="491"/>
      <c r="RWC165" s="491"/>
      <c r="RWD165" s="491"/>
      <c r="RWE165" s="491"/>
      <c r="RWF165" s="491"/>
      <c r="RWG165" s="491"/>
      <c r="RWH165" s="491"/>
      <c r="RWI165" s="491"/>
      <c r="RWJ165" s="491"/>
      <c r="RWK165" s="491"/>
      <c r="RWL165" s="491"/>
      <c r="RWM165" s="491"/>
      <c r="RWN165" s="491"/>
      <c r="RWO165" s="491"/>
      <c r="RWP165" s="491"/>
      <c r="RWQ165" s="491"/>
      <c r="RWR165" s="491"/>
      <c r="RWS165" s="491"/>
      <c r="RWT165" s="491"/>
      <c r="RWU165" s="491"/>
      <c r="RWV165" s="491"/>
      <c r="RWW165" s="491"/>
      <c r="RWX165" s="491"/>
      <c r="RWY165" s="491"/>
      <c r="RWZ165" s="491"/>
      <c r="RXA165" s="491"/>
      <c r="RXB165" s="491"/>
      <c r="RXC165" s="491"/>
      <c r="RXD165" s="491"/>
      <c r="RXE165" s="491"/>
      <c r="RXF165" s="491"/>
      <c r="RXG165" s="491"/>
      <c r="RXH165" s="491"/>
      <c r="RXI165" s="491"/>
      <c r="RXJ165" s="491"/>
      <c r="RXK165" s="491"/>
      <c r="RXL165" s="491"/>
      <c r="RXM165" s="491"/>
      <c r="RXN165" s="491"/>
      <c r="RXO165" s="491"/>
      <c r="RXP165" s="491"/>
      <c r="RXQ165" s="491"/>
      <c r="RXR165" s="491"/>
      <c r="RXS165" s="491"/>
      <c r="RXT165" s="491"/>
      <c r="RXU165" s="491"/>
      <c r="RXV165" s="491"/>
      <c r="RXW165" s="491"/>
      <c r="RXX165" s="491"/>
      <c r="RXY165" s="491"/>
      <c r="RXZ165" s="491"/>
      <c r="RYA165" s="491"/>
      <c r="RYB165" s="491"/>
      <c r="RYC165" s="491"/>
      <c r="RYD165" s="491"/>
      <c r="RYE165" s="491"/>
      <c r="RYF165" s="491"/>
      <c r="RYG165" s="491"/>
      <c r="RYH165" s="491"/>
      <c r="RYI165" s="491"/>
      <c r="RYJ165" s="491"/>
      <c r="RYK165" s="491"/>
      <c r="RYL165" s="491"/>
      <c r="RYM165" s="491"/>
      <c r="RYN165" s="491"/>
      <c r="RYO165" s="491"/>
      <c r="RYP165" s="491"/>
      <c r="RYQ165" s="491"/>
      <c r="RYR165" s="491"/>
      <c r="RYS165" s="491"/>
      <c r="RYT165" s="491"/>
      <c r="RYU165" s="491"/>
      <c r="RYV165" s="491"/>
      <c r="RYW165" s="491"/>
      <c r="RYX165" s="491"/>
      <c r="RYY165" s="491"/>
      <c r="RYZ165" s="491"/>
      <c r="RZA165" s="491"/>
      <c r="RZB165" s="491"/>
      <c r="RZC165" s="491"/>
      <c r="RZD165" s="491"/>
      <c r="RZE165" s="491"/>
      <c r="RZF165" s="491"/>
      <c r="RZG165" s="491"/>
      <c r="RZH165" s="491"/>
      <c r="RZI165" s="491"/>
      <c r="RZJ165" s="491"/>
      <c r="RZK165" s="491"/>
      <c r="RZL165" s="491"/>
      <c r="RZM165" s="491"/>
      <c r="RZN165" s="491"/>
      <c r="RZO165" s="491"/>
      <c r="RZP165" s="491"/>
      <c r="RZQ165" s="491"/>
      <c r="RZR165" s="491"/>
      <c r="RZS165" s="491"/>
      <c r="RZT165" s="491"/>
      <c r="RZU165" s="491"/>
      <c r="RZV165" s="491"/>
      <c r="RZW165" s="491"/>
      <c r="RZX165" s="491"/>
      <c r="RZY165" s="491"/>
      <c r="RZZ165" s="491"/>
      <c r="SAA165" s="491"/>
      <c r="SAB165" s="491"/>
      <c r="SAC165" s="491"/>
      <c r="SAD165" s="491"/>
      <c r="SAE165" s="491"/>
      <c r="SAF165" s="491"/>
      <c r="SAG165" s="491"/>
      <c r="SAH165" s="491"/>
      <c r="SAI165" s="491"/>
      <c r="SAJ165" s="491"/>
      <c r="SAK165" s="491"/>
      <c r="SAL165" s="491"/>
      <c r="SAM165" s="491"/>
      <c r="SAN165" s="491"/>
      <c r="SAO165" s="491"/>
      <c r="SAP165" s="491"/>
      <c r="SAQ165" s="491"/>
      <c r="SAR165" s="491"/>
      <c r="SAS165" s="491"/>
      <c r="SAT165" s="491"/>
      <c r="SAU165" s="491"/>
      <c r="SAV165" s="491"/>
      <c r="SAW165" s="491"/>
      <c r="SAX165" s="491"/>
      <c r="SAY165" s="491"/>
      <c r="SAZ165" s="491"/>
      <c r="SBA165" s="491"/>
      <c r="SBB165" s="491"/>
      <c r="SBC165" s="491"/>
      <c r="SBD165" s="491"/>
      <c r="SBE165" s="491"/>
      <c r="SBF165" s="491"/>
      <c r="SBG165" s="491"/>
      <c r="SBH165" s="491"/>
      <c r="SBI165" s="491"/>
      <c r="SBJ165" s="491"/>
      <c r="SBK165" s="491"/>
      <c r="SBL165" s="491"/>
      <c r="SBM165" s="491"/>
      <c r="SBN165" s="491"/>
      <c r="SBO165" s="491"/>
      <c r="SBP165" s="491"/>
      <c r="SBQ165" s="491"/>
      <c r="SBR165" s="491"/>
      <c r="SBS165" s="491"/>
      <c r="SBT165" s="491"/>
      <c r="SBU165" s="491"/>
      <c r="SBV165" s="491"/>
      <c r="SBW165" s="491"/>
      <c r="SBX165" s="491"/>
      <c r="SBY165" s="491"/>
      <c r="SBZ165" s="491"/>
      <c r="SCA165" s="491"/>
      <c r="SCB165" s="491"/>
      <c r="SCC165" s="491"/>
      <c r="SCD165" s="491"/>
      <c r="SCE165" s="491"/>
      <c r="SCF165" s="491"/>
      <c r="SCG165" s="491"/>
      <c r="SCH165" s="491"/>
      <c r="SCI165" s="491"/>
      <c r="SCJ165" s="491"/>
      <c r="SCK165" s="491"/>
      <c r="SCL165" s="491"/>
      <c r="SCM165" s="491"/>
      <c r="SCN165" s="491"/>
      <c r="SCO165" s="491"/>
      <c r="SCP165" s="491"/>
      <c r="SCQ165" s="491"/>
      <c r="SCR165" s="491"/>
      <c r="SCS165" s="491"/>
      <c r="SCT165" s="491"/>
      <c r="SCU165" s="491"/>
      <c r="SCV165" s="491"/>
      <c r="SCW165" s="491"/>
      <c r="SCX165" s="491"/>
      <c r="SCY165" s="491"/>
      <c r="SCZ165" s="491"/>
      <c r="SDA165" s="491"/>
      <c r="SDB165" s="491"/>
      <c r="SDC165" s="491"/>
      <c r="SDD165" s="491"/>
      <c r="SDE165" s="491"/>
      <c r="SDF165" s="491"/>
      <c r="SDG165" s="491"/>
      <c r="SDH165" s="491"/>
      <c r="SDI165" s="491"/>
      <c r="SDJ165" s="491"/>
      <c r="SDK165" s="491"/>
      <c r="SDL165" s="491"/>
      <c r="SDM165" s="491"/>
      <c r="SDN165" s="491"/>
      <c r="SDO165" s="491"/>
      <c r="SDP165" s="491"/>
      <c r="SDQ165" s="491"/>
      <c r="SDR165" s="491"/>
      <c r="SDS165" s="491"/>
      <c r="SDT165" s="491"/>
      <c r="SDU165" s="491"/>
      <c r="SDV165" s="491"/>
      <c r="SDW165" s="491"/>
      <c r="SDX165" s="491"/>
      <c r="SDY165" s="491"/>
      <c r="SDZ165" s="491"/>
      <c r="SEA165" s="491"/>
      <c r="SEB165" s="491"/>
      <c r="SEC165" s="491"/>
      <c r="SED165" s="491"/>
      <c r="SEE165" s="491"/>
      <c r="SEF165" s="491"/>
      <c r="SEG165" s="491"/>
      <c r="SEH165" s="491"/>
      <c r="SEI165" s="491"/>
      <c r="SEJ165" s="491"/>
      <c r="SEK165" s="491"/>
      <c r="SEL165" s="491"/>
      <c r="SEM165" s="491"/>
      <c r="SEN165" s="491"/>
      <c r="SEO165" s="491"/>
      <c r="SEP165" s="491"/>
      <c r="SEQ165" s="491"/>
      <c r="SER165" s="491"/>
      <c r="SES165" s="491"/>
      <c r="SET165" s="491"/>
      <c r="SEU165" s="491"/>
      <c r="SEV165" s="491"/>
      <c r="SEW165" s="491"/>
      <c r="SEX165" s="491"/>
      <c r="SEY165" s="491"/>
      <c r="SEZ165" s="491"/>
      <c r="SFA165" s="491"/>
      <c r="SFB165" s="491"/>
      <c r="SFC165" s="491"/>
      <c r="SFD165" s="491"/>
      <c r="SFE165" s="491"/>
      <c r="SFF165" s="491"/>
      <c r="SFG165" s="491"/>
      <c r="SFH165" s="491"/>
      <c r="SFI165" s="491"/>
      <c r="SFJ165" s="491"/>
      <c r="SFK165" s="491"/>
      <c r="SFL165" s="491"/>
      <c r="SFM165" s="491"/>
      <c r="SFN165" s="491"/>
      <c r="SFO165" s="491"/>
      <c r="SFP165" s="491"/>
      <c r="SFQ165" s="491"/>
      <c r="SFR165" s="491"/>
      <c r="SFS165" s="491"/>
      <c r="SFT165" s="491"/>
      <c r="SFU165" s="491"/>
      <c r="SFV165" s="491"/>
      <c r="SFW165" s="491"/>
      <c r="SFX165" s="491"/>
      <c r="SFY165" s="491"/>
      <c r="SFZ165" s="491"/>
      <c r="SGA165" s="491"/>
      <c r="SGB165" s="491"/>
      <c r="SGC165" s="491"/>
      <c r="SGD165" s="491"/>
      <c r="SGE165" s="491"/>
      <c r="SGF165" s="491"/>
      <c r="SGG165" s="491"/>
      <c r="SGH165" s="491"/>
      <c r="SGI165" s="491"/>
      <c r="SGJ165" s="491"/>
      <c r="SGK165" s="491"/>
      <c r="SGL165" s="491"/>
      <c r="SGM165" s="491"/>
      <c r="SGN165" s="491"/>
      <c r="SGO165" s="491"/>
      <c r="SGP165" s="491"/>
      <c r="SGQ165" s="491"/>
      <c r="SGR165" s="491"/>
      <c r="SGS165" s="491"/>
      <c r="SGT165" s="491"/>
      <c r="SGU165" s="491"/>
      <c r="SGV165" s="491"/>
      <c r="SGW165" s="491"/>
      <c r="SGX165" s="491"/>
      <c r="SGY165" s="491"/>
      <c r="SGZ165" s="491"/>
      <c r="SHA165" s="491"/>
      <c r="SHB165" s="491"/>
      <c r="SHC165" s="491"/>
      <c r="SHD165" s="491"/>
      <c r="SHE165" s="491"/>
      <c r="SHF165" s="491"/>
      <c r="SHG165" s="491"/>
      <c r="SHH165" s="491"/>
      <c r="SHI165" s="491"/>
      <c r="SHJ165" s="491"/>
      <c r="SHK165" s="491"/>
      <c r="SHL165" s="491"/>
      <c r="SHM165" s="491"/>
      <c r="SHN165" s="491"/>
      <c r="SHO165" s="491"/>
      <c r="SHP165" s="491"/>
      <c r="SHQ165" s="491"/>
      <c r="SHR165" s="491"/>
      <c r="SHS165" s="491"/>
      <c r="SHT165" s="491"/>
      <c r="SHU165" s="491"/>
      <c r="SHV165" s="491"/>
      <c r="SHW165" s="491"/>
      <c r="SHX165" s="491"/>
      <c r="SHY165" s="491"/>
      <c r="SHZ165" s="491"/>
      <c r="SIA165" s="491"/>
      <c r="SIB165" s="491"/>
      <c r="SIC165" s="491"/>
      <c r="SID165" s="491"/>
      <c r="SIE165" s="491"/>
      <c r="SIF165" s="491"/>
      <c r="SIG165" s="491"/>
      <c r="SIH165" s="491"/>
      <c r="SII165" s="491"/>
      <c r="SIJ165" s="491"/>
      <c r="SIK165" s="491"/>
      <c r="SIL165" s="491"/>
      <c r="SIM165" s="491"/>
      <c r="SIN165" s="491"/>
      <c r="SIO165" s="491"/>
      <c r="SIP165" s="491"/>
      <c r="SIQ165" s="491"/>
      <c r="SIR165" s="491"/>
      <c r="SIS165" s="491"/>
      <c r="SIT165" s="491"/>
      <c r="SIU165" s="491"/>
      <c r="SIV165" s="491"/>
      <c r="SIW165" s="491"/>
      <c r="SIX165" s="491"/>
      <c r="SIY165" s="491"/>
      <c r="SIZ165" s="491"/>
      <c r="SJA165" s="491"/>
      <c r="SJB165" s="491"/>
      <c r="SJC165" s="491"/>
      <c r="SJD165" s="491"/>
      <c r="SJE165" s="491"/>
      <c r="SJF165" s="491"/>
      <c r="SJG165" s="491"/>
      <c r="SJH165" s="491"/>
      <c r="SJI165" s="491"/>
      <c r="SJJ165" s="491"/>
      <c r="SJK165" s="491"/>
      <c r="SJL165" s="491"/>
      <c r="SJM165" s="491"/>
      <c r="SJN165" s="491"/>
      <c r="SJO165" s="491"/>
      <c r="SJP165" s="491"/>
      <c r="SJQ165" s="491"/>
      <c r="SJR165" s="491"/>
      <c r="SJS165" s="491"/>
      <c r="SJT165" s="491"/>
      <c r="SJU165" s="491"/>
      <c r="SJV165" s="491"/>
      <c r="SJW165" s="491"/>
      <c r="SJX165" s="491"/>
      <c r="SJY165" s="491"/>
      <c r="SJZ165" s="491"/>
      <c r="SKA165" s="491"/>
      <c r="SKB165" s="491"/>
      <c r="SKC165" s="491"/>
      <c r="SKD165" s="491"/>
      <c r="SKE165" s="491"/>
      <c r="SKF165" s="491"/>
      <c r="SKG165" s="491"/>
      <c r="SKH165" s="491"/>
      <c r="SKI165" s="491"/>
      <c r="SKJ165" s="491"/>
      <c r="SKK165" s="491"/>
      <c r="SKL165" s="491"/>
      <c r="SKM165" s="491"/>
      <c r="SKN165" s="491"/>
      <c r="SKO165" s="491"/>
      <c r="SKP165" s="491"/>
      <c r="SKQ165" s="491"/>
      <c r="SKR165" s="491"/>
      <c r="SKS165" s="491"/>
      <c r="SKT165" s="491"/>
      <c r="SKU165" s="491"/>
      <c r="SKV165" s="491"/>
      <c r="SKW165" s="491"/>
      <c r="SKX165" s="491"/>
      <c r="SKY165" s="491"/>
      <c r="SKZ165" s="491"/>
      <c r="SLA165" s="491"/>
      <c r="SLB165" s="491"/>
      <c r="SLC165" s="491"/>
      <c r="SLD165" s="491"/>
      <c r="SLE165" s="491"/>
      <c r="SLF165" s="491"/>
      <c r="SLG165" s="491"/>
      <c r="SLH165" s="491"/>
      <c r="SLI165" s="491"/>
      <c r="SLJ165" s="491"/>
      <c r="SLK165" s="491"/>
      <c r="SLL165" s="491"/>
      <c r="SLM165" s="491"/>
      <c r="SLN165" s="491"/>
      <c r="SLO165" s="491"/>
      <c r="SLP165" s="491"/>
      <c r="SLQ165" s="491"/>
      <c r="SLR165" s="491"/>
      <c r="SLS165" s="491"/>
      <c r="SLT165" s="491"/>
      <c r="SLU165" s="491"/>
      <c r="SLV165" s="491"/>
      <c r="SLW165" s="491"/>
      <c r="SLX165" s="491"/>
      <c r="SLY165" s="491"/>
      <c r="SLZ165" s="491"/>
      <c r="SMA165" s="491"/>
      <c r="SMB165" s="491"/>
      <c r="SMC165" s="491"/>
      <c r="SMD165" s="491"/>
      <c r="SME165" s="491"/>
      <c r="SMF165" s="491"/>
      <c r="SMG165" s="491"/>
      <c r="SMH165" s="491"/>
      <c r="SMI165" s="491"/>
      <c r="SMJ165" s="491"/>
      <c r="SMK165" s="491"/>
      <c r="SML165" s="491"/>
      <c r="SMM165" s="491"/>
      <c r="SMN165" s="491"/>
      <c r="SMO165" s="491"/>
      <c r="SMP165" s="491"/>
      <c r="SMQ165" s="491"/>
      <c r="SMR165" s="491"/>
      <c r="SMS165" s="491"/>
      <c r="SMT165" s="491"/>
      <c r="SMU165" s="491"/>
      <c r="SMV165" s="491"/>
      <c r="SMW165" s="491"/>
      <c r="SMX165" s="491"/>
      <c r="SMY165" s="491"/>
      <c r="SMZ165" s="491"/>
      <c r="SNA165" s="491"/>
      <c r="SNB165" s="491"/>
      <c r="SNC165" s="491"/>
      <c r="SND165" s="491"/>
      <c r="SNE165" s="491"/>
      <c r="SNF165" s="491"/>
      <c r="SNG165" s="491"/>
      <c r="SNH165" s="491"/>
      <c r="SNI165" s="491"/>
      <c r="SNJ165" s="491"/>
      <c r="SNK165" s="491"/>
      <c r="SNL165" s="491"/>
      <c r="SNM165" s="491"/>
      <c r="SNN165" s="491"/>
      <c r="SNO165" s="491"/>
      <c r="SNP165" s="491"/>
      <c r="SNQ165" s="491"/>
      <c r="SNR165" s="491"/>
      <c r="SNS165" s="491"/>
      <c r="SNT165" s="491"/>
      <c r="SNU165" s="491"/>
      <c r="SNV165" s="491"/>
      <c r="SNW165" s="491"/>
      <c r="SNX165" s="491"/>
      <c r="SNY165" s="491"/>
      <c r="SNZ165" s="491"/>
      <c r="SOA165" s="491"/>
      <c r="SOB165" s="491"/>
      <c r="SOC165" s="491"/>
      <c r="SOD165" s="491"/>
      <c r="SOE165" s="491"/>
      <c r="SOF165" s="491"/>
      <c r="SOG165" s="491"/>
      <c r="SOH165" s="491"/>
      <c r="SOI165" s="491"/>
      <c r="SOJ165" s="491"/>
      <c r="SOK165" s="491"/>
      <c r="SOL165" s="491"/>
      <c r="SOM165" s="491"/>
      <c r="SON165" s="491"/>
      <c r="SOO165" s="491"/>
      <c r="SOP165" s="491"/>
      <c r="SOQ165" s="491"/>
      <c r="SOR165" s="491"/>
      <c r="SOS165" s="491"/>
      <c r="SOT165" s="491"/>
      <c r="SOU165" s="491"/>
      <c r="SOV165" s="491"/>
      <c r="SOW165" s="491"/>
      <c r="SOX165" s="491"/>
      <c r="SOY165" s="491"/>
      <c r="SOZ165" s="491"/>
      <c r="SPA165" s="491"/>
      <c r="SPB165" s="491"/>
      <c r="SPC165" s="491"/>
      <c r="SPD165" s="491"/>
      <c r="SPE165" s="491"/>
      <c r="SPF165" s="491"/>
      <c r="SPG165" s="491"/>
      <c r="SPH165" s="491"/>
      <c r="SPI165" s="491"/>
      <c r="SPJ165" s="491"/>
      <c r="SPK165" s="491"/>
      <c r="SPL165" s="491"/>
      <c r="SPM165" s="491"/>
      <c r="SPN165" s="491"/>
      <c r="SPO165" s="491"/>
      <c r="SPP165" s="491"/>
      <c r="SPQ165" s="491"/>
      <c r="SPR165" s="491"/>
      <c r="SPS165" s="491"/>
      <c r="SPT165" s="491"/>
      <c r="SPU165" s="491"/>
      <c r="SPV165" s="491"/>
      <c r="SPW165" s="491"/>
      <c r="SPX165" s="491"/>
      <c r="SPY165" s="491"/>
      <c r="SPZ165" s="491"/>
      <c r="SQA165" s="491"/>
      <c r="SQB165" s="491"/>
      <c r="SQC165" s="491"/>
      <c r="SQD165" s="491"/>
      <c r="SQE165" s="491"/>
      <c r="SQF165" s="491"/>
      <c r="SQG165" s="491"/>
      <c r="SQH165" s="491"/>
      <c r="SQI165" s="491"/>
      <c r="SQJ165" s="491"/>
      <c r="SQK165" s="491"/>
      <c r="SQL165" s="491"/>
      <c r="SQM165" s="491"/>
      <c r="SQN165" s="491"/>
      <c r="SQO165" s="491"/>
      <c r="SQP165" s="491"/>
      <c r="SQQ165" s="491"/>
      <c r="SQR165" s="491"/>
      <c r="SQS165" s="491"/>
      <c r="SQT165" s="491"/>
      <c r="SQU165" s="491"/>
      <c r="SQV165" s="491"/>
      <c r="SQW165" s="491"/>
      <c r="SQX165" s="491"/>
      <c r="SQY165" s="491"/>
      <c r="SQZ165" s="491"/>
      <c r="SRA165" s="491"/>
      <c r="SRB165" s="491"/>
      <c r="SRC165" s="491"/>
      <c r="SRD165" s="491"/>
      <c r="SRE165" s="491"/>
      <c r="SRF165" s="491"/>
      <c r="SRG165" s="491"/>
      <c r="SRH165" s="491"/>
      <c r="SRI165" s="491"/>
      <c r="SRJ165" s="491"/>
      <c r="SRK165" s="491"/>
      <c r="SRL165" s="491"/>
      <c r="SRM165" s="491"/>
      <c r="SRN165" s="491"/>
      <c r="SRO165" s="491"/>
      <c r="SRP165" s="491"/>
      <c r="SRQ165" s="491"/>
      <c r="SRR165" s="491"/>
      <c r="SRS165" s="491"/>
      <c r="SRT165" s="491"/>
      <c r="SRU165" s="491"/>
      <c r="SRV165" s="491"/>
      <c r="SRW165" s="491"/>
      <c r="SRX165" s="491"/>
      <c r="SRY165" s="491"/>
      <c r="SRZ165" s="491"/>
      <c r="SSA165" s="491"/>
      <c r="SSB165" s="491"/>
      <c r="SSC165" s="491"/>
      <c r="SSD165" s="491"/>
      <c r="SSE165" s="491"/>
      <c r="SSF165" s="491"/>
      <c r="SSG165" s="491"/>
      <c r="SSH165" s="491"/>
      <c r="SSI165" s="491"/>
      <c r="SSJ165" s="491"/>
      <c r="SSK165" s="491"/>
      <c r="SSL165" s="491"/>
      <c r="SSM165" s="491"/>
      <c r="SSN165" s="491"/>
      <c r="SSO165" s="491"/>
      <c r="SSP165" s="491"/>
      <c r="SSQ165" s="491"/>
      <c r="SSR165" s="491"/>
      <c r="SSS165" s="491"/>
      <c r="SST165" s="491"/>
      <c r="SSU165" s="491"/>
      <c r="SSV165" s="491"/>
      <c r="SSW165" s="491"/>
      <c r="SSX165" s="491"/>
      <c r="SSY165" s="491"/>
      <c r="SSZ165" s="491"/>
      <c r="STA165" s="491"/>
      <c r="STB165" s="491"/>
      <c r="STC165" s="491"/>
      <c r="STD165" s="491"/>
      <c r="STE165" s="491"/>
      <c r="STF165" s="491"/>
      <c r="STG165" s="491"/>
      <c r="STH165" s="491"/>
      <c r="STI165" s="491"/>
      <c r="STJ165" s="491"/>
      <c r="STK165" s="491"/>
      <c r="STL165" s="491"/>
      <c r="STM165" s="491"/>
      <c r="STN165" s="491"/>
      <c r="STO165" s="491"/>
      <c r="STP165" s="491"/>
      <c r="STQ165" s="491"/>
      <c r="STR165" s="491"/>
      <c r="STS165" s="491"/>
      <c r="STT165" s="491"/>
      <c r="STU165" s="491"/>
      <c r="STV165" s="491"/>
      <c r="STW165" s="491"/>
      <c r="STX165" s="491"/>
      <c r="STY165" s="491"/>
      <c r="STZ165" s="491"/>
      <c r="SUA165" s="491"/>
      <c r="SUB165" s="491"/>
      <c r="SUC165" s="491"/>
      <c r="SUD165" s="491"/>
      <c r="SUE165" s="491"/>
      <c r="SUF165" s="491"/>
      <c r="SUG165" s="491"/>
      <c r="SUH165" s="491"/>
      <c r="SUI165" s="491"/>
      <c r="SUJ165" s="491"/>
      <c r="SUK165" s="491"/>
      <c r="SUL165" s="491"/>
      <c r="SUM165" s="491"/>
      <c r="SUN165" s="491"/>
      <c r="SUO165" s="491"/>
      <c r="SUP165" s="491"/>
      <c r="SUQ165" s="491"/>
      <c r="SUR165" s="491"/>
      <c r="SUS165" s="491"/>
      <c r="SUT165" s="491"/>
      <c r="SUU165" s="491"/>
      <c r="SUV165" s="491"/>
      <c r="SUW165" s="491"/>
      <c r="SUX165" s="491"/>
      <c r="SUY165" s="491"/>
      <c r="SUZ165" s="491"/>
      <c r="SVA165" s="491"/>
      <c r="SVB165" s="491"/>
      <c r="SVC165" s="491"/>
      <c r="SVD165" s="491"/>
      <c r="SVE165" s="491"/>
      <c r="SVF165" s="491"/>
      <c r="SVG165" s="491"/>
      <c r="SVH165" s="491"/>
      <c r="SVI165" s="491"/>
      <c r="SVJ165" s="491"/>
      <c r="SVK165" s="491"/>
      <c r="SVL165" s="491"/>
      <c r="SVM165" s="491"/>
      <c r="SVN165" s="491"/>
      <c r="SVO165" s="491"/>
      <c r="SVP165" s="491"/>
      <c r="SVQ165" s="491"/>
      <c r="SVR165" s="491"/>
      <c r="SVS165" s="491"/>
      <c r="SVT165" s="491"/>
      <c r="SVU165" s="491"/>
      <c r="SVV165" s="491"/>
      <c r="SVW165" s="491"/>
      <c r="SVX165" s="491"/>
      <c r="SVY165" s="491"/>
      <c r="SVZ165" s="491"/>
      <c r="SWA165" s="491"/>
      <c r="SWB165" s="491"/>
      <c r="SWC165" s="491"/>
      <c r="SWD165" s="491"/>
      <c r="SWE165" s="491"/>
      <c r="SWF165" s="491"/>
      <c r="SWG165" s="491"/>
      <c r="SWH165" s="491"/>
      <c r="SWI165" s="491"/>
      <c r="SWJ165" s="491"/>
      <c r="SWK165" s="491"/>
      <c r="SWL165" s="491"/>
      <c r="SWM165" s="491"/>
      <c r="SWN165" s="491"/>
      <c r="SWO165" s="491"/>
      <c r="SWP165" s="491"/>
      <c r="SWQ165" s="491"/>
      <c r="SWR165" s="491"/>
      <c r="SWS165" s="491"/>
      <c r="SWT165" s="491"/>
      <c r="SWU165" s="491"/>
      <c r="SWV165" s="491"/>
      <c r="SWW165" s="491"/>
      <c r="SWX165" s="491"/>
      <c r="SWY165" s="491"/>
      <c r="SWZ165" s="491"/>
      <c r="SXA165" s="491"/>
      <c r="SXB165" s="491"/>
      <c r="SXC165" s="491"/>
      <c r="SXD165" s="491"/>
      <c r="SXE165" s="491"/>
      <c r="SXF165" s="491"/>
      <c r="SXG165" s="491"/>
      <c r="SXH165" s="491"/>
      <c r="SXI165" s="491"/>
      <c r="SXJ165" s="491"/>
      <c r="SXK165" s="491"/>
      <c r="SXL165" s="491"/>
      <c r="SXM165" s="491"/>
      <c r="SXN165" s="491"/>
      <c r="SXO165" s="491"/>
      <c r="SXP165" s="491"/>
      <c r="SXQ165" s="491"/>
      <c r="SXR165" s="491"/>
      <c r="SXS165" s="491"/>
      <c r="SXT165" s="491"/>
      <c r="SXU165" s="491"/>
      <c r="SXV165" s="491"/>
      <c r="SXW165" s="491"/>
      <c r="SXX165" s="491"/>
      <c r="SXY165" s="491"/>
      <c r="SXZ165" s="491"/>
      <c r="SYA165" s="491"/>
      <c r="SYB165" s="491"/>
      <c r="SYC165" s="491"/>
      <c r="SYD165" s="491"/>
      <c r="SYE165" s="491"/>
      <c r="SYF165" s="491"/>
      <c r="SYG165" s="491"/>
      <c r="SYH165" s="491"/>
      <c r="SYI165" s="491"/>
      <c r="SYJ165" s="491"/>
      <c r="SYK165" s="491"/>
      <c r="SYL165" s="491"/>
      <c r="SYM165" s="491"/>
      <c r="SYN165" s="491"/>
      <c r="SYO165" s="491"/>
      <c r="SYP165" s="491"/>
      <c r="SYQ165" s="491"/>
      <c r="SYR165" s="491"/>
      <c r="SYS165" s="491"/>
      <c r="SYT165" s="491"/>
      <c r="SYU165" s="491"/>
      <c r="SYV165" s="491"/>
      <c r="SYW165" s="491"/>
      <c r="SYX165" s="491"/>
      <c r="SYY165" s="491"/>
      <c r="SYZ165" s="491"/>
      <c r="SZA165" s="491"/>
      <c r="SZB165" s="491"/>
      <c r="SZC165" s="491"/>
      <c r="SZD165" s="491"/>
      <c r="SZE165" s="491"/>
      <c r="SZF165" s="491"/>
      <c r="SZG165" s="491"/>
      <c r="SZH165" s="491"/>
      <c r="SZI165" s="491"/>
      <c r="SZJ165" s="491"/>
      <c r="SZK165" s="491"/>
      <c r="SZL165" s="491"/>
      <c r="SZM165" s="491"/>
      <c r="SZN165" s="491"/>
      <c r="SZO165" s="491"/>
      <c r="SZP165" s="491"/>
      <c r="SZQ165" s="491"/>
      <c r="SZR165" s="491"/>
      <c r="SZS165" s="491"/>
      <c r="SZT165" s="491"/>
      <c r="SZU165" s="491"/>
      <c r="SZV165" s="491"/>
      <c r="SZW165" s="491"/>
      <c r="SZX165" s="491"/>
      <c r="SZY165" s="491"/>
      <c r="SZZ165" s="491"/>
      <c r="TAA165" s="491"/>
      <c r="TAB165" s="491"/>
      <c r="TAC165" s="491"/>
      <c r="TAD165" s="491"/>
      <c r="TAE165" s="491"/>
      <c r="TAF165" s="491"/>
      <c r="TAG165" s="491"/>
      <c r="TAH165" s="491"/>
      <c r="TAI165" s="491"/>
      <c r="TAJ165" s="491"/>
      <c r="TAK165" s="491"/>
      <c r="TAL165" s="491"/>
      <c r="TAM165" s="491"/>
      <c r="TAN165" s="491"/>
      <c r="TAO165" s="491"/>
      <c r="TAP165" s="491"/>
      <c r="TAQ165" s="491"/>
      <c r="TAR165" s="491"/>
      <c r="TAS165" s="491"/>
      <c r="TAT165" s="491"/>
      <c r="TAU165" s="491"/>
      <c r="TAV165" s="491"/>
      <c r="TAW165" s="491"/>
      <c r="TAX165" s="491"/>
      <c r="TAY165" s="491"/>
      <c r="TAZ165" s="491"/>
      <c r="TBA165" s="491"/>
      <c r="TBB165" s="491"/>
      <c r="TBC165" s="491"/>
      <c r="TBD165" s="491"/>
      <c r="TBE165" s="491"/>
      <c r="TBF165" s="491"/>
      <c r="TBG165" s="491"/>
      <c r="TBH165" s="491"/>
      <c r="TBI165" s="491"/>
      <c r="TBJ165" s="491"/>
      <c r="TBK165" s="491"/>
      <c r="TBL165" s="491"/>
      <c r="TBM165" s="491"/>
      <c r="TBN165" s="491"/>
      <c r="TBO165" s="491"/>
      <c r="TBP165" s="491"/>
      <c r="TBQ165" s="491"/>
      <c r="TBR165" s="491"/>
      <c r="TBS165" s="491"/>
      <c r="TBT165" s="491"/>
      <c r="TBU165" s="491"/>
      <c r="TBV165" s="491"/>
      <c r="TBW165" s="491"/>
      <c r="TBX165" s="491"/>
      <c r="TBY165" s="491"/>
      <c r="TBZ165" s="491"/>
      <c r="TCA165" s="491"/>
      <c r="TCB165" s="491"/>
      <c r="TCC165" s="491"/>
      <c r="TCD165" s="491"/>
      <c r="TCE165" s="491"/>
      <c r="TCF165" s="491"/>
      <c r="TCG165" s="491"/>
      <c r="TCH165" s="491"/>
      <c r="TCI165" s="491"/>
      <c r="TCJ165" s="491"/>
      <c r="TCK165" s="491"/>
      <c r="TCL165" s="491"/>
      <c r="TCM165" s="491"/>
      <c r="TCN165" s="491"/>
      <c r="TCO165" s="491"/>
      <c r="TCP165" s="491"/>
      <c r="TCQ165" s="491"/>
      <c r="TCR165" s="491"/>
      <c r="TCS165" s="491"/>
      <c r="TCT165" s="491"/>
      <c r="TCU165" s="491"/>
      <c r="TCV165" s="491"/>
      <c r="TCW165" s="491"/>
      <c r="TCX165" s="491"/>
      <c r="TCY165" s="491"/>
      <c r="TCZ165" s="491"/>
      <c r="TDA165" s="491"/>
      <c r="TDB165" s="491"/>
      <c r="TDC165" s="491"/>
      <c r="TDD165" s="491"/>
      <c r="TDE165" s="491"/>
      <c r="TDF165" s="491"/>
      <c r="TDG165" s="491"/>
      <c r="TDH165" s="491"/>
      <c r="TDI165" s="491"/>
      <c r="TDJ165" s="491"/>
      <c r="TDK165" s="491"/>
      <c r="TDL165" s="491"/>
      <c r="TDM165" s="491"/>
      <c r="TDN165" s="491"/>
      <c r="TDO165" s="491"/>
      <c r="TDP165" s="491"/>
      <c r="TDQ165" s="491"/>
      <c r="TDR165" s="491"/>
      <c r="TDS165" s="491"/>
      <c r="TDT165" s="491"/>
      <c r="TDU165" s="491"/>
      <c r="TDV165" s="491"/>
      <c r="TDW165" s="491"/>
      <c r="TDX165" s="491"/>
      <c r="TDY165" s="491"/>
      <c r="TDZ165" s="491"/>
      <c r="TEA165" s="491"/>
      <c r="TEB165" s="491"/>
      <c r="TEC165" s="491"/>
      <c r="TED165" s="491"/>
      <c r="TEE165" s="491"/>
      <c r="TEF165" s="491"/>
      <c r="TEG165" s="491"/>
      <c r="TEH165" s="491"/>
      <c r="TEI165" s="491"/>
      <c r="TEJ165" s="491"/>
      <c r="TEK165" s="491"/>
      <c r="TEL165" s="491"/>
      <c r="TEM165" s="491"/>
      <c r="TEN165" s="491"/>
      <c r="TEO165" s="491"/>
      <c r="TEP165" s="491"/>
      <c r="TEQ165" s="491"/>
      <c r="TER165" s="491"/>
      <c r="TES165" s="491"/>
      <c r="TET165" s="491"/>
      <c r="TEU165" s="491"/>
      <c r="TEV165" s="491"/>
      <c r="TEW165" s="491"/>
      <c r="TEX165" s="491"/>
      <c r="TEY165" s="491"/>
      <c r="TEZ165" s="491"/>
      <c r="TFA165" s="491"/>
      <c r="TFB165" s="491"/>
      <c r="TFC165" s="491"/>
      <c r="TFD165" s="491"/>
      <c r="TFE165" s="491"/>
      <c r="TFF165" s="491"/>
      <c r="TFG165" s="491"/>
      <c r="TFH165" s="491"/>
      <c r="TFI165" s="491"/>
      <c r="TFJ165" s="491"/>
      <c r="TFK165" s="491"/>
      <c r="TFL165" s="491"/>
      <c r="TFM165" s="491"/>
      <c r="TFN165" s="491"/>
      <c r="TFO165" s="491"/>
      <c r="TFP165" s="491"/>
      <c r="TFQ165" s="491"/>
      <c r="TFR165" s="491"/>
      <c r="TFS165" s="491"/>
      <c r="TFT165" s="491"/>
      <c r="TFU165" s="491"/>
      <c r="TFV165" s="491"/>
      <c r="TFW165" s="491"/>
      <c r="TFX165" s="491"/>
      <c r="TFY165" s="491"/>
      <c r="TFZ165" s="491"/>
      <c r="TGA165" s="491"/>
      <c r="TGB165" s="491"/>
      <c r="TGC165" s="491"/>
      <c r="TGD165" s="491"/>
      <c r="TGE165" s="491"/>
      <c r="TGF165" s="491"/>
      <c r="TGG165" s="491"/>
      <c r="TGH165" s="491"/>
      <c r="TGI165" s="491"/>
      <c r="TGJ165" s="491"/>
      <c r="TGK165" s="491"/>
      <c r="TGL165" s="491"/>
      <c r="TGM165" s="491"/>
      <c r="TGN165" s="491"/>
      <c r="TGO165" s="491"/>
      <c r="TGP165" s="491"/>
      <c r="TGQ165" s="491"/>
      <c r="TGR165" s="491"/>
      <c r="TGS165" s="491"/>
      <c r="TGT165" s="491"/>
      <c r="TGU165" s="491"/>
      <c r="TGV165" s="491"/>
      <c r="TGW165" s="491"/>
      <c r="TGX165" s="491"/>
      <c r="TGY165" s="491"/>
      <c r="TGZ165" s="491"/>
      <c r="THA165" s="491"/>
      <c r="THB165" s="491"/>
      <c r="THC165" s="491"/>
      <c r="THD165" s="491"/>
      <c r="THE165" s="491"/>
      <c r="THF165" s="491"/>
      <c r="THG165" s="491"/>
      <c r="THH165" s="491"/>
      <c r="THI165" s="491"/>
      <c r="THJ165" s="491"/>
      <c r="THK165" s="491"/>
      <c r="THL165" s="491"/>
      <c r="THM165" s="491"/>
      <c r="THN165" s="491"/>
      <c r="THO165" s="491"/>
      <c r="THP165" s="491"/>
      <c r="THQ165" s="491"/>
      <c r="THR165" s="491"/>
      <c r="THS165" s="491"/>
      <c r="THT165" s="491"/>
      <c r="THU165" s="491"/>
      <c r="THV165" s="491"/>
      <c r="THW165" s="491"/>
      <c r="THX165" s="491"/>
      <c r="THY165" s="491"/>
      <c r="THZ165" s="491"/>
      <c r="TIA165" s="491"/>
      <c r="TIB165" s="491"/>
      <c r="TIC165" s="491"/>
      <c r="TID165" s="491"/>
      <c r="TIE165" s="491"/>
      <c r="TIF165" s="491"/>
      <c r="TIG165" s="491"/>
      <c r="TIH165" s="491"/>
      <c r="TII165" s="491"/>
      <c r="TIJ165" s="491"/>
      <c r="TIK165" s="491"/>
      <c r="TIL165" s="491"/>
      <c r="TIM165" s="491"/>
      <c r="TIN165" s="491"/>
      <c r="TIO165" s="491"/>
      <c r="TIP165" s="491"/>
      <c r="TIQ165" s="491"/>
      <c r="TIR165" s="491"/>
      <c r="TIS165" s="491"/>
      <c r="TIT165" s="491"/>
      <c r="TIU165" s="491"/>
      <c r="TIV165" s="491"/>
      <c r="TIW165" s="491"/>
      <c r="TIX165" s="491"/>
      <c r="TIY165" s="491"/>
      <c r="TIZ165" s="491"/>
      <c r="TJA165" s="491"/>
      <c r="TJB165" s="491"/>
      <c r="TJC165" s="491"/>
      <c r="TJD165" s="491"/>
      <c r="TJE165" s="491"/>
      <c r="TJF165" s="491"/>
      <c r="TJG165" s="491"/>
      <c r="TJH165" s="491"/>
      <c r="TJI165" s="491"/>
      <c r="TJJ165" s="491"/>
      <c r="TJK165" s="491"/>
      <c r="TJL165" s="491"/>
      <c r="TJM165" s="491"/>
      <c r="TJN165" s="491"/>
      <c r="TJO165" s="491"/>
      <c r="TJP165" s="491"/>
      <c r="TJQ165" s="491"/>
      <c r="TJR165" s="491"/>
      <c r="TJS165" s="491"/>
      <c r="TJT165" s="491"/>
      <c r="TJU165" s="491"/>
      <c r="TJV165" s="491"/>
      <c r="TJW165" s="491"/>
      <c r="TJX165" s="491"/>
      <c r="TJY165" s="491"/>
      <c r="TJZ165" s="491"/>
      <c r="TKA165" s="491"/>
      <c r="TKB165" s="491"/>
      <c r="TKC165" s="491"/>
      <c r="TKD165" s="491"/>
      <c r="TKE165" s="491"/>
      <c r="TKF165" s="491"/>
      <c r="TKG165" s="491"/>
      <c r="TKH165" s="491"/>
      <c r="TKI165" s="491"/>
      <c r="TKJ165" s="491"/>
      <c r="TKK165" s="491"/>
      <c r="TKL165" s="491"/>
      <c r="TKM165" s="491"/>
      <c r="TKN165" s="491"/>
      <c r="TKO165" s="491"/>
      <c r="TKP165" s="491"/>
      <c r="TKQ165" s="491"/>
      <c r="TKR165" s="491"/>
      <c r="TKS165" s="491"/>
      <c r="TKT165" s="491"/>
      <c r="TKU165" s="491"/>
      <c r="TKV165" s="491"/>
      <c r="TKW165" s="491"/>
      <c r="TKX165" s="491"/>
      <c r="TKY165" s="491"/>
      <c r="TKZ165" s="491"/>
      <c r="TLA165" s="491"/>
      <c r="TLB165" s="491"/>
      <c r="TLC165" s="491"/>
      <c r="TLD165" s="491"/>
      <c r="TLE165" s="491"/>
      <c r="TLF165" s="491"/>
      <c r="TLG165" s="491"/>
      <c r="TLH165" s="491"/>
      <c r="TLI165" s="491"/>
      <c r="TLJ165" s="491"/>
      <c r="TLK165" s="491"/>
      <c r="TLL165" s="491"/>
      <c r="TLM165" s="491"/>
      <c r="TLN165" s="491"/>
      <c r="TLO165" s="491"/>
      <c r="TLP165" s="491"/>
      <c r="TLQ165" s="491"/>
      <c r="TLR165" s="491"/>
      <c r="TLS165" s="491"/>
      <c r="TLT165" s="491"/>
      <c r="TLU165" s="491"/>
      <c r="TLV165" s="491"/>
      <c r="TLW165" s="491"/>
      <c r="TLX165" s="491"/>
      <c r="TLY165" s="491"/>
      <c r="TLZ165" s="491"/>
      <c r="TMA165" s="491"/>
      <c r="TMB165" s="491"/>
      <c r="TMC165" s="491"/>
      <c r="TMD165" s="491"/>
      <c r="TME165" s="491"/>
      <c r="TMF165" s="491"/>
      <c r="TMG165" s="491"/>
      <c r="TMH165" s="491"/>
      <c r="TMI165" s="491"/>
      <c r="TMJ165" s="491"/>
      <c r="TMK165" s="491"/>
      <c r="TML165" s="491"/>
      <c r="TMM165" s="491"/>
      <c r="TMN165" s="491"/>
      <c r="TMO165" s="491"/>
      <c r="TMP165" s="491"/>
      <c r="TMQ165" s="491"/>
      <c r="TMR165" s="491"/>
      <c r="TMS165" s="491"/>
      <c r="TMT165" s="491"/>
      <c r="TMU165" s="491"/>
      <c r="TMV165" s="491"/>
      <c r="TMW165" s="491"/>
      <c r="TMX165" s="491"/>
      <c r="TMY165" s="491"/>
      <c r="TMZ165" s="491"/>
      <c r="TNA165" s="491"/>
      <c r="TNB165" s="491"/>
      <c r="TNC165" s="491"/>
      <c r="TND165" s="491"/>
      <c r="TNE165" s="491"/>
      <c r="TNF165" s="491"/>
      <c r="TNG165" s="491"/>
      <c r="TNH165" s="491"/>
      <c r="TNI165" s="491"/>
      <c r="TNJ165" s="491"/>
      <c r="TNK165" s="491"/>
      <c r="TNL165" s="491"/>
      <c r="TNM165" s="491"/>
      <c r="TNN165" s="491"/>
      <c r="TNO165" s="491"/>
      <c r="TNP165" s="491"/>
      <c r="TNQ165" s="491"/>
      <c r="TNR165" s="491"/>
      <c r="TNS165" s="491"/>
      <c r="TNT165" s="491"/>
      <c r="TNU165" s="491"/>
      <c r="TNV165" s="491"/>
      <c r="TNW165" s="491"/>
      <c r="TNX165" s="491"/>
      <c r="TNY165" s="491"/>
      <c r="TNZ165" s="491"/>
      <c r="TOA165" s="491"/>
      <c r="TOB165" s="491"/>
      <c r="TOC165" s="491"/>
      <c r="TOD165" s="491"/>
      <c r="TOE165" s="491"/>
      <c r="TOF165" s="491"/>
      <c r="TOG165" s="491"/>
      <c r="TOH165" s="491"/>
      <c r="TOI165" s="491"/>
      <c r="TOJ165" s="491"/>
      <c r="TOK165" s="491"/>
      <c r="TOL165" s="491"/>
      <c r="TOM165" s="491"/>
      <c r="TON165" s="491"/>
      <c r="TOO165" s="491"/>
      <c r="TOP165" s="491"/>
      <c r="TOQ165" s="491"/>
      <c r="TOR165" s="491"/>
      <c r="TOS165" s="491"/>
      <c r="TOT165" s="491"/>
      <c r="TOU165" s="491"/>
      <c r="TOV165" s="491"/>
      <c r="TOW165" s="491"/>
      <c r="TOX165" s="491"/>
      <c r="TOY165" s="491"/>
      <c r="TOZ165" s="491"/>
      <c r="TPA165" s="491"/>
      <c r="TPB165" s="491"/>
      <c r="TPC165" s="491"/>
      <c r="TPD165" s="491"/>
      <c r="TPE165" s="491"/>
      <c r="TPF165" s="491"/>
      <c r="TPG165" s="491"/>
      <c r="TPH165" s="491"/>
      <c r="TPI165" s="491"/>
      <c r="TPJ165" s="491"/>
      <c r="TPK165" s="491"/>
      <c r="TPL165" s="491"/>
      <c r="TPM165" s="491"/>
      <c r="TPN165" s="491"/>
      <c r="TPO165" s="491"/>
      <c r="TPP165" s="491"/>
      <c r="TPQ165" s="491"/>
      <c r="TPR165" s="491"/>
      <c r="TPS165" s="491"/>
      <c r="TPT165" s="491"/>
      <c r="TPU165" s="491"/>
      <c r="TPV165" s="491"/>
      <c r="TPW165" s="491"/>
      <c r="TPX165" s="491"/>
      <c r="TPY165" s="491"/>
      <c r="TPZ165" s="491"/>
      <c r="TQA165" s="491"/>
      <c r="TQB165" s="491"/>
      <c r="TQC165" s="491"/>
      <c r="TQD165" s="491"/>
      <c r="TQE165" s="491"/>
      <c r="TQF165" s="491"/>
      <c r="TQG165" s="491"/>
      <c r="TQH165" s="491"/>
      <c r="TQI165" s="491"/>
      <c r="TQJ165" s="491"/>
      <c r="TQK165" s="491"/>
      <c r="TQL165" s="491"/>
      <c r="TQM165" s="491"/>
      <c r="TQN165" s="491"/>
      <c r="TQO165" s="491"/>
      <c r="TQP165" s="491"/>
      <c r="TQQ165" s="491"/>
      <c r="TQR165" s="491"/>
      <c r="TQS165" s="491"/>
      <c r="TQT165" s="491"/>
      <c r="TQU165" s="491"/>
      <c r="TQV165" s="491"/>
      <c r="TQW165" s="491"/>
      <c r="TQX165" s="491"/>
      <c r="TQY165" s="491"/>
      <c r="TQZ165" s="491"/>
      <c r="TRA165" s="491"/>
      <c r="TRB165" s="491"/>
      <c r="TRC165" s="491"/>
      <c r="TRD165" s="491"/>
      <c r="TRE165" s="491"/>
      <c r="TRF165" s="491"/>
      <c r="TRG165" s="491"/>
      <c r="TRH165" s="491"/>
      <c r="TRI165" s="491"/>
      <c r="TRJ165" s="491"/>
      <c r="TRK165" s="491"/>
      <c r="TRL165" s="491"/>
      <c r="TRM165" s="491"/>
      <c r="TRN165" s="491"/>
      <c r="TRO165" s="491"/>
      <c r="TRP165" s="491"/>
      <c r="TRQ165" s="491"/>
      <c r="TRR165" s="491"/>
      <c r="TRS165" s="491"/>
      <c r="TRT165" s="491"/>
      <c r="TRU165" s="491"/>
      <c r="TRV165" s="491"/>
      <c r="TRW165" s="491"/>
      <c r="TRX165" s="491"/>
      <c r="TRY165" s="491"/>
      <c r="TRZ165" s="491"/>
      <c r="TSA165" s="491"/>
      <c r="TSB165" s="491"/>
      <c r="TSC165" s="491"/>
      <c r="TSD165" s="491"/>
      <c r="TSE165" s="491"/>
      <c r="TSF165" s="491"/>
      <c r="TSG165" s="491"/>
      <c r="TSH165" s="491"/>
      <c r="TSI165" s="491"/>
      <c r="TSJ165" s="491"/>
      <c r="TSK165" s="491"/>
      <c r="TSL165" s="491"/>
      <c r="TSM165" s="491"/>
      <c r="TSN165" s="491"/>
      <c r="TSO165" s="491"/>
      <c r="TSP165" s="491"/>
      <c r="TSQ165" s="491"/>
      <c r="TSR165" s="491"/>
      <c r="TSS165" s="491"/>
      <c r="TST165" s="491"/>
      <c r="TSU165" s="491"/>
      <c r="TSV165" s="491"/>
      <c r="TSW165" s="491"/>
      <c r="TSX165" s="491"/>
      <c r="TSY165" s="491"/>
      <c r="TSZ165" s="491"/>
      <c r="TTA165" s="491"/>
      <c r="TTB165" s="491"/>
      <c r="TTC165" s="491"/>
      <c r="TTD165" s="491"/>
      <c r="TTE165" s="491"/>
      <c r="TTF165" s="491"/>
      <c r="TTG165" s="491"/>
      <c r="TTH165" s="491"/>
      <c r="TTI165" s="491"/>
      <c r="TTJ165" s="491"/>
      <c r="TTK165" s="491"/>
      <c r="TTL165" s="491"/>
      <c r="TTM165" s="491"/>
      <c r="TTN165" s="491"/>
      <c r="TTO165" s="491"/>
      <c r="TTP165" s="491"/>
      <c r="TTQ165" s="491"/>
      <c r="TTR165" s="491"/>
      <c r="TTS165" s="491"/>
      <c r="TTT165" s="491"/>
      <c r="TTU165" s="491"/>
      <c r="TTV165" s="491"/>
      <c r="TTW165" s="491"/>
      <c r="TTX165" s="491"/>
      <c r="TTY165" s="491"/>
      <c r="TTZ165" s="491"/>
      <c r="TUA165" s="491"/>
      <c r="TUB165" s="491"/>
      <c r="TUC165" s="491"/>
      <c r="TUD165" s="491"/>
      <c r="TUE165" s="491"/>
      <c r="TUF165" s="491"/>
      <c r="TUG165" s="491"/>
      <c r="TUH165" s="491"/>
      <c r="TUI165" s="491"/>
      <c r="TUJ165" s="491"/>
      <c r="TUK165" s="491"/>
      <c r="TUL165" s="491"/>
      <c r="TUM165" s="491"/>
      <c r="TUN165" s="491"/>
      <c r="TUO165" s="491"/>
      <c r="TUP165" s="491"/>
      <c r="TUQ165" s="491"/>
      <c r="TUR165" s="491"/>
      <c r="TUS165" s="491"/>
      <c r="TUT165" s="491"/>
      <c r="TUU165" s="491"/>
      <c r="TUV165" s="491"/>
      <c r="TUW165" s="491"/>
      <c r="TUX165" s="491"/>
      <c r="TUY165" s="491"/>
      <c r="TUZ165" s="491"/>
      <c r="TVA165" s="491"/>
      <c r="TVB165" s="491"/>
      <c r="TVC165" s="491"/>
      <c r="TVD165" s="491"/>
      <c r="TVE165" s="491"/>
      <c r="TVF165" s="491"/>
      <c r="TVG165" s="491"/>
      <c r="TVH165" s="491"/>
      <c r="TVI165" s="491"/>
      <c r="TVJ165" s="491"/>
      <c r="TVK165" s="491"/>
      <c r="TVL165" s="491"/>
      <c r="TVM165" s="491"/>
      <c r="TVN165" s="491"/>
      <c r="TVO165" s="491"/>
      <c r="TVP165" s="491"/>
      <c r="TVQ165" s="491"/>
      <c r="TVR165" s="491"/>
      <c r="TVS165" s="491"/>
      <c r="TVT165" s="491"/>
      <c r="TVU165" s="491"/>
      <c r="TVV165" s="491"/>
      <c r="TVW165" s="491"/>
      <c r="TVX165" s="491"/>
      <c r="TVY165" s="491"/>
      <c r="TVZ165" s="491"/>
      <c r="TWA165" s="491"/>
      <c r="TWB165" s="491"/>
      <c r="TWC165" s="491"/>
      <c r="TWD165" s="491"/>
      <c r="TWE165" s="491"/>
      <c r="TWF165" s="491"/>
      <c r="TWG165" s="491"/>
      <c r="TWH165" s="491"/>
      <c r="TWI165" s="491"/>
      <c r="TWJ165" s="491"/>
      <c r="TWK165" s="491"/>
      <c r="TWL165" s="491"/>
      <c r="TWM165" s="491"/>
      <c r="TWN165" s="491"/>
      <c r="TWO165" s="491"/>
      <c r="TWP165" s="491"/>
      <c r="TWQ165" s="491"/>
      <c r="TWR165" s="491"/>
      <c r="TWS165" s="491"/>
      <c r="TWT165" s="491"/>
      <c r="TWU165" s="491"/>
      <c r="TWV165" s="491"/>
      <c r="TWW165" s="491"/>
      <c r="TWX165" s="491"/>
      <c r="TWY165" s="491"/>
      <c r="TWZ165" s="491"/>
      <c r="TXA165" s="491"/>
      <c r="TXB165" s="491"/>
      <c r="TXC165" s="491"/>
      <c r="TXD165" s="491"/>
      <c r="TXE165" s="491"/>
      <c r="TXF165" s="491"/>
      <c r="TXG165" s="491"/>
      <c r="TXH165" s="491"/>
      <c r="TXI165" s="491"/>
      <c r="TXJ165" s="491"/>
      <c r="TXK165" s="491"/>
      <c r="TXL165" s="491"/>
      <c r="TXM165" s="491"/>
      <c r="TXN165" s="491"/>
      <c r="TXO165" s="491"/>
      <c r="TXP165" s="491"/>
      <c r="TXQ165" s="491"/>
      <c r="TXR165" s="491"/>
      <c r="TXS165" s="491"/>
      <c r="TXT165" s="491"/>
      <c r="TXU165" s="491"/>
      <c r="TXV165" s="491"/>
      <c r="TXW165" s="491"/>
      <c r="TXX165" s="491"/>
      <c r="TXY165" s="491"/>
      <c r="TXZ165" s="491"/>
      <c r="TYA165" s="491"/>
      <c r="TYB165" s="491"/>
      <c r="TYC165" s="491"/>
      <c r="TYD165" s="491"/>
      <c r="TYE165" s="491"/>
      <c r="TYF165" s="491"/>
      <c r="TYG165" s="491"/>
      <c r="TYH165" s="491"/>
      <c r="TYI165" s="491"/>
      <c r="TYJ165" s="491"/>
      <c r="TYK165" s="491"/>
      <c r="TYL165" s="491"/>
      <c r="TYM165" s="491"/>
      <c r="TYN165" s="491"/>
      <c r="TYO165" s="491"/>
      <c r="TYP165" s="491"/>
      <c r="TYQ165" s="491"/>
      <c r="TYR165" s="491"/>
      <c r="TYS165" s="491"/>
      <c r="TYT165" s="491"/>
      <c r="TYU165" s="491"/>
      <c r="TYV165" s="491"/>
      <c r="TYW165" s="491"/>
      <c r="TYX165" s="491"/>
      <c r="TYY165" s="491"/>
      <c r="TYZ165" s="491"/>
      <c r="TZA165" s="491"/>
      <c r="TZB165" s="491"/>
      <c r="TZC165" s="491"/>
      <c r="TZD165" s="491"/>
      <c r="TZE165" s="491"/>
      <c r="TZF165" s="491"/>
      <c r="TZG165" s="491"/>
      <c r="TZH165" s="491"/>
      <c r="TZI165" s="491"/>
      <c r="TZJ165" s="491"/>
      <c r="TZK165" s="491"/>
      <c r="TZL165" s="491"/>
      <c r="TZM165" s="491"/>
      <c r="TZN165" s="491"/>
      <c r="TZO165" s="491"/>
      <c r="TZP165" s="491"/>
      <c r="TZQ165" s="491"/>
      <c r="TZR165" s="491"/>
      <c r="TZS165" s="491"/>
      <c r="TZT165" s="491"/>
      <c r="TZU165" s="491"/>
      <c r="TZV165" s="491"/>
      <c r="TZW165" s="491"/>
      <c r="TZX165" s="491"/>
      <c r="TZY165" s="491"/>
      <c r="TZZ165" s="491"/>
      <c r="UAA165" s="491"/>
      <c r="UAB165" s="491"/>
      <c r="UAC165" s="491"/>
      <c r="UAD165" s="491"/>
      <c r="UAE165" s="491"/>
      <c r="UAF165" s="491"/>
      <c r="UAG165" s="491"/>
      <c r="UAH165" s="491"/>
      <c r="UAI165" s="491"/>
      <c r="UAJ165" s="491"/>
      <c r="UAK165" s="491"/>
      <c r="UAL165" s="491"/>
      <c r="UAM165" s="491"/>
      <c r="UAN165" s="491"/>
      <c r="UAO165" s="491"/>
      <c r="UAP165" s="491"/>
      <c r="UAQ165" s="491"/>
      <c r="UAR165" s="491"/>
      <c r="UAS165" s="491"/>
      <c r="UAT165" s="491"/>
      <c r="UAU165" s="491"/>
      <c r="UAV165" s="491"/>
      <c r="UAW165" s="491"/>
      <c r="UAX165" s="491"/>
      <c r="UAY165" s="491"/>
      <c r="UAZ165" s="491"/>
      <c r="UBA165" s="491"/>
      <c r="UBB165" s="491"/>
      <c r="UBC165" s="491"/>
      <c r="UBD165" s="491"/>
      <c r="UBE165" s="491"/>
      <c r="UBF165" s="491"/>
      <c r="UBG165" s="491"/>
      <c r="UBH165" s="491"/>
      <c r="UBI165" s="491"/>
      <c r="UBJ165" s="491"/>
      <c r="UBK165" s="491"/>
      <c r="UBL165" s="491"/>
      <c r="UBM165" s="491"/>
      <c r="UBN165" s="491"/>
      <c r="UBO165" s="491"/>
      <c r="UBP165" s="491"/>
      <c r="UBQ165" s="491"/>
      <c r="UBR165" s="491"/>
      <c r="UBS165" s="491"/>
      <c r="UBT165" s="491"/>
      <c r="UBU165" s="491"/>
      <c r="UBV165" s="491"/>
      <c r="UBW165" s="491"/>
      <c r="UBX165" s="491"/>
      <c r="UBY165" s="491"/>
      <c r="UBZ165" s="491"/>
      <c r="UCA165" s="491"/>
      <c r="UCB165" s="491"/>
      <c r="UCC165" s="491"/>
      <c r="UCD165" s="491"/>
      <c r="UCE165" s="491"/>
      <c r="UCF165" s="491"/>
      <c r="UCG165" s="491"/>
      <c r="UCH165" s="491"/>
      <c r="UCI165" s="491"/>
      <c r="UCJ165" s="491"/>
      <c r="UCK165" s="491"/>
      <c r="UCL165" s="491"/>
      <c r="UCM165" s="491"/>
      <c r="UCN165" s="491"/>
      <c r="UCO165" s="491"/>
      <c r="UCP165" s="491"/>
      <c r="UCQ165" s="491"/>
      <c r="UCR165" s="491"/>
      <c r="UCS165" s="491"/>
      <c r="UCT165" s="491"/>
      <c r="UCU165" s="491"/>
      <c r="UCV165" s="491"/>
      <c r="UCW165" s="491"/>
      <c r="UCX165" s="491"/>
      <c r="UCY165" s="491"/>
      <c r="UCZ165" s="491"/>
      <c r="UDA165" s="491"/>
      <c r="UDB165" s="491"/>
      <c r="UDC165" s="491"/>
      <c r="UDD165" s="491"/>
      <c r="UDE165" s="491"/>
      <c r="UDF165" s="491"/>
      <c r="UDG165" s="491"/>
      <c r="UDH165" s="491"/>
      <c r="UDI165" s="491"/>
      <c r="UDJ165" s="491"/>
      <c r="UDK165" s="491"/>
      <c r="UDL165" s="491"/>
      <c r="UDM165" s="491"/>
      <c r="UDN165" s="491"/>
      <c r="UDO165" s="491"/>
      <c r="UDP165" s="491"/>
      <c r="UDQ165" s="491"/>
      <c r="UDR165" s="491"/>
      <c r="UDS165" s="491"/>
      <c r="UDT165" s="491"/>
      <c r="UDU165" s="491"/>
      <c r="UDV165" s="491"/>
      <c r="UDW165" s="491"/>
      <c r="UDX165" s="491"/>
      <c r="UDY165" s="491"/>
      <c r="UDZ165" s="491"/>
      <c r="UEA165" s="491"/>
      <c r="UEB165" s="491"/>
      <c r="UEC165" s="491"/>
      <c r="UED165" s="491"/>
      <c r="UEE165" s="491"/>
      <c r="UEF165" s="491"/>
      <c r="UEG165" s="491"/>
      <c r="UEH165" s="491"/>
      <c r="UEI165" s="491"/>
      <c r="UEJ165" s="491"/>
      <c r="UEK165" s="491"/>
      <c r="UEL165" s="491"/>
      <c r="UEM165" s="491"/>
      <c r="UEN165" s="491"/>
      <c r="UEO165" s="491"/>
      <c r="UEP165" s="491"/>
      <c r="UEQ165" s="491"/>
      <c r="UER165" s="491"/>
      <c r="UES165" s="491"/>
      <c r="UET165" s="491"/>
      <c r="UEU165" s="491"/>
      <c r="UEV165" s="491"/>
      <c r="UEW165" s="491"/>
      <c r="UEX165" s="491"/>
      <c r="UEY165" s="491"/>
      <c r="UEZ165" s="491"/>
      <c r="UFA165" s="491"/>
      <c r="UFB165" s="491"/>
      <c r="UFC165" s="491"/>
      <c r="UFD165" s="491"/>
      <c r="UFE165" s="491"/>
      <c r="UFF165" s="491"/>
      <c r="UFG165" s="491"/>
      <c r="UFH165" s="491"/>
      <c r="UFI165" s="491"/>
      <c r="UFJ165" s="491"/>
      <c r="UFK165" s="491"/>
      <c r="UFL165" s="491"/>
      <c r="UFM165" s="491"/>
      <c r="UFN165" s="491"/>
      <c r="UFO165" s="491"/>
      <c r="UFP165" s="491"/>
      <c r="UFQ165" s="491"/>
      <c r="UFR165" s="491"/>
      <c r="UFS165" s="491"/>
      <c r="UFT165" s="491"/>
      <c r="UFU165" s="491"/>
      <c r="UFV165" s="491"/>
      <c r="UFW165" s="491"/>
      <c r="UFX165" s="491"/>
      <c r="UFY165" s="491"/>
      <c r="UFZ165" s="491"/>
      <c r="UGA165" s="491"/>
      <c r="UGB165" s="491"/>
      <c r="UGC165" s="491"/>
      <c r="UGD165" s="491"/>
      <c r="UGE165" s="491"/>
      <c r="UGF165" s="491"/>
      <c r="UGG165" s="491"/>
      <c r="UGH165" s="491"/>
      <c r="UGI165" s="491"/>
      <c r="UGJ165" s="491"/>
      <c r="UGK165" s="491"/>
      <c r="UGL165" s="491"/>
      <c r="UGM165" s="491"/>
      <c r="UGN165" s="491"/>
      <c r="UGO165" s="491"/>
      <c r="UGP165" s="491"/>
      <c r="UGQ165" s="491"/>
      <c r="UGR165" s="491"/>
      <c r="UGS165" s="491"/>
      <c r="UGT165" s="491"/>
      <c r="UGU165" s="491"/>
      <c r="UGV165" s="491"/>
      <c r="UGW165" s="491"/>
      <c r="UGX165" s="491"/>
      <c r="UGY165" s="491"/>
      <c r="UGZ165" s="491"/>
      <c r="UHA165" s="491"/>
      <c r="UHB165" s="491"/>
      <c r="UHC165" s="491"/>
      <c r="UHD165" s="491"/>
      <c r="UHE165" s="491"/>
      <c r="UHF165" s="491"/>
      <c r="UHG165" s="491"/>
      <c r="UHH165" s="491"/>
      <c r="UHI165" s="491"/>
      <c r="UHJ165" s="491"/>
      <c r="UHK165" s="491"/>
      <c r="UHL165" s="491"/>
      <c r="UHM165" s="491"/>
      <c r="UHN165" s="491"/>
      <c r="UHO165" s="491"/>
      <c r="UHP165" s="491"/>
      <c r="UHQ165" s="491"/>
      <c r="UHR165" s="491"/>
      <c r="UHS165" s="491"/>
      <c r="UHT165" s="491"/>
      <c r="UHU165" s="491"/>
      <c r="UHV165" s="491"/>
      <c r="UHW165" s="491"/>
      <c r="UHX165" s="491"/>
      <c r="UHY165" s="491"/>
      <c r="UHZ165" s="491"/>
      <c r="UIA165" s="491"/>
      <c r="UIB165" s="491"/>
      <c r="UIC165" s="491"/>
      <c r="UID165" s="491"/>
      <c r="UIE165" s="491"/>
      <c r="UIF165" s="491"/>
      <c r="UIG165" s="491"/>
      <c r="UIH165" s="491"/>
      <c r="UII165" s="491"/>
      <c r="UIJ165" s="491"/>
      <c r="UIK165" s="491"/>
      <c r="UIL165" s="491"/>
      <c r="UIM165" s="491"/>
      <c r="UIN165" s="491"/>
      <c r="UIO165" s="491"/>
      <c r="UIP165" s="491"/>
      <c r="UIQ165" s="491"/>
      <c r="UIR165" s="491"/>
      <c r="UIS165" s="491"/>
      <c r="UIT165" s="491"/>
      <c r="UIU165" s="491"/>
      <c r="UIV165" s="491"/>
      <c r="UIW165" s="491"/>
      <c r="UIX165" s="491"/>
      <c r="UIY165" s="491"/>
      <c r="UIZ165" s="491"/>
      <c r="UJA165" s="491"/>
      <c r="UJB165" s="491"/>
      <c r="UJC165" s="491"/>
      <c r="UJD165" s="491"/>
      <c r="UJE165" s="491"/>
      <c r="UJF165" s="491"/>
      <c r="UJG165" s="491"/>
      <c r="UJH165" s="491"/>
      <c r="UJI165" s="491"/>
      <c r="UJJ165" s="491"/>
      <c r="UJK165" s="491"/>
      <c r="UJL165" s="491"/>
      <c r="UJM165" s="491"/>
      <c r="UJN165" s="491"/>
      <c r="UJO165" s="491"/>
      <c r="UJP165" s="491"/>
      <c r="UJQ165" s="491"/>
      <c r="UJR165" s="491"/>
      <c r="UJS165" s="491"/>
      <c r="UJT165" s="491"/>
      <c r="UJU165" s="491"/>
      <c r="UJV165" s="491"/>
      <c r="UJW165" s="491"/>
      <c r="UJX165" s="491"/>
      <c r="UJY165" s="491"/>
      <c r="UJZ165" s="491"/>
      <c r="UKA165" s="491"/>
      <c r="UKB165" s="491"/>
      <c r="UKC165" s="491"/>
      <c r="UKD165" s="491"/>
      <c r="UKE165" s="491"/>
      <c r="UKF165" s="491"/>
      <c r="UKG165" s="491"/>
      <c r="UKH165" s="491"/>
      <c r="UKI165" s="491"/>
      <c r="UKJ165" s="491"/>
      <c r="UKK165" s="491"/>
      <c r="UKL165" s="491"/>
      <c r="UKM165" s="491"/>
      <c r="UKN165" s="491"/>
      <c r="UKO165" s="491"/>
      <c r="UKP165" s="491"/>
      <c r="UKQ165" s="491"/>
      <c r="UKR165" s="491"/>
      <c r="UKS165" s="491"/>
      <c r="UKT165" s="491"/>
      <c r="UKU165" s="491"/>
      <c r="UKV165" s="491"/>
      <c r="UKW165" s="491"/>
      <c r="UKX165" s="491"/>
      <c r="UKY165" s="491"/>
      <c r="UKZ165" s="491"/>
      <c r="ULA165" s="491"/>
      <c r="ULB165" s="491"/>
      <c r="ULC165" s="491"/>
      <c r="ULD165" s="491"/>
      <c r="ULE165" s="491"/>
      <c r="ULF165" s="491"/>
      <c r="ULG165" s="491"/>
      <c r="ULH165" s="491"/>
      <c r="ULI165" s="491"/>
      <c r="ULJ165" s="491"/>
      <c r="ULK165" s="491"/>
      <c r="ULL165" s="491"/>
      <c r="ULM165" s="491"/>
      <c r="ULN165" s="491"/>
      <c r="ULO165" s="491"/>
      <c r="ULP165" s="491"/>
      <c r="ULQ165" s="491"/>
      <c r="ULR165" s="491"/>
      <c r="ULS165" s="491"/>
      <c r="ULT165" s="491"/>
      <c r="ULU165" s="491"/>
      <c r="ULV165" s="491"/>
      <c r="ULW165" s="491"/>
      <c r="ULX165" s="491"/>
      <c r="ULY165" s="491"/>
      <c r="ULZ165" s="491"/>
      <c r="UMA165" s="491"/>
      <c r="UMB165" s="491"/>
      <c r="UMC165" s="491"/>
      <c r="UMD165" s="491"/>
      <c r="UME165" s="491"/>
      <c r="UMF165" s="491"/>
      <c r="UMG165" s="491"/>
      <c r="UMH165" s="491"/>
      <c r="UMI165" s="491"/>
      <c r="UMJ165" s="491"/>
      <c r="UMK165" s="491"/>
      <c r="UML165" s="491"/>
      <c r="UMM165" s="491"/>
      <c r="UMN165" s="491"/>
      <c r="UMO165" s="491"/>
      <c r="UMP165" s="491"/>
      <c r="UMQ165" s="491"/>
      <c r="UMR165" s="491"/>
      <c r="UMS165" s="491"/>
      <c r="UMT165" s="491"/>
      <c r="UMU165" s="491"/>
      <c r="UMV165" s="491"/>
      <c r="UMW165" s="491"/>
      <c r="UMX165" s="491"/>
      <c r="UMY165" s="491"/>
      <c r="UMZ165" s="491"/>
      <c r="UNA165" s="491"/>
      <c r="UNB165" s="491"/>
      <c r="UNC165" s="491"/>
      <c r="UND165" s="491"/>
      <c r="UNE165" s="491"/>
      <c r="UNF165" s="491"/>
      <c r="UNG165" s="491"/>
      <c r="UNH165" s="491"/>
      <c r="UNI165" s="491"/>
      <c r="UNJ165" s="491"/>
      <c r="UNK165" s="491"/>
      <c r="UNL165" s="491"/>
      <c r="UNM165" s="491"/>
      <c r="UNN165" s="491"/>
      <c r="UNO165" s="491"/>
      <c r="UNP165" s="491"/>
      <c r="UNQ165" s="491"/>
      <c r="UNR165" s="491"/>
      <c r="UNS165" s="491"/>
      <c r="UNT165" s="491"/>
      <c r="UNU165" s="491"/>
      <c r="UNV165" s="491"/>
      <c r="UNW165" s="491"/>
      <c r="UNX165" s="491"/>
      <c r="UNY165" s="491"/>
      <c r="UNZ165" s="491"/>
      <c r="UOA165" s="491"/>
      <c r="UOB165" s="491"/>
      <c r="UOC165" s="491"/>
      <c r="UOD165" s="491"/>
      <c r="UOE165" s="491"/>
      <c r="UOF165" s="491"/>
      <c r="UOG165" s="491"/>
      <c r="UOH165" s="491"/>
      <c r="UOI165" s="491"/>
      <c r="UOJ165" s="491"/>
      <c r="UOK165" s="491"/>
      <c r="UOL165" s="491"/>
      <c r="UOM165" s="491"/>
      <c r="UON165" s="491"/>
      <c r="UOO165" s="491"/>
      <c r="UOP165" s="491"/>
      <c r="UOQ165" s="491"/>
      <c r="UOR165" s="491"/>
      <c r="UOS165" s="491"/>
      <c r="UOT165" s="491"/>
      <c r="UOU165" s="491"/>
      <c r="UOV165" s="491"/>
      <c r="UOW165" s="491"/>
      <c r="UOX165" s="491"/>
      <c r="UOY165" s="491"/>
      <c r="UOZ165" s="491"/>
      <c r="UPA165" s="491"/>
      <c r="UPB165" s="491"/>
      <c r="UPC165" s="491"/>
      <c r="UPD165" s="491"/>
      <c r="UPE165" s="491"/>
      <c r="UPF165" s="491"/>
      <c r="UPG165" s="491"/>
      <c r="UPH165" s="491"/>
      <c r="UPI165" s="491"/>
      <c r="UPJ165" s="491"/>
      <c r="UPK165" s="491"/>
      <c r="UPL165" s="491"/>
      <c r="UPM165" s="491"/>
      <c r="UPN165" s="491"/>
      <c r="UPO165" s="491"/>
      <c r="UPP165" s="491"/>
      <c r="UPQ165" s="491"/>
      <c r="UPR165" s="491"/>
      <c r="UPS165" s="491"/>
      <c r="UPT165" s="491"/>
      <c r="UPU165" s="491"/>
      <c r="UPV165" s="491"/>
      <c r="UPW165" s="491"/>
      <c r="UPX165" s="491"/>
      <c r="UPY165" s="491"/>
      <c r="UPZ165" s="491"/>
      <c r="UQA165" s="491"/>
      <c r="UQB165" s="491"/>
      <c r="UQC165" s="491"/>
      <c r="UQD165" s="491"/>
      <c r="UQE165" s="491"/>
      <c r="UQF165" s="491"/>
      <c r="UQG165" s="491"/>
      <c r="UQH165" s="491"/>
      <c r="UQI165" s="491"/>
      <c r="UQJ165" s="491"/>
      <c r="UQK165" s="491"/>
      <c r="UQL165" s="491"/>
      <c r="UQM165" s="491"/>
      <c r="UQN165" s="491"/>
      <c r="UQO165" s="491"/>
      <c r="UQP165" s="491"/>
      <c r="UQQ165" s="491"/>
      <c r="UQR165" s="491"/>
      <c r="UQS165" s="491"/>
      <c r="UQT165" s="491"/>
      <c r="UQU165" s="491"/>
      <c r="UQV165" s="491"/>
      <c r="UQW165" s="491"/>
      <c r="UQX165" s="491"/>
      <c r="UQY165" s="491"/>
      <c r="UQZ165" s="491"/>
      <c r="URA165" s="491"/>
      <c r="URB165" s="491"/>
      <c r="URC165" s="491"/>
      <c r="URD165" s="491"/>
      <c r="URE165" s="491"/>
      <c r="URF165" s="491"/>
      <c r="URG165" s="491"/>
      <c r="URH165" s="491"/>
      <c r="URI165" s="491"/>
      <c r="URJ165" s="491"/>
      <c r="URK165" s="491"/>
      <c r="URL165" s="491"/>
      <c r="URM165" s="491"/>
      <c r="URN165" s="491"/>
      <c r="URO165" s="491"/>
      <c r="URP165" s="491"/>
      <c r="URQ165" s="491"/>
      <c r="URR165" s="491"/>
      <c r="URS165" s="491"/>
      <c r="URT165" s="491"/>
      <c r="URU165" s="491"/>
      <c r="URV165" s="491"/>
      <c r="URW165" s="491"/>
      <c r="URX165" s="491"/>
      <c r="URY165" s="491"/>
      <c r="URZ165" s="491"/>
      <c r="USA165" s="491"/>
      <c r="USB165" s="491"/>
      <c r="USC165" s="491"/>
      <c r="USD165" s="491"/>
      <c r="USE165" s="491"/>
      <c r="USF165" s="491"/>
      <c r="USG165" s="491"/>
      <c r="USH165" s="491"/>
      <c r="USI165" s="491"/>
      <c r="USJ165" s="491"/>
      <c r="USK165" s="491"/>
      <c r="USL165" s="491"/>
      <c r="USM165" s="491"/>
      <c r="USN165" s="491"/>
      <c r="USO165" s="491"/>
      <c r="USP165" s="491"/>
      <c r="USQ165" s="491"/>
      <c r="USR165" s="491"/>
      <c r="USS165" s="491"/>
      <c r="UST165" s="491"/>
      <c r="USU165" s="491"/>
      <c r="USV165" s="491"/>
      <c r="USW165" s="491"/>
      <c r="USX165" s="491"/>
      <c r="USY165" s="491"/>
      <c r="USZ165" s="491"/>
      <c r="UTA165" s="491"/>
      <c r="UTB165" s="491"/>
      <c r="UTC165" s="491"/>
      <c r="UTD165" s="491"/>
      <c r="UTE165" s="491"/>
      <c r="UTF165" s="491"/>
      <c r="UTG165" s="491"/>
      <c r="UTH165" s="491"/>
      <c r="UTI165" s="491"/>
      <c r="UTJ165" s="491"/>
      <c r="UTK165" s="491"/>
      <c r="UTL165" s="491"/>
      <c r="UTM165" s="491"/>
      <c r="UTN165" s="491"/>
      <c r="UTO165" s="491"/>
      <c r="UTP165" s="491"/>
      <c r="UTQ165" s="491"/>
      <c r="UTR165" s="491"/>
      <c r="UTS165" s="491"/>
      <c r="UTT165" s="491"/>
      <c r="UTU165" s="491"/>
      <c r="UTV165" s="491"/>
      <c r="UTW165" s="491"/>
      <c r="UTX165" s="491"/>
      <c r="UTY165" s="491"/>
      <c r="UTZ165" s="491"/>
      <c r="UUA165" s="491"/>
      <c r="UUB165" s="491"/>
      <c r="UUC165" s="491"/>
      <c r="UUD165" s="491"/>
      <c r="UUE165" s="491"/>
      <c r="UUF165" s="491"/>
      <c r="UUG165" s="491"/>
      <c r="UUH165" s="491"/>
      <c r="UUI165" s="491"/>
      <c r="UUJ165" s="491"/>
      <c r="UUK165" s="491"/>
      <c r="UUL165" s="491"/>
      <c r="UUM165" s="491"/>
      <c r="UUN165" s="491"/>
      <c r="UUO165" s="491"/>
      <c r="UUP165" s="491"/>
      <c r="UUQ165" s="491"/>
      <c r="UUR165" s="491"/>
      <c r="UUS165" s="491"/>
      <c r="UUT165" s="491"/>
      <c r="UUU165" s="491"/>
      <c r="UUV165" s="491"/>
      <c r="UUW165" s="491"/>
      <c r="UUX165" s="491"/>
      <c r="UUY165" s="491"/>
      <c r="UUZ165" s="491"/>
      <c r="UVA165" s="491"/>
      <c r="UVB165" s="491"/>
      <c r="UVC165" s="491"/>
      <c r="UVD165" s="491"/>
      <c r="UVE165" s="491"/>
      <c r="UVF165" s="491"/>
      <c r="UVG165" s="491"/>
      <c r="UVH165" s="491"/>
      <c r="UVI165" s="491"/>
      <c r="UVJ165" s="491"/>
      <c r="UVK165" s="491"/>
      <c r="UVL165" s="491"/>
      <c r="UVM165" s="491"/>
      <c r="UVN165" s="491"/>
      <c r="UVO165" s="491"/>
      <c r="UVP165" s="491"/>
      <c r="UVQ165" s="491"/>
      <c r="UVR165" s="491"/>
      <c r="UVS165" s="491"/>
      <c r="UVT165" s="491"/>
      <c r="UVU165" s="491"/>
      <c r="UVV165" s="491"/>
      <c r="UVW165" s="491"/>
      <c r="UVX165" s="491"/>
      <c r="UVY165" s="491"/>
      <c r="UVZ165" s="491"/>
      <c r="UWA165" s="491"/>
      <c r="UWB165" s="491"/>
      <c r="UWC165" s="491"/>
      <c r="UWD165" s="491"/>
      <c r="UWE165" s="491"/>
      <c r="UWF165" s="491"/>
      <c r="UWG165" s="491"/>
      <c r="UWH165" s="491"/>
      <c r="UWI165" s="491"/>
      <c r="UWJ165" s="491"/>
      <c r="UWK165" s="491"/>
      <c r="UWL165" s="491"/>
      <c r="UWM165" s="491"/>
      <c r="UWN165" s="491"/>
      <c r="UWO165" s="491"/>
      <c r="UWP165" s="491"/>
      <c r="UWQ165" s="491"/>
      <c r="UWR165" s="491"/>
      <c r="UWS165" s="491"/>
      <c r="UWT165" s="491"/>
      <c r="UWU165" s="491"/>
      <c r="UWV165" s="491"/>
      <c r="UWW165" s="491"/>
      <c r="UWX165" s="491"/>
      <c r="UWY165" s="491"/>
      <c r="UWZ165" s="491"/>
      <c r="UXA165" s="491"/>
      <c r="UXB165" s="491"/>
      <c r="UXC165" s="491"/>
      <c r="UXD165" s="491"/>
      <c r="UXE165" s="491"/>
      <c r="UXF165" s="491"/>
      <c r="UXG165" s="491"/>
      <c r="UXH165" s="491"/>
      <c r="UXI165" s="491"/>
      <c r="UXJ165" s="491"/>
      <c r="UXK165" s="491"/>
      <c r="UXL165" s="491"/>
      <c r="UXM165" s="491"/>
      <c r="UXN165" s="491"/>
      <c r="UXO165" s="491"/>
      <c r="UXP165" s="491"/>
      <c r="UXQ165" s="491"/>
      <c r="UXR165" s="491"/>
      <c r="UXS165" s="491"/>
      <c r="UXT165" s="491"/>
      <c r="UXU165" s="491"/>
      <c r="UXV165" s="491"/>
      <c r="UXW165" s="491"/>
      <c r="UXX165" s="491"/>
      <c r="UXY165" s="491"/>
      <c r="UXZ165" s="491"/>
      <c r="UYA165" s="491"/>
      <c r="UYB165" s="491"/>
      <c r="UYC165" s="491"/>
      <c r="UYD165" s="491"/>
      <c r="UYE165" s="491"/>
      <c r="UYF165" s="491"/>
      <c r="UYG165" s="491"/>
      <c r="UYH165" s="491"/>
      <c r="UYI165" s="491"/>
      <c r="UYJ165" s="491"/>
      <c r="UYK165" s="491"/>
      <c r="UYL165" s="491"/>
      <c r="UYM165" s="491"/>
      <c r="UYN165" s="491"/>
      <c r="UYO165" s="491"/>
      <c r="UYP165" s="491"/>
      <c r="UYQ165" s="491"/>
      <c r="UYR165" s="491"/>
      <c r="UYS165" s="491"/>
      <c r="UYT165" s="491"/>
      <c r="UYU165" s="491"/>
      <c r="UYV165" s="491"/>
      <c r="UYW165" s="491"/>
      <c r="UYX165" s="491"/>
      <c r="UYY165" s="491"/>
      <c r="UYZ165" s="491"/>
      <c r="UZA165" s="491"/>
      <c r="UZB165" s="491"/>
      <c r="UZC165" s="491"/>
      <c r="UZD165" s="491"/>
      <c r="UZE165" s="491"/>
      <c r="UZF165" s="491"/>
      <c r="UZG165" s="491"/>
      <c r="UZH165" s="491"/>
      <c r="UZI165" s="491"/>
      <c r="UZJ165" s="491"/>
      <c r="UZK165" s="491"/>
      <c r="UZL165" s="491"/>
      <c r="UZM165" s="491"/>
      <c r="UZN165" s="491"/>
      <c r="UZO165" s="491"/>
      <c r="UZP165" s="491"/>
      <c r="UZQ165" s="491"/>
      <c r="UZR165" s="491"/>
      <c r="UZS165" s="491"/>
      <c r="UZT165" s="491"/>
      <c r="UZU165" s="491"/>
      <c r="UZV165" s="491"/>
      <c r="UZW165" s="491"/>
      <c r="UZX165" s="491"/>
      <c r="UZY165" s="491"/>
      <c r="UZZ165" s="491"/>
      <c r="VAA165" s="491"/>
      <c r="VAB165" s="491"/>
      <c r="VAC165" s="491"/>
      <c r="VAD165" s="491"/>
      <c r="VAE165" s="491"/>
      <c r="VAF165" s="491"/>
      <c r="VAG165" s="491"/>
      <c r="VAH165" s="491"/>
      <c r="VAI165" s="491"/>
      <c r="VAJ165" s="491"/>
      <c r="VAK165" s="491"/>
      <c r="VAL165" s="491"/>
      <c r="VAM165" s="491"/>
      <c r="VAN165" s="491"/>
      <c r="VAO165" s="491"/>
      <c r="VAP165" s="491"/>
      <c r="VAQ165" s="491"/>
      <c r="VAR165" s="491"/>
      <c r="VAS165" s="491"/>
      <c r="VAT165" s="491"/>
      <c r="VAU165" s="491"/>
      <c r="VAV165" s="491"/>
      <c r="VAW165" s="491"/>
      <c r="VAX165" s="491"/>
      <c r="VAY165" s="491"/>
      <c r="VAZ165" s="491"/>
      <c r="VBA165" s="491"/>
      <c r="VBB165" s="491"/>
      <c r="VBC165" s="491"/>
      <c r="VBD165" s="491"/>
      <c r="VBE165" s="491"/>
      <c r="VBF165" s="491"/>
      <c r="VBG165" s="491"/>
      <c r="VBH165" s="491"/>
      <c r="VBI165" s="491"/>
      <c r="VBJ165" s="491"/>
      <c r="VBK165" s="491"/>
      <c r="VBL165" s="491"/>
      <c r="VBM165" s="491"/>
      <c r="VBN165" s="491"/>
      <c r="VBO165" s="491"/>
      <c r="VBP165" s="491"/>
      <c r="VBQ165" s="491"/>
      <c r="VBR165" s="491"/>
      <c r="VBS165" s="491"/>
      <c r="VBT165" s="491"/>
      <c r="VBU165" s="491"/>
      <c r="VBV165" s="491"/>
      <c r="VBW165" s="491"/>
      <c r="VBX165" s="491"/>
      <c r="VBY165" s="491"/>
      <c r="VBZ165" s="491"/>
      <c r="VCA165" s="491"/>
      <c r="VCB165" s="491"/>
      <c r="VCC165" s="491"/>
      <c r="VCD165" s="491"/>
      <c r="VCE165" s="491"/>
      <c r="VCF165" s="491"/>
      <c r="VCG165" s="491"/>
      <c r="VCH165" s="491"/>
      <c r="VCI165" s="491"/>
      <c r="VCJ165" s="491"/>
      <c r="VCK165" s="491"/>
      <c r="VCL165" s="491"/>
      <c r="VCM165" s="491"/>
      <c r="VCN165" s="491"/>
      <c r="VCO165" s="491"/>
      <c r="VCP165" s="491"/>
      <c r="VCQ165" s="491"/>
      <c r="VCR165" s="491"/>
      <c r="VCS165" s="491"/>
      <c r="VCT165" s="491"/>
      <c r="VCU165" s="491"/>
      <c r="VCV165" s="491"/>
      <c r="VCW165" s="491"/>
      <c r="VCX165" s="491"/>
      <c r="VCY165" s="491"/>
      <c r="VCZ165" s="491"/>
      <c r="VDA165" s="491"/>
      <c r="VDB165" s="491"/>
      <c r="VDC165" s="491"/>
      <c r="VDD165" s="491"/>
      <c r="VDE165" s="491"/>
      <c r="VDF165" s="491"/>
      <c r="VDG165" s="491"/>
      <c r="VDH165" s="491"/>
      <c r="VDI165" s="491"/>
      <c r="VDJ165" s="491"/>
      <c r="VDK165" s="491"/>
      <c r="VDL165" s="491"/>
      <c r="VDM165" s="491"/>
      <c r="VDN165" s="491"/>
      <c r="VDO165" s="491"/>
      <c r="VDP165" s="491"/>
      <c r="VDQ165" s="491"/>
      <c r="VDR165" s="491"/>
      <c r="VDS165" s="491"/>
      <c r="VDT165" s="491"/>
      <c r="VDU165" s="491"/>
      <c r="VDV165" s="491"/>
      <c r="VDW165" s="491"/>
      <c r="VDX165" s="491"/>
      <c r="VDY165" s="491"/>
      <c r="VDZ165" s="491"/>
      <c r="VEA165" s="491"/>
      <c r="VEB165" s="491"/>
      <c r="VEC165" s="491"/>
      <c r="VED165" s="491"/>
      <c r="VEE165" s="491"/>
      <c r="VEF165" s="491"/>
      <c r="VEG165" s="491"/>
      <c r="VEH165" s="491"/>
      <c r="VEI165" s="491"/>
      <c r="VEJ165" s="491"/>
      <c r="VEK165" s="491"/>
      <c r="VEL165" s="491"/>
      <c r="VEM165" s="491"/>
      <c r="VEN165" s="491"/>
      <c r="VEO165" s="491"/>
      <c r="VEP165" s="491"/>
      <c r="VEQ165" s="491"/>
      <c r="VER165" s="491"/>
      <c r="VES165" s="491"/>
      <c r="VET165" s="491"/>
      <c r="VEU165" s="491"/>
      <c r="VEV165" s="491"/>
      <c r="VEW165" s="491"/>
      <c r="VEX165" s="491"/>
      <c r="VEY165" s="491"/>
      <c r="VEZ165" s="491"/>
      <c r="VFA165" s="491"/>
      <c r="VFB165" s="491"/>
      <c r="VFC165" s="491"/>
      <c r="VFD165" s="491"/>
      <c r="VFE165" s="491"/>
      <c r="VFF165" s="491"/>
      <c r="VFG165" s="491"/>
      <c r="VFH165" s="491"/>
      <c r="VFI165" s="491"/>
      <c r="VFJ165" s="491"/>
      <c r="VFK165" s="491"/>
      <c r="VFL165" s="491"/>
      <c r="VFM165" s="491"/>
      <c r="VFN165" s="491"/>
      <c r="VFO165" s="491"/>
      <c r="VFP165" s="491"/>
      <c r="VFQ165" s="491"/>
      <c r="VFR165" s="491"/>
      <c r="VFS165" s="491"/>
      <c r="VFT165" s="491"/>
      <c r="VFU165" s="491"/>
      <c r="VFV165" s="491"/>
      <c r="VFW165" s="491"/>
      <c r="VFX165" s="491"/>
      <c r="VFY165" s="491"/>
      <c r="VFZ165" s="491"/>
      <c r="VGA165" s="491"/>
      <c r="VGB165" s="491"/>
      <c r="VGC165" s="491"/>
      <c r="VGD165" s="491"/>
      <c r="VGE165" s="491"/>
      <c r="VGF165" s="491"/>
      <c r="VGG165" s="491"/>
      <c r="VGH165" s="491"/>
      <c r="VGI165" s="491"/>
      <c r="VGJ165" s="491"/>
      <c r="VGK165" s="491"/>
      <c r="VGL165" s="491"/>
      <c r="VGM165" s="491"/>
      <c r="VGN165" s="491"/>
      <c r="VGO165" s="491"/>
      <c r="VGP165" s="491"/>
      <c r="VGQ165" s="491"/>
      <c r="VGR165" s="491"/>
      <c r="VGS165" s="491"/>
      <c r="VGT165" s="491"/>
      <c r="VGU165" s="491"/>
      <c r="VGV165" s="491"/>
      <c r="VGW165" s="491"/>
      <c r="VGX165" s="491"/>
      <c r="VGY165" s="491"/>
      <c r="VGZ165" s="491"/>
      <c r="VHA165" s="491"/>
      <c r="VHB165" s="491"/>
      <c r="VHC165" s="491"/>
      <c r="VHD165" s="491"/>
      <c r="VHE165" s="491"/>
      <c r="VHF165" s="491"/>
      <c r="VHG165" s="491"/>
      <c r="VHH165" s="491"/>
      <c r="VHI165" s="491"/>
      <c r="VHJ165" s="491"/>
      <c r="VHK165" s="491"/>
      <c r="VHL165" s="491"/>
      <c r="VHM165" s="491"/>
      <c r="VHN165" s="491"/>
      <c r="VHO165" s="491"/>
      <c r="VHP165" s="491"/>
      <c r="VHQ165" s="491"/>
      <c r="VHR165" s="491"/>
      <c r="VHS165" s="491"/>
      <c r="VHT165" s="491"/>
      <c r="VHU165" s="491"/>
      <c r="VHV165" s="491"/>
      <c r="VHW165" s="491"/>
      <c r="VHX165" s="491"/>
      <c r="VHY165" s="491"/>
      <c r="VHZ165" s="491"/>
      <c r="VIA165" s="491"/>
      <c r="VIB165" s="491"/>
      <c r="VIC165" s="491"/>
      <c r="VID165" s="491"/>
      <c r="VIE165" s="491"/>
      <c r="VIF165" s="491"/>
      <c r="VIG165" s="491"/>
      <c r="VIH165" s="491"/>
      <c r="VII165" s="491"/>
      <c r="VIJ165" s="491"/>
      <c r="VIK165" s="491"/>
      <c r="VIL165" s="491"/>
      <c r="VIM165" s="491"/>
      <c r="VIN165" s="491"/>
      <c r="VIO165" s="491"/>
      <c r="VIP165" s="491"/>
      <c r="VIQ165" s="491"/>
      <c r="VIR165" s="491"/>
      <c r="VIS165" s="491"/>
      <c r="VIT165" s="491"/>
      <c r="VIU165" s="491"/>
      <c r="VIV165" s="491"/>
      <c r="VIW165" s="491"/>
      <c r="VIX165" s="491"/>
      <c r="VIY165" s="491"/>
      <c r="VIZ165" s="491"/>
      <c r="VJA165" s="491"/>
      <c r="VJB165" s="491"/>
      <c r="VJC165" s="491"/>
      <c r="VJD165" s="491"/>
      <c r="VJE165" s="491"/>
      <c r="VJF165" s="491"/>
      <c r="VJG165" s="491"/>
      <c r="VJH165" s="491"/>
      <c r="VJI165" s="491"/>
      <c r="VJJ165" s="491"/>
      <c r="VJK165" s="491"/>
      <c r="VJL165" s="491"/>
      <c r="VJM165" s="491"/>
      <c r="VJN165" s="491"/>
      <c r="VJO165" s="491"/>
      <c r="VJP165" s="491"/>
      <c r="VJQ165" s="491"/>
      <c r="VJR165" s="491"/>
      <c r="VJS165" s="491"/>
      <c r="VJT165" s="491"/>
      <c r="VJU165" s="491"/>
      <c r="VJV165" s="491"/>
      <c r="VJW165" s="491"/>
      <c r="VJX165" s="491"/>
      <c r="VJY165" s="491"/>
      <c r="VJZ165" s="491"/>
      <c r="VKA165" s="491"/>
      <c r="VKB165" s="491"/>
      <c r="VKC165" s="491"/>
      <c r="VKD165" s="491"/>
      <c r="VKE165" s="491"/>
      <c r="VKF165" s="491"/>
      <c r="VKG165" s="491"/>
      <c r="VKH165" s="491"/>
      <c r="VKI165" s="491"/>
      <c r="VKJ165" s="491"/>
      <c r="VKK165" s="491"/>
      <c r="VKL165" s="491"/>
      <c r="VKM165" s="491"/>
      <c r="VKN165" s="491"/>
      <c r="VKO165" s="491"/>
      <c r="VKP165" s="491"/>
      <c r="VKQ165" s="491"/>
      <c r="VKR165" s="491"/>
      <c r="VKS165" s="491"/>
      <c r="VKT165" s="491"/>
      <c r="VKU165" s="491"/>
      <c r="VKV165" s="491"/>
      <c r="VKW165" s="491"/>
      <c r="VKX165" s="491"/>
      <c r="VKY165" s="491"/>
      <c r="VKZ165" s="491"/>
      <c r="VLA165" s="491"/>
      <c r="VLB165" s="491"/>
      <c r="VLC165" s="491"/>
      <c r="VLD165" s="491"/>
      <c r="VLE165" s="491"/>
      <c r="VLF165" s="491"/>
      <c r="VLG165" s="491"/>
      <c r="VLH165" s="491"/>
      <c r="VLI165" s="491"/>
      <c r="VLJ165" s="491"/>
      <c r="VLK165" s="491"/>
      <c r="VLL165" s="491"/>
      <c r="VLM165" s="491"/>
      <c r="VLN165" s="491"/>
      <c r="VLO165" s="491"/>
      <c r="VLP165" s="491"/>
      <c r="VLQ165" s="491"/>
      <c r="VLR165" s="491"/>
      <c r="VLS165" s="491"/>
      <c r="VLT165" s="491"/>
      <c r="VLU165" s="491"/>
      <c r="VLV165" s="491"/>
      <c r="VLW165" s="491"/>
      <c r="VLX165" s="491"/>
      <c r="VLY165" s="491"/>
      <c r="VLZ165" s="491"/>
      <c r="VMA165" s="491"/>
      <c r="VMB165" s="491"/>
      <c r="VMC165" s="491"/>
      <c r="VMD165" s="491"/>
      <c r="VME165" s="491"/>
      <c r="VMF165" s="491"/>
      <c r="VMG165" s="491"/>
      <c r="VMH165" s="491"/>
      <c r="VMI165" s="491"/>
      <c r="VMJ165" s="491"/>
      <c r="VMK165" s="491"/>
      <c r="VML165" s="491"/>
      <c r="VMM165" s="491"/>
      <c r="VMN165" s="491"/>
      <c r="VMO165" s="491"/>
      <c r="VMP165" s="491"/>
      <c r="VMQ165" s="491"/>
      <c r="VMR165" s="491"/>
      <c r="VMS165" s="491"/>
      <c r="VMT165" s="491"/>
      <c r="VMU165" s="491"/>
      <c r="VMV165" s="491"/>
      <c r="VMW165" s="491"/>
      <c r="VMX165" s="491"/>
      <c r="VMY165" s="491"/>
      <c r="VMZ165" s="491"/>
      <c r="VNA165" s="491"/>
      <c r="VNB165" s="491"/>
      <c r="VNC165" s="491"/>
      <c r="VND165" s="491"/>
      <c r="VNE165" s="491"/>
      <c r="VNF165" s="491"/>
      <c r="VNG165" s="491"/>
      <c r="VNH165" s="491"/>
      <c r="VNI165" s="491"/>
      <c r="VNJ165" s="491"/>
      <c r="VNK165" s="491"/>
      <c r="VNL165" s="491"/>
      <c r="VNM165" s="491"/>
      <c r="VNN165" s="491"/>
      <c r="VNO165" s="491"/>
      <c r="VNP165" s="491"/>
      <c r="VNQ165" s="491"/>
      <c r="VNR165" s="491"/>
      <c r="VNS165" s="491"/>
      <c r="VNT165" s="491"/>
      <c r="VNU165" s="491"/>
      <c r="VNV165" s="491"/>
      <c r="VNW165" s="491"/>
      <c r="VNX165" s="491"/>
      <c r="VNY165" s="491"/>
      <c r="VNZ165" s="491"/>
      <c r="VOA165" s="491"/>
      <c r="VOB165" s="491"/>
      <c r="VOC165" s="491"/>
      <c r="VOD165" s="491"/>
      <c r="VOE165" s="491"/>
      <c r="VOF165" s="491"/>
      <c r="VOG165" s="491"/>
      <c r="VOH165" s="491"/>
      <c r="VOI165" s="491"/>
      <c r="VOJ165" s="491"/>
      <c r="VOK165" s="491"/>
      <c r="VOL165" s="491"/>
      <c r="VOM165" s="491"/>
      <c r="VON165" s="491"/>
      <c r="VOO165" s="491"/>
      <c r="VOP165" s="491"/>
      <c r="VOQ165" s="491"/>
      <c r="VOR165" s="491"/>
      <c r="VOS165" s="491"/>
      <c r="VOT165" s="491"/>
      <c r="VOU165" s="491"/>
      <c r="VOV165" s="491"/>
      <c r="VOW165" s="491"/>
      <c r="VOX165" s="491"/>
      <c r="VOY165" s="491"/>
      <c r="VOZ165" s="491"/>
      <c r="VPA165" s="491"/>
      <c r="VPB165" s="491"/>
      <c r="VPC165" s="491"/>
      <c r="VPD165" s="491"/>
      <c r="VPE165" s="491"/>
      <c r="VPF165" s="491"/>
      <c r="VPG165" s="491"/>
      <c r="VPH165" s="491"/>
      <c r="VPI165" s="491"/>
      <c r="VPJ165" s="491"/>
      <c r="VPK165" s="491"/>
      <c r="VPL165" s="491"/>
      <c r="VPM165" s="491"/>
      <c r="VPN165" s="491"/>
      <c r="VPO165" s="491"/>
      <c r="VPP165" s="491"/>
      <c r="VPQ165" s="491"/>
      <c r="VPR165" s="491"/>
      <c r="VPS165" s="491"/>
      <c r="VPT165" s="491"/>
      <c r="VPU165" s="491"/>
      <c r="VPV165" s="491"/>
      <c r="VPW165" s="491"/>
      <c r="VPX165" s="491"/>
      <c r="VPY165" s="491"/>
      <c r="VPZ165" s="491"/>
      <c r="VQA165" s="491"/>
      <c r="VQB165" s="491"/>
      <c r="VQC165" s="491"/>
      <c r="VQD165" s="491"/>
      <c r="VQE165" s="491"/>
      <c r="VQF165" s="491"/>
      <c r="VQG165" s="491"/>
      <c r="VQH165" s="491"/>
      <c r="VQI165" s="491"/>
      <c r="VQJ165" s="491"/>
      <c r="VQK165" s="491"/>
      <c r="VQL165" s="491"/>
      <c r="VQM165" s="491"/>
      <c r="VQN165" s="491"/>
      <c r="VQO165" s="491"/>
      <c r="VQP165" s="491"/>
      <c r="VQQ165" s="491"/>
      <c r="VQR165" s="491"/>
      <c r="VQS165" s="491"/>
      <c r="VQT165" s="491"/>
      <c r="VQU165" s="491"/>
      <c r="VQV165" s="491"/>
      <c r="VQW165" s="491"/>
      <c r="VQX165" s="491"/>
      <c r="VQY165" s="491"/>
      <c r="VQZ165" s="491"/>
      <c r="VRA165" s="491"/>
      <c r="VRB165" s="491"/>
      <c r="VRC165" s="491"/>
      <c r="VRD165" s="491"/>
      <c r="VRE165" s="491"/>
      <c r="VRF165" s="491"/>
      <c r="VRG165" s="491"/>
      <c r="VRH165" s="491"/>
      <c r="VRI165" s="491"/>
      <c r="VRJ165" s="491"/>
      <c r="VRK165" s="491"/>
      <c r="VRL165" s="491"/>
      <c r="VRM165" s="491"/>
      <c r="VRN165" s="491"/>
      <c r="VRO165" s="491"/>
      <c r="VRP165" s="491"/>
      <c r="VRQ165" s="491"/>
      <c r="VRR165" s="491"/>
      <c r="VRS165" s="491"/>
      <c r="VRT165" s="491"/>
      <c r="VRU165" s="491"/>
      <c r="VRV165" s="491"/>
      <c r="VRW165" s="491"/>
      <c r="VRX165" s="491"/>
      <c r="VRY165" s="491"/>
      <c r="VRZ165" s="491"/>
      <c r="VSA165" s="491"/>
      <c r="VSB165" s="491"/>
      <c r="VSC165" s="491"/>
      <c r="VSD165" s="491"/>
      <c r="VSE165" s="491"/>
      <c r="VSF165" s="491"/>
      <c r="VSG165" s="491"/>
      <c r="VSH165" s="491"/>
      <c r="VSI165" s="491"/>
      <c r="VSJ165" s="491"/>
      <c r="VSK165" s="491"/>
      <c r="VSL165" s="491"/>
      <c r="VSM165" s="491"/>
      <c r="VSN165" s="491"/>
      <c r="VSO165" s="491"/>
      <c r="VSP165" s="491"/>
      <c r="VSQ165" s="491"/>
      <c r="VSR165" s="491"/>
      <c r="VSS165" s="491"/>
      <c r="VST165" s="491"/>
      <c r="VSU165" s="491"/>
      <c r="VSV165" s="491"/>
      <c r="VSW165" s="491"/>
      <c r="VSX165" s="491"/>
      <c r="VSY165" s="491"/>
      <c r="VSZ165" s="491"/>
      <c r="VTA165" s="491"/>
      <c r="VTB165" s="491"/>
      <c r="VTC165" s="491"/>
      <c r="VTD165" s="491"/>
      <c r="VTE165" s="491"/>
      <c r="VTF165" s="491"/>
      <c r="VTG165" s="491"/>
      <c r="VTH165" s="491"/>
      <c r="VTI165" s="491"/>
      <c r="VTJ165" s="491"/>
      <c r="VTK165" s="491"/>
      <c r="VTL165" s="491"/>
      <c r="VTM165" s="491"/>
      <c r="VTN165" s="491"/>
      <c r="VTO165" s="491"/>
      <c r="VTP165" s="491"/>
      <c r="VTQ165" s="491"/>
      <c r="VTR165" s="491"/>
      <c r="VTS165" s="491"/>
      <c r="VTT165" s="491"/>
      <c r="VTU165" s="491"/>
      <c r="VTV165" s="491"/>
      <c r="VTW165" s="491"/>
      <c r="VTX165" s="491"/>
      <c r="VTY165" s="491"/>
      <c r="VTZ165" s="491"/>
      <c r="VUA165" s="491"/>
      <c r="VUB165" s="491"/>
      <c r="VUC165" s="491"/>
      <c r="VUD165" s="491"/>
      <c r="VUE165" s="491"/>
      <c r="VUF165" s="491"/>
      <c r="VUG165" s="491"/>
      <c r="VUH165" s="491"/>
      <c r="VUI165" s="491"/>
      <c r="VUJ165" s="491"/>
      <c r="VUK165" s="491"/>
      <c r="VUL165" s="491"/>
      <c r="VUM165" s="491"/>
      <c r="VUN165" s="491"/>
      <c r="VUO165" s="491"/>
      <c r="VUP165" s="491"/>
      <c r="VUQ165" s="491"/>
      <c r="VUR165" s="491"/>
      <c r="VUS165" s="491"/>
      <c r="VUT165" s="491"/>
      <c r="VUU165" s="491"/>
      <c r="VUV165" s="491"/>
      <c r="VUW165" s="491"/>
      <c r="VUX165" s="491"/>
      <c r="VUY165" s="491"/>
      <c r="VUZ165" s="491"/>
      <c r="VVA165" s="491"/>
      <c r="VVB165" s="491"/>
      <c r="VVC165" s="491"/>
      <c r="VVD165" s="491"/>
      <c r="VVE165" s="491"/>
      <c r="VVF165" s="491"/>
      <c r="VVG165" s="491"/>
      <c r="VVH165" s="491"/>
      <c r="VVI165" s="491"/>
      <c r="VVJ165" s="491"/>
      <c r="VVK165" s="491"/>
      <c r="VVL165" s="491"/>
      <c r="VVM165" s="491"/>
      <c r="VVN165" s="491"/>
      <c r="VVO165" s="491"/>
      <c r="VVP165" s="491"/>
      <c r="VVQ165" s="491"/>
      <c r="VVR165" s="491"/>
      <c r="VVS165" s="491"/>
      <c r="VVT165" s="491"/>
      <c r="VVU165" s="491"/>
      <c r="VVV165" s="491"/>
      <c r="VVW165" s="491"/>
      <c r="VVX165" s="491"/>
      <c r="VVY165" s="491"/>
      <c r="VVZ165" s="491"/>
      <c r="VWA165" s="491"/>
      <c r="VWB165" s="491"/>
      <c r="VWC165" s="491"/>
      <c r="VWD165" s="491"/>
      <c r="VWE165" s="491"/>
      <c r="VWF165" s="491"/>
      <c r="VWG165" s="491"/>
      <c r="VWH165" s="491"/>
      <c r="VWI165" s="491"/>
      <c r="VWJ165" s="491"/>
      <c r="VWK165" s="491"/>
      <c r="VWL165" s="491"/>
      <c r="VWM165" s="491"/>
      <c r="VWN165" s="491"/>
      <c r="VWO165" s="491"/>
      <c r="VWP165" s="491"/>
      <c r="VWQ165" s="491"/>
      <c r="VWR165" s="491"/>
      <c r="VWS165" s="491"/>
      <c r="VWT165" s="491"/>
      <c r="VWU165" s="491"/>
      <c r="VWV165" s="491"/>
      <c r="VWW165" s="491"/>
      <c r="VWX165" s="491"/>
      <c r="VWY165" s="491"/>
      <c r="VWZ165" s="491"/>
      <c r="VXA165" s="491"/>
      <c r="VXB165" s="491"/>
      <c r="VXC165" s="491"/>
      <c r="VXD165" s="491"/>
      <c r="VXE165" s="491"/>
      <c r="VXF165" s="491"/>
      <c r="VXG165" s="491"/>
      <c r="VXH165" s="491"/>
      <c r="VXI165" s="491"/>
      <c r="VXJ165" s="491"/>
      <c r="VXK165" s="491"/>
      <c r="VXL165" s="491"/>
      <c r="VXM165" s="491"/>
      <c r="VXN165" s="491"/>
      <c r="VXO165" s="491"/>
      <c r="VXP165" s="491"/>
      <c r="VXQ165" s="491"/>
      <c r="VXR165" s="491"/>
      <c r="VXS165" s="491"/>
      <c r="VXT165" s="491"/>
      <c r="VXU165" s="491"/>
      <c r="VXV165" s="491"/>
      <c r="VXW165" s="491"/>
      <c r="VXX165" s="491"/>
      <c r="VXY165" s="491"/>
      <c r="VXZ165" s="491"/>
      <c r="VYA165" s="491"/>
      <c r="VYB165" s="491"/>
      <c r="VYC165" s="491"/>
      <c r="VYD165" s="491"/>
      <c r="VYE165" s="491"/>
      <c r="VYF165" s="491"/>
      <c r="VYG165" s="491"/>
      <c r="VYH165" s="491"/>
      <c r="VYI165" s="491"/>
      <c r="VYJ165" s="491"/>
      <c r="VYK165" s="491"/>
      <c r="VYL165" s="491"/>
      <c r="VYM165" s="491"/>
      <c r="VYN165" s="491"/>
      <c r="VYO165" s="491"/>
      <c r="VYP165" s="491"/>
      <c r="VYQ165" s="491"/>
      <c r="VYR165" s="491"/>
      <c r="VYS165" s="491"/>
      <c r="VYT165" s="491"/>
      <c r="VYU165" s="491"/>
      <c r="VYV165" s="491"/>
      <c r="VYW165" s="491"/>
      <c r="VYX165" s="491"/>
      <c r="VYY165" s="491"/>
      <c r="VYZ165" s="491"/>
      <c r="VZA165" s="491"/>
      <c r="VZB165" s="491"/>
      <c r="VZC165" s="491"/>
      <c r="VZD165" s="491"/>
      <c r="VZE165" s="491"/>
      <c r="VZF165" s="491"/>
      <c r="VZG165" s="491"/>
      <c r="VZH165" s="491"/>
      <c r="VZI165" s="491"/>
      <c r="VZJ165" s="491"/>
      <c r="VZK165" s="491"/>
      <c r="VZL165" s="491"/>
      <c r="VZM165" s="491"/>
      <c r="VZN165" s="491"/>
      <c r="VZO165" s="491"/>
      <c r="VZP165" s="491"/>
      <c r="VZQ165" s="491"/>
      <c r="VZR165" s="491"/>
      <c r="VZS165" s="491"/>
      <c r="VZT165" s="491"/>
      <c r="VZU165" s="491"/>
      <c r="VZV165" s="491"/>
      <c r="VZW165" s="491"/>
      <c r="VZX165" s="491"/>
      <c r="VZY165" s="491"/>
      <c r="VZZ165" s="491"/>
      <c r="WAA165" s="491"/>
      <c r="WAB165" s="491"/>
      <c r="WAC165" s="491"/>
      <c r="WAD165" s="491"/>
      <c r="WAE165" s="491"/>
      <c r="WAF165" s="491"/>
      <c r="WAG165" s="491"/>
      <c r="WAH165" s="491"/>
      <c r="WAI165" s="491"/>
      <c r="WAJ165" s="491"/>
      <c r="WAK165" s="491"/>
      <c r="WAL165" s="491"/>
      <c r="WAM165" s="491"/>
      <c r="WAN165" s="491"/>
      <c r="WAO165" s="491"/>
      <c r="WAP165" s="491"/>
      <c r="WAQ165" s="491"/>
      <c r="WAR165" s="491"/>
      <c r="WAS165" s="491"/>
      <c r="WAT165" s="491"/>
      <c r="WAU165" s="491"/>
      <c r="WAV165" s="491"/>
      <c r="WAW165" s="491"/>
      <c r="WAX165" s="491"/>
      <c r="WAY165" s="491"/>
      <c r="WAZ165" s="491"/>
      <c r="WBA165" s="491"/>
      <c r="WBB165" s="491"/>
      <c r="WBC165" s="491"/>
      <c r="WBD165" s="491"/>
      <c r="WBE165" s="491"/>
      <c r="WBF165" s="491"/>
      <c r="WBG165" s="491"/>
      <c r="WBH165" s="491"/>
      <c r="WBI165" s="491"/>
      <c r="WBJ165" s="491"/>
      <c r="WBK165" s="491"/>
      <c r="WBL165" s="491"/>
      <c r="WBM165" s="491"/>
      <c r="WBN165" s="491"/>
      <c r="WBO165" s="491"/>
      <c r="WBP165" s="491"/>
      <c r="WBQ165" s="491"/>
      <c r="WBR165" s="491"/>
      <c r="WBS165" s="491"/>
      <c r="WBT165" s="491"/>
      <c r="WBU165" s="491"/>
      <c r="WBV165" s="491"/>
      <c r="WBW165" s="491"/>
      <c r="WBX165" s="491"/>
      <c r="WBY165" s="491"/>
      <c r="WBZ165" s="491"/>
      <c r="WCA165" s="491"/>
      <c r="WCB165" s="491"/>
      <c r="WCC165" s="491"/>
      <c r="WCD165" s="491"/>
      <c r="WCE165" s="491"/>
      <c r="WCF165" s="491"/>
      <c r="WCG165" s="491"/>
      <c r="WCH165" s="491"/>
      <c r="WCI165" s="491"/>
      <c r="WCJ165" s="491"/>
      <c r="WCK165" s="491"/>
      <c r="WCL165" s="491"/>
      <c r="WCM165" s="491"/>
      <c r="WCN165" s="491"/>
      <c r="WCO165" s="491"/>
      <c r="WCP165" s="491"/>
      <c r="WCQ165" s="491"/>
      <c r="WCR165" s="491"/>
      <c r="WCS165" s="491"/>
      <c r="WCT165" s="491"/>
      <c r="WCU165" s="491"/>
      <c r="WCV165" s="491"/>
      <c r="WCW165" s="491"/>
      <c r="WCX165" s="491"/>
      <c r="WCY165" s="491"/>
      <c r="WCZ165" s="491"/>
      <c r="WDA165" s="491"/>
      <c r="WDB165" s="491"/>
      <c r="WDC165" s="491"/>
      <c r="WDD165" s="491"/>
      <c r="WDE165" s="491"/>
      <c r="WDF165" s="491"/>
      <c r="WDG165" s="491"/>
      <c r="WDH165" s="491"/>
      <c r="WDI165" s="491"/>
      <c r="WDJ165" s="491"/>
      <c r="WDK165" s="491"/>
      <c r="WDL165" s="491"/>
      <c r="WDM165" s="491"/>
      <c r="WDN165" s="491"/>
      <c r="WDO165" s="491"/>
      <c r="WDP165" s="491"/>
      <c r="WDQ165" s="491"/>
      <c r="WDR165" s="491"/>
      <c r="WDS165" s="491"/>
      <c r="WDT165" s="491"/>
      <c r="WDU165" s="491"/>
      <c r="WDV165" s="491"/>
      <c r="WDW165" s="491"/>
      <c r="WDX165" s="491"/>
      <c r="WDY165" s="491"/>
      <c r="WDZ165" s="491"/>
      <c r="WEA165" s="491"/>
      <c r="WEB165" s="491"/>
      <c r="WEC165" s="491"/>
      <c r="WED165" s="491"/>
      <c r="WEE165" s="491"/>
      <c r="WEF165" s="491"/>
      <c r="WEG165" s="491"/>
      <c r="WEH165" s="491"/>
      <c r="WEI165" s="491"/>
      <c r="WEJ165" s="491"/>
      <c r="WEK165" s="491"/>
      <c r="WEL165" s="491"/>
      <c r="WEM165" s="491"/>
      <c r="WEN165" s="491"/>
      <c r="WEO165" s="491"/>
      <c r="WEP165" s="491"/>
      <c r="WEQ165" s="491"/>
      <c r="WER165" s="491"/>
      <c r="WES165" s="491"/>
      <c r="WET165" s="491"/>
      <c r="WEU165" s="491"/>
      <c r="WEV165" s="491"/>
      <c r="WEW165" s="491"/>
      <c r="WEX165" s="491"/>
      <c r="WEY165" s="491"/>
      <c r="WEZ165" s="491"/>
      <c r="WFA165" s="491"/>
      <c r="WFB165" s="491"/>
      <c r="WFC165" s="491"/>
      <c r="WFD165" s="491"/>
      <c r="WFE165" s="491"/>
      <c r="WFF165" s="491"/>
      <c r="WFG165" s="491"/>
      <c r="WFH165" s="491"/>
      <c r="WFI165" s="491"/>
      <c r="WFJ165" s="491"/>
      <c r="WFK165" s="491"/>
      <c r="WFL165" s="491"/>
      <c r="WFM165" s="491"/>
      <c r="WFN165" s="491"/>
      <c r="WFO165" s="491"/>
      <c r="WFP165" s="491"/>
      <c r="WFQ165" s="491"/>
      <c r="WFR165" s="491"/>
      <c r="WFS165" s="491"/>
      <c r="WFT165" s="491"/>
      <c r="WFU165" s="491"/>
      <c r="WFV165" s="491"/>
      <c r="WFW165" s="491"/>
      <c r="WFX165" s="491"/>
      <c r="WFY165" s="491"/>
      <c r="WFZ165" s="491"/>
      <c r="WGA165" s="491"/>
      <c r="WGB165" s="491"/>
      <c r="WGC165" s="491"/>
      <c r="WGD165" s="491"/>
      <c r="WGE165" s="491"/>
      <c r="WGF165" s="491"/>
      <c r="WGG165" s="491"/>
      <c r="WGH165" s="491"/>
      <c r="WGI165" s="491"/>
      <c r="WGJ165" s="491"/>
      <c r="WGK165" s="491"/>
      <c r="WGL165" s="491"/>
      <c r="WGM165" s="491"/>
      <c r="WGN165" s="491"/>
      <c r="WGO165" s="491"/>
      <c r="WGP165" s="491"/>
      <c r="WGQ165" s="491"/>
      <c r="WGR165" s="491"/>
      <c r="WGS165" s="491"/>
      <c r="WGT165" s="491"/>
      <c r="WGU165" s="491"/>
      <c r="WGV165" s="491"/>
      <c r="WGW165" s="491"/>
      <c r="WGX165" s="491"/>
      <c r="WGY165" s="491"/>
      <c r="WGZ165" s="491"/>
      <c r="WHA165" s="491"/>
      <c r="WHB165" s="491"/>
      <c r="WHC165" s="491"/>
      <c r="WHD165" s="491"/>
      <c r="WHE165" s="491"/>
      <c r="WHF165" s="491"/>
      <c r="WHG165" s="491"/>
      <c r="WHH165" s="491"/>
      <c r="WHI165" s="491"/>
      <c r="WHJ165" s="491"/>
      <c r="WHK165" s="491"/>
      <c r="WHL165" s="491"/>
      <c r="WHM165" s="491"/>
      <c r="WHN165" s="491"/>
      <c r="WHO165" s="491"/>
      <c r="WHP165" s="491"/>
      <c r="WHQ165" s="491"/>
      <c r="WHR165" s="491"/>
      <c r="WHS165" s="491"/>
      <c r="WHT165" s="491"/>
      <c r="WHU165" s="491"/>
      <c r="WHV165" s="491"/>
      <c r="WHW165" s="491"/>
      <c r="WHX165" s="491"/>
      <c r="WHY165" s="491"/>
      <c r="WHZ165" s="491"/>
      <c r="WIA165" s="491"/>
      <c r="WIB165" s="491"/>
      <c r="WIC165" s="491"/>
      <c r="WID165" s="491"/>
      <c r="WIE165" s="491"/>
      <c r="WIF165" s="491"/>
      <c r="WIG165" s="491"/>
      <c r="WIH165" s="491"/>
      <c r="WII165" s="491"/>
      <c r="WIJ165" s="491"/>
      <c r="WIK165" s="491"/>
      <c r="WIL165" s="491"/>
      <c r="WIM165" s="491"/>
      <c r="WIN165" s="491"/>
      <c r="WIO165" s="491"/>
      <c r="WIP165" s="491"/>
      <c r="WIQ165" s="491"/>
      <c r="WIR165" s="491"/>
      <c r="WIS165" s="491"/>
      <c r="WIT165" s="491"/>
      <c r="WIU165" s="491"/>
      <c r="WIV165" s="491"/>
      <c r="WIW165" s="491"/>
      <c r="WIX165" s="491"/>
      <c r="WIY165" s="491"/>
      <c r="WIZ165" s="491"/>
      <c r="WJA165" s="491"/>
      <c r="WJB165" s="491"/>
      <c r="WJC165" s="491"/>
      <c r="WJD165" s="491"/>
      <c r="WJE165" s="491"/>
      <c r="WJF165" s="491"/>
      <c r="WJG165" s="491"/>
      <c r="WJH165" s="491"/>
      <c r="WJI165" s="491"/>
      <c r="WJJ165" s="491"/>
      <c r="WJK165" s="491"/>
      <c r="WJL165" s="491"/>
      <c r="WJM165" s="491"/>
      <c r="WJN165" s="491"/>
      <c r="WJO165" s="491"/>
      <c r="WJP165" s="491"/>
      <c r="WJQ165" s="491"/>
      <c r="WJR165" s="491"/>
      <c r="WJS165" s="491"/>
      <c r="WJT165" s="491"/>
      <c r="WJU165" s="491"/>
      <c r="WJV165" s="491"/>
      <c r="WJW165" s="491"/>
      <c r="WJX165" s="491"/>
      <c r="WJY165" s="491"/>
      <c r="WJZ165" s="491"/>
      <c r="WKA165" s="491"/>
      <c r="WKB165" s="491"/>
      <c r="WKC165" s="491"/>
      <c r="WKD165" s="491"/>
      <c r="WKE165" s="491"/>
      <c r="WKF165" s="491"/>
      <c r="WKG165" s="491"/>
      <c r="WKH165" s="491"/>
      <c r="WKI165" s="491"/>
      <c r="WKJ165" s="491"/>
      <c r="WKK165" s="491"/>
      <c r="WKL165" s="491"/>
      <c r="WKM165" s="491"/>
      <c r="WKN165" s="491"/>
      <c r="WKO165" s="491"/>
      <c r="WKP165" s="491"/>
      <c r="WKQ165" s="491"/>
      <c r="WKR165" s="491"/>
      <c r="WKS165" s="491"/>
      <c r="WKT165" s="491"/>
      <c r="WKU165" s="491"/>
      <c r="WKV165" s="491"/>
      <c r="WKW165" s="491"/>
      <c r="WKX165" s="491"/>
      <c r="WKY165" s="491"/>
      <c r="WKZ165" s="491"/>
      <c r="WLA165" s="491"/>
      <c r="WLB165" s="491"/>
      <c r="WLC165" s="491"/>
      <c r="WLD165" s="491"/>
      <c r="WLE165" s="491"/>
      <c r="WLF165" s="491"/>
      <c r="WLG165" s="491"/>
      <c r="WLH165" s="491"/>
      <c r="WLI165" s="491"/>
      <c r="WLJ165" s="491"/>
      <c r="WLK165" s="491"/>
      <c r="WLL165" s="491"/>
      <c r="WLM165" s="491"/>
      <c r="WLN165" s="491"/>
      <c r="WLO165" s="491"/>
      <c r="WLP165" s="491"/>
      <c r="WLQ165" s="491"/>
      <c r="WLR165" s="491"/>
      <c r="WLS165" s="491"/>
      <c r="WLT165" s="491"/>
      <c r="WLU165" s="491"/>
      <c r="WLV165" s="491"/>
      <c r="WLW165" s="491"/>
      <c r="WLX165" s="491"/>
      <c r="WLY165" s="491"/>
      <c r="WLZ165" s="491"/>
      <c r="WMA165" s="491"/>
      <c r="WMB165" s="491"/>
      <c r="WMC165" s="491"/>
      <c r="WMD165" s="491"/>
      <c r="WME165" s="491"/>
      <c r="WMF165" s="491"/>
      <c r="WMG165" s="491"/>
      <c r="WMH165" s="491"/>
      <c r="WMI165" s="491"/>
      <c r="WMJ165" s="491"/>
      <c r="WMK165" s="491"/>
      <c r="WML165" s="491"/>
      <c r="WMM165" s="491"/>
      <c r="WMN165" s="491"/>
      <c r="WMO165" s="491"/>
      <c r="WMP165" s="491"/>
      <c r="WMQ165" s="491"/>
      <c r="WMR165" s="491"/>
      <c r="WMS165" s="491"/>
      <c r="WMT165" s="491"/>
      <c r="WMU165" s="491"/>
      <c r="WMV165" s="491"/>
      <c r="WMW165" s="491"/>
      <c r="WMX165" s="491"/>
      <c r="WMY165" s="491"/>
      <c r="WMZ165" s="491"/>
      <c r="WNA165" s="491"/>
      <c r="WNB165" s="491"/>
      <c r="WNC165" s="491"/>
      <c r="WND165" s="491"/>
      <c r="WNE165" s="491"/>
      <c r="WNF165" s="491"/>
      <c r="WNG165" s="491"/>
      <c r="WNH165" s="491"/>
      <c r="WNI165" s="491"/>
      <c r="WNJ165" s="491"/>
      <c r="WNK165" s="491"/>
      <c r="WNL165" s="491"/>
      <c r="WNM165" s="491"/>
      <c r="WNN165" s="491"/>
      <c r="WNO165" s="491"/>
      <c r="WNP165" s="491"/>
      <c r="WNQ165" s="491"/>
      <c r="WNR165" s="491"/>
      <c r="WNS165" s="491"/>
      <c r="WNT165" s="491"/>
      <c r="WNU165" s="491"/>
      <c r="WNV165" s="491"/>
      <c r="WNW165" s="491"/>
      <c r="WNX165" s="491"/>
      <c r="WNY165" s="491"/>
      <c r="WNZ165" s="491"/>
      <c r="WOA165" s="491"/>
      <c r="WOB165" s="491"/>
      <c r="WOC165" s="491"/>
      <c r="WOD165" s="491"/>
      <c r="WOE165" s="491"/>
      <c r="WOF165" s="491"/>
      <c r="WOG165" s="491"/>
      <c r="WOH165" s="491"/>
      <c r="WOI165" s="491"/>
      <c r="WOJ165" s="491"/>
      <c r="WOK165" s="491"/>
      <c r="WOL165" s="491"/>
      <c r="WOM165" s="491"/>
      <c r="WON165" s="491"/>
      <c r="WOO165" s="491"/>
      <c r="WOP165" s="491"/>
      <c r="WOQ165" s="491"/>
      <c r="WOR165" s="491"/>
      <c r="WOS165" s="491"/>
      <c r="WOT165" s="491"/>
      <c r="WOU165" s="491"/>
      <c r="WOV165" s="491"/>
      <c r="WOW165" s="491"/>
      <c r="WOX165" s="491"/>
      <c r="WOY165" s="491"/>
      <c r="WOZ165" s="491"/>
      <c r="WPA165" s="491"/>
      <c r="WPB165" s="491"/>
      <c r="WPC165" s="491"/>
      <c r="WPD165" s="491"/>
      <c r="WPE165" s="491"/>
      <c r="WPF165" s="491"/>
      <c r="WPG165" s="491"/>
      <c r="WPH165" s="491"/>
      <c r="WPI165" s="491"/>
      <c r="WPJ165" s="491"/>
      <c r="WPK165" s="491"/>
      <c r="WPL165" s="491"/>
      <c r="WPM165" s="491"/>
      <c r="WPN165" s="491"/>
      <c r="WPO165" s="491"/>
      <c r="WPP165" s="491"/>
      <c r="WPQ165" s="491"/>
      <c r="WPR165" s="491"/>
      <c r="WPS165" s="491"/>
      <c r="WPT165" s="491"/>
      <c r="WPU165" s="491"/>
      <c r="WPV165" s="491"/>
      <c r="WPW165" s="491"/>
      <c r="WPX165" s="491"/>
      <c r="WPY165" s="491"/>
      <c r="WPZ165" s="491"/>
      <c r="WQA165" s="491"/>
      <c r="WQB165" s="491"/>
      <c r="WQC165" s="491"/>
      <c r="WQD165" s="491"/>
      <c r="WQE165" s="491"/>
      <c r="WQF165" s="491"/>
      <c r="WQG165" s="491"/>
      <c r="WQH165" s="491"/>
      <c r="WQI165" s="491"/>
      <c r="WQJ165" s="491"/>
      <c r="WQK165" s="491"/>
      <c r="WQL165" s="491"/>
      <c r="WQM165" s="491"/>
      <c r="WQN165" s="491"/>
      <c r="WQO165" s="491"/>
      <c r="WQP165" s="491"/>
      <c r="WQQ165" s="491"/>
      <c r="WQR165" s="491"/>
      <c r="WQS165" s="491"/>
      <c r="WQT165" s="491"/>
      <c r="WQU165" s="491"/>
      <c r="WQV165" s="491"/>
      <c r="WQW165" s="491"/>
      <c r="WQX165" s="491"/>
      <c r="WQY165" s="491"/>
      <c r="WQZ165" s="491"/>
      <c r="WRA165" s="491"/>
      <c r="WRB165" s="491"/>
      <c r="WRC165" s="491"/>
      <c r="WRD165" s="491"/>
      <c r="WRE165" s="491"/>
      <c r="WRF165" s="491"/>
      <c r="WRG165" s="491"/>
      <c r="WRH165" s="491"/>
      <c r="WRI165" s="491"/>
      <c r="WRJ165" s="491"/>
      <c r="WRK165" s="491"/>
      <c r="WRL165" s="491"/>
      <c r="WRM165" s="491"/>
      <c r="WRN165" s="491"/>
      <c r="WRO165" s="491"/>
      <c r="WRP165" s="491"/>
      <c r="WRQ165" s="491"/>
      <c r="WRR165" s="491"/>
      <c r="WRS165" s="491"/>
      <c r="WRT165" s="491"/>
      <c r="WRU165" s="491"/>
      <c r="WRV165" s="491"/>
      <c r="WRW165" s="491"/>
      <c r="WRX165" s="491"/>
      <c r="WRY165" s="491"/>
      <c r="WRZ165" s="491"/>
      <c r="WSA165" s="491"/>
      <c r="WSB165" s="491"/>
      <c r="WSC165" s="491"/>
      <c r="WSD165" s="491"/>
      <c r="WSE165" s="491"/>
      <c r="WSF165" s="491"/>
      <c r="WSG165" s="491"/>
      <c r="WSH165" s="491"/>
      <c r="WSI165" s="491"/>
      <c r="WSJ165" s="491"/>
      <c r="WSK165" s="491"/>
      <c r="WSL165" s="491"/>
      <c r="WSM165" s="491"/>
      <c r="WSN165" s="491"/>
      <c r="WSO165" s="491"/>
      <c r="WSP165" s="491"/>
      <c r="WSQ165" s="491"/>
      <c r="WSR165" s="491"/>
      <c r="WSS165" s="491"/>
      <c r="WST165" s="491"/>
      <c r="WSU165" s="491"/>
      <c r="WSV165" s="491"/>
      <c r="WSW165" s="491"/>
      <c r="WSX165" s="491"/>
      <c r="WSY165" s="491"/>
      <c r="WSZ165" s="491"/>
      <c r="WTA165" s="491"/>
      <c r="WTB165" s="491"/>
      <c r="WTC165" s="491"/>
      <c r="WTD165" s="491"/>
      <c r="WTE165" s="491"/>
      <c r="WTF165" s="491"/>
      <c r="WTG165" s="491"/>
      <c r="WTH165" s="491"/>
      <c r="WTI165" s="491"/>
      <c r="WTJ165" s="491"/>
      <c r="WTK165" s="491"/>
      <c r="WTL165" s="491"/>
      <c r="WTM165" s="491"/>
      <c r="WTN165" s="491"/>
      <c r="WTO165" s="491"/>
      <c r="WTP165" s="491"/>
      <c r="WTQ165" s="491"/>
      <c r="WTR165" s="491"/>
      <c r="WTS165" s="491"/>
      <c r="WTT165" s="491"/>
      <c r="WTU165" s="491"/>
      <c r="WTV165" s="491"/>
      <c r="WTW165" s="491"/>
      <c r="WTX165" s="491"/>
      <c r="WTY165" s="491"/>
      <c r="WTZ165" s="491"/>
      <c r="WUA165" s="491"/>
      <c r="WUB165" s="491"/>
      <c r="WUC165" s="491"/>
      <c r="WUD165" s="491"/>
      <c r="WUE165" s="491"/>
      <c r="WUF165" s="491"/>
      <c r="WUG165" s="491"/>
      <c r="WUH165" s="491"/>
      <c r="WUI165" s="491"/>
      <c r="WUJ165" s="491"/>
      <c r="WUK165" s="491"/>
      <c r="WUL165" s="491"/>
      <c r="WUM165" s="491"/>
      <c r="WUN165" s="491"/>
      <c r="WUO165" s="491"/>
      <c r="WUP165" s="491"/>
      <c r="WUQ165" s="491"/>
      <c r="WUR165" s="491"/>
      <c r="WUS165" s="491"/>
      <c r="WUT165" s="491"/>
      <c r="WUU165" s="491"/>
      <c r="WUV165" s="491"/>
      <c r="WUW165" s="491"/>
      <c r="WUX165" s="491"/>
      <c r="WUY165" s="491"/>
      <c r="WUZ165" s="491"/>
      <c r="WVA165" s="491"/>
      <c r="WVB165" s="491"/>
      <c r="WVC165" s="491"/>
      <c r="WVD165" s="491"/>
      <c r="WVE165" s="491"/>
      <c r="WVF165" s="491"/>
      <c r="WVG165" s="491"/>
      <c r="WVH165" s="491"/>
      <c r="WVI165" s="491"/>
      <c r="WVJ165" s="491"/>
      <c r="WVK165" s="491"/>
      <c r="WVL165" s="491"/>
      <c r="WVM165" s="491"/>
      <c r="WVN165" s="491"/>
      <c r="WVO165" s="491"/>
      <c r="WVP165" s="491"/>
      <c r="WVQ165" s="491"/>
      <c r="WVR165" s="491"/>
      <c r="WVS165" s="491"/>
      <c r="WVT165" s="491"/>
      <c r="WVU165" s="491"/>
      <c r="WVV165" s="491"/>
      <c r="WVW165" s="491"/>
      <c r="WVX165" s="491"/>
      <c r="WVY165" s="491"/>
      <c r="WVZ165" s="491"/>
      <c r="WWA165" s="491"/>
      <c r="WWB165" s="491"/>
      <c r="WWC165" s="491"/>
      <c r="WWD165" s="491"/>
      <c r="WWE165" s="491"/>
      <c r="WWF165" s="491"/>
      <c r="WWG165" s="491"/>
      <c r="WWH165" s="491"/>
      <c r="WWI165" s="491"/>
      <c r="WWJ165" s="491"/>
      <c r="WWK165" s="491"/>
      <c r="WWL165" s="491"/>
      <c r="WWM165" s="491"/>
      <c r="WWN165" s="491"/>
      <c r="WWO165" s="491"/>
      <c r="WWP165" s="491"/>
      <c r="WWQ165" s="491"/>
      <c r="WWR165" s="491"/>
      <c r="WWS165" s="491"/>
      <c r="WWT165" s="491"/>
      <c r="WWU165" s="491"/>
      <c r="WWV165" s="491"/>
      <c r="WWW165" s="491"/>
      <c r="WWX165" s="491"/>
      <c r="WWY165" s="491"/>
      <c r="WWZ165" s="491"/>
      <c r="WXA165" s="491"/>
      <c r="WXB165" s="491"/>
      <c r="WXC165" s="491"/>
      <c r="WXD165" s="491"/>
      <c r="WXE165" s="491"/>
      <c r="WXF165" s="491"/>
      <c r="WXG165" s="491"/>
      <c r="WXH165" s="491"/>
      <c r="WXI165" s="491"/>
      <c r="WXJ165" s="491"/>
      <c r="WXK165" s="491"/>
      <c r="WXL165" s="491"/>
      <c r="WXM165" s="491"/>
      <c r="WXN165" s="491"/>
      <c r="WXO165" s="491"/>
      <c r="WXP165" s="491"/>
      <c r="WXQ165" s="491"/>
      <c r="WXR165" s="491"/>
      <c r="WXS165" s="491"/>
      <c r="WXT165" s="491"/>
      <c r="WXU165" s="491"/>
      <c r="WXV165" s="491"/>
      <c r="WXW165" s="491"/>
      <c r="WXX165" s="491"/>
      <c r="WXY165" s="491"/>
      <c r="WXZ165" s="491"/>
      <c r="WYA165" s="491"/>
      <c r="WYB165" s="491"/>
      <c r="WYC165" s="491"/>
      <c r="WYD165" s="491"/>
      <c r="WYE165" s="491"/>
      <c r="WYF165" s="491"/>
      <c r="WYG165" s="491"/>
      <c r="WYH165" s="491"/>
      <c r="WYI165" s="491"/>
      <c r="WYJ165" s="491"/>
      <c r="WYK165" s="491"/>
      <c r="WYL165" s="491"/>
      <c r="WYM165" s="491"/>
      <c r="WYN165" s="491"/>
      <c r="WYO165" s="491"/>
      <c r="WYP165" s="491"/>
      <c r="WYQ165" s="491"/>
      <c r="WYR165" s="491"/>
      <c r="WYS165" s="491"/>
      <c r="WYT165" s="491"/>
      <c r="WYU165" s="491"/>
      <c r="WYV165" s="491"/>
      <c r="WYW165" s="491"/>
      <c r="WYX165" s="491"/>
      <c r="WYY165" s="491"/>
      <c r="WYZ165" s="491"/>
      <c r="WZA165" s="491"/>
      <c r="WZB165" s="491"/>
      <c r="WZC165" s="491"/>
      <c r="WZD165" s="491"/>
      <c r="WZE165" s="491"/>
      <c r="WZF165" s="491"/>
      <c r="WZG165" s="491"/>
      <c r="WZH165" s="491"/>
      <c r="WZI165" s="491"/>
      <c r="WZJ165" s="491"/>
      <c r="WZK165" s="491"/>
      <c r="WZL165" s="491"/>
      <c r="WZM165" s="491"/>
      <c r="WZN165" s="491"/>
      <c r="WZO165" s="491"/>
      <c r="WZP165" s="491"/>
      <c r="WZQ165" s="491"/>
      <c r="WZR165" s="491"/>
      <c r="WZS165" s="491"/>
      <c r="WZT165" s="491"/>
      <c r="WZU165" s="491"/>
      <c r="WZV165" s="491"/>
      <c r="WZW165" s="491"/>
      <c r="WZX165" s="491"/>
      <c r="WZY165" s="491"/>
      <c r="WZZ165" s="491"/>
      <c r="XAA165" s="491"/>
      <c r="XAB165" s="491"/>
      <c r="XAC165" s="491"/>
      <c r="XAD165" s="491"/>
      <c r="XAE165" s="491"/>
      <c r="XAF165" s="491"/>
      <c r="XAG165" s="491"/>
      <c r="XAH165" s="491"/>
      <c r="XAI165" s="491"/>
      <c r="XAJ165" s="491"/>
      <c r="XAK165" s="491"/>
      <c r="XAL165" s="491"/>
      <c r="XAM165" s="491"/>
      <c r="XAN165" s="491"/>
      <c r="XAO165" s="491"/>
      <c r="XAP165" s="491"/>
      <c r="XAQ165" s="491"/>
      <c r="XAR165" s="491"/>
      <c r="XAS165" s="491"/>
      <c r="XAT165" s="491"/>
      <c r="XAU165" s="491"/>
      <c r="XAV165" s="491"/>
      <c r="XAW165" s="491"/>
      <c r="XAX165" s="491"/>
      <c r="XAY165" s="491"/>
      <c r="XAZ165" s="491"/>
      <c r="XBA165" s="491"/>
      <c r="XBB165" s="491"/>
      <c r="XBC165" s="491"/>
      <c r="XBD165" s="491"/>
      <c r="XBE165" s="491"/>
      <c r="XBF165" s="491"/>
      <c r="XBG165" s="491"/>
      <c r="XBH165" s="491"/>
      <c r="XBI165" s="491"/>
      <c r="XBJ165" s="491"/>
      <c r="XBK165" s="491"/>
      <c r="XBL165" s="491"/>
      <c r="XBM165" s="491"/>
      <c r="XBN165" s="491"/>
      <c r="XBO165" s="491"/>
      <c r="XBP165" s="491"/>
      <c r="XBQ165" s="491"/>
      <c r="XBR165" s="491"/>
      <c r="XBS165" s="491"/>
      <c r="XBT165" s="491"/>
      <c r="XBU165" s="491"/>
      <c r="XBV165" s="491"/>
      <c r="XBW165" s="491"/>
      <c r="XBX165" s="491"/>
      <c r="XBY165" s="491"/>
      <c r="XBZ165" s="491"/>
      <c r="XCA165" s="491"/>
      <c r="XCB165" s="491"/>
      <c r="XCC165" s="491"/>
      <c r="XCD165" s="491"/>
      <c r="XCE165" s="491"/>
      <c r="XCF165" s="491"/>
      <c r="XCG165" s="491"/>
      <c r="XCH165" s="491"/>
      <c r="XCI165" s="491"/>
      <c r="XCJ165" s="491"/>
      <c r="XCK165" s="491"/>
      <c r="XCL165" s="491"/>
      <c r="XCM165" s="491"/>
      <c r="XCN165" s="491"/>
      <c r="XCO165" s="491"/>
      <c r="XCP165" s="491"/>
      <c r="XCQ165" s="491"/>
      <c r="XCR165" s="491"/>
      <c r="XCS165" s="491"/>
      <c r="XCT165" s="491"/>
      <c r="XCU165" s="491"/>
      <c r="XCV165" s="491"/>
      <c r="XCW165" s="491"/>
      <c r="XCX165" s="491"/>
      <c r="XCY165" s="491"/>
      <c r="XCZ165" s="491"/>
      <c r="XDA165" s="491"/>
      <c r="XDB165" s="491"/>
      <c r="XDC165" s="491"/>
      <c r="XDD165" s="491"/>
      <c r="XDE165" s="491"/>
      <c r="XDF165" s="491"/>
      <c r="XDG165" s="491"/>
      <c r="XDH165" s="491"/>
      <c r="XDI165" s="491"/>
      <c r="XDJ165" s="491"/>
      <c r="XDK165" s="491"/>
      <c r="XDL165" s="491"/>
      <c r="XDM165" s="491"/>
      <c r="XDN165" s="491"/>
      <c r="XDO165" s="491"/>
      <c r="XDP165" s="491"/>
      <c r="XDQ165" s="491"/>
      <c r="XDR165" s="491"/>
      <c r="XDS165" s="491"/>
      <c r="XDT165" s="491"/>
      <c r="XDU165" s="491"/>
      <c r="XDV165" s="491"/>
      <c r="XDW165" s="491"/>
      <c r="XDX165" s="491"/>
      <c r="XDY165" s="491"/>
      <c r="XDZ165" s="491"/>
      <c r="XEA165" s="491"/>
      <c r="XEB165" s="491"/>
      <c r="XEC165" s="491"/>
      <c r="XED165" s="491"/>
      <c r="XEE165" s="491"/>
      <c r="XEF165" s="491"/>
      <c r="XEG165" s="491"/>
      <c r="XEH165" s="491"/>
      <c r="XEI165" s="491"/>
      <c r="XEJ165" s="491"/>
      <c r="XEK165" s="491"/>
      <c r="XEL165" s="491"/>
      <c r="XEM165" s="491"/>
    </row>
    <row r="166" spans="1:16367" s="447" customFormat="1" x14ac:dyDescent="0.25">
      <c r="A166" s="476">
        <f t="shared" ref="A166:J166" si="122">SUM(A6:A155)</f>
        <v>6</v>
      </c>
      <c r="B166" s="476">
        <f t="shared" si="122"/>
        <v>38</v>
      </c>
      <c r="C166" s="476">
        <f t="shared" si="122"/>
        <v>126</v>
      </c>
      <c r="D166" s="476">
        <f t="shared" si="122"/>
        <v>27</v>
      </c>
      <c r="E166" s="476">
        <f t="shared" si="122"/>
        <v>48</v>
      </c>
      <c r="F166" s="476">
        <f t="shared" si="122"/>
        <v>5</v>
      </c>
      <c r="G166" s="476">
        <f t="shared" si="122"/>
        <v>3</v>
      </c>
      <c r="H166" s="476">
        <f t="shared" si="122"/>
        <v>34</v>
      </c>
      <c r="I166" s="476">
        <f t="shared" si="122"/>
        <v>29</v>
      </c>
      <c r="J166" s="476">
        <f t="shared" si="122"/>
        <v>14</v>
      </c>
      <c r="K166" s="476">
        <f>SUM(K6:K161)</f>
        <v>9</v>
      </c>
      <c r="L166" s="476">
        <f>SUM(L6:L155)</f>
        <v>21</v>
      </c>
      <c r="M166" s="476">
        <f>SUM(M6:M155)</f>
        <v>6</v>
      </c>
      <c r="N166" s="476">
        <f>SUM(N6:N155)</f>
        <v>7</v>
      </c>
      <c r="O166" s="476">
        <f>SUM(O6:O155)</f>
        <v>1</v>
      </c>
      <c r="P166" s="476">
        <f>SUM(D166+E166+F166+I166+K166+L166+M166)</f>
        <v>145</v>
      </c>
      <c r="Q166" s="472"/>
      <c r="R166" s="472" t="s">
        <v>1514</v>
      </c>
      <c r="S166" s="597"/>
      <c r="T166" s="471" t="s">
        <v>1651</v>
      </c>
      <c r="U166" s="470"/>
      <c r="V166" s="485"/>
      <c r="W166" s="475"/>
      <c r="Y166" s="470"/>
      <c r="Z166" s="439"/>
      <c r="AA166" s="474"/>
      <c r="AB166" s="470"/>
      <c r="AC166" s="439"/>
      <c r="AD166" s="470"/>
      <c r="AE166" s="618"/>
      <c r="AF166" s="479"/>
      <c r="AG166" s="479"/>
      <c r="AH166" s="479"/>
      <c r="AI166" s="483" t="s">
        <v>382</v>
      </c>
      <c r="AJ166" s="482" t="s">
        <v>385</v>
      </c>
      <c r="AK166" s="435"/>
      <c r="AL166" s="435"/>
      <c r="AM166" s="435"/>
      <c r="AN166" s="435"/>
      <c r="AO166" s="435"/>
      <c r="AP166" s="435"/>
      <c r="AQ166" s="435"/>
      <c r="AR166" s="435"/>
      <c r="AS166" s="435"/>
      <c r="AT166" s="435"/>
      <c r="AU166" s="435"/>
      <c r="AV166" s="435"/>
      <c r="AW166" s="435"/>
      <c r="AX166" s="435"/>
      <c r="AY166" s="435"/>
      <c r="AZ166" s="435"/>
      <c r="BA166" s="435"/>
      <c r="BB166" s="435"/>
      <c r="BC166" s="435"/>
      <c r="BD166" s="435"/>
      <c r="BE166" s="435"/>
      <c r="BF166" s="435"/>
      <c r="BG166" s="435"/>
      <c r="BH166" s="435"/>
      <c r="BI166" s="435"/>
      <c r="BJ166" s="435"/>
      <c r="BK166" s="435"/>
      <c r="BL166" s="435"/>
      <c r="BM166" s="435"/>
      <c r="BN166" s="435"/>
      <c r="BO166" s="435"/>
      <c r="BP166" s="435"/>
      <c r="BQ166" s="435"/>
      <c r="BR166" s="435"/>
      <c r="BS166" s="435"/>
      <c r="BT166" s="435"/>
      <c r="BU166" s="435"/>
      <c r="BV166" s="435"/>
      <c r="BW166" s="435"/>
      <c r="BX166" s="435"/>
      <c r="BY166" s="435"/>
      <c r="BZ166" s="435"/>
      <c r="CA166" s="435"/>
      <c r="CB166" s="435"/>
      <c r="CC166" s="435"/>
      <c r="CD166" s="435"/>
      <c r="CE166" s="435"/>
      <c r="CF166" s="435"/>
      <c r="CG166" s="435"/>
      <c r="CH166" s="435"/>
      <c r="CI166" s="435"/>
      <c r="CJ166" s="435"/>
      <c r="CK166" s="435"/>
      <c r="CL166" s="471"/>
      <c r="CM166" s="471" t="str">
        <f t="shared" ref="CM166:CM172" si="123">IF(CQ166=CR166,"","anders")</f>
        <v/>
      </c>
      <c r="CN166" s="435"/>
      <c r="CO166" s="435"/>
      <c r="CP166" s="435"/>
      <c r="CQ166" s="435"/>
      <c r="CR166" s="445"/>
      <c r="CS166" s="435"/>
      <c r="CT166" s="448"/>
      <c r="CU166" s="448"/>
      <c r="CV166" s="435"/>
      <c r="CW166" s="448"/>
      <c r="CX166" s="448"/>
      <c r="CY166" s="435"/>
      <c r="CZ166" s="448"/>
      <c r="DA166" s="448"/>
      <c r="DB166" s="435"/>
      <c r="DC166" s="448"/>
      <c r="DD166" s="448"/>
      <c r="DE166" s="435"/>
      <c r="DF166" s="448"/>
      <c r="DG166" s="448"/>
      <c r="DH166" s="435"/>
      <c r="DI166" s="435"/>
      <c r="DJ166" s="445"/>
      <c r="DK166" s="445"/>
      <c r="DL166" s="435"/>
      <c r="DO166" s="435"/>
      <c r="DP166" s="435"/>
      <c r="DQ166" s="435"/>
      <c r="DX166" s="471"/>
      <c r="EV166" s="435"/>
      <c r="EW166" s="435"/>
    </row>
    <row r="167" spans="1:16367" s="447" customFormat="1" x14ac:dyDescent="0.25">
      <c r="A167" s="471">
        <f t="shared" ref="A167:J167" si="124">SUBTOTAL(9,A6:A155)</f>
        <v>2</v>
      </c>
      <c r="B167" s="471">
        <f t="shared" si="124"/>
        <v>5</v>
      </c>
      <c r="C167" s="471">
        <f t="shared" si="124"/>
        <v>13</v>
      </c>
      <c r="D167" s="471">
        <f t="shared" si="124"/>
        <v>6</v>
      </c>
      <c r="E167" s="471">
        <f t="shared" si="124"/>
        <v>2</v>
      </c>
      <c r="F167" s="471">
        <f t="shared" si="124"/>
        <v>1</v>
      </c>
      <c r="G167" s="471">
        <f t="shared" si="124"/>
        <v>0</v>
      </c>
      <c r="H167" s="471">
        <f t="shared" si="124"/>
        <v>4</v>
      </c>
      <c r="I167" s="471">
        <f t="shared" si="124"/>
        <v>1</v>
      </c>
      <c r="J167" s="471">
        <f t="shared" si="124"/>
        <v>0</v>
      </c>
      <c r="K167" s="471">
        <f>SUBTOTAL(9,K6:K161)</f>
        <v>3</v>
      </c>
      <c r="L167" s="471">
        <f>SUBTOTAL(9,L6:L155)</f>
        <v>1</v>
      </c>
      <c r="M167" s="471">
        <f>SUBTOTAL(9,M6:M155)</f>
        <v>2</v>
      </c>
      <c r="N167" s="471">
        <f>SUBTOTAL(9,N6:N155)</f>
        <v>0</v>
      </c>
      <c r="O167" s="471">
        <f>SUBTOTAL(9,O6:O155)</f>
        <v>1</v>
      </c>
      <c r="P167" s="476">
        <f>SUM(D167+E167+F167+I167+K167+L167+M167)</f>
        <v>16</v>
      </c>
      <c r="Q167" s="472"/>
      <c r="R167" s="472" t="s">
        <v>1603</v>
      </c>
      <c r="S167" s="597"/>
      <c r="T167" s="471" t="s">
        <v>1652</v>
      </c>
      <c r="U167" s="470"/>
      <c r="V167" s="485"/>
      <c r="W167" s="475"/>
      <c r="Y167" s="470"/>
      <c r="Z167" s="439"/>
      <c r="AA167" s="474"/>
      <c r="AB167" s="470"/>
      <c r="AC167" s="439"/>
      <c r="AD167" s="470"/>
      <c r="AE167" s="618"/>
      <c r="AF167" s="479"/>
      <c r="AG167" s="479"/>
      <c r="AH167" s="479"/>
      <c r="AI167" s="483" t="s">
        <v>373</v>
      </c>
      <c r="AJ167" s="482" t="s">
        <v>97</v>
      </c>
      <c r="AK167" s="435"/>
      <c r="AL167" s="435"/>
      <c r="AM167" s="435"/>
      <c r="AN167" s="435"/>
      <c r="AO167" s="435"/>
      <c r="AP167" s="435"/>
      <c r="AQ167" s="435"/>
      <c r="AR167" s="435"/>
      <c r="AS167" s="435"/>
      <c r="AT167" s="435"/>
      <c r="AU167" s="435"/>
      <c r="AV167" s="435"/>
      <c r="AW167" s="435"/>
      <c r="AX167" s="435"/>
      <c r="AY167" s="435"/>
      <c r="AZ167" s="435"/>
      <c r="BA167" s="435"/>
      <c r="BB167" s="435"/>
      <c r="BC167" s="435"/>
      <c r="BD167" s="435"/>
      <c r="BE167" s="435"/>
      <c r="BF167" s="435"/>
      <c r="BG167" s="435"/>
      <c r="BH167" s="435"/>
      <c r="BI167" s="435"/>
      <c r="BJ167" s="435"/>
      <c r="BK167" s="435"/>
      <c r="BL167" s="435"/>
      <c r="BM167" s="435"/>
      <c r="BN167" s="435"/>
      <c r="BO167" s="435"/>
      <c r="BP167" s="435"/>
      <c r="BQ167" s="435"/>
      <c r="BR167" s="435"/>
      <c r="BS167" s="435"/>
      <c r="BT167" s="435"/>
      <c r="BU167" s="435"/>
      <c r="BV167" s="435"/>
      <c r="BW167" s="435"/>
      <c r="BX167" s="435"/>
      <c r="BY167" s="435"/>
      <c r="BZ167" s="435"/>
      <c r="CA167" s="435"/>
      <c r="CB167" s="435"/>
      <c r="CC167" s="435"/>
      <c r="CD167" s="435"/>
      <c r="CE167" s="435"/>
      <c r="CF167" s="435"/>
      <c r="CG167" s="435"/>
      <c r="CH167" s="435"/>
      <c r="CI167" s="435"/>
      <c r="CJ167" s="435"/>
      <c r="CK167" s="435"/>
      <c r="CL167" s="471"/>
      <c r="CM167" s="471" t="str">
        <f t="shared" si="123"/>
        <v/>
      </c>
      <c r="CN167" s="435"/>
      <c r="CO167" s="435"/>
      <c r="CP167" s="435"/>
      <c r="CQ167" s="435"/>
      <c r="CR167" s="445"/>
      <c r="CS167" s="435"/>
      <c r="CT167" s="448"/>
      <c r="CU167" s="448"/>
      <c r="CV167" s="435"/>
      <c r="CW167" s="448"/>
      <c r="CX167" s="448"/>
      <c r="CY167" s="435"/>
      <c r="CZ167" s="448"/>
      <c r="DA167" s="448"/>
      <c r="DB167" s="435"/>
      <c r="DC167" s="448"/>
      <c r="DD167" s="448"/>
      <c r="DE167" s="435"/>
      <c r="DF167" s="448"/>
      <c r="DG167" s="448"/>
      <c r="DH167" s="435"/>
      <c r="DI167" s="435"/>
      <c r="DJ167" s="445"/>
      <c r="DK167" s="445"/>
      <c r="DL167" s="435"/>
      <c r="DO167" s="435"/>
      <c r="DP167" s="435"/>
      <c r="DQ167" s="435"/>
      <c r="DR167" s="473" t="s">
        <v>980</v>
      </c>
      <c r="DX167" s="471"/>
      <c r="EV167" s="435"/>
      <c r="EW167" s="435"/>
    </row>
    <row r="168" spans="1:16367" s="447" customFormat="1" x14ac:dyDescent="0.25">
      <c r="A168" s="471"/>
      <c r="B168" s="471"/>
      <c r="C168" s="471"/>
      <c r="D168" s="479"/>
      <c r="E168" s="479"/>
      <c r="F168" s="477"/>
      <c r="G168" s="478"/>
      <c r="H168" s="478"/>
      <c r="I168" s="477"/>
      <c r="J168" s="471"/>
      <c r="K168" s="477"/>
      <c r="L168" s="477"/>
      <c r="M168" s="477"/>
      <c r="N168" s="477"/>
      <c r="O168" s="477"/>
      <c r="P168" s="476"/>
      <c r="Q168" s="486"/>
      <c r="R168" s="472" t="s">
        <v>369</v>
      </c>
      <c r="S168" s="597"/>
      <c r="U168" s="470"/>
      <c r="V168" s="485"/>
      <c r="W168" s="475"/>
      <c r="Y168" s="470"/>
      <c r="Z168" s="439"/>
      <c r="AA168" s="474"/>
      <c r="AB168" s="470"/>
      <c r="AC168" s="439"/>
      <c r="AD168" s="470"/>
      <c r="AE168" s="618"/>
      <c r="AF168" s="479"/>
      <c r="AG168" s="479"/>
      <c r="AH168" s="479"/>
      <c r="AI168" s="483" t="s">
        <v>376</v>
      </c>
      <c r="AJ168" s="482" t="s">
        <v>110</v>
      </c>
      <c r="AK168" s="435"/>
      <c r="AL168" s="435"/>
      <c r="AM168" s="435"/>
      <c r="AN168" s="435"/>
      <c r="AO168" s="435"/>
      <c r="AP168" s="435"/>
      <c r="AQ168" s="435"/>
      <c r="AR168" s="435"/>
      <c r="AS168" s="435"/>
      <c r="AT168" s="435"/>
      <c r="AU168" s="435"/>
      <c r="AV168" s="435"/>
      <c r="AW168" s="435"/>
      <c r="AX168" s="435"/>
      <c r="AY168" s="435"/>
      <c r="AZ168" s="435"/>
      <c r="BA168" s="435"/>
      <c r="BB168" s="435"/>
      <c r="BC168" s="435"/>
      <c r="BD168" s="435"/>
      <c r="BE168" s="435"/>
      <c r="BF168" s="435"/>
      <c r="BG168" s="435"/>
      <c r="BH168" s="435"/>
      <c r="BI168" s="435"/>
      <c r="BJ168" s="435"/>
      <c r="BK168" s="435"/>
      <c r="BL168" s="435"/>
      <c r="BM168" s="435"/>
      <c r="BN168" s="435"/>
      <c r="BO168" s="435"/>
      <c r="BP168" s="435"/>
      <c r="BQ168" s="435"/>
      <c r="BR168" s="435"/>
      <c r="BS168" s="435"/>
      <c r="BT168" s="435"/>
      <c r="BU168" s="435"/>
      <c r="BV168" s="435"/>
      <c r="BW168" s="435"/>
      <c r="BX168" s="435"/>
      <c r="BY168" s="435"/>
      <c r="BZ168" s="435"/>
      <c r="CA168" s="435"/>
      <c r="CB168" s="435"/>
      <c r="CC168" s="435"/>
      <c r="CD168" s="435"/>
      <c r="CE168" s="435"/>
      <c r="CF168" s="435"/>
      <c r="CG168" s="435"/>
      <c r="CH168" s="435"/>
      <c r="CI168" s="435"/>
      <c r="CJ168" s="435"/>
      <c r="CK168" s="435"/>
      <c r="CL168" s="471"/>
      <c r="CM168" s="471" t="str">
        <f t="shared" si="123"/>
        <v/>
      </c>
      <c r="CN168" s="435"/>
      <c r="CO168" s="435"/>
      <c r="CP168" s="435"/>
      <c r="CQ168" s="435"/>
      <c r="CR168" s="445"/>
      <c r="CS168" s="435"/>
      <c r="CT168" s="448"/>
      <c r="CU168" s="448"/>
      <c r="CV168" s="435"/>
      <c r="CW168" s="448"/>
      <c r="CX168" s="448"/>
      <c r="CY168" s="435"/>
      <c r="CZ168" s="448"/>
      <c r="DA168" s="448"/>
      <c r="DB168" s="435"/>
      <c r="DC168" s="448"/>
      <c r="DD168" s="448"/>
      <c r="DE168" s="435"/>
      <c r="DF168" s="448"/>
      <c r="DG168" s="448"/>
      <c r="DH168" s="435"/>
      <c r="DI168" s="435"/>
      <c r="DJ168" s="445"/>
      <c r="DK168" s="445"/>
      <c r="DL168" s="435"/>
      <c r="DO168" s="435"/>
      <c r="DP168" s="435"/>
      <c r="DQ168" s="435"/>
      <c r="DR168" s="435" t="s">
        <v>987</v>
      </c>
      <c r="DX168" s="471"/>
      <c r="EM168" s="435"/>
      <c r="EV168" s="435"/>
      <c r="EW168" s="435"/>
    </row>
    <row r="169" spans="1:16367" s="435" customFormat="1" x14ac:dyDescent="0.25">
      <c r="A169" s="471"/>
      <c r="B169" s="471"/>
      <c r="C169" s="471"/>
      <c r="D169" s="479"/>
      <c r="E169" s="479"/>
      <c r="F169" s="477"/>
      <c r="G169" s="478"/>
      <c r="H169" s="478"/>
      <c r="I169" s="477"/>
      <c r="J169" s="471"/>
      <c r="K169" s="477"/>
      <c r="L169" s="477"/>
      <c r="M169" s="477"/>
      <c r="N169" s="477"/>
      <c r="O169" s="477"/>
      <c r="P169" s="476"/>
      <c r="Q169" s="472"/>
      <c r="R169" s="485" t="s">
        <v>341</v>
      </c>
      <c r="S169" s="601"/>
      <c r="T169" s="471"/>
      <c r="U169" s="470"/>
      <c r="V169" s="593"/>
      <c r="W169" s="475"/>
      <c r="X169" s="447"/>
      <c r="Y169" s="470"/>
      <c r="Z169" s="439"/>
      <c r="AA169" s="474"/>
      <c r="AB169" s="470"/>
      <c r="AC169" s="439"/>
      <c r="AD169" s="470"/>
      <c r="AE169" s="618"/>
      <c r="AF169" s="479"/>
      <c r="AG169" s="479"/>
      <c r="AH169" s="479"/>
      <c r="AI169" s="483" t="s">
        <v>379</v>
      </c>
      <c r="AJ169" s="482" t="s">
        <v>387</v>
      </c>
      <c r="CL169" s="471"/>
      <c r="CM169" s="471" t="str">
        <f t="shared" si="123"/>
        <v/>
      </c>
      <c r="CR169" s="445"/>
      <c r="CT169" s="448"/>
      <c r="CU169" s="448"/>
      <c r="CW169" s="448"/>
      <c r="CX169" s="448"/>
      <c r="CZ169" s="448"/>
      <c r="DA169" s="448"/>
      <c r="DC169" s="448"/>
      <c r="DD169" s="448"/>
      <c r="DF169" s="448"/>
      <c r="DG169" s="448"/>
      <c r="DJ169" s="445"/>
      <c r="DK169" s="445"/>
      <c r="DM169" s="447"/>
      <c r="DN169" s="447"/>
      <c r="DR169" s="435" t="s">
        <v>988</v>
      </c>
      <c r="DS169" s="447"/>
      <c r="DT169" s="447"/>
      <c r="DU169" s="447"/>
      <c r="DV169" s="447"/>
      <c r="DW169" s="447"/>
      <c r="DX169" s="471"/>
      <c r="DY169" s="447"/>
      <c r="DZ169" s="447"/>
      <c r="EA169" s="447"/>
      <c r="EB169" s="447"/>
      <c r="EC169" s="447"/>
      <c r="ED169" s="447"/>
      <c r="EE169" s="447"/>
      <c r="EF169" s="447"/>
      <c r="EG169" s="447"/>
      <c r="EH169" s="447"/>
      <c r="EI169" s="447"/>
      <c r="EJ169" s="447"/>
      <c r="EK169" s="447"/>
      <c r="EL169" s="447"/>
      <c r="EN169" s="447"/>
      <c r="EO169" s="447"/>
      <c r="EP169" s="447"/>
      <c r="EQ169" s="447"/>
      <c r="ER169" s="447"/>
      <c r="ES169" s="447"/>
      <c r="ET169" s="447"/>
      <c r="EU169" s="447"/>
      <c r="EX169" s="447"/>
      <c r="EY169" s="447"/>
      <c r="EZ169" s="447"/>
      <c r="FA169" s="447"/>
      <c r="FB169" s="447"/>
      <c r="FC169" s="447"/>
      <c r="FD169" s="447"/>
      <c r="FE169" s="447"/>
      <c r="FF169" s="447"/>
      <c r="FG169" s="447"/>
      <c r="FH169" s="447"/>
      <c r="FI169" s="447"/>
      <c r="FJ169" s="447"/>
      <c r="FK169" s="447"/>
      <c r="FL169" s="447"/>
      <c r="FM169" s="447"/>
      <c r="FN169" s="447"/>
      <c r="FO169" s="447"/>
      <c r="FP169" s="447"/>
      <c r="FQ169" s="447"/>
      <c r="FR169" s="447"/>
      <c r="FS169" s="447"/>
      <c r="FT169" s="447"/>
      <c r="FU169" s="447"/>
      <c r="FV169" s="447"/>
      <c r="FW169" s="447"/>
      <c r="FX169" s="447"/>
      <c r="FY169" s="447"/>
      <c r="FZ169" s="447"/>
      <c r="GA169" s="447"/>
      <c r="GB169" s="447"/>
      <c r="GC169" s="447"/>
      <c r="GD169" s="447"/>
      <c r="GE169" s="447"/>
      <c r="GF169" s="447"/>
      <c r="GG169" s="447"/>
      <c r="GH169" s="447"/>
      <c r="GI169" s="447"/>
      <c r="GJ169" s="447"/>
      <c r="GK169" s="447"/>
      <c r="GL169" s="447"/>
      <c r="GM169" s="447"/>
      <c r="GN169" s="447"/>
      <c r="GO169" s="447"/>
      <c r="GP169" s="447"/>
      <c r="GQ169" s="447"/>
      <c r="GR169" s="447"/>
      <c r="GS169" s="447"/>
      <c r="GT169" s="447"/>
      <c r="GU169" s="447"/>
      <c r="GV169" s="447"/>
      <c r="GW169" s="447"/>
      <c r="GX169" s="447"/>
      <c r="GY169" s="447"/>
      <c r="GZ169" s="447"/>
      <c r="HA169" s="447"/>
      <c r="HB169" s="447"/>
      <c r="HC169" s="447"/>
      <c r="HD169" s="447"/>
      <c r="HE169" s="447"/>
      <c r="HF169" s="447"/>
      <c r="HG169" s="447"/>
      <c r="HH169" s="447"/>
      <c r="HI169" s="447"/>
      <c r="HJ169" s="447"/>
      <c r="HK169" s="447"/>
      <c r="HL169" s="447"/>
      <c r="HM169" s="447"/>
      <c r="HN169" s="447"/>
      <c r="HO169" s="447"/>
      <c r="HP169" s="447"/>
      <c r="HQ169" s="447"/>
      <c r="HR169" s="447"/>
      <c r="HS169" s="447"/>
      <c r="HT169" s="447"/>
      <c r="HU169" s="447"/>
      <c r="HV169" s="447"/>
      <c r="HW169" s="447"/>
      <c r="HX169" s="447"/>
      <c r="HY169" s="447"/>
      <c r="HZ169" s="447"/>
      <c r="IA169" s="447"/>
      <c r="IB169" s="447"/>
      <c r="IC169" s="447"/>
      <c r="ID169" s="447"/>
      <c r="IE169" s="447"/>
      <c r="IF169" s="447"/>
      <c r="IG169" s="447"/>
      <c r="IH169" s="447"/>
      <c r="II169" s="447"/>
      <c r="IJ169" s="447"/>
      <c r="IK169" s="447"/>
      <c r="IL169" s="447"/>
      <c r="IM169" s="447"/>
      <c r="IN169" s="447"/>
      <c r="IO169" s="447"/>
      <c r="IP169" s="447"/>
      <c r="IQ169" s="447"/>
      <c r="IR169" s="447"/>
      <c r="IS169" s="447"/>
      <c r="IT169" s="447"/>
      <c r="IU169" s="447"/>
      <c r="IV169" s="447"/>
      <c r="IW169" s="447"/>
      <c r="IX169" s="447"/>
      <c r="IY169" s="447"/>
      <c r="IZ169" s="447"/>
      <c r="JA169" s="447"/>
      <c r="JB169" s="447"/>
      <c r="JC169" s="447"/>
      <c r="JD169" s="447"/>
      <c r="JE169" s="447"/>
      <c r="JF169" s="447"/>
      <c r="JG169" s="447"/>
      <c r="JH169" s="447"/>
      <c r="JI169" s="447"/>
      <c r="JJ169" s="447"/>
      <c r="JK169" s="447"/>
      <c r="JL169" s="447"/>
      <c r="JM169" s="447"/>
      <c r="JN169" s="447"/>
      <c r="JO169" s="447"/>
      <c r="JP169" s="447"/>
      <c r="JQ169" s="447"/>
      <c r="JR169" s="447"/>
      <c r="JS169" s="447"/>
      <c r="JT169" s="447"/>
      <c r="JU169" s="447"/>
      <c r="JV169" s="447"/>
      <c r="JW169" s="447"/>
      <c r="JX169" s="447"/>
      <c r="JY169" s="447"/>
      <c r="JZ169" s="447"/>
      <c r="KA169" s="447"/>
      <c r="KB169" s="447"/>
      <c r="KC169" s="447"/>
      <c r="KD169" s="447"/>
      <c r="KE169" s="447"/>
      <c r="KF169" s="447"/>
      <c r="KG169" s="447"/>
      <c r="KH169" s="447"/>
      <c r="KI169" s="447"/>
      <c r="KJ169" s="447"/>
      <c r="KK169" s="447"/>
      <c r="KL169" s="447"/>
      <c r="KM169" s="447"/>
      <c r="KN169" s="447"/>
      <c r="KO169" s="447"/>
      <c r="KP169" s="447"/>
      <c r="KQ169" s="447"/>
      <c r="KR169" s="447"/>
      <c r="KS169" s="447"/>
      <c r="KT169" s="447"/>
      <c r="KU169" s="447"/>
      <c r="KV169" s="447"/>
      <c r="KW169" s="447"/>
      <c r="KX169" s="447"/>
      <c r="KY169" s="447"/>
      <c r="KZ169" s="447"/>
      <c r="LA169" s="447"/>
      <c r="LB169" s="447"/>
      <c r="LC169" s="447"/>
      <c r="LD169" s="447"/>
      <c r="LE169" s="447"/>
      <c r="LF169" s="447"/>
      <c r="LG169" s="447"/>
      <c r="LH169" s="447"/>
      <c r="LI169" s="447"/>
      <c r="LJ169" s="447"/>
      <c r="LK169" s="447"/>
      <c r="LL169" s="447"/>
      <c r="LM169" s="447"/>
      <c r="LN169" s="447"/>
      <c r="LO169" s="447"/>
      <c r="LP169" s="447"/>
      <c r="LQ169" s="447"/>
      <c r="LR169" s="447"/>
      <c r="LS169" s="447"/>
      <c r="LT169" s="447"/>
      <c r="LU169" s="447"/>
      <c r="LV169" s="447"/>
      <c r="LW169" s="447"/>
      <c r="LX169" s="447"/>
      <c r="LY169" s="447"/>
      <c r="LZ169" s="447"/>
      <c r="MA169" s="447"/>
      <c r="MB169" s="447"/>
      <c r="MC169" s="447"/>
      <c r="MD169" s="447"/>
      <c r="ME169" s="447"/>
      <c r="MF169" s="447"/>
      <c r="MG169" s="447"/>
      <c r="MH169" s="447"/>
      <c r="MI169" s="447"/>
      <c r="MJ169" s="447"/>
      <c r="MK169" s="447"/>
      <c r="ML169" s="447"/>
      <c r="MM169" s="447"/>
      <c r="MN169" s="447"/>
      <c r="MO169" s="447"/>
      <c r="MP169" s="447"/>
      <c r="MQ169" s="447"/>
      <c r="MR169" s="447"/>
      <c r="MS169" s="447"/>
      <c r="MT169" s="447"/>
      <c r="MU169" s="447"/>
      <c r="MV169" s="447"/>
      <c r="MW169" s="447"/>
      <c r="MX169" s="447"/>
      <c r="MY169" s="447"/>
      <c r="MZ169" s="447"/>
      <c r="NA169" s="447"/>
      <c r="NB169" s="447"/>
      <c r="NC169" s="447"/>
      <c r="ND169" s="447"/>
      <c r="NE169" s="447"/>
      <c r="NF169" s="447"/>
      <c r="NG169" s="447"/>
      <c r="NH169" s="447"/>
      <c r="NI169" s="447"/>
      <c r="NJ169" s="447"/>
      <c r="NK169" s="447"/>
      <c r="NL169" s="447"/>
      <c r="NM169" s="447"/>
      <c r="NN169" s="447"/>
      <c r="NO169" s="447"/>
      <c r="NP169" s="447"/>
      <c r="NQ169" s="447"/>
      <c r="NR169" s="447"/>
      <c r="NS169" s="447"/>
      <c r="NT169" s="447"/>
      <c r="NU169" s="447"/>
      <c r="NV169" s="447"/>
      <c r="NW169" s="447"/>
      <c r="NX169" s="447"/>
      <c r="NY169" s="447"/>
      <c r="NZ169" s="447"/>
      <c r="OA169" s="447"/>
      <c r="OB169" s="447"/>
      <c r="OC169" s="447"/>
      <c r="OD169" s="447"/>
      <c r="OE169" s="447"/>
      <c r="OF169" s="447"/>
      <c r="OG169" s="447"/>
      <c r="OH169" s="447"/>
      <c r="OI169" s="447"/>
      <c r="OJ169" s="447"/>
      <c r="OK169" s="447"/>
      <c r="OL169" s="447"/>
      <c r="OM169" s="447"/>
      <c r="ON169" s="447"/>
      <c r="OO169" s="447"/>
      <c r="OP169" s="447"/>
      <c r="OQ169" s="447"/>
      <c r="OR169" s="447"/>
      <c r="OS169" s="447"/>
      <c r="OT169" s="447"/>
      <c r="OU169" s="447"/>
      <c r="OV169" s="447"/>
      <c r="OW169" s="447"/>
      <c r="OX169" s="447"/>
      <c r="OY169" s="447"/>
      <c r="OZ169" s="447"/>
      <c r="PA169" s="447"/>
      <c r="PB169" s="447"/>
      <c r="PC169" s="447"/>
      <c r="PD169" s="447"/>
      <c r="PE169" s="447"/>
      <c r="PF169" s="447"/>
      <c r="PG169" s="447"/>
      <c r="PH169" s="447"/>
      <c r="PI169" s="447"/>
      <c r="PJ169" s="447"/>
      <c r="PK169" s="447"/>
      <c r="PL169" s="447"/>
      <c r="PM169" s="447"/>
      <c r="PN169" s="447"/>
      <c r="PO169" s="447"/>
      <c r="PP169" s="447"/>
      <c r="PQ169" s="447"/>
      <c r="PR169" s="447"/>
      <c r="PS169" s="447"/>
      <c r="PT169" s="447"/>
      <c r="PU169" s="447"/>
      <c r="PV169" s="447"/>
      <c r="PW169" s="447"/>
      <c r="PX169" s="447"/>
      <c r="PY169" s="447"/>
      <c r="PZ169" s="447"/>
      <c r="QA169" s="447"/>
      <c r="QB169" s="447"/>
      <c r="QC169" s="447"/>
      <c r="QD169" s="447"/>
      <c r="QE169" s="447"/>
      <c r="QF169" s="447"/>
      <c r="QG169" s="447"/>
      <c r="QH169" s="447"/>
      <c r="QI169" s="447"/>
      <c r="QJ169" s="447"/>
      <c r="QK169" s="447"/>
      <c r="QL169" s="447"/>
      <c r="QM169" s="447"/>
      <c r="QN169" s="447"/>
      <c r="QO169" s="447"/>
      <c r="QP169" s="447"/>
      <c r="QQ169" s="447"/>
      <c r="QR169" s="447"/>
      <c r="QS169" s="447"/>
      <c r="QT169" s="447"/>
      <c r="QU169" s="447"/>
      <c r="QV169" s="447"/>
      <c r="QW169" s="447"/>
      <c r="QX169" s="447"/>
      <c r="QY169" s="447"/>
      <c r="QZ169" s="447"/>
      <c r="RA169" s="447"/>
      <c r="RB169" s="447"/>
      <c r="RC169" s="447"/>
      <c r="RD169" s="447"/>
      <c r="RE169" s="447"/>
      <c r="RF169" s="447"/>
      <c r="RG169" s="447"/>
      <c r="RH169" s="447"/>
      <c r="RI169" s="447"/>
      <c r="RJ169" s="447"/>
      <c r="RK169" s="447"/>
      <c r="RL169" s="447"/>
      <c r="RM169" s="447"/>
      <c r="RN169" s="447"/>
      <c r="RO169" s="447"/>
      <c r="RP169" s="447"/>
      <c r="RQ169" s="447"/>
      <c r="RR169" s="447"/>
      <c r="RS169" s="447"/>
      <c r="RT169" s="447"/>
      <c r="RU169" s="447"/>
      <c r="RV169" s="447"/>
      <c r="RW169" s="447"/>
      <c r="RX169" s="447"/>
      <c r="RY169" s="447"/>
      <c r="RZ169" s="447"/>
      <c r="SA169" s="447"/>
      <c r="SB169" s="447"/>
      <c r="SC169" s="447"/>
      <c r="SD169" s="447"/>
      <c r="SE169" s="447"/>
      <c r="SF169" s="447"/>
      <c r="SG169" s="447"/>
      <c r="SH169" s="447"/>
      <c r="SI169" s="447"/>
      <c r="SJ169" s="447"/>
      <c r="SK169" s="447"/>
      <c r="SL169" s="447"/>
      <c r="SM169" s="447"/>
      <c r="SN169" s="447"/>
      <c r="SO169" s="447"/>
      <c r="SP169" s="447"/>
      <c r="SQ169" s="447"/>
      <c r="SR169" s="447"/>
      <c r="SS169" s="447"/>
      <c r="ST169" s="447"/>
      <c r="SU169" s="447"/>
      <c r="SV169" s="447"/>
      <c r="SW169" s="447"/>
      <c r="SX169" s="447"/>
      <c r="SY169" s="447"/>
      <c r="SZ169" s="447"/>
      <c r="TA169" s="447"/>
      <c r="TB169" s="447"/>
      <c r="TC169" s="447"/>
      <c r="TD169" s="447"/>
      <c r="TE169" s="447"/>
      <c r="TF169" s="447"/>
      <c r="TG169" s="447"/>
      <c r="TH169" s="447"/>
      <c r="TI169" s="447"/>
      <c r="TJ169" s="447"/>
      <c r="TK169" s="447"/>
      <c r="TL169" s="447"/>
      <c r="TM169" s="447"/>
      <c r="TN169" s="447"/>
      <c r="TO169" s="447"/>
      <c r="TP169" s="447"/>
      <c r="TQ169" s="447"/>
      <c r="TR169" s="447"/>
      <c r="TS169" s="447"/>
      <c r="TT169" s="447"/>
      <c r="TU169" s="447"/>
      <c r="TV169" s="447"/>
      <c r="TW169" s="447"/>
      <c r="TX169" s="447"/>
      <c r="TY169" s="447"/>
      <c r="TZ169" s="447"/>
      <c r="UA169" s="447"/>
      <c r="UB169" s="447"/>
      <c r="UC169" s="447"/>
      <c r="UD169" s="447"/>
      <c r="UE169" s="447"/>
      <c r="UF169" s="447"/>
      <c r="UG169" s="447"/>
      <c r="UH169" s="447"/>
      <c r="UI169" s="447"/>
      <c r="UJ169" s="447"/>
      <c r="UK169" s="447"/>
      <c r="UL169" s="447"/>
      <c r="UM169" s="447"/>
      <c r="UN169" s="447"/>
      <c r="UO169" s="447"/>
      <c r="UP169" s="447"/>
      <c r="UQ169" s="447"/>
      <c r="UR169" s="447"/>
      <c r="US169" s="447"/>
      <c r="UT169" s="447"/>
      <c r="UU169" s="447"/>
      <c r="UV169" s="447"/>
      <c r="UW169" s="447"/>
      <c r="UX169" s="447"/>
      <c r="UY169" s="447"/>
      <c r="UZ169" s="447"/>
      <c r="VA169" s="447"/>
      <c r="VB169" s="447"/>
      <c r="VC169" s="447"/>
      <c r="VD169" s="447"/>
      <c r="VE169" s="447"/>
      <c r="VF169" s="447"/>
      <c r="VG169" s="447"/>
      <c r="VH169" s="447"/>
      <c r="VI169" s="447"/>
      <c r="VJ169" s="447"/>
      <c r="VK169" s="447"/>
      <c r="VL169" s="447"/>
      <c r="VM169" s="447"/>
      <c r="VN169" s="447"/>
      <c r="VO169" s="447"/>
      <c r="VP169" s="447"/>
      <c r="VQ169" s="447"/>
      <c r="VR169" s="447"/>
      <c r="VS169" s="447"/>
      <c r="VT169" s="447"/>
      <c r="VU169" s="447"/>
      <c r="VV169" s="447"/>
      <c r="VW169" s="447"/>
      <c r="VX169" s="447"/>
      <c r="VY169" s="447"/>
      <c r="VZ169" s="447"/>
      <c r="WA169" s="447"/>
      <c r="WB169" s="447"/>
      <c r="WC169" s="447"/>
      <c r="WD169" s="447"/>
      <c r="WE169" s="447"/>
      <c r="WF169" s="447"/>
      <c r="WG169" s="447"/>
      <c r="WH169" s="447"/>
      <c r="WI169" s="447"/>
      <c r="WJ169" s="447"/>
      <c r="WK169" s="447"/>
      <c r="WL169" s="447"/>
      <c r="WM169" s="447"/>
      <c r="WN169" s="447"/>
      <c r="WO169" s="447"/>
      <c r="WP169" s="447"/>
      <c r="WQ169" s="447"/>
      <c r="WR169" s="447"/>
      <c r="WS169" s="447"/>
      <c r="WT169" s="447"/>
      <c r="WU169" s="447"/>
      <c r="WV169" s="447"/>
      <c r="WW169" s="447"/>
      <c r="WX169" s="447"/>
      <c r="WY169" s="447"/>
      <c r="WZ169" s="447"/>
      <c r="XA169" s="447"/>
      <c r="XB169" s="447"/>
      <c r="XC169" s="447"/>
      <c r="XD169" s="447"/>
      <c r="XE169" s="447"/>
      <c r="XF169" s="447"/>
      <c r="XG169" s="447"/>
      <c r="XH169" s="447"/>
      <c r="XI169" s="447"/>
      <c r="XJ169" s="447"/>
      <c r="XK169" s="447"/>
      <c r="XL169" s="447"/>
      <c r="XM169" s="447"/>
      <c r="XN169" s="447"/>
      <c r="XO169" s="447"/>
      <c r="XP169" s="447"/>
      <c r="XQ169" s="447"/>
      <c r="XR169" s="447"/>
      <c r="XS169" s="447"/>
      <c r="XT169" s="447"/>
      <c r="XU169" s="447"/>
      <c r="XV169" s="447"/>
      <c r="XW169" s="447"/>
      <c r="XX169" s="447"/>
      <c r="XY169" s="447"/>
      <c r="XZ169" s="447"/>
      <c r="YA169" s="447"/>
      <c r="YB169" s="447"/>
      <c r="YC169" s="447"/>
      <c r="YD169" s="447"/>
      <c r="YE169" s="447"/>
      <c r="YF169" s="447"/>
      <c r="YG169" s="447"/>
      <c r="YH169" s="447"/>
      <c r="YI169" s="447"/>
      <c r="YJ169" s="447"/>
      <c r="YK169" s="447"/>
      <c r="YL169" s="447"/>
      <c r="YM169" s="447"/>
      <c r="YN169" s="447"/>
      <c r="YO169" s="447"/>
      <c r="YP169" s="447"/>
      <c r="YQ169" s="447"/>
      <c r="YR169" s="447"/>
      <c r="YS169" s="447"/>
      <c r="YT169" s="447"/>
      <c r="YU169" s="447"/>
      <c r="YV169" s="447"/>
      <c r="YW169" s="447"/>
      <c r="YX169" s="447"/>
      <c r="YY169" s="447"/>
      <c r="YZ169" s="447"/>
      <c r="ZA169" s="447"/>
      <c r="ZB169" s="447"/>
      <c r="ZC169" s="447"/>
      <c r="ZD169" s="447"/>
      <c r="ZE169" s="447"/>
      <c r="ZF169" s="447"/>
      <c r="ZG169" s="447"/>
      <c r="ZH169" s="447"/>
      <c r="ZI169" s="447"/>
      <c r="ZJ169" s="447"/>
      <c r="ZK169" s="447"/>
      <c r="ZL169" s="447"/>
      <c r="ZM169" s="447"/>
      <c r="ZN169" s="447"/>
      <c r="ZO169" s="447"/>
      <c r="ZP169" s="447"/>
      <c r="ZQ169" s="447"/>
      <c r="ZR169" s="447"/>
      <c r="ZS169" s="447"/>
      <c r="ZT169" s="447"/>
      <c r="ZU169" s="447"/>
      <c r="ZV169" s="447"/>
      <c r="ZW169" s="447"/>
      <c r="ZX169" s="447"/>
      <c r="ZY169" s="447"/>
      <c r="ZZ169" s="447"/>
      <c r="AAA169" s="447"/>
      <c r="AAB169" s="447"/>
      <c r="AAC169" s="447"/>
      <c r="AAD169" s="447"/>
      <c r="AAE169" s="447"/>
      <c r="AAF169" s="447"/>
      <c r="AAG169" s="447"/>
      <c r="AAH169" s="447"/>
      <c r="AAI169" s="447"/>
      <c r="AAJ169" s="447"/>
      <c r="AAK169" s="447"/>
      <c r="AAL169" s="447"/>
      <c r="AAM169" s="447"/>
      <c r="AAN169" s="447"/>
      <c r="AAO169" s="447"/>
      <c r="AAP169" s="447"/>
      <c r="AAQ169" s="447"/>
      <c r="AAR169" s="447"/>
      <c r="AAS169" s="447"/>
      <c r="AAT169" s="447"/>
      <c r="AAU169" s="447"/>
      <c r="AAV169" s="447"/>
      <c r="AAW169" s="447"/>
      <c r="AAX169" s="447"/>
      <c r="AAY169" s="447"/>
      <c r="AAZ169" s="447"/>
      <c r="ABA169" s="447"/>
      <c r="ABB169" s="447"/>
      <c r="ABC169" s="447"/>
      <c r="ABD169" s="447"/>
      <c r="ABE169" s="447"/>
      <c r="ABF169" s="447"/>
      <c r="ABG169" s="447"/>
      <c r="ABH169" s="447"/>
      <c r="ABI169" s="447"/>
      <c r="ABJ169" s="447"/>
      <c r="ABK169" s="447"/>
      <c r="ABL169" s="447"/>
      <c r="ABM169" s="447"/>
      <c r="ABN169" s="447"/>
      <c r="ABO169" s="447"/>
      <c r="ABP169" s="447"/>
      <c r="ABQ169" s="447"/>
      <c r="ABR169" s="447"/>
      <c r="ABS169" s="447"/>
      <c r="ABT169" s="447"/>
      <c r="ABU169" s="447"/>
      <c r="ABV169" s="447"/>
      <c r="ABW169" s="447"/>
      <c r="ABX169" s="447"/>
      <c r="ABY169" s="447"/>
      <c r="ABZ169" s="447"/>
      <c r="ACA169" s="447"/>
      <c r="ACB169" s="447"/>
      <c r="ACC169" s="447"/>
      <c r="ACD169" s="447"/>
      <c r="ACE169" s="447"/>
      <c r="ACF169" s="447"/>
      <c r="ACG169" s="447"/>
      <c r="ACH169" s="447"/>
      <c r="ACI169" s="447"/>
      <c r="ACJ169" s="447"/>
      <c r="ACK169" s="447"/>
      <c r="ACL169" s="447"/>
      <c r="ACM169" s="447"/>
      <c r="ACN169" s="447"/>
      <c r="ACO169" s="447"/>
      <c r="ACP169" s="447"/>
      <c r="ACQ169" s="447"/>
      <c r="ACR169" s="447"/>
      <c r="ACS169" s="447"/>
      <c r="ACT169" s="447"/>
      <c r="ACU169" s="447"/>
      <c r="ACV169" s="447"/>
      <c r="ACW169" s="447"/>
      <c r="ACX169" s="447"/>
      <c r="ACY169" s="447"/>
      <c r="ACZ169" s="447"/>
      <c r="ADA169" s="447"/>
      <c r="ADB169" s="447"/>
      <c r="ADC169" s="447"/>
      <c r="ADD169" s="447"/>
      <c r="ADE169" s="447"/>
      <c r="ADF169" s="447"/>
      <c r="ADG169" s="447"/>
      <c r="ADH169" s="447"/>
      <c r="ADI169" s="447"/>
      <c r="ADJ169" s="447"/>
      <c r="ADK169" s="447"/>
      <c r="ADL169" s="447"/>
      <c r="ADM169" s="447"/>
      <c r="ADN169" s="447"/>
      <c r="ADO169" s="447"/>
      <c r="ADP169" s="447"/>
      <c r="ADQ169" s="447"/>
      <c r="ADR169" s="447"/>
      <c r="ADS169" s="447"/>
      <c r="ADT169" s="447"/>
      <c r="ADU169" s="447"/>
      <c r="ADV169" s="447"/>
      <c r="ADW169" s="447"/>
      <c r="ADX169" s="447"/>
      <c r="ADY169" s="447"/>
      <c r="ADZ169" s="447"/>
      <c r="AEA169" s="447"/>
      <c r="AEB169" s="447"/>
      <c r="AEC169" s="447"/>
      <c r="AED169" s="447"/>
      <c r="AEE169" s="447"/>
      <c r="AEF169" s="447"/>
      <c r="AEG169" s="447"/>
      <c r="AEH169" s="447"/>
      <c r="AEI169" s="447"/>
      <c r="AEJ169" s="447"/>
      <c r="AEK169" s="447"/>
      <c r="AEL169" s="447"/>
      <c r="AEM169" s="447"/>
      <c r="AEN169" s="447"/>
      <c r="AEO169" s="447"/>
      <c r="AEP169" s="447"/>
      <c r="AEQ169" s="447"/>
      <c r="AER169" s="447"/>
      <c r="AES169" s="447"/>
      <c r="AET169" s="447"/>
      <c r="AEU169" s="447"/>
      <c r="AEV169" s="447"/>
      <c r="AEW169" s="447"/>
      <c r="AEX169" s="447"/>
      <c r="AEY169" s="447"/>
      <c r="AEZ169" s="447"/>
      <c r="AFA169" s="447"/>
      <c r="AFB169" s="447"/>
      <c r="AFC169" s="447"/>
      <c r="AFD169" s="447"/>
      <c r="AFE169" s="447"/>
      <c r="AFF169" s="447"/>
      <c r="AFG169" s="447"/>
      <c r="AFH169" s="447"/>
      <c r="AFI169" s="447"/>
      <c r="AFJ169" s="447"/>
      <c r="AFK169" s="447"/>
      <c r="AFL169" s="447"/>
      <c r="AFM169" s="447"/>
      <c r="AFN169" s="447"/>
      <c r="AFO169" s="447"/>
      <c r="AFP169" s="447"/>
      <c r="AFQ169" s="447"/>
      <c r="AFR169" s="447"/>
      <c r="AFS169" s="447"/>
      <c r="AFT169" s="447"/>
      <c r="AFU169" s="447"/>
      <c r="AFV169" s="447"/>
      <c r="AFW169" s="447"/>
      <c r="AFX169" s="447"/>
      <c r="AFY169" s="447"/>
      <c r="AFZ169" s="447"/>
      <c r="AGA169" s="447"/>
      <c r="AGB169" s="447"/>
      <c r="AGC169" s="447"/>
      <c r="AGD169" s="447"/>
      <c r="AGE169" s="447"/>
      <c r="AGF169" s="447"/>
      <c r="AGG169" s="447"/>
      <c r="AGH169" s="447"/>
      <c r="AGI169" s="447"/>
      <c r="AGJ169" s="447"/>
      <c r="AGK169" s="447"/>
      <c r="AGL169" s="447"/>
      <c r="AGM169" s="447"/>
      <c r="AGN169" s="447"/>
      <c r="AGO169" s="447"/>
      <c r="AGP169" s="447"/>
      <c r="AGQ169" s="447"/>
      <c r="AGR169" s="447"/>
      <c r="AGS169" s="447"/>
      <c r="AGT169" s="447"/>
      <c r="AGU169" s="447"/>
      <c r="AGV169" s="447"/>
      <c r="AGW169" s="447"/>
      <c r="AGX169" s="447"/>
      <c r="AGY169" s="447"/>
      <c r="AGZ169" s="447"/>
      <c r="AHA169" s="447"/>
      <c r="AHB169" s="447"/>
      <c r="AHC169" s="447"/>
      <c r="AHD169" s="447"/>
      <c r="AHE169" s="447"/>
      <c r="AHF169" s="447"/>
      <c r="AHG169" s="447"/>
      <c r="AHH169" s="447"/>
      <c r="AHI169" s="447"/>
      <c r="AHJ169" s="447"/>
      <c r="AHK169" s="447"/>
      <c r="AHL169" s="447"/>
      <c r="AHM169" s="447"/>
      <c r="AHN169" s="447"/>
      <c r="AHO169" s="447"/>
      <c r="AHP169" s="447"/>
      <c r="AHQ169" s="447"/>
      <c r="AHR169" s="447"/>
      <c r="AHS169" s="447"/>
      <c r="AHT169" s="447"/>
      <c r="AHU169" s="447"/>
      <c r="AHV169" s="447"/>
      <c r="AHW169" s="447"/>
      <c r="AHX169" s="447"/>
      <c r="AHY169" s="447"/>
      <c r="AHZ169" s="447"/>
      <c r="AIA169" s="447"/>
      <c r="AIB169" s="447"/>
      <c r="AIC169" s="447"/>
      <c r="AID169" s="447"/>
      <c r="AIE169" s="447"/>
      <c r="AIF169" s="447"/>
      <c r="AIG169" s="447"/>
      <c r="AIH169" s="447"/>
      <c r="AII169" s="447"/>
      <c r="AIJ169" s="447"/>
      <c r="AIK169" s="447"/>
      <c r="AIL169" s="447"/>
      <c r="AIM169" s="447"/>
      <c r="AIN169" s="447"/>
      <c r="AIO169" s="447"/>
      <c r="AIP169" s="447"/>
      <c r="AIQ169" s="447"/>
      <c r="AIR169" s="447"/>
      <c r="AIS169" s="447"/>
      <c r="AIT169" s="447"/>
      <c r="AIU169" s="447"/>
      <c r="AIV169" s="447"/>
      <c r="AIW169" s="447"/>
      <c r="AIX169" s="447"/>
      <c r="AIY169" s="447"/>
      <c r="AIZ169" s="447"/>
      <c r="AJA169" s="447"/>
      <c r="AJB169" s="447"/>
      <c r="AJC169" s="447"/>
      <c r="AJD169" s="447"/>
      <c r="AJE169" s="447"/>
      <c r="AJF169" s="447"/>
      <c r="AJG169" s="447"/>
      <c r="AJH169" s="447"/>
      <c r="AJI169" s="447"/>
      <c r="AJJ169" s="447"/>
      <c r="AJK169" s="447"/>
      <c r="AJL169" s="447"/>
      <c r="AJM169" s="447"/>
      <c r="AJN169" s="447"/>
      <c r="AJO169" s="447"/>
      <c r="AJP169" s="447"/>
      <c r="AJQ169" s="447"/>
      <c r="AJR169" s="447"/>
      <c r="AJS169" s="447"/>
      <c r="AJT169" s="447"/>
      <c r="AJU169" s="447"/>
      <c r="AJV169" s="447"/>
      <c r="AJW169" s="447"/>
      <c r="AJX169" s="447"/>
      <c r="AJY169" s="447"/>
      <c r="AJZ169" s="447"/>
      <c r="AKA169" s="447"/>
      <c r="AKB169" s="447"/>
      <c r="AKC169" s="447"/>
      <c r="AKD169" s="447"/>
      <c r="AKE169" s="447"/>
      <c r="AKF169" s="447"/>
      <c r="AKG169" s="447"/>
      <c r="AKH169" s="447"/>
      <c r="AKI169" s="447"/>
      <c r="AKJ169" s="447"/>
      <c r="AKK169" s="447"/>
      <c r="AKL169" s="447"/>
      <c r="AKM169" s="447"/>
      <c r="AKN169" s="447"/>
      <c r="AKO169" s="447"/>
      <c r="AKP169" s="447"/>
      <c r="AKQ169" s="447"/>
      <c r="AKR169" s="447"/>
      <c r="AKS169" s="447"/>
      <c r="AKT169" s="447"/>
      <c r="AKU169" s="447"/>
      <c r="AKV169" s="447"/>
      <c r="AKW169" s="447"/>
      <c r="AKX169" s="447"/>
      <c r="AKY169" s="447"/>
      <c r="AKZ169" s="447"/>
      <c r="ALA169" s="447"/>
      <c r="ALB169" s="447"/>
      <c r="ALC169" s="447"/>
      <c r="ALD169" s="447"/>
      <c r="ALE169" s="447"/>
      <c r="ALF169" s="447"/>
      <c r="ALG169" s="447"/>
      <c r="ALH169" s="447"/>
      <c r="ALI169" s="447"/>
      <c r="ALJ169" s="447"/>
      <c r="ALK169" s="447"/>
      <c r="ALL169" s="447"/>
      <c r="ALM169" s="447"/>
      <c r="ALN169" s="447"/>
      <c r="ALO169" s="447"/>
      <c r="ALP169" s="447"/>
      <c r="ALQ169" s="447"/>
      <c r="ALR169" s="447"/>
      <c r="ALS169" s="447"/>
      <c r="ALT169" s="447"/>
      <c r="ALU169" s="447"/>
      <c r="ALV169" s="447"/>
      <c r="ALW169" s="447"/>
      <c r="ALX169" s="447"/>
      <c r="ALY169" s="447"/>
      <c r="ALZ169" s="447"/>
      <c r="AMA169" s="447"/>
      <c r="AMB169" s="447"/>
      <c r="AMC169" s="447"/>
      <c r="AMD169" s="447"/>
      <c r="AME169" s="447"/>
      <c r="AMF169" s="447"/>
      <c r="AMG169" s="447"/>
      <c r="AMH169" s="447"/>
      <c r="AMI169" s="447"/>
      <c r="AMJ169" s="447"/>
      <c r="AMK169" s="447"/>
      <c r="AML169" s="447"/>
      <c r="AMM169" s="447"/>
      <c r="AMN169" s="447"/>
      <c r="AMO169" s="447"/>
      <c r="AMP169" s="447"/>
      <c r="AMQ169" s="447"/>
      <c r="AMR169" s="447"/>
      <c r="AMS169" s="447"/>
      <c r="AMT169" s="447"/>
      <c r="AMU169" s="447"/>
      <c r="AMV169" s="447"/>
      <c r="AMW169" s="447"/>
      <c r="AMX169" s="447"/>
      <c r="AMY169" s="447"/>
      <c r="AMZ169" s="447"/>
      <c r="ANA169" s="447"/>
      <c r="ANB169" s="447"/>
      <c r="ANC169" s="447"/>
      <c r="AND169" s="447"/>
      <c r="ANE169" s="447"/>
      <c r="ANF169" s="447"/>
      <c r="ANG169" s="447"/>
      <c r="ANH169" s="447"/>
      <c r="ANI169" s="447"/>
      <c r="ANJ169" s="447"/>
      <c r="ANK169" s="447"/>
      <c r="ANL169" s="447"/>
      <c r="ANM169" s="447"/>
      <c r="ANN169" s="447"/>
      <c r="ANO169" s="447"/>
      <c r="ANP169" s="447"/>
      <c r="ANQ169" s="447"/>
      <c r="ANR169" s="447"/>
      <c r="ANS169" s="447"/>
      <c r="ANT169" s="447"/>
      <c r="ANU169" s="447"/>
      <c r="ANV169" s="447"/>
      <c r="ANW169" s="447"/>
      <c r="ANX169" s="447"/>
      <c r="ANY169" s="447"/>
      <c r="ANZ169" s="447"/>
      <c r="AOA169" s="447"/>
      <c r="AOB169" s="447"/>
      <c r="AOC169" s="447"/>
      <c r="AOD169" s="447"/>
      <c r="AOE169" s="447"/>
      <c r="AOF169" s="447"/>
      <c r="AOG169" s="447"/>
      <c r="AOH169" s="447"/>
      <c r="AOI169" s="447"/>
      <c r="AOJ169" s="447"/>
      <c r="AOK169" s="447"/>
      <c r="AOL169" s="447"/>
      <c r="AOM169" s="447"/>
      <c r="AON169" s="447"/>
      <c r="AOO169" s="447"/>
      <c r="AOP169" s="447"/>
      <c r="AOQ169" s="447"/>
      <c r="AOR169" s="447"/>
      <c r="AOS169" s="447"/>
      <c r="AOT169" s="447"/>
      <c r="AOU169" s="447"/>
      <c r="AOV169" s="447"/>
      <c r="AOW169" s="447"/>
      <c r="AOX169" s="447"/>
      <c r="AOY169" s="447"/>
      <c r="AOZ169" s="447"/>
      <c r="APA169" s="447"/>
      <c r="APB169" s="447"/>
      <c r="APC169" s="447"/>
      <c r="APD169" s="447"/>
      <c r="APE169" s="447"/>
      <c r="APF169" s="447"/>
      <c r="APG169" s="447"/>
      <c r="APH169" s="447"/>
      <c r="API169" s="447"/>
      <c r="APJ169" s="447"/>
      <c r="APK169" s="447"/>
      <c r="APL169" s="447"/>
      <c r="APM169" s="447"/>
      <c r="APN169" s="447"/>
      <c r="APO169" s="447"/>
      <c r="APP169" s="447"/>
      <c r="APQ169" s="447"/>
      <c r="APR169" s="447"/>
      <c r="APS169" s="447"/>
      <c r="APT169" s="447"/>
      <c r="APU169" s="447"/>
      <c r="APV169" s="447"/>
      <c r="APW169" s="447"/>
      <c r="APX169" s="447"/>
      <c r="APY169" s="447"/>
      <c r="APZ169" s="447"/>
      <c r="AQA169" s="447"/>
      <c r="AQB169" s="447"/>
      <c r="AQC169" s="447"/>
      <c r="AQD169" s="447"/>
      <c r="AQE169" s="447"/>
      <c r="AQF169" s="447"/>
      <c r="AQG169" s="447"/>
      <c r="AQH169" s="447"/>
      <c r="AQI169" s="447"/>
      <c r="AQJ169" s="447"/>
      <c r="AQK169" s="447"/>
      <c r="AQL169" s="447"/>
      <c r="AQM169" s="447"/>
      <c r="AQN169" s="447"/>
      <c r="AQO169" s="447"/>
      <c r="AQP169" s="447"/>
      <c r="AQQ169" s="447"/>
      <c r="AQR169" s="447"/>
      <c r="AQS169" s="447"/>
      <c r="AQT169" s="447"/>
      <c r="AQU169" s="447"/>
      <c r="AQV169" s="447"/>
      <c r="AQW169" s="447"/>
      <c r="AQX169" s="447"/>
      <c r="AQY169" s="447"/>
      <c r="AQZ169" s="447"/>
      <c r="ARA169" s="447"/>
      <c r="ARB169" s="447"/>
      <c r="ARC169" s="447"/>
      <c r="ARD169" s="447"/>
      <c r="ARE169" s="447"/>
      <c r="ARF169" s="447"/>
      <c r="ARG169" s="447"/>
      <c r="ARH169" s="447"/>
      <c r="ARI169" s="447"/>
      <c r="ARJ169" s="447"/>
      <c r="ARK169" s="447"/>
      <c r="ARL169" s="447"/>
      <c r="ARM169" s="447"/>
      <c r="ARN169" s="447"/>
      <c r="ARO169" s="447"/>
      <c r="ARP169" s="447"/>
      <c r="ARQ169" s="447"/>
      <c r="ARR169" s="447"/>
      <c r="ARS169" s="447"/>
      <c r="ART169" s="447"/>
      <c r="ARU169" s="447"/>
      <c r="ARV169" s="447"/>
      <c r="ARW169" s="447"/>
      <c r="ARX169" s="447"/>
      <c r="ARY169" s="447"/>
      <c r="ARZ169" s="447"/>
      <c r="ASA169" s="447"/>
      <c r="ASB169" s="447"/>
      <c r="ASC169" s="447"/>
      <c r="ASD169" s="447"/>
      <c r="ASE169" s="447"/>
      <c r="ASF169" s="447"/>
      <c r="ASG169" s="447"/>
      <c r="ASH169" s="447"/>
      <c r="ASI169" s="447"/>
      <c r="ASJ169" s="447"/>
      <c r="ASK169" s="447"/>
      <c r="ASL169" s="447"/>
      <c r="ASM169" s="447"/>
      <c r="ASN169" s="447"/>
      <c r="ASO169" s="447"/>
      <c r="ASP169" s="447"/>
      <c r="ASQ169" s="447"/>
      <c r="ASR169" s="447"/>
      <c r="ASS169" s="447"/>
      <c r="AST169" s="447"/>
      <c r="ASU169" s="447"/>
      <c r="ASV169" s="447"/>
      <c r="ASW169" s="447"/>
      <c r="ASX169" s="447"/>
      <c r="ASY169" s="447"/>
      <c r="ASZ169" s="447"/>
      <c r="ATA169" s="447"/>
      <c r="ATB169" s="447"/>
      <c r="ATC169" s="447"/>
      <c r="ATD169" s="447"/>
      <c r="ATE169" s="447"/>
      <c r="ATF169" s="447"/>
      <c r="ATG169" s="447"/>
      <c r="ATH169" s="447"/>
      <c r="ATI169" s="447"/>
      <c r="ATJ169" s="447"/>
      <c r="ATK169" s="447"/>
      <c r="ATL169" s="447"/>
      <c r="ATM169" s="447"/>
      <c r="ATN169" s="447"/>
      <c r="ATO169" s="447"/>
      <c r="ATP169" s="447"/>
      <c r="ATQ169" s="447"/>
      <c r="ATR169" s="447"/>
      <c r="ATS169" s="447"/>
      <c r="ATT169" s="447"/>
      <c r="ATU169" s="447"/>
      <c r="ATV169" s="447"/>
      <c r="ATW169" s="447"/>
      <c r="ATX169" s="447"/>
      <c r="ATY169" s="447"/>
      <c r="ATZ169" s="447"/>
      <c r="AUA169" s="447"/>
      <c r="AUB169" s="447"/>
      <c r="AUC169" s="447"/>
      <c r="AUD169" s="447"/>
      <c r="AUE169" s="447"/>
      <c r="AUF169" s="447"/>
      <c r="AUG169" s="447"/>
      <c r="AUH169" s="447"/>
      <c r="AUI169" s="447"/>
      <c r="AUJ169" s="447"/>
      <c r="AUK169" s="447"/>
      <c r="AUL169" s="447"/>
      <c r="AUM169" s="447"/>
      <c r="AUN169" s="447"/>
      <c r="AUO169" s="447"/>
      <c r="AUP169" s="447"/>
      <c r="AUQ169" s="447"/>
      <c r="AUR169" s="447"/>
      <c r="AUS169" s="447"/>
      <c r="AUT169" s="447"/>
      <c r="AUU169" s="447"/>
      <c r="AUV169" s="447"/>
      <c r="AUW169" s="447"/>
      <c r="AUX169" s="447"/>
      <c r="AUY169" s="447"/>
      <c r="AUZ169" s="447"/>
      <c r="AVA169" s="447"/>
      <c r="AVB169" s="447"/>
      <c r="AVC169" s="447"/>
      <c r="AVD169" s="447"/>
      <c r="AVE169" s="447"/>
      <c r="AVF169" s="447"/>
      <c r="AVG169" s="447"/>
      <c r="AVH169" s="447"/>
      <c r="AVI169" s="447"/>
      <c r="AVJ169" s="447"/>
      <c r="AVK169" s="447"/>
      <c r="AVL169" s="447"/>
      <c r="AVM169" s="447"/>
      <c r="AVN169" s="447"/>
      <c r="AVO169" s="447"/>
      <c r="AVP169" s="447"/>
      <c r="AVQ169" s="447"/>
      <c r="AVR169" s="447"/>
      <c r="AVS169" s="447"/>
      <c r="AVT169" s="447"/>
      <c r="AVU169" s="447"/>
      <c r="AVV169" s="447"/>
      <c r="AVW169" s="447"/>
      <c r="AVX169" s="447"/>
      <c r="AVY169" s="447"/>
      <c r="AVZ169" s="447"/>
      <c r="AWA169" s="447"/>
      <c r="AWB169" s="447"/>
      <c r="AWC169" s="447"/>
      <c r="AWD169" s="447"/>
      <c r="AWE169" s="447"/>
      <c r="AWF169" s="447"/>
      <c r="AWG169" s="447"/>
      <c r="AWH169" s="447"/>
      <c r="AWI169" s="447"/>
      <c r="AWJ169" s="447"/>
      <c r="AWK169" s="447"/>
      <c r="AWL169" s="447"/>
      <c r="AWM169" s="447"/>
      <c r="AWN169" s="447"/>
      <c r="AWO169" s="447"/>
      <c r="AWP169" s="447"/>
      <c r="AWQ169" s="447"/>
      <c r="AWR169" s="447"/>
      <c r="AWS169" s="447"/>
      <c r="AWT169" s="447"/>
      <c r="AWU169" s="447"/>
      <c r="AWV169" s="447"/>
      <c r="AWW169" s="447"/>
      <c r="AWX169" s="447"/>
      <c r="AWY169" s="447"/>
      <c r="AWZ169" s="447"/>
      <c r="AXA169" s="447"/>
      <c r="AXB169" s="447"/>
      <c r="AXC169" s="447"/>
      <c r="AXD169" s="447"/>
      <c r="AXE169" s="447"/>
      <c r="AXF169" s="447"/>
      <c r="AXG169" s="447"/>
      <c r="AXH169" s="447"/>
      <c r="AXI169" s="447"/>
      <c r="AXJ169" s="447"/>
      <c r="AXK169" s="447"/>
      <c r="AXL169" s="447"/>
      <c r="AXM169" s="447"/>
      <c r="AXN169" s="447"/>
      <c r="AXO169" s="447"/>
      <c r="AXP169" s="447"/>
      <c r="AXQ169" s="447"/>
      <c r="AXR169" s="447"/>
      <c r="AXS169" s="447"/>
      <c r="AXT169" s="447"/>
      <c r="AXU169" s="447"/>
      <c r="AXV169" s="447"/>
      <c r="AXW169" s="447"/>
      <c r="AXX169" s="447"/>
      <c r="AXY169" s="447"/>
      <c r="AXZ169" s="447"/>
      <c r="AYA169" s="447"/>
      <c r="AYB169" s="447"/>
      <c r="AYC169" s="447"/>
      <c r="AYD169" s="447"/>
      <c r="AYE169" s="447"/>
      <c r="AYF169" s="447"/>
      <c r="AYG169" s="447"/>
      <c r="AYH169" s="447"/>
      <c r="AYI169" s="447"/>
      <c r="AYJ169" s="447"/>
      <c r="AYK169" s="447"/>
      <c r="AYL169" s="447"/>
      <c r="AYM169" s="447"/>
      <c r="AYN169" s="447"/>
      <c r="AYO169" s="447"/>
      <c r="AYP169" s="447"/>
      <c r="AYQ169" s="447"/>
      <c r="AYR169" s="447"/>
      <c r="AYS169" s="447"/>
      <c r="AYT169" s="447"/>
      <c r="AYU169" s="447"/>
      <c r="AYV169" s="447"/>
      <c r="AYW169" s="447"/>
      <c r="AYX169" s="447"/>
      <c r="AYY169" s="447"/>
      <c r="AYZ169" s="447"/>
      <c r="AZA169" s="447"/>
      <c r="AZB169" s="447"/>
      <c r="AZC169" s="447"/>
      <c r="AZD169" s="447"/>
      <c r="AZE169" s="447"/>
      <c r="AZF169" s="447"/>
      <c r="AZG169" s="447"/>
      <c r="AZH169" s="447"/>
      <c r="AZI169" s="447"/>
      <c r="AZJ169" s="447"/>
      <c r="AZK169" s="447"/>
      <c r="AZL169" s="447"/>
      <c r="AZM169" s="447"/>
      <c r="AZN169" s="447"/>
      <c r="AZO169" s="447"/>
      <c r="AZP169" s="447"/>
      <c r="AZQ169" s="447"/>
      <c r="AZR169" s="447"/>
      <c r="AZS169" s="447"/>
      <c r="AZT169" s="447"/>
      <c r="AZU169" s="447"/>
      <c r="AZV169" s="447"/>
      <c r="AZW169" s="447"/>
      <c r="AZX169" s="447"/>
      <c r="AZY169" s="447"/>
      <c r="AZZ169" s="447"/>
      <c r="BAA169" s="447"/>
      <c r="BAB169" s="447"/>
      <c r="BAC169" s="447"/>
      <c r="BAD169" s="447"/>
      <c r="BAE169" s="447"/>
      <c r="BAF169" s="447"/>
      <c r="BAG169" s="447"/>
      <c r="BAH169" s="447"/>
      <c r="BAI169" s="447"/>
      <c r="BAJ169" s="447"/>
      <c r="BAK169" s="447"/>
      <c r="BAL169" s="447"/>
      <c r="BAM169" s="447"/>
      <c r="BAN169" s="447"/>
      <c r="BAO169" s="447"/>
      <c r="BAP169" s="447"/>
      <c r="BAQ169" s="447"/>
      <c r="BAR169" s="447"/>
      <c r="BAS169" s="447"/>
      <c r="BAT169" s="447"/>
      <c r="BAU169" s="447"/>
      <c r="BAV169" s="447"/>
      <c r="BAW169" s="447"/>
      <c r="BAX169" s="447"/>
      <c r="BAY169" s="447"/>
      <c r="BAZ169" s="447"/>
      <c r="BBA169" s="447"/>
      <c r="BBB169" s="447"/>
      <c r="BBC169" s="447"/>
      <c r="BBD169" s="447"/>
      <c r="BBE169" s="447"/>
      <c r="BBF169" s="447"/>
      <c r="BBG169" s="447"/>
      <c r="BBH169" s="447"/>
      <c r="BBI169" s="447"/>
      <c r="BBJ169" s="447"/>
      <c r="BBK169" s="447"/>
      <c r="BBL169" s="447"/>
      <c r="BBM169" s="447"/>
      <c r="BBN169" s="447"/>
      <c r="BBO169" s="447"/>
      <c r="BBP169" s="447"/>
      <c r="BBQ169" s="447"/>
      <c r="BBR169" s="447"/>
      <c r="BBS169" s="447"/>
      <c r="BBT169" s="447"/>
      <c r="BBU169" s="447"/>
      <c r="BBV169" s="447"/>
      <c r="BBW169" s="447"/>
      <c r="BBX169" s="447"/>
      <c r="BBY169" s="447"/>
      <c r="BBZ169" s="447"/>
      <c r="BCA169" s="447"/>
      <c r="BCB169" s="447"/>
      <c r="BCC169" s="447"/>
      <c r="BCD169" s="447"/>
      <c r="BCE169" s="447"/>
      <c r="BCF169" s="447"/>
      <c r="BCG169" s="447"/>
      <c r="BCH169" s="447"/>
      <c r="BCI169" s="447"/>
      <c r="BCJ169" s="447"/>
      <c r="BCK169" s="447"/>
      <c r="BCL169" s="447"/>
      <c r="BCM169" s="447"/>
      <c r="BCN169" s="447"/>
      <c r="BCO169" s="447"/>
      <c r="BCP169" s="447"/>
      <c r="BCQ169" s="447"/>
      <c r="BCR169" s="447"/>
      <c r="BCS169" s="447"/>
      <c r="BCT169" s="447"/>
      <c r="BCU169" s="447"/>
      <c r="BCV169" s="447"/>
      <c r="BCW169" s="447"/>
      <c r="BCX169" s="447"/>
      <c r="BCY169" s="447"/>
      <c r="BCZ169" s="447"/>
      <c r="BDA169" s="447"/>
      <c r="BDB169" s="447"/>
      <c r="BDC169" s="447"/>
      <c r="BDD169" s="447"/>
      <c r="BDE169" s="447"/>
      <c r="BDF169" s="447"/>
      <c r="BDG169" s="447"/>
      <c r="BDH169" s="447"/>
      <c r="BDI169" s="447"/>
      <c r="BDJ169" s="447"/>
      <c r="BDK169" s="447"/>
      <c r="BDL169" s="447"/>
      <c r="BDM169" s="447"/>
      <c r="BDN169" s="447"/>
      <c r="BDO169" s="447"/>
      <c r="BDP169" s="447"/>
      <c r="BDQ169" s="447"/>
      <c r="BDR169" s="447"/>
      <c r="BDS169" s="447"/>
      <c r="BDT169" s="447"/>
      <c r="BDU169" s="447"/>
      <c r="BDV169" s="447"/>
      <c r="BDW169" s="447"/>
      <c r="BDX169" s="447"/>
      <c r="BDY169" s="447"/>
      <c r="BDZ169" s="447"/>
      <c r="BEA169" s="447"/>
      <c r="BEB169" s="447"/>
      <c r="BEC169" s="447"/>
      <c r="BED169" s="447"/>
      <c r="BEE169" s="447"/>
      <c r="BEF169" s="447"/>
      <c r="BEG169" s="447"/>
      <c r="BEH169" s="447"/>
      <c r="BEI169" s="447"/>
      <c r="BEJ169" s="447"/>
      <c r="BEK169" s="447"/>
      <c r="BEL169" s="447"/>
      <c r="BEM169" s="447"/>
      <c r="BEN169" s="447"/>
      <c r="BEO169" s="447"/>
      <c r="BEP169" s="447"/>
      <c r="BEQ169" s="447"/>
      <c r="BER169" s="447"/>
      <c r="BES169" s="447"/>
      <c r="BET169" s="447"/>
      <c r="BEU169" s="447"/>
      <c r="BEV169" s="447"/>
      <c r="BEW169" s="447"/>
      <c r="BEX169" s="447"/>
      <c r="BEY169" s="447"/>
      <c r="BEZ169" s="447"/>
      <c r="BFA169" s="447"/>
      <c r="BFB169" s="447"/>
      <c r="BFC169" s="447"/>
      <c r="BFD169" s="447"/>
      <c r="BFE169" s="447"/>
      <c r="BFF169" s="447"/>
      <c r="BFG169" s="447"/>
      <c r="BFH169" s="447"/>
      <c r="BFI169" s="447"/>
      <c r="BFJ169" s="447"/>
      <c r="BFK169" s="447"/>
      <c r="BFL169" s="447"/>
      <c r="BFM169" s="447"/>
      <c r="BFN169" s="447"/>
      <c r="BFO169" s="447"/>
      <c r="BFP169" s="447"/>
      <c r="BFQ169" s="447"/>
      <c r="BFR169" s="447"/>
      <c r="BFS169" s="447"/>
      <c r="BFT169" s="447"/>
      <c r="BFU169" s="447"/>
      <c r="BFV169" s="447"/>
      <c r="BFW169" s="447"/>
      <c r="BFX169" s="447"/>
      <c r="BFY169" s="447"/>
      <c r="BFZ169" s="447"/>
      <c r="BGA169" s="447"/>
      <c r="BGB169" s="447"/>
      <c r="BGC169" s="447"/>
      <c r="BGD169" s="447"/>
      <c r="BGE169" s="447"/>
      <c r="BGF169" s="447"/>
      <c r="BGG169" s="447"/>
      <c r="BGH169" s="447"/>
      <c r="BGI169" s="447"/>
      <c r="BGJ169" s="447"/>
      <c r="BGK169" s="447"/>
      <c r="BGL169" s="447"/>
      <c r="BGM169" s="447"/>
      <c r="BGN169" s="447"/>
      <c r="BGO169" s="447"/>
      <c r="BGP169" s="447"/>
      <c r="BGQ169" s="447"/>
      <c r="BGR169" s="447"/>
      <c r="BGS169" s="447"/>
      <c r="BGT169" s="447"/>
      <c r="BGU169" s="447"/>
      <c r="BGV169" s="447"/>
      <c r="BGW169" s="447"/>
      <c r="BGX169" s="447"/>
      <c r="BGY169" s="447"/>
      <c r="BGZ169" s="447"/>
      <c r="BHA169" s="447"/>
      <c r="BHB169" s="447"/>
      <c r="BHC169" s="447"/>
      <c r="BHD169" s="447"/>
      <c r="BHE169" s="447"/>
      <c r="BHF169" s="447"/>
      <c r="BHG169" s="447"/>
      <c r="BHH169" s="447"/>
      <c r="BHI169" s="447"/>
      <c r="BHJ169" s="447"/>
      <c r="BHK169" s="447"/>
      <c r="BHL169" s="447"/>
      <c r="BHM169" s="447"/>
      <c r="BHN169" s="447"/>
      <c r="BHO169" s="447"/>
      <c r="BHP169" s="447"/>
      <c r="BHQ169" s="447"/>
      <c r="BHR169" s="447"/>
      <c r="BHS169" s="447"/>
      <c r="BHT169" s="447"/>
      <c r="BHU169" s="447"/>
      <c r="BHV169" s="447"/>
      <c r="BHW169" s="447"/>
      <c r="BHX169" s="447"/>
      <c r="BHY169" s="447"/>
      <c r="BHZ169" s="447"/>
      <c r="BIA169" s="447"/>
      <c r="BIB169" s="447"/>
      <c r="BIC169" s="447"/>
      <c r="BID169" s="447"/>
      <c r="BIE169" s="447"/>
      <c r="BIF169" s="447"/>
      <c r="BIG169" s="447"/>
      <c r="BIH169" s="447"/>
      <c r="BII169" s="447"/>
      <c r="BIJ169" s="447"/>
      <c r="BIK169" s="447"/>
      <c r="BIL169" s="447"/>
      <c r="BIM169" s="447"/>
      <c r="BIN169" s="447"/>
      <c r="BIO169" s="447"/>
      <c r="BIP169" s="447"/>
      <c r="BIQ169" s="447"/>
      <c r="BIR169" s="447"/>
      <c r="BIS169" s="447"/>
      <c r="BIT169" s="447"/>
      <c r="BIU169" s="447"/>
      <c r="BIV169" s="447"/>
      <c r="BIW169" s="447"/>
      <c r="BIX169" s="447"/>
      <c r="BIY169" s="447"/>
      <c r="BIZ169" s="447"/>
      <c r="BJA169" s="447"/>
      <c r="BJB169" s="447"/>
      <c r="BJC169" s="447"/>
      <c r="BJD169" s="447"/>
      <c r="BJE169" s="447"/>
      <c r="BJF169" s="447"/>
      <c r="BJG169" s="447"/>
      <c r="BJH169" s="447"/>
      <c r="BJI169" s="447"/>
      <c r="BJJ169" s="447"/>
      <c r="BJK169" s="447"/>
      <c r="BJL169" s="447"/>
      <c r="BJM169" s="447"/>
      <c r="BJN169" s="447"/>
      <c r="BJO169" s="447"/>
      <c r="BJP169" s="447"/>
      <c r="BJQ169" s="447"/>
      <c r="BJR169" s="447"/>
      <c r="BJS169" s="447"/>
      <c r="BJT169" s="447"/>
      <c r="BJU169" s="447"/>
      <c r="BJV169" s="447"/>
      <c r="BJW169" s="447"/>
      <c r="BJX169" s="447"/>
      <c r="BJY169" s="447"/>
      <c r="BJZ169" s="447"/>
      <c r="BKA169" s="447"/>
      <c r="BKB169" s="447"/>
      <c r="BKC169" s="447"/>
      <c r="BKD169" s="447"/>
      <c r="BKE169" s="447"/>
      <c r="BKF169" s="447"/>
      <c r="BKG169" s="447"/>
      <c r="BKH169" s="447"/>
      <c r="BKI169" s="447"/>
      <c r="BKJ169" s="447"/>
      <c r="BKK169" s="447"/>
      <c r="BKL169" s="447"/>
      <c r="BKM169" s="447"/>
      <c r="BKN169" s="447"/>
      <c r="BKO169" s="447"/>
      <c r="BKP169" s="447"/>
      <c r="BKQ169" s="447"/>
      <c r="BKR169" s="447"/>
      <c r="BKS169" s="447"/>
      <c r="BKT169" s="447"/>
      <c r="BKU169" s="447"/>
      <c r="BKV169" s="447"/>
      <c r="BKW169" s="447"/>
      <c r="BKX169" s="447"/>
      <c r="BKY169" s="447"/>
      <c r="BKZ169" s="447"/>
      <c r="BLA169" s="447"/>
      <c r="BLB169" s="447"/>
      <c r="BLC169" s="447"/>
      <c r="BLD169" s="447"/>
      <c r="BLE169" s="447"/>
      <c r="BLF169" s="447"/>
      <c r="BLG169" s="447"/>
      <c r="BLH169" s="447"/>
      <c r="BLI169" s="447"/>
      <c r="BLJ169" s="447"/>
      <c r="BLK169" s="447"/>
      <c r="BLL169" s="447"/>
      <c r="BLM169" s="447"/>
      <c r="BLN169" s="447"/>
      <c r="BLO169" s="447"/>
      <c r="BLP169" s="447"/>
      <c r="BLQ169" s="447"/>
      <c r="BLR169" s="447"/>
      <c r="BLS169" s="447"/>
      <c r="BLT169" s="447"/>
      <c r="BLU169" s="447"/>
      <c r="BLV169" s="447"/>
      <c r="BLW169" s="447"/>
      <c r="BLX169" s="447"/>
      <c r="BLY169" s="447"/>
      <c r="BLZ169" s="447"/>
      <c r="BMA169" s="447"/>
      <c r="BMB169" s="447"/>
      <c r="BMC169" s="447"/>
      <c r="BMD169" s="447"/>
      <c r="BME169" s="447"/>
      <c r="BMF169" s="447"/>
      <c r="BMG169" s="447"/>
      <c r="BMH169" s="447"/>
      <c r="BMI169" s="447"/>
      <c r="BMJ169" s="447"/>
      <c r="BMK169" s="447"/>
      <c r="BML169" s="447"/>
      <c r="BMM169" s="447"/>
      <c r="BMN169" s="447"/>
      <c r="BMO169" s="447"/>
      <c r="BMP169" s="447"/>
      <c r="BMQ169" s="447"/>
      <c r="BMR169" s="447"/>
      <c r="BMS169" s="447"/>
      <c r="BMT169" s="447"/>
      <c r="BMU169" s="447"/>
      <c r="BMV169" s="447"/>
      <c r="BMW169" s="447"/>
      <c r="BMX169" s="447"/>
      <c r="BMY169" s="447"/>
      <c r="BMZ169" s="447"/>
      <c r="BNA169" s="447"/>
      <c r="BNB169" s="447"/>
      <c r="BNC169" s="447"/>
      <c r="BND169" s="447"/>
      <c r="BNE169" s="447"/>
      <c r="BNF169" s="447"/>
      <c r="BNG169" s="447"/>
      <c r="BNH169" s="447"/>
      <c r="BNI169" s="447"/>
      <c r="BNJ169" s="447"/>
      <c r="BNK169" s="447"/>
      <c r="BNL169" s="447"/>
      <c r="BNM169" s="447"/>
      <c r="BNN169" s="447"/>
      <c r="BNO169" s="447"/>
      <c r="BNP169" s="447"/>
      <c r="BNQ169" s="447"/>
      <c r="BNR169" s="447"/>
      <c r="BNS169" s="447"/>
      <c r="BNT169" s="447"/>
      <c r="BNU169" s="447"/>
      <c r="BNV169" s="447"/>
      <c r="BNW169" s="447"/>
      <c r="BNX169" s="447"/>
      <c r="BNY169" s="447"/>
      <c r="BNZ169" s="447"/>
      <c r="BOA169" s="447"/>
      <c r="BOB169" s="447"/>
      <c r="BOC169" s="447"/>
      <c r="BOD169" s="447"/>
      <c r="BOE169" s="447"/>
      <c r="BOF169" s="447"/>
      <c r="BOG169" s="447"/>
      <c r="BOH169" s="447"/>
      <c r="BOI169" s="447"/>
      <c r="BOJ169" s="447"/>
      <c r="BOK169" s="447"/>
      <c r="BOL169" s="447"/>
      <c r="BOM169" s="447"/>
      <c r="BON169" s="447"/>
      <c r="BOO169" s="447"/>
      <c r="BOP169" s="447"/>
      <c r="BOQ169" s="447"/>
      <c r="BOR169" s="447"/>
      <c r="BOS169" s="447"/>
      <c r="BOT169" s="447"/>
      <c r="BOU169" s="447"/>
      <c r="BOV169" s="447"/>
      <c r="BOW169" s="447"/>
      <c r="BOX169" s="447"/>
      <c r="BOY169" s="447"/>
      <c r="BOZ169" s="447"/>
      <c r="BPA169" s="447"/>
      <c r="BPB169" s="447"/>
      <c r="BPC169" s="447"/>
      <c r="BPD169" s="447"/>
      <c r="BPE169" s="447"/>
      <c r="BPF169" s="447"/>
      <c r="BPG169" s="447"/>
      <c r="BPH169" s="447"/>
      <c r="BPI169" s="447"/>
      <c r="BPJ169" s="447"/>
      <c r="BPK169" s="447"/>
      <c r="BPL169" s="447"/>
      <c r="BPM169" s="447"/>
      <c r="BPN169" s="447"/>
      <c r="BPO169" s="447"/>
      <c r="BPP169" s="447"/>
      <c r="BPQ169" s="447"/>
      <c r="BPR169" s="447"/>
      <c r="BPS169" s="447"/>
      <c r="BPT169" s="447"/>
      <c r="BPU169" s="447"/>
      <c r="BPV169" s="447"/>
      <c r="BPW169" s="447"/>
      <c r="BPX169" s="447"/>
      <c r="BPY169" s="447"/>
      <c r="BPZ169" s="447"/>
      <c r="BQA169" s="447"/>
      <c r="BQB169" s="447"/>
      <c r="BQC169" s="447"/>
      <c r="BQD169" s="447"/>
      <c r="BQE169" s="447"/>
      <c r="BQF169" s="447"/>
      <c r="BQG169" s="447"/>
      <c r="BQH169" s="447"/>
      <c r="BQI169" s="447"/>
      <c r="BQJ169" s="447"/>
      <c r="BQK169" s="447"/>
      <c r="BQL169" s="447"/>
      <c r="BQM169" s="447"/>
      <c r="BQN169" s="447"/>
      <c r="BQO169" s="447"/>
      <c r="BQP169" s="447"/>
      <c r="BQQ169" s="447"/>
      <c r="BQR169" s="447"/>
      <c r="BQS169" s="447"/>
      <c r="BQT169" s="447"/>
      <c r="BQU169" s="447"/>
      <c r="BQV169" s="447"/>
      <c r="BQW169" s="447"/>
      <c r="BQX169" s="447"/>
      <c r="BQY169" s="447"/>
      <c r="BQZ169" s="447"/>
      <c r="BRA169" s="447"/>
      <c r="BRB169" s="447"/>
      <c r="BRC169" s="447"/>
      <c r="BRD169" s="447"/>
      <c r="BRE169" s="447"/>
      <c r="BRF169" s="447"/>
      <c r="BRG169" s="447"/>
      <c r="BRH169" s="447"/>
      <c r="BRI169" s="447"/>
      <c r="BRJ169" s="447"/>
      <c r="BRK169" s="447"/>
      <c r="BRL169" s="447"/>
      <c r="BRM169" s="447"/>
      <c r="BRN169" s="447"/>
      <c r="BRO169" s="447"/>
      <c r="BRP169" s="447"/>
      <c r="BRQ169" s="447"/>
      <c r="BRR169" s="447"/>
      <c r="BRS169" s="447"/>
      <c r="BRT169" s="447"/>
      <c r="BRU169" s="447"/>
      <c r="BRV169" s="447"/>
      <c r="BRW169" s="447"/>
      <c r="BRX169" s="447"/>
      <c r="BRY169" s="447"/>
      <c r="BRZ169" s="447"/>
      <c r="BSA169" s="447"/>
      <c r="BSB169" s="447"/>
      <c r="BSC169" s="447"/>
      <c r="BSD169" s="447"/>
      <c r="BSE169" s="447"/>
      <c r="BSF169" s="447"/>
      <c r="BSG169" s="447"/>
      <c r="BSH169" s="447"/>
      <c r="BSI169" s="447"/>
      <c r="BSJ169" s="447"/>
      <c r="BSK169" s="447"/>
      <c r="BSL169" s="447"/>
      <c r="BSM169" s="447"/>
      <c r="BSN169" s="447"/>
      <c r="BSO169" s="447"/>
      <c r="BSP169" s="447"/>
      <c r="BSQ169" s="447"/>
      <c r="BSR169" s="447"/>
      <c r="BSS169" s="447"/>
      <c r="BST169" s="447"/>
      <c r="BSU169" s="447"/>
      <c r="BSV169" s="447"/>
      <c r="BSW169" s="447"/>
      <c r="BSX169" s="447"/>
      <c r="BSY169" s="447"/>
      <c r="BSZ169" s="447"/>
      <c r="BTA169" s="447"/>
      <c r="BTB169" s="447"/>
      <c r="BTC169" s="447"/>
      <c r="BTD169" s="447"/>
      <c r="BTE169" s="447"/>
      <c r="BTF169" s="447"/>
      <c r="BTG169" s="447"/>
      <c r="BTH169" s="447"/>
      <c r="BTI169" s="447"/>
      <c r="BTJ169" s="447"/>
      <c r="BTK169" s="447"/>
      <c r="BTL169" s="447"/>
      <c r="BTM169" s="447"/>
      <c r="BTN169" s="447"/>
      <c r="BTO169" s="447"/>
      <c r="BTP169" s="447"/>
      <c r="BTQ169" s="447"/>
      <c r="BTR169" s="447"/>
      <c r="BTS169" s="447"/>
      <c r="BTT169" s="447"/>
      <c r="BTU169" s="447"/>
      <c r="BTV169" s="447"/>
      <c r="BTW169" s="447"/>
      <c r="BTX169" s="447"/>
      <c r="BTY169" s="447"/>
      <c r="BTZ169" s="447"/>
      <c r="BUA169" s="447"/>
      <c r="BUB169" s="447"/>
      <c r="BUC169" s="447"/>
      <c r="BUD169" s="447"/>
      <c r="BUE169" s="447"/>
      <c r="BUF169" s="447"/>
      <c r="BUG169" s="447"/>
      <c r="BUH169" s="447"/>
      <c r="BUI169" s="447"/>
      <c r="BUJ169" s="447"/>
      <c r="BUK169" s="447"/>
      <c r="BUL169" s="447"/>
      <c r="BUM169" s="447"/>
      <c r="BUN169" s="447"/>
      <c r="BUO169" s="447"/>
      <c r="BUP169" s="447"/>
      <c r="BUQ169" s="447"/>
      <c r="BUR169" s="447"/>
      <c r="BUS169" s="447"/>
      <c r="BUT169" s="447"/>
      <c r="BUU169" s="447"/>
      <c r="BUV169" s="447"/>
      <c r="BUW169" s="447"/>
      <c r="BUX169" s="447"/>
      <c r="BUY169" s="447"/>
      <c r="BUZ169" s="447"/>
      <c r="BVA169" s="447"/>
      <c r="BVB169" s="447"/>
      <c r="BVC169" s="447"/>
      <c r="BVD169" s="447"/>
      <c r="BVE169" s="447"/>
      <c r="BVF169" s="447"/>
      <c r="BVG169" s="447"/>
      <c r="BVH169" s="447"/>
      <c r="BVI169" s="447"/>
      <c r="BVJ169" s="447"/>
      <c r="BVK169" s="447"/>
      <c r="BVL169" s="447"/>
      <c r="BVM169" s="447"/>
      <c r="BVN169" s="447"/>
      <c r="BVO169" s="447"/>
      <c r="BVP169" s="447"/>
      <c r="BVQ169" s="447"/>
      <c r="BVR169" s="447"/>
      <c r="BVS169" s="447"/>
      <c r="BVT169" s="447"/>
      <c r="BVU169" s="447"/>
      <c r="BVV169" s="447"/>
      <c r="BVW169" s="447"/>
      <c r="BVX169" s="447"/>
      <c r="BVY169" s="447"/>
      <c r="BVZ169" s="447"/>
      <c r="BWA169" s="447"/>
      <c r="BWB169" s="447"/>
      <c r="BWC169" s="447"/>
      <c r="BWD169" s="447"/>
      <c r="BWE169" s="447"/>
      <c r="BWF169" s="447"/>
      <c r="BWG169" s="447"/>
      <c r="BWH169" s="447"/>
      <c r="BWI169" s="447"/>
      <c r="BWJ169" s="447"/>
      <c r="BWK169" s="447"/>
      <c r="BWL169" s="447"/>
      <c r="BWM169" s="447"/>
      <c r="BWN169" s="447"/>
      <c r="BWO169" s="447"/>
      <c r="BWP169" s="447"/>
      <c r="BWQ169" s="447"/>
      <c r="BWR169" s="447"/>
      <c r="BWS169" s="447"/>
      <c r="BWT169" s="447"/>
      <c r="BWU169" s="447"/>
      <c r="BWV169" s="447"/>
      <c r="BWW169" s="447"/>
      <c r="BWX169" s="447"/>
      <c r="BWY169" s="447"/>
      <c r="BWZ169" s="447"/>
      <c r="BXA169" s="447"/>
      <c r="BXB169" s="447"/>
      <c r="BXC169" s="447"/>
      <c r="BXD169" s="447"/>
      <c r="BXE169" s="447"/>
      <c r="BXF169" s="447"/>
      <c r="BXG169" s="447"/>
      <c r="BXH169" s="447"/>
      <c r="BXI169" s="447"/>
      <c r="BXJ169" s="447"/>
      <c r="BXK169" s="447"/>
      <c r="BXL169" s="447"/>
      <c r="BXM169" s="447"/>
      <c r="BXN169" s="447"/>
      <c r="BXO169" s="447"/>
      <c r="BXP169" s="447"/>
      <c r="BXQ169" s="447"/>
      <c r="BXR169" s="447"/>
      <c r="BXS169" s="447"/>
      <c r="BXT169" s="447"/>
      <c r="BXU169" s="447"/>
      <c r="BXV169" s="447"/>
      <c r="BXW169" s="447"/>
      <c r="BXX169" s="447"/>
      <c r="BXY169" s="447"/>
      <c r="BXZ169" s="447"/>
      <c r="BYA169" s="447"/>
      <c r="BYB169" s="447"/>
      <c r="BYC169" s="447"/>
      <c r="BYD169" s="447"/>
      <c r="BYE169" s="447"/>
      <c r="BYF169" s="447"/>
      <c r="BYG169" s="447"/>
      <c r="BYH169" s="447"/>
      <c r="BYI169" s="447"/>
      <c r="BYJ169" s="447"/>
      <c r="BYK169" s="447"/>
      <c r="BYL169" s="447"/>
      <c r="BYM169" s="447"/>
      <c r="BYN169" s="447"/>
      <c r="BYO169" s="447"/>
      <c r="BYP169" s="447"/>
      <c r="BYQ169" s="447"/>
      <c r="BYR169" s="447"/>
      <c r="BYS169" s="447"/>
      <c r="BYT169" s="447"/>
      <c r="BYU169" s="447"/>
      <c r="BYV169" s="447"/>
      <c r="BYW169" s="447"/>
      <c r="BYX169" s="447"/>
      <c r="BYY169" s="447"/>
      <c r="BYZ169" s="447"/>
      <c r="BZA169" s="447"/>
      <c r="BZB169" s="447"/>
      <c r="BZC169" s="447"/>
      <c r="BZD169" s="447"/>
      <c r="BZE169" s="447"/>
      <c r="BZF169" s="447"/>
      <c r="BZG169" s="447"/>
      <c r="BZH169" s="447"/>
      <c r="BZI169" s="447"/>
      <c r="BZJ169" s="447"/>
      <c r="BZK169" s="447"/>
      <c r="BZL169" s="447"/>
      <c r="BZM169" s="447"/>
      <c r="BZN169" s="447"/>
      <c r="BZO169" s="447"/>
      <c r="BZP169" s="447"/>
      <c r="BZQ169" s="447"/>
      <c r="BZR169" s="447"/>
      <c r="BZS169" s="447"/>
      <c r="BZT169" s="447"/>
      <c r="BZU169" s="447"/>
      <c r="BZV169" s="447"/>
      <c r="BZW169" s="447"/>
      <c r="BZX169" s="447"/>
      <c r="BZY169" s="447"/>
      <c r="BZZ169" s="447"/>
      <c r="CAA169" s="447"/>
      <c r="CAB169" s="447"/>
      <c r="CAC169" s="447"/>
      <c r="CAD169" s="447"/>
      <c r="CAE169" s="447"/>
      <c r="CAF169" s="447"/>
      <c r="CAG169" s="447"/>
      <c r="CAH169" s="447"/>
      <c r="CAI169" s="447"/>
      <c r="CAJ169" s="447"/>
      <c r="CAK169" s="447"/>
      <c r="CAL169" s="447"/>
      <c r="CAM169" s="447"/>
      <c r="CAN169" s="447"/>
      <c r="CAO169" s="447"/>
      <c r="CAP169" s="447"/>
      <c r="CAQ169" s="447"/>
      <c r="CAR169" s="447"/>
      <c r="CAS169" s="447"/>
      <c r="CAT169" s="447"/>
      <c r="CAU169" s="447"/>
      <c r="CAV169" s="447"/>
      <c r="CAW169" s="447"/>
      <c r="CAX169" s="447"/>
      <c r="CAY169" s="447"/>
      <c r="CAZ169" s="447"/>
      <c r="CBA169" s="447"/>
      <c r="CBB169" s="447"/>
      <c r="CBC169" s="447"/>
      <c r="CBD169" s="447"/>
      <c r="CBE169" s="447"/>
      <c r="CBF169" s="447"/>
      <c r="CBG169" s="447"/>
      <c r="CBH169" s="447"/>
      <c r="CBI169" s="447"/>
      <c r="CBJ169" s="447"/>
      <c r="CBK169" s="447"/>
      <c r="CBL169" s="447"/>
      <c r="CBM169" s="447"/>
      <c r="CBN169" s="447"/>
      <c r="CBO169" s="447"/>
      <c r="CBP169" s="447"/>
      <c r="CBQ169" s="447"/>
      <c r="CBR169" s="447"/>
      <c r="CBS169" s="447"/>
      <c r="CBT169" s="447"/>
      <c r="CBU169" s="447"/>
      <c r="CBV169" s="447"/>
      <c r="CBW169" s="447"/>
      <c r="CBX169" s="447"/>
      <c r="CBY169" s="447"/>
      <c r="CBZ169" s="447"/>
      <c r="CCA169" s="447"/>
      <c r="CCB169" s="447"/>
      <c r="CCC169" s="447"/>
      <c r="CCD169" s="447"/>
      <c r="CCE169" s="447"/>
      <c r="CCF169" s="447"/>
      <c r="CCG169" s="447"/>
      <c r="CCH169" s="447"/>
      <c r="CCI169" s="447"/>
      <c r="CCJ169" s="447"/>
      <c r="CCK169" s="447"/>
      <c r="CCL169" s="447"/>
      <c r="CCM169" s="447"/>
      <c r="CCN169" s="447"/>
      <c r="CCO169" s="447"/>
      <c r="CCP169" s="447"/>
      <c r="CCQ169" s="447"/>
      <c r="CCR169" s="447"/>
      <c r="CCS169" s="447"/>
      <c r="CCT169" s="447"/>
      <c r="CCU169" s="447"/>
      <c r="CCV169" s="447"/>
      <c r="CCW169" s="447"/>
      <c r="CCX169" s="447"/>
      <c r="CCY169" s="447"/>
      <c r="CCZ169" s="447"/>
      <c r="CDA169" s="447"/>
      <c r="CDB169" s="447"/>
      <c r="CDC169" s="447"/>
      <c r="CDD169" s="447"/>
      <c r="CDE169" s="447"/>
      <c r="CDF169" s="447"/>
      <c r="CDG169" s="447"/>
      <c r="CDH169" s="447"/>
      <c r="CDI169" s="447"/>
      <c r="CDJ169" s="447"/>
      <c r="CDK169" s="447"/>
      <c r="CDL169" s="447"/>
      <c r="CDM169" s="447"/>
      <c r="CDN169" s="447"/>
      <c r="CDO169" s="447"/>
      <c r="CDP169" s="447"/>
      <c r="CDQ169" s="447"/>
      <c r="CDR169" s="447"/>
      <c r="CDS169" s="447"/>
      <c r="CDT169" s="447"/>
      <c r="CDU169" s="447"/>
      <c r="CDV169" s="447"/>
      <c r="CDW169" s="447"/>
      <c r="CDX169" s="447"/>
      <c r="CDY169" s="447"/>
      <c r="CDZ169" s="447"/>
      <c r="CEA169" s="447"/>
      <c r="CEB169" s="447"/>
      <c r="CEC169" s="447"/>
      <c r="CED169" s="447"/>
      <c r="CEE169" s="447"/>
      <c r="CEF169" s="447"/>
      <c r="CEG169" s="447"/>
      <c r="CEH169" s="447"/>
      <c r="CEI169" s="447"/>
      <c r="CEJ169" s="447"/>
      <c r="CEK169" s="447"/>
      <c r="CEL169" s="447"/>
      <c r="CEM169" s="447"/>
      <c r="CEN169" s="447"/>
      <c r="CEO169" s="447"/>
      <c r="CEP169" s="447"/>
      <c r="CEQ169" s="447"/>
      <c r="CER169" s="447"/>
      <c r="CES169" s="447"/>
      <c r="CET169" s="447"/>
      <c r="CEU169" s="447"/>
      <c r="CEV169" s="447"/>
      <c r="CEW169" s="447"/>
      <c r="CEX169" s="447"/>
      <c r="CEY169" s="447"/>
      <c r="CEZ169" s="447"/>
      <c r="CFA169" s="447"/>
      <c r="CFB169" s="447"/>
      <c r="CFC169" s="447"/>
      <c r="CFD169" s="447"/>
      <c r="CFE169" s="447"/>
      <c r="CFF169" s="447"/>
      <c r="CFG169" s="447"/>
      <c r="CFH169" s="447"/>
      <c r="CFI169" s="447"/>
      <c r="CFJ169" s="447"/>
      <c r="CFK169" s="447"/>
      <c r="CFL169" s="447"/>
      <c r="CFM169" s="447"/>
      <c r="CFN169" s="447"/>
      <c r="CFO169" s="447"/>
      <c r="CFP169" s="447"/>
      <c r="CFQ169" s="447"/>
      <c r="CFR169" s="447"/>
      <c r="CFS169" s="447"/>
      <c r="CFT169" s="447"/>
      <c r="CFU169" s="447"/>
      <c r="CFV169" s="447"/>
      <c r="CFW169" s="447"/>
      <c r="CFX169" s="447"/>
      <c r="CFY169" s="447"/>
      <c r="CFZ169" s="447"/>
      <c r="CGA169" s="447"/>
      <c r="CGB169" s="447"/>
      <c r="CGC169" s="447"/>
      <c r="CGD169" s="447"/>
      <c r="CGE169" s="447"/>
      <c r="CGF169" s="447"/>
      <c r="CGG169" s="447"/>
      <c r="CGH169" s="447"/>
      <c r="CGI169" s="447"/>
      <c r="CGJ169" s="447"/>
      <c r="CGK169" s="447"/>
      <c r="CGL169" s="447"/>
      <c r="CGM169" s="447"/>
      <c r="CGN169" s="447"/>
      <c r="CGO169" s="447"/>
      <c r="CGP169" s="447"/>
      <c r="CGQ169" s="447"/>
      <c r="CGR169" s="447"/>
      <c r="CGS169" s="447"/>
      <c r="CGT169" s="447"/>
      <c r="CGU169" s="447"/>
      <c r="CGV169" s="447"/>
      <c r="CGW169" s="447"/>
      <c r="CGX169" s="447"/>
      <c r="CGY169" s="447"/>
      <c r="CGZ169" s="447"/>
      <c r="CHA169" s="447"/>
      <c r="CHB169" s="447"/>
      <c r="CHC169" s="447"/>
      <c r="CHD169" s="447"/>
      <c r="CHE169" s="447"/>
      <c r="CHF169" s="447"/>
      <c r="CHG169" s="447"/>
      <c r="CHH169" s="447"/>
      <c r="CHI169" s="447"/>
      <c r="CHJ169" s="447"/>
      <c r="CHK169" s="447"/>
      <c r="CHL169" s="447"/>
      <c r="CHM169" s="447"/>
      <c r="CHN169" s="447"/>
      <c r="CHO169" s="447"/>
      <c r="CHP169" s="447"/>
      <c r="CHQ169" s="447"/>
      <c r="CHR169" s="447"/>
      <c r="CHS169" s="447"/>
      <c r="CHT169" s="447"/>
      <c r="CHU169" s="447"/>
      <c r="CHV169" s="447"/>
      <c r="CHW169" s="447"/>
      <c r="CHX169" s="447"/>
      <c r="CHY169" s="447"/>
      <c r="CHZ169" s="447"/>
      <c r="CIA169" s="447"/>
      <c r="CIB169" s="447"/>
      <c r="CIC169" s="447"/>
      <c r="CID169" s="447"/>
      <c r="CIE169" s="447"/>
      <c r="CIF169" s="447"/>
      <c r="CIG169" s="447"/>
      <c r="CIH169" s="447"/>
      <c r="CII169" s="447"/>
      <c r="CIJ169" s="447"/>
      <c r="CIK169" s="447"/>
      <c r="CIL169" s="447"/>
      <c r="CIM169" s="447"/>
      <c r="CIN169" s="447"/>
      <c r="CIO169" s="447"/>
      <c r="CIP169" s="447"/>
      <c r="CIQ169" s="447"/>
      <c r="CIR169" s="447"/>
      <c r="CIS169" s="447"/>
      <c r="CIT169" s="447"/>
      <c r="CIU169" s="447"/>
      <c r="CIV169" s="447"/>
      <c r="CIW169" s="447"/>
      <c r="CIX169" s="447"/>
      <c r="CIY169" s="447"/>
      <c r="CIZ169" s="447"/>
      <c r="CJA169" s="447"/>
      <c r="CJB169" s="447"/>
      <c r="CJC169" s="447"/>
      <c r="CJD169" s="447"/>
      <c r="CJE169" s="447"/>
      <c r="CJF169" s="447"/>
      <c r="CJG169" s="447"/>
      <c r="CJH169" s="447"/>
      <c r="CJI169" s="447"/>
      <c r="CJJ169" s="447"/>
      <c r="CJK169" s="447"/>
      <c r="CJL169" s="447"/>
      <c r="CJM169" s="447"/>
      <c r="CJN169" s="447"/>
      <c r="CJO169" s="447"/>
      <c r="CJP169" s="447"/>
      <c r="CJQ169" s="447"/>
      <c r="CJR169" s="447"/>
      <c r="CJS169" s="447"/>
      <c r="CJT169" s="447"/>
      <c r="CJU169" s="447"/>
      <c r="CJV169" s="447"/>
      <c r="CJW169" s="447"/>
      <c r="CJX169" s="447"/>
      <c r="CJY169" s="447"/>
      <c r="CJZ169" s="447"/>
      <c r="CKA169" s="447"/>
      <c r="CKB169" s="447"/>
      <c r="CKC169" s="447"/>
      <c r="CKD169" s="447"/>
      <c r="CKE169" s="447"/>
      <c r="CKF169" s="447"/>
      <c r="CKG169" s="447"/>
      <c r="CKH169" s="447"/>
      <c r="CKI169" s="447"/>
      <c r="CKJ169" s="447"/>
      <c r="CKK169" s="447"/>
      <c r="CKL169" s="447"/>
      <c r="CKM169" s="447"/>
      <c r="CKN169" s="447"/>
      <c r="CKO169" s="447"/>
      <c r="CKP169" s="447"/>
      <c r="CKQ169" s="447"/>
      <c r="CKR169" s="447"/>
      <c r="CKS169" s="447"/>
      <c r="CKT169" s="447"/>
      <c r="CKU169" s="447"/>
      <c r="CKV169" s="447"/>
      <c r="CKW169" s="447"/>
      <c r="CKX169" s="447"/>
      <c r="CKY169" s="447"/>
      <c r="CKZ169" s="447"/>
      <c r="CLA169" s="447"/>
      <c r="CLB169" s="447"/>
      <c r="CLC169" s="447"/>
      <c r="CLD169" s="447"/>
      <c r="CLE169" s="447"/>
      <c r="CLF169" s="447"/>
      <c r="CLG169" s="447"/>
      <c r="CLH169" s="447"/>
      <c r="CLI169" s="447"/>
      <c r="CLJ169" s="447"/>
      <c r="CLK169" s="447"/>
      <c r="CLL169" s="447"/>
      <c r="CLM169" s="447"/>
      <c r="CLN169" s="447"/>
      <c r="CLO169" s="447"/>
      <c r="CLP169" s="447"/>
      <c r="CLQ169" s="447"/>
      <c r="CLR169" s="447"/>
      <c r="CLS169" s="447"/>
      <c r="CLT169" s="447"/>
      <c r="CLU169" s="447"/>
      <c r="CLV169" s="447"/>
      <c r="CLW169" s="447"/>
      <c r="CLX169" s="447"/>
      <c r="CLY169" s="447"/>
      <c r="CLZ169" s="447"/>
      <c r="CMA169" s="447"/>
      <c r="CMB169" s="447"/>
      <c r="CMC169" s="447"/>
      <c r="CMD169" s="447"/>
      <c r="CME169" s="447"/>
      <c r="CMF169" s="447"/>
      <c r="CMG169" s="447"/>
      <c r="CMH169" s="447"/>
      <c r="CMI169" s="447"/>
      <c r="CMJ169" s="447"/>
      <c r="CMK169" s="447"/>
      <c r="CML169" s="447"/>
      <c r="CMM169" s="447"/>
      <c r="CMN169" s="447"/>
      <c r="CMO169" s="447"/>
      <c r="CMP169" s="447"/>
      <c r="CMQ169" s="447"/>
      <c r="CMR169" s="447"/>
      <c r="CMS169" s="447"/>
      <c r="CMT169" s="447"/>
      <c r="CMU169" s="447"/>
      <c r="CMV169" s="447"/>
      <c r="CMW169" s="447"/>
      <c r="CMX169" s="447"/>
      <c r="CMY169" s="447"/>
      <c r="CMZ169" s="447"/>
      <c r="CNA169" s="447"/>
      <c r="CNB169" s="447"/>
      <c r="CNC169" s="447"/>
      <c r="CND169" s="447"/>
      <c r="CNE169" s="447"/>
      <c r="CNF169" s="447"/>
      <c r="CNG169" s="447"/>
      <c r="CNH169" s="447"/>
      <c r="CNI169" s="447"/>
      <c r="CNJ169" s="447"/>
      <c r="CNK169" s="447"/>
      <c r="CNL169" s="447"/>
      <c r="CNM169" s="447"/>
      <c r="CNN169" s="447"/>
      <c r="CNO169" s="447"/>
      <c r="CNP169" s="447"/>
      <c r="CNQ169" s="447"/>
      <c r="CNR169" s="447"/>
      <c r="CNS169" s="447"/>
      <c r="CNT169" s="447"/>
      <c r="CNU169" s="447"/>
      <c r="CNV169" s="447"/>
      <c r="CNW169" s="447"/>
      <c r="CNX169" s="447"/>
      <c r="CNY169" s="447"/>
      <c r="CNZ169" s="447"/>
      <c r="COA169" s="447"/>
      <c r="COB169" s="447"/>
      <c r="COC169" s="447"/>
      <c r="COD169" s="447"/>
      <c r="COE169" s="447"/>
      <c r="COF169" s="447"/>
      <c r="COG169" s="447"/>
      <c r="COH169" s="447"/>
      <c r="COI169" s="447"/>
      <c r="COJ169" s="447"/>
      <c r="COK169" s="447"/>
      <c r="COL169" s="447"/>
      <c r="COM169" s="447"/>
      <c r="CON169" s="447"/>
      <c r="COO169" s="447"/>
      <c r="COP169" s="447"/>
      <c r="COQ169" s="447"/>
      <c r="COR169" s="447"/>
      <c r="COS169" s="447"/>
      <c r="COT169" s="447"/>
      <c r="COU169" s="447"/>
      <c r="COV169" s="447"/>
      <c r="COW169" s="447"/>
      <c r="COX169" s="447"/>
      <c r="COY169" s="447"/>
      <c r="COZ169" s="447"/>
      <c r="CPA169" s="447"/>
      <c r="CPB169" s="447"/>
      <c r="CPC169" s="447"/>
      <c r="CPD169" s="447"/>
      <c r="CPE169" s="447"/>
      <c r="CPF169" s="447"/>
      <c r="CPG169" s="447"/>
      <c r="CPH169" s="447"/>
      <c r="CPI169" s="447"/>
      <c r="CPJ169" s="447"/>
      <c r="CPK169" s="447"/>
      <c r="CPL169" s="447"/>
      <c r="CPM169" s="447"/>
      <c r="CPN169" s="447"/>
      <c r="CPO169" s="447"/>
      <c r="CPP169" s="447"/>
      <c r="CPQ169" s="447"/>
      <c r="CPR169" s="447"/>
      <c r="CPS169" s="447"/>
      <c r="CPT169" s="447"/>
      <c r="CPU169" s="447"/>
      <c r="CPV169" s="447"/>
      <c r="CPW169" s="447"/>
      <c r="CPX169" s="447"/>
      <c r="CPY169" s="447"/>
      <c r="CPZ169" s="447"/>
      <c r="CQA169" s="447"/>
      <c r="CQB169" s="447"/>
      <c r="CQC169" s="447"/>
      <c r="CQD169" s="447"/>
      <c r="CQE169" s="447"/>
      <c r="CQF169" s="447"/>
      <c r="CQG169" s="447"/>
      <c r="CQH169" s="447"/>
      <c r="CQI169" s="447"/>
      <c r="CQJ169" s="447"/>
      <c r="CQK169" s="447"/>
      <c r="CQL169" s="447"/>
      <c r="CQM169" s="447"/>
      <c r="CQN169" s="447"/>
      <c r="CQO169" s="447"/>
      <c r="CQP169" s="447"/>
      <c r="CQQ169" s="447"/>
      <c r="CQR169" s="447"/>
      <c r="CQS169" s="447"/>
      <c r="CQT169" s="447"/>
      <c r="CQU169" s="447"/>
      <c r="CQV169" s="447"/>
      <c r="CQW169" s="447"/>
      <c r="CQX169" s="447"/>
      <c r="CQY169" s="447"/>
      <c r="CQZ169" s="447"/>
      <c r="CRA169" s="447"/>
      <c r="CRB169" s="447"/>
      <c r="CRC169" s="447"/>
      <c r="CRD169" s="447"/>
      <c r="CRE169" s="447"/>
      <c r="CRF169" s="447"/>
      <c r="CRG169" s="447"/>
      <c r="CRH169" s="447"/>
      <c r="CRI169" s="447"/>
      <c r="CRJ169" s="447"/>
      <c r="CRK169" s="447"/>
      <c r="CRL169" s="447"/>
      <c r="CRM169" s="447"/>
      <c r="CRN169" s="447"/>
      <c r="CRO169" s="447"/>
      <c r="CRP169" s="447"/>
      <c r="CRQ169" s="447"/>
      <c r="CRR169" s="447"/>
      <c r="CRS169" s="447"/>
      <c r="CRT169" s="447"/>
      <c r="CRU169" s="447"/>
      <c r="CRV169" s="447"/>
      <c r="CRW169" s="447"/>
      <c r="CRX169" s="447"/>
      <c r="CRY169" s="447"/>
      <c r="CRZ169" s="447"/>
      <c r="CSA169" s="447"/>
      <c r="CSB169" s="447"/>
      <c r="CSC169" s="447"/>
      <c r="CSD169" s="447"/>
      <c r="CSE169" s="447"/>
      <c r="CSF169" s="447"/>
      <c r="CSG169" s="447"/>
      <c r="CSH169" s="447"/>
      <c r="CSI169" s="447"/>
      <c r="CSJ169" s="447"/>
      <c r="CSK169" s="447"/>
      <c r="CSL169" s="447"/>
      <c r="CSM169" s="447"/>
      <c r="CSN169" s="447"/>
      <c r="CSO169" s="447"/>
      <c r="CSP169" s="447"/>
      <c r="CSQ169" s="447"/>
      <c r="CSR169" s="447"/>
      <c r="CSS169" s="447"/>
      <c r="CST169" s="447"/>
      <c r="CSU169" s="447"/>
      <c r="CSV169" s="447"/>
      <c r="CSW169" s="447"/>
      <c r="CSX169" s="447"/>
      <c r="CSY169" s="447"/>
      <c r="CSZ169" s="447"/>
      <c r="CTA169" s="447"/>
      <c r="CTB169" s="447"/>
      <c r="CTC169" s="447"/>
      <c r="CTD169" s="447"/>
      <c r="CTE169" s="447"/>
      <c r="CTF169" s="447"/>
      <c r="CTG169" s="447"/>
      <c r="CTH169" s="447"/>
      <c r="CTI169" s="447"/>
      <c r="CTJ169" s="447"/>
      <c r="CTK169" s="447"/>
      <c r="CTL169" s="447"/>
      <c r="CTM169" s="447"/>
      <c r="CTN169" s="447"/>
      <c r="CTO169" s="447"/>
      <c r="CTP169" s="447"/>
      <c r="CTQ169" s="447"/>
      <c r="CTR169" s="447"/>
      <c r="CTS169" s="447"/>
      <c r="CTT169" s="447"/>
      <c r="CTU169" s="447"/>
      <c r="CTV169" s="447"/>
      <c r="CTW169" s="447"/>
      <c r="CTX169" s="447"/>
      <c r="CTY169" s="447"/>
      <c r="CTZ169" s="447"/>
      <c r="CUA169" s="447"/>
      <c r="CUB169" s="447"/>
      <c r="CUC169" s="447"/>
      <c r="CUD169" s="447"/>
      <c r="CUE169" s="447"/>
      <c r="CUF169" s="447"/>
      <c r="CUG169" s="447"/>
      <c r="CUH169" s="447"/>
      <c r="CUI169" s="447"/>
      <c r="CUJ169" s="447"/>
      <c r="CUK169" s="447"/>
      <c r="CUL169" s="447"/>
      <c r="CUM169" s="447"/>
      <c r="CUN169" s="447"/>
      <c r="CUO169" s="447"/>
      <c r="CUP169" s="447"/>
      <c r="CUQ169" s="447"/>
      <c r="CUR169" s="447"/>
      <c r="CUS169" s="447"/>
      <c r="CUT169" s="447"/>
      <c r="CUU169" s="447"/>
      <c r="CUV169" s="447"/>
      <c r="CUW169" s="447"/>
      <c r="CUX169" s="447"/>
      <c r="CUY169" s="447"/>
      <c r="CUZ169" s="447"/>
      <c r="CVA169" s="447"/>
      <c r="CVB169" s="447"/>
      <c r="CVC169" s="447"/>
      <c r="CVD169" s="447"/>
      <c r="CVE169" s="447"/>
      <c r="CVF169" s="447"/>
      <c r="CVG169" s="447"/>
      <c r="CVH169" s="447"/>
      <c r="CVI169" s="447"/>
      <c r="CVJ169" s="447"/>
      <c r="CVK169" s="447"/>
      <c r="CVL169" s="447"/>
      <c r="CVM169" s="447"/>
      <c r="CVN169" s="447"/>
      <c r="CVO169" s="447"/>
      <c r="CVP169" s="447"/>
      <c r="CVQ169" s="447"/>
      <c r="CVR169" s="447"/>
      <c r="CVS169" s="447"/>
      <c r="CVT169" s="447"/>
      <c r="CVU169" s="447"/>
      <c r="CVV169" s="447"/>
      <c r="CVW169" s="447"/>
      <c r="CVX169" s="447"/>
      <c r="CVY169" s="447"/>
      <c r="CVZ169" s="447"/>
      <c r="CWA169" s="447"/>
      <c r="CWB169" s="447"/>
      <c r="CWC169" s="447"/>
      <c r="CWD169" s="447"/>
      <c r="CWE169" s="447"/>
      <c r="CWF169" s="447"/>
      <c r="CWG169" s="447"/>
      <c r="CWH169" s="447"/>
      <c r="CWI169" s="447"/>
      <c r="CWJ169" s="447"/>
      <c r="CWK169" s="447"/>
      <c r="CWL169" s="447"/>
      <c r="CWM169" s="447"/>
      <c r="CWN169" s="447"/>
      <c r="CWO169" s="447"/>
      <c r="CWP169" s="447"/>
      <c r="CWQ169" s="447"/>
      <c r="CWR169" s="447"/>
      <c r="CWS169" s="447"/>
      <c r="CWT169" s="447"/>
      <c r="CWU169" s="447"/>
      <c r="CWV169" s="447"/>
      <c r="CWW169" s="447"/>
      <c r="CWX169" s="447"/>
      <c r="CWY169" s="447"/>
      <c r="CWZ169" s="447"/>
      <c r="CXA169" s="447"/>
      <c r="CXB169" s="447"/>
      <c r="CXC169" s="447"/>
      <c r="CXD169" s="447"/>
      <c r="CXE169" s="447"/>
      <c r="CXF169" s="447"/>
      <c r="CXG169" s="447"/>
      <c r="CXH169" s="447"/>
      <c r="CXI169" s="447"/>
      <c r="CXJ169" s="447"/>
      <c r="CXK169" s="447"/>
      <c r="CXL169" s="447"/>
      <c r="CXM169" s="447"/>
      <c r="CXN169" s="447"/>
      <c r="CXO169" s="447"/>
      <c r="CXP169" s="447"/>
      <c r="CXQ169" s="447"/>
      <c r="CXR169" s="447"/>
      <c r="CXS169" s="447"/>
      <c r="CXT169" s="447"/>
      <c r="CXU169" s="447"/>
      <c r="CXV169" s="447"/>
      <c r="CXW169" s="447"/>
      <c r="CXX169" s="447"/>
      <c r="CXY169" s="447"/>
      <c r="CXZ169" s="447"/>
      <c r="CYA169" s="447"/>
      <c r="CYB169" s="447"/>
      <c r="CYC169" s="447"/>
      <c r="CYD169" s="447"/>
      <c r="CYE169" s="447"/>
      <c r="CYF169" s="447"/>
      <c r="CYG169" s="447"/>
      <c r="CYH169" s="447"/>
      <c r="CYI169" s="447"/>
      <c r="CYJ169" s="447"/>
      <c r="CYK169" s="447"/>
      <c r="CYL169" s="447"/>
      <c r="CYM169" s="447"/>
      <c r="CYN169" s="447"/>
      <c r="CYO169" s="447"/>
      <c r="CYP169" s="447"/>
      <c r="CYQ169" s="447"/>
      <c r="CYR169" s="447"/>
      <c r="CYS169" s="447"/>
      <c r="CYT169" s="447"/>
      <c r="CYU169" s="447"/>
      <c r="CYV169" s="447"/>
      <c r="CYW169" s="447"/>
      <c r="CYX169" s="447"/>
      <c r="CYY169" s="447"/>
      <c r="CYZ169" s="447"/>
      <c r="CZA169" s="447"/>
      <c r="CZB169" s="447"/>
      <c r="CZC169" s="447"/>
      <c r="CZD169" s="447"/>
      <c r="CZE169" s="447"/>
      <c r="CZF169" s="447"/>
      <c r="CZG169" s="447"/>
      <c r="CZH169" s="447"/>
      <c r="CZI169" s="447"/>
      <c r="CZJ169" s="447"/>
      <c r="CZK169" s="447"/>
      <c r="CZL169" s="447"/>
      <c r="CZM169" s="447"/>
      <c r="CZN169" s="447"/>
      <c r="CZO169" s="447"/>
      <c r="CZP169" s="447"/>
      <c r="CZQ169" s="447"/>
      <c r="CZR169" s="447"/>
      <c r="CZS169" s="447"/>
      <c r="CZT169" s="447"/>
      <c r="CZU169" s="447"/>
      <c r="CZV169" s="447"/>
      <c r="CZW169" s="447"/>
      <c r="CZX169" s="447"/>
      <c r="CZY169" s="447"/>
      <c r="CZZ169" s="447"/>
      <c r="DAA169" s="447"/>
      <c r="DAB169" s="447"/>
      <c r="DAC169" s="447"/>
      <c r="DAD169" s="447"/>
      <c r="DAE169" s="447"/>
      <c r="DAF169" s="447"/>
      <c r="DAG169" s="447"/>
      <c r="DAH169" s="447"/>
      <c r="DAI169" s="447"/>
      <c r="DAJ169" s="447"/>
      <c r="DAK169" s="447"/>
      <c r="DAL169" s="447"/>
      <c r="DAM169" s="447"/>
      <c r="DAN169" s="447"/>
      <c r="DAO169" s="447"/>
      <c r="DAP169" s="447"/>
      <c r="DAQ169" s="447"/>
      <c r="DAR169" s="447"/>
      <c r="DAS169" s="447"/>
      <c r="DAT169" s="447"/>
      <c r="DAU169" s="447"/>
      <c r="DAV169" s="447"/>
      <c r="DAW169" s="447"/>
      <c r="DAX169" s="447"/>
      <c r="DAY169" s="447"/>
      <c r="DAZ169" s="447"/>
      <c r="DBA169" s="447"/>
      <c r="DBB169" s="447"/>
      <c r="DBC169" s="447"/>
      <c r="DBD169" s="447"/>
      <c r="DBE169" s="447"/>
      <c r="DBF169" s="447"/>
      <c r="DBG169" s="447"/>
      <c r="DBH169" s="447"/>
      <c r="DBI169" s="447"/>
      <c r="DBJ169" s="447"/>
      <c r="DBK169" s="447"/>
      <c r="DBL169" s="447"/>
      <c r="DBM169" s="447"/>
      <c r="DBN169" s="447"/>
      <c r="DBO169" s="447"/>
      <c r="DBP169" s="447"/>
      <c r="DBQ169" s="447"/>
      <c r="DBR169" s="447"/>
      <c r="DBS169" s="447"/>
      <c r="DBT169" s="447"/>
      <c r="DBU169" s="447"/>
      <c r="DBV169" s="447"/>
      <c r="DBW169" s="447"/>
      <c r="DBX169" s="447"/>
      <c r="DBY169" s="447"/>
      <c r="DBZ169" s="447"/>
      <c r="DCA169" s="447"/>
      <c r="DCB169" s="447"/>
      <c r="DCC169" s="447"/>
      <c r="DCD169" s="447"/>
      <c r="DCE169" s="447"/>
      <c r="DCF169" s="447"/>
      <c r="DCG169" s="447"/>
      <c r="DCH169" s="447"/>
      <c r="DCI169" s="447"/>
      <c r="DCJ169" s="447"/>
      <c r="DCK169" s="447"/>
      <c r="DCL169" s="447"/>
      <c r="DCM169" s="447"/>
      <c r="DCN169" s="447"/>
      <c r="DCO169" s="447"/>
      <c r="DCP169" s="447"/>
      <c r="DCQ169" s="447"/>
      <c r="DCR169" s="447"/>
      <c r="DCS169" s="447"/>
      <c r="DCT169" s="447"/>
      <c r="DCU169" s="447"/>
      <c r="DCV169" s="447"/>
      <c r="DCW169" s="447"/>
      <c r="DCX169" s="447"/>
      <c r="DCY169" s="447"/>
      <c r="DCZ169" s="447"/>
      <c r="DDA169" s="447"/>
      <c r="DDB169" s="447"/>
      <c r="DDC169" s="447"/>
      <c r="DDD169" s="447"/>
      <c r="DDE169" s="447"/>
      <c r="DDF169" s="447"/>
      <c r="DDG169" s="447"/>
      <c r="DDH169" s="447"/>
      <c r="DDI169" s="447"/>
      <c r="DDJ169" s="447"/>
      <c r="DDK169" s="447"/>
      <c r="DDL169" s="447"/>
      <c r="DDM169" s="447"/>
      <c r="DDN169" s="447"/>
      <c r="DDO169" s="447"/>
      <c r="DDP169" s="447"/>
      <c r="DDQ169" s="447"/>
      <c r="DDR169" s="447"/>
      <c r="DDS169" s="447"/>
      <c r="DDT169" s="447"/>
      <c r="DDU169" s="447"/>
      <c r="DDV169" s="447"/>
      <c r="DDW169" s="447"/>
      <c r="DDX169" s="447"/>
      <c r="DDY169" s="447"/>
      <c r="DDZ169" s="447"/>
      <c r="DEA169" s="447"/>
      <c r="DEB169" s="447"/>
      <c r="DEC169" s="447"/>
      <c r="DED169" s="447"/>
      <c r="DEE169" s="447"/>
      <c r="DEF169" s="447"/>
      <c r="DEG169" s="447"/>
      <c r="DEH169" s="447"/>
      <c r="DEI169" s="447"/>
      <c r="DEJ169" s="447"/>
      <c r="DEK169" s="447"/>
      <c r="DEL169" s="447"/>
      <c r="DEM169" s="447"/>
      <c r="DEN169" s="447"/>
      <c r="DEO169" s="447"/>
      <c r="DEP169" s="447"/>
      <c r="DEQ169" s="447"/>
      <c r="DER169" s="447"/>
      <c r="DES169" s="447"/>
      <c r="DET169" s="447"/>
      <c r="DEU169" s="447"/>
      <c r="DEV169" s="447"/>
      <c r="DEW169" s="447"/>
      <c r="DEX169" s="447"/>
      <c r="DEY169" s="447"/>
      <c r="DEZ169" s="447"/>
      <c r="DFA169" s="447"/>
      <c r="DFB169" s="447"/>
      <c r="DFC169" s="447"/>
      <c r="DFD169" s="447"/>
      <c r="DFE169" s="447"/>
      <c r="DFF169" s="447"/>
      <c r="DFG169" s="447"/>
      <c r="DFH169" s="447"/>
      <c r="DFI169" s="447"/>
      <c r="DFJ169" s="447"/>
      <c r="DFK169" s="447"/>
      <c r="DFL169" s="447"/>
      <c r="DFM169" s="447"/>
      <c r="DFN169" s="447"/>
      <c r="DFO169" s="447"/>
      <c r="DFP169" s="447"/>
      <c r="DFQ169" s="447"/>
      <c r="DFR169" s="447"/>
      <c r="DFS169" s="447"/>
      <c r="DFT169" s="447"/>
      <c r="DFU169" s="447"/>
      <c r="DFV169" s="447"/>
      <c r="DFW169" s="447"/>
      <c r="DFX169" s="447"/>
      <c r="DFY169" s="447"/>
      <c r="DFZ169" s="447"/>
      <c r="DGA169" s="447"/>
      <c r="DGB169" s="447"/>
      <c r="DGC169" s="447"/>
      <c r="DGD169" s="447"/>
      <c r="DGE169" s="447"/>
      <c r="DGF169" s="447"/>
      <c r="DGG169" s="447"/>
      <c r="DGH169" s="447"/>
      <c r="DGI169" s="447"/>
      <c r="DGJ169" s="447"/>
      <c r="DGK169" s="447"/>
      <c r="DGL169" s="447"/>
      <c r="DGM169" s="447"/>
      <c r="DGN169" s="447"/>
      <c r="DGO169" s="447"/>
      <c r="DGP169" s="447"/>
      <c r="DGQ169" s="447"/>
      <c r="DGR169" s="447"/>
      <c r="DGS169" s="447"/>
      <c r="DGT169" s="447"/>
      <c r="DGU169" s="447"/>
      <c r="DGV169" s="447"/>
      <c r="DGW169" s="447"/>
      <c r="DGX169" s="447"/>
      <c r="DGY169" s="447"/>
      <c r="DGZ169" s="447"/>
      <c r="DHA169" s="447"/>
      <c r="DHB169" s="447"/>
      <c r="DHC169" s="447"/>
      <c r="DHD169" s="447"/>
      <c r="DHE169" s="447"/>
      <c r="DHF169" s="447"/>
      <c r="DHG169" s="447"/>
      <c r="DHH169" s="447"/>
      <c r="DHI169" s="447"/>
      <c r="DHJ169" s="447"/>
      <c r="DHK169" s="447"/>
      <c r="DHL169" s="447"/>
      <c r="DHM169" s="447"/>
      <c r="DHN169" s="447"/>
      <c r="DHO169" s="447"/>
      <c r="DHP169" s="447"/>
      <c r="DHQ169" s="447"/>
      <c r="DHR169" s="447"/>
      <c r="DHS169" s="447"/>
      <c r="DHT169" s="447"/>
      <c r="DHU169" s="447"/>
      <c r="DHV169" s="447"/>
      <c r="DHW169" s="447"/>
      <c r="DHX169" s="447"/>
      <c r="DHY169" s="447"/>
      <c r="DHZ169" s="447"/>
      <c r="DIA169" s="447"/>
      <c r="DIB169" s="447"/>
      <c r="DIC169" s="447"/>
      <c r="DID169" s="447"/>
      <c r="DIE169" s="447"/>
      <c r="DIF169" s="447"/>
      <c r="DIG169" s="447"/>
      <c r="DIH169" s="447"/>
      <c r="DII169" s="447"/>
      <c r="DIJ169" s="447"/>
      <c r="DIK169" s="447"/>
      <c r="DIL169" s="447"/>
      <c r="DIM169" s="447"/>
      <c r="DIN169" s="447"/>
      <c r="DIO169" s="447"/>
      <c r="DIP169" s="447"/>
      <c r="DIQ169" s="447"/>
      <c r="DIR169" s="447"/>
      <c r="DIS169" s="447"/>
      <c r="DIT169" s="447"/>
      <c r="DIU169" s="447"/>
      <c r="DIV169" s="447"/>
      <c r="DIW169" s="447"/>
      <c r="DIX169" s="447"/>
      <c r="DIY169" s="447"/>
      <c r="DIZ169" s="447"/>
      <c r="DJA169" s="447"/>
      <c r="DJB169" s="447"/>
      <c r="DJC169" s="447"/>
      <c r="DJD169" s="447"/>
      <c r="DJE169" s="447"/>
      <c r="DJF169" s="447"/>
      <c r="DJG169" s="447"/>
      <c r="DJH169" s="447"/>
      <c r="DJI169" s="447"/>
      <c r="DJJ169" s="447"/>
      <c r="DJK169" s="447"/>
      <c r="DJL169" s="447"/>
      <c r="DJM169" s="447"/>
      <c r="DJN169" s="447"/>
      <c r="DJO169" s="447"/>
      <c r="DJP169" s="447"/>
      <c r="DJQ169" s="447"/>
      <c r="DJR169" s="447"/>
      <c r="DJS169" s="447"/>
      <c r="DJT169" s="447"/>
      <c r="DJU169" s="447"/>
      <c r="DJV169" s="447"/>
      <c r="DJW169" s="447"/>
      <c r="DJX169" s="447"/>
      <c r="DJY169" s="447"/>
      <c r="DJZ169" s="447"/>
      <c r="DKA169" s="447"/>
      <c r="DKB169" s="447"/>
      <c r="DKC169" s="447"/>
      <c r="DKD169" s="447"/>
      <c r="DKE169" s="447"/>
      <c r="DKF169" s="447"/>
      <c r="DKG169" s="447"/>
      <c r="DKH169" s="447"/>
      <c r="DKI169" s="447"/>
      <c r="DKJ169" s="447"/>
      <c r="DKK169" s="447"/>
      <c r="DKL169" s="447"/>
      <c r="DKM169" s="447"/>
      <c r="DKN169" s="447"/>
      <c r="DKO169" s="447"/>
      <c r="DKP169" s="447"/>
      <c r="DKQ169" s="447"/>
      <c r="DKR169" s="447"/>
      <c r="DKS169" s="447"/>
      <c r="DKT169" s="447"/>
      <c r="DKU169" s="447"/>
      <c r="DKV169" s="447"/>
      <c r="DKW169" s="447"/>
      <c r="DKX169" s="447"/>
      <c r="DKY169" s="447"/>
      <c r="DKZ169" s="447"/>
      <c r="DLA169" s="447"/>
      <c r="DLB169" s="447"/>
      <c r="DLC169" s="447"/>
      <c r="DLD169" s="447"/>
      <c r="DLE169" s="447"/>
      <c r="DLF169" s="447"/>
      <c r="DLG169" s="447"/>
      <c r="DLH169" s="447"/>
      <c r="DLI169" s="447"/>
      <c r="DLJ169" s="447"/>
      <c r="DLK169" s="447"/>
      <c r="DLL169" s="447"/>
      <c r="DLM169" s="447"/>
      <c r="DLN169" s="447"/>
      <c r="DLO169" s="447"/>
      <c r="DLP169" s="447"/>
      <c r="DLQ169" s="447"/>
      <c r="DLR169" s="447"/>
      <c r="DLS169" s="447"/>
      <c r="DLT169" s="447"/>
      <c r="DLU169" s="447"/>
      <c r="DLV169" s="447"/>
      <c r="DLW169" s="447"/>
      <c r="DLX169" s="447"/>
      <c r="DLY169" s="447"/>
      <c r="DLZ169" s="447"/>
      <c r="DMA169" s="447"/>
      <c r="DMB169" s="447"/>
      <c r="DMC169" s="447"/>
      <c r="DMD169" s="447"/>
      <c r="DME169" s="447"/>
      <c r="DMF169" s="447"/>
      <c r="DMG169" s="447"/>
      <c r="DMH169" s="447"/>
      <c r="DMI169" s="447"/>
      <c r="DMJ169" s="447"/>
      <c r="DMK169" s="447"/>
      <c r="DML169" s="447"/>
      <c r="DMM169" s="447"/>
      <c r="DMN169" s="447"/>
      <c r="DMO169" s="447"/>
      <c r="DMP169" s="447"/>
      <c r="DMQ169" s="447"/>
      <c r="DMR169" s="447"/>
      <c r="DMS169" s="447"/>
      <c r="DMT169" s="447"/>
      <c r="DMU169" s="447"/>
      <c r="DMV169" s="447"/>
      <c r="DMW169" s="447"/>
      <c r="DMX169" s="447"/>
      <c r="DMY169" s="447"/>
      <c r="DMZ169" s="447"/>
      <c r="DNA169" s="447"/>
      <c r="DNB169" s="447"/>
      <c r="DNC169" s="447"/>
      <c r="DND169" s="447"/>
      <c r="DNE169" s="447"/>
      <c r="DNF169" s="447"/>
      <c r="DNG169" s="447"/>
      <c r="DNH169" s="447"/>
      <c r="DNI169" s="447"/>
      <c r="DNJ169" s="447"/>
      <c r="DNK169" s="447"/>
      <c r="DNL169" s="447"/>
      <c r="DNM169" s="447"/>
      <c r="DNN169" s="447"/>
      <c r="DNO169" s="447"/>
      <c r="DNP169" s="447"/>
      <c r="DNQ169" s="447"/>
      <c r="DNR169" s="447"/>
      <c r="DNS169" s="447"/>
      <c r="DNT169" s="447"/>
      <c r="DNU169" s="447"/>
      <c r="DNV169" s="447"/>
      <c r="DNW169" s="447"/>
      <c r="DNX169" s="447"/>
      <c r="DNY169" s="447"/>
      <c r="DNZ169" s="447"/>
      <c r="DOA169" s="447"/>
      <c r="DOB169" s="447"/>
      <c r="DOC169" s="447"/>
      <c r="DOD169" s="447"/>
      <c r="DOE169" s="447"/>
      <c r="DOF169" s="447"/>
      <c r="DOG169" s="447"/>
      <c r="DOH169" s="447"/>
      <c r="DOI169" s="447"/>
      <c r="DOJ169" s="447"/>
      <c r="DOK169" s="447"/>
      <c r="DOL169" s="447"/>
      <c r="DOM169" s="447"/>
      <c r="DON169" s="447"/>
      <c r="DOO169" s="447"/>
      <c r="DOP169" s="447"/>
      <c r="DOQ169" s="447"/>
      <c r="DOR169" s="447"/>
      <c r="DOS169" s="447"/>
      <c r="DOT169" s="447"/>
      <c r="DOU169" s="447"/>
      <c r="DOV169" s="447"/>
      <c r="DOW169" s="447"/>
      <c r="DOX169" s="447"/>
      <c r="DOY169" s="447"/>
      <c r="DOZ169" s="447"/>
      <c r="DPA169" s="447"/>
      <c r="DPB169" s="447"/>
      <c r="DPC169" s="447"/>
      <c r="DPD169" s="447"/>
      <c r="DPE169" s="447"/>
      <c r="DPF169" s="447"/>
      <c r="DPG169" s="447"/>
      <c r="DPH169" s="447"/>
      <c r="DPI169" s="447"/>
      <c r="DPJ169" s="447"/>
      <c r="DPK169" s="447"/>
      <c r="DPL169" s="447"/>
      <c r="DPM169" s="447"/>
      <c r="DPN169" s="447"/>
      <c r="DPO169" s="447"/>
      <c r="DPP169" s="447"/>
      <c r="DPQ169" s="447"/>
      <c r="DPR169" s="447"/>
      <c r="DPS169" s="447"/>
      <c r="DPT169" s="447"/>
      <c r="DPU169" s="447"/>
      <c r="DPV169" s="447"/>
      <c r="DPW169" s="447"/>
      <c r="DPX169" s="447"/>
      <c r="DPY169" s="447"/>
      <c r="DPZ169" s="447"/>
      <c r="DQA169" s="447"/>
      <c r="DQB169" s="447"/>
      <c r="DQC169" s="447"/>
      <c r="DQD169" s="447"/>
      <c r="DQE169" s="447"/>
      <c r="DQF169" s="447"/>
      <c r="DQG169" s="447"/>
      <c r="DQH169" s="447"/>
      <c r="DQI169" s="447"/>
      <c r="DQJ169" s="447"/>
      <c r="DQK169" s="447"/>
      <c r="DQL169" s="447"/>
      <c r="DQM169" s="447"/>
      <c r="DQN169" s="447"/>
      <c r="DQO169" s="447"/>
      <c r="DQP169" s="447"/>
      <c r="DQQ169" s="447"/>
      <c r="DQR169" s="447"/>
      <c r="DQS169" s="447"/>
      <c r="DQT169" s="447"/>
      <c r="DQU169" s="447"/>
      <c r="DQV169" s="447"/>
      <c r="DQW169" s="447"/>
      <c r="DQX169" s="447"/>
      <c r="DQY169" s="447"/>
      <c r="DQZ169" s="447"/>
      <c r="DRA169" s="447"/>
      <c r="DRB169" s="447"/>
      <c r="DRC169" s="447"/>
      <c r="DRD169" s="447"/>
      <c r="DRE169" s="447"/>
      <c r="DRF169" s="447"/>
      <c r="DRG169" s="447"/>
      <c r="DRH169" s="447"/>
      <c r="DRI169" s="447"/>
      <c r="DRJ169" s="447"/>
      <c r="DRK169" s="447"/>
      <c r="DRL169" s="447"/>
      <c r="DRM169" s="447"/>
      <c r="DRN169" s="447"/>
      <c r="DRO169" s="447"/>
      <c r="DRP169" s="447"/>
      <c r="DRQ169" s="447"/>
      <c r="DRR169" s="447"/>
      <c r="DRS169" s="447"/>
      <c r="DRT169" s="447"/>
      <c r="DRU169" s="447"/>
      <c r="DRV169" s="447"/>
      <c r="DRW169" s="447"/>
      <c r="DRX169" s="447"/>
      <c r="DRY169" s="447"/>
      <c r="DRZ169" s="447"/>
      <c r="DSA169" s="447"/>
      <c r="DSB169" s="447"/>
      <c r="DSC169" s="447"/>
      <c r="DSD169" s="447"/>
      <c r="DSE169" s="447"/>
      <c r="DSF169" s="447"/>
      <c r="DSG169" s="447"/>
      <c r="DSH169" s="447"/>
      <c r="DSI169" s="447"/>
      <c r="DSJ169" s="447"/>
      <c r="DSK169" s="447"/>
      <c r="DSL169" s="447"/>
      <c r="DSM169" s="447"/>
      <c r="DSN169" s="447"/>
      <c r="DSO169" s="447"/>
      <c r="DSP169" s="447"/>
      <c r="DSQ169" s="447"/>
      <c r="DSR169" s="447"/>
      <c r="DSS169" s="447"/>
      <c r="DST169" s="447"/>
      <c r="DSU169" s="447"/>
      <c r="DSV169" s="447"/>
      <c r="DSW169" s="447"/>
      <c r="DSX169" s="447"/>
      <c r="DSY169" s="447"/>
      <c r="DSZ169" s="447"/>
      <c r="DTA169" s="447"/>
      <c r="DTB169" s="447"/>
      <c r="DTC169" s="447"/>
      <c r="DTD169" s="447"/>
      <c r="DTE169" s="447"/>
      <c r="DTF169" s="447"/>
      <c r="DTG169" s="447"/>
      <c r="DTH169" s="447"/>
      <c r="DTI169" s="447"/>
      <c r="DTJ169" s="447"/>
      <c r="DTK169" s="447"/>
      <c r="DTL169" s="447"/>
      <c r="DTM169" s="447"/>
      <c r="DTN169" s="447"/>
      <c r="DTO169" s="447"/>
      <c r="DTP169" s="447"/>
      <c r="DTQ169" s="447"/>
      <c r="DTR169" s="447"/>
      <c r="DTS169" s="447"/>
      <c r="DTT169" s="447"/>
      <c r="DTU169" s="447"/>
      <c r="DTV169" s="447"/>
      <c r="DTW169" s="447"/>
      <c r="DTX169" s="447"/>
      <c r="DTY169" s="447"/>
      <c r="DTZ169" s="447"/>
      <c r="DUA169" s="447"/>
      <c r="DUB169" s="447"/>
      <c r="DUC169" s="447"/>
      <c r="DUD169" s="447"/>
      <c r="DUE169" s="447"/>
      <c r="DUF169" s="447"/>
      <c r="DUG169" s="447"/>
      <c r="DUH169" s="447"/>
      <c r="DUI169" s="447"/>
      <c r="DUJ169" s="447"/>
      <c r="DUK169" s="447"/>
      <c r="DUL169" s="447"/>
      <c r="DUM169" s="447"/>
      <c r="DUN169" s="447"/>
      <c r="DUO169" s="447"/>
      <c r="DUP169" s="447"/>
      <c r="DUQ169" s="447"/>
      <c r="DUR169" s="447"/>
      <c r="DUS169" s="447"/>
      <c r="DUT169" s="447"/>
      <c r="DUU169" s="447"/>
      <c r="DUV169" s="447"/>
      <c r="DUW169" s="447"/>
      <c r="DUX169" s="447"/>
      <c r="DUY169" s="447"/>
      <c r="DUZ169" s="447"/>
      <c r="DVA169" s="447"/>
      <c r="DVB169" s="447"/>
      <c r="DVC169" s="447"/>
      <c r="DVD169" s="447"/>
      <c r="DVE169" s="447"/>
      <c r="DVF169" s="447"/>
      <c r="DVG169" s="447"/>
      <c r="DVH169" s="447"/>
      <c r="DVI169" s="447"/>
      <c r="DVJ169" s="447"/>
      <c r="DVK169" s="447"/>
      <c r="DVL169" s="447"/>
      <c r="DVM169" s="447"/>
      <c r="DVN169" s="447"/>
      <c r="DVO169" s="447"/>
      <c r="DVP169" s="447"/>
      <c r="DVQ169" s="447"/>
      <c r="DVR169" s="447"/>
      <c r="DVS169" s="447"/>
      <c r="DVT169" s="447"/>
      <c r="DVU169" s="447"/>
      <c r="DVV169" s="447"/>
      <c r="DVW169" s="447"/>
      <c r="DVX169" s="447"/>
      <c r="DVY169" s="447"/>
      <c r="DVZ169" s="447"/>
      <c r="DWA169" s="447"/>
      <c r="DWB169" s="447"/>
      <c r="DWC169" s="447"/>
      <c r="DWD169" s="447"/>
      <c r="DWE169" s="447"/>
      <c r="DWF169" s="447"/>
      <c r="DWG169" s="447"/>
      <c r="DWH169" s="447"/>
      <c r="DWI169" s="447"/>
      <c r="DWJ169" s="447"/>
      <c r="DWK169" s="447"/>
      <c r="DWL169" s="447"/>
      <c r="DWM169" s="447"/>
      <c r="DWN169" s="447"/>
      <c r="DWO169" s="447"/>
      <c r="DWP169" s="447"/>
      <c r="DWQ169" s="447"/>
      <c r="DWR169" s="447"/>
      <c r="DWS169" s="447"/>
      <c r="DWT169" s="447"/>
      <c r="DWU169" s="447"/>
      <c r="DWV169" s="447"/>
      <c r="DWW169" s="447"/>
      <c r="DWX169" s="447"/>
      <c r="DWY169" s="447"/>
      <c r="DWZ169" s="447"/>
      <c r="DXA169" s="447"/>
      <c r="DXB169" s="447"/>
      <c r="DXC169" s="447"/>
      <c r="DXD169" s="447"/>
      <c r="DXE169" s="447"/>
      <c r="DXF169" s="447"/>
      <c r="DXG169" s="447"/>
      <c r="DXH169" s="447"/>
      <c r="DXI169" s="447"/>
      <c r="DXJ169" s="447"/>
      <c r="DXK169" s="447"/>
      <c r="DXL169" s="447"/>
      <c r="DXM169" s="447"/>
      <c r="DXN169" s="447"/>
      <c r="DXO169" s="447"/>
      <c r="DXP169" s="447"/>
      <c r="DXQ169" s="447"/>
      <c r="DXR169" s="447"/>
      <c r="DXS169" s="447"/>
      <c r="DXT169" s="447"/>
      <c r="DXU169" s="447"/>
      <c r="DXV169" s="447"/>
      <c r="DXW169" s="447"/>
      <c r="DXX169" s="447"/>
      <c r="DXY169" s="447"/>
      <c r="DXZ169" s="447"/>
      <c r="DYA169" s="447"/>
      <c r="DYB169" s="447"/>
      <c r="DYC169" s="447"/>
      <c r="DYD169" s="447"/>
      <c r="DYE169" s="447"/>
      <c r="DYF169" s="447"/>
      <c r="DYG169" s="447"/>
      <c r="DYH169" s="447"/>
      <c r="DYI169" s="447"/>
      <c r="DYJ169" s="447"/>
      <c r="DYK169" s="447"/>
      <c r="DYL169" s="447"/>
      <c r="DYM169" s="447"/>
      <c r="DYN169" s="447"/>
      <c r="DYO169" s="447"/>
      <c r="DYP169" s="447"/>
      <c r="DYQ169" s="447"/>
      <c r="DYR169" s="447"/>
      <c r="DYS169" s="447"/>
      <c r="DYT169" s="447"/>
      <c r="DYU169" s="447"/>
      <c r="DYV169" s="447"/>
      <c r="DYW169" s="447"/>
      <c r="DYX169" s="447"/>
      <c r="DYY169" s="447"/>
      <c r="DYZ169" s="447"/>
      <c r="DZA169" s="447"/>
      <c r="DZB169" s="447"/>
      <c r="DZC169" s="447"/>
      <c r="DZD169" s="447"/>
      <c r="DZE169" s="447"/>
      <c r="DZF169" s="447"/>
      <c r="DZG169" s="447"/>
      <c r="DZH169" s="447"/>
      <c r="DZI169" s="447"/>
      <c r="DZJ169" s="447"/>
      <c r="DZK169" s="447"/>
      <c r="DZL169" s="447"/>
      <c r="DZM169" s="447"/>
      <c r="DZN169" s="447"/>
      <c r="DZO169" s="447"/>
      <c r="DZP169" s="447"/>
      <c r="DZQ169" s="447"/>
      <c r="DZR169" s="447"/>
      <c r="DZS169" s="447"/>
      <c r="DZT169" s="447"/>
      <c r="DZU169" s="447"/>
      <c r="DZV169" s="447"/>
      <c r="DZW169" s="447"/>
      <c r="DZX169" s="447"/>
      <c r="DZY169" s="447"/>
      <c r="DZZ169" s="447"/>
      <c r="EAA169" s="447"/>
      <c r="EAB169" s="447"/>
      <c r="EAC169" s="447"/>
      <c r="EAD169" s="447"/>
      <c r="EAE169" s="447"/>
      <c r="EAF169" s="447"/>
      <c r="EAG169" s="447"/>
      <c r="EAH169" s="447"/>
      <c r="EAI169" s="447"/>
      <c r="EAJ169" s="447"/>
      <c r="EAK169" s="447"/>
      <c r="EAL169" s="447"/>
      <c r="EAM169" s="447"/>
      <c r="EAN169" s="447"/>
      <c r="EAO169" s="447"/>
      <c r="EAP169" s="447"/>
      <c r="EAQ169" s="447"/>
      <c r="EAR169" s="447"/>
      <c r="EAS169" s="447"/>
      <c r="EAT169" s="447"/>
      <c r="EAU169" s="447"/>
      <c r="EAV169" s="447"/>
      <c r="EAW169" s="447"/>
      <c r="EAX169" s="447"/>
      <c r="EAY169" s="447"/>
      <c r="EAZ169" s="447"/>
      <c r="EBA169" s="447"/>
      <c r="EBB169" s="447"/>
      <c r="EBC169" s="447"/>
      <c r="EBD169" s="447"/>
      <c r="EBE169" s="447"/>
      <c r="EBF169" s="447"/>
      <c r="EBG169" s="447"/>
      <c r="EBH169" s="447"/>
      <c r="EBI169" s="447"/>
      <c r="EBJ169" s="447"/>
      <c r="EBK169" s="447"/>
      <c r="EBL169" s="447"/>
      <c r="EBM169" s="447"/>
      <c r="EBN169" s="447"/>
      <c r="EBO169" s="447"/>
      <c r="EBP169" s="447"/>
      <c r="EBQ169" s="447"/>
      <c r="EBR169" s="447"/>
      <c r="EBS169" s="447"/>
      <c r="EBT169" s="447"/>
      <c r="EBU169" s="447"/>
      <c r="EBV169" s="447"/>
      <c r="EBW169" s="447"/>
      <c r="EBX169" s="447"/>
      <c r="EBY169" s="447"/>
      <c r="EBZ169" s="447"/>
      <c r="ECA169" s="447"/>
      <c r="ECB169" s="447"/>
      <c r="ECC169" s="447"/>
      <c r="ECD169" s="447"/>
      <c r="ECE169" s="447"/>
      <c r="ECF169" s="447"/>
      <c r="ECG169" s="447"/>
      <c r="ECH169" s="447"/>
      <c r="ECI169" s="447"/>
      <c r="ECJ169" s="447"/>
      <c r="ECK169" s="447"/>
      <c r="ECL169" s="447"/>
      <c r="ECM169" s="447"/>
      <c r="ECN169" s="447"/>
      <c r="ECO169" s="447"/>
      <c r="ECP169" s="447"/>
      <c r="ECQ169" s="447"/>
      <c r="ECR169" s="447"/>
      <c r="ECS169" s="447"/>
      <c r="ECT169" s="447"/>
      <c r="ECU169" s="447"/>
      <c r="ECV169" s="447"/>
      <c r="ECW169" s="447"/>
      <c r="ECX169" s="447"/>
      <c r="ECY169" s="447"/>
      <c r="ECZ169" s="447"/>
      <c r="EDA169" s="447"/>
      <c r="EDB169" s="447"/>
      <c r="EDC169" s="447"/>
      <c r="EDD169" s="447"/>
      <c r="EDE169" s="447"/>
      <c r="EDF169" s="447"/>
      <c r="EDG169" s="447"/>
      <c r="EDH169" s="447"/>
      <c r="EDI169" s="447"/>
      <c r="EDJ169" s="447"/>
      <c r="EDK169" s="447"/>
      <c r="EDL169" s="447"/>
      <c r="EDM169" s="447"/>
      <c r="EDN169" s="447"/>
      <c r="EDO169" s="447"/>
      <c r="EDP169" s="447"/>
      <c r="EDQ169" s="447"/>
      <c r="EDR169" s="447"/>
      <c r="EDS169" s="447"/>
      <c r="EDT169" s="447"/>
      <c r="EDU169" s="447"/>
      <c r="EDV169" s="447"/>
      <c r="EDW169" s="447"/>
      <c r="EDX169" s="447"/>
      <c r="EDY169" s="447"/>
      <c r="EDZ169" s="447"/>
      <c r="EEA169" s="447"/>
      <c r="EEB169" s="447"/>
      <c r="EEC169" s="447"/>
      <c r="EED169" s="447"/>
      <c r="EEE169" s="447"/>
      <c r="EEF169" s="447"/>
      <c r="EEG169" s="447"/>
      <c r="EEH169" s="447"/>
      <c r="EEI169" s="447"/>
      <c r="EEJ169" s="447"/>
      <c r="EEK169" s="447"/>
      <c r="EEL169" s="447"/>
      <c r="EEM169" s="447"/>
      <c r="EEN169" s="447"/>
      <c r="EEO169" s="447"/>
      <c r="EEP169" s="447"/>
      <c r="EEQ169" s="447"/>
      <c r="EER169" s="447"/>
      <c r="EES169" s="447"/>
      <c r="EET169" s="447"/>
      <c r="EEU169" s="447"/>
      <c r="EEV169" s="447"/>
      <c r="EEW169" s="447"/>
      <c r="EEX169" s="447"/>
      <c r="EEY169" s="447"/>
      <c r="EEZ169" s="447"/>
      <c r="EFA169" s="447"/>
      <c r="EFB169" s="447"/>
      <c r="EFC169" s="447"/>
      <c r="EFD169" s="447"/>
      <c r="EFE169" s="447"/>
      <c r="EFF169" s="447"/>
      <c r="EFG169" s="447"/>
      <c r="EFH169" s="447"/>
      <c r="EFI169" s="447"/>
      <c r="EFJ169" s="447"/>
      <c r="EFK169" s="447"/>
      <c r="EFL169" s="447"/>
      <c r="EFM169" s="447"/>
      <c r="EFN169" s="447"/>
      <c r="EFO169" s="447"/>
      <c r="EFP169" s="447"/>
      <c r="EFQ169" s="447"/>
      <c r="EFR169" s="447"/>
      <c r="EFS169" s="447"/>
      <c r="EFT169" s="447"/>
      <c r="EFU169" s="447"/>
      <c r="EFV169" s="447"/>
      <c r="EFW169" s="447"/>
      <c r="EFX169" s="447"/>
      <c r="EFY169" s="447"/>
      <c r="EFZ169" s="447"/>
      <c r="EGA169" s="447"/>
      <c r="EGB169" s="447"/>
      <c r="EGC169" s="447"/>
      <c r="EGD169" s="447"/>
      <c r="EGE169" s="447"/>
      <c r="EGF169" s="447"/>
      <c r="EGG169" s="447"/>
      <c r="EGH169" s="447"/>
      <c r="EGI169" s="447"/>
      <c r="EGJ169" s="447"/>
      <c r="EGK169" s="447"/>
      <c r="EGL169" s="447"/>
      <c r="EGM169" s="447"/>
      <c r="EGN169" s="447"/>
      <c r="EGO169" s="447"/>
      <c r="EGP169" s="447"/>
      <c r="EGQ169" s="447"/>
      <c r="EGR169" s="447"/>
      <c r="EGS169" s="447"/>
      <c r="EGT169" s="447"/>
      <c r="EGU169" s="447"/>
      <c r="EGV169" s="447"/>
      <c r="EGW169" s="447"/>
      <c r="EGX169" s="447"/>
      <c r="EGY169" s="447"/>
      <c r="EGZ169" s="447"/>
      <c r="EHA169" s="447"/>
      <c r="EHB169" s="447"/>
      <c r="EHC169" s="447"/>
      <c r="EHD169" s="447"/>
      <c r="EHE169" s="447"/>
      <c r="EHF169" s="447"/>
      <c r="EHG169" s="447"/>
      <c r="EHH169" s="447"/>
      <c r="EHI169" s="447"/>
      <c r="EHJ169" s="447"/>
      <c r="EHK169" s="447"/>
      <c r="EHL169" s="447"/>
      <c r="EHM169" s="447"/>
      <c r="EHN169" s="447"/>
      <c r="EHO169" s="447"/>
      <c r="EHP169" s="447"/>
      <c r="EHQ169" s="447"/>
      <c r="EHR169" s="447"/>
      <c r="EHS169" s="447"/>
      <c r="EHT169" s="447"/>
      <c r="EHU169" s="447"/>
      <c r="EHV169" s="447"/>
      <c r="EHW169" s="447"/>
      <c r="EHX169" s="447"/>
      <c r="EHY169" s="447"/>
      <c r="EHZ169" s="447"/>
      <c r="EIA169" s="447"/>
      <c r="EIB169" s="447"/>
      <c r="EIC169" s="447"/>
      <c r="EID169" s="447"/>
      <c r="EIE169" s="447"/>
      <c r="EIF169" s="447"/>
      <c r="EIG169" s="447"/>
      <c r="EIH169" s="447"/>
      <c r="EII169" s="447"/>
      <c r="EIJ169" s="447"/>
      <c r="EIK169" s="447"/>
      <c r="EIL169" s="447"/>
      <c r="EIM169" s="447"/>
      <c r="EIN169" s="447"/>
      <c r="EIO169" s="447"/>
      <c r="EIP169" s="447"/>
      <c r="EIQ169" s="447"/>
      <c r="EIR169" s="447"/>
      <c r="EIS169" s="447"/>
      <c r="EIT169" s="447"/>
      <c r="EIU169" s="447"/>
      <c r="EIV169" s="447"/>
      <c r="EIW169" s="447"/>
      <c r="EIX169" s="447"/>
      <c r="EIY169" s="447"/>
      <c r="EIZ169" s="447"/>
      <c r="EJA169" s="447"/>
      <c r="EJB169" s="447"/>
      <c r="EJC169" s="447"/>
      <c r="EJD169" s="447"/>
      <c r="EJE169" s="447"/>
      <c r="EJF169" s="447"/>
      <c r="EJG169" s="447"/>
      <c r="EJH169" s="447"/>
      <c r="EJI169" s="447"/>
      <c r="EJJ169" s="447"/>
      <c r="EJK169" s="447"/>
      <c r="EJL169" s="447"/>
      <c r="EJM169" s="447"/>
      <c r="EJN169" s="447"/>
      <c r="EJO169" s="447"/>
      <c r="EJP169" s="447"/>
      <c r="EJQ169" s="447"/>
      <c r="EJR169" s="447"/>
      <c r="EJS169" s="447"/>
      <c r="EJT169" s="447"/>
      <c r="EJU169" s="447"/>
      <c r="EJV169" s="447"/>
      <c r="EJW169" s="447"/>
      <c r="EJX169" s="447"/>
      <c r="EJY169" s="447"/>
      <c r="EJZ169" s="447"/>
      <c r="EKA169" s="447"/>
      <c r="EKB169" s="447"/>
      <c r="EKC169" s="447"/>
      <c r="EKD169" s="447"/>
      <c r="EKE169" s="447"/>
      <c r="EKF169" s="447"/>
      <c r="EKG169" s="447"/>
      <c r="EKH169" s="447"/>
      <c r="EKI169" s="447"/>
      <c r="EKJ169" s="447"/>
      <c r="EKK169" s="447"/>
      <c r="EKL169" s="447"/>
      <c r="EKM169" s="447"/>
      <c r="EKN169" s="447"/>
      <c r="EKO169" s="447"/>
      <c r="EKP169" s="447"/>
      <c r="EKQ169" s="447"/>
      <c r="EKR169" s="447"/>
      <c r="EKS169" s="447"/>
      <c r="EKT169" s="447"/>
      <c r="EKU169" s="447"/>
      <c r="EKV169" s="447"/>
      <c r="EKW169" s="447"/>
      <c r="EKX169" s="447"/>
      <c r="EKY169" s="447"/>
      <c r="EKZ169" s="447"/>
      <c r="ELA169" s="447"/>
      <c r="ELB169" s="447"/>
      <c r="ELC169" s="447"/>
      <c r="ELD169" s="447"/>
      <c r="ELE169" s="447"/>
      <c r="ELF169" s="447"/>
      <c r="ELG169" s="447"/>
      <c r="ELH169" s="447"/>
      <c r="ELI169" s="447"/>
      <c r="ELJ169" s="447"/>
      <c r="ELK169" s="447"/>
      <c r="ELL169" s="447"/>
      <c r="ELM169" s="447"/>
      <c r="ELN169" s="447"/>
      <c r="ELO169" s="447"/>
      <c r="ELP169" s="447"/>
      <c r="ELQ169" s="447"/>
      <c r="ELR169" s="447"/>
      <c r="ELS169" s="447"/>
      <c r="ELT169" s="447"/>
      <c r="ELU169" s="447"/>
      <c r="ELV169" s="447"/>
      <c r="ELW169" s="447"/>
      <c r="ELX169" s="447"/>
      <c r="ELY169" s="447"/>
      <c r="ELZ169" s="447"/>
      <c r="EMA169" s="447"/>
      <c r="EMB169" s="447"/>
      <c r="EMC169" s="447"/>
      <c r="EMD169" s="447"/>
      <c r="EME169" s="447"/>
      <c r="EMF169" s="447"/>
      <c r="EMG169" s="447"/>
      <c r="EMH169" s="447"/>
      <c r="EMI169" s="447"/>
      <c r="EMJ169" s="447"/>
      <c r="EMK169" s="447"/>
      <c r="EML169" s="447"/>
      <c r="EMM169" s="447"/>
      <c r="EMN169" s="447"/>
      <c r="EMO169" s="447"/>
      <c r="EMP169" s="447"/>
      <c r="EMQ169" s="447"/>
      <c r="EMR169" s="447"/>
      <c r="EMS169" s="447"/>
      <c r="EMT169" s="447"/>
      <c r="EMU169" s="447"/>
      <c r="EMV169" s="447"/>
      <c r="EMW169" s="447"/>
      <c r="EMX169" s="447"/>
      <c r="EMY169" s="447"/>
      <c r="EMZ169" s="447"/>
      <c r="ENA169" s="447"/>
      <c r="ENB169" s="447"/>
      <c r="ENC169" s="447"/>
      <c r="END169" s="447"/>
      <c r="ENE169" s="447"/>
      <c r="ENF169" s="447"/>
      <c r="ENG169" s="447"/>
      <c r="ENH169" s="447"/>
      <c r="ENI169" s="447"/>
      <c r="ENJ169" s="447"/>
      <c r="ENK169" s="447"/>
      <c r="ENL169" s="447"/>
      <c r="ENM169" s="447"/>
      <c r="ENN169" s="447"/>
      <c r="ENO169" s="447"/>
      <c r="ENP169" s="447"/>
      <c r="ENQ169" s="447"/>
      <c r="ENR169" s="447"/>
      <c r="ENS169" s="447"/>
      <c r="ENT169" s="447"/>
      <c r="ENU169" s="447"/>
      <c r="ENV169" s="447"/>
      <c r="ENW169" s="447"/>
      <c r="ENX169" s="447"/>
      <c r="ENY169" s="447"/>
      <c r="ENZ169" s="447"/>
      <c r="EOA169" s="447"/>
      <c r="EOB169" s="447"/>
      <c r="EOC169" s="447"/>
      <c r="EOD169" s="447"/>
      <c r="EOE169" s="447"/>
      <c r="EOF169" s="447"/>
      <c r="EOG169" s="447"/>
      <c r="EOH169" s="447"/>
      <c r="EOI169" s="447"/>
      <c r="EOJ169" s="447"/>
      <c r="EOK169" s="447"/>
      <c r="EOL169" s="447"/>
      <c r="EOM169" s="447"/>
      <c r="EON169" s="447"/>
      <c r="EOO169" s="447"/>
      <c r="EOP169" s="447"/>
      <c r="EOQ169" s="447"/>
      <c r="EOR169" s="447"/>
      <c r="EOS169" s="447"/>
      <c r="EOT169" s="447"/>
      <c r="EOU169" s="447"/>
      <c r="EOV169" s="447"/>
      <c r="EOW169" s="447"/>
      <c r="EOX169" s="447"/>
      <c r="EOY169" s="447"/>
      <c r="EOZ169" s="447"/>
      <c r="EPA169" s="447"/>
      <c r="EPB169" s="447"/>
      <c r="EPC169" s="447"/>
      <c r="EPD169" s="447"/>
      <c r="EPE169" s="447"/>
      <c r="EPF169" s="447"/>
      <c r="EPG169" s="447"/>
      <c r="EPH169" s="447"/>
      <c r="EPI169" s="447"/>
      <c r="EPJ169" s="447"/>
      <c r="EPK169" s="447"/>
      <c r="EPL169" s="447"/>
      <c r="EPM169" s="447"/>
      <c r="EPN169" s="447"/>
      <c r="EPO169" s="447"/>
      <c r="EPP169" s="447"/>
      <c r="EPQ169" s="447"/>
      <c r="EPR169" s="447"/>
      <c r="EPS169" s="447"/>
      <c r="EPT169" s="447"/>
      <c r="EPU169" s="447"/>
      <c r="EPV169" s="447"/>
      <c r="EPW169" s="447"/>
      <c r="EPX169" s="447"/>
      <c r="EPY169" s="447"/>
      <c r="EPZ169" s="447"/>
      <c r="EQA169" s="447"/>
      <c r="EQB169" s="447"/>
      <c r="EQC169" s="447"/>
      <c r="EQD169" s="447"/>
      <c r="EQE169" s="447"/>
      <c r="EQF169" s="447"/>
      <c r="EQG169" s="447"/>
      <c r="EQH169" s="447"/>
      <c r="EQI169" s="447"/>
      <c r="EQJ169" s="447"/>
      <c r="EQK169" s="447"/>
      <c r="EQL169" s="447"/>
      <c r="EQM169" s="447"/>
      <c r="EQN169" s="447"/>
      <c r="EQO169" s="447"/>
      <c r="EQP169" s="447"/>
      <c r="EQQ169" s="447"/>
      <c r="EQR169" s="447"/>
      <c r="EQS169" s="447"/>
      <c r="EQT169" s="447"/>
      <c r="EQU169" s="447"/>
      <c r="EQV169" s="447"/>
      <c r="EQW169" s="447"/>
      <c r="EQX169" s="447"/>
      <c r="EQY169" s="447"/>
      <c r="EQZ169" s="447"/>
      <c r="ERA169" s="447"/>
      <c r="ERB169" s="447"/>
      <c r="ERC169" s="447"/>
      <c r="ERD169" s="447"/>
      <c r="ERE169" s="447"/>
      <c r="ERF169" s="447"/>
      <c r="ERG169" s="447"/>
      <c r="ERH169" s="447"/>
      <c r="ERI169" s="447"/>
      <c r="ERJ169" s="447"/>
      <c r="ERK169" s="447"/>
      <c r="ERL169" s="447"/>
      <c r="ERM169" s="447"/>
      <c r="ERN169" s="447"/>
      <c r="ERO169" s="447"/>
      <c r="ERP169" s="447"/>
      <c r="ERQ169" s="447"/>
      <c r="ERR169" s="447"/>
      <c r="ERS169" s="447"/>
      <c r="ERT169" s="447"/>
      <c r="ERU169" s="447"/>
      <c r="ERV169" s="447"/>
      <c r="ERW169" s="447"/>
      <c r="ERX169" s="447"/>
      <c r="ERY169" s="447"/>
      <c r="ERZ169" s="447"/>
      <c r="ESA169" s="447"/>
      <c r="ESB169" s="447"/>
      <c r="ESC169" s="447"/>
      <c r="ESD169" s="447"/>
      <c r="ESE169" s="447"/>
      <c r="ESF169" s="447"/>
      <c r="ESG169" s="447"/>
      <c r="ESH169" s="447"/>
      <c r="ESI169" s="447"/>
      <c r="ESJ169" s="447"/>
      <c r="ESK169" s="447"/>
      <c r="ESL169" s="447"/>
      <c r="ESM169" s="447"/>
      <c r="ESN169" s="447"/>
      <c r="ESO169" s="447"/>
      <c r="ESP169" s="447"/>
      <c r="ESQ169" s="447"/>
      <c r="ESR169" s="447"/>
      <c r="ESS169" s="447"/>
      <c r="EST169" s="447"/>
      <c r="ESU169" s="447"/>
      <c r="ESV169" s="447"/>
      <c r="ESW169" s="447"/>
      <c r="ESX169" s="447"/>
      <c r="ESY169" s="447"/>
      <c r="ESZ169" s="447"/>
      <c r="ETA169" s="447"/>
      <c r="ETB169" s="447"/>
      <c r="ETC169" s="447"/>
      <c r="ETD169" s="447"/>
      <c r="ETE169" s="447"/>
      <c r="ETF169" s="447"/>
      <c r="ETG169" s="447"/>
      <c r="ETH169" s="447"/>
      <c r="ETI169" s="447"/>
      <c r="ETJ169" s="447"/>
      <c r="ETK169" s="447"/>
      <c r="ETL169" s="447"/>
      <c r="ETM169" s="447"/>
      <c r="ETN169" s="447"/>
      <c r="ETO169" s="447"/>
      <c r="ETP169" s="447"/>
      <c r="ETQ169" s="447"/>
      <c r="ETR169" s="447"/>
      <c r="ETS169" s="447"/>
      <c r="ETT169" s="447"/>
      <c r="ETU169" s="447"/>
      <c r="ETV169" s="447"/>
      <c r="ETW169" s="447"/>
      <c r="ETX169" s="447"/>
      <c r="ETY169" s="447"/>
      <c r="ETZ169" s="447"/>
      <c r="EUA169" s="447"/>
      <c r="EUB169" s="447"/>
      <c r="EUC169" s="447"/>
      <c r="EUD169" s="447"/>
      <c r="EUE169" s="447"/>
      <c r="EUF169" s="447"/>
      <c r="EUG169" s="447"/>
      <c r="EUH169" s="447"/>
      <c r="EUI169" s="447"/>
      <c r="EUJ169" s="447"/>
      <c r="EUK169" s="447"/>
      <c r="EUL169" s="447"/>
      <c r="EUM169" s="447"/>
      <c r="EUN169" s="447"/>
      <c r="EUO169" s="447"/>
      <c r="EUP169" s="447"/>
      <c r="EUQ169" s="447"/>
      <c r="EUR169" s="447"/>
      <c r="EUS169" s="447"/>
      <c r="EUT169" s="447"/>
      <c r="EUU169" s="447"/>
      <c r="EUV169" s="447"/>
      <c r="EUW169" s="447"/>
      <c r="EUX169" s="447"/>
      <c r="EUY169" s="447"/>
      <c r="EUZ169" s="447"/>
      <c r="EVA169" s="447"/>
      <c r="EVB169" s="447"/>
      <c r="EVC169" s="447"/>
      <c r="EVD169" s="447"/>
      <c r="EVE169" s="447"/>
      <c r="EVF169" s="447"/>
      <c r="EVG169" s="447"/>
      <c r="EVH169" s="447"/>
      <c r="EVI169" s="447"/>
      <c r="EVJ169" s="447"/>
      <c r="EVK169" s="447"/>
      <c r="EVL169" s="447"/>
      <c r="EVM169" s="447"/>
      <c r="EVN169" s="447"/>
      <c r="EVO169" s="447"/>
      <c r="EVP169" s="447"/>
      <c r="EVQ169" s="447"/>
      <c r="EVR169" s="447"/>
      <c r="EVS169" s="447"/>
      <c r="EVT169" s="447"/>
      <c r="EVU169" s="447"/>
      <c r="EVV169" s="447"/>
      <c r="EVW169" s="447"/>
      <c r="EVX169" s="447"/>
      <c r="EVY169" s="447"/>
      <c r="EVZ169" s="447"/>
      <c r="EWA169" s="447"/>
      <c r="EWB169" s="447"/>
      <c r="EWC169" s="447"/>
      <c r="EWD169" s="447"/>
      <c r="EWE169" s="447"/>
      <c r="EWF169" s="447"/>
      <c r="EWG169" s="447"/>
      <c r="EWH169" s="447"/>
      <c r="EWI169" s="447"/>
      <c r="EWJ169" s="447"/>
      <c r="EWK169" s="447"/>
      <c r="EWL169" s="447"/>
      <c r="EWM169" s="447"/>
      <c r="EWN169" s="447"/>
      <c r="EWO169" s="447"/>
      <c r="EWP169" s="447"/>
      <c r="EWQ169" s="447"/>
      <c r="EWR169" s="447"/>
      <c r="EWS169" s="447"/>
      <c r="EWT169" s="447"/>
      <c r="EWU169" s="447"/>
      <c r="EWV169" s="447"/>
      <c r="EWW169" s="447"/>
      <c r="EWX169" s="447"/>
      <c r="EWY169" s="447"/>
      <c r="EWZ169" s="447"/>
      <c r="EXA169" s="447"/>
      <c r="EXB169" s="447"/>
      <c r="EXC169" s="447"/>
      <c r="EXD169" s="447"/>
      <c r="EXE169" s="447"/>
      <c r="EXF169" s="447"/>
      <c r="EXG169" s="447"/>
      <c r="EXH169" s="447"/>
      <c r="EXI169" s="447"/>
      <c r="EXJ169" s="447"/>
      <c r="EXK169" s="447"/>
      <c r="EXL169" s="447"/>
      <c r="EXM169" s="447"/>
      <c r="EXN169" s="447"/>
      <c r="EXO169" s="447"/>
      <c r="EXP169" s="447"/>
      <c r="EXQ169" s="447"/>
      <c r="EXR169" s="447"/>
      <c r="EXS169" s="447"/>
      <c r="EXT169" s="447"/>
      <c r="EXU169" s="447"/>
      <c r="EXV169" s="447"/>
      <c r="EXW169" s="447"/>
      <c r="EXX169" s="447"/>
      <c r="EXY169" s="447"/>
      <c r="EXZ169" s="447"/>
      <c r="EYA169" s="447"/>
      <c r="EYB169" s="447"/>
      <c r="EYC169" s="447"/>
      <c r="EYD169" s="447"/>
      <c r="EYE169" s="447"/>
      <c r="EYF169" s="447"/>
      <c r="EYG169" s="447"/>
      <c r="EYH169" s="447"/>
      <c r="EYI169" s="447"/>
      <c r="EYJ169" s="447"/>
      <c r="EYK169" s="447"/>
      <c r="EYL169" s="447"/>
      <c r="EYM169" s="447"/>
      <c r="EYN169" s="447"/>
      <c r="EYO169" s="447"/>
      <c r="EYP169" s="447"/>
      <c r="EYQ169" s="447"/>
      <c r="EYR169" s="447"/>
      <c r="EYS169" s="447"/>
      <c r="EYT169" s="447"/>
      <c r="EYU169" s="447"/>
      <c r="EYV169" s="447"/>
      <c r="EYW169" s="447"/>
      <c r="EYX169" s="447"/>
      <c r="EYY169" s="447"/>
      <c r="EYZ169" s="447"/>
      <c r="EZA169" s="447"/>
      <c r="EZB169" s="447"/>
      <c r="EZC169" s="447"/>
      <c r="EZD169" s="447"/>
      <c r="EZE169" s="447"/>
      <c r="EZF169" s="447"/>
      <c r="EZG169" s="447"/>
      <c r="EZH169" s="447"/>
      <c r="EZI169" s="447"/>
      <c r="EZJ169" s="447"/>
      <c r="EZK169" s="447"/>
      <c r="EZL169" s="447"/>
      <c r="EZM169" s="447"/>
      <c r="EZN169" s="447"/>
      <c r="EZO169" s="447"/>
      <c r="EZP169" s="447"/>
      <c r="EZQ169" s="447"/>
      <c r="EZR169" s="447"/>
      <c r="EZS169" s="447"/>
      <c r="EZT169" s="447"/>
      <c r="EZU169" s="447"/>
      <c r="EZV169" s="447"/>
      <c r="EZW169" s="447"/>
      <c r="EZX169" s="447"/>
      <c r="EZY169" s="447"/>
      <c r="EZZ169" s="447"/>
      <c r="FAA169" s="447"/>
      <c r="FAB169" s="447"/>
      <c r="FAC169" s="447"/>
      <c r="FAD169" s="447"/>
      <c r="FAE169" s="447"/>
      <c r="FAF169" s="447"/>
      <c r="FAG169" s="447"/>
      <c r="FAH169" s="447"/>
      <c r="FAI169" s="447"/>
      <c r="FAJ169" s="447"/>
      <c r="FAK169" s="447"/>
      <c r="FAL169" s="447"/>
      <c r="FAM169" s="447"/>
      <c r="FAN169" s="447"/>
      <c r="FAO169" s="447"/>
      <c r="FAP169" s="447"/>
      <c r="FAQ169" s="447"/>
      <c r="FAR169" s="447"/>
      <c r="FAS169" s="447"/>
      <c r="FAT169" s="447"/>
      <c r="FAU169" s="447"/>
      <c r="FAV169" s="447"/>
      <c r="FAW169" s="447"/>
      <c r="FAX169" s="447"/>
      <c r="FAY169" s="447"/>
      <c r="FAZ169" s="447"/>
      <c r="FBA169" s="447"/>
      <c r="FBB169" s="447"/>
      <c r="FBC169" s="447"/>
      <c r="FBD169" s="447"/>
      <c r="FBE169" s="447"/>
      <c r="FBF169" s="447"/>
      <c r="FBG169" s="447"/>
      <c r="FBH169" s="447"/>
      <c r="FBI169" s="447"/>
      <c r="FBJ169" s="447"/>
      <c r="FBK169" s="447"/>
      <c r="FBL169" s="447"/>
      <c r="FBM169" s="447"/>
      <c r="FBN169" s="447"/>
      <c r="FBO169" s="447"/>
      <c r="FBP169" s="447"/>
      <c r="FBQ169" s="447"/>
      <c r="FBR169" s="447"/>
      <c r="FBS169" s="447"/>
      <c r="FBT169" s="447"/>
      <c r="FBU169" s="447"/>
      <c r="FBV169" s="447"/>
      <c r="FBW169" s="447"/>
      <c r="FBX169" s="447"/>
      <c r="FBY169" s="447"/>
      <c r="FBZ169" s="447"/>
      <c r="FCA169" s="447"/>
      <c r="FCB169" s="447"/>
      <c r="FCC169" s="447"/>
      <c r="FCD169" s="447"/>
      <c r="FCE169" s="447"/>
      <c r="FCF169" s="447"/>
      <c r="FCG169" s="447"/>
      <c r="FCH169" s="447"/>
      <c r="FCI169" s="447"/>
      <c r="FCJ169" s="447"/>
      <c r="FCK169" s="447"/>
      <c r="FCL169" s="447"/>
      <c r="FCM169" s="447"/>
      <c r="FCN169" s="447"/>
      <c r="FCO169" s="447"/>
      <c r="FCP169" s="447"/>
      <c r="FCQ169" s="447"/>
      <c r="FCR169" s="447"/>
      <c r="FCS169" s="447"/>
      <c r="FCT169" s="447"/>
      <c r="FCU169" s="447"/>
      <c r="FCV169" s="447"/>
      <c r="FCW169" s="447"/>
      <c r="FCX169" s="447"/>
      <c r="FCY169" s="447"/>
      <c r="FCZ169" s="447"/>
      <c r="FDA169" s="447"/>
      <c r="FDB169" s="447"/>
      <c r="FDC169" s="447"/>
      <c r="FDD169" s="447"/>
      <c r="FDE169" s="447"/>
      <c r="FDF169" s="447"/>
      <c r="FDG169" s="447"/>
      <c r="FDH169" s="447"/>
      <c r="FDI169" s="447"/>
      <c r="FDJ169" s="447"/>
      <c r="FDK169" s="447"/>
      <c r="FDL169" s="447"/>
      <c r="FDM169" s="447"/>
      <c r="FDN169" s="447"/>
      <c r="FDO169" s="447"/>
      <c r="FDP169" s="447"/>
      <c r="FDQ169" s="447"/>
      <c r="FDR169" s="447"/>
      <c r="FDS169" s="447"/>
      <c r="FDT169" s="447"/>
      <c r="FDU169" s="447"/>
      <c r="FDV169" s="447"/>
      <c r="FDW169" s="447"/>
      <c r="FDX169" s="447"/>
      <c r="FDY169" s="447"/>
      <c r="FDZ169" s="447"/>
      <c r="FEA169" s="447"/>
      <c r="FEB169" s="447"/>
      <c r="FEC169" s="447"/>
      <c r="FED169" s="447"/>
      <c r="FEE169" s="447"/>
      <c r="FEF169" s="447"/>
      <c r="FEG169" s="447"/>
      <c r="FEH169" s="447"/>
      <c r="FEI169" s="447"/>
      <c r="FEJ169" s="447"/>
      <c r="FEK169" s="447"/>
      <c r="FEL169" s="447"/>
      <c r="FEM169" s="447"/>
      <c r="FEN169" s="447"/>
      <c r="FEO169" s="447"/>
      <c r="FEP169" s="447"/>
      <c r="FEQ169" s="447"/>
      <c r="FER169" s="447"/>
      <c r="FES169" s="447"/>
      <c r="FET169" s="447"/>
      <c r="FEU169" s="447"/>
      <c r="FEV169" s="447"/>
      <c r="FEW169" s="447"/>
      <c r="FEX169" s="447"/>
      <c r="FEY169" s="447"/>
      <c r="FEZ169" s="447"/>
      <c r="FFA169" s="447"/>
      <c r="FFB169" s="447"/>
      <c r="FFC169" s="447"/>
      <c r="FFD169" s="447"/>
      <c r="FFE169" s="447"/>
      <c r="FFF169" s="447"/>
      <c r="FFG169" s="447"/>
      <c r="FFH169" s="447"/>
      <c r="FFI169" s="447"/>
      <c r="FFJ169" s="447"/>
      <c r="FFK169" s="447"/>
      <c r="FFL169" s="447"/>
      <c r="FFM169" s="447"/>
      <c r="FFN169" s="447"/>
      <c r="FFO169" s="447"/>
      <c r="FFP169" s="447"/>
      <c r="FFQ169" s="447"/>
      <c r="FFR169" s="447"/>
      <c r="FFS169" s="447"/>
      <c r="FFT169" s="447"/>
      <c r="FFU169" s="447"/>
      <c r="FFV169" s="447"/>
      <c r="FFW169" s="447"/>
      <c r="FFX169" s="447"/>
      <c r="FFY169" s="447"/>
      <c r="FFZ169" s="447"/>
      <c r="FGA169" s="447"/>
      <c r="FGB169" s="447"/>
      <c r="FGC169" s="447"/>
      <c r="FGD169" s="447"/>
      <c r="FGE169" s="447"/>
      <c r="FGF169" s="447"/>
      <c r="FGG169" s="447"/>
      <c r="FGH169" s="447"/>
      <c r="FGI169" s="447"/>
      <c r="FGJ169" s="447"/>
      <c r="FGK169" s="447"/>
      <c r="FGL169" s="447"/>
      <c r="FGM169" s="447"/>
      <c r="FGN169" s="447"/>
      <c r="FGO169" s="447"/>
      <c r="FGP169" s="447"/>
      <c r="FGQ169" s="447"/>
      <c r="FGR169" s="447"/>
      <c r="FGS169" s="447"/>
      <c r="FGT169" s="447"/>
      <c r="FGU169" s="447"/>
      <c r="FGV169" s="447"/>
      <c r="FGW169" s="447"/>
      <c r="FGX169" s="447"/>
      <c r="FGY169" s="447"/>
      <c r="FGZ169" s="447"/>
      <c r="FHA169" s="447"/>
      <c r="FHB169" s="447"/>
      <c r="FHC169" s="447"/>
      <c r="FHD169" s="447"/>
      <c r="FHE169" s="447"/>
      <c r="FHF169" s="447"/>
      <c r="FHG169" s="447"/>
      <c r="FHH169" s="447"/>
      <c r="FHI169" s="447"/>
      <c r="FHJ169" s="447"/>
      <c r="FHK169" s="447"/>
      <c r="FHL169" s="447"/>
      <c r="FHM169" s="447"/>
      <c r="FHN169" s="447"/>
      <c r="FHO169" s="447"/>
      <c r="FHP169" s="447"/>
      <c r="FHQ169" s="447"/>
      <c r="FHR169" s="447"/>
      <c r="FHS169" s="447"/>
      <c r="FHT169" s="447"/>
      <c r="FHU169" s="447"/>
      <c r="FHV169" s="447"/>
      <c r="FHW169" s="447"/>
      <c r="FHX169" s="447"/>
      <c r="FHY169" s="447"/>
      <c r="FHZ169" s="447"/>
      <c r="FIA169" s="447"/>
      <c r="FIB169" s="447"/>
      <c r="FIC169" s="447"/>
      <c r="FID169" s="447"/>
      <c r="FIE169" s="447"/>
      <c r="FIF169" s="447"/>
      <c r="FIG169" s="447"/>
      <c r="FIH169" s="447"/>
      <c r="FII169" s="447"/>
      <c r="FIJ169" s="447"/>
      <c r="FIK169" s="447"/>
      <c r="FIL169" s="447"/>
      <c r="FIM169" s="447"/>
      <c r="FIN169" s="447"/>
      <c r="FIO169" s="447"/>
      <c r="FIP169" s="447"/>
      <c r="FIQ169" s="447"/>
      <c r="FIR169" s="447"/>
      <c r="FIS169" s="447"/>
      <c r="FIT169" s="447"/>
      <c r="FIU169" s="447"/>
      <c r="FIV169" s="447"/>
      <c r="FIW169" s="447"/>
      <c r="FIX169" s="447"/>
      <c r="FIY169" s="447"/>
      <c r="FIZ169" s="447"/>
      <c r="FJA169" s="447"/>
      <c r="FJB169" s="447"/>
      <c r="FJC169" s="447"/>
      <c r="FJD169" s="447"/>
      <c r="FJE169" s="447"/>
      <c r="FJF169" s="447"/>
      <c r="FJG169" s="447"/>
      <c r="FJH169" s="447"/>
      <c r="FJI169" s="447"/>
      <c r="FJJ169" s="447"/>
      <c r="FJK169" s="447"/>
      <c r="FJL169" s="447"/>
      <c r="FJM169" s="447"/>
      <c r="FJN169" s="447"/>
      <c r="FJO169" s="447"/>
      <c r="FJP169" s="447"/>
      <c r="FJQ169" s="447"/>
      <c r="FJR169" s="447"/>
      <c r="FJS169" s="447"/>
      <c r="FJT169" s="447"/>
      <c r="FJU169" s="447"/>
      <c r="FJV169" s="447"/>
      <c r="FJW169" s="447"/>
      <c r="FJX169" s="447"/>
      <c r="FJY169" s="447"/>
      <c r="FJZ169" s="447"/>
      <c r="FKA169" s="447"/>
      <c r="FKB169" s="447"/>
      <c r="FKC169" s="447"/>
      <c r="FKD169" s="447"/>
      <c r="FKE169" s="447"/>
      <c r="FKF169" s="447"/>
      <c r="FKG169" s="447"/>
      <c r="FKH169" s="447"/>
      <c r="FKI169" s="447"/>
      <c r="FKJ169" s="447"/>
      <c r="FKK169" s="447"/>
      <c r="FKL169" s="447"/>
      <c r="FKM169" s="447"/>
      <c r="FKN169" s="447"/>
      <c r="FKO169" s="447"/>
      <c r="FKP169" s="447"/>
      <c r="FKQ169" s="447"/>
      <c r="FKR169" s="447"/>
      <c r="FKS169" s="447"/>
      <c r="FKT169" s="447"/>
      <c r="FKU169" s="447"/>
      <c r="FKV169" s="447"/>
      <c r="FKW169" s="447"/>
      <c r="FKX169" s="447"/>
      <c r="FKY169" s="447"/>
      <c r="FKZ169" s="447"/>
      <c r="FLA169" s="447"/>
      <c r="FLB169" s="447"/>
      <c r="FLC169" s="447"/>
      <c r="FLD169" s="447"/>
      <c r="FLE169" s="447"/>
      <c r="FLF169" s="447"/>
      <c r="FLG169" s="447"/>
      <c r="FLH169" s="447"/>
      <c r="FLI169" s="447"/>
      <c r="FLJ169" s="447"/>
      <c r="FLK169" s="447"/>
      <c r="FLL169" s="447"/>
      <c r="FLM169" s="447"/>
      <c r="FLN169" s="447"/>
      <c r="FLO169" s="447"/>
      <c r="FLP169" s="447"/>
      <c r="FLQ169" s="447"/>
      <c r="FLR169" s="447"/>
      <c r="FLS169" s="447"/>
      <c r="FLT169" s="447"/>
      <c r="FLU169" s="447"/>
      <c r="FLV169" s="447"/>
      <c r="FLW169" s="447"/>
      <c r="FLX169" s="447"/>
      <c r="FLY169" s="447"/>
      <c r="FLZ169" s="447"/>
      <c r="FMA169" s="447"/>
      <c r="FMB169" s="447"/>
      <c r="FMC169" s="447"/>
      <c r="FMD169" s="447"/>
      <c r="FME169" s="447"/>
      <c r="FMF169" s="447"/>
      <c r="FMG169" s="447"/>
      <c r="FMH169" s="447"/>
      <c r="FMI169" s="447"/>
      <c r="FMJ169" s="447"/>
      <c r="FMK169" s="447"/>
      <c r="FML169" s="447"/>
      <c r="FMM169" s="447"/>
      <c r="FMN169" s="447"/>
      <c r="FMO169" s="447"/>
      <c r="FMP169" s="447"/>
      <c r="FMQ169" s="447"/>
      <c r="FMR169" s="447"/>
      <c r="FMS169" s="447"/>
      <c r="FMT169" s="447"/>
      <c r="FMU169" s="447"/>
      <c r="FMV169" s="447"/>
      <c r="FMW169" s="447"/>
      <c r="FMX169" s="447"/>
      <c r="FMY169" s="447"/>
      <c r="FMZ169" s="447"/>
      <c r="FNA169" s="447"/>
      <c r="FNB169" s="447"/>
      <c r="FNC169" s="447"/>
      <c r="FND169" s="447"/>
      <c r="FNE169" s="447"/>
      <c r="FNF169" s="447"/>
      <c r="FNG169" s="447"/>
      <c r="FNH169" s="447"/>
      <c r="FNI169" s="447"/>
      <c r="FNJ169" s="447"/>
      <c r="FNK169" s="447"/>
      <c r="FNL169" s="447"/>
      <c r="FNM169" s="447"/>
      <c r="FNN169" s="447"/>
      <c r="FNO169" s="447"/>
      <c r="FNP169" s="447"/>
      <c r="FNQ169" s="447"/>
      <c r="FNR169" s="447"/>
      <c r="FNS169" s="447"/>
      <c r="FNT169" s="447"/>
      <c r="FNU169" s="447"/>
      <c r="FNV169" s="447"/>
      <c r="FNW169" s="447"/>
      <c r="FNX169" s="447"/>
      <c r="FNY169" s="447"/>
      <c r="FNZ169" s="447"/>
      <c r="FOA169" s="447"/>
      <c r="FOB169" s="447"/>
      <c r="FOC169" s="447"/>
      <c r="FOD169" s="447"/>
      <c r="FOE169" s="447"/>
      <c r="FOF169" s="447"/>
      <c r="FOG169" s="447"/>
      <c r="FOH169" s="447"/>
      <c r="FOI169" s="447"/>
      <c r="FOJ169" s="447"/>
      <c r="FOK169" s="447"/>
      <c r="FOL169" s="447"/>
      <c r="FOM169" s="447"/>
      <c r="FON169" s="447"/>
      <c r="FOO169" s="447"/>
      <c r="FOP169" s="447"/>
      <c r="FOQ169" s="447"/>
      <c r="FOR169" s="447"/>
      <c r="FOS169" s="447"/>
      <c r="FOT169" s="447"/>
      <c r="FOU169" s="447"/>
      <c r="FOV169" s="447"/>
      <c r="FOW169" s="447"/>
      <c r="FOX169" s="447"/>
      <c r="FOY169" s="447"/>
      <c r="FOZ169" s="447"/>
      <c r="FPA169" s="447"/>
      <c r="FPB169" s="447"/>
      <c r="FPC169" s="447"/>
      <c r="FPD169" s="447"/>
      <c r="FPE169" s="447"/>
      <c r="FPF169" s="447"/>
      <c r="FPG169" s="447"/>
      <c r="FPH169" s="447"/>
      <c r="FPI169" s="447"/>
      <c r="FPJ169" s="447"/>
      <c r="FPK169" s="447"/>
      <c r="FPL169" s="447"/>
      <c r="FPM169" s="447"/>
      <c r="FPN169" s="447"/>
      <c r="FPO169" s="447"/>
      <c r="FPP169" s="447"/>
      <c r="FPQ169" s="447"/>
      <c r="FPR169" s="447"/>
      <c r="FPS169" s="447"/>
      <c r="FPT169" s="447"/>
      <c r="FPU169" s="447"/>
      <c r="FPV169" s="447"/>
      <c r="FPW169" s="447"/>
      <c r="FPX169" s="447"/>
      <c r="FPY169" s="447"/>
      <c r="FPZ169" s="447"/>
      <c r="FQA169" s="447"/>
      <c r="FQB169" s="447"/>
      <c r="FQC169" s="447"/>
      <c r="FQD169" s="447"/>
      <c r="FQE169" s="447"/>
      <c r="FQF169" s="447"/>
      <c r="FQG169" s="447"/>
      <c r="FQH169" s="447"/>
      <c r="FQI169" s="447"/>
      <c r="FQJ169" s="447"/>
      <c r="FQK169" s="447"/>
      <c r="FQL169" s="447"/>
      <c r="FQM169" s="447"/>
      <c r="FQN169" s="447"/>
      <c r="FQO169" s="447"/>
      <c r="FQP169" s="447"/>
      <c r="FQQ169" s="447"/>
      <c r="FQR169" s="447"/>
      <c r="FQS169" s="447"/>
      <c r="FQT169" s="447"/>
      <c r="FQU169" s="447"/>
      <c r="FQV169" s="447"/>
      <c r="FQW169" s="447"/>
      <c r="FQX169" s="447"/>
      <c r="FQY169" s="447"/>
      <c r="FQZ169" s="447"/>
      <c r="FRA169" s="447"/>
      <c r="FRB169" s="447"/>
      <c r="FRC169" s="447"/>
      <c r="FRD169" s="447"/>
      <c r="FRE169" s="447"/>
      <c r="FRF169" s="447"/>
      <c r="FRG169" s="447"/>
      <c r="FRH169" s="447"/>
      <c r="FRI169" s="447"/>
      <c r="FRJ169" s="447"/>
      <c r="FRK169" s="447"/>
      <c r="FRL169" s="447"/>
      <c r="FRM169" s="447"/>
      <c r="FRN169" s="447"/>
      <c r="FRO169" s="447"/>
      <c r="FRP169" s="447"/>
      <c r="FRQ169" s="447"/>
      <c r="FRR169" s="447"/>
      <c r="FRS169" s="447"/>
      <c r="FRT169" s="447"/>
      <c r="FRU169" s="447"/>
      <c r="FRV169" s="447"/>
      <c r="FRW169" s="447"/>
      <c r="FRX169" s="447"/>
      <c r="FRY169" s="447"/>
      <c r="FRZ169" s="447"/>
      <c r="FSA169" s="447"/>
      <c r="FSB169" s="447"/>
      <c r="FSC169" s="447"/>
      <c r="FSD169" s="447"/>
      <c r="FSE169" s="447"/>
      <c r="FSF169" s="447"/>
      <c r="FSG169" s="447"/>
      <c r="FSH169" s="447"/>
      <c r="FSI169" s="447"/>
      <c r="FSJ169" s="447"/>
      <c r="FSK169" s="447"/>
      <c r="FSL169" s="447"/>
      <c r="FSM169" s="447"/>
      <c r="FSN169" s="447"/>
      <c r="FSO169" s="447"/>
      <c r="FSP169" s="447"/>
      <c r="FSQ169" s="447"/>
      <c r="FSR169" s="447"/>
      <c r="FSS169" s="447"/>
      <c r="FST169" s="447"/>
      <c r="FSU169" s="447"/>
      <c r="FSV169" s="447"/>
      <c r="FSW169" s="447"/>
      <c r="FSX169" s="447"/>
      <c r="FSY169" s="447"/>
      <c r="FSZ169" s="447"/>
      <c r="FTA169" s="447"/>
      <c r="FTB169" s="447"/>
      <c r="FTC169" s="447"/>
      <c r="FTD169" s="447"/>
      <c r="FTE169" s="447"/>
      <c r="FTF169" s="447"/>
      <c r="FTG169" s="447"/>
      <c r="FTH169" s="447"/>
      <c r="FTI169" s="447"/>
      <c r="FTJ169" s="447"/>
      <c r="FTK169" s="447"/>
      <c r="FTL169" s="447"/>
      <c r="FTM169" s="447"/>
      <c r="FTN169" s="447"/>
      <c r="FTO169" s="447"/>
      <c r="FTP169" s="447"/>
      <c r="FTQ169" s="447"/>
      <c r="FTR169" s="447"/>
      <c r="FTS169" s="447"/>
      <c r="FTT169" s="447"/>
      <c r="FTU169" s="447"/>
      <c r="FTV169" s="447"/>
      <c r="FTW169" s="447"/>
      <c r="FTX169" s="447"/>
      <c r="FTY169" s="447"/>
      <c r="FTZ169" s="447"/>
      <c r="FUA169" s="447"/>
      <c r="FUB169" s="447"/>
      <c r="FUC169" s="447"/>
      <c r="FUD169" s="447"/>
      <c r="FUE169" s="447"/>
      <c r="FUF169" s="447"/>
      <c r="FUG169" s="447"/>
      <c r="FUH169" s="447"/>
      <c r="FUI169" s="447"/>
      <c r="FUJ169" s="447"/>
      <c r="FUK169" s="447"/>
      <c r="FUL169" s="447"/>
      <c r="FUM169" s="447"/>
      <c r="FUN169" s="447"/>
      <c r="FUO169" s="447"/>
      <c r="FUP169" s="447"/>
      <c r="FUQ169" s="447"/>
      <c r="FUR169" s="447"/>
      <c r="FUS169" s="447"/>
      <c r="FUT169" s="447"/>
      <c r="FUU169" s="447"/>
      <c r="FUV169" s="447"/>
      <c r="FUW169" s="447"/>
      <c r="FUX169" s="447"/>
      <c r="FUY169" s="447"/>
      <c r="FUZ169" s="447"/>
      <c r="FVA169" s="447"/>
      <c r="FVB169" s="447"/>
      <c r="FVC169" s="447"/>
      <c r="FVD169" s="447"/>
      <c r="FVE169" s="447"/>
      <c r="FVF169" s="447"/>
      <c r="FVG169" s="447"/>
      <c r="FVH169" s="447"/>
      <c r="FVI169" s="447"/>
      <c r="FVJ169" s="447"/>
      <c r="FVK169" s="447"/>
      <c r="FVL169" s="447"/>
      <c r="FVM169" s="447"/>
      <c r="FVN169" s="447"/>
      <c r="FVO169" s="447"/>
      <c r="FVP169" s="447"/>
      <c r="FVQ169" s="447"/>
      <c r="FVR169" s="447"/>
      <c r="FVS169" s="447"/>
      <c r="FVT169" s="447"/>
      <c r="FVU169" s="447"/>
      <c r="FVV169" s="447"/>
      <c r="FVW169" s="447"/>
      <c r="FVX169" s="447"/>
      <c r="FVY169" s="447"/>
      <c r="FVZ169" s="447"/>
      <c r="FWA169" s="447"/>
      <c r="FWB169" s="447"/>
      <c r="FWC169" s="447"/>
      <c r="FWD169" s="447"/>
      <c r="FWE169" s="447"/>
      <c r="FWF169" s="447"/>
      <c r="FWG169" s="447"/>
      <c r="FWH169" s="447"/>
      <c r="FWI169" s="447"/>
      <c r="FWJ169" s="447"/>
      <c r="FWK169" s="447"/>
      <c r="FWL169" s="447"/>
      <c r="FWM169" s="447"/>
      <c r="FWN169" s="447"/>
      <c r="FWO169" s="447"/>
      <c r="FWP169" s="447"/>
      <c r="FWQ169" s="447"/>
      <c r="FWR169" s="447"/>
      <c r="FWS169" s="447"/>
      <c r="FWT169" s="447"/>
      <c r="FWU169" s="447"/>
      <c r="FWV169" s="447"/>
      <c r="FWW169" s="447"/>
      <c r="FWX169" s="447"/>
      <c r="FWY169" s="447"/>
      <c r="FWZ169" s="447"/>
      <c r="FXA169" s="447"/>
      <c r="FXB169" s="447"/>
      <c r="FXC169" s="447"/>
      <c r="FXD169" s="447"/>
      <c r="FXE169" s="447"/>
      <c r="FXF169" s="447"/>
      <c r="FXG169" s="447"/>
      <c r="FXH169" s="447"/>
      <c r="FXI169" s="447"/>
      <c r="FXJ169" s="447"/>
      <c r="FXK169" s="447"/>
      <c r="FXL169" s="447"/>
      <c r="FXM169" s="447"/>
      <c r="FXN169" s="447"/>
      <c r="FXO169" s="447"/>
      <c r="FXP169" s="447"/>
      <c r="FXQ169" s="447"/>
      <c r="FXR169" s="447"/>
      <c r="FXS169" s="447"/>
      <c r="FXT169" s="447"/>
      <c r="FXU169" s="447"/>
      <c r="FXV169" s="447"/>
      <c r="FXW169" s="447"/>
      <c r="FXX169" s="447"/>
      <c r="FXY169" s="447"/>
      <c r="FXZ169" s="447"/>
      <c r="FYA169" s="447"/>
      <c r="FYB169" s="447"/>
      <c r="FYC169" s="447"/>
      <c r="FYD169" s="447"/>
      <c r="FYE169" s="447"/>
      <c r="FYF169" s="447"/>
      <c r="FYG169" s="447"/>
      <c r="FYH169" s="447"/>
      <c r="FYI169" s="447"/>
      <c r="FYJ169" s="447"/>
      <c r="FYK169" s="447"/>
      <c r="FYL169" s="447"/>
      <c r="FYM169" s="447"/>
      <c r="FYN169" s="447"/>
      <c r="FYO169" s="447"/>
      <c r="FYP169" s="447"/>
      <c r="FYQ169" s="447"/>
      <c r="FYR169" s="447"/>
      <c r="FYS169" s="447"/>
      <c r="FYT169" s="447"/>
      <c r="FYU169" s="447"/>
      <c r="FYV169" s="447"/>
      <c r="FYW169" s="447"/>
      <c r="FYX169" s="447"/>
      <c r="FYY169" s="447"/>
      <c r="FYZ169" s="447"/>
      <c r="FZA169" s="447"/>
      <c r="FZB169" s="447"/>
      <c r="FZC169" s="447"/>
      <c r="FZD169" s="447"/>
      <c r="FZE169" s="447"/>
      <c r="FZF169" s="447"/>
      <c r="FZG169" s="447"/>
      <c r="FZH169" s="447"/>
      <c r="FZI169" s="447"/>
      <c r="FZJ169" s="447"/>
      <c r="FZK169" s="447"/>
      <c r="FZL169" s="447"/>
      <c r="FZM169" s="447"/>
      <c r="FZN169" s="447"/>
      <c r="FZO169" s="447"/>
      <c r="FZP169" s="447"/>
      <c r="FZQ169" s="447"/>
      <c r="FZR169" s="447"/>
      <c r="FZS169" s="447"/>
      <c r="FZT169" s="447"/>
      <c r="FZU169" s="447"/>
      <c r="FZV169" s="447"/>
      <c r="FZW169" s="447"/>
      <c r="FZX169" s="447"/>
      <c r="FZY169" s="447"/>
      <c r="FZZ169" s="447"/>
      <c r="GAA169" s="447"/>
      <c r="GAB169" s="447"/>
      <c r="GAC169" s="447"/>
      <c r="GAD169" s="447"/>
      <c r="GAE169" s="447"/>
      <c r="GAF169" s="447"/>
      <c r="GAG169" s="447"/>
      <c r="GAH169" s="447"/>
      <c r="GAI169" s="447"/>
      <c r="GAJ169" s="447"/>
      <c r="GAK169" s="447"/>
      <c r="GAL169" s="447"/>
      <c r="GAM169" s="447"/>
      <c r="GAN169" s="447"/>
      <c r="GAO169" s="447"/>
      <c r="GAP169" s="447"/>
      <c r="GAQ169" s="447"/>
      <c r="GAR169" s="447"/>
      <c r="GAS169" s="447"/>
      <c r="GAT169" s="447"/>
      <c r="GAU169" s="447"/>
      <c r="GAV169" s="447"/>
      <c r="GAW169" s="447"/>
      <c r="GAX169" s="447"/>
      <c r="GAY169" s="447"/>
      <c r="GAZ169" s="447"/>
      <c r="GBA169" s="447"/>
      <c r="GBB169" s="447"/>
      <c r="GBC169" s="447"/>
      <c r="GBD169" s="447"/>
      <c r="GBE169" s="447"/>
      <c r="GBF169" s="447"/>
      <c r="GBG169" s="447"/>
      <c r="GBH169" s="447"/>
      <c r="GBI169" s="447"/>
      <c r="GBJ169" s="447"/>
      <c r="GBK169" s="447"/>
      <c r="GBL169" s="447"/>
      <c r="GBM169" s="447"/>
      <c r="GBN169" s="447"/>
      <c r="GBO169" s="447"/>
      <c r="GBP169" s="447"/>
      <c r="GBQ169" s="447"/>
      <c r="GBR169" s="447"/>
      <c r="GBS169" s="447"/>
      <c r="GBT169" s="447"/>
      <c r="GBU169" s="447"/>
      <c r="GBV169" s="447"/>
      <c r="GBW169" s="447"/>
      <c r="GBX169" s="447"/>
      <c r="GBY169" s="447"/>
      <c r="GBZ169" s="447"/>
      <c r="GCA169" s="447"/>
      <c r="GCB169" s="447"/>
      <c r="GCC169" s="447"/>
      <c r="GCD169" s="447"/>
      <c r="GCE169" s="447"/>
      <c r="GCF169" s="447"/>
      <c r="GCG169" s="447"/>
      <c r="GCH169" s="447"/>
      <c r="GCI169" s="447"/>
      <c r="GCJ169" s="447"/>
      <c r="GCK169" s="447"/>
      <c r="GCL169" s="447"/>
      <c r="GCM169" s="447"/>
      <c r="GCN169" s="447"/>
      <c r="GCO169" s="447"/>
      <c r="GCP169" s="447"/>
      <c r="GCQ169" s="447"/>
      <c r="GCR169" s="447"/>
      <c r="GCS169" s="447"/>
      <c r="GCT169" s="447"/>
      <c r="GCU169" s="447"/>
      <c r="GCV169" s="447"/>
      <c r="GCW169" s="447"/>
      <c r="GCX169" s="447"/>
      <c r="GCY169" s="447"/>
      <c r="GCZ169" s="447"/>
      <c r="GDA169" s="447"/>
      <c r="GDB169" s="447"/>
      <c r="GDC169" s="447"/>
      <c r="GDD169" s="447"/>
      <c r="GDE169" s="447"/>
      <c r="GDF169" s="447"/>
      <c r="GDG169" s="447"/>
      <c r="GDH169" s="447"/>
      <c r="GDI169" s="447"/>
      <c r="GDJ169" s="447"/>
      <c r="GDK169" s="447"/>
      <c r="GDL169" s="447"/>
      <c r="GDM169" s="447"/>
      <c r="GDN169" s="447"/>
      <c r="GDO169" s="447"/>
      <c r="GDP169" s="447"/>
      <c r="GDQ169" s="447"/>
      <c r="GDR169" s="447"/>
      <c r="GDS169" s="447"/>
      <c r="GDT169" s="447"/>
      <c r="GDU169" s="447"/>
      <c r="GDV169" s="447"/>
      <c r="GDW169" s="447"/>
      <c r="GDX169" s="447"/>
      <c r="GDY169" s="447"/>
      <c r="GDZ169" s="447"/>
      <c r="GEA169" s="447"/>
      <c r="GEB169" s="447"/>
      <c r="GEC169" s="447"/>
      <c r="GED169" s="447"/>
      <c r="GEE169" s="447"/>
      <c r="GEF169" s="447"/>
      <c r="GEG169" s="447"/>
      <c r="GEH169" s="447"/>
      <c r="GEI169" s="447"/>
      <c r="GEJ169" s="447"/>
      <c r="GEK169" s="447"/>
      <c r="GEL169" s="447"/>
      <c r="GEM169" s="447"/>
      <c r="GEN169" s="447"/>
      <c r="GEO169" s="447"/>
      <c r="GEP169" s="447"/>
      <c r="GEQ169" s="447"/>
      <c r="GER169" s="447"/>
      <c r="GES169" s="447"/>
      <c r="GET169" s="447"/>
      <c r="GEU169" s="447"/>
      <c r="GEV169" s="447"/>
      <c r="GEW169" s="447"/>
      <c r="GEX169" s="447"/>
      <c r="GEY169" s="447"/>
      <c r="GEZ169" s="447"/>
      <c r="GFA169" s="447"/>
      <c r="GFB169" s="447"/>
      <c r="GFC169" s="447"/>
      <c r="GFD169" s="447"/>
      <c r="GFE169" s="447"/>
      <c r="GFF169" s="447"/>
      <c r="GFG169" s="447"/>
      <c r="GFH169" s="447"/>
      <c r="GFI169" s="447"/>
      <c r="GFJ169" s="447"/>
      <c r="GFK169" s="447"/>
      <c r="GFL169" s="447"/>
      <c r="GFM169" s="447"/>
      <c r="GFN169" s="447"/>
      <c r="GFO169" s="447"/>
      <c r="GFP169" s="447"/>
      <c r="GFQ169" s="447"/>
      <c r="GFR169" s="447"/>
      <c r="GFS169" s="447"/>
      <c r="GFT169" s="447"/>
      <c r="GFU169" s="447"/>
      <c r="GFV169" s="447"/>
      <c r="GFW169" s="447"/>
      <c r="GFX169" s="447"/>
      <c r="GFY169" s="447"/>
      <c r="GFZ169" s="447"/>
      <c r="GGA169" s="447"/>
      <c r="GGB169" s="447"/>
      <c r="GGC169" s="447"/>
      <c r="GGD169" s="447"/>
      <c r="GGE169" s="447"/>
      <c r="GGF169" s="447"/>
      <c r="GGG169" s="447"/>
      <c r="GGH169" s="447"/>
      <c r="GGI169" s="447"/>
      <c r="GGJ169" s="447"/>
      <c r="GGK169" s="447"/>
      <c r="GGL169" s="447"/>
      <c r="GGM169" s="447"/>
      <c r="GGN169" s="447"/>
      <c r="GGO169" s="447"/>
      <c r="GGP169" s="447"/>
      <c r="GGQ169" s="447"/>
      <c r="GGR169" s="447"/>
      <c r="GGS169" s="447"/>
      <c r="GGT169" s="447"/>
      <c r="GGU169" s="447"/>
      <c r="GGV169" s="447"/>
      <c r="GGW169" s="447"/>
      <c r="GGX169" s="447"/>
      <c r="GGY169" s="447"/>
      <c r="GGZ169" s="447"/>
      <c r="GHA169" s="447"/>
      <c r="GHB169" s="447"/>
      <c r="GHC169" s="447"/>
      <c r="GHD169" s="447"/>
      <c r="GHE169" s="447"/>
      <c r="GHF169" s="447"/>
      <c r="GHG169" s="447"/>
      <c r="GHH169" s="447"/>
      <c r="GHI169" s="447"/>
      <c r="GHJ169" s="447"/>
      <c r="GHK169" s="447"/>
      <c r="GHL169" s="447"/>
      <c r="GHM169" s="447"/>
      <c r="GHN169" s="447"/>
      <c r="GHO169" s="447"/>
      <c r="GHP169" s="447"/>
      <c r="GHQ169" s="447"/>
      <c r="GHR169" s="447"/>
      <c r="GHS169" s="447"/>
      <c r="GHT169" s="447"/>
      <c r="GHU169" s="447"/>
      <c r="GHV169" s="447"/>
      <c r="GHW169" s="447"/>
      <c r="GHX169" s="447"/>
      <c r="GHY169" s="447"/>
      <c r="GHZ169" s="447"/>
      <c r="GIA169" s="447"/>
      <c r="GIB169" s="447"/>
      <c r="GIC169" s="447"/>
      <c r="GID169" s="447"/>
      <c r="GIE169" s="447"/>
      <c r="GIF169" s="447"/>
      <c r="GIG169" s="447"/>
      <c r="GIH169" s="447"/>
      <c r="GII169" s="447"/>
      <c r="GIJ169" s="447"/>
      <c r="GIK169" s="447"/>
      <c r="GIL169" s="447"/>
      <c r="GIM169" s="447"/>
      <c r="GIN169" s="447"/>
      <c r="GIO169" s="447"/>
      <c r="GIP169" s="447"/>
      <c r="GIQ169" s="447"/>
      <c r="GIR169" s="447"/>
      <c r="GIS169" s="447"/>
      <c r="GIT169" s="447"/>
      <c r="GIU169" s="447"/>
      <c r="GIV169" s="447"/>
      <c r="GIW169" s="447"/>
      <c r="GIX169" s="447"/>
      <c r="GIY169" s="447"/>
      <c r="GIZ169" s="447"/>
      <c r="GJA169" s="447"/>
      <c r="GJB169" s="447"/>
      <c r="GJC169" s="447"/>
      <c r="GJD169" s="447"/>
      <c r="GJE169" s="447"/>
      <c r="GJF169" s="447"/>
      <c r="GJG169" s="447"/>
      <c r="GJH169" s="447"/>
      <c r="GJI169" s="447"/>
      <c r="GJJ169" s="447"/>
      <c r="GJK169" s="447"/>
      <c r="GJL169" s="447"/>
      <c r="GJM169" s="447"/>
      <c r="GJN169" s="447"/>
      <c r="GJO169" s="447"/>
      <c r="GJP169" s="447"/>
      <c r="GJQ169" s="447"/>
      <c r="GJR169" s="447"/>
      <c r="GJS169" s="447"/>
      <c r="GJT169" s="447"/>
      <c r="GJU169" s="447"/>
      <c r="GJV169" s="447"/>
      <c r="GJW169" s="447"/>
      <c r="GJX169" s="447"/>
      <c r="GJY169" s="447"/>
      <c r="GJZ169" s="447"/>
      <c r="GKA169" s="447"/>
      <c r="GKB169" s="447"/>
      <c r="GKC169" s="447"/>
      <c r="GKD169" s="447"/>
      <c r="GKE169" s="447"/>
      <c r="GKF169" s="447"/>
      <c r="GKG169" s="447"/>
      <c r="GKH169" s="447"/>
      <c r="GKI169" s="447"/>
      <c r="GKJ169" s="447"/>
      <c r="GKK169" s="447"/>
      <c r="GKL169" s="447"/>
      <c r="GKM169" s="447"/>
      <c r="GKN169" s="447"/>
      <c r="GKO169" s="447"/>
      <c r="GKP169" s="447"/>
      <c r="GKQ169" s="447"/>
      <c r="GKR169" s="447"/>
      <c r="GKS169" s="447"/>
      <c r="GKT169" s="447"/>
      <c r="GKU169" s="447"/>
      <c r="GKV169" s="447"/>
      <c r="GKW169" s="447"/>
      <c r="GKX169" s="447"/>
      <c r="GKY169" s="447"/>
      <c r="GKZ169" s="447"/>
      <c r="GLA169" s="447"/>
      <c r="GLB169" s="447"/>
      <c r="GLC169" s="447"/>
      <c r="GLD169" s="447"/>
      <c r="GLE169" s="447"/>
      <c r="GLF169" s="447"/>
      <c r="GLG169" s="447"/>
      <c r="GLH169" s="447"/>
      <c r="GLI169" s="447"/>
      <c r="GLJ169" s="447"/>
      <c r="GLK169" s="447"/>
      <c r="GLL169" s="447"/>
      <c r="GLM169" s="447"/>
      <c r="GLN169" s="447"/>
      <c r="GLO169" s="447"/>
      <c r="GLP169" s="447"/>
      <c r="GLQ169" s="447"/>
      <c r="GLR169" s="447"/>
      <c r="GLS169" s="447"/>
      <c r="GLT169" s="447"/>
      <c r="GLU169" s="447"/>
      <c r="GLV169" s="447"/>
      <c r="GLW169" s="447"/>
      <c r="GLX169" s="447"/>
      <c r="GLY169" s="447"/>
      <c r="GLZ169" s="447"/>
      <c r="GMA169" s="447"/>
      <c r="GMB169" s="447"/>
      <c r="GMC169" s="447"/>
      <c r="GMD169" s="447"/>
      <c r="GME169" s="447"/>
      <c r="GMF169" s="447"/>
      <c r="GMG169" s="447"/>
      <c r="GMH169" s="447"/>
      <c r="GMI169" s="447"/>
      <c r="GMJ169" s="447"/>
      <c r="GMK169" s="447"/>
      <c r="GML169" s="447"/>
      <c r="GMM169" s="447"/>
      <c r="GMN169" s="447"/>
      <c r="GMO169" s="447"/>
      <c r="GMP169" s="447"/>
      <c r="GMQ169" s="447"/>
      <c r="GMR169" s="447"/>
      <c r="GMS169" s="447"/>
      <c r="GMT169" s="447"/>
      <c r="GMU169" s="447"/>
      <c r="GMV169" s="447"/>
      <c r="GMW169" s="447"/>
      <c r="GMX169" s="447"/>
      <c r="GMY169" s="447"/>
      <c r="GMZ169" s="447"/>
      <c r="GNA169" s="447"/>
      <c r="GNB169" s="447"/>
      <c r="GNC169" s="447"/>
      <c r="GND169" s="447"/>
      <c r="GNE169" s="447"/>
      <c r="GNF169" s="447"/>
      <c r="GNG169" s="447"/>
      <c r="GNH169" s="447"/>
      <c r="GNI169" s="447"/>
      <c r="GNJ169" s="447"/>
      <c r="GNK169" s="447"/>
      <c r="GNL169" s="447"/>
      <c r="GNM169" s="447"/>
      <c r="GNN169" s="447"/>
      <c r="GNO169" s="447"/>
      <c r="GNP169" s="447"/>
      <c r="GNQ169" s="447"/>
      <c r="GNR169" s="447"/>
      <c r="GNS169" s="447"/>
      <c r="GNT169" s="447"/>
      <c r="GNU169" s="447"/>
      <c r="GNV169" s="447"/>
      <c r="GNW169" s="447"/>
      <c r="GNX169" s="447"/>
      <c r="GNY169" s="447"/>
      <c r="GNZ169" s="447"/>
      <c r="GOA169" s="447"/>
      <c r="GOB169" s="447"/>
      <c r="GOC169" s="447"/>
      <c r="GOD169" s="447"/>
      <c r="GOE169" s="447"/>
      <c r="GOF169" s="447"/>
      <c r="GOG169" s="447"/>
      <c r="GOH169" s="447"/>
      <c r="GOI169" s="447"/>
      <c r="GOJ169" s="447"/>
      <c r="GOK169" s="447"/>
      <c r="GOL169" s="447"/>
      <c r="GOM169" s="447"/>
      <c r="GON169" s="447"/>
      <c r="GOO169" s="447"/>
      <c r="GOP169" s="447"/>
      <c r="GOQ169" s="447"/>
      <c r="GOR169" s="447"/>
      <c r="GOS169" s="447"/>
      <c r="GOT169" s="447"/>
      <c r="GOU169" s="447"/>
      <c r="GOV169" s="447"/>
      <c r="GOW169" s="447"/>
      <c r="GOX169" s="447"/>
      <c r="GOY169" s="447"/>
      <c r="GOZ169" s="447"/>
      <c r="GPA169" s="447"/>
      <c r="GPB169" s="447"/>
      <c r="GPC169" s="447"/>
      <c r="GPD169" s="447"/>
      <c r="GPE169" s="447"/>
      <c r="GPF169" s="447"/>
      <c r="GPG169" s="447"/>
      <c r="GPH169" s="447"/>
      <c r="GPI169" s="447"/>
      <c r="GPJ169" s="447"/>
      <c r="GPK169" s="447"/>
      <c r="GPL169" s="447"/>
      <c r="GPM169" s="447"/>
      <c r="GPN169" s="447"/>
      <c r="GPO169" s="447"/>
      <c r="GPP169" s="447"/>
      <c r="GPQ169" s="447"/>
      <c r="GPR169" s="447"/>
      <c r="GPS169" s="447"/>
      <c r="GPT169" s="447"/>
      <c r="GPU169" s="447"/>
      <c r="GPV169" s="447"/>
      <c r="GPW169" s="447"/>
      <c r="GPX169" s="447"/>
      <c r="GPY169" s="447"/>
      <c r="GPZ169" s="447"/>
      <c r="GQA169" s="447"/>
      <c r="GQB169" s="447"/>
      <c r="GQC169" s="447"/>
      <c r="GQD169" s="447"/>
      <c r="GQE169" s="447"/>
      <c r="GQF169" s="447"/>
      <c r="GQG169" s="447"/>
      <c r="GQH169" s="447"/>
      <c r="GQI169" s="447"/>
      <c r="GQJ169" s="447"/>
      <c r="GQK169" s="447"/>
      <c r="GQL169" s="447"/>
      <c r="GQM169" s="447"/>
      <c r="GQN169" s="447"/>
      <c r="GQO169" s="447"/>
      <c r="GQP169" s="447"/>
      <c r="GQQ169" s="447"/>
      <c r="GQR169" s="447"/>
      <c r="GQS169" s="447"/>
      <c r="GQT169" s="447"/>
      <c r="GQU169" s="447"/>
      <c r="GQV169" s="447"/>
      <c r="GQW169" s="447"/>
      <c r="GQX169" s="447"/>
      <c r="GQY169" s="447"/>
      <c r="GQZ169" s="447"/>
      <c r="GRA169" s="447"/>
      <c r="GRB169" s="447"/>
      <c r="GRC169" s="447"/>
      <c r="GRD169" s="447"/>
      <c r="GRE169" s="447"/>
      <c r="GRF169" s="447"/>
      <c r="GRG169" s="447"/>
      <c r="GRH169" s="447"/>
      <c r="GRI169" s="447"/>
      <c r="GRJ169" s="447"/>
      <c r="GRK169" s="447"/>
      <c r="GRL169" s="447"/>
      <c r="GRM169" s="447"/>
      <c r="GRN169" s="447"/>
      <c r="GRO169" s="447"/>
      <c r="GRP169" s="447"/>
      <c r="GRQ169" s="447"/>
      <c r="GRR169" s="447"/>
      <c r="GRS169" s="447"/>
      <c r="GRT169" s="447"/>
      <c r="GRU169" s="447"/>
      <c r="GRV169" s="447"/>
      <c r="GRW169" s="447"/>
      <c r="GRX169" s="447"/>
      <c r="GRY169" s="447"/>
      <c r="GRZ169" s="447"/>
      <c r="GSA169" s="447"/>
      <c r="GSB169" s="447"/>
      <c r="GSC169" s="447"/>
      <c r="GSD169" s="447"/>
      <c r="GSE169" s="447"/>
      <c r="GSF169" s="447"/>
      <c r="GSG169" s="447"/>
      <c r="GSH169" s="447"/>
      <c r="GSI169" s="447"/>
      <c r="GSJ169" s="447"/>
      <c r="GSK169" s="447"/>
      <c r="GSL169" s="447"/>
      <c r="GSM169" s="447"/>
      <c r="GSN169" s="447"/>
      <c r="GSO169" s="447"/>
      <c r="GSP169" s="447"/>
      <c r="GSQ169" s="447"/>
      <c r="GSR169" s="447"/>
      <c r="GSS169" s="447"/>
      <c r="GST169" s="447"/>
      <c r="GSU169" s="447"/>
      <c r="GSV169" s="447"/>
      <c r="GSW169" s="447"/>
      <c r="GSX169" s="447"/>
      <c r="GSY169" s="447"/>
      <c r="GSZ169" s="447"/>
      <c r="GTA169" s="447"/>
      <c r="GTB169" s="447"/>
      <c r="GTC169" s="447"/>
      <c r="GTD169" s="447"/>
      <c r="GTE169" s="447"/>
      <c r="GTF169" s="447"/>
      <c r="GTG169" s="447"/>
      <c r="GTH169" s="447"/>
      <c r="GTI169" s="447"/>
      <c r="GTJ169" s="447"/>
      <c r="GTK169" s="447"/>
      <c r="GTL169" s="447"/>
      <c r="GTM169" s="447"/>
      <c r="GTN169" s="447"/>
      <c r="GTO169" s="447"/>
      <c r="GTP169" s="447"/>
      <c r="GTQ169" s="447"/>
      <c r="GTR169" s="447"/>
      <c r="GTS169" s="447"/>
      <c r="GTT169" s="447"/>
      <c r="GTU169" s="447"/>
      <c r="GTV169" s="447"/>
      <c r="GTW169" s="447"/>
      <c r="GTX169" s="447"/>
      <c r="GTY169" s="447"/>
      <c r="GTZ169" s="447"/>
      <c r="GUA169" s="447"/>
      <c r="GUB169" s="447"/>
      <c r="GUC169" s="447"/>
      <c r="GUD169" s="447"/>
      <c r="GUE169" s="447"/>
      <c r="GUF169" s="447"/>
      <c r="GUG169" s="447"/>
      <c r="GUH169" s="447"/>
      <c r="GUI169" s="447"/>
      <c r="GUJ169" s="447"/>
      <c r="GUK169" s="447"/>
      <c r="GUL169" s="447"/>
      <c r="GUM169" s="447"/>
      <c r="GUN169" s="447"/>
      <c r="GUO169" s="447"/>
      <c r="GUP169" s="447"/>
      <c r="GUQ169" s="447"/>
      <c r="GUR169" s="447"/>
      <c r="GUS169" s="447"/>
      <c r="GUT169" s="447"/>
      <c r="GUU169" s="447"/>
      <c r="GUV169" s="447"/>
      <c r="GUW169" s="447"/>
      <c r="GUX169" s="447"/>
      <c r="GUY169" s="447"/>
      <c r="GUZ169" s="447"/>
      <c r="GVA169" s="447"/>
      <c r="GVB169" s="447"/>
      <c r="GVC169" s="447"/>
      <c r="GVD169" s="447"/>
      <c r="GVE169" s="447"/>
      <c r="GVF169" s="447"/>
      <c r="GVG169" s="447"/>
      <c r="GVH169" s="447"/>
      <c r="GVI169" s="447"/>
      <c r="GVJ169" s="447"/>
      <c r="GVK169" s="447"/>
      <c r="GVL169" s="447"/>
      <c r="GVM169" s="447"/>
      <c r="GVN169" s="447"/>
      <c r="GVO169" s="447"/>
      <c r="GVP169" s="447"/>
      <c r="GVQ169" s="447"/>
      <c r="GVR169" s="447"/>
      <c r="GVS169" s="447"/>
      <c r="GVT169" s="447"/>
      <c r="GVU169" s="447"/>
      <c r="GVV169" s="447"/>
      <c r="GVW169" s="447"/>
      <c r="GVX169" s="447"/>
      <c r="GVY169" s="447"/>
      <c r="GVZ169" s="447"/>
      <c r="GWA169" s="447"/>
      <c r="GWB169" s="447"/>
      <c r="GWC169" s="447"/>
      <c r="GWD169" s="447"/>
      <c r="GWE169" s="447"/>
      <c r="GWF169" s="447"/>
      <c r="GWG169" s="447"/>
      <c r="GWH169" s="447"/>
      <c r="GWI169" s="447"/>
      <c r="GWJ169" s="447"/>
      <c r="GWK169" s="447"/>
      <c r="GWL169" s="447"/>
      <c r="GWM169" s="447"/>
      <c r="GWN169" s="447"/>
      <c r="GWO169" s="447"/>
      <c r="GWP169" s="447"/>
      <c r="GWQ169" s="447"/>
      <c r="GWR169" s="447"/>
      <c r="GWS169" s="447"/>
      <c r="GWT169" s="447"/>
      <c r="GWU169" s="447"/>
      <c r="GWV169" s="447"/>
      <c r="GWW169" s="447"/>
      <c r="GWX169" s="447"/>
      <c r="GWY169" s="447"/>
      <c r="GWZ169" s="447"/>
      <c r="GXA169" s="447"/>
      <c r="GXB169" s="447"/>
      <c r="GXC169" s="447"/>
      <c r="GXD169" s="447"/>
      <c r="GXE169" s="447"/>
      <c r="GXF169" s="447"/>
      <c r="GXG169" s="447"/>
      <c r="GXH169" s="447"/>
      <c r="GXI169" s="447"/>
      <c r="GXJ169" s="447"/>
      <c r="GXK169" s="447"/>
      <c r="GXL169" s="447"/>
      <c r="GXM169" s="447"/>
      <c r="GXN169" s="447"/>
      <c r="GXO169" s="447"/>
      <c r="GXP169" s="447"/>
      <c r="GXQ169" s="447"/>
      <c r="GXR169" s="447"/>
      <c r="GXS169" s="447"/>
      <c r="GXT169" s="447"/>
      <c r="GXU169" s="447"/>
      <c r="GXV169" s="447"/>
      <c r="GXW169" s="447"/>
      <c r="GXX169" s="447"/>
      <c r="GXY169" s="447"/>
      <c r="GXZ169" s="447"/>
      <c r="GYA169" s="447"/>
      <c r="GYB169" s="447"/>
      <c r="GYC169" s="447"/>
      <c r="GYD169" s="447"/>
      <c r="GYE169" s="447"/>
      <c r="GYF169" s="447"/>
      <c r="GYG169" s="447"/>
      <c r="GYH169" s="447"/>
      <c r="GYI169" s="447"/>
      <c r="GYJ169" s="447"/>
      <c r="GYK169" s="447"/>
      <c r="GYL169" s="447"/>
      <c r="GYM169" s="447"/>
      <c r="GYN169" s="447"/>
      <c r="GYO169" s="447"/>
      <c r="GYP169" s="447"/>
      <c r="GYQ169" s="447"/>
      <c r="GYR169" s="447"/>
      <c r="GYS169" s="447"/>
      <c r="GYT169" s="447"/>
      <c r="GYU169" s="447"/>
      <c r="GYV169" s="447"/>
      <c r="GYW169" s="447"/>
      <c r="GYX169" s="447"/>
      <c r="GYY169" s="447"/>
      <c r="GYZ169" s="447"/>
      <c r="GZA169" s="447"/>
      <c r="GZB169" s="447"/>
      <c r="GZC169" s="447"/>
      <c r="GZD169" s="447"/>
      <c r="GZE169" s="447"/>
      <c r="GZF169" s="447"/>
      <c r="GZG169" s="447"/>
      <c r="GZH169" s="447"/>
      <c r="GZI169" s="447"/>
      <c r="GZJ169" s="447"/>
      <c r="GZK169" s="447"/>
      <c r="GZL169" s="447"/>
      <c r="GZM169" s="447"/>
      <c r="GZN169" s="447"/>
      <c r="GZO169" s="447"/>
      <c r="GZP169" s="447"/>
      <c r="GZQ169" s="447"/>
      <c r="GZR169" s="447"/>
      <c r="GZS169" s="447"/>
      <c r="GZT169" s="447"/>
      <c r="GZU169" s="447"/>
      <c r="GZV169" s="447"/>
      <c r="GZW169" s="447"/>
      <c r="GZX169" s="447"/>
      <c r="GZY169" s="447"/>
      <c r="GZZ169" s="447"/>
      <c r="HAA169" s="447"/>
      <c r="HAB169" s="447"/>
      <c r="HAC169" s="447"/>
      <c r="HAD169" s="447"/>
      <c r="HAE169" s="447"/>
      <c r="HAF169" s="447"/>
      <c r="HAG169" s="447"/>
      <c r="HAH169" s="447"/>
      <c r="HAI169" s="447"/>
      <c r="HAJ169" s="447"/>
      <c r="HAK169" s="447"/>
      <c r="HAL169" s="447"/>
      <c r="HAM169" s="447"/>
      <c r="HAN169" s="447"/>
      <c r="HAO169" s="447"/>
      <c r="HAP169" s="447"/>
      <c r="HAQ169" s="447"/>
      <c r="HAR169" s="447"/>
      <c r="HAS169" s="447"/>
      <c r="HAT169" s="447"/>
      <c r="HAU169" s="447"/>
      <c r="HAV169" s="447"/>
      <c r="HAW169" s="447"/>
      <c r="HAX169" s="447"/>
      <c r="HAY169" s="447"/>
      <c r="HAZ169" s="447"/>
      <c r="HBA169" s="447"/>
      <c r="HBB169" s="447"/>
      <c r="HBC169" s="447"/>
      <c r="HBD169" s="447"/>
      <c r="HBE169" s="447"/>
      <c r="HBF169" s="447"/>
      <c r="HBG169" s="447"/>
      <c r="HBH169" s="447"/>
      <c r="HBI169" s="447"/>
      <c r="HBJ169" s="447"/>
      <c r="HBK169" s="447"/>
      <c r="HBL169" s="447"/>
      <c r="HBM169" s="447"/>
      <c r="HBN169" s="447"/>
      <c r="HBO169" s="447"/>
      <c r="HBP169" s="447"/>
      <c r="HBQ169" s="447"/>
      <c r="HBR169" s="447"/>
      <c r="HBS169" s="447"/>
      <c r="HBT169" s="447"/>
      <c r="HBU169" s="447"/>
      <c r="HBV169" s="447"/>
      <c r="HBW169" s="447"/>
      <c r="HBX169" s="447"/>
      <c r="HBY169" s="447"/>
      <c r="HBZ169" s="447"/>
      <c r="HCA169" s="447"/>
      <c r="HCB169" s="447"/>
      <c r="HCC169" s="447"/>
      <c r="HCD169" s="447"/>
      <c r="HCE169" s="447"/>
      <c r="HCF169" s="447"/>
      <c r="HCG169" s="447"/>
      <c r="HCH169" s="447"/>
      <c r="HCI169" s="447"/>
      <c r="HCJ169" s="447"/>
      <c r="HCK169" s="447"/>
      <c r="HCL169" s="447"/>
      <c r="HCM169" s="447"/>
      <c r="HCN169" s="447"/>
      <c r="HCO169" s="447"/>
      <c r="HCP169" s="447"/>
      <c r="HCQ169" s="447"/>
      <c r="HCR169" s="447"/>
      <c r="HCS169" s="447"/>
      <c r="HCT169" s="447"/>
      <c r="HCU169" s="447"/>
      <c r="HCV169" s="447"/>
      <c r="HCW169" s="447"/>
      <c r="HCX169" s="447"/>
      <c r="HCY169" s="447"/>
      <c r="HCZ169" s="447"/>
      <c r="HDA169" s="447"/>
      <c r="HDB169" s="447"/>
      <c r="HDC169" s="447"/>
      <c r="HDD169" s="447"/>
      <c r="HDE169" s="447"/>
      <c r="HDF169" s="447"/>
      <c r="HDG169" s="447"/>
      <c r="HDH169" s="447"/>
      <c r="HDI169" s="447"/>
      <c r="HDJ169" s="447"/>
      <c r="HDK169" s="447"/>
      <c r="HDL169" s="447"/>
      <c r="HDM169" s="447"/>
      <c r="HDN169" s="447"/>
      <c r="HDO169" s="447"/>
      <c r="HDP169" s="447"/>
      <c r="HDQ169" s="447"/>
      <c r="HDR169" s="447"/>
      <c r="HDS169" s="447"/>
      <c r="HDT169" s="447"/>
      <c r="HDU169" s="447"/>
      <c r="HDV169" s="447"/>
      <c r="HDW169" s="447"/>
      <c r="HDX169" s="447"/>
      <c r="HDY169" s="447"/>
      <c r="HDZ169" s="447"/>
      <c r="HEA169" s="447"/>
      <c r="HEB169" s="447"/>
      <c r="HEC169" s="447"/>
      <c r="HED169" s="447"/>
      <c r="HEE169" s="447"/>
      <c r="HEF169" s="447"/>
      <c r="HEG169" s="447"/>
      <c r="HEH169" s="447"/>
      <c r="HEI169" s="447"/>
      <c r="HEJ169" s="447"/>
      <c r="HEK169" s="447"/>
      <c r="HEL169" s="447"/>
      <c r="HEM169" s="447"/>
      <c r="HEN169" s="447"/>
      <c r="HEO169" s="447"/>
      <c r="HEP169" s="447"/>
      <c r="HEQ169" s="447"/>
      <c r="HER169" s="447"/>
      <c r="HES169" s="447"/>
      <c r="HET169" s="447"/>
      <c r="HEU169" s="447"/>
      <c r="HEV169" s="447"/>
      <c r="HEW169" s="447"/>
      <c r="HEX169" s="447"/>
      <c r="HEY169" s="447"/>
      <c r="HEZ169" s="447"/>
      <c r="HFA169" s="447"/>
      <c r="HFB169" s="447"/>
      <c r="HFC169" s="447"/>
      <c r="HFD169" s="447"/>
      <c r="HFE169" s="447"/>
      <c r="HFF169" s="447"/>
      <c r="HFG169" s="447"/>
      <c r="HFH169" s="447"/>
      <c r="HFI169" s="447"/>
      <c r="HFJ169" s="447"/>
      <c r="HFK169" s="447"/>
      <c r="HFL169" s="447"/>
      <c r="HFM169" s="447"/>
      <c r="HFN169" s="447"/>
      <c r="HFO169" s="447"/>
      <c r="HFP169" s="447"/>
      <c r="HFQ169" s="447"/>
      <c r="HFR169" s="447"/>
      <c r="HFS169" s="447"/>
      <c r="HFT169" s="447"/>
      <c r="HFU169" s="447"/>
      <c r="HFV169" s="447"/>
      <c r="HFW169" s="447"/>
      <c r="HFX169" s="447"/>
      <c r="HFY169" s="447"/>
      <c r="HFZ169" s="447"/>
      <c r="HGA169" s="447"/>
      <c r="HGB169" s="447"/>
      <c r="HGC169" s="447"/>
      <c r="HGD169" s="447"/>
      <c r="HGE169" s="447"/>
      <c r="HGF169" s="447"/>
      <c r="HGG169" s="447"/>
      <c r="HGH169" s="447"/>
      <c r="HGI169" s="447"/>
      <c r="HGJ169" s="447"/>
      <c r="HGK169" s="447"/>
      <c r="HGL169" s="447"/>
      <c r="HGM169" s="447"/>
      <c r="HGN169" s="447"/>
      <c r="HGO169" s="447"/>
      <c r="HGP169" s="447"/>
      <c r="HGQ169" s="447"/>
      <c r="HGR169" s="447"/>
      <c r="HGS169" s="447"/>
      <c r="HGT169" s="447"/>
      <c r="HGU169" s="447"/>
      <c r="HGV169" s="447"/>
      <c r="HGW169" s="447"/>
      <c r="HGX169" s="447"/>
      <c r="HGY169" s="447"/>
      <c r="HGZ169" s="447"/>
      <c r="HHA169" s="447"/>
      <c r="HHB169" s="447"/>
      <c r="HHC169" s="447"/>
      <c r="HHD169" s="447"/>
      <c r="HHE169" s="447"/>
      <c r="HHF169" s="447"/>
      <c r="HHG169" s="447"/>
      <c r="HHH169" s="447"/>
      <c r="HHI169" s="447"/>
      <c r="HHJ169" s="447"/>
      <c r="HHK169" s="447"/>
      <c r="HHL169" s="447"/>
      <c r="HHM169" s="447"/>
      <c r="HHN169" s="447"/>
      <c r="HHO169" s="447"/>
      <c r="HHP169" s="447"/>
      <c r="HHQ169" s="447"/>
      <c r="HHR169" s="447"/>
      <c r="HHS169" s="447"/>
      <c r="HHT169" s="447"/>
      <c r="HHU169" s="447"/>
      <c r="HHV169" s="447"/>
      <c r="HHW169" s="447"/>
      <c r="HHX169" s="447"/>
      <c r="HHY169" s="447"/>
      <c r="HHZ169" s="447"/>
      <c r="HIA169" s="447"/>
      <c r="HIB169" s="447"/>
      <c r="HIC169" s="447"/>
      <c r="HID169" s="447"/>
      <c r="HIE169" s="447"/>
      <c r="HIF169" s="447"/>
      <c r="HIG169" s="447"/>
      <c r="HIH169" s="447"/>
      <c r="HII169" s="447"/>
      <c r="HIJ169" s="447"/>
      <c r="HIK169" s="447"/>
      <c r="HIL169" s="447"/>
      <c r="HIM169" s="447"/>
      <c r="HIN169" s="447"/>
      <c r="HIO169" s="447"/>
      <c r="HIP169" s="447"/>
      <c r="HIQ169" s="447"/>
      <c r="HIR169" s="447"/>
      <c r="HIS169" s="447"/>
      <c r="HIT169" s="447"/>
      <c r="HIU169" s="447"/>
      <c r="HIV169" s="447"/>
      <c r="HIW169" s="447"/>
      <c r="HIX169" s="447"/>
      <c r="HIY169" s="447"/>
      <c r="HIZ169" s="447"/>
      <c r="HJA169" s="447"/>
      <c r="HJB169" s="447"/>
      <c r="HJC169" s="447"/>
      <c r="HJD169" s="447"/>
      <c r="HJE169" s="447"/>
      <c r="HJF169" s="447"/>
      <c r="HJG169" s="447"/>
      <c r="HJH169" s="447"/>
      <c r="HJI169" s="447"/>
      <c r="HJJ169" s="447"/>
      <c r="HJK169" s="447"/>
      <c r="HJL169" s="447"/>
      <c r="HJM169" s="447"/>
      <c r="HJN169" s="447"/>
      <c r="HJO169" s="447"/>
      <c r="HJP169" s="447"/>
      <c r="HJQ169" s="447"/>
      <c r="HJR169" s="447"/>
      <c r="HJS169" s="447"/>
      <c r="HJT169" s="447"/>
      <c r="HJU169" s="447"/>
      <c r="HJV169" s="447"/>
      <c r="HJW169" s="447"/>
      <c r="HJX169" s="447"/>
      <c r="HJY169" s="447"/>
      <c r="HJZ169" s="447"/>
      <c r="HKA169" s="447"/>
      <c r="HKB169" s="447"/>
      <c r="HKC169" s="447"/>
      <c r="HKD169" s="447"/>
      <c r="HKE169" s="447"/>
      <c r="HKF169" s="447"/>
      <c r="HKG169" s="447"/>
      <c r="HKH169" s="447"/>
      <c r="HKI169" s="447"/>
      <c r="HKJ169" s="447"/>
      <c r="HKK169" s="447"/>
      <c r="HKL169" s="447"/>
      <c r="HKM169" s="447"/>
      <c r="HKN169" s="447"/>
      <c r="HKO169" s="447"/>
      <c r="HKP169" s="447"/>
      <c r="HKQ169" s="447"/>
      <c r="HKR169" s="447"/>
      <c r="HKS169" s="447"/>
      <c r="HKT169" s="447"/>
      <c r="HKU169" s="447"/>
      <c r="HKV169" s="447"/>
      <c r="HKW169" s="447"/>
      <c r="HKX169" s="447"/>
      <c r="HKY169" s="447"/>
      <c r="HKZ169" s="447"/>
      <c r="HLA169" s="447"/>
      <c r="HLB169" s="447"/>
      <c r="HLC169" s="447"/>
      <c r="HLD169" s="447"/>
      <c r="HLE169" s="447"/>
      <c r="HLF169" s="447"/>
      <c r="HLG169" s="447"/>
      <c r="HLH169" s="447"/>
      <c r="HLI169" s="447"/>
      <c r="HLJ169" s="447"/>
      <c r="HLK169" s="447"/>
      <c r="HLL169" s="447"/>
      <c r="HLM169" s="447"/>
      <c r="HLN169" s="447"/>
      <c r="HLO169" s="447"/>
      <c r="HLP169" s="447"/>
      <c r="HLQ169" s="447"/>
      <c r="HLR169" s="447"/>
      <c r="HLS169" s="447"/>
      <c r="HLT169" s="447"/>
      <c r="HLU169" s="447"/>
      <c r="HLV169" s="447"/>
      <c r="HLW169" s="447"/>
      <c r="HLX169" s="447"/>
      <c r="HLY169" s="447"/>
      <c r="HLZ169" s="447"/>
      <c r="HMA169" s="447"/>
      <c r="HMB169" s="447"/>
      <c r="HMC169" s="447"/>
      <c r="HMD169" s="447"/>
      <c r="HME169" s="447"/>
      <c r="HMF169" s="447"/>
      <c r="HMG169" s="447"/>
      <c r="HMH169" s="447"/>
      <c r="HMI169" s="447"/>
      <c r="HMJ169" s="447"/>
      <c r="HMK169" s="447"/>
      <c r="HML169" s="447"/>
      <c r="HMM169" s="447"/>
      <c r="HMN169" s="447"/>
      <c r="HMO169" s="447"/>
      <c r="HMP169" s="447"/>
      <c r="HMQ169" s="447"/>
      <c r="HMR169" s="447"/>
      <c r="HMS169" s="447"/>
      <c r="HMT169" s="447"/>
      <c r="HMU169" s="447"/>
      <c r="HMV169" s="447"/>
      <c r="HMW169" s="447"/>
      <c r="HMX169" s="447"/>
      <c r="HMY169" s="447"/>
      <c r="HMZ169" s="447"/>
      <c r="HNA169" s="447"/>
      <c r="HNB169" s="447"/>
      <c r="HNC169" s="447"/>
      <c r="HND169" s="447"/>
      <c r="HNE169" s="447"/>
      <c r="HNF169" s="447"/>
      <c r="HNG169" s="447"/>
      <c r="HNH169" s="447"/>
      <c r="HNI169" s="447"/>
      <c r="HNJ169" s="447"/>
      <c r="HNK169" s="447"/>
      <c r="HNL169" s="447"/>
      <c r="HNM169" s="447"/>
      <c r="HNN169" s="447"/>
      <c r="HNO169" s="447"/>
      <c r="HNP169" s="447"/>
      <c r="HNQ169" s="447"/>
      <c r="HNR169" s="447"/>
      <c r="HNS169" s="447"/>
      <c r="HNT169" s="447"/>
      <c r="HNU169" s="447"/>
      <c r="HNV169" s="447"/>
      <c r="HNW169" s="447"/>
      <c r="HNX169" s="447"/>
      <c r="HNY169" s="447"/>
      <c r="HNZ169" s="447"/>
      <c r="HOA169" s="447"/>
      <c r="HOB169" s="447"/>
      <c r="HOC169" s="447"/>
      <c r="HOD169" s="447"/>
      <c r="HOE169" s="447"/>
      <c r="HOF169" s="447"/>
      <c r="HOG169" s="447"/>
      <c r="HOH169" s="447"/>
      <c r="HOI169" s="447"/>
      <c r="HOJ169" s="447"/>
      <c r="HOK169" s="447"/>
      <c r="HOL169" s="447"/>
      <c r="HOM169" s="447"/>
      <c r="HON169" s="447"/>
      <c r="HOO169" s="447"/>
      <c r="HOP169" s="447"/>
      <c r="HOQ169" s="447"/>
      <c r="HOR169" s="447"/>
      <c r="HOS169" s="447"/>
      <c r="HOT169" s="447"/>
      <c r="HOU169" s="447"/>
      <c r="HOV169" s="447"/>
      <c r="HOW169" s="447"/>
      <c r="HOX169" s="447"/>
      <c r="HOY169" s="447"/>
      <c r="HOZ169" s="447"/>
      <c r="HPA169" s="447"/>
      <c r="HPB169" s="447"/>
      <c r="HPC169" s="447"/>
      <c r="HPD169" s="447"/>
      <c r="HPE169" s="447"/>
      <c r="HPF169" s="447"/>
      <c r="HPG169" s="447"/>
      <c r="HPH169" s="447"/>
      <c r="HPI169" s="447"/>
      <c r="HPJ169" s="447"/>
      <c r="HPK169" s="447"/>
      <c r="HPL169" s="447"/>
      <c r="HPM169" s="447"/>
      <c r="HPN169" s="447"/>
      <c r="HPO169" s="447"/>
      <c r="HPP169" s="447"/>
      <c r="HPQ169" s="447"/>
      <c r="HPR169" s="447"/>
      <c r="HPS169" s="447"/>
      <c r="HPT169" s="447"/>
      <c r="HPU169" s="447"/>
      <c r="HPV169" s="447"/>
      <c r="HPW169" s="447"/>
      <c r="HPX169" s="447"/>
      <c r="HPY169" s="447"/>
      <c r="HPZ169" s="447"/>
      <c r="HQA169" s="447"/>
      <c r="HQB169" s="447"/>
      <c r="HQC169" s="447"/>
      <c r="HQD169" s="447"/>
      <c r="HQE169" s="447"/>
      <c r="HQF169" s="447"/>
      <c r="HQG169" s="447"/>
      <c r="HQH169" s="447"/>
      <c r="HQI169" s="447"/>
      <c r="HQJ169" s="447"/>
      <c r="HQK169" s="447"/>
      <c r="HQL169" s="447"/>
      <c r="HQM169" s="447"/>
      <c r="HQN169" s="447"/>
      <c r="HQO169" s="447"/>
      <c r="HQP169" s="447"/>
      <c r="HQQ169" s="447"/>
      <c r="HQR169" s="447"/>
      <c r="HQS169" s="447"/>
      <c r="HQT169" s="447"/>
      <c r="HQU169" s="447"/>
      <c r="HQV169" s="447"/>
      <c r="HQW169" s="447"/>
      <c r="HQX169" s="447"/>
      <c r="HQY169" s="447"/>
      <c r="HQZ169" s="447"/>
      <c r="HRA169" s="447"/>
      <c r="HRB169" s="447"/>
      <c r="HRC169" s="447"/>
      <c r="HRD169" s="447"/>
      <c r="HRE169" s="447"/>
      <c r="HRF169" s="447"/>
      <c r="HRG169" s="447"/>
      <c r="HRH169" s="447"/>
      <c r="HRI169" s="447"/>
      <c r="HRJ169" s="447"/>
      <c r="HRK169" s="447"/>
      <c r="HRL169" s="447"/>
      <c r="HRM169" s="447"/>
      <c r="HRN169" s="447"/>
      <c r="HRO169" s="447"/>
      <c r="HRP169" s="447"/>
      <c r="HRQ169" s="447"/>
      <c r="HRR169" s="447"/>
      <c r="HRS169" s="447"/>
      <c r="HRT169" s="447"/>
      <c r="HRU169" s="447"/>
      <c r="HRV169" s="447"/>
      <c r="HRW169" s="447"/>
      <c r="HRX169" s="447"/>
      <c r="HRY169" s="447"/>
      <c r="HRZ169" s="447"/>
      <c r="HSA169" s="447"/>
      <c r="HSB169" s="447"/>
      <c r="HSC169" s="447"/>
      <c r="HSD169" s="447"/>
      <c r="HSE169" s="447"/>
      <c r="HSF169" s="447"/>
      <c r="HSG169" s="447"/>
      <c r="HSH169" s="447"/>
      <c r="HSI169" s="447"/>
      <c r="HSJ169" s="447"/>
      <c r="HSK169" s="447"/>
      <c r="HSL169" s="447"/>
      <c r="HSM169" s="447"/>
      <c r="HSN169" s="447"/>
      <c r="HSO169" s="447"/>
      <c r="HSP169" s="447"/>
      <c r="HSQ169" s="447"/>
      <c r="HSR169" s="447"/>
      <c r="HSS169" s="447"/>
      <c r="HST169" s="447"/>
      <c r="HSU169" s="447"/>
      <c r="HSV169" s="447"/>
      <c r="HSW169" s="447"/>
      <c r="HSX169" s="447"/>
      <c r="HSY169" s="447"/>
      <c r="HSZ169" s="447"/>
      <c r="HTA169" s="447"/>
      <c r="HTB169" s="447"/>
      <c r="HTC169" s="447"/>
      <c r="HTD169" s="447"/>
      <c r="HTE169" s="447"/>
      <c r="HTF169" s="447"/>
      <c r="HTG169" s="447"/>
      <c r="HTH169" s="447"/>
      <c r="HTI169" s="447"/>
      <c r="HTJ169" s="447"/>
      <c r="HTK169" s="447"/>
      <c r="HTL169" s="447"/>
      <c r="HTM169" s="447"/>
      <c r="HTN169" s="447"/>
      <c r="HTO169" s="447"/>
      <c r="HTP169" s="447"/>
      <c r="HTQ169" s="447"/>
      <c r="HTR169" s="447"/>
      <c r="HTS169" s="447"/>
      <c r="HTT169" s="447"/>
      <c r="HTU169" s="447"/>
      <c r="HTV169" s="447"/>
      <c r="HTW169" s="447"/>
      <c r="HTX169" s="447"/>
      <c r="HTY169" s="447"/>
      <c r="HTZ169" s="447"/>
      <c r="HUA169" s="447"/>
      <c r="HUB169" s="447"/>
      <c r="HUC169" s="447"/>
      <c r="HUD169" s="447"/>
      <c r="HUE169" s="447"/>
      <c r="HUF169" s="447"/>
      <c r="HUG169" s="447"/>
      <c r="HUH169" s="447"/>
      <c r="HUI169" s="447"/>
      <c r="HUJ169" s="447"/>
      <c r="HUK169" s="447"/>
      <c r="HUL169" s="447"/>
      <c r="HUM169" s="447"/>
      <c r="HUN169" s="447"/>
      <c r="HUO169" s="447"/>
      <c r="HUP169" s="447"/>
      <c r="HUQ169" s="447"/>
      <c r="HUR169" s="447"/>
      <c r="HUS169" s="447"/>
      <c r="HUT169" s="447"/>
      <c r="HUU169" s="447"/>
      <c r="HUV169" s="447"/>
      <c r="HUW169" s="447"/>
      <c r="HUX169" s="447"/>
      <c r="HUY169" s="447"/>
      <c r="HUZ169" s="447"/>
      <c r="HVA169" s="447"/>
      <c r="HVB169" s="447"/>
      <c r="HVC169" s="447"/>
      <c r="HVD169" s="447"/>
      <c r="HVE169" s="447"/>
      <c r="HVF169" s="447"/>
      <c r="HVG169" s="447"/>
      <c r="HVH169" s="447"/>
      <c r="HVI169" s="447"/>
      <c r="HVJ169" s="447"/>
      <c r="HVK169" s="447"/>
      <c r="HVL169" s="447"/>
      <c r="HVM169" s="447"/>
      <c r="HVN169" s="447"/>
      <c r="HVO169" s="447"/>
      <c r="HVP169" s="447"/>
      <c r="HVQ169" s="447"/>
      <c r="HVR169" s="447"/>
      <c r="HVS169" s="447"/>
      <c r="HVT169" s="447"/>
      <c r="HVU169" s="447"/>
      <c r="HVV169" s="447"/>
      <c r="HVW169" s="447"/>
      <c r="HVX169" s="447"/>
      <c r="HVY169" s="447"/>
      <c r="HVZ169" s="447"/>
      <c r="HWA169" s="447"/>
      <c r="HWB169" s="447"/>
      <c r="HWC169" s="447"/>
      <c r="HWD169" s="447"/>
      <c r="HWE169" s="447"/>
      <c r="HWF169" s="447"/>
      <c r="HWG169" s="447"/>
      <c r="HWH169" s="447"/>
      <c r="HWI169" s="447"/>
      <c r="HWJ169" s="447"/>
      <c r="HWK169" s="447"/>
      <c r="HWL169" s="447"/>
      <c r="HWM169" s="447"/>
      <c r="HWN169" s="447"/>
      <c r="HWO169" s="447"/>
      <c r="HWP169" s="447"/>
      <c r="HWQ169" s="447"/>
      <c r="HWR169" s="447"/>
      <c r="HWS169" s="447"/>
      <c r="HWT169" s="447"/>
      <c r="HWU169" s="447"/>
      <c r="HWV169" s="447"/>
      <c r="HWW169" s="447"/>
      <c r="HWX169" s="447"/>
      <c r="HWY169" s="447"/>
      <c r="HWZ169" s="447"/>
      <c r="HXA169" s="447"/>
      <c r="HXB169" s="447"/>
      <c r="HXC169" s="447"/>
      <c r="HXD169" s="447"/>
      <c r="HXE169" s="447"/>
      <c r="HXF169" s="447"/>
      <c r="HXG169" s="447"/>
      <c r="HXH169" s="447"/>
      <c r="HXI169" s="447"/>
      <c r="HXJ169" s="447"/>
      <c r="HXK169" s="447"/>
      <c r="HXL169" s="447"/>
      <c r="HXM169" s="447"/>
      <c r="HXN169" s="447"/>
      <c r="HXO169" s="447"/>
      <c r="HXP169" s="447"/>
      <c r="HXQ169" s="447"/>
      <c r="HXR169" s="447"/>
      <c r="HXS169" s="447"/>
      <c r="HXT169" s="447"/>
      <c r="HXU169" s="447"/>
      <c r="HXV169" s="447"/>
      <c r="HXW169" s="447"/>
      <c r="HXX169" s="447"/>
      <c r="HXY169" s="447"/>
      <c r="HXZ169" s="447"/>
      <c r="HYA169" s="447"/>
      <c r="HYB169" s="447"/>
      <c r="HYC169" s="447"/>
      <c r="HYD169" s="447"/>
      <c r="HYE169" s="447"/>
      <c r="HYF169" s="447"/>
      <c r="HYG169" s="447"/>
      <c r="HYH169" s="447"/>
      <c r="HYI169" s="447"/>
      <c r="HYJ169" s="447"/>
      <c r="HYK169" s="447"/>
      <c r="HYL169" s="447"/>
      <c r="HYM169" s="447"/>
      <c r="HYN169" s="447"/>
      <c r="HYO169" s="447"/>
      <c r="HYP169" s="447"/>
      <c r="HYQ169" s="447"/>
      <c r="HYR169" s="447"/>
      <c r="HYS169" s="447"/>
      <c r="HYT169" s="447"/>
      <c r="HYU169" s="447"/>
      <c r="HYV169" s="447"/>
      <c r="HYW169" s="447"/>
      <c r="HYX169" s="447"/>
      <c r="HYY169" s="447"/>
      <c r="HYZ169" s="447"/>
      <c r="HZA169" s="447"/>
      <c r="HZB169" s="447"/>
      <c r="HZC169" s="447"/>
      <c r="HZD169" s="447"/>
      <c r="HZE169" s="447"/>
      <c r="HZF169" s="447"/>
      <c r="HZG169" s="447"/>
      <c r="HZH169" s="447"/>
      <c r="HZI169" s="447"/>
      <c r="HZJ169" s="447"/>
      <c r="HZK169" s="447"/>
      <c r="HZL169" s="447"/>
      <c r="HZM169" s="447"/>
      <c r="HZN169" s="447"/>
      <c r="HZO169" s="447"/>
      <c r="HZP169" s="447"/>
      <c r="HZQ169" s="447"/>
      <c r="HZR169" s="447"/>
      <c r="HZS169" s="447"/>
      <c r="HZT169" s="447"/>
      <c r="HZU169" s="447"/>
      <c r="HZV169" s="447"/>
      <c r="HZW169" s="447"/>
      <c r="HZX169" s="447"/>
      <c r="HZY169" s="447"/>
      <c r="HZZ169" s="447"/>
      <c r="IAA169" s="447"/>
      <c r="IAB169" s="447"/>
      <c r="IAC169" s="447"/>
      <c r="IAD169" s="447"/>
      <c r="IAE169" s="447"/>
      <c r="IAF169" s="447"/>
      <c r="IAG169" s="447"/>
      <c r="IAH169" s="447"/>
      <c r="IAI169" s="447"/>
      <c r="IAJ169" s="447"/>
      <c r="IAK169" s="447"/>
      <c r="IAL169" s="447"/>
      <c r="IAM169" s="447"/>
      <c r="IAN169" s="447"/>
      <c r="IAO169" s="447"/>
      <c r="IAP169" s="447"/>
      <c r="IAQ169" s="447"/>
      <c r="IAR169" s="447"/>
      <c r="IAS169" s="447"/>
      <c r="IAT169" s="447"/>
      <c r="IAU169" s="447"/>
      <c r="IAV169" s="447"/>
      <c r="IAW169" s="447"/>
      <c r="IAX169" s="447"/>
      <c r="IAY169" s="447"/>
      <c r="IAZ169" s="447"/>
      <c r="IBA169" s="447"/>
      <c r="IBB169" s="447"/>
      <c r="IBC169" s="447"/>
      <c r="IBD169" s="447"/>
      <c r="IBE169" s="447"/>
      <c r="IBF169" s="447"/>
      <c r="IBG169" s="447"/>
      <c r="IBH169" s="447"/>
      <c r="IBI169" s="447"/>
      <c r="IBJ169" s="447"/>
      <c r="IBK169" s="447"/>
      <c r="IBL169" s="447"/>
      <c r="IBM169" s="447"/>
      <c r="IBN169" s="447"/>
      <c r="IBO169" s="447"/>
      <c r="IBP169" s="447"/>
      <c r="IBQ169" s="447"/>
      <c r="IBR169" s="447"/>
      <c r="IBS169" s="447"/>
      <c r="IBT169" s="447"/>
      <c r="IBU169" s="447"/>
      <c r="IBV169" s="447"/>
      <c r="IBW169" s="447"/>
      <c r="IBX169" s="447"/>
      <c r="IBY169" s="447"/>
      <c r="IBZ169" s="447"/>
      <c r="ICA169" s="447"/>
      <c r="ICB169" s="447"/>
      <c r="ICC169" s="447"/>
      <c r="ICD169" s="447"/>
      <c r="ICE169" s="447"/>
      <c r="ICF169" s="447"/>
      <c r="ICG169" s="447"/>
      <c r="ICH169" s="447"/>
      <c r="ICI169" s="447"/>
      <c r="ICJ169" s="447"/>
      <c r="ICK169" s="447"/>
      <c r="ICL169" s="447"/>
      <c r="ICM169" s="447"/>
      <c r="ICN169" s="447"/>
      <c r="ICO169" s="447"/>
      <c r="ICP169" s="447"/>
      <c r="ICQ169" s="447"/>
      <c r="ICR169" s="447"/>
      <c r="ICS169" s="447"/>
      <c r="ICT169" s="447"/>
      <c r="ICU169" s="447"/>
      <c r="ICV169" s="447"/>
      <c r="ICW169" s="447"/>
      <c r="ICX169" s="447"/>
      <c r="ICY169" s="447"/>
      <c r="ICZ169" s="447"/>
      <c r="IDA169" s="447"/>
      <c r="IDB169" s="447"/>
      <c r="IDC169" s="447"/>
      <c r="IDD169" s="447"/>
      <c r="IDE169" s="447"/>
      <c r="IDF169" s="447"/>
      <c r="IDG169" s="447"/>
      <c r="IDH169" s="447"/>
      <c r="IDI169" s="447"/>
      <c r="IDJ169" s="447"/>
      <c r="IDK169" s="447"/>
      <c r="IDL169" s="447"/>
      <c r="IDM169" s="447"/>
      <c r="IDN169" s="447"/>
      <c r="IDO169" s="447"/>
      <c r="IDP169" s="447"/>
      <c r="IDQ169" s="447"/>
      <c r="IDR169" s="447"/>
      <c r="IDS169" s="447"/>
      <c r="IDT169" s="447"/>
      <c r="IDU169" s="447"/>
      <c r="IDV169" s="447"/>
      <c r="IDW169" s="447"/>
      <c r="IDX169" s="447"/>
      <c r="IDY169" s="447"/>
      <c r="IDZ169" s="447"/>
      <c r="IEA169" s="447"/>
      <c r="IEB169" s="447"/>
      <c r="IEC169" s="447"/>
      <c r="IED169" s="447"/>
      <c r="IEE169" s="447"/>
      <c r="IEF169" s="447"/>
      <c r="IEG169" s="447"/>
      <c r="IEH169" s="447"/>
      <c r="IEI169" s="447"/>
      <c r="IEJ169" s="447"/>
      <c r="IEK169" s="447"/>
      <c r="IEL169" s="447"/>
      <c r="IEM169" s="447"/>
      <c r="IEN169" s="447"/>
      <c r="IEO169" s="447"/>
      <c r="IEP169" s="447"/>
      <c r="IEQ169" s="447"/>
      <c r="IER169" s="447"/>
      <c r="IES169" s="447"/>
      <c r="IET169" s="447"/>
      <c r="IEU169" s="447"/>
      <c r="IEV169" s="447"/>
      <c r="IEW169" s="447"/>
      <c r="IEX169" s="447"/>
      <c r="IEY169" s="447"/>
      <c r="IEZ169" s="447"/>
      <c r="IFA169" s="447"/>
      <c r="IFB169" s="447"/>
      <c r="IFC169" s="447"/>
      <c r="IFD169" s="447"/>
      <c r="IFE169" s="447"/>
      <c r="IFF169" s="447"/>
      <c r="IFG169" s="447"/>
      <c r="IFH169" s="447"/>
      <c r="IFI169" s="447"/>
      <c r="IFJ169" s="447"/>
      <c r="IFK169" s="447"/>
      <c r="IFL169" s="447"/>
      <c r="IFM169" s="447"/>
      <c r="IFN169" s="447"/>
      <c r="IFO169" s="447"/>
      <c r="IFP169" s="447"/>
      <c r="IFQ169" s="447"/>
      <c r="IFR169" s="447"/>
      <c r="IFS169" s="447"/>
      <c r="IFT169" s="447"/>
      <c r="IFU169" s="447"/>
      <c r="IFV169" s="447"/>
      <c r="IFW169" s="447"/>
      <c r="IFX169" s="447"/>
      <c r="IFY169" s="447"/>
      <c r="IFZ169" s="447"/>
      <c r="IGA169" s="447"/>
      <c r="IGB169" s="447"/>
      <c r="IGC169" s="447"/>
      <c r="IGD169" s="447"/>
      <c r="IGE169" s="447"/>
      <c r="IGF169" s="447"/>
      <c r="IGG169" s="447"/>
      <c r="IGH169" s="447"/>
      <c r="IGI169" s="447"/>
      <c r="IGJ169" s="447"/>
      <c r="IGK169" s="447"/>
      <c r="IGL169" s="447"/>
      <c r="IGM169" s="447"/>
      <c r="IGN169" s="447"/>
      <c r="IGO169" s="447"/>
      <c r="IGP169" s="447"/>
      <c r="IGQ169" s="447"/>
      <c r="IGR169" s="447"/>
      <c r="IGS169" s="447"/>
      <c r="IGT169" s="447"/>
      <c r="IGU169" s="447"/>
      <c r="IGV169" s="447"/>
      <c r="IGW169" s="447"/>
      <c r="IGX169" s="447"/>
      <c r="IGY169" s="447"/>
      <c r="IGZ169" s="447"/>
      <c r="IHA169" s="447"/>
      <c r="IHB169" s="447"/>
      <c r="IHC169" s="447"/>
      <c r="IHD169" s="447"/>
      <c r="IHE169" s="447"/>
      <c r="IHF169" s="447"/>
      <c r="IHG169" s="447"/>
      <c r="IHH169" s="447"/>
      <c r="IHI169" s="447"/>
      <c r="IHJ169" s="447"/>
      <c r="IHK169" s="447"/>
      <c r="IHL169" s="447"/>
      <c r="IHM169" s="447"/>
      <c r="IHN169" s="447"/>
      <c r="IHO169" s="447"/>
      <c r="IHP169" s="447"/>
      <c r="IHQ169" s="447"/>
      <c r="IHR169" s="447"/>
      <c r="IHS169" s="447"/>
      <c r="IHT169" s="447"/>
      <c r="IHU169" s="447"/>
      <c r="IHV169" s="447"/>
      <c r="IHW169" s="447"/>
      <c r="IHX169" s="447"/>
      <c r="IHY169" s="447"/>
      <c r="IHZ169" s="447"/>
      <c r="IIA169" s="447"/>
      <c r="IIB169" s="447"/>
      <c r="IIC169" s="447"/>
      <c r="IID169" s="447"/>
      <c r="IIE169" s="447"/>
      <c r="IIF169" s="447"/>
      <c r="IIG169" s="447"/>
      <c r="IIH169" s="447"/>
      <c r="III169" s="447"/>
      <c r="IIJ169" s="447"/>
      <c r="IIK169" s="447"/>
      <c r="IIL169" s="447"/>
      <c r="IIM169" s="447"/>
      <c r="IIN169" s="447"/>
      <c r="IIO169" s="447"/>
      <c r="IIP169" s="447"/>
      <c r="IIQ169" s="447"/>
      <c r="IIR169" s="447"/>
      <c r="IIS169" s="447"/>
      <c r="IIT169" s="447"/>
      <c r="IIU169" s="447"/>
      <c r="IIV169" s="447"/>
      <c r="IIW169" s="447"/>
      <c r="IIX169" s="447"/>
      <c r="IIY169" s="447"/>
      <c r="IIZ169" s="447"/>
      <c r="IJA169" s="447"/>
      <c r="IJB169" s="447"/>
      <c r="IJC169" s="447"/>
      <c r="IJD169" s="447"/>
      <c r="IJE169" s="447"/>
      <c r="IJF169" s="447"/>
      <c r="IJG169" s="447"/>
      <c r="IJH169" s="447"/>
      <c r="IJI169" s="447"/>
      <c r="IJJ169" s="447"/>
      <c r="IJK169" s="447"/>
      <c r="IJL169" s="447"/>
      <c r="IJM169" s="447"/>
      <c r="IJN169" s="447"/>
      <c r="IJO169" s="447"/>
      <c r="IJP169" s="447"/>
      <c r="IJQ169" s="447"/>
      <c r="IJR169" s="447"/>
      <c r="IJS169" s="447"/>
      <c r="IJT169" s="447"/>
      <c r="IJU169" s="447"/>
      <c r="IJV169" s="447"/>
      <c r="IJW169" s="447"/>
      <c r="IJX169" s="447"/>
      <c r="IJY169" s="447"/>
      <c r="IJZ169" s="447"/>
      <c r="IKA169" s="447"/>
      <c r="IKB169" s="447"/>
      <c r="IKC169" s="447"/>
      <c r="IKD169" s="447"/>
      <c r="IKE169" s="447"/>
      <c r="IKF169" s="447"/>
      <c r="IKG169" s="447"/>
      <c r="IKH169" s="447"/>
      <c r="IKI169" s="447"/>
      <c r="IKJ169" s="447"/>
      <c r="IKK169" s="447"/>
      <c r="IKL169" s="447"/>
      <c r="IKM169" s="447"/>
      <c r="IKN169" s="447"/>
      <c r="IKO169" s="447"/>
      <c r="IKP169" s="447"/>
      <c r="IKQ169" s="447"/>
      <c r="IKR169" s="447"/>
      <c r="IKS169" s="447"/>
      <c r="IKT169" s="447"/>
      <c r="IKU169" s="447"/>
      <c r="IKV169" s="447"/>
      <c r="IKW169" s="447"/>
      <c r="IKX169" s="447"/>
      <c r="IKY169" s="447"/>
      <c r="IKZ169" s="447"/>
      <c r="ILA169" s="447"/>
      <c r="ILB169" s="447"/>
      <c r="ILC169" s="447"/>
      <c r="ILD169" s="447"/>
      <c r="ILE169" s="447"/>
      <c r="ILF169" s="447"/>
      <c r="ILG169" s="447"/>
      <c r="ILH169" s="447"/>
      <c r="ILI169" s="447"/>
      <c r="ILJ169" s="447"/>
      <c r="ILK169" s="447"/>
      <c r="ILL169" s="447"/>
      <c r="ILM169" s="447"/>
      <c r="ILN169" s="447"/>
      <c r="ILO169" s="447"/>
      <c r="ILP169" s="447"/>
      <c r="ILQ169" s="447"/>
      <c r="ILR169" s="447"/>
      <c r="ILS169" s="447"/>
      <c r="ILT169" s="447"/>
      <c r="ILU169" s="447"/>
      <c r="ILV169" s="447"/>
      <c r="ILW169" s="447"/>
      <c r="ILX169" s="447"/>
      <c r="ILY169" s="447"/>
      <c r="ILZ169" s="447"/>
      <c r="IMA169" s="447"/>
      <c r="IMB169" s="447"/>
      <c r="IMC169" s="447"/>
      <c r="IMD169" s="447"/>
      <c r="IME169" s="447"/>
      <c r="IMF169" s="447"/>
      <c r="IMG169" s="447"/>
      <c r="IMH169" s="447"/>
      <c r="IMI169" s="447"/>
      <c r="IMJ169" s="447"/>
      <c r="IMK169" s="447"/>
      <c r="IML169" s="447"/>
      <c r="IMM169" s="447"/>
      <c r="IMN169" s="447"/>
      <c r="IMO169" s="447"/>
      <c r="IMP169" s="447"/>
      <c r="IMQ169" s="447"/>
      <c r="IMR169" s="447"/>
      <c r="IMS169" s="447"/>
      <c r="IMT169" s="447"/>
      <c r="IMU169" s="447"/>
      <c r="IMV169" s="447"/>
      <c r="IMW169" s="447"/>
      <c r="IMX169" s="447"/>
      <c r="IMY169" s="447"/>
      <c r="IMZ169" s="447"/>
      <c r="INA169" s="447"/>
      <c r="INB169" s="447"/>
      <c r="INC169" s="447"/>
      <c r="IND169" s="447"/>
      <c r="INE169" s="447"/>
      <c r="INF169" s="447"/>
      <c r="ING169" s="447"/>
      <c r="INH169" s="447"/>
      <c r="INI169" s="447"/>
      <c r="INJ169" s="447"/>
      <c r="INK169" s="447"/>
      <c r="INL169" s="447"/>
      <c r="INM169" s="447"/>
      <c r="INN169" s="447"/>
      <c r="INO169" s="447"/>
      <c r="INP169" s="447"/>
      <c r="INQ169" s="447"/>
      <c r="INR169" s="447"/>
      <c r="INS169" s="447"/>
      <c r="INT169" s="447"/>
      <c r="INU169" s="447"/>
      <c r="INV169" s="447"/>
      <c r="INW169" s="447"/>
      <c r="INX169" s="447"/>
      <c r="INY169" s="447"/>
      <c r="INZ169" s="447"/>
      <c r="IOA169" s="447"/>
      <c r="IOB169" s="447"/>
      <c r="IOC169" s="447"/>
      <c r="IOD169" s="447"/>
      <c r="IOE169" s="447"/>
      <c r="IOF169" s="447"/>
      <c r="IOG169" s="447"/>
      <c r="IOH169" s="447"/>
      <c r="IOI169" s="447"/>
      <c r="IOJ169" s="447"/>
      <c r="IOK169" s="447"/>
      <c r="IOL169" s="447"/>
      <c r="IOM169" s="447"/>
      <c r="ION169" s="447"/>
      <c r="IOO169" s="447"/>
      <c r="IOP169" s="447"/>
      <c r="IOQ169" s="447"/>
      <c r="IOR169" s="447"/>
      <c r="IOS169" s="447"/>
      <c r="IOT169" s="447"/>
      <c r="IOU169" s="447"/>
      <c r="IOV169" s="447"/>
      <c r="IOW169" s="447"/>
      <c r="IOX169" s="447"/>
      <c r="IOY169" s="447"/>
      <c r="IOZ169" s="447"/>
      <c r="IPA169" s="447"/>
      <c r="IPB169" s="447"/>
      <c r="IPC169" s="447"/>
      <c r="IPD169" s="447"/>
      <c r="IPE169" s="447"/>
      <c r="IPF169" s="447"/>
      <c r="IPG169" s="447"/>
      <c r="IPH169" s="447"/>
      <c r="IPI169" s="447"/>
      <c r="IPJ169" s="447"/>
      <c r="IPK169" s="447"/>
      <c r="IPL169" s="447"/>
      <c r="IPM169" s="447"/>
      <c r="IPN169" s="447"/>
      <c r="IPO169" s="447"/>
      <c r="IPP169" s="447"/>
      <c r="IPQ169" s="447"/>
      <c r="IPR169" s="447"/>
      <c r="IPS169" s="447"/>
      <c r="IPT169" s="447"/>
      <c r="IPU169" s="447"/>
      <c r="IPV169" s="447"/>
      <c r="IPW169" s="447"/>
      <c r="IPX169" s="447"/>
      <c r="IPY169" s="447"/>
      <c r="IPZ169" s="447"/>
      <c r="IQA169" s="447"/>
      <c r="IQB169" s="447"/>
      <c r="IQC169" s="447"/>
      <c r="IQD169" s="447"/>
      <c r="IQE169" s="447"/>
      <c r="IQF169" s="447"/>
      <c r="IQG169" s="447"/>
      <c r="IQH169" s="447"/>
      <c r="IQI169" s="447"/>
      <c r="IQJ169" s="447"/>
      <c r="IQK169" s="447"/>
      <c r="IQL169" s="447"/>
      <c r="IQM169" s="447"/>
      <c r="IQN169" s="447"/>
      <c r="IQO169" s="447"/>
      <c r="IQP169" s="447"/>
      <c r="IQQ169" s="447"/>
      <c r="IQR169" s="447"/>
      <c r="IQS169" s="447"/>
      <c r="IQT169" s="447"/>
      <c r="IQU169" s="447"/>
      <c r="IQV169" s="447"/>
      <c r="IQW169" s="447"/>
      <c r="IQX169" s="447"/>
      <c r="IQY169" s="447"/>
      <c r="IQZ169" s="447"/>
      <c r="IRA169" s="447"/>
      <c r="IRB169" s="447"/>
      <c r="IRC169" s="447"/>
      <c r="IRD169" s="447"/>
      <c r="IRE169" s="447"/>
      <c r="IRF169" s="447"/>
      <c r="IRG169" s="447"/>
      <c r="IRH169" s="447"/>
      <c r="IRI169" s="447"/>
      <c r="IRJ169" s="447"/>
      <c r="IRK169" s="447"/>
      <c r="IRL169" s="447"/>
      <c r="IRM169" s="447"/>
      <c r="IRN169" s="447"/>
      <c r="IRO169" s="447"/>
      <c r="IRP169" s="447"/>
      <c r="IRQ169" s="447"/>
      <c r="IRR169" s="447"/>
      <c r="IRS169" s="447"/>
      <c r="IRT169" s="447"/>
      <c r="IRU169" s="447"/>
      <c r="IRV169" s="447"/>
      <c r="IRW169" s="447"/>
      <c r="IRX169" s="447"/>
      <c r="IRY169" s="447"/>
      <c r="IRZ169" s="447"/>
      <c r="ISA169" s="447"/>
      <c r="ISB169" s="447"/>
      <c r="ISC169" s="447"/>
      <c r="ISD169" s="447"/>
      <c r="ISE169" s="447"/>
      <c r="ISF169" s="447"/>
      <c r="ISG169" s="447"/>
      <c r="ISH169" s="447"/>
      <c r="ISI169" s="447"/>
      <c r="ISJ169" s="447"/>
      <c r="ISK169" s="447"/>
      <c r="ISL169" s="447"/>
      <c r="ISM169" s="447"/>
      <c r="ISN169" s="447"/>
      <c r="ISO169" s="447"/>
      <c r="ISP169" s="447"/>
      <c r="ISQ169" s="447"/>
      <c r="ISR169" s="447"/>
      <c r="ISS169" s="447"/>
      <c r="IST169" s="447"/>
      <c r="ISU169" s="447"/>
      <c r="ISV169" s="447"/>
      <c r="ISW169" s="447"/>
      <c r="ISX169" s="447"/>
      <c r="ISY169" s="447"/>
      <c r="ISZ169" s="447"/>
      <c r="ITA169" s="447"/>
      <c r="ITB169" s="447"/>
      <c r="ITC169" s="447"/>
      <c r="ITD169" s="447"/>
      <c r="ITE169" s="447"/>
      <c r="ITF169" s="447"/>
      <c r="ITG169" s="447"/>
      <c r="ITH169" s="447"/>
      <c r="ITI169" s="447"/>
      <c r="ITJ169" s="447"/>
      <c r="ITK169" s="447"/>
      <c r="ITL169" s="447"/>
      <c r="ITM169" s="447"/>
      <c r="ITN169" s="447"/>
      <c r="ITO169" s="447"/>
      <c r="ITP169" s="447"/>
      <c r="ITQ169" s="447"/>
      <c r="ITR169" s="447"/>
      <c r="ITS169" s="447"/>
      <c r="ITT169" s="447"/>
      <c r="ITU169" s="447"/>
      <c r="ITV169" s="447"/>
      <c r="ITW169" s="447"/>
      <c r="ITX169" s="447"/>
      <c r="ITY169" s="447"/>
      <c r="ITZ169" s="447"/>
      <c r="IUA169" s="447"/>
      <c r="IUB169" s="447"/>
      <c r="IUC169" s="447"/>
      <c r="IUD169" s="447"/>
      <c r="IUE169" s="447"/>
      <c r="IUF169" s="447"/>
      <c r="IUG169" s="447"/>
      <c r="IUH169" s="447"/>
      <c r="IUI169" s="447"/>
      <c r="IUJ169" s="447"/>
      <c r="IUK169" s="447"/>
      <c r="IUL169" s="447"/>
      <c r="IUM169" s="447"/>
      <c r="IUN169" s="447"/>
      <c r="IUO169" s="447"/>
      <c r="IUP169" s="447"/>
      <c r="IUQ169" s="447"/>
      <c r="IUR169" s="447"/>
      <c r="IUS169" s="447"/>
      <c r="IUT169" s="447"/>
      <c r="IUU169" s="447"/>
      <c r="IUV169" s="447"/>
      <c r="IUW169" s="447"/>
      <c r="IUX169" s="447"/>
      <c r="IUY169" s="447"/>
      <c r="IUZ169" s="447"/>
      <c r="IVA169" s="447"/>
      <c r="IVB169" s="447"/>
      <c r="IVC169" s="447"/>
      <c r="IVD169" s="447"/>
      <c r="IVE169" s="447"/>
      <c r="IVF169" s="447"/>
      <c r="IVG169" s="447"/>
      <c r="IVH169" s="447"/>
      <c r="IVI169" s="447"/>
      <c r="IVJ169" s="447"/>
      <c r="IVK169" s="447"/>
      <c r="IVL169" s="447"/>
      <c r="IVM169" s="447"/>
      <c r="IVN169" s="447"/>
      <c r="IVO169" s="447"/>
      <c r="IVP169" s="447"/>
      <c r="IVQ169" s="447"/>
      <c r="IVR169" s="447"/>
      <c r="IVS169" s="447"/>
      <c r="IVT169" s="447"/>
      <c r="IVU169" s="447"/>
      <c r="IVV169" s="447"/>
      <c r="IVW169" s="447"/>
      <c r="IVX169" s="447"/>
      <c r="IVY169" s="447"/>
      <c r="IVZ169" s="447"/>
      <c r="IWA169" s="447"/>
      <c r="IWB169" s="447"/>
      <c r="IWC169" s="447"/>
      <c r="IWD169" s="447"/>
      <c r="IWE169" s="447"/>
      <c r="IWF169" s="447"/>
      <c r="IWG169" s="447"/>
      <c r="IWH169" s="447"/>
      <c r="IWI169" s="447"/>
      <c r="IWJ169" s="447"/>
      <c r="IWK169" s="447"/>
      <c r="IWL169" s="447"/>
      <c r="IWM169" s="447"/>
      <c r="IWN169" s="447"/>
      <c r="IWO169" s="447"/>
      <c r="IWP169" s="447"/>
      <c r="IWQ169" s="447"/>
      <c r="IWR169" s="447"/>
      <c r="IWS169" s="447"/>
      <c r="IWT169" s="447"/>
      <c r="IWU169" s="447"/>
      <c r="IWV169" s="447"/>
      <c r="IWW169" s="447"/>
      <c r="IWX169" s="447"/>
      <c r="IWY169" s="447"/>
      <c r="IWZ169" s="447"/>
      <c r="IXA169" s="447"/>
      <c r="IXB169" s="447"/>
      <c r="IXC169" s="447"/>
      <c r="IXD169" s="447"/>
      <c r="IXE169" s="447"/>
      <c r="IXF169" s="447"/>
      <c r="IXG169" s="447"/>
      <c r="IXH169" s="447"/>
      <c r="IXI169" s="447"/>
      <c r="IXJ169" s="447"/>
      <c r="IXK169" s="447"/>
      <c r="IXL169" s="447"/>
      <c r="IXM169" s="447"/>
      <c r="IXN169" s="447"/>
      <c r="IXO169" s="447"/>
      <c r="IXP169" s="447"/>
      <c r="IXQ169" s="447"/>
      <c r="IXR169" s="447"/>
      <c r="IXS169" s="447"/>
      <c r="IXT169" s="447"/>
      <c r="IXU169" s="447"/>
      <c r="IXV169" s="447"/>
      <c r="IXW169" s="447"/>
      <c r="IXX169" s="447"/>
      <c r="IXY169" s="447"/>
      <c r="IXZ169" s="447"/>
      <c r="IYA169" s="447"/>
      <c r="IYB169" s="447"/>
      <c r="IYC169" s="447"/>
      <c r="IYD169" s="447"/>
      <c r="IYE169" s="447"/>
      <c r="IYF169" s="447"/>
      <c r="IYG169" s="447"/>
      <c r="IYH169" s="447"/>
      <c r="IYI169" s="447"/>
      <c r="IYJ169" s="447"/>
      <c r="IYK169" s="447"/>
      <c r="IYL169" s="447"/>
      <c r="IYM169" s="447"/>
      <c r="IYN169" s="447"/>
      <c r="IYO169" s="447"/>
      <c r="IYP169" s="447"/>
      <c r="IYQ169" s="447"/>
      <c r="IYR169" s="447"/>
      <c r="IYS169" s="447"/>
      <c r="IYT169" s="447"/>
      <c r="IYU169" s="447"/>
      <c r="IYV169" s="447"/>
      <c r="IYW169" s="447"/>
      <c r="IYX169" s="447"/>
      <c r="IYY169" s="447"/>
      <c r="IYZ169" s="447"/>
      <c r="IZA169" s="447"/>
      <c r="IZB169" s="447"/>
      <c r="IZC169" s="447"/>
      <c r="IZD169" s="447"/>
      <c r="IZE169" s="447"/>
      <c r="IZF169" s="447"/>
      <c r="IZG169" s="447"/>
      <c r="IZH169" s="447"/>
      <c r="IZI169" s="447"/>
      <c r="IZJ169" s="447"/>
      <c r="IZK169" s="447"/>
      <c r="IZL169" s="447"/>
      <c r="IZM169" s="447"/>
      <c r="IZN169" s="447"/>
      <c r="IZO169" s="447"/>
      <c r="IZP169" s="447"/>
      <c r="IZQ169" s="447"/>
      <c r="IZR169" s="447"/>
      <c r="IZS169" s="447"/>
      <c r="IZT169" s="447"/>
      <c r="IZU169" s="447"/>
      <c r="IZV169" s="447"/>
      <c r="IZW169" s="447"/>
      <c r="IZX169" s="447"/>
      <c r="IZY169" s="447"/>
      <c r="IZZ169" s="447"/>
      <c r="JAA169" s="447"/>
      <c r="JAB169" s="447"/>
      <c r="JAC169" s="447"/>
      <c r="JAD169" s="447"/>
      <c r="JAE169" s="447"/>
      <c r="JAF169" s="447"/>
      <c r="JAG169" s="447"/>
      <c r="JAH169" s="447"/>
      <c r="JAI169" s="447"/>
      <c r="JAJ169" s="447"/>
      <c r="JAK169" s="447"/>
      <c r="JAL169" s="447"/>
      <c r="JAM169" s="447"/>
      <c r="JAN169" s="447"/>
      <c r="JAO169" s="447"/>
      <c r="JAP169" s="447"/>
      <c r="JAQ169" s="447"/>
      <c r="JAR169" s="447"/>
      <c r="JAS169" s="447"/>
      <c r="JAT169" s="447"/>
      <c r="JAU169" s="447"/>
      <c r="JAV169" s="447"/>
      <c r="JAW169" s="447"/>
      <c r="JAX169" s="447"/>
      <c r="JAY169" s="447"/>
      <c r="JAZ169" s="447"/>
      <c r="JBA169" s="447"/>
      <c r="JBB169" s="447"/>
      <c r="JBC169" s="447"/>
      <c r="JBD169" s="447"/>
      <c r="JBE169" s="447"/>
      <c r="JBF169" s="447"/>
      <c r="JBG169" s="447"/>
      <c r="JBH169" s="447"/>
      <c r="JBI169" s="447"/>
      <c r="JBJ169" s="447"/>
      <c r="JBK169" s="447"/>
      <c r="JBL169" s="447"/>
      <c r="JBM169" s="447"/>
      <c r="JBN169" s="447"/>
      <c r="JBO169" s="447"/>
      <c r="JBP169" s="447"/>
      <c r="JBQ169" s="447"/>
      <c r="JBR169" s="447"/>
      <c r="JBS169" s="447"/>
      <c r="JBT169" s="447"/>
      <c r="JBU169" s="447"/>
      <c r="JBV169" s="447"/>
      <c r="JBW169" s="447"/>
      <c r="JBX169" s="447"/>
      <c r="JBY169" s="447"/>
      <c r="JBZ169" s="447"/>
      <c r="JCA169" s="447"/>
      <c r="JCB169" s="447"/>
      <c r="JCC169" s="447"/>
      <c r="JCD169" s="447"/>
      <c r="JCE169" s="447"/>
      <c r="JCF169" s="447"/>
      <c r="JCG169" s="447"/>
      <c r="JCH169" s="447"/>
      <c r="JCI169" s="447"/>
      <c r="JCJ169" s="447"/>
      <c r="JCK169" s="447"/>
      <c r="JCL169" s="447"/>
      <c r="JCM169" s="447"/>
      <c r="JCN169" s="447"/>
      <c r="JCO169" s="447"/>
      <c r="JCP169" s="447"/>
      <c r="JCQ169" s="447"/>
      <c r="JCR169" s="447"/>
      <c r="JCS169" s="447"/>
      <c r="JCT169" s="447"/>
      <c r="JCU169" s="447"/>
      <c r="JCV169" s="447"/>
      <c r="JCW169" s="447"/>
      <c r="JCX169" s="447"/>
      <c r="JCY169" s="447"/>
      <c r="JCZ169" s="447"/>
      <c r="JDA169" s="447"/>
      <c r="JDB169" s="447"/>
      <c r="JDC169" s="447"/>
      <c r="JDD169" s="447"/>
      <c r="JDE169" s="447"/>
      <c r="JDF169" s="447"/>
      <c r="JDG169" s="447"/>
      <c r="JDH169" s="447"/>
      <c r="JDI169" s="447"/>
      <c r="JDJ169" s="447"/>
      <c r="JDK169" s="447"/>
      <c r="JDL169" s="447"/>
      <c r="JDM169" s="447"/>
      <c r="JDN169" s="447"/>
      <c r="JDO169" s="447"/>
      <c r="JDP169" s="447"/>
      <c r="JDQ169" s="447"/>
      <c r="JDR169" s="447"/>
      <c r="JDS169" s="447"/>
      <c r="JDT169" s="447"/>
      <c r="JDU169" s="447"/>
      <c r="JDV169" s="447"/>
      <c r="JDW169" s="447"/>
      <c r="JDX169" s="447"/>
      <c r="JDY169" s="447"/>
      <c r="JDZ169" s="447"/>
      <c r="JEA169" s="447"/>
      <c r="JEB169" s="447"/>
      <c r="JEC169" s="447"/>
      <c r="JED169" s="447"/>
      <c r="JEE169" s="447"/>
      <c r="JEF169" s="447"/>
      <c r="JEG169" s="447"/>
      <c r="JEH169" s="447"/>
      <c r="JEI169" s="447"/>
      <c r="JEJ169" s="447"/>
      <c r="JEK169" s="447"/>
      <c r="JEL169" s="447"/>
      <c r="JEM169" s="447"/>
      <c r="JEN169" s="447"/>
      <c r="JEO169" s="447"/>
      <c r="JEP169" s="447"/>
      <c r="JEQ169" s="447"/>
      <c r="JER169" s="447"/>
      <c r="JES169" s="447"/>
      <c r="JET169" s="447"/>
      <c r="JEU169" s="447"/>
      <c r="JEV169" s="447"/>
      <c r="JEW169" s="447"/>
      <c r="JEX169" s="447"/>
      <c r="JEY169" s="447"/>
      <c r="JEZ169" s="447"/>
      <c r="JFA169" s="447"/>
      <c r="JFB169" s="447"/>
      <c r="JFC169" s="447"/>
      <c r="JFD169" s="447"/>
      <c r="JFE169" s="447"/>
      <c r="JFF169" s="447"/>
      <c r="JFG169" s="447"/>
      <c r="JFH169" s="447"/>
      <c r="JFI169" s="447"/>
      <c r="JFJ169" s="447"/>
      <c r="JFK169" s="447"/>
      <c r="JFL169" s="447"/>
      <c r="JFM169" s="447"/>
      <c r="JFN169" s="447"/>
      <c r="JFO169" s="447"/>
      <c r="JFP169" s="447"/>
      <c r="JFQ169" s="447"/>
      <c r="JFR169" s="447"/>
      <c r="JFS169" s="447"/>
      <c r="JFT169" s="447"/>
      <c r="JFU169" s="447"/>
      <c r="JFV169" s="447"/>
      <c r="JFW169" s="447"/>
      <c r="JFX169" s="447"/>
      <c r="JFY169" s="447"/>
      <c r="JFZ169" s="447"/>
      <c r="JGA169" s="447"/>
      <c r="JGB169" s="447"/>
      <c r="JGC169" s="447"/>
      <c r="JGD169" s="447"/>
      <c r="JGE169" s="447"/>
      <c r="JGF169" s="447"/>
      <c r="JGG169" s="447"/>
      <c r="JGH169" s="447"/>
      <c r="JGI169" s="447"/>
      <c r="JGJ169" s="447"/>
      <c r="JGK169" s="447"/>
      <c r="JGL169" s="447"/>
      <c r="JGM169" s="447"/>
      <c r="JGN169" s="447"/>
      <c r="JGO169" s="447"/>
      <c r="JGP169" s="447"/>
      <c r="JGQ169" s="447"/>
      <c r="JGR169" s="447"/>
      <c r="JGS169" s="447"/>
      <c r="JGT169" s="447"/>
      <c r="JGU169" s="447"/>
      <c r="JGV169" s="447"/>
      <c r="JGW169" s="447"/>
      <c r="JGX169" s="447"/>
      <c r="JGY169" s="447"/>
      <c r="JGZ169" s="447"/>
      <c r="JHA169" s="447"/>
      <c r="JHB169" s="447"/>
      <c r="JHC169" s="447"/>
      <c r="JHD169" s="447"/>
      <c r="JHE169" s="447"/>
      <c r="JHF169" s="447"/>
      <c r="JHG169" s="447"/>
      <c r="JHH169" s="447"/>
      <c r="JHI169" s="447"/>
      <c r="JHJ169" s="447"/>
      <c r="JHK169" s="447"/>
      <c r="JHL169" s="447"/>
      <c r="JHM169" s="447"/>
      <c r="JHN169" s="447"/>
      <c r="JHO169" s="447"/>
      <c r="JHP169" s="447"/>
      <c r="JHQ169" s="447"/>
      <c r="JHR169" s="447"/>
      <c r="JHS169" s="447"/>
      <c r="JHT169" s="447"/>
      <c r="JHU169" s="447"/>
      <c r="JHV169" s="447"/>
      <c r="JHW169" s="447"/>
      <c r="JHX169" s="447"/>
      <c r="JHY169" s="447"/>
      <c r="JHZ169" s="447"/>
      <c r="JIA169" s="447"/>
      <c r="JIB169" s="447"/>
      <c r="JIC169" s="447"/>
      <c r="JID169" s="447"/>
      <c r="JIE169" s="447"/>
      <c r="JIF169" s="447"/>
      <c r="JIG169" s="447"/>
      <c r="JIH169" s="447"/>
      <c r="JII169" s="447"/>
      <c r="JIJ169" s="447"/>
      <c r="JIK169" s="447"/>
      <c r="JIL169" s="447"/>
      <c r="JIM169" s="447"/>
      <c r="JIN169" s="447"/>
      <c r="JIO169" s="447"/>
      <c r="JIP169" s="447"/>
      <c r="JIQ169" s="447"/>
      <c r="JIR169" s="447"/>
      <c r="JIS169" s="447"/>
      <c r="JIT169" s="447"/>
      <c r="JIU169" s="447"/>
      <c r="JIV169" s="447"/>
      <c r="JIW169" s="447"/>
      <c r="JIX169" s="447"/>
      <c r="JIY169" s="447"/>
      <c r="JIZ169" s="447"/>
      <c r="JJA169" s="447"/>
      <c r="JJB169" s="447"/>
      <c r="JJC169" s="447"/>
      <c r="JJD169" s="447"/>
      <c r="JJE169" s="447"/>
      <c r="JJF169" s="447"/>
      <c r="JJG169" s="447"/>
      <c r="JJH169" s="447"/>
      <c r="JJI169" s="447"/>
      <c r="JJJ169" s="447"/>
      <c r="JJK169" s="447"/>
      <c r="JJL169" s="447"/>
      <c r="JJM169" s="447"/>
      <c r="JJN169" s="447"/>
      <c r="JJO169" s="447"/>
      <c r="JJP169" s="447"/>
      <c r="JJQ169" s="447"/>
      <c r="JJR169" s="447"/>
      <c r="JJS169" s="447"/>
      <c r="JJT169" s="447"/>
      <c r="JJU169" s="447"/>
      <c r="JJV169" s="447"/>
      <c r="JJW169" s="447"/>
      <c r="JJX169" s="447"/>
      <c r="JJY169" s="447"/>
      <c r="JJZ169" s="447"/>
      <c r="JKA169" s="447"/>
      <c r="JKB169" s="447"/>
      <c r="JKC169" s="447"/>
      <c r="JKD169" s="447"/>
      <c r="JKE169" s="447"/>
      <c r="JKF169" s="447"/>
      <c r="JKG169" s="447"/>
      <c r="JKH169" s="447"/>
      <c r="JKI169" s="447"/>
      <c r="JKJ169" s="447"/>
      <c r="JKK169" s="447"/>
      <c r="JKL169" s="447"/>
      <c r="JKM169" s="447"/>
      <c r="JKN169" s="447"/>
      <c r="JKO169" s="447"/>
      <c r="JKP169" s="447"/>
      <c r="JKQ169" s="447"/>
      <c r="JKR169" s="447"/>
      <c r="JKS169" s="447"/>
      <c r="JKT169" s="447"/>
      <c r="JKU169" s="447"/>
      <c r="JKV169" s="447"/>
      <c r="JKW169" s="447"/>
      <c r="JKX169" s="447"/>
      <c r="JKY169" s="447"/>
      <c r="JKZ169" s="447"/>
      <c r="JLA169" s="447"/>
      <c r="JLB169" s="447"/>
      <c r="JLC169" s="447"/>
      <c r="JLD169" s="447"/>
      <c r="JLE169" s="447"/>
      <c r="JLF169" s="447"/>
      <c r="JLG169" s="447"/>
      <c r="JLH169" s="447"/>
      <c r="JLI169" s="447"/>
      <c r="JLJ169" s="447"/>
      <c r="JLK169" s="447"/>
      <c r="JLL169" s="447"/>
      <c r="JLM169" s="447"/>
      <c r="JLN169" s="447"/>
      <c r="JLO169" s="447"/>
      <c r="JLP169" s="447"/>
      <c r="JLQ169" s="447"/>
      <c r="JLR169" s="447"/>
      <c r="JLS169" s="447"/>
      <c r="JLT169" s="447"/>
      <c r="JLU169" s="447"/>
      <c r="JLV169" s="447"/>
      <c r="JLW169" s="447"/>
      <c r="JLX169" s="447"/>
      <c r="JLY169" s="447"/>
      <c r="JLZ169" s="447"/>
      <c r="JMA169" s="447"/>
      <c r="JMB169" s="447"/>
      <c r="JMC169" s="447"/>
      <c r="JMD169" s="447"/>
      <c r="JME169" s="447"/>
      <c r="JMF169" s="447"/>
      <c r="JMG169" s="447"/>
      <c r="JMH169" s="447"/>
      <c r="JMI169" s="447"/>
      <c r="JMJ169" s="447"/>
      <c r="JMK169" s="447"/>
      <c r="JML169" s="447"/>
      <c r="JMM169" s="447"/>
      <c r="JMN169" s="447"/>
      <c r="JMO169" s="447"/>
      <c r="JMP169" s="447"/>
      <c r="JMQ169" s="447"/>
      <c r="JMR169" s="447"/>
      <c r="JMS169" s="447"/>
      <c r="JMT169" s="447"/>
      <c r="JMU169" s="447"/>
      <c r="JMV169" s="447"/>
      <c r="JMW169" s="447"/>
      <c r="JMX169" s="447"/>
      <c r="JMY169" s="447"/>
      <c r="JMZ169" s="447"/>
      <c r="JNA169" s="447"/>
      <c r="JNB169" s="447"/>
      <c r="JNC169" s="447"/>
      <c r="JND169" s="447"/>
      <c r="JNE169" s="447"/>
      <c r="JNF169" s="447"/>
      <c r="JNG169" s="447"/>
      <c r="JNH169" s="447"/>
      <c r="JNI169" s="447"/>
      <c r="JNJ169" s="447"/>
      <c r="JNK169" s="447"/>
      <c r="JNL169" s="447"/>
      <c r="JNM169" s="447"/>
      <c r="JNN169" s="447"/>
      <c r="JNO169" s="447"/>
      <c r="JNP169" s="447"/>
      <c r="JNQ169" s="447"/>
      <c r="JNR169" s="447"/>
      <c r="JNS169" s="447"/>
      <c r="JNT169" s="447"/>
      <c r="JNU169" s="447"/>
      <c r="JNV169" s="447"/>
      <c r="JNW169" s="447"/>
      <c r="JNX169" s="447"/>
      <c r="JNY169" s="447"/>
      <c r="JNZ169" s="447"/>
      <c r="JOA169" s="447"/>
      <c r="JOB169" s="447"/>
      <c r="JOC169" s="447"/>
      <c r="JOD169" s="447"/>
      <c r="JOE169" s="447"/>
      <c r="JOF169" s="447"/>
      <c r="JOG169" s="447"/>
      <c r="JOH169" s="447"/>
      <c r="JOI169" s="447"/>
      <c r="JOJ169" s="447"/>
      <c r="JOK169" s="447"/>
      <c r="JOL169" s="447"/>
      <c r="JOM169" s="447"/>
      <c r="JON169" s="447"/>
      <c r="JOO169" s="447"/>
      <c r="JOP169" s="447"/>
      <c r="JOQ169" s="447"/>
      <c r="JOR169" s="447"/>
      <c r="JOS169" s="447"/>
      <c r="JOT169" s="447"/>
      <c r="JOU169" s="447"/>
      <c r="JOV169" s="447"/>
      <c r="JOW169" s="447"/>
      <c r="JOX169" s="447"/>
      <c r="JOY169" s="447"/>
      <c r="JOZ169" s="447"/>
      <c r="JPA169" s="447"/>
      <c r="JPB169" s="447"/>
      <c r="JPC169" s="447"/>
      <c r="JPD169" s="447"/>
      <c r="JPE169" s="447"/>
      <c r="JPF169" s="447"/>
      <c r="JPG169" s="447"/>
      <c r="JPH169" s="447"/>
      <c r="JPI169" s="447"/>
      <c r="JPJ169" s="447"/>
      <c r="JPK169" s="447"/>
      <c r="JPL169" s="447"/>
      <c r="JPM169" s="447"/>
      <c r="JPN169" s="447"/>
      <c r="JPO169" s="447"/>
      <c r="JPP169" s="447"/>
      <c r="JPQ169" s="447"/>
      <c r="JPR169" s="447"/>
      <c r="JPS169" s="447"/>
      <c r="JPT169" s="447"/>
      <c r="JPU169" s="447"/>
      <c r="JPV169" s="447"/>
      <c r="JPW169" s="447"/>
      <c r="JPX169" s="447"/>
      <c r="JPY169" s="447"/>
      <c r="JPZ169" s="447"/>
      <c r="JQA169" s="447"/>
      <c r="JQB169" s="447"/>
      <c r="JQC169" s="447"/>
      <c r="JQD169" s="447"/>
      <c r="JQE169" s="447"/>
      <c r="JQF169" s="447"/>
      <c r="JQG169" s="447"/>
      <c r="JQH169" s="447"/>
      <c r="JQI169" s="447"/>
      <c r="JQJ169" s="447"/>
      <c r="JQK169" s="447"/>
      <c r="JQL169" s="447"/>
      <c r="JQM169" s="447"/>
      <c r="JQN169" s="447"/>
      <c r="JQO169" s="447"/>
      <c r="JQP169" s="447"/>
      <c r="JQQ169" s="447"/>
      <c r="JQR169" s="447"/>
      <c r="JQS169" s="447"/>
      <c r="JQT169" s="447"/>
      <c r="JQU169" s="447"/>
      <c r="JQV169" s="447"/>
      <c r="JQW169" s="447"/>
      <c r="JQX169" s="447"/>
      <c r="JQY169" s="447"/>
      <c r="JQZ169" s="447"/>
      <c r="JRA169" s="447"/>
      <c r="JRB169" s="447"/>
      <c r="JRC169" s="447"/>
      <c r="JRD169" s="447"/>
      <c r="JRE169" s="447"/>
      <c r="JRF169" s="447"/>
      <c r="JRG169" s="447"/>
      <c r="JRH169" s="447"/>
      <c r="JRI169" s="447"/>
      <c r="JRJ169" s="447"/>
      <c r="JRK169" s="447"/>
      <c r="JRL169" s="447"/>
      <c r="JRM169" s="447"/>
      <c r="JRN169" s="447"/>
      <c r="JRO169" s="447"/>
      <c r="JRP169" s="447"/>
      <c r="JRQ169" s="447"/>
      <c r="JRR169" s="447"/>
      <c r="JRS169" s="447"/>
      <c r="JRT169" s="447"/>
      <c r="JRU169" s="447"/>
      <c r="JRV169" s="447"/>
      <c r="JRW169" s="447"/>
      <c r="JRX169" s="447"/>
      <c r="JRY169" s="447"/>
      <c r="JRZ169" s="447"/>
      <c r="JSA169" s="447"/>
      <c r="JSB169" s="447"/>
      <c r="JSC169" s="447"/>
      <c r="JSD169" s="447"/>
      <c r="JSE169" s="447"/>
      <c r="JSF169" s="447"/>
      <c r="JSG169" s="447"/>
      <c r="JSH169" s="447"/>
      <c r="JSI169" s="447"/>
      <c r="JSJ169" s="447"/>
      <c r="JSK169" s="447"/>
      <c r="JSL169" s="447"/>
      <c r="JSM169" s="447"/>
      <c r="JSN169" s="447"/>
      <c r="JSO169" s="447"/>
      <c r="JSP169" s="447"/>
      <c r="JSQ169" s="447"/>
      <c r="JSR169" s="447"/>
      <c r="JSS169" s="447"/>
      <c r="JST169" s="447"/>
      <c r="JSU169" s="447"/>
      <c r="JSV169" s="447"/>
      <c r="JSW169" s="447"/>
      <c r="JSX169" s="447"/>
      <c r="JSY169" s="447"/>
      <c r="JSZ169" s="447"/>
      <c r="JTA169" s="447"/>
      <c r="JTB169" s="447"/>
      <c r="JTC169" s="447"/>
      <c r="JTD169" s="447"/>
      <c r="JTE169" s="447"/>
      <c r="JTF169" s="447"/>
      <c r="JTG169" s="447"/>
      <c r="JTH169" s="447"/>
      <c r="JTI169" s="447"/>
      <c r="JTJ169" s="447"/>
      <c r="JTK169" s="447"/>
      <c r="JTL169" s="447"/>
      <c r="JTM169" s="447"/>
      <c r="JTN169" s="447"/>
      <c r="JTO169" s="447"/>
      <c r="JTP169" s="447"/>
      <c r="JTQ169" s="447"/>
      <c r="JTR169" s="447"/>
      <c r="JTS169" s="447"/>
      <c r="JTT169" s="447"/>
      <c r="JTU169" s="447"/>
      <c r="JTV169" s="447"/>
      <c r="JTW169" s="447"/>
      <c r="JTX169" s="447"/>
      <c r="JTY169" s="447"/>
      <c r="JTZ169" s="447"/>
      <c r="JUA169" s="447"/>
      <c r="JUB169" s="447"/>
      <c r="JUC169" s="447"/>
      <c r="JUD169" s="447"/>
      <c r="JUE169" s="447"/>
      <c r="JUF169" s="447"/>
      <c r="JUG169" s="447"/>
      <c r="JUH169" s="447"/>
      <c r="JUI169" s="447"/>
      <c r="JUJ169" s="447"/>
      <c r="JUK169" s="447"/>
      <c r="JUL169" s="447"/>
      <c r="JUM169" s="447"/>
      <c r="JUN169" s="447"/>
      <c r="JUO169" s="447"/>
      <c r="JUP169" s="447"/>
      <c r="JUQ169" s="447"/>
      <c r="JUR169" s="447"/>
      <c r="JUS169" s="447"/>
      <c r="JUT169" s="447"/>
      <c r="JUU169" s="447"/>
      <c r="JUV169" s="447"/>
      <c r="JUW169" s="447"/>
      <c r="JUX169" s="447"/>
      <c r="JUY169" s="447"/>
      <c r="JUZ169" s="447"/>
      <c r="JVA169" s="447"/>
      <c r="JVB169" s="447"/>
      <c r="JVC169" s="447"/>
      <c r="JVD169" s="447"/>
      <c r="JVE169" s="447"/>
      <c r="JVF169" s="447"/>
      <c r="JVG169" s="447"/>
      <c r="JVH169" s="447"/>
      <c r="JVI169" s="447"/>
      <c r="JVJ169" s="447"/>
      <c r="JVK169" s="447"/>
      <c r="JVL169" s="447"/>
      <c r="JVM169" s="447"/>
      <c r="JVN169" s="447"/>
      <c r="JVO169" s="447"/>
      <c r="JVP169" s="447"/>
      <c r="JVQ169" s="447"/>
      <c r="JVR169" s="447"/>
      <c r="JVS169" s="447"/>
      <c r="JVT169" s="447"/>
      <c r="JVU169" s="447"/>
      <c r="JVV169" s="447"/>
      <c r="JVW169" s="447"/>
      <c r="JVX169" s="447"/>
      <c r="JVY169" s="447"/>
      <c r="JVZ169" s="447"/>
      <c r="JWA169" s="447"/>
      <c r="JWB169" s="447"/>
      <c r="JWC169" s="447"/>
      <c r="JWD169" s="447"/>
      <c r="JWE169" s="447"/>
      <c r="JWF169" s="447"/>
      <c r="JWG169" s="447"/>
      <c r="JWH169" s="447"/>
      <c r="JWI169" s="447"/>
      <c r="JWJ169" s="447"/>
      <c r="JWK169" s="447"/>
      <c r="JWL169" s="447"/>
      <c r="JWM169" s="447"/>
      <c r="JWN169" s="447"/>
      <c r="JWO169" s="447"/>
      <c r="JWP169" s="447"/>
      <c r="JWQ169" s="447"/>
      <c r="JWR169" s="447"/>
      <c r="JWS169" s="447"/>
      <c r="JWT169" s="447"/>
      <c r="JWU169" s="447"/>
      <c r="JWV169" s="447"/>
      <c r="JWW169" s="447"/>
      <c r="JWX169" s="447"/>
      <c r="JWY169" s="447"/>
      <c r="JWZ169" s="447"/>
      <c r="JXA169" s="447"/>
      <c r="JXB169" s="447"/>
      <c r="JXC169" s="447"/>
      <c r="JXD169" s="447"/>
      <c r="JXE169" s="447"/>
      <c r="JXF169" s="447"/>
      <c r="JXG169" s="447"/>
      <c r="JXH169" s="447"/>
      <c r="JXI169" s="447"/>
      <c r="JXJ169" s="447"/>
      <c r="JXK169" s="447"/>
      <c r="JXL169" s="447"/>
      <c r="JXM169" s="447"/>
      <c r="JXN169" s="447"/>
      <c r="JXO169" s="447"/>
      <c r="JXP169" s="447"/>
      <c r="JXQ169" s="447"/>
      <c r="JXR169" s="447"/>
      <c r="JXS169" s="447"/>
      <c r="JXT169" s="447"/>
      <c r="JXU169" s="447"/>
      <c r="JXV169" s="447"/>
      <c r="JXW169" s="447"/>
      <c r="JXX169" s="447"/>
      <c r="JXY169" s="447"/>
      <c r="JXZ169" s="447"/>
      <c r="JYA169" s="447"/>
      <c r="JYB169" s="447"/>
      <c r="JYC169" s="447"/>
      <c r="JYD169" s="447"/>
      <c r="JYE169" s="447"/>
      <c r="JYF169" s="447"/>
      <c r="JYG169" s="447"/>
      <c r="JYH169" s="447"/>
      <c r="JYI169" s="447"/>
      <c r="JYJ169" s="447"/>
      <c r="JYK169" s="447"/>
      <c r="JYL169" s="447"/>
      <c r="JYM169" s="447"/>
      <c r="JYN169" s="447"/>
      <c r="JYO169" s="447"/>
      <c r="JYP169" s="447"/>
      <c r="JYQ169" s="447"/>
      <c r="JYR169" s="447"/>
      <c r="JYS169" s="447"/>
      <c r="JYT169" s="447"/>
      <c r="JYU169" s="447"/>
      <c r="JYV169" s="447"/>
      <c r="JYW169" s="447"/>
      <c r="JYX169" s="447"/>
      <c r="JYY169" s="447"/>
      <c r="JYZ169" s="447"/>
      <c r="JZA169" s="447"/>
      <c r="JZB169" s="447"/>
      <c r="JZC169" s="447"/>
      <c r="JZD169" s="447"/>
      <c r="JZE169" s="447"/>
      <c r="JZF169" s="447"/>
      <c r="JZG169" s="447"/>
      <c r="JZH169" s="447"/>
      <c r="JZI169" s="447"/>
      <c r="JZJ169" s="447"/>
      <c r="JZK169" s="447"/>
      <c r="JZL169" s="447"/>
      <c r="JZM169" s="447"/>
      <c r="JZN169" s="447"/>
      <c r="JZO169" s="447"/>
      <c r="JZP169" s="447"/>
      <c r="JZQ169" s="447"/>
      <c r="JZR169" s="447"/>
      <c r="JZS169" s="447"/>
      <c r="JZT169" s="447"/>
      <c r="JZU169" s="447"/>
      <c r="JZV169" s="447"/>
      <c r="JZW169" s="447"/>
      <c r="JZX169" s="447"/>
      <c r="JZY169" s="447"/>
      <c r="JZZ169" s="447"/>
      <c r="KAA169" s="447"/>
      <c r="KAB169" s="447"/>
      <c r="KAC169" s="447"/>
      <c r="KAD169" s="447"/>
      <c r="KAE169" s="447"/>
      <c r="KAF169" s="447"/>
      <c r="KAG169" s="447"/>
      <c r="KAH169" s="447"/>
      <c r="KAI169" s="447"/>
      <c r="KAJ169" s="447"/>
      <c r="KAK169" s="447"/>
      <c r="KAL169" s="447"/>
      <c r="KAM169" s="447"/>
      <c r="KAN169" s="447"/>
      <c r="KAO169" s="447"/>
      <c r="KAP169" s="447"/>
      <c r="KAQ169" s="447"/>
      <c r="KAR169" s="447"/>
      <c r="KAS169" s="447"/>
      <c r="KAT169" s="447"/>
      <c r="KAU169" s="447"/>
      <c r="KAV169" s="447"/>
      <c r="KAW169" s="447"/>
      <c r="KAX169" s="447"/>
      <c r="KAY169" s="447"/>
      <c r="KAZ169" s="447"/>
      <c r="KBA169" s="447"/>
      <c r="KBB169" s="447"/>
      <c r="KBC169" s="447"/>
      <c r="KBD169" s="447"/>
      <c r="KBE169" s="447"/>
      <c r="KBF169" s="447"/>
      <c r="KBG169" s="447"/>
      <c r="KBH169" s="447"/>
      <c r="KBI169" s="447"/>
      <c r="KBJ169" s="447"/>
      <c r="KBK169" s="447"/>
      <c r="KBL169" s="447"/>
      <c r="KBM169" s="447"/>
      <c r="KBN169" s="447"/>
      <c r="KBO169" s="447"/>
      <c r="KBP169" s="447"/>
      <c r="KBQ169" s="447"/>
      <c r="KBR169" s="447"/>
      <c r="KBS169" s="447"/>
      <c r="KBT169" s="447"/>
      <c r="KBU169" s="447"/>
      <c r="KBV169" s="447"/>
      <c r="KBW169" s="447"/>
      <c r="KBX169" s="447"/>
      <c r="KBY169" s="447"/>
      <c r="KBZ169" s="447"/>
      <c r="KCA169" s="447"/>
      <c r="KCB169" s="447"/>
      <c r="KCC169" s="447"/>
      <c r="KCD169" s="447"/>
      <c r="KCE169" s="447"/>
      <c r="KCF169" s="447"/>
      <c r="KCG169" s="447"/>
      <c r="KCH169" s="447"/>
      <c r="KCI169" s="447"/>
      <c r="KCJ169" s="447"/>
      <c r="KCK169" s="447"/>
      <c r="KCL169" s="447"/>
      <c r="KCM169" s="447"/>
      <c r="KCN169" s="447"/>
      <c r="KCO169" s="447"/>
      <c r="KCP169" s="447"/>
      <c r="KCQ169" s="447"/>
      <c r="KCR169" s="447"/>
      <c r="KCS169" s="447"/>
      <c r="KCT169" s="447"/>
      <c r="KCU169" s="447"/>
      <c r="KCV169" s="447"/>
      <c r="KCW169" s="447"/>
      <c r="KCX169" s="447"/>
      <c r="KCY169" s="447"/>
      <c r="KCZ169" s="447"/>
      <c r="KDA169" s="447"/>
      <c r="KDB169" s="447"/>
      <c r="KDC169" s="447"/>
      <c r="KDD169" s="447"/>
      <c r="KDE169" s="447"/>
      <c r="KDF169" s="447"/>
      <c r="KDG169" s="447"/>
      <c r="KDH169" s="447"/>
      <c r="KDI169" s="447"/>
      <c r="KDJ169" s="447"/>
      <c r="KDK169" s="447"/>
      <c r="KDL169" s="447"/>
      <c r="KDM169" s="447"/>
      <c r="KDN169" s="447"/>
      <c r="KDO169" s="447"/>
      <c r="KDP169" s="447"/>
      <c r="KDQ169" s="447"/>
      <c r="KDR169" s="447"/>
      <c r="KDS169" s="447"/>
      <c r="KDT169" s="447"/>
      <c r="KDU169" s="447"/>
      <c r="KDV169" s="447"/>
      <c r="KDW169" s="447"/>
      <c r="KDX169" s="447"/>
      <c r="KDY169" s="447"/>
      <c r="KDZ169" s="447"/>
      <c r="KEA169" s="447"/>
      <c r="KEB169" s="447"/>
      <c r="KEC169" s="447"/>
      <c r="KED169" s="447"/>
      <c r="KEE169" s="447"/>
      <c r="KEF169" s="447"/>
      <c r="KEG169" s="447"/>
      <c r="KEH169" s="447"/>
      <c r="KEI169" s="447"/>
      <c r="KEJ169" s="447"/>
      <c r="KEK169" s="447"/>
      <c r="KEL169" s="447"/>
      <c r="KEM169" s="447"/>
      <c r="KEN169" s="447"/>
      <c r="KEO169" s="447"/>
      <c r="KEP169" s="447"/>
      <c r="KEQ169" s="447"/>
      <c r="KER169" s="447"/>
      <c r="KES169" s="447"/>
      <c r="KET169" s="447"/>
      <c r="KEU169" s="447"/>
      <c r="KEV169" s="447"/>
      <c r="KEW169" s="447"/>
      <c r="KEX169" s="447"/>
      <c r="KEY169" s="447"/>
      <c r="KEZ169" s="447"/>
      <c r="KFA169" s="447"/>
      <c r="KFB169" s="447"/>
      <c r="KFC169" s="447"/>
      <c r="KFD169" s="447"/>
      <c r="KFE169" s="447"/>
      <c r="KFF169" s="447"/>
      <c r="KFG169" s="447"/>
      <c r="KFH169" s="447"/>
      <c r="KFI169" s="447"/>
      <c r="KFJ169" s="447"/>
      <c r="KFK169" s="447"/>
      <c r="KFL169" s="447"/>
      <c r="KFM169" s="447"/>
      <c r="KFN169" s="447"/>
      <c r="KFO169" s="447"/>
      <c r="KFP169" s="447"/>
      <c r="KFQ169" s="447"/>
      <c r="KFR169" s="447"/>
      <c r="KFS169" s="447"/>
      <c r="KFT169" s="447"/>
      <c r="KFU169" s="447"/>
      <c r="KFV169" s="447"/>
      <c r="KFW169" s="447"/>
      <c r="KFX169" s="447"/>
      <c r="KFY169" s="447"/>
      <c r="KFZ169" s="447"/>
      <c r="KGA169" s="447"/>
      <c r="KGB169" s="447"/>
      <c r="KGC169" s="447"/>
      <c r="KGD169" s="447"/>
      <c r="KGE169" s="447"/>
      <c r="KGF169" s="447"/>
      <c r="KGG169" s="447"/>
      <c r="KGH169" s="447"/>
      <c r="KGI169" s="447"/>
      <c r="KGJ169" s="447"/>
      <c r="KGK169" s="447"/>
      <c r="KGL169" s="447"/>
      <c r="KGM169" s="447"/>
      <c r="KGN169" s="447"/>
      <c r="KGO169" s="447"/>
      <c r="KGP169" s="447"/>
      <c r="KGQ169" s="447"/>
      <c r="KGR169" s="447"/>
      <c r="KGS169" s="447"/>
      <c r="KGT169" s="447"/>
      <c r="KGU169" s="447"/>
      <c r="KGV169" s="447"/>
      <c r="KGW169" s="447"/>
      <c r="KGX169" s="447"/>
      <c r="KGY169" s="447"/>
      <c r="KGZ169" s="447"/>
      <c r="KHA169" s="447"/>
      <c r="KHB169" s="447"/>
      <c r="KHC169" s="447"/>
      <c r="KHD169" s="447"/>
      <c r="KHE169" s="447"/>
      <c r="KHF169" s="447"/>
      <c r="KHG169" s="447"/>
      <c r="KHH169" s="447"/>
      <c r="KHI169" s="447"/>
      <c r="KHJ169" s="447"/>
      <c r="KHK169" s="447"/>
      <c r="KHL169" s="447"/>
      <c r="KHM169" s="447"/>
      <c r="KHN169" s="447"/>
      <c r="KHO169" s="447"/>
      <c r="KHP169" s="447"/>
      <c r="KHQ169" s="447"/>
      <c r="KHR169" s="447"/>
      <c r="KHS169" s="447"/>
      <c r="KHT169" s="447"/>
      <c r="KHU169" s="447"/>
      <c r="KHV169" s="447"/>
      <c r="KHW169" s="447"/>
      <c r="KHX169" s="447"/>
      <c r="KHY169" s="447"/>
      <c r="KHZ169" s="447"/>
      <c r="KIA169" s="447"/>
      <c r="KIB169" s="447"/>
      <c r="KIC169" s="447"/>
      <c r="KID169" s="447"/>
      <c r="KIE169" s="447"/>
      <c r="KIF169" s="447"/>
      <c r="KIG169" s="447"/>
      <c r="KIH169" s="447"/>
      <c r="KII169" s="447"/>
      <c r="KIJ169" s="447"/>
      <c r="KIK169" s="447"/>
      <c r="KIL169" s="447"/>
      <c r="KIM169" s="447"/>
      <c r="KIN169" s="447"/>
      <c r="KIO169" s="447"/>
      <c r="KIP169" s="447"/>
      <c r="KIQ169" s="447"/>
      <c r="KIR169" s="447"/>
      <c r="KIS169" s="447"/>
      <c r="KIT169" s="447"/>
      <c r="KIU169" s="447"/>
      <c r="KIV169" s="447"/>
      <c r="KIW169" s="447"/>
      <c r="KIX169" s="447"/>
      <c r="KIY169" s="447"/>
      <c r="KIZ169" s="447"/>
      <c r="KJA169" s="447"/>
      <c r="KJB169" s="447"/>
      <c r="KJC169" s="447"/>
      <c r="KJD169" s="447"/>
      <c r="KJE169" s="447"/>
      <c r="KJF169" s="447"/>
      <c r="KJG169" s="447"/>
      <c r="KJH169" s="447"/>
      <c r="KJI169" s="447"/>
      <c r="KJJ169" s="447"/>
      <c r="KJK169" s="447"/>
      <c r="KJL169" s="447"/>
      <c r="KJM169" s="447"/>
      <c r="KJN169" s="447"/>
      <c r="KJO169" s="447"/>
      <c r="KJP169" s="447"/>
      <c r="KJQ169" s="447"/>
      <c r="KJR169" s="447"/>
      <c r="KJS169" s="447"/>
      <c r="KJT169" s="447"/>
      <c r="KJU169" s="447"/>
      <c r="KJV169" s="447"/>
      <c r="KJW169" s="447"/>
      <c r="KJX169" s="447"/>
      <c r="KJY169" s="447"/>
      <c r="KJZ169" s="447"/>
      <c r="KKA169" s="447"/>
      <c r="KKB169" s="447"/>
      <c r="KKC169" s="447"/>
      <c r="KKD169" s="447"/>
      <c r="KKE169" s="447"/>
      <c r="KKF169" s="447"/>
      <c r="KKG169" s="447"/>
      <c r="KKH169" s="447"/>
      <c r="KKI169" s="447"/>
      <c r="KKJ169" s="447"/>
      <c r="KKK169" s="447"/>
      <c r="KKL169" s="447"/>
      <c r="KKM169" s="447"/>
      <c r="KKN169" s="447"/>
      <c r="KKO169" s="447"/>
      <c r="KKP169" s="447"/>
      <c r="KKQ169" s="447"/>
      <c r="KKR169" s="447"/>
      <c r="KKS169" s="447"/>
      <c r="KKT169" s="447"/>
      <c r="KKU169" s="447"/>
      <c r="KKV169" s="447"/>
      <c r="KKW169" s="447"/>
      <c r="KKX169" s="447"/>
      <c r="KKY169" s="447"/>
      <c r="KKZ169" s="447"/>
      <c r="KLA169" s="447"/>
      <c r="KLB169" s="447"/>
      <c r="KLC169" s="447"/>
      <c r="KLD169" s="447"/>
      <c r="KLE169" s="447"/>
      <c r="KLF169" s="447"/>
      <c r="KLG169" s="447"/>
      <c r="KLH169" s="447"/>
      <c r="KLI169" s="447"/>
      <c r="KLJ169" s="447"/>
      <c r="KLK169" s="447"/>
      <c r="KLL169" s="447"/>
      <c r="KLM169" s="447"/>
      <c r="KLN169" s="447"/>
      <c r="KLO169" s="447"/>
      <c r="KLP169" s="447"/>
      <c r="KLQ169" s="447"/>
      <c r="KLR169" s="447"/>
      <c r="KLS169" s="447"/>
      <c r="KLT169" s="447"/>
      <c r="KLU169" s="447"/>
      <c r="KLV169" s="447"/>
      <c r="KLW169" s="447"/>
      <c r="KLX169" s="447"/>
      <c r="KLY169" s="447"/>
      <c r="KLZ169" s="447"/>
      <c r="KMA169" s="447"/>
      <c r="KMB169" s="447"/>
      <c r="KMC169" s="447"/>
      <c r="KMD169" s="447"/>
      <c r="KME169" s="447"/>
      <c r="KMF169" s="447"/>
      <c r="KMG169" s="447"/>
      <c r="KMH169" s="447"/>
      <c r="KMI169" s="447"/>
      <c r="KMJ169" s="447"/>
      <c r="KMK169" s="447"/>
      <c r="KML169" s="447"/>
      <c r="KMM169" s="447"/>
      <c r="KMN169" s="447"/>
      <c r="KMO169" s="447"/>
      <c r="KMP169" s="447"/>
      <c r="KMQ169" s="447"/>
      <c r="KMR169" s="447"/>
      <c r="KMS169" s="447"/>
      <c r="KMT169" s="447"/>
      <c r="KMU169" s="447"/>
      <c r="KMV169" s="447"/>
      <c r="KMW169" s="447"/>
      <c r="KMX169" s="447"/>
      <c r="KMY169" s="447"/>
      <c r="KMZ169" s="447"/>
      <c r="KNA169" s="447"/>
      <c r="KNB169" s="447"/>
      <c r="KNC169" s="447"/>
      <c r="KND169" s="447"/>
      <c r="KNE169" s="447"/>
      <c r="KNF169" s="447"/>
      <c r="KNG169" s="447"/>
      <c r="KNH169" s="447"/>
      <c r="KNI169" s="447"/>
      <c r="KNJ169" s="447"/>
      <c r="KNK169" s="447"/>
      <c r="KNL169" s="447"/>
      <c r="KNM169" s="447"/>
      <c r="KNN169" s="447"/>
      <c r="KNO169" s="447"/>
      <c r="KNP169" s="447"/>
      <c r="KNQ169" s="447"/>
      <c r="KNR169" s="447"/>
      <c r="KNS169" s="447"/>
      <c r="KNT169" s="447"/>
      <c r="KNU169" s="447"/>
      <c r="KNV169" s="447"/>
      <c r="KNW169" s="447"/>
      <c r="KNX169" s="447"/>
      <c r="KNY169" s="447"/>
      <c r="KNZ169" s="447"/>
      <c r="KOA169" s="447"/>
      <c r="KOB169" s="447"/>
      <c r="KOC169" s="447"/>
      <c r="KOD169" s="447"/>
      <c r="KOE169" s="447"/>
      <c r="KOF169" s="447"/>
      <c r="KOG169" s="447"/>
      <c r="KOH169" s="447"/>
      <c r="KOI169" s="447"/>
      <c r="KOJ169" s="447"/>
      <c r="KOK169" s="447"/>
      <c r="KOL169" s="447"/>
      <c r="KOM169" s="447"/>
      <c r="KON169" s="447"/>
      <c r="KOO169" s="447"/>
      <c r="KOP169" s="447"/>
      <c r="KOQ169" s="447"/>
      <c r="KOR169" s="447"/>
      <c r="KOS169" s="447"/>
      <c r="KOT169" s="447"/>
      <c r="KOU169" s="447"/>
      <c r="KOV169" s="447"/>
      <c r="KOW169" s="447"/>
      <c r="KOX169" s="447"/>
      <c r="KOY169" s="447"/>
      <c r="KOZ169" s="447"/>
      <c r="KPA169" s="447"/>
      <c r="KPB169" s="447"/>
      <c r="KPC169" s="447"/>
      <c r="KPD169" s="447"/>
      <c r="KPE169" s="447"/>
      <c r="KPF169" s="447"/>
      <c r="KPG169" s="447"/>
      <c r="KPH169" s="447"/>
      <c r="KPI169" s="447"/>
      <c r="KPJ169" s="447"/>
      <c r="KPK169" s="447"/>
      <c r="KPL169" s="447"/>
      <c r="KPM169" s="447"/>
      <c r="KPN169" s="447"/>
      <c r="KPO169" s="447"/>
      <c r="KPP169" s="447"/>
      <c r="KPQ169" s="447"/>
      <c r="KPR169" s="447"/>
      <c r="KPS169" s="447"/>
      <c r="KPT169" s="447"/>
      <c r="KPU169" s="447"/>
      <c r="KPV169" s="447"/>
      <c r="KPW169" s="447"/>
      <c r="KPX169" s="447"/>
      <c r="KPY169" s="447"/>
      <c r="KPZ169" s="447"/>
      <c r="KQA169" s="447"/>
      <c r="KQB169" s="447"/>
      <c r="KQC169" s="447"/>
      <c r="KQD169" s="447"/>
      <c r="KQE169" s="447"/>
      <c r="KQF169" s="447"/>
      <c r="KQG169" s="447"/>
      <c r="KQH169" s="447"/>
      <c r="KQI169" s="447"/>
      <c r="KQJ169" s="447"/>
      <c r="KQK169" s="447"/>
      <c r="KQL169" s="447"/>
      <c r="KQM169" s="447"/>
      <c r="KQN169" s="447"/>
      <c r="KQO169" s="447"/>
      <c r="KQP169" s="447"/>
      <c r="KQQ169" s="447"/>
      <c r="KQR169" s="447"/>
      <c r="KQS169" s="447"/>
      <c r="KQT169" s="447"/>
      <c r="KQU169" s="447"/>
      <c r="KQV169" s="447"/>
      <c r="KQW169" s="447"/>
      <c r="KQX169" s="447"/>
      <c r="KQY169" s="447"/>
      <c r="KQZ169" s="447"/>
      <c r="KRA169" s="447"/>
      <c r="KRB169" s="447"/>
      <c r="KRC169" s="447"/>
      <c r="KRD169" s="447"/>
      <c r="KRE169" s="447"/>
      <c r="KRF169" s="447"/>
      <c r="KRG169" s="447"/>
      <c r="KRH169" s="447"/>
      <c r="KRI169" s="447"/>
      <c r="KRJ169" s="447"/>
      <c r="KRK169" s="447"/>
      <c r="KRL169" s="447"/>
      <c r="KRM169" s="447"/>
      <c r="KRN169" s="447"/>
      <c r="KRO169" s="447"/>
      <c r="KRP169" s="447"/>
      <c r="KRQ169" s="447"/>
      <c r="KRR169" s="447"/>
      <c r="KRS169" s="447"/>
      <c r="KRT169" s="447"/>
      <c r="KRU169" s="447"/>
      <c r="KRV169" s="447"/>
      <c r="KRW169" s="447"/>
      <c r="KRX169" s="447"/>
      <c r="KRY169" s="447"/>
      <c r="KRZ169" s="447"/>
      <c r="KSA169" s="447"/>
      <c r="KSB169" s="447"/>
      <c r="KSC169" s="447"/>
      <c r="KSD169" s="447"/>
      <c r="KSE169" s="447"/>
      <c r="KSF169" s="447"/>
      <c r="KSG169" s="447"/>
      <c r="KSH169" s="447"/>
      <c r="KSI169" s="447"/>
      <c r="KSJ169" s="447"/>
      <c r="KSK169" s="447"/>
      <c r="KSL169" s="447"/>
      <c r="KSM169" s="447"/>
      <c r="KSN169" s="447"/>
      <c r="KSO169" s="447"/>
      <c r="KSP169" s="447"/>
      <c r="KSQ169" s="447"/>
      <c r="KSR169" s="447"/>
      <c r="KSS169" s="447"/>
      <c r="KST169" s="447"/>
      <c r="KSU169" s="447"/>
      <c r="KSV169" s="447"/>
      <c r="KSW169" s="447"/>
      <c r="KSX169" s="447"/>
      <c r="KSY169" s="447"/>
      <c r="KSZ169" s="447"/>
      <c r="KTA169" s="447"/>
      <c r="KTB169" s="447"/>
      <c r="KTC169" s="447"/>
      <c r="KTD169" s="447"/>
      <c r="KTE169" s="447"/>
      <c r="KTF169" s="447"/>
      <c r="KTG169" s="447"/>
      <c r="KTH169" s="447"/>
      <c r="KTI169" s="447"/>
      <c r="KTJ169" s="447"/>
      <c r="KTK169" s="447"/>
      <c r="KTL169" s="447"/>
      <c r="KTM169" s="447"/>
      <c r="KTN169" s="447"/>
      <c r="KTO169" s="447"/>
      <c r="KTP169" s="447"/>
      <c r="KTQ169" s="447"/>
      <c r="KTR169" s="447"/>
      <c r="KTS169" s="447"/>
      <c r="KTT169" s="447"/>
      <c r="KTU169" s="447"/>
      <c r="KTV169" s="447"/>
      <c r="KTW169" s="447"/>
      <c r="KTX169" s="447"/>
      <c r="KTY169" s="447"/>
      <c r="KTZ169" s="447"/>
      <c r="KUA169" s="447"/>
      <c r="KUB169" s="447"/>
      <c r="KUC169" s="447"/>
      <c r="KUD169" s="447"/>
      <c r="KUE169" s="447"/>
      <c r="KUF169" s="447"/>
      <c r="KUG169" s="447"/>
      <c r="KUH169" s="447"/>
      <c r="KUI169" s="447"/>
      <c r="KUJ169" s="447"/>
      <c r="KUK169" s="447"/>
      <c r="KUL169" s="447"/>
      <c r="KUM169" s="447"/>
      <c r="KUN169" s="447"/>
      <c r="KUO169" s="447"/>
      <c r="KUP169" s="447"/>
      <c r="KUQ169" s="447"/>
      <c r="KUR169" s="447"/>
      <c r="KUS169" s="447"/>
      <c r="KUT169" s="447"/>
      <c r="KUU169" s="447"/>
      <c r="KUV169" s="447"/>
      <c r="KUW169" s="447"/>
      <c r="KUX169" s="447"/>
      <c r="KUY169" s="447"/>
      <c r="KUZ169" s="447"/>
      <c r="KVA169" s="447"/>
      <c r="KVB169" s="447"/>
      <c r="KVC169" s="447"/>
      <c r="KVD169" s="447"/>
      <c r="KVE169" s="447"/>
      <c r="KVF169" s="447"/>
      <c r="KVG169" s="447"/>
      <c r="KVH169" s="447"/>
      <c r="KVI169" s="447"/>
      <c r="KVJ169" s="447"/>
      <c r="KVK169" s="447"/>
      <c r="KVL169" s="447"/>
      <c r="KVM169" s="447"/>
      <c r="KVN169" s="447"/>
      <c r="KVO169" s="447"/>
      <c r="KVP169" s="447"/>
      <c r="KVQ169" s="447"/>
      <c r="KVR169" s="447"/>
      <c r="KVS169" s="447"/>
      <c r="KVT169" s="447"/>
      <c r="KVU169" s="447"/>
      <c r="KVV169" s="447"/>
      <c r="KVW169" s="447"/>
      <c r="KVX169" s="447"/>
      <c r="KVY169" s="447"/>
      <c r="KVZ169" s="447"/>
      <c r="KWA169" s="447"/>
      <c r="KWB169" s="447"/>
      <c r="KWC169" s="447"/>
      <c r="KWD169" s="447"/>
      <c r="KWE169" s="447"/>
      <c r="KWF169" s="447"/>
      <c r="KWG169" s="447"/>
      <c r="KWH169" s="447"/>
      <c r="KWI169" s="447"/>
      <c r="KWJ169" s="447"/>
      <c r="KWK169" s="447"/>
      <c r="KWL169" s="447"/>
      <c r="KWM169" s="447"/>
      <c r="KWN169" s="447"/>
      <c r="KWO169" s="447"/>
      <c r="KWP169" s="447"/>
      <c r="KWQ169" s="447"/>
      <c r="KWR169" s="447"/>
      <c r="KWS169" s="447"/>
      <c r="KWT169" s="447"/>
      <c r="KWU169" s="447"/>
      <c r="KWV169" s="447"/>
      <c r="KWW169" s="447"/>
      <c r="KWX169" s="447"/>
      <c r="KWY169" s="447"/>
      <c r="KWZ169" s="447"/>
      <c r="KXA169" s="447"/>
      <c r="KXB169" s="447"/>
      <c r="KXC169" s="447"/>
      <c r="KXD169" s="447"/>
      <c r="KXE169" s="447"/>
      <c r="KXF169" s="447"/>
      <c r="KXG169" s="447"/>
      <c r="KXH169" s="447"/>
      <c r="KXI169" s="447"/>
      <c r="KXJ169" s="447"/>
      <c r="KXK169" s="447"/>
      <c r="KXL169" s="447"/>
      <c r="KXM169" s="447"/>
      <c r="KXN169" s="447"/>
      <c r="KXO169" s="447"/>
      <c r="KXP169" s="447"/>
      <c r="KXQ169" s="447"/>
      <c r="KXR169" s="447"/>
      <c r="KXS169" s="447"/>
      <c r="KXT169" s="447"/>
      <c r="KXU169" s="447"/>
      <c r="KXV169" s="447"/>
      <c r="KXW169" s="447"/>
      <c r="KXX169" s="447"/>
      <c r="KXY169" s="447"/>
      <c r="KXZ169" s="447"/>
      <c r="KYA169" s="447"/>
      <c r="KYB169" s="447"/>
      <c r="KYC169" s="447"/>
      <c r="KYD169" s="447"/>
      <c r="KYE169" s="447"/>
      <c r="KYF169" s="447"/>
      <c r="KYG169" s="447"/>
      <c r="KYH169" s="447"/>
      <c r="KYI169" s="447"/>
      <c r="KYJ169" s="447"/>
      <c r="KYK169" s="447"/>
      <c r="KYL169" s="447"/>
      <c r="KYM169" s="447"/>
      <c r="KYN169" s="447"/>
      <c r="KYO169" s="447"/>
      <c r="KYP169" s="447"/>
      <c r="KYQ169" s="447"/>
      <c r="KYR169" s="447"/>
      <c r="KYS169" s="447"/>
      <c r="KYT169" s="447"/>
      <c r="KYU169" s="447"/>
      <c r="KYV169" s="447"/>
      <c r="KYW169" s="447"/>
      <c r="KYX169" s="447"/>
      <c r="KYY169" s="447"/>
      <c r="KYZ169" s="447"/>
      <c r="KZA169" s="447"/>
      <c r="KZB169" s="447"/>
      <c r="KZC169" s="447"/>
      <c r="KZD169" s="447"/>
      <c r="KZE169" s="447"/>
      <c r="KZF169" s="447"/>
      <c r="KZG169" s="447"/>
      <c r="KZH169" s="447"/>
      <c r="KZI169" s="447"/>
      <c r="KZJ169" s="447"/>
      <c r="KZK169" s="447"/>
      <c r="KZL169" s="447"/>
      <c r="KZM169" s="447"/>
      <c r="KZN169" s="447"/>
      <c r="KZO169" s="447"/>
      <c r="KZP169" s="447"/>
      <c r="KZQ169" s="447"/>
      <c r="KZR169" s="447"/>
      <c r="KZS169" s="447"/>
      <c r="KZT169" s="447"/>
      <c r="KZU169" s="447"/>
      <c r="KZV169" s="447"/>
      <c r="KZW169" s="447"/>
      <c r="KZX169" s="447"/>
      <c r="KZY169" s="447"/>
      <c r="KZZ169" s="447"/>
      <c r="LAA169" s="447"/>
      <c r="LAB169" s="447"/>
      <c r="LAC169" s="447"/>
      <c r="LAD169" s="447"/>
      <c r="LAE169" s="447"/>
      <c r="LAF169" s="447"/>
      <c r="LAG169" s="447"/>
      <c r="LAH169" s="447"/>
      <c r="LAI169" s="447"/>
      <c r="LAJ169" s="447"/>
      <c r="LAK169" s="447"/>
      <c r="LAL169" s="447"/>
      <c r="LAM169" s="447"/>
      <c r="LAN169" s="447"/>
      <c r="LAO169" s="447"/>
      <c r="LAP169" s="447"/>
      <c r="LAQ169" s="447"/>
      <c r="LAR169" s="447"/>
      <c r="LAS169" s="447"/>
      <c r="LAT169" s="447"/>
      <c r="LAU169" s="447"/>
      <c r="LAV169" s="447"/>
      <c r="LAW169" s="447"/>
      <c r="LAX169" s="447"/>
      <c r="LAY169" s="447"/>
      <c r="LAZ169" s="447"/>
      <c r="LBA169" s="447"/>
      <c r="LBB169" s="447"/>
      <c r="LBC169" s="447"/>
      <c r="LBD169" s="447"/>
      <c r="LBE169" s="447"/>
      <c r="LBF169" s="447"/>
      <c r="LBG169" s="447"/>
      <c r="LBH169" s="447"/>
      <c r="LBI169" s="447"/>
      <c r="LBJ169" s="447"/>
      <c r="LBK169" s="447"/>
      <c r="LBL169" s="447"/>
      <c r="LBM169" s="447"/>
      <c r="LBN169" s="447"/>
      <c r="LBO169" s="447"/>
      <c r="LBP169" s="447"/>
      <c r="LBQ169" s="447"/>
      <c r="LBR169" s="447"/>
      <c r="LBS169" s="447"/>
      <c r="LBT169" s="447"/>
      <c r="LBU169" s="447"/>
      <c r="LBV169" s="447"/>
      <c r="LBW169" s="447"/>
      <c r="LBX169" s="447"/>
      <c r="LBY169" s="447"/>
      <c r="LBZ169" s="447"/>
      <c r="LCA169" s="447"/>
      <c r="LCB169" s="447"/>
      <c r="LCC169" s="447"/>
      <c r="LCD169" s="447"/>
      <c r="LCE169" s="447"/>
      <c r="LCF169" s="447"/>
      <c r="LCG169" s="447"/>
      <c r="LCH169" s="447"/>
      <c r="LCI169" s="447"/>
      <c r="LCJ169" s="447"/>
      <c r="LCK169" s="447"/>
      <c r="LCL169" s="447"/>
      <c r="LCM169" s="447"/>
      <c r="LCN169" s="447"/>
      <c r="LCO169" s="447"/>
      <c r="LCP169" s="447"/>
      <c r="LCQ169" s="447"/>
      <c r="LCR169" s="447"/>
      <c r="LCS169" s="447"/>
      <c r="LCT169" s="447"/>
      <c r="LCU169" s="447"/>
      <c r="LCV169" s="447"/>
      <c r="LCW169" s="447"/>
      <c r="LCX169" s="447"/>
      <c r="LCY169" s="447"/>
      <c r="LCZ169" s="447"/>
      <c r="LDA169" s="447"/>
      <c r="LDB169" s="447"/>
      <c r="LDC169" s="447"/>
      <c r="LDD169" s="447"/>
      <c r="LDE169" s="447"/>
      <c r="LDF169" s="447"/>
      <c r="LDG169" s="447"/>
      <c r="LDH169" s="447"/>
      <c r="LDI169" s="447"/>
      <c r="LDJ169" s="447"/>
      <c r="LDK169" s="447"/>
      <c r="LDL169" s="447"/>
      <c r="LDM169" s="447"/>
      <c r="LDN169" s="447"/>
      <c r="LDO169" s="447"/>
      <c r="LDP169" s="447"/>
      <c r="LDQ169" s="447"/>
      <c r="LDR169" s="447"/>
      <c r="LDS169" s="447"/>
      <c r="LDT169" s="447"/>
      <c r="LDU169" s="447"/>
      <c r="LDV169" s="447"/>
      <c r="LDW169" s="447"/>
      <c r="LDX169" s="447"/>
      <c r="LDY169" s="447"/>
      <c r="LDZ169" s="447"/>
      <c r="LEA169" s="447"/>
      <c r="LEB169" s="447"/>
      <c r="LEC169" s="447"/>
      <c r="LED169" s="447"/>
      <c r="LEE169" s="447"/>
      <c r="LEF169" s="447"/>
      <c r="LEG169" s="447"/>
      <c r="LEH169" s="447"/>
      <c r="LEI169" s="447"/>
      <c r="LEJ169" s="447"/>
      <c r="LEK169" s="447"/>
      <c r="LEL169" s="447"/>
      <c r="LEM169" s="447"/>
      <c r="LEN169" s="447"/>
      <c r="LEO169" s="447"/>
      <c r="LEP169" s="447"/>
      <c r="LEQ169" s="447"/>
      <c r="LER169" s="447"/>
      <c r="LES169" s="447"/>
      <c r="LET169" s="447"/>
      <c r="LEU169" s="447"/>
      <c r="LEV169" s="447"/>
      <c r="LEW169" s="447"/>
      <c r="LEX169" s="447"/>
      <c r="LEY169" s="447"/>
      <c r="LEZ169" s="447"/>
      <c r="LFA169" s="447"/>
      <c r="LFB169" s="447"/>
      <c r="LFC169" s="447"/>
      <c r="LFD169" s="447"/>
      <c r="LFE169" s="447"/>
      <c r="LFF169" s="447"/>
      <c r="LFG169" s="447"/>
      <c r="LFH169" s="447"/>
      <c r="LFI169" s="447"/>
      <c r="LFJ169" s="447"/>
      <c r="LFK169" s="447"/>
      <c r="LFL169" s="447"/>
      <c r="LFM169" s="447"/>
      <c r="LFN169" s="447"/>
      <c r="LFO169" s="447"/>
      <c r="LFP169" s="447"/>
      <c r="LFQ169" s="447"/>
      <c r="LFR169" s="447"/>
      <c r="LFS169" s="447"/>
      <c r="LFT169" s="447"/>
      <c r="LFU169" s="447"/>
      <c r="LFV169" s="447"/>
      <c r="LFW169" s="447"/>
      <c r="LFX169" s="447"/>
      <c r="LFY169" s="447"/>
      <c r="LFZ169" s="447"/>
      <c r="LGA169" s="447"/>
      <c r="LGB169" s="447"/>
      <c r="LGC169" s="447"/>
      <c r="LGD169" s="447"/>
      <c r="LGE169" s="447"/>
      <c r="LGF169" s="447"/>
      <c r="LGG169" s="447"/>
      <c r="LGH169" s="447"/>
      <c r="LGI169" s="447"/>
      <c r="LGJ169" s="447"/>
      <c r="LGK169" s="447"/>
      <c r="LGL169" s="447"/>
      <c r="LGM169" s="447"/>
      <c r="LGN169" s="447"/>
      <c r="LGO169" s="447"/>
      <c r="LGP169" s="447"/>
      <c r="LGQ169" s="447"/>
      <c r="LGR169" s="447"/>
      <c r="LGS169" s="447"/>
      <c r="LGT169" s="447"/>
      <c r="LGU169" s="447"/>
      <c r="LGV169" s="447"/>
      <c r="LGW169" s="447"/>
      <c r="LGX169" s="447"/>
      <c r="LGY169" s="447"/>
      <c r="LGZ169" s="447"/>
      <c r="LHA169" s="447"/>
      <c r="LHB169" s="447"/>
      <c r="LHC169" s="447"/>
      <c r="LHD169" s="447"/>
      <c r="LHE169" s="447"/>
      <c r="LHF169" s="447"/>
      <c r="LHG169" s="447"/>
      <c r="LHH169" s="447"/>
      <c r="LHI169" s="447"/>
      <c r="LHJ169" s="447"/>
      <c r="LHK169" s="447"/>
      <c r="LHL169" s="447"/>
      <c r="LHM169" s="447"/>
      <c r="LHN169" s="447"/>
      <c r="LHO169" s="447"/>
      <c r="LHP169" s="447"/>
      <c r="LHQ169" s="447"/>
      <c r="LHR169" s="447"/>
      <c r="LHS169" s="447"/>
      <c r="LHT169" s="447"/>
      <c r="LHU169" s="447"/>
      <c r="LHV169" s="447"/>
      <c r="LHW169" s="447"/>
      <c r="LHX169" s="447"/>
      <c r="LHY169" s="447"/>
      <c r="LHZ169" s="447"/>
      <c r="LIA169" s="447"/>
      <c r="LIB169" s="447"/>
      <c r="LIC169" s="447"/>
      <c r="LID169" s="447"/>
      <c r="LIE169" s="447"/>
      <c r="LIF169" s="447"/>
      <c r="LIG169" s="447"/>
      <c r="LIH169" s="447"/>
      <c r="LII169" s="447"/>
      <c r="LIJ169" s="447"/>
      <c r="LIK169" s="447"/>
      <c r="LIL169" s="447"/>
      <c r="LIM169" s="447"/>
      <c r="LIN169" s="447"/>
      <c r="LIO169" s="447"/>
      <c r="LIP169" s="447"/>
      <c r="LIQ169" s="447"/>
      <c r="LIR169" s="447"/>
      <c r="LIS169" s="447"/>
      <c r="LIT169" s="447"/>
      <c r="LIU169" s="447"/>
      <c r="LIV169" s="447"/>
      <c r="LIW169" s="447"/>
      <c r="LIX169" s="447"/>
      <c r="LIY169" s="447"/>
      <c r="LIZ169" s="447"/>
      <c r="LJA169" s="447"/>
      <c r="LJB169" s="447"/>
      <c r="LJC169" s="447"/>
      <c r="LJD169" s="447"/>
      <c r="LJE169" s="447"/>
      <c r="LJF169" s="447"/>
      <c r="LJG169" s="447"/>
      <c r="LJH169" s="447"/>
      <c r="LJI169" s="447"/>
      <c r="LJJ169" s="447"/>
      <c r="LJK169" s="447"/>
      <c r="LJL169" s="447"/>
      <c r="LJM169" s="447"/>
      <c r="LJN169" s="447"/>
      <c r="LJO169" s="447"/>
      <c r="LJP169" s="447"/>
      <c r="LJQ169" s="447"/>
      <c r="LJR169" s="447"/>
      <c r="LJS169" s="447"/>
      <c r="LJT169" s="447"/>
      <c r="LJU169" s="447"/>
      <c r="LJV169" s="447"/>
      <c r="LJW169" s="447"/>
      <c r="LJX169" s="447"/>
      <c r="LJY169" s="447"/>
      <c r="LJZ169" s="447"/>
      <c r="LKA169" s="447"/>
      <c r="LKB169" s="447"/>
      <c r="LKC169" s="447"/>
      <c r="LKD169" s="447"/>
      <c r="LKE169" s="447"/>
      <c r="LKF169" s="447"/>
      <c r="LKG169" s="447"/>
      <c r="LKH169" s="447"/>
      <c r="LKI169" s="447"/>
      <c r="LKJ169" s="447"/>
      <c r="LKK169" s="447"/>
      <c r="LKL169" s="447"/>
      <c r="LKM169" s="447"/>
      <c r="LKN169" s="447"/>
      <c r="LKO169" s="447"/>
      <c r="LKP169" s="447"/>
      <c r="LKQ169" s="447"/>
      <c r="LKR169" s="447"/>
      <c r="LKS169" s="447"/>
      <c r="LKT169" s="447"/>
      <c r="LKU169" s="447"/>
      <c r="LKV169" s="447"/>
      <c r="LKW169" s="447"/>
      <c r="LKX169" s="447"/>
      <c r="LKY169" s="447"/>
      <c r="LKZ169" s="447"/>
      <c r="LLA169" s="447"/>
      <c r="LLB169" s="447"/>
      <c r="LLC169" s="447"/>
      <c r="LLD169" s="447"/>
      <c r="LLE169" s="447"/>
      <c r="LLF169" s="447"/>
      <c r="LLG169" s="447"/>
      <c r="LLH169" s="447"/>
      <c r="LLI169" s="447"/>
      <c r="LLJ169" s="447"/>
      <c r="LLK169" s="447"/>
      <c r="LLL169" s="447"/>
      <c r="LLM169" s="447"/>
      <c r="LLN169" s="447"/>
      <c r="LLO169" s="447"/>
      <c r="LLP169" s="447"/>
      <c r="LLQ169" s="447"/>
      <c r="LLR169" s="447"/>
      <c r="LLS169" s="447"/>
      <c r="LLT169" s="447"/>
      <c r="LLU169" s="447"/>
      <c r="LLV169" s="447"/>
      <c r="LLW169" s="447"/>
      <c r="LLX169" s="447"/>
      <c r="LLY169" s="447"/>
      <c r="LLZ169" s="447"/>
      <c r="LMA169" s="447"/>
      <c r="LMB169" s="447"/>
      <c r="LMC169" s="447"/>
      <c r="LMD169" s="447"/>
      <c r="LME169" s="447"/>
      <c r="LMF169" s="447"/>
      <c r="LMG169" s="447"/>
      <c r="LMH169" s="447"/>
      <c r="LMI169" s="447"/>
      <c r="LMJ169" s="447"/>
      <c r="LMK169" s="447"/>
      <c r="LML169" s="447"/>
      <c r="LMM169" s="447"/>
      <c r="LMN169" s="447"/>
      <c r="LMO169" s="447"/>
      <c r="LMP169" s="447"/>
      <c r="LMQ169" s="447"/>
      <c r="LMR169" s="447"/>
      <c r="LMS169" s="447"/>
      <c r="LMT169" s="447"/>
      <c r="LMU169" s="447"/>
      <c r="LMV169" s="447"/>
      <c r="LMW169" s="447"/>
      <c r="LMX169" s="447"/>
      <c r="LMY169" s="447"/>
      <c r="LMZ169" s="447"/>
      <c r="LNA169" s="447"/>
      <c r="LNB169" s="447"/>
      <c r="LNC169" s="447"/>
      <c r="LND169" s="447"/>
      <c r="LNE169" s="447"/>
      <c r="LNF169" s="447"/>
      <c r="LNG169" s="447"/>
      <c r="LNH169" s="447"/>
      <c r="LNI169" s="447"/>
      <c r="LNJ169" s="447"/>
      <c r="LNK169" s="447"/>
      <c r="LNL169" s="447"/>
      <c r="LNM169" s="447"/>
      <c r="LNN169" s="447"/>
      <c r="LNO169" s="447"/>
      <c r="LNP169" s="447"/>
      <c r="LNQ169" s="447"/>
      <c r="LNR169" s="447"/>
      <c r="LNS169" s="447"/>
      <c r="LNT169" s="447"/>
      <c r="LNU169" s="447"/>
      <c r="LNV169" s="447"/>
      <c r="LNW169" s="447"/>
      <c r="LNX169" s="447"/>
      <c r="LNY169" s="447"/>
      <c r="LNZ169" s="447"/>
      <c r="LOA169" s="447"/>
      <c r="LOB169" s="447"/>
      <c r="LOC169" s="447"/>
      <c r="LOD169" s="447"/>
      <c r="LOE169" s="447"/>
      <c r="LOF169" s="447"/>
      <c r="LOG169" s="447"/>
      <c r="LOH169" s="447"/>
      <c r="LOI169" s="447"/>
      <c r="LOJ169" s="447"/>
      <c r="LOK169" s="447"/>
      <c r="LOL169" s="447"/>
      <c r="LOM169" s="447"/>
      <c r="LON169" s="447"/>
      <c r="LOO169" s="447"/>
      <c r="LOP169" s="447"/>
      <c r="LOQ169" s="447"/>
      <c r="LOR169" s="447"/>
      <c r="LOS169" s="447"/>
      <c r="LOT169" s="447"/>
      <c r="LOU169" s="447"/>
      <c r="LOV169" s="447"/>
      <c r="LOW169" s="447"/>
      <c r="LOX169" s="447"/>
      <c r="LOY169" s="447"/>
      <c r="LOZ169" s="447"/>
      <c r="LPA169" s="447"/>
      <c r="LPB169" s="447"/>
      <c r="LPC169" s="447"/>
      <c r="LPD169" s="447"/>
      <c r="LPE169" s="447"/>
      <c r="LPF169" s="447"/>
      <c r="LPG169" s="447"/>
      <c r="LPH169" s="447"/>
      <c r="LPI169" s="447"/>
      <c r="LPJ169" s="447"/>
      <c r="LPK169" s="447"/>
      <c r="LPL169" s="447"/>
      <c r="LPM169" s="447"/>
      <c r="LPN169" s="447"/>
      <c r="LPO169" s="447"/>
      <c r="LPP169" s="447"/>
      <c r="LPQ169" s="447"/>
      <c r="LPR169" s="447"/>
      <c r="LPS169" s="447"/>
      <c r="LPT169" s="447"/>
      <c r="LPU169" s="447"/>
      <c r="LPV169" s="447"/>
      <c r="LPW169" s="447"/>
      <c r="LPX169" s="447"/>
      <c r="LPY169" s="447"/>
      <c r="LPZ169" s="447"/>
      <c r="LQA169" s="447"/>
      <c r="LQB169" s="447"/>
      <c r="LQC169" s="447"/>
      <c r="LQD169" s="447"/>
      <c r="LQE169" s="447"/>
      <c r="LQF169" s="447"/>
      <c r="LQG169" s="447"/>
      <c r="LQH169" s="447"/>
      <c r="LQI169" s="447"/>
      <c r="LQJ169" s="447"/>
      <c r="LQK169" s="447"/>
      <c r="LQL169" s="447"/>
      <c r="LQM169" s="447"/>
      <c r="LQN169" s="447"/>
      <c r="LQO169" s="447"/>
      <c r="LQP169" s="447"/>
      <c r="LQQ169" s="447"/>
      <c r="LQR169" s="447"/>
      <c r="LQS169" s="447"/>
      <c r="LQT169" s="447"/>
      <c r="LQU169" s="447"/>
      <c r="LQV169" s="447"/>
      <c r="LQW169" s="447"/>
      <c r="LQX169" s="447"/>
      <c r="LQY169" s="447"/>
      <c r="LQZ169" s="447"/>
      <c r="LRA169" s="447"/>
      <c r="LRB169" s="447"/>
      <c r="LRC169" s="447"/>
      <c r="LRD169" s="447"/>
      <c r="LRE169" s="447"/>
      <c r="LRF169" s="447"/>
      <c r="LRG169" s="447"/>
      <c r="LRH169" s="447"/>
      <c r="LRI169" s="447"/>
      <c r="LRJ169" s="447"/>
      <c r="LRK169" s="447"/>
      <c r="LRL169" s="447"/>
      <c r="LRM169" s="447"/>
      <c r="LRN169" s="447"/>
      <c r="LRO169" s="447"/>
      <c r="LRP169" s="447"/>
      <c r="LRQ169" s="447"/>
      <c r="LRR169" s="447"/>
      <c r="LRS169" s="447"/>
      <c r="LRT169" s="447"/>
      <c r="LRU169" s="447"/>
      <c r="LRV169" s="447"/>
      <c r="LRW169" s="447"/>
      <c r="LRX169" s="447"/>
      <c r="LRY169" s="447"/>
      <c r="LRZ169" s="447"/>
      <c r="LSA169" s="447"/>
      <c r="LSB169" s="447"/>
      <c r="LSC169" s="447"/>
      <c r="LSD169" s="447"/>
      <c r="LSE169" s="447"/>
      <c r="LSF169" s="447"/>
      <c r="LSG169" s="447"/>
      <c r="LSH169" s="447"/>
      <c r="LSI169" s="447"/>
      <c r="LSJ169" s="447"/>
      <c r="LSK169" s="447"/>
      <c r="LSL169" s="447"/>
      <c r="LSM169" s="447"/>
      <c r="LSN169" s="447"/>
      <c r="LSO169" s="447"/>
      <c r="LSP169" s="447"/>
      <c r="LSQ169" s="447"/>
      <c r="LSR169" s="447"/>
      <c r="LSS169" s="447"/>
      <c r="LST169" s="447"/>
      <c r="LSU169" s="447"/>
      <c r="LSV169" s="447"/>
      <c r="LSW169" s="447"/>
      <c r="LSX169" s="447"/>
      <c r="LSY169" s="447"/>
      <c r="LSZ169" s="447"/>
      <c r="LTA169" s="447"/>
      <c r="LTB169" s="447"/>
      <c r="LTC169" s="447"/>
      <c r="LTD169" s="447"/>
      <c r="LTE169" s="447"/>
      <c r="LTF169" s="447"/>
      <c r="LTG169" s="447"/>
      <c r="LTH169" s="447"/>
      <c r="LTI169" s="447"/>
      <c r="LTJ169" s="447"/>
      <c r="LTK169" s="447"/>
      <c r="LTL169" s="447"/>
      <c r="LTM169" s="447"/>
      <c r="LTN169" s="447"/>
      <c r="LTO169" s="447"/>
      <c r="LTP169" s="447"/>
      <c r="LTQ169" s="447"/>
      <c r="LTR169" s="447"/>
      <c r="LTS169" s="447"/>
      <c r="LTT169" s="447"/>
      <c r="LTU169" s="447"/>
      <c r="LTV169" s="447"/>
      <c r="LTW169" s="447"/>
      <c r="LTX169" s="447"/>
      <c r="LTY169" s="447"/>
      <c r="LTZ169" s="447"/>
      <c r="LUA169" s="447"/>
      <c r="LUB169" s="447"/>
      <c r="LUC169" s="447"/>
      <c r="LUD169" s="447"/>
      <c r="LUE169" s="447"/>
      <c r="LUF169" s="447"/>
      <c r="LUG169" s="447"/>
      <c r="LUH169" s="447"/>
      <c r="LUI169" s="447"/>
      <c r="LUJ169" s="447"/>
      <c r="LUK169" s="447"/>
      <c r="LUL169" s="447"/>
      <c r="LUM169" s="447"/>
      <c r="LUN169" s="447"/>
      <c r="LUO169" s="447"/>
      <c r="LUP169" s="447"/>
      <c r="LUQ169" s="447"/>
      <c r="LUR169" s="447"/>
      <c r="LUS169" s="447"/>
      <c r="LUT169" s="447"/>
      <c r="LUU169" s="447"/>
      <c r="LUV169" s="447"/>
      <c r="LUW169" s="447"/>
      <c r="LUX169" s="447"/>
      <c r="LUY169" s="447"/>
      <c r="LUZ169" s="447"/>
      <c r="LVA169" s="447"/>
      <c r="LVB169" s="447"/>
      <c r="LVC169" s="447"/>
      <c r="LVD169" s="447"/>
      <c r="LVE169" s="447"/>
      <c r="LVF169" s="447"/>
      <c r="LVG169" s="447"/>
      <c r="LVH169" s="447"/>
      <c r="LVI169" s="447"/>
      <c r="LVJ169" s="447"/>
      <c r="LVK169" s="447"/>
      <c r="LVL169" s="447"/>
      <c r="LVM169" s="447"/>
      <c r="LVN169" s="447"/>
      <c r="LVO169" s="447"/>
      <c r="LVP169" s="447"/>
      <c r="LVQ169" s="447"/>
      <c r="LVR169" s="447"/>
      <c r="LVS169" s="447"/>
      <c r="LVT169" s="447"/>
      <c r="LVU169" s="447"/>
      <c r="LVV169" s="447"/>
      <c r="LVW169" s="447"/>
      <c r="LVX169" s="447"/>
      <c r="LVY169" s="447"/>
      <c r="LVZ169" s="447"/>
      <c r="LWA169" s="447"/>
      <c r="LWB169" s="447"/>
      <c r="LWC169" s="447"/>
      <c r="LWD169" s="447"/>
      <c r="LWE169" s="447"/>
      <c r="LWF169" s="447"/>
      <c r="LWG169" s="447"/>
      <c r="LWH169" s="447"/>
      <c r="LWI169" s="447"/>
      <c r="LWJ169" s="447"/>
      <c r="LWK169" s="447"/>
      <c r="LWL169" s="447"/>
      <c r="LWM169" s="447"/>
      <c r="LWN169" s="447"/>
      <c r="LWO169" s="447"/>
      <c r="LWP169" s="447"/>
      <c r="LWQ169" s="447"/>
      <c r="LWR169" s="447"/>
      <c r="LWS169" s="447"/>
      <c r="LWT169" s="447"/>
      <c r="LWU169" s="447"/>
      <c r="LWV169" s="447"/>
      <c r="LWW169" s="447"/>
      <c r="LWX169" s="447"/>
      <c r="LWY169" s="447"/>
      <c r="LWZ169" s="447"/>
      <c r="LXA169" s="447"/>
      <c r="LXB169" s="447"/>
      <c r="LXC169" s="447"/>
      <c r="LXD169" s="447"/>
      <c r="LXE169" s="447"/>
      <c r="LXF169" s="447"/>
      <c r="LXG169" s="447"/>
      <c r="LXH169" s="447"/>
      <c r="LXI169" s="447"/>
      <c r="LXJ169" s="447"/>
      <c r="LXK169" s="447"/>
      <c r="LXL169" s="447"/>
      <c r="LXM169" s="447"/>
      <c r="LXN169" s="447"/>
      <c r="LXO169" s="447"/>
      <c r="LXP169" s="447"/>
      <c r="LXQ169" s="447"/>
      <c r="LXR169" s="447"/>
      <c r="LXS169" s="447"/>
      <c r="LXT169" s="447"/>
      <c r="LXU169" s="447"/>
      <c r="LXV169" s="447"/>
      <c r="LXW169" s="447"/>
      <c r="LXX169" s="447"/>
      <c r="LXY169" s="447"/>
      <c r="LXZ169" s="447"/>
      <c r="LYA169" s="447"/>
      <c r="LYB169" s="447"/>
      <c r="LYC169" s="447"/>
      <c r="LYD169" s="447"/>
      <c r="LYE169" s="447"/>
      <c r="LYF169" s="447"/>
      <c r="LYG169" s="447"/>
      <c r="LYH169" s="447"/>
      <c r="LYI169" s="447"/>
      <c r="LYJ169" s="447"/>
      <c r="LYK169" s="447"/>
      <c r="LYL169" s="447"/>
      <c r="LYM169" s="447"/>
      <c r="LYN169" s="447"/>
      <c r="LYO169" s="447"/>
      <c r="LYP169" s="447"/>
      <c r="LYQ169" s="447"/>
      <c r="LYR169" s="447"/>
      <c r="LYS169" s="447"/>
      <c r="LYT169" s="447"/>
      <c r="LYU169" s="447"/>
      <c r="LYV169" s="447"/>
      <c r="LYW169" s="447"/>
      <c r="LYX169" s="447"/>
      <c r="LYY169" s="447"/>
      <c r="LYZ169" s="447"/>
      <c r="LZA169" s="447"/>
      <c r="LZB169" s="447"/>
      <c r="LZC169" s="447"/>
      <c r="LZD169" s="447"/>
      <c r="LZE169" s="447"/>
      <c r="LZF169" s="447"/>
      <c r="LZG169" s="447"/>
      <c r="LZH169" s="447"/>
      <c r="LZI169" s="447"/>
      <c r="LZJ169" s="447"/>
      <c r="LZK169" s="447"/>
      <c r="LZL169" s="447"/>
      <c r="LZM169" s="447"/>
      <c r="LZN169" s="447"/>
      <c r="LZO169" s="447"/>
      <c r="LZP169" s="447"/>
      <c r="LZQ169" s="447"/>
      <c r="LZR169" s="447"/>
      <c r="LZS169" s="447"/>
      <c r="LZT169" s="447"/>
      <c r="LZU169" s="447"/>
      <c r="LZV169" s="447"/>
      <c r="LZW169" s="447"/>
      <c r="LZX169" s="447"/>
      <c r="LZY169" s="447"/>
      <c r="LZZ169" s="447"/>
      <c r="MAA169" s="447"/>
      <c r="MAB169" s="447"/>
      <c r="MAC169" s="447"/>
      <c r="MAD169" s="447"/>
      <c r="MAE169" s="447"/>
      <c r="MAF169" s="447"/>
      <c r="MAG169" s="447"/>
      <c r="MAH169" s="447"/>
      <c r="MAI169" s="447"/>
      <c r="MAJ169" s="447"/>
      <c r="MAK169" s="447"/>
      <c r="MAL169" s="447"/>
      <c r="MAM169" s="447"/>
      <c r="MAN169" s="447"/>
      <c r="MAO169" s="447"/>
      <c r="MAP169" s="447"/>
      <c r="MAQ169" s="447"/>
      <c r="MAR169" s="447"/>
      <c r="MAS169" s="447"/>
      <c r="MAT169" s="447"/>
      <c r="MAU169" s="447"/>
      <c r="MAV169" s="447"/>
      <c r="MAW169" s="447"/>
      <c r="MAX169" s="447"/>
      <c r="MAY169" s="447"/>
      <c r="MAZ169" s="447"/>
      <c r="MBA169" s="447"/>
      <c r="MBB169" s="447"/>
      <c r="MBC169" s="447"/>
      <c r="MBD169" s="447"/>
      <c r="MBE169" s="447"/>
      <c r="MBF169" s="447"/>
      <c r="MBG169" s="447"/>
      <c r="MBH169" s="447"/>
      <c r="MBI169" s="447"/>
      <c r="MBJ169" s="447"/>
      <c r="MBK169" s="447"/>
      <c r="MBL169" s="447"/>
      <c r="MBM169" s="447"/>
      <c r="MBN169" s="447"/>
      <c r="MBO169" s="447"/>
      <c r="MBP169" s="447"/>
      <c r="MBQ169" s="447"/>
      <c r="MBR169" s="447"/>
      <c r="MBS169" s="447"/>
      <c r="MBT169" s="447"/>
      <c r="MBU169" s="447"/>
      <c r="MBV169" s="447"/>
      <c r="MBW169" s="447"/>
      <c r="MBX169" s="447"/>
      <c r="MBY169" s="447"/>
      <c r="MBZ169" s="447"/>
      <c r="MCA169" s="447"/>
      <c r="MCB169" s="447"/>
      <c r="MCC169" s="447"/>
      <c r="MCD169" s="447"/>
      <c r="MCE169" s="447"/>
      <c r="MCF169" s="447"/>
      <c r="MCG169" s="447"/>
      <c r="MCH169" s="447"/>
      <c r="MCI169" s="447"/>
      <c r="MCJ169" s="447"/>
      <c r="MCK169" s="447"/>
      <c r="MCL169" s="447"/>
      <c r="MCM169" s="447"/>
      <c r="MCN169" s="447"/>
      <c r="MCO169" s="447"/>
      <c r="MCP169" s="447"/>
      <c r="MCQ169" s="447"/>
      <c r="MCR169" s="447"/>
      <c r="MCS169" s="447"/>
      <c r="MCT169" s="447"/>
      <c r="MCU169" s="447"/>
      <c r="MCV169" s="447"/>
      <c r="MCW169" s="447"/>
      <c r="MCX169" s="447"/>
      <c r="MCY169" s="447"/>
      <c r="MCZ169" s="447"/>
      <c r="MDA169" s="447"/>
      <c r="MDB169" s="447"/>
      <c r="MDC169" s="447"/>
      <c r="MDD169" s="447"/>
      <c r="MDE169" s="447"/>
      <c r="MDF169" s="447"/>
      <c r="MDG169" s="447"/>
      <c r="MDH169" s="447"/>
      <c r="MDI169" s="447"/>
      <c r="MDJ169" s="447"/>
      <c r="MDK169" s="447"/>
      <c r="MDL169" s="447"/>
      <c r="MDM169" s="447"/>
      <c r="MDN169" s="447"/>
      <c r="MDO169" s="447"/>
      <c r="MDP169" s="447"/>
      <c r="MDQ169" s="447"/>
      <c r="MDR169" s="447"/>
      <c r="MDS169" s="447"/>
      <c r="MDT169" s="447"/>
      <c r="MDU169" s="447"/>
      <c r="MDV169" s="447"/>
      <c r="MDW169" s="447"/>
      <c r="MDX169" s="447"/>
      <c r="MDY169" s="447"/>
      <c r="MDZ169" s="447"/>
      <c r="MEA169" s="447"/>
      <c r="MEB169" s="447"/>
      <c r="MEC169" s="447"/>
      <c r="MED169" s="447"/>
      <c r="MEE169" s="447"/>
      <c r="MEF169" s="447"/>
      <c r="MEG169" s="447"/>
      <c r="MEH169" s="447"/>
      <c r="MEI169" s="447"/>
      <c r="MEJ169" s="447"/>
      <c r="MEK169" s="447"/>
      <c r="MEL169" s="447"/>
      <c r="MEM169" s="447"/>
      <c r="MEN169" s="447"/>
      <c r="MEO169" s="447"/>
      <c r="MEP169" s="447"/>
      <c r="MEQ169" s="447"/>
      <c r="MER169" s="447"/>
      <c r="MES169" s="447"/>
      <c r="MET169" s="447"/>
      <c r="MEU169" s="447"/>
      <c r="MEV169" s="447"/>
      <c r="MEW169" s="447"/>
      <c r="MEX169" s="447"/>
      <c r="MEY169" s="447"/>
      <c r="MEZ169" s="447"/>
      <c r="MFA169" s="447"/>
      <c r="MFB169" s="447"/>
      <c r="MFC169" s="447"/>
      <c r="MFD169" s="447"/>
      <c r="MFE169" s="447"/>
      <c r="MFF169" s="447"/>
      <c r="MFG169" s="447"/>
      <c r="MFH169" s="447"/>
      <c r="MFI169" s="447"/>
      <c r="MFJ169" s="447"/>
      <c r="MFK169" s="447"/>
      <c r="MFL169" s="447"/>
      <c r="MFM169" s="447"/>
      <c r="MFN169" s="447"/>
      <c r="MFO169" s="447"/>
      <c r="MFP169" s="447"/>
      <c r="MFQ169" s="447"/>
      <c r="MFR169" s="447"/>
      <c r="MFS169" s="447"/>
      <c r="MFT169" s="447"/>
      <c r="MFU169" s="447"/>
      <c r="MFV169" s="447"/>
      <c r="MFW169" s="447"/>
      <c r="MFX169" s="447"/>
      <c r="MFY169" s="447"/>
      <c r="MFZ169" s="447"/>
      <c r="MGA169" s="447"/>
      <c r="MGB169" s="447"/>
      <c r="MGC169" s="447"/>
      <c r="MGD169" s="447"/>
      <c r="MGE169" s="447"/>
      <c r="MGF169" s="447"/>
      <c r="MGG169" s="447"/>
      <c r="MGH169" s="447"/>
      <c r="MGI169" s="447"/>
      <c r="MGJ169" s="447"/>
      <c r="MGK169" s="447"/>
      <c r="MGL169" s="447"/>
      <c r="MGM169" s="447"/>
      <c r="MGN169" s="447"/>
      <c r="MGO169" s="447"/>
      <c r="MGP169" s="447"/>
      <c r="MGQ169" s="447"/>
      <c r="MGR169" s="447"/>
      <c r="MGS169" s="447"/>
      <c r="MGT169" s="447"/>
      <c r="MGU169" s="447"/>
      <c r="MGV169" s="447"/>
      <c r="MGW169" s="447"/>
      <c r="MGX169" s="447"/>
      <c r="MGY169" s="447"/>
      <c r="MGZ169" s="447"/>
      <c r="MHA169" s="447"/>
      <c r="MHB169" s="447"/>
      <c r="MHC169" s="447"/>
      <c r="MHD169" s="447"/>
      <c r="MHE169" s="447"/>
      <c r="MHF169" s="447"/>
      <c r="MHG169" s="447"/>
      <c r="MHH169" s="447"/>
      <c r="MHI169" s="447"/>
      <c r="MHJ169" s="447"/>
      <c r="MHK169" s="447"/>
      <c r="MHL169" s="447"/>
      <c r="MHM169" s="447"/>
      <c r="MHN169" s="447"/>
      <c r="MHO169" s="447"/>
      <c r="MHP169" s="447"/>
      <c r="MHQ169" s="447"/>
      <c r="MHR169" s="447"/>
      <c r="MHS169" s="447"/>
      <c r="MHT169" s="447"/>
      <c r="MHU169" s="447"/>
      <c r="MHV169" s="447"/>
      <c r="MHW169" s="447"/>
      <c r="MHX169" s="447"/>
      <c r="MHY169" s="447"/>
      <c r="MHZ169" s="447"/>
      <c r="MIA169" s="447"/>
      <c r="MIB169" s="447"/>
      <c r="MIC169" s="447"/>
      <c r="MID169" s="447"/>
      <c r="MIE169" s="447"/>
      <c r="MIF169" s="447"/>
      <c r="MIG169" s="447"/>
      <c r="MIH169" s="447"/>
      <c r="MII169" s="447"/>
      <c r="MIJ169" s="447"/>
      <c r="MIK169" s="447"/>
      <c r="MIL169" s="447"/>
      <c r="MIM169" s="447"/>
      <c r="MIN169" s="447"/>
      <c r="MIO169" s="447"/>
      <c r="MIP169" s="447"/>
      <c r="MIQ169" s="447"/>
      <c r="MIR169" s="447"/>
      <c r="MIS169" s="447"/>
      <c r="MIT169" s="447"/>
      <c r="MIU169" s="447"/>
      <c r="MIV169" s="447"/>
      <c r="MIW169" s="447"/>
      <c r="MIX169" s="447"/>
      <c r="MIY169" s="447"/>
      <c r="MIZ169" s="447"/>
      <c r="MJA169" s="447"/>
      <c r="MJB169" s="447"/>
      <c r="MJC169" s="447"/>
      <c r="MJD169" s="447"/>
      <c r="MJE169" s="447"/>
      <c r="MJF169" s="447"/>
      <c r="MJG169" s="447"/>
      <c r="MJH169" s="447"/>
      <c r="MJI169" s="447"/>
      <c r="MJJ169" s="447"/>
      <c r="MJK169" s="447"/>
      <c r="MJL169" s="447"/>
      <c r="MJM169" s="447"/>
      <c r="MJN169" s="447"/>
      <c r="MJO169" s="447"/>
      <c r="MJP169" s="447"/>
      <c r="MJQ169" s="447"/>
      <c r="MJR169" s="447"/>
      <c r="MJS169" s="447"/>
      <c r="MJT169" s="447"/>
      <c r="MJU169" s="447"/>
      <c r="MJV169" s="447"/>
      <c r="MJW169" s="447"/>
      <c r="MJX169" s="447"/>
      <c r="MJY169" s="447"/>
      <c r="MJZ169" s="447"/>
      <c r="MKA169" s="447"/>
      <c r="MKB169" s="447"/>
      <c r="MKC169" s="447"/>
      <c r="MKD169" s="447"/>
      <c r="MKE169" s="447"/>
      <c r="MKF169" s="447"/>
      <c r="MKG169" s="447"/>
      <c r="MKH169" s="447"/>
      <c r="MKI169" s="447"/>
      <c r="MKJ169" s="447"/>
      <c r="MKK169" s="447"/>
      <c r="MKL169" s="447"/>
      <c r="MKM169" s="447"/>
      <c r="MKN169" s="447"/>
      <c r="MKO169" s="447"/>
      <c r="MKP169" s="447"/>
      <c r="MKQ169" s="447"/>
      <c r="MKR169" s="447"/>
      <c r="MKS169" s="447"/>
      <c r="MKT169" s="447"/>
      <c r="MKU169" s="447"/>
      <c r="MKV169" s="447"/>
      <c r="MKW169" s="447"/>
      <c r="MKX169" s="447"/>
      <c r="MKY169" s="447"/>
      <c r="MKZ169" s="447"/>
      <c r="MLA169" s="447"/>
      <c r="MLB169" s="447"/>
      <c r="MLC169" s="447"/>
      <c r="MLD169" s="447"/>
      <c r="MLE169" s="447"/>
      <c r="MLF169" s="447"/>
      <c r="MLG169" s="447"/>
      <c r="MLH169" s="447"/>
      <c r="MLI169" s="447"/>
      <c r="MLJ169" s="447"/>
      <c r="MLK169" s="447"/>
      <c r="MLL169" s="447"/>
      <c r="MLM169" s="447"/>
      <c r="MLN169" s="447"/>
      <c r="MLO169" s="447"/>
      <c r="MLP169" s="447"/>
      <c r="MLQ169" s="447"/>
      <c r="MLR169" s="447"/>
      <c r="MLS169" s="447"/>
      <c r="MLT169" s="447"/>
      <c r="MLU169" s="447"/>
      <c r="MLV169" s="447"/>
      <c r="MLW169" s="447"/>
      <c r="MLX169" s="447"/>
      <c r="MLY169" s="447"/>
      <c r="MLZ169" s="447"/>
      <c r="MMA169" s="447"/>
      <c r="MMB169" s="447"/>
      <c r="MMC169" s="447"/>
      <c r="MMD169" s="447"/>
      <c r="MME169" s="447"/>
      <c r="MMF169" s="447"/>
      <c r="MMG169" s="447"/>
      <c r="MMH169" s="447"/>
      <c r="MMI169" s="447"/>
      <c r="MMJ169" s="447"/>
      <c r="MMK169" s="447"/>
      <c r="MML169" s="447"/>
      <c r="MMM169" s="447"/>
      <c r="MMN169" s="447"/>
      <c r="MMO169" s="447"/>
      <c r="MMP169" s="447"/>
      <c r="MMQ169" s="447"/>
      <c r="MMR169" s="447"/>
      <c r="MMS169" s="447"/>
      <c r="MMT169" s="447"/>
      <c r="MMU169" s="447"/>
      <c r="MMV169" s="447"/>
      <c r="MMW169" s="447"/>
      <c r="MMX169" s="447"/>
      <c r="MMY169" s="447"/>
      <c r="MMZ169" s="447"/>
      <c r="MNA169" s="447"/>
      <c r="MNB169" s="447"/>
      <c r="MNC169" s="447"/>
      <c r="MND169" s="447"/>
      <c r="MNE169" s="447"/>
      <c r="MNF169" s="447"/>
      <c r="MNG169" s="447"/>
      <c r="MNH169" s="447"/>
      <c r="MNI169" s="447"/>
      <c r="MNJ169" s="447"/>
      <c r="MNK169" s="447"/>
      <c r="MNL169" s="447"/>
      <c r="MNM169" s="447"/>
      <c r="MNN169" s="447"/>
      <c r="MNO169" s="447"/>
      <c r="MNP169" s="447"/>
      <c r="MNQ169" s="447"/>
      <c r="MNR169" s="447"/>
      <c r="MNS169" s="447"/>
      <c r="MNT169" s="447"/>
      <c r="MNU169" s="447"/>
      <c r="MNV169" s="447"/>
      <c r="MNW169" s="447"/>
      <c r="MNX169" s="447"/>
      <c r="MNY169" s="447"/>
      <c r="MNZ169" s="447"/>
      <c r="MOA169" s="447"/>
      <c r="MOB169" s="447"/>
      <c r="MOC169" s="447"/>
      <c r="MOD169" s="447"/>
      <c r="MOE169" s="447"/>
      <c r="MOF169" s="447"/>
      <c r="MOG169" s="447"/>
      <c r="MOH169" s="447"/>
      <c r="MOI169" s="447"/>
      <c r="MOJ169" s="447"/>
      <c r="MOK169" s="447"/>
      <c r="MOL169" s="447"/>
      <c r="MOM169" s="447"/>
      <c r="MON169" s="447"/>
      <c r="MOO169" s="447"/>
      <c r="MOP169" s="447"/>
      <c r="MOQ169" s="447"/>
      <c r="MOR169" s="447"/>
      <c r="MOS169" s="447"/>
      <c r="MOT169" s="447"/>
      <c r="MOU169" s="447"/>
      <c r="MOV169" s="447"/>
      <c r="MOW169" s="447"/>
      <c r="MOX169" s="447"/>
      <c r="MOY169" s="447"/>
      <c r="MOZ169" s="447"/>
      <c r="MPA169" s="447"/>
      <c r="MPB169" s="447"/>
      <c r="MPC169" s="447"/>
      <c r="MPD169" s="447"/>
      <c r="MPE169" s="447"/>
      <c r="MPF169" s="447"/>
      <c r="MPG169" s="447"/>
      <c r="MPH169" s="447"/>
      <c r="MPI169" s="447"/>
      <c r="MPJ169" s="447"/>
      <c r="MPK169" s="447"/>
      <c r="MPL169" s="447"/>
      <c r="MPM169" s="447"/>
      <c r="MPN169" s="447"/>
      <c r="MPO169" s="447"/>
      <c r="MPP169" s="447"/>
      <c r="MPQ169" s="447"/>
      <c r="MPR169" s="447"/>
      <c r="MPS169" s="447"/>
      <c r="MPT169" s="447"/>
      <c r="MPU169" s="447"/>
      <c r="MPV169" s="447"/>
      <c r="MPW169" s="447"/>
      <c r="MPX169" s="447"/>
      <c r="MPY169" s="447"/>
      <c r="MPZ169" s="447"/>
      <c r="MQA169" s="447"/>
      <c r="MQB169" s="447"/>
      <c r="MQC169" s="447"/>
      <c r="MQD169" s="447"/>
      <c r="MQE169" s="447"/>
      <c r="MQF169" s="447"/>
      <c r="MQG169" s="447"/>
      <c r="MQH169" s="447"/>
      <c r="MQI169" s="447"/>
      <c r="MQJ169" s="447"/>
      <c r="MQK169" s="447"/>
      <c r="MQL169" s="447"/>
      <c r="MQM169" s="447"/>
      <c r="MQN169" s="447"/>
      <c r="MQO169" s="447"/>
      <c r="MQP169" s="447"/>
      <c r="MQQ169" s="447"/>
      <c r="MQR169" s="447"/>
      <c r="MQS169" s="447"/>
      <c r="MQT169" s="447"/>
      <c r="MQU169" s="447"/>
      <c r="MQV169" s="447"/>
      <c r="MQW169" s="447"/>
      <c r="MQX169" s="447"/>
      <c r="MQY169" s="447"/>
      <c r="MQZ169" s="447"/>
      <c r="MRA169" s="447"/>
      <c r="MRB169" s="447"/>
      <c r="MRC169" s="447"/>
      <c r="MRD169" s="447"/>
      <c r="MRE169" s="447"/>
      <c r="MRF169" s="447"/>
      <c r="MRG169" s="447"/>
      <c r="MRH169" s="447"/>
      <c r="MRI169" s="447"/>
      <c r="MRJ169" s="447"/>
      <c r="MRK169" s="447"/>
      <c r="MRL169" s="447"/>
      <c r="MRM169" s="447"/>
      <c r="MRN169" s="447"/>
      <c r="MRO169" s="447"/>
      <c r="MRP169" s="447"/>
      <c r="MRQ169" s="447"/>
      <c r="MRR169" s="447"/>
      <c r="MRS169" s="447"/>
      <c r="MRT169" s="447"/>
      <c r="MRU169" s="447"/>
      <c r="MRV169" s="447"/>
      <c r="MRW169" s="447"/>
      <c r="MRX169" s="447"/>
      <c r="MRY169" s="447"/>
      <c r="MRZ169" s="447"/>
      <c r="MSA169" s="447"/>
      <c r="MSB169" s="447"/>
      <c r="MSC169" s="447"/>
      <c r="MSD169" s="447"/>
      <c r="MSE169" s="447"/>
      <c r="MSF169" s="447"/>
      <c r="MSG169" s="447"/>
      <c r="MSH169" s="447"/>
      <c r="MSI169" s="447"/>
      <c r="MSJ169" s="447"/>
      <c r="MSK169" s="447"/>
      <c r="MSL169" s="447"/>
      <c r="MSM169" s="447"/>
      <c r="MSN169" s="447"/>
      <c r="MSO169" s="447"/>
      <c r="MSP169" s="447"/>
      <c r="MSQ169" s="447"/>
      <c r="MSR169" s="447"/>
      <c r="MSS169" s="447"/>
      <c r="MST169" s="447"/>
      <c r="MSU169" s="447"/>
      <c r="MSV169" s="447"/>
      <c r="MSW169" s="447"/>
      <c r="MSX169" s="447"/>
      <c r="MSY169" s="447"/>
      <c r="MSZ169" s="447"/>
      <c r="MTA169" s="447"/>
      <c r="MTB169" s="447"/>
      <c r="MTC169" s="447"/>
      <c r="MTD169" s="447"/>
      <c r="MTE169" s="447"/>
      <c r="MTF169" s="447"/>
      <c r="MTG169" s="447"/>
      <c r="MTH169" s="447"/>
      <c r="MTI169" s="447"/>
      <c r="MTJ169" s="447"/>
      <c r="MTK169" s="447"/>
      <c r="MTL169" s="447"/>
      <c r="MTM169" s="447"/>
      <c r="MTN169" s="447"/>
      <c r="MTO169" s="447"/>
      <c r="MTP169" s="447"/>
      <c r="MTQ169" s="447"/>
      <c r="MTR169" s="447"/>
      <c r="MTS169" s="447"/>
      <c r="MTT169" s="447"/>
      <c r="MTU169" s="447"/>
      <c r="MTV169" s="447"/>
      <c r="MTW169" s="447"/>
      <c r="MTX169" s="447"/>
      <c r="MTY169" s="447"/>
      <c r="MTZ169" s="447"/>
      <c r="MUA169" s="447"/>
      <c r="MUB169" s="447"/>
      <c r="MUC169" s="447"/>
      <c r="MUD169" s="447"/>
      <c r="MUE169" s="447"/>
      <c r="MUF169" s="447"/>
      <c r="MUG169" s="447"/>
      <c r="MUH169" s="447"/>
      <c r="MUI169" s="447"/>
      <c r="MUJ169" s="447"/>
      <c r="MUK169" s="447"/>
      <c r="MUL169" s="447"/>
      <c r="MUM169" s="447"/>
      <c r="MUN169" s="447"/>
      <c r="MUO169" s="447"/>
      <c r="MUP169" s="447"/>
      <c r="MUQ169" s="447"/>
      <c r="MUR169" s="447"/>
      <c r="MUS169" s="447"/>
      <c r="MUT169" s="447"/>
      <c r="MUU169" s="447"/>
      <c r="MUV169" s="447"/>
      <c r="MUW169" s="447"/>
      <c r="MUX169" s="447"/>
      <c r="MUY169" s="447"/>
      <c r="MUZ169" s="447"/>
      <c r="MVA169" s="447"/>
      <c r="MVB169" s="447"/>
      <c r="MVC169" s="447"/>
      <c r="MVD169" s="447"/>
      <c r="MVE169" s="447"/>
      <c r="MVF169" s="447"/>
      <c r="MVG169" s="447"/>
      <c r="MVH169" s="447"/>
      <c r="MVI169" s="447"/>
      <c r="MVJ169" s="447"/>
      <c r="MVK169" s="447"/>
      <c r="MVL169" s="447"/>
      <c r="MVM169" s="447"/>
      <c r="MVN169" s="447"/>
      <c r="MVO169" s="447"/>
      <c r="MVP169" s="447"/>
      <c r="MVQ169" s="447"/>
      <c r="MVR169" s="447"/>
      <c r="MVS169" s="447"/>
      <c r="MVT169" s="447"/>
      <c r="MVU169" s="447"/>
      <c r="MVV169" s="447"/>
      <c r="MVW169" s="447"/>
      <c r="MVX169" s="447"/>
      <c r="MVY169" s="447"/>
      <c r="MVZ169" s="447"/>
      <c r="MWA169" s="447"/>
      <c r="MWB169" s="447"/>
      <c r="MWC169" s="447"/>
      <c r="MWD169" s="447"/>
      <c r="MWE169" s="447"/>
      <c r="MWF169" s="447"/>
      <c r="MWG169" s="447"/>
      <c r="MWH169" s="447"/>
      <c r="MWI169" s="447"/>
      <c r="MWJ169" s="447"/>
      <c r="MWK169" s="447"/>
      <c r="MWL169" s="447"/>
      <c r="MWM169" s="447"/>
      <c r="MWN169" s="447"/>
      <c r="MWO169" s="447"/>
      <c r="MWP169" s="447"/>
      <c r="MWQ169" s="447"/>
      <c r="MWR169" s="447"/>
      <c r="MWS169" s="447"/>
      <c r="MWT169" s="447"/>
      <c r="MWU169" s="447"/>
      <c r="MWV169" s="447"/>
      <c r="MWW169" s="447"/>
      <c r="MWX169" s="447"/>
      <c r="MWY169" s="447"/>
      <c r="MWZ169" s="447"/>
      <c r="MXA169" s="447"/>
      <c r="MXB169" s="447"/>
      <c r="MXC169" s="447"/>
      <c r="MXD169" s="447"/>
      <c r="MXE169" s="447"/>
      <c r="MXF169" s="447"/>
      <c r="MXG169" s="447"/>
      <c r="MXH169" s="447"/>
      <c r="MXI169" s="447"/>
      <c r="MXJ169" s="447"/>
      <c r="MXK169" s="447"/>
      <c r="MXL169" s="447"/>
      <c r="MXM169" s="447"/>
      <c r="MXN169" s="447"/>
      <c r="MXO169" s="447"/>
      <c r="MXP169" s="447"/>
      <c r="MXQ169" s="447"/>
      <c r="MXR169" s="447"/>
      <c r="MXS169" s="447"/>
      <c r="MXT169" s="447"/>
      <c r="MXU169" s="447"/>
      <c r="MXV169" s="447"/>
      <c r="MXW169" s="447"/>
      <c r="MXX169" s="447"/>
      <c r="MXY169" s="447"/>
      <c r="MXZ169" s="447"/>
      <c r="MYA169" s="447"/>
      <c r="MYB169" s="447"/>
      <c r="MYC169" s="447"/>
      <c r="MYD169" s="447"/>
      <c r="MYE169" s="447"/>
      <c r="MYF169" s="447"/>
      <c r="MYG169" s="447"/>
      <c r="MYH169" s="447"/>
      <c r="MYI169" s="447"/>
      <c r="MYJ169" s="447"/>
      <c r="MYK169" s="447"/>
      <c r="MYL169" s="447"/>
      <c r="MYM169" s="447"/>
      <c r="MYN169" s="447"/>
      <c r="MYO169" s="447"/>
      <c r="MYP169" s="447"/>
      <c r="MYQ169" s="447"/>
      <c r="MYR169" s="447"/>
      <c r="MYS169" s="447"/>
      <c r="MYT169" s="447"/>
      <c r="MYU169" s="447"/>
      <c r="MYV169" s="447"/>
      <c r="MYW169" s="447"/>
      <c r="MYX169" s="447"/>
      <c r="MYY169" s="447"/>
      <c r="MYZ169" s="447"/>
      <c r="MZA169" s="447"/>
      <c r="MZB169" s="447"/>
      <c r="MZC169" s="447"/>
      <c r="MZD169" s="447"/>
      <c r="MZE169" s="447"/>
      <c r="MZF169" s="447"/>
      <c r="MZG169" s="447"/>
      <c r="MZH169" s="447"/>
      <c r="MZI169" s="447"/>
      <c r="MZJ169" s="447"/>
      <c r="MZK169" s="447"/>
      <c r="MZL169" s="447"/>
      <c r="MZM169" s="447"/>
      <c r="MZN169" s="447"/>
      <c r="MZO169" s="447"/>
      <c r="MZP169" s="447"/>
      <c r="MZQ169" s="447"/>
      <c r="MZR169" s="447"/>
      <c r="MZS169" s="447"/>
      <c r="MZT169" s="447"/>
      <c r="MZU169" s="447"/>
      <c r="MZV169" s="447"/>
      <c r="MZW169" s="447"/>
      <c r="MZX169" s="447"/>
      <c r="MZY169" s="447"/>
      <c r="MZZ169" s="447"/>
      <c r="NAA169" s="447"/>
      <c r="NAB169" s="447"/>
      <c r="NAC169" s="447"/>
      <c r="NAD169" s="447"/>
      <c r="NAE169" s="447"/>
      <c r="NAF169" s="447"/>
      <c r="NAG169" s="447"/>
      <c r="NAH169" s="447"/>
      <c r="NAI169" s="447"/>
      <c r="NAJ169" s="447"/>
      <c r="NAK169" s="447"/>
      <c r="NAL169" s="447"/>
      <c r="NAM169" s="447"/>
      <c r="NAN169" s="447"/>
      <c r="NAO169" s="447"/>
      <c r="NAP169" s="447"/>
      <c r="NAQ169" s="447"/>
      <c r="NAR169" s="447"/>
      <c r="NAS169" s="447"/>
      <c r="NAT169" s="447"/>
      <c r="NAU169" s="447"/>
      <c r="NAV169" s="447"/>
      <c r="NAW169" s="447"/>
      <c r="NAX169" s="447"/>
      <c r="NAY169" s="447"/>
      <c r="NAZ169" s="447"/>
      <c r="NBA169" s="447"/>
      <c r="NBB169" s="447"/>
      <c r="NBC169" s="447"/>
      <c r="NBD169" s="447"/>
      <c r="NBE169" s="447"/>
      <c r="NBF169" s="447"/>
      <c r="NBG169" s="447"/>
      <c r="NBH169" s="447"/>
      <c r="NBI169" s="447"/>
      <c r="NBJ169" s="447"/>
      <c r="NBK169" s="447"/>
      <c r="NBL169" s="447"/>
      <c r="NBM169" s="447"/>
      <c r="NBN169" s="447"/>
      <c r="NBO169" s="447"/>
      <c r="NBP169" s="447"/>
      <c r="NBQ169" s="447"/>
      <c r="NBR169" s="447"/>
      <c r="NBS169" s="447"/>
      <c r="NBT169" s="447"/>
      <c r="NBU169" s="447"/>
      <c r="NBV169" s="447"/>
      <c r="NBW169" s="447"/>
      <c r="NBX169" s="447"/>
      <c r="NBY169" s="447"/>
      <c r="NBZ169" s="447"/>
      <c r="NCA169" s="447"/>
      <c r="NCB169" s="447"/>
      <c r="NCC169" s="447"/>
      <c r="NCD169" s="447"/>
      <c r="NCE169" s="447"/>
      <c r="NCF169" s="447"/>
      <c r="NCG169" s="447"/>
      <c r="NCH169" s="447"/>
      <c r="NCI169" s="447"/>
      <c r="NCJ169" s="447"/>
      <c r="NCK169" s="447"/>
      <c r="NCL169" s="447"/>
      <c r="NCM169" s="447"/>
      <c r="NCN169" s="447"/>
      <c r="NCO169" s="447"/>
      <c r="NCP169" s="447"/>
      <c r="NCQ169" s="447"/>
      <c r="NCR169" s="447"/>
      <c r="NCS169" s="447"/>
      <c r="NCT169" s="447"/>
      <c r="NCU169" s="447"/>
      <c r="NCV169" s="447"/>
      <c r="NCW169" s="447"/>
      <c r="NCX169" s="447"/>
      <c r="NCY169" s="447"/>
      <c r="NCZ169" s="447"/>
      <c r="NDA169" s="447"/>
      <c r="NDB169" s="447"/>
      <c r="NDC169" s="447"/>
      <c r="NDD169" s="447"/>
      <c r="NDE169" s="447"/>
      <c r="NDF169" s="447"/>
      <c r="NDG169" s="447"/>
      <c r="NDH169" s="447"/>
      <c r="NDI169" s="447"/>
      <c r="NDJ169" s="447"/>
      <c r="NDK169" s="447"/>
      <c r="NDL169" s="447"/>
      <c r="NDM169" s="447"/>
      <c r="NDN169" s="447"/>
      <c r="NDO169" s="447"/>
      <c r="NDP169" s="447"/>
      <c r="NDQ169" s="447"/>
      <c r="NDR169" s="447"/>
      <c r="NDS169" s="447"/>
      <c r="NDT169" s="447"/>
      <c r="NDU169" s="447"/>
      <c r="NDV169" s="447"/>
      <c r="NDW169" s="447"/>
      <c r="NDX169" s="447"/>
      <c r="NDY169" s="447"/>
      <c r="NDZ169" s="447"/>
      <c r="NEA169" s="447"/>
      <c r="NEB169" s="447"/>
      <c r="NEC169" s="447"/>
      <c r="NED169" s="447"/>
      <c r="NEE169" s="447"/>
      <c r="NEF169" s="447"/>
      <c r="NEG169" s="447"/>
      <c r="NEH169" s="447"/>
      <c r="NEI169" s="447"/>
      <c r="NEJ169" s="447"/>
      <c r="NEK169" s="447"/>
      <c r="NEL169" s="447"/>
      <c r="NEM169" s="447"/>
      <c r="NEN169" s="447"/>
      <c r="NEO169" s="447"/>
      <c r="NEP169" s="447"/>
      <c r="NEQ169" s="447"/>
      <c r="NER169" s="447"/>
      <c r="NES169" s="447"/>
      <c r="NET169" s="447"/>
      <c r="NEU169" s="447"/>
      <c r="NEV169" s="447"/>
      <c r="NEW169" s="447"/>
      <c r="NEX169" s="447"/>
      <c r="NEY169" s="447"/>
      <c r="NEZ169" s="447"/>
      <c r="NFA169" s="447"/>
      <c r="NFB169" s="447"/>
      <c r="NFC169" s="447"/>
      <c r="NFD169" s="447"/>
      <c r="NFE169" s="447"/>
      <c r="NFF169" s="447"/>
      <c r="NFG169" s="447"/>
      <c r="NFH169" s="447"/>
      <c r="NFI169" s="447"/>
      <c r="NFJ169" s="447"/>
      <c r="NFK169" s="447"/>
      <c r="NFL169" s="447"/>
      <c r="NFM169" s="447"/>
      <c r="NFN169" s="447"/>
      <c r="NFO169" s="447"/>
      <c r="NFP169" s="447"/>
      <c r="NFQ169" s="447"/>
      <c r="NFR169" s="447"/>
      <c r="NFS169" s="447"/>
      <c r="NFT169" s="447"/>
      <c r="NFU169" s="447"/>
      <c r="NFV169" s="447"/>
      <c r="NFW169" s="447"/>
      <c r="NFX169" s="447"/>
      <c r="NFY169" s="447"/>
      <c r="NFZ169" s="447"/>
      <c r="NGA169" s="447"/>
      <c r="NGB169" s="447"/>
      <c r="NGC169" s="447"/>
      <c r="NGD169" s="447"/>
      <c r="NGE169" s="447"/>
      <c r="NGF169" s="447"/>
      <c r="NGG169" s="447"/>
      <c r="NGH169" s="447"/>
      <c r="NGI169" s="447"/>
      <c r="NGJ169" s="447"/>
      <c r="NGK169" s="447"/>
      <c r="NGL169" s="447"/>
      <c r="NGM169" s="447"/>
      <c r="NGN169" s="447"/>
      <c r="NGO169" s="447"/>
      <c r="NGP169" s="447"/>
      <c r="NGQ169" s="447"/>
      <c r="NGR169" s="447"/>
      <c r="NGS169" s="447"/>
      <c r="NGT169" s="447"/>
      <c r="NGU169" s="447"/>
      <c r="NGV169" s="447"/>
      <c r="NGW169" s="447"/>
      <c r="NGX169" s="447"/>
      <c r="NGY169" s="447"/>
      <c r="NGZ169" s="447"/>
      <c r="NHA169" s="447"/>
      <c r="NHB169" s="447"/>
      <c r="NHC169" s="447"/>
      <c r="NHD169" s="447"/>
      <c r="NHE169" s="447"/>
      <c r="NHF169" s="447"/>
      <c r="NHG169" s="447"/>
      <c r="NHH169" s="447"/>
      <c r="NHI169" s="447"/>
      <c r="NHJ169" s="447"/>
      <c r="NHK169" s="447"/>
      <c r="NHL169" s="447"/>
      <c r="NHM169" s="447"/>
      <c r="NHN169" s="447"/>
      <c r="NHO169" s="447"/>
      <c r="NHP169" s="447"/>
      <c r="NHQ169" s="447"/>
      <c r="NHR169" s="447"/>
      <c r="NHS169" s="447"/>
      <c r="NHT169" s="447"/>
      <c r="NHU169" s="447"/>
      <c r="NHV169" s="447"/>
      <c r="NHW169" s="447"/>
      <c r="NHX169" s="447"/>
      <c r="NHY169" s="447"/>
      <c r="NHZ169" s="447"/>
      <c r="NIA169" s="447"/>
      <c r="NIB169" s="447"/>
      <c r="NIC169" s="447"/>
      <c r="NID169" s="447"/>
      <c r="NIE169" s="447"/>
      <c r="NIF169" s="447"/>
      <c r="NIG169" s="447"/>
      <c r="NIH169" s="447"/>
      <c r="NII169" s="447"/>
      <c r="NIJ169" s="447"/>
      <c r="NIK169" s="447"/>
      <c r="NIL169" s="447"/>
      <c r="NIM169" s="447"/>
      <c r="NIN169" s="447"/>
      <c r="NIO169" s="447"/>
      <c r="NIP169" s="447"/>
      <c r="NIQ169" s="447"/>
      <c r="NIR169" s="447"/>
      <c r="NIS169" s="447"/>
      <c r="NIT169" s="447"/>
      <c r="NIU169" s="447"/>
      <c r="NIV169" s="447"/>
      <c r="NIW169" s="447"/>
      <c r="NIX169" s="447"/>
      <c r="NIY169" s="447"/>
      <c r="NIZ169" s="447"/>
      <c r="NJA169" s="447"/>
      <c r="NJB169" s="447"/>
      <c r="NJC169" s="447"/>
      <c r="NJD169" s="447"/>
      <c r="NJE169" s="447"/>
      <c r="NJF169" s="447"/>
      <c r="NJG169" s="447"/>
      <c r="NJH169" s="447"/>
      <c r="NJI169" s="447"/>
      <c r="NJJ169" s="447"/>
      <c r="NJK169" s="447"/>
      <c r="NJL169" s="447"/>
      <c r="NJM169" s="447"/>
      <c r="NJN169" s="447"/>
      <c r="NJO169" s="447"/>
      <c r="NJP169" s="447"/>
      <c r="NJQ169" s="447"/>
      <c r="NJR169" s="447"/>
      <c r="NJS169" s="447"/>
      <c r="NJT169" s="447"/>
      <c r="NJU169" s="447"/>
      <c r="NJV169" s="447"/>
      <c r="NJW169" s="447"/>
      <c r="NJX169" s="447"/>
      <c r="NJY169" s="447"/>
      <c r="NJZ169" s="447"/>
      <c r="NKA169" s="447"/>
      <c r="NKB169" s="447"/>
      <c r="NKC169" s="447"/>
      <c r="NKD169" s="447"/>
      <c r="NKE169" s="447"/>
      <c r="NKF169" s="447"/>
      <c r="NKG169" s="447"/>
      <c r="NKH169" s="447"/>
      <c r="NKI169" s="447"/>
      <c r="NKJ169" s="447"/>
      <c r="NKK169" s="447"/>
      <c r="NKL169" s="447"/>
      <c r="NKM169" s="447"/>
      <c r="NKN169" s="447"/>
      <c r="NKO169" s="447"/>
      <c r="NKP169" s="447"/>
      <c r="NKQ169" s="447"/>
      <c r="NKR169" s="447"/>
      <c r="NKS169" s="447"/>
      <c r="NKT169" s="447"/>
      <c r="NKU169" s="447"/>
      <c r="NKV169" s="447"/>
      <c r="NKW169" s="447"/>
      <c r="NKX169" s="447"/>
      <c r="NKY169" s="447"/>
      <c r="NKZ169" s="447"/>
      <c r="NLA169" s="447"/>
      <c r="NLB169" s="447"/>
      <c r="NLC169" s="447"/>
      <c r="NLD169" s="447"/>
      <c r="NLE169" s="447"/>
      <c r="NLF169" s="447"/>
      <c r="NLG169" s="447"/>
      <c r="NLH169" s="447"/>
      <c r="NLI169" s="447"/>
      <c r="NLJ169" s="447"/>
      <c r="NLK169" s="447"/>
      <c r="NLL169" s="447"/>
      <c r="NLM169" s="447"/>
      <c r="NLN169" s="447"/>
      <c r="NLO169" s="447"/>
      <c r="NLP169" s="447"/>
      <c r="NLQ169" s="447"/>
      <c r="NLR169" s="447"/>
      <c r="NLS169" s="447"/>
      <c r="NLT169" s="447"/>
      <c r="NLU169" s="447"/>
      <c r="NLV169" s="447"/>
      <c r="NLW169" s="447"/>
      <c r="NLX169" s="447"/>
      <c r="NLY169" s="447"/>
      <c r="NLZ169" s="447"/>
      <c r="NMA169" s="447"/>
      <c r="NMB169" s="447"/>
      <c r="NMC169" s="447"/>
      <c r="NMD169" s="447"/>
      <c r="NME169" s="447"/>
      <c r="NMF169" s="447"/>
      <c r="NMG169" s="447"/>
      <c r="NMH169" s="447"/>
      <c r="NMI169" s="447"/>
      <c r="NMJ169" s="447"/>
      <c r="NMK169" s="447"/>
      <c r="NML169" s="447"/>
      <c r="NMM169" s="447"/>
      <c r="NMN169" s="447"/>
      <c r="NMO169" s="447"/>
      <c r="NMP169" s="447"/>
      <c r="NMQ169" s="447"/>
      <c r="NMR169" s="447"/>
      <c r="NMS169" s="447"/>
      <c r="NMT169" s="447"/>
      <c r="NMU169" s="447"/>
      <c r="NMV169" s="447"/>
      <c r="NMW169" s="447"/>
      <c r="NMX169" s="447"/>
      <c r="NMY169" s="447"/>
      <c r="NMZ169" s="447"/>
      <c r="NNA169" s="447"/>
      <c r="NNB169" s="447"/>
      <c r="NNC169" s="447"/>
      <c r="NND169" s="447"/>
      <c r="NNE169" s="447"/>
      <c r="NNF169" s="447"/>
      <c r="NNG169" s="447"/>
      <c r="NNH169" s="447"/>
      <c r="NNI169" s="447"/>
      <c r="NNJ169" s="447"/>
      <c r="NNK169" s="447"/>
      <c r="NNL169" s="447"/>
      <c r="NNM169" s="447"/>
      <c r="NNN169" s="447"/>
      <c r="NNO169" s="447"/>
      <c r="NNP169" s="447"/>
      <c r="NNQ169" s="447"/>
      <c r="NNR169" s="447"/>
      <c r="NNS169" s="447"/>
      <c r="NNT169" s="447"/>
      <c r="NNU169" s="447"/>
      <c r="NNV169" s="447"/>
      <c r="NNW169" s="447"/>
      <c r="NNX169" s="447"/>
      <c r="NNY169" s="447"/>
      <c r="NNZ169" s="447"/>
      <c r="NOA169" s="447"/>
      <c r="NOB169" s="447"/>
      <c r="NOC169" s="447"/>
      <c r="NOD169" s="447"/>
      <c r="NOE169" s="447"/>
      <c r="NOF169" s="447"/>
      <c r="NOG169" s="447"/>
      <c r="NOH169" s="447"/>
      <c r="NOI169" s="447"/>
      <c r="NOJ169" s="447"/>
      <c r="NOK169" s="447"/>
      <c r="NOL169" s="447"/>
      <c r="NOM169" s="447"/>
      <c r="NON169" s="447"/>
      <c r="NOO169" s="447"/>
      <c r="NOP169" s="447"/>
      <c r="NOQ169" s="447"/>
      <c r="NOR169" s="447"/>
      <c r="NOS169" s="447"/>
      <c r="NOT169" s="447"/>
      <c r="NOU169" s="447"/>
      <c r="NOV169" s="447"/>
      <c r="NOW169" s="447"/>
      <c r="NOX169" s="447"/>
      <c r="NOY169" s="447"/>
      <c r="NOZ169" s="447"/>
      <c r="NPA169" s="447"/>
      <c r="NPB169" s="447"/>
      <c r="NPC169" s="447"/>
      <c r="NPD169" s="447"/>
      <c r="NPE169" s="447"/>
      <c r="NPF169" s="447"/>
      <c r="NPG169" s="447"/>
      <c r="NPH169" s="447"/>
      <c r="NPI169" s="447"/>
      <c r="NPJ169" s="447"/>
      <c r="NPK169" s="447"/>
      <c r="NPL169" s="447"/>
      <c r="NPM169" s="447"/>
      <c r="NPN169" s="447"/>
      <c r="NPO169" s="447"/>
      <c r="NPP169" s="447"/>
      <c r="NPQ169" s="447"/>
      <c r="NPR169" s="447"/>
      <c r="NPS169" s="447"/>
      <c r="NPT169" s="447"/>
      <c r="NPU169" s="447"/>
      <c r="NPV169" s="447"/>
      <c r="NPW169" s="447"/>
      <c r="NPX169" s="447"/>
      <c r="NPY169" s="447"/>
      <c r="NPZ169" s="447"/>
      <c r="NQA169" s="447"/>
      <c r="NQB169" s="447"/>
      <c r="NQC169" s="447"/>
      <c r="NQD169" s="447"/>
      <c r="NQE169" s="447"/>
      <c r="NQF169" s="447"/>
      <c r="NQG169" s="447"/>
      <c r="NQH169" s="447"/>
      <c r="NQI169" s="447"/>
      <c r="NQJ169" s="447"/>
      <c r="NQK169" s="447"/>
      <c r="NQL169" s="447"/>
      <c r="NQM169" s="447"/>
      <c r="NQN169" s="447"/>
      <c r="NQO169" s="447"/>
      <c r="NQP169" s="447"/>
      <c r="NQQ169" s="447"/>
      <c r="NQR169" s="447"/>
      <c r="NQS169" s="447"/>
      <c r="NQT169" s="447"/>
      <c r="NQU169" s="447"/>
      <c r="NQV169" s="447"/>
      <c r="NQW169" s="447"/>
      <c r="NQX169" s="447"/>
      <c r="NQY169" s="447"/>
      <c r="NQZ169" s="447"/>
      <c r="NRA169" s="447"/>
      <c r="NRB169" s="447"/>
      <c r="NRC169" s="447"/>
      <c r="NRD169" s="447"/>
      <c r="NRE169" s="447"/>
      <c r="NRF169" s="447"/>
      <c r="NRG169" s="447"/>
      <c r="NRH169" s="447"/>
      <c r="NRI169" s="447"/>
      <c r="NRJ169" s="447"/>
      <c r="NRK169" s="447"/>
      <c r="NRL169" s="447"/>
      <c r="NRM169" s="447"/>
      <c r="NRN169" s="447"/>
      <c r="NRO169" s="447"/>
      <c r="NRP169" s="447"/>
      <c r="NRQ169" s="447"/>
      <c r="NRR169" s="447"/>
      <c r="NRS169" s="447"/>
      <c r="NRT169" s="447"/>
      <c r="NRU169" s="447"/>
      <c r="NRV169" s="447"/>
      <c r="NRW169" s="447"/>
      <c r="NRX169" s="447"/>
      <c r="NRY169" s="447"/>
      <c r="NRZ169" s="447"/>
      <c r="NSA169" s="447"/>
      <c r="NSB169" s="447"/>
      <c r="NSC169" s="447"/>
      <c r="NSD169" s="447"/>
      <c r="NSE169" s="447"/>
      <c r="NSF169" s="447"/>
      <c r="NSG169" s="447"/>
      <c r="NSH169" s="447"/>
      <c r="NSI169" s="447"/>
      <c r="NSJ169" s="447"/>
      <c r="NSK169" s="447"/>
      <c r="NSL169" s="447"/>
      <c r="NSM169" s="447"/>
      <c r="NSN169" s="447"/>
      <c r="NSO169" s="447"/>
      <c r="NSP169" s="447"/>
      <c r="NSQ169" s="447"/>
      <c r="NSR169" s="447"/>
      <c r="NSS169" s="447"/>
      <c r="NST169" s="447"/>
      <c r="NSU169" s="447"/>
      <c r="NSV169" s="447"/>
      <c r="NSW169" s="447"/>
      <c r="NSX169" s="447"/>
      <c r="NSY169" s="447"/>
      <c r="NSZ169" s="447"/>
      <c r="NTA169" s="447"/>
      <c r="NTB169" s="447"/>
      <c r="NTC169" s="447"/>
      <c r="NTD169" s="447"/>
      <c r="NTE169" s="447"/>
      <c r="NTF169" s="447"/>
      <c r="NTG169" s="447"/>
      <c r="NTH169" s="447"/>
      <c r="NTI169" s="447"/>
      <c r="NTJ169" s="447"/>
      <c r="NTK169" s="447"/>
      <c r="NTL169" s="447"/>
      <c r="NTM169" s="447"/>
      <c r="NTN169" s="447"/>
      <c r="NTO169" s="447"/>
      <c r="NTP169" s="447"/>
      <c r="NTQ169" s="447"/>
      <c r="NTR169" s="447"/>
      <c r="NTS169" s="447"/>
      <c r="NTT169" s="447"/>
      <c r="NTU169" s="447"/>
      <c r="NTV169" s="447"/>
      <c r="NTW169" s="447"/>
      <c r="NTX169" s="447"/>
      <c r="NTY169" s="447"/>
      <c r="NTZ169" s="447"/>
      <c r="NUA169" s="447"/>
      <c r="NUB169" s="447"/>
      <c r="NUC169" s="447"/>
      <c r="NUD169" s="447"/>
      <c r="NUE169" s="447"/>
      <c r="NUF169" s="447"/>
      <c r="NUG169" s="447"/>
      <c r="NUH169" s="447"/>
      <c r="NUI169" s="447"/>
      <c r="NUJ169" s="447"/>
      <c r="NUK169" s="447"/>
      <c r="NUL169" s="447"/>
      <c r="NUM169" s="447"/>
      <c r="NUN169" s="447"/>
      <c r="NUO169" s="447"/>
      <c r="NUP169" s="447"/>
      <c r="NUQ169" s="447"/>
      <c r="NUR169" s="447"/>
      <c r="NUS169" s="447"/>
      <c r="NUT169" s="447"/>
      <c r="NUU169" s="447"/>
      <c r="NUV169" s="447"/>
      <c r="NUW169" s="447"/>
      <c r="NUX169" s="447"/>
      <c r="NUY169" s="447"/>
      <c r="NUZ169" s="447"/>
      <c r="NVA169" s="447"/>
      <c r="NVB169" s="447"/>
      <c r="NVC169" s="447"/>
      <c r="NVD169" s="447"/>
      <c r="NVE169" s="447"/>
      <c r="NVF169" s="447"/>
      <c r="NVG169" s="447"/>
      <c r="NVH169" s="447"/>
      <c r="NVI169" s="447"/>
      <c r="NVJ169" s="447"/>
      <c r="NVK169" s="447"/>
      <c r="NVL169" s="447"/>
      <c r="NVM169" s="447"/>
      <c r="NVN169" s="447"/>
      <c r="NVO169" s="447"/>
      <c r="NVP169" s="447"/>
      <c r="NVQ169" s="447"/>
      <c r="NVR169" s="447"/>
      <c r="NVS169" s="447"/>
      <c r="NVT169" s="447"/>
      <c r="NVU169" s="447"/>
      <c r="NVV169" s="447"/>
      <c r="NVW169" s="447"/>
      <c r="NVX169" s="447"/>
      <c r="NVY169" s="447"/>
      <c r="NVZ169" s="447"/>
      <c r="NWA169" s="447"/>
      <c r="NWB169" s="447"/>
      <c r="NWC169" s="447"/>
      <c r="NWD169" s="447"/>
      <c r="NWE169" s="447"/>
      <c r="NWF169" s="447"/>
      <c r="NWG169" s="447"/>
      <c r="NWH169" s="447"/>
      <c r="NWI169" s="447"/>
      <c r="NWJ169" s="447"/>
      <c r="NWK169" s="447"/>
      <c r="NWL169" s="447"/>
      <c r="NWM169" s="447"/>
      <c r="NWN169" s="447"/>
      <c r="NWO169" s="447"/>
      <c r="NWP169" s="447"/>
      <c r="NWQ169" s="447"/>
      <c r="NWR169" s="447"/>
      <c r="NWS169" s="447"/>
      <c r="NWT169" s="447"/>
      <c r="NWU169" s="447"/>
      <c r="NWV169" s="447"/>
      <c r="NWW169" s="447"/>
      <c r="NWX169" s="447"/>
      <c r="NWY169" s="447"/>
      <c r="NWZ169" s="447"/>
      <c r="NXA169" s="447"/>
      <c r="NXB169" s="447"/>
      <c r="NXC169" s="447"/>
      <c r="NXD169" s="447"/>
      <c r="NXE169" s="447"/>
      <c r="NXF169" s="447"/>
      <c r="NXG169" s="447"/>
      <c r="NXH169" s="447"/>
      <c r="NXI169" s="447"/>
      <c r="NXJ169" s="447"/>
      <c r="NXK169" s="447"/>
      <c r="NXL169" s="447"/>
      <c r="NXM169" s="447"/>
      <c r="NXN169" s="447"/>
      <c r="NXO169" s="447"/>
      <c r="NXP169" s="447"/>
      <c r="NXQ169" s="447"/>
      <c r="NXR169" s="447"/>
      <c r="NXS169" s="447"/>
      <c r="NXT169" s="447"/>
      <c r="NXU169" s="447"/>
      <c r="NXV169" s="447"/>
      <c r="NXW169" s="447"/>
      <c r="NXX169" s="447"/>
      <c r="NXY169" s="447"/>
      <c r="NXZ169" s="447"/>
      <c r="NYA169" s="447"/>
      <c r="NYB169" s="447"/>
      <c r="NYC169" s="447"/>
      <c r="NYD169" s="447"/>
      <c r="NYE169" s="447"/>
      <c r="NYF169" s="447"/>
      <c r="NYG169" s="447"/>
      <c r="NYH169" s="447"/>
      <c r="NYI169" s="447"/>
      <c r="NYJ169" s="447"/>
      <c r="NYK169" s="447"/>
      <c r="NYL169" s="447"/>
      <c r="NYM169" s="447"/>
      <c r="NYN169" s="447"/>
      <c r="NYO169" s="447"/>
      <c r="NYP169" s="447"/>
      <c r="NYQ169" s="447"/>
      <c r="NYR169" s="447"/>
      <c r="NYS169" s="447"/>
      <c r="NYT169" s="447"/>
      <c r="NYU169" s="447"/>
      <c r="NYV169" s="447"/>
      <c r="NYW169" s="447"/>
      <c r="NYX169" s="447"/>
      <c r="NYY169" s="447"/>
      <c r="NYZ169" s="447"/>
      <c r="NZA169" s="447"/>
      <c r="NZB169" s="447"/>
      <c r="NZC169" s="447"/>
      <c r="NZD169" s="447"/>
      <c r="NZE169" s="447"/>
      <c r="NZF169" s="447"/>
      <c r="NZG169" s="447"/>
      <c r="NZH169" s="447"/>
      <c r="NZI169" s="447"/>
      <c r="NZJ169" s="447"/>
      <c r="NZK169" s="447"/>
      <c r="NZL169" s="447"/>
      <c r="NZM169" s="447"/>
      <c r="NZN169" s="447"/>
      <c r="NZO169" s="447"/>
      <c r="NZP169" s="447"/>
      <c r="NZQ169" s="447"/>
      <c r="NZR169" s="447"/>
      <c r="NZS169" s="447"/>
      <c r="NZT169" s="447"/>
      <c r="NZU169" s="447"/>
      <c r="NZV169" s="447"/>
      <c r="NZW169" s="447"/>
      <c r="NZX169" s="447"/>
      <c r="NZY169" s="447"/>
      <c r="NZZ169" s="447"/>
      <c r="OAA169" s="447"/>
      <c r="OAB169" s="447"/>
      <c r="OAC169" s="447"/>
      <c r="OAD169" s="447"/>
      <c r="OAE169" s="447"/>
      <c r="OAF169" s="447"/>
      <c r="OAG169" s="447"/>
      <c r="OAH169" s="447"/>
      <c r="OAI169" s="447"/>
      <c r="OAJ169" s="447"/>
      <c r="OAK169" s="447"/>
      <c r="OAL169" s="447"/>
      <c r="OAM169" s="447"/>
      <c r="OAN169" s="447"/>
      <c r="OAO169" s="447"/>
      <c r="OAP169" s="447"/>
      <c r="OAQ169" s="447"/>
      <c r="OAR169" s="447"/>
      <c r="OAS169" s="447"/>
      <c r="OAT169" s="447"/>
      <c r="OAU169" s="447"/>
      <c r="OAV169" s="447"/>
      <c r="OAW169" s="447"/>
      <c r="OAX169" s="447"/>
      <c r="OAY169" s="447"/>
      <c r="OAZ169" s="447"/>
      <c r="OBA169" s="447"/>
      <c r="OBB169" s="447"/>
      <c r="OBC169" s="447"/>
      <c r="OBD169" s="447"/>
      <c r="OBE169" s="447"/>
      <c r="OBF169" s="447"/>
      <c r="OBG169" s="447"/>
      <c r="OBH169" s="447"/>
      <c r="OBI169" s="447"/>
      <c r="OBJ169" s="447"/>
      <c r="OBK169" s="447"/>
      <c r="OBL169" s="447"/>
      <c r="OBM169" s="447"/>
      <c r="OBN169" s="447"/>
      <c r="OBO169" s="447"/>
      <c r="OBP169" s="447"/>
      <c r="OBQ169" s="447"/>
      <c r="OBR169" s="447"/>
      <c r="OBS169" s="447"/>
      <c r="OBT169" s="447"/>
      <c r="OBU169" s="447"/>
      <c r="OBV169" s="447"/>
      <c r="OBW169" s="447"/>
      <c r="OBX169" s="447"/>
      <c r="OBY169" s="447"/>
      <c r="OBZ169" s="447"/>
      <c r="OCA169" s="447"/>
      <c r="OCB169" s="447"/>
      <c r="OCC169" s="447"/>
      <c r="OCD169" s="447"/>
      <c r="OCE169" s="447"/>
      <c r="OCF169" s="447"/>
      <c r="OCG169" s="447"/>
      <c r="OCH169" s="447"/>
      <c r="OCI169" s="447"/>
      <c r="OCJ169" s="447"/>
      <c r="OCK169" s="447"/>
      <c r="OCL169" s="447"/>
      <c r="OCM169" s="447"/>
      <c r="OCN169" s="447"/>
      <c r="OCO169" s="447"/>
      <c r="OCP169" s="447"/>
      <c r="OCQ169" s="447"/>
      <c r="OCR169" s="447"/>
      <c r="OCS169" s="447"/>
      <c r="OCT169" s="447"/>
      <c r="OCU169" s="447"/>
      <c r="OCV169" s="447"/>
      <c r="OCW169" s="447"/>
      <c r="OCX169" s="447"/>
      <c r="OCY169" s="447"/>
      <c r="OCZ169" s="447"/>
      <c r="ODA169" s="447"/>
      <c r="ODB169" s="447"/>
      <c r="ODC169" s="447"/>
      <c r="ODD169" s="447"/>
      <c r="ODE169" s="447"/>
      <c r="ODF169" s="447"/>
      <c r="ODG169" s="447"/>
      <c r="ODH169" s="447"/>
      <c r="ODI169" s="447"/>
      <c r="ODJ169" s="447"/>
      <c r="ODK169" s="447"/>
      <c r="ODL169" s="447"/>
      <c r="ODM169" s="447"/>
      <c r="ODN169" s="447"/>
      <c r="ODO169" s="447"/>
      <c r="ODP169" s="447"/>
      <c r="ODQ169" s="447"/>
      <c r="ODR169" s="447"/>
      <c r="ODS169" s="447"/>
      <c r="ODT169" s="447"/>
      <c r="ODU169" s="447"/>
      <c r="ODV169" s="447"/>
      <c r="ODW169" s="447"/>
      <c r="ODX169" s="447"/>
      <c r="ODY169" s="447"/>
      <c r="ODZ169" s="447"/>
      <c r="OEA169" s="447"/>
      <c r="OEB169" s="447"/>
      <c r="OEC169" s="447"/>
      <c r="OED169" s="447"/>
      <c r="OEE169" s="447"/>
      <c r="OEF169" s="447"/>
      <c r="OEG169" s="447"/>
      <c r="OEH169" s="447"/>
      <c r="OEI169" s="447"/>
      <c r="OEJ169" s="447"/>
      <c r="OEK169" s="447"/>
      <c r="OEL169" s="447"/>
      <c r="OEM169" s="447"/>
      <c r="OEN169" s="447"/>
      <c r="OEO169" s="447"/>
      <c r="OEP169" s="447"/>
      <c r="OEQ169" s="447"/>
      <c r="OER169" s="447"/>
      <c r="OES169" s="447"/>
      <c r="OET169" s="447"/>
      <c r="OEU169" s="447"/>
      <c r="OEV169" s="447"/>
      <c r="OEW169" s="447"/>
      <c r="OEX169" s="447"/>
      <c r="OEY169" s="447"/>
      <c r="OEZ169" s="447"/>
      <c r="OFA169" s="447"/>
      <c r="OFB169" s="447"/>
      <c r="OFC169" s="447"/>
      <c r="OFD169" s="447"/>
      <c r="OFE169" s="447"/>
      <c r="OFF169" s="447"/>
      <c r="OFG169" s="447"/>
      <c r="OFH169" s="447"/>
      <c r="OFI169" s="447"/>
      <c r="OFJ169" s="447"/>
      <c r="OFK169" s="447"/>
      <c r="OFL169" s="447"/>
      <c r="OFM169" s="447"/>
      <c r="OFN169" s="447"/>
      <c r="OFO169" s="447"/>
      <c r="OFP169" s="447"/>
      <c r="OFQ169" s="447"/>
      <c r="OFR169" s="447"/>
      <c r="OFS169" s="447"/>
      <c r="OFT169" s="447"/>
      <c r="OFU169" s="447"/>
      <c r="OFV169" s="447"/>
      <c r="OFW169" s="447"/>
      <c r="OFX169" s="447"/>
      <c r="OFY169" s="447"/>
      <c r="OFZ169" s="447"/>
      <c r="OGA169" s="447"/>
      <c r="OGB169" s="447"/>
      <c r="OGC169" s="447"/>
      <c r="OGD169" s="447"/>
      <c r="OGE169" s="447"/>
      <c r="OGF169" s="447"/>
      <c r="OGG169" s="447"/>
      <c r="OGH169" s="447"/>
      <c r="OGI169" s="447"/>
      <c r="OGJ169" s="447"/>
      <c r="OGK169" s="447"/>
      <c r="OGL169" s="447"/>
      <c r="OGM169" s="447"/>
      <c r="OGN169" s="447"/>
      <c r="OGO169" s="447"/>
      <c r="OGP169" s="447"/>
      <c r="OGQ169" s="447"/>
      <c r="OGR169" s="447"/>
      <c r="OGS169" s="447"/>
      <c r="OGT169" s="447"/>
      <c r="OGU169" s="447"/>
      <c r="OGV169" s="447"/>
      <c r="OGW169" s="447"/>
      <c r="OGX169" s="447"/>
      <c r="OGY169" s="447"/>
      <c r="OGZ169" s="447"/>
      <c r="OHA169" s="447"/>
      <c r="OHB169" s="447"/>
      <c r="OHC169" s="447"/>
      <c r="OHD169" s="447"/>
      <c r="OHE169" s="447"/>
      <c r="OHF169" s="447"/>
      <c r="OHG169" s="447"/>
      <c r="OHH169" s="447"/>
      <c r="OHI169" s="447"/>
      <c r="OHJ169" s="447"/>
      <c r="OHK169" s="447"/>
      <c r="OHL169" s="447"/>
      <c r="OHM169" s="447"/>
      <c r="OHN169" s="447"/>
      <c r="OHO169" s="447"/>
      <c r="OHP169" s="447"/>
      <c r="OHQ169" s="447"/>
      <c r="OHR169" s="447"/>
      <c r="OHS169" s="447"/>
      <c r="OHT169" s="447"/>
      <c r="OHU169" s="447"/>
      <c r="OHV169" s="447"/>
      <c r="OHW169" s="447"/>
      <c r="OHX169" s="447"/>
      <c r="OHY169" s="447"/>
      <c r="OHZ169" s="447"/>
      <c r="OIA169" s="447"/>
      <c r="OIB169" s="447"/>
      <c r="OIC169" s="447"/>
      <c r="OID169" s="447"/>
      <c r="OIE169" s="447"/>
      <c r="OIF169" s="447"/>
      <c r="OIG169" s="447"/>
      <c r="OIH169" s="447"/>
      <c r="OII169" s="447"/>
      <c r="OIJ169" s="447"/>
      <c r="OIK169" s="447"/>
      <c r="OIL169" s="447"/>
      <c r="OIM169" s="447"/>
      <c r="OIN169" s="447"/>
      <c r="OIO169" s="447"/>
      <c r="OIP169" s="447"/>
      <c r="OIQ169" s="447"/>
      <c r="OIR169" s="447"/>
      <c r="OIS169" s="447"/>
      <c r="OIT169" s="447"/>
      <c r="OIU169" s="447"/>
      <c r="OIV169" s="447"/>
      <c r="OIW169" s="447"/>
      <c r="OIX169" s="447"/>
      <c r="OIY169" s="447"/>
      <c r="OIZ169" s="447"/>
      <c r="OJA169" s="447"/>
      <c r="OJB169" s="447"/>
      <c r="OJC169" s="447"/>
      <c r="OJD169" s="447"/>
      <c r="OJE169" s="447"/>
      <c r="OJF169" s="447"/>
      <c r="OJG169" s="447"/>
      <c r="OJH169" s="447"/>
      <c r="OJI169" s="447"/>
      <c r="OJJ169" s="447"/>
      <c r="OJK169" s="447"/>
      <c r="OJL169" s="447"/>
      <c r="OJM169" s="447"/>
      <c r="OJN169" s="447"/>
      <c r="OJO169" s="447"/>
      <c r="OJP169" s="447"/>
      <c r="OJQ169" s="447"/>
      <c r="OJR169" s="447"/>
      <c r="OJS169" s="447"/>
      <c r="OJT169" s="447"/>
      <c r="OJU169" s="447"/>
      <c r="OJV169" s="447"/>
      <c r="OJW169" s="447"/>
      <c r="OJX169" s="447"/>
      <c r="OJY169" s="447"/>
      <c r="OJZ169" s="447"/>
      <c r="OKA169" s="447"/>
      <c r="OKB169" s="447"/>
      <c r="OKC169" s="447"/>
      <c r="OKD169" s="447"/>
      <c r="OKE169" s="447"/>
      <c r="OKF169" s="447"/>
      <c r="OKG169" s="447"/>
      <c r="OKH169" s="447"/>
      <c r="OKI169" s="447"/>
      <c r="OKJ169" s="447"/>
      <c r="OKK169" s="447"/>
      <c r="OKL169" s="447"/>
      <c r="OKM169" s="447"/>
      <c r="OKN169" s="447"/>
      <c r="OKO169" s="447"/>
      <c r="OKP169" s="447"/>
      <c r="OKQ169" s="447"/>
      <c r="OKR169" s="447"/>
      <c r="OKS169" s="447"/>
      <c r="OKT169" s="447"/>
      <c r="OKU169" s="447"/>
      <c r="OKV169" s="447"/>
      <c r="OKW169" s="447"/>
      <c r="OKX169" s="447"/>
      <c r="OKY169" s="447"/>
      <c r="OKZ169" s="447"/>
      <c r="OLA169" s="447"/>
      <c r="OLB169" s="447"/>
      <c r="OLC169" s="447"/>
      <c r="OLD169" s="447"/>
      <c r="OLE169" s="447"/>
      <c r="OLF169" s="447"/>
      <c r="OLG169" s="447"/>
      <c r="OLH169" s="447"/>
      <c r="OLI169" s="447"/>
      <c r="OLJ169" s="447"/>
      <c r="OLK169" s="447"/>
      <c r="OLL169" s="447"/>
      <c r="OLM169" s="447"/>
      <c r="OLN169" s="447"/>
      <c r="OLO169" s="447"/>
      <c r="OLP169" s="447"/>
      <c r="OLQ169" s="447"/>
      <c r="OLR169" s="447"/>
      <c r="OLS169" s="447"/>
      <c r="OLT169" s="447"/>
      <c r="OLU169" s="447"/>
      <c r="OLV169" s="447"/>
      <c r="OLW169" s="447"/>
      <c r="OLX169" s="447"/>
      <c r="OLY169" s="447"/>
      <c r="OLZ169" s="447"/>
      <c r="OMA169" s="447"/>
      <c r="OMB169" s="447"/>
      <c r="OMC169" s="447"/>
      <c r="OMD169" s="447"/>
      <c r="OME169" s="447"/>
      <c r="OMF169" s="447"/>
      <c r="OMG169" s="447"/>
      <c r="OMH169" s="447"/>
      <c r="OMI169" s="447"/>
      <c r="OMJ169" s="447"/>
      <c r="OMK169" s="447"/>
      <c r="OML169" s="447"/>
      <c r="OMM169" s="447"/>
      <c r="OMN169" s="447"/>
      <c r="OMO169" s="447"/>
      <c r="OMP169" s="447"/>
      <c r="OMQ169" s="447"/>
      <c r="OMR169" s="447"/>
      <c r="OMS169" s="447"/>
      <c r="OMT169" s="447"/>
      <c r="OMU169" s="447"/>
      <c r="OMV169" s="447"/>
      <c r="OMW169" s="447"/>
      <c r="OMX169" s="447"/>
      <c r="OMY169" s="447"/>
      <c r="OMZ169" s="447"/>
      <c r="ONA169" s="447"/>
      <c r="ONB169" s="447"/>
      <c r="ONC169" s="447"/>
      <c r="OND169" s="447"/>
      <c r="ONE169" s="447"/>
      <c r="ONF169" s="447"/>
      <c r="ONG169" s="447"/>
      <c r="ONH169" s="447"/>
      <c r="ONI169" s="447"/>
      <c r="ONJ169" s="447"/>
      <c r="ONK169" s="447"/>
      <c r="ONL169" s="447"/>
      <c r="ONM169" s="447"/>
      <c r="ONN169" s="447"/>
      <c r="ONO169" s="447"/>
      <c r="ONP169" s="447"/>
      <c r="ONQ169" s="447"/>
      <c r="ONR169" s="447"/>
      <c r="ONS169" s="447"/>
      <c r="ONT169" s="447"/>
      <c r="ONU169" s="447"/>
      <c r="ONV169" s="447"/>
      <c r="ONW169" s="447"/>
      <c r="ONX169" s="447"/>
      <c r="ONY169" s="447"/>
      <c r="ONZ169" s="447"/>
      <c r="OOA169" s="447"/>
      <c r="OOB169" s="447"/>
      <c r="OOC169" s="447"/>
      <c r="OOD169" s="447"/>
      <c r="OOE169" s="447"/>
      <c r="OOF169" s="447"/>
      <c r="OOG169" s="447"/>
      <c r="OOH169" s="447"/>
      <c r="OOI169" s="447"/>
      <c r="OOJ169" s="447"/>
      <c r="OOK169" s="447"/>
      <c r="OOL169" s="447"/>
      <c r="OOM169" s="447"/>
      <c r="OON169" s="447"/>
      <c r="OOO169" s="447"/>
      <c r="OOP169" s="447"/>
      <c r="OOQ169" s="447"/>
      <c r="OOR169" s="447"/>
      <c r="OOS169" s="447"/>
      <c r="OOT169" s="447"/>
      <c r="OOU169" s="447"/>
      <c r="OOV169" s="447"/>
      <c r="OOW169" s="447"/>
      <c r="OOX169" s="447"/>
      <c r="OOY169" s="447"/>
      <c r="OOZ169" s="447"/>
      <c r="OPA169" s="447"/>
      <c r="OPB169" s="447"/>
      <c r="OPC169" s="447"/>
      <c r="OPD169" s="447"/>
      <c r="OPE169" s="447"/>
      <c r="OPF169" s="447"/>
      <c r="OPG169" s="447"/>
      <c r="OPH169" s="447"/>
      <c r="OPI169" s="447"/>
      <c r="OPJ169" s="447"/>
      <c r="OPK169" s="447"/>
      <c r="OPL169" s="447"/>
      <c r="OPM169" s="447"/>
      <c r="OPN169" s="447"/>
      <c r="OPO169" s="447"/>
      <c r="OPP169" s="447"/>
      <c r="OPQ169" s="447"/>
      <c r="OPR169" s="447"/>
      <c r="OPS169" s="447"/>
      <c r="OPT169" s="447"/>
      <c r="OPU169" s="447"/>
      <c r="OPV169" s="447"/>
      <c r="OPW169" s="447"/>
      <c r="OPX169" s="447"/>
      <c r="OPY169" s="447"/>
      <c r="OPZ169" s="447"/>
      <c r="OQA169" s="447"/>
      <c r="OQB169" s="447"/>
      <c r="OQC169" s="447"/>
      <c r="OQD169" s="447"/>
      <c r="OQE169" s="447"/>
      <c r="OQF169" s="447"/>
      <c r="OQG169" s="447"/>
      <c r="OQH169" s="447"/>
      <c r="OQI169" s="447"/>
      <c r="OQJ169" s="447"/>
      <c r="OQK169" s="447"/>
      <c r="OQL169" s="447"/>
      <c r="OQM169" s="447"/>
      <c r="OQN169" s="447"/>
      <c r="OQO169" s="447"/>
      <c r="OQP169" s="447"/>
      <c r="OQQ169" s="447"/>
      <c r="OQR169" s="447"/>
      <c r="OQS169" s="447"/>
      <c r="OQT169" s="447"/>
      <c r="OQU169" s="447"/>
      <c r="OQV169" s="447"/>
      <c r="OQW169" s="447"/>
      <c r="OQX169" s="447"/>
      <c r="OQY169" s="447"/>
      <c r="OQZ169" s="447"/>
      <c r="ORA169" s="447"/>
      <c r="ORB169" s="447"/>
      <c r="ORC169" s="447"/>
      <c r="ORD169" s="447"/>
      <c r="ORE169" s="447"/>
      <c r="ORF169" s="447"/>
      <c r="ORG169" s="447"/>
      <c r="ORH169" s="447"/>
      <c r="ORI169" s="447"/>
      <c r="ORJ169" s="447"/>
      <c r="ORK169" s="447"/>
      <c r="ORL169" s="447"/>
      <c r="ORM169" s="447"/>
      <c r="ORN169" s="447"/>
      <c r="ORO169" s="447"/>
      <c r="ORP169" s="447"/>
      <c r="ORQ169" s="447"/>
      <c r="ORR169" s="447"/>
      <c r="ORS169" s="447"/>
      <c r="ORT169" s="447"/>
      <c r="ORU169" s="447"/>
      <c r="ORV169" s="447"/>
      <c r="ORW169" s="447"/>
      <c r="ORX169" s="447"/>
      <c r="ORY169" s="447"/>
      <c r="ORZ169" s="447"/>
      <c r="OSA169" s="447"/>
      <c r="OSB169" s="447"/>
      <c r="OSC169" s="447"/>
      <c r="OSD169" s="447"/>
      <c r="OSE169" s="447"/>
      <c r="OSF169" s="447"/>
      <c r="OSG169" s="447"/>
      <c r="OSH169" s="447"/>
      <c r="OSI169" s="447"/>
      <c r="OSJ169" s="447"/>
      <c r="OSK169" s="447"/>
      <c r="OSL169" s="447"/>
      <c r="OSM169" s="447"/>
      <c r="OSN169" s="447"/>
      <c r="OSO169" s="447"/>
      <c r="OSP169" s="447"/>
      <c r="OSQ169" s="447"/>
      <c r="OSR169" s="447"/>
      <c r="OSS169" s="447"/>
      <c r="OST169" s="447"/>
      <c r="OSU169" s="447"/>
      <c r="OSV169" s="447"/>
      <c r="OSW169" s="447"/>
      <c r="OSX169" s="447"/>
      <c r="OSY169" s="447"/>
      <c r="OSZ169" s="447"/>
      <c r="OTA169" s="447"/>
      <c r="OTB169" s="447"/>
      <c r="OTC169" s="447"/>
      <c r="OTD169" s="447"/>
      <c r="OTE169" s="447"/>
      <c r="OTF169" s="447"/>
      <c r="OTG169" s="447"/>
      <c r="OTH169" s="447"/>
      <c r="OTI169" s="447"/>
      <c r="OTJ169" s="447"/>
      <c r="OTK169" s="447"/>
      <c r="OTL169" s="447"/>
      <c r="OTM169" s="447"/>
      <c r="OTN169" s="447"/>
      <c r="OTO169" s="447"/>
      <c r="OTP169" s="447"/>
      <c r="OTQ169" s="447"/>
      <c r="OTR169" s="447"/>
      <c r="OTS169" s="447"/>
      <c r="OTT169" s="447"/>
      <c r="OTU169" s="447"/>
      <c r="OTV169" s="447"/>
      <c r="OTW169" s="447"/>
      <c r="OTX169" s="447"/>
      <c r="OTY169" s="447"/>
      <c r="OTZ169" s="447"/>
      <c r="OUA169" s="447"/>
      <c r="OUB169" s="447"/>
      <c r="OUC169" s="447"/>
      <c r="OUD169" s="447"/>
      <c r="OUE169" s="447"/>
      <c r="OUF169" s="447"/>
      <c r="OUG169" s="447"/>
      <c r="OUH169" s="447"/>
      <c r="OUI169" s="447"/>
      <c r="OUJ169" s="447"/>
      <c r="OUK169" s="447"/>
      <c r="OUL169" s="447"/>
      <c r="OUM169" s="447"/>
      <c r="OUN169" s="447"/>
      <c r="OUO169" s="447"/>
      <c r="OUP169" s="447"/>
      <c r="OUQ169" s="447"/>
      <c r="OUR169" s="447"/>
      <c r="OUS169" s="447"/>
      <c r="OUT169" s="447"/>
      <c r="OUU169" s="447"/>
      <c r="OUV169" s="447"/>
      <c r="OUW169" s="447"/>
      <c r="OUX169" s="447"/>
      <c r="OUY169" s="447"/>
      <c r="OUZ169" s="447"/>
      <c r="OVA169" s="447"/>
      <c r="OVB169" s="447"/>
      <c r="OVC169" s="447"/>
      <c r="OVD169" s="447"/>
      <c r="OVE169" s="447"/>
      <c r="OVF169" s="447"/>
      <c r="OVG169" s="447"/>
      <c r="OVH169" s="447"/>
      <c r="OVI169" s="447"/>
      <c r="OVJ169" s="447"/>
      <c r="OVK169" s="447"/>
      <c r="OVL169" s="447"/>
      <c r="OVM169" s="447"/>
      <c r="OVN169" s="447"/>
      <c r="OVO169" s="447"/>
      <c r="OVP169" s="447"/>
      <c r="OVQ169" s="447"/>
      <c r="OVR169" s="447"/>
      <c r="OVS169" s="447"/>
      <c r="OVT169" s="447"/>
      <c r="OVU169" s="447"/>
      <c r="OVV169" s="447"/>
      <c r="OVW169" s="447"/>
      <c r="OVX169" s="447"/>
      <c r="OVY169" s="447"/>
      <c r="OVZ169" s="447"/>
      <c r="OWA169" s="447"/>
      <c r="OWB169" s="447"/>
      <c r="OWC169" s="447"/>
      <c r="OWD169" s="447"/>
      <c r="OWE169" s="447"/>
      <c r="OWF169" s="447"/>
      <c r="OWG169" s="447"/>
      <c r="OWH169" s="447"/>
      <c r="OWI169" s="447"/>
      <c r="OWJ169" s="447"/>
      <c r="OWK169" s="447"/>
      <c r="OWL169" s="447"/>
      <c r="OWM169" s="447"/>
      <c r="OWN169" s="447"/>
      <c r="OWO169" s="447"/>
      <c r="OWP169" s="447"/>
      <c r="OWQ169" s="447"/>
      <c r="OWR169" s="447"/>
      <c r="OWS169" s="447"/>
      <c r="OWT169" s="447"/>
      <c r="OWU169" s="447"/>
      <c r="OWV169" s="447"/>
      <c r="OWW169" s="447"/>
      <c r="OWX169" s="447"/>
      <c r="OWY169" s="447"/>
      <c r="OWZ169" s="447"/>
      <c r="OXA169" s="447"/>
      <c r="OXB169" s="447"/>
      <c r="OXC169" s="447"/>
      <c r="OXD169" s="447"/>
      <c r="OXE169" s="447"/>
      <c r="OXF169" s="447"/>
      <c r="OXG169" s="447"/>
      <c r="OXH169" s="447"/>
      <c r="OXI169" s="447"/>
      <c r="OXJ169" s="447"/>
      <c r="OXK169" s="447"/>
      <c r="OXL169" s="447"/>
      <c r="OXM169" s="447"/>
      <c r="OXN169" s="447"/>
      <c r="OXO169" s="447"/>
      <c r="OXP169" s="447"/>
      <c r="OXQ169" s="447"/>
      <c r="OXR169" s="447"/>
      <c r="OXS169" s="447"/>
      <c r="OXT169" s="447"/>
      <c r="OXU169" s="447"/>
      <c r="OXV169" s="447"/>
      <c r="OXW169" s="447"/>
      <c r="OXX169" s="447"/>
      <c r="OXY169" s="447"/>
      <c r="OXZ169" s="447"/>
      <c r="OYA169" s="447"/>
      <c r="OYB169" s="447"/>
      <c r="OYC169" s="447"/>
      <c r="OYD169" s="447"/>
      <c r="OYE169" s="447"/>
      <c r="OYF169" s="447"/>
      <c r="OYG169" s="447"/>
      <c r="OYH169" s="447"/>
      <c r="OYI169" s="447"/>
      <c r="OYJ169" s="447"/>
      <c r="OYK169" s="447"/>
      <c r="OYL169" s="447"/>
      <c r="OYM169" s="447"/>
      <c r="OYN169" s="447"/>
      <c r="OYO169" s="447"/>
      <c r="OYP169" s="447"/>
      <c r="OYQ169" s="447"/>
      <c r="OYR169" s="447"/>
      <c r="OYS169" s="447"/>
      <c r="OYT169" s="447"/>
      <c r="OYU169" s="447"/>
      <c r="OYV169" s="447"/>
      <c r="OYW169" s="447"/>
      <c r="OYX169" s="447"/>
      <c r="OYY169" s="447"/>
      <c r="OYZ169" s="447"/>
      <c r="OZA169" s="447"/>
      <c r="OZB169" s="447"/>
      <c r="OZC169" s="447"/>
      <c r="OZD169" s="447"/>
      <c r="OZE169" s="447"/>
      <c r="OZF169" s="447"/>
      <c r="OZG169" s="447"/>
      <c r="OZH169" s="447"/>
      <c r="OZI169" s="447"/>
      <c r="OZJ169" s="447"/>
      <c r="OZK169" s="447"/>
      <c r="OZL169" s="447"/>
      <c r="OZM169" s="447"/>
      <c r="OZN169" s="447"/>
      <c r="OZO169" s="447"/>
      <c r="OZP169" s="447"/>
      <c r="OZQ169" s="447"/>
      <c r="OZR169" s="447"/>
      <c r="OZS169" s="447"/>
      <c r="OZT169" s="447"/>
      <c r="OZU169" s="447"/>
      <c r="OZV169" s="447"/>
      <c r="OZW169" s="447"/>
      <c r="OZX169" s="447"/>
      <c r="OZY169" s="447"/>
      <c r="OZZ169" s="447"/>
      <c r="PAA169" s="447"/>
      <c r="PAB169" s="447"/>
      <c r="PAC169" s="447"/>
      <c r="PAD169" s="447"/>
      <c r="PAE169" s="447"/>
      <c r="PAF169" s="447"/>
      <c r="PAG169" s="447"/>
      <c r="PAH169" s="447"/>
      <c r="PAI169" s="447"/>
      <c r="PAJ169" s="447"/>
      <c r="PAK169" s="447"/>
      <c r="PAL169" s="447"/>
      <c r="PAM169" s="447"/>
      <c r="PAN169" s="447"/>
      <c r="PAO169" s="447"/>
      <c r="PAP169" s="447"/>
      <c r="PAQ169" s="447"/>
      <c r="PAR169" s="447"/>
      <c r="PAS169" s="447"/>
      <c r="PAT169" s="447"/>
      <c r="PAU169" s="447"/>
      <c r="PAV169" s="447"/>
      <c r="PAW169" s="447"/>
      <c r="PAX169" s="447"/>
      <c r="PAY169" s="447"/>
      <c r="PAZ169" s="447"/>
      <c r="PBA169" s="447"/>
      <c r="PBB169" s="447"/>
      <c r="PBC169" s="447"/>
      <c r="PBD169" s="447"/>
      <c r="PBE169" s="447"/>
      <c r="PBF169" s="447"/>
      <c r="PBG169" s="447"/>
      <c r="PBH169" s="447"/>
      <c r="PBI169" s="447"/>
      <c r="PBJ169" s="447"/>
      <c r="PBK169" s="447"/>
      <c r="PBL169" s="447"/>
      <c r="PBM169" s="447"/>
      <c r="PBN169" s="447"/>
      <c r="PBO169" s="447"/>
      <c r="PBP169" s="447"/>
      <c r="PBQ169" s="447"/>
      <c r="PBR169" s="447"/>
      <c r="PBS169" s="447"/>
      <c r="PBT169" s="447"/>
      <c r="PBU169" s="447"/>
      <c r="PBV169" s="447"/>
      <c r="PBW169" s="447"/>
      <c r="PBX169" s="447"/>
      <c r="PBY169" s="447"/>
      <c r="PBZ169" s="447"/>
      <c r="PCA169" s="447"/>
      <c r="PCB169" s="447"/>
      <c r="PCC169" s="447"/>
      <c r="PCD169" s="447"/>
      <c r="PCE169" s="447"/>
      <c r="PCF169" s="447"/>
      <c r="PCG169" s="447"/>
      <c r="PCH169" s="447"/>
      <c r="PCI169" s="447"/>
      <c r="PCJ169" s="447"/>
      <c r="PCK169" s="447"/>
      <c r="PCL169" s="447"/>
      <c r="PCM169" s="447"/>
      <c r="PCN169" s="447"/>
      <c r="PCO169" s="447"/>
      <c r="PCP169" s="447"/>
      <c r="PCQ169" s="447"/>
      <c r="PCR169" s="447"/>
      <c r="PCS169" s="447"/>
      <c r="PCT169" s="447"/>
      <c r="PCU169" s="447"/>
      <c r="PCV169" s="447"/>
      <c r="PCW169" s="447"/>
      <c r="PCX169" s="447"/>
      <c r="PCY169" s="447"/>
      <c r="PCZ169" s="447"/>
      <c r="PDA169" s="447"/>
      <c r="PDB169" s="447"/>
      <c r="PDC169" s="447"/>
      <c r="PDD169" s="447"/>
      <c r="PDE169" s="447"/>
      <c r="PDF169" s="447"/>
      <c r="PDG169" s="447"/>
      <c r="PDH169" s="447"/>
      <c r="PDI169" s="447"/>
      <c r="PDJ169" s="447"/>
      <c r="PDK169" s="447"/>
      <c r="PDL169" s="447"/>
      <c r="PDM169" s="447"/>
      <c r="PDN169" s="447"/>
      <c r="PDO169" s="447"/>
      <c r="PDP169" s="447"/>
      <c r="PDQ169" s="447"/>
      <c r="PDR169" s="447"/>
      <c r="PDS169" s="447"/>
      <c r="PDT169" s="447"/>
      <c r="PDU169" s="447"/>
      <c r="PDV169" s="447"/>
      <c r="PDW169" s="447"/>
      <c r="PDX169" s="447"/>
      <c r="PDY169" s="447"/>
      <c r="PDZ169" s="447"/>
      <c r="PEA169" s="447"/>
      <c r="PEB169" s="447"/>
      <c r="PEC169" s="447"/>
      <c r="PED169" s="447"/>
      <c r="PEE169" s="447"/>
      <c r="PEF169" s="447"/>
      <c r="PEG169" s="447"/>
      <c r="PEH169" s="447"/>
      <c r="PEI169" s="447"/>
      <c r="PEJ169" s="447"/>
      <c r="PEK169" s="447"/>
      <c r="PEL169" s="447"/>
      <c r="PEM169" s="447"/>
      <c r="PEN169" s="447"/>
      <c r="PEO169" s="447"/>
      <c r="PEP169" s="447"/>
      <c r="PEQ169" s="447"/>
      <c r="PER169" s="447"/>
      <c r="PES169" s="447"/>
      <c r="PET169" s="447"/>
      <c r="PEU169" s="447"/>
      <c r="PEV169" s="447"/>
      <c r="PEW169" s="447"/>
      <c r="PEX169" s="447"/>
      <c r="PEY169" s="447"/>
      <c r="PEZ169" s="447"/>
      <c r="PFA169" s="447"/>
      <c r="PFB169" s="447"/>
      <c r="PFC169" s="447"/>
      <c r="PFD169" s="447"/>
      <c r="PFE169" s="447"/>
      <c r="PFF169" s="447"/>
      <c r="PFG169" s="447"/>
      <c r="PFH169" s="447"/>
      <c r="PFI169" s="447"/>
      <c r="PFJ169" s="447"/>
      <c r="PFK169" s="447"/>
      <c r="PFL169" s="447"/>
      <c r="PFM169" s="447"/>
      <c r="PFN169" s="447"/>
      <c r="PFO169" s="447"/>
      <c r="PFP169" s="447"/>
      <c r="PFQ169" s="447"/>
      <c r="PFR169" s="447"/>
      <c r="PFS169" s="447"/>
      <c r="PFT169" s="447"/>
      <c r="PFU169" s="447"/>
      <c r="PFV169" s="447"/>
      <c r="PFW169" s="447"/>
      <c r="PFX169" s="447"/>
      <c r="PFY169" s="447"/>
      <c r="PFZ169" s="447"/>
      <c r="PGA169" s="447"/>
      <c r="PGB169" s="447"/>
      <c r="PGC169" s="447"/>
      <c r="PGD169" s="447"/>
      <c r="PGE169" s="447"/>
      <c r="PGF169" s="447"/>
      <c r="PGG169" s="447"/>
      <c r="PGH169" s="447"/>
      <c r="PGI169" s="447"/>
      <c r="PGJ169" s="447"/>
      <c r="PGK169" s="447"/>
      <c r="PGL169" s="447"/>
      <c r="PGM169" s="447"/>
      <c r="PGN169" s="447"/>
      <c r="PGO169" s="447"/>
      <c r="PGP169" s="447"/>
      <c r="PGQ169" s="447"/>
      <c r="PGR169" s="447"/>
      <c r="PGS169" s="447"/>
      <c r="PGT169" s="447"/>
      <c r="PGU169" s="447"/>
      <c r="PGV169" s="447"/>
      <c r="PGW169" s="447"/>
      <c r="PGX169" s="447"/>
      <c r="PGY169" s="447"/>
      <c r="PGZ169" s="447"/>
      <c r="PHA169" s="447"/>
      <c r="PHB169" s="447"/>
      <c r="PHC169" s="447"/>
      <c r="PHD169" s="447"/>
      <c r="PHE169" s="447"/>
      <c r="PHF169" s="447"/>
      <c r="PHG169" s="447"/>
      <c r="PHH169" s="447"/>
      <c r="PHI169" s="447"/>
      <c r="PHJ169" s="447"/>
      <c r="PHK169" s="447"/>
      <c r="PHL169" s="447"/>
      <c r="PHM169" s="447"/>
      <c r="PHN169" s="447"/>
      <c r="PHO169" s="447"/>
      <c r="PHP169" s="447"/>
      <c r="PHQ169" s="447"/>
      <c r="PHR169" s="447"/>
      <c r="PHS169" s="447"/>
      <c r="PHT169" s="447"/>
      <c r="PHU169" s="447"/>
      <c r="PHV169" s="447"/>
      <c r="PHW169" s="447"/>
      <c r="PHX169" s="447"/>
      <c r="PHY169" s="447"/>
      <c r="PHZ169" s="447"/>
      <c r="PIA169" s="447"/>
      <c r="PIB169" s="447"/>
      <c r="PIC169" s="447"/>
      <c r="PID169" s="447"/>
      <c r="PIE169" s="447"/>
      <c r="PIF169" s="447"/>
      <c r="PIG169" s="447"/>
      <c r="PIH169" s="447"/>
      <c r="PII169" s="447"/>
      <c r="PIJ169" s="447"/>
      <c r="PIK169" s="447"/>
      <c r="PIL169" s="447"/>
      <c r="PIM169" s="447"/>
      <c r="PIN169" s="447"/>
      <c r="PIO169" s="447"/>
      <c r="PIP169" s="447"/>
      <c r="PIQ169" s="447"/>
      <c r="PIR169" s="447"/>
      <c r="PIS169" s="447"/>
      <c r="PIT169" s="447"/>
      <c r="PIU169" s="447"/>
      <c r="PIV169" s="447"/>
      <c r="PIW169" s="447"/>
      <c r="PIX169" s="447"/>
      <c r="PIY169" s="447"/>
      <c r="PIZ169" s="447"/>
      <c r="PJA169" s="447"/>
      <c r="PJB169" s="447"/>
      <c r="PJC169" s="447"/>
      <c r="PJD169" s="447"/>
      <c r="PJE169" s="447"/>
      <c r="PJF169" s="447"/>
      <c r="PJG169" s="447"/>
      <c r="PJH169" s="447"/>
      <c r="PJI169" s="447"/>
      <c r="PJJ169" s="447"/>
      <c r="PJK169" s="447"/>
      <c r="PJL169" s="447"/>
      <c r="PJM169" s="447"/>
      <c r="PJN169" s="447"/>
      <c r="PJO169" s="447"/>
      <c r="PJP169" s="447"/>
      <c r="PJQ169" s="447"/>
      <c r="PJR169" s="447"/>
      <c r="PJS169" s="447"/>
      <c r="PJT169" s="447"/>
      <c r="PJU169" s="447"/>
      <c r="PJV169" s="447"/>
      <c r="PJW169" s="447"/>
      <c r="PJX169" s="447"/>
      <c r="PJY169" s="447"/>
      <c r="PJZ169" s="447"/>
      <c r="PKA169" s="447"/>
      <c r="PKB169" s="447"/>
      <c r="PKC169" s="447"/>
      <c r="PKD169" s="447"/>
      <c r="PKE169" s="447"/>
      <c r="PKF169" s="447"/>
      <c r="PKG169" s="447"/>
      <c r="PKH169" s="447"/>
      <c r="PKI169" s="447"/>
      <c r="PKJ169" s="447"/>
      <c r="PKK169" s="447"/>
      <c r="PKL169" s="447"/>
      <c r="PKM169" s="447"/>
      <c r="PKN169" s="447"/>
      <c r="PKO169" s="447"/>
      <c r="PKP169" s="447"/>
      <c r="PKQ169" s="447"/>
      <c r="PKR169" s="447"/>
      <c r="PKS169" s="447"/>
      <c r="PKT169" s="447"/>
      <c r="PKU169" s="447"/>
      <c r="PKV169" s="447"/>
      <c r="PKW169" s="447"/>
      <c r="PKX169" s="447"/>
      <c r="PKY169" s="447"/>
      <c r="PKZ169" s="447"/>
      <c r="PLA169" s="447"/>
      <c r="PLB169" s="447"/>
      <c r="PLC169" s="447"/>
      <c r="PLD169" s="447"/>
      <c r="PLE169" s="447"/>
      <c r="PLF169" s="447"/>
      <c r="PLG169" s="447"/>
      <c r="PLH169" s="447"/>
      <c r="PLI169" s="447"/>
      <c r="PLJ169" s="447"/>
      <c r="PLK169" s="447"/>
      <c r="PLL169" s="447"/>
      <c r="PLM169" s="447"/>
      <c r="PLN169" s="447"/>
      <c r="PLO169" s="447"/>
      <c r="PLP169" s="447"/>
      <c r="PLQ169" s="447"/>
      <c r="PLR169" s="447"/>
      <c r="PLS169" s="447"/>
      <c r="PLT169" s="447"/>
      <c r="PLU169" s="447"/>
      <c r="PLV169" s="447"/>
      <c r="PLW169" s="447"/>
      <c r="PLX169" s="447"/>
      <c r="PLY169" s="447"/>
      <c r="PLZ169" s="447"/>
      <c r="PMA169" s="447"/>
      <c r="PMB169" s="447"/>
      <c r="PMC169" s="447"/>
      <c r="PMD169" s="447"/>
      <c r="PME169" s="447"/>
      <c r="PMF169" s="447"/>
      <c r="PMG169" s="447"/>
      <c r="PMH169" s="447"/>
      <c r="PMI169" s="447"/>
      <c r="PMJ169" s="447"/>
      <c r="PMK169" s="447"/>
      <c r="PML169" s="447"/>
      <c r="PMM169" s="447"/>
      <c r="PMN169" s="447"/>
      <c r="PMO169" s="447"/>
      <c r="PMP169" s="447"/>
      <c r="PMQ169" s="447"/>
      <c r="PMR169" s="447"/>
      <c r="PMS169" s="447"/>
      <c r="PMT169" s="447"/>
      <c r="PMU169" s="447"/>
      <c r="PMV169" s="447"/>
      <c r="PMW169" s="447"/>
      <c r="PMX169" s="447"/>
      <c r="PMY169" s="447"/>
      <c r="PMZ169" s="447"/>
      <c r="PNA169" s="447"/>
      <c r="PNB169" s="447"/>
      <c r="PNC169" s="447"/>
      <c r="PND169" s="447"/>
      <c r="PNE169" s="447"/>
      <c r="PNF169" s="447"/>
      <c r="PNG169" s="447"/>
      <c r="PNH169" s="447"/>
      <c r="PNI169" s="447"/>
      <c r="PNJ169" s="447"/>
      <c r="PNK169" s="447"/>
      <c r="PNL169" s="447"/>
      <c r="PNM169" s="447"/>
      <c r="PNN169" s="447"/>
      <c r="PNO169" s="447"/>
      <c r="PNP169" s="447"/>
      <c r="PNQ169" s="447"/>
      <c r="PNR169" s="447"/>
      <c r="PNS169" s="447"/>
      <c r="PNT169" s="447"/>
      <c r="PNU169" s="447"/>
      <c r="PNV169" s="447"/>
      <c r="PNW169" s="447"/>
      <c r="PNX169" s="447"/>
      <c r="PNY169" s="447"/>
      <c r="PNZ169" s="447"/>
      <c r="POA169" s="447"/>
      <c r="POB169" s="447"/>
      <c r="POC169" s="447"/>
      <c r="POD169" s="447"/>
      <c r="POE169" s="447"/>
      <c r="POF169" s="447"/>
      <c r="POG169" s="447"/>
      <c r="POH169" s="447"/>
      <c r="POI169" s="447"/>
      <c r="POJ169" s="447"/>
      <c r="POK169" s="447"/>
      <c r="POL169" s="447"/>
      <c r="POM169" s="447"/>
      <c r="PON169" s="447"/>
      <c r="POO169" s="447"/>
      <c r="POP169" s="447"/>
      <c r="POQ169" s="447"/>
      <c r="POR169" s="447"/>
      <c r="POS169" s="447"/>
      <c r="POT169" s="447"/>
      <c r="POU169" s="447"/>
      <c r="POV169" s="447"/>
      <c r="POW169" s="447"/>
      <c r="POX169" s="447"/>
      <c r="POY169" s="447"/>
      <c r="POZ169" s="447"/>
      <c r="PPA169" s="447"/>
      <c r="PPB169" s="447"/>
      <c r="PPC169" s="447"/>
      <c r="PPD169" s="447"/>
      <c r="PPE169" s="447"/>
      <c r="PPF169" s="447"/>
      <c r="PPG169" s="447"/>
      <c r="PPH169" s="447"/>
      <c r="PPI169" s="447"/>
      <c r="PPJ169" s="447"/>
      <c r="PPK169" s="447"/>
      <c r="PPL169" s="447"/>
      <c r="PPM169" s="447"/>
      <c r="PPN169" s="447"/>
      <c r="PPO169" s="447"/>
      <c r="PPP169" s="447"/>
      <c r="PPQ169" s="447"/>
      <c r="PPR169" s="447"/>
      <c r="PPS169" s="447"/>
      <c r="PPT169" s="447"/>
      <c r="PPU169" s="447"/>
      <c r="PPV169" s="447"/>
      <c r="PPW169" s="447"/>
      <c r="PPX169" s="447"/>
      <c r="PPY169" s="447"/>
      <c r="PPZ169" s="447"/>
      <c r="PQA169" s="447"/>
      <c r="PQB169" s="447"/>
      <c r="PQC169" s="447"/>
      <c r="PQD169" s="447"/>
      <c r="PQE169" s="447"/>
      <c r="PQF169" s="447"/>
      <c r="PQG169" s="447"/>
      <c r="PQH169" s="447"/>
      <c r="PQI169" s="447"/>
      <c r="PQJ169" s="447"/>
      <c r="PQK169" s="447"/>
      <c r="PQL169" s="447"/>
      <c r="PQM169" s="447"/>
      <c r="PQN169" s="447"/>
      <c r="PQO169" s="447"/>
      <c r="PQP169" s="447"/>
      <c r="PQQ169" s="447"/>
      <c r="PQR169" s="447"/>
      <c r="PQS169" s="447"/>
      <c r="PQT169" s="447"/>
      <c r="PQU169" s="447"/>
      <c r="PQV169" s="447"/>
      <c r="PQW169" s="447"/>
      <c r="PQX169" s="447"/>
      <c r="PQY169" s="447"/>
      <c r="PQZ169" s="447"/>
      <c r="PRA169" s="447"/>
      <c r="PRB169" s="447"/>
      <c r="PRC169" s="447"/>
      <c r="PRD169" s="447"/>
      <c r="PRE169" s="447"/>
      <c r="PRF169" s="447"/>
      <c r="PRG169" s="447"/>
      <c r="PRH169" s="447"/>
      <c r="PRI169" s="447"/>
      <c r="PRJ169" s="447"/>
      <c r="PRK169" s="447"/>
      <c r="PRL169" s="447"/>
      <c r="PRM169" s="447"/>
      <c r="PRN169" s="447"/>
      <c r="PRO169" s="447"/>
      <c r="PRP169" s="447"/>
      <c r="PRQ169" s="447"/>
      <c r="PRR169" s="447"/>
      <c r="PRS169" s="447"/>
      <c r="PRT169" s="447"/>
      <c r="PRU169" s="447"/>
      <c r="PRV169" s="447"/>
      <c r="PRW169" s="447"/>
      <c r="PRX169" s="447"/>
      <c r="PRY169" s="447"/>
      <c r="PRZ169" s="447"/>
      <c r="PSA169" s="447"/>
      <c r="PSB169" s="447"/>
      <c r="PSC169" s="447"/>
      <c r="PSD169" s="447"/>
      <c r="PSE169" s="447"/>
      <c r="PSF169" s="447"/>
      <c r="PSG169" s="447"/>
      <c r="PSH169" s="447"/>
      <c r="PSI169" s="447"/>
      <c r="PSJ169" s="447"/>
      <c r="PSK169" s="447"/>
      <c r="PSL169" s="447"/>
      <c r="PSM169" s="447"/>
      <c r="PSN169" s="447"/>
      <c r="PSO169" s="447"/>
      <c r="PSP169" s="447"/>
      <c r="PSQ169" s="447"/>
      <c r="PSR169" s="447"/>
      <c r="PSS169" s="447"/>
      <c r="PST169" s="447"/>
      <c r="PSU169" s="447"/>
      <c r="PSV169" s="447"/>
      <c r="PSW169" s="447"/>
      <c r="PSX169" s="447"/>
      <c r="PSY169" s="447"/>
      <c r="PSZ169" s="447"/>
      <c r="PTA169" s="447"/>
      <c r="PTB169" s="447"/>
      <c r="PTC169" s="447"/>
      <c r="PTD169" s="447"/>
      <c r="PTE169" s="447"/>
      <c r="PTF169" s="447"/>
      <c r="PTG169" s="447"/>
      <c r="PTH169" s="447"/>
      <c r="PTI169" s="447"/>
      <c r="PTJ169" s="447"/>
      <c r="PTK169" s="447"/>
      <c r="PTL169" s="447"/>
      <c r="PTM169" s="447"/>
      <c r="PTN169" s="447"/>
      <c r="PTO169" s="447"/>
      <c r="PTP169" s="447"/>
      <c r="PTQ169" s="447"/>
      <c r="PTR169" s="447"/>
      <c r="PTS169" s="447"/>
      <c r="PTT169" s="447"/>
      <c r="PTU169" s="447"/>
      <c r="PTV169" s="447"/>
      <c r="PTW169" s="447"/>
      <c r="PTX169" s="447"/>
      <c r="PTY169" s="447"/>
      <c r="PTZ169" s="447"/>
      <c r="PUA169" s="447"/>
      <c r="PUB169" s="447"/>
      <c r="PUC169" s="447"/>
      <c r="PUD169" s="447"/>
      <c r="PUE169" s="447"/>
      <c r="PUF169" s="447"/>
      <c r="PUG169" s="447"/>
      <c r="PUH169" s="447"/>
      <c r="PUI169" s="447"/>
      <c r="PUJ169" s="447"/>
      <c r="PUK169" s="447"/>
      <c r="PUL169" s="447"/>
      <c r="PUM169" s="447"/>
      <c r="PUN169" s="447"/>
      <c r="PUO169" s="447"/>
      <c r="PUP169" s="447"/>
      <c r="PUQ169" s="447"/>
      <c r="PUR169" s="447"/>
      <c r="PUS169" s="447"/>
      <c r="PUT169" s="447"/>
      <c r="PUU169" s="447"/>
      <c r="PUV169" s="447"/>
      <c r="PUW169" s="447"/>
      <c r="PUX169" s="447"/>
      <c r="PUY169" s="447"/>
      <c r="PUZ169" s="447"/>
      <c r="PVA169" s="447"/>
      <c r="PVB169" s="447"/>
      <c r="PVC169" s="447"/>
      <c r="PVD169" s="447"/>
      <c r="PVE169" s="447"/>
      <c r="PVF169" s="447"/>
      <c r="PVG169" s="447"/>
      <c r="PVH169" s="447"/>
      <c r="PVI169" s="447"/>
      <c r="PVJ169" s="447"/>
      <c r="PVK169" s="447"/>
      <c r="PVL169" s="447"/>
      <c r="PVM169" s="447"/>
      <c r="PVN169" s="447"/>
      <c r="PVO169" s="447"/>
      <c r="PVP169" s="447"/>
      <c r="PVQ169" s="447"/>
      <c r="PVR169" s="447"/>
      <c r="PVS169" s="447"/>
      <c r="PVT169" s="447"/>
      <c r="PVU169" s="447"/>
      <c r="PVV169" s="447"/>
      <c r="PVW169" s="447"/>
      <c r="PVX169" s="447"/>
      <c r="PVY169" s="447"/>
      <c r="PVZ169" s="447"/>
      <c r="PWA169" s="447"/>
      <c r="PWB169" s="447"/>
      <c r="PWC169" s="447"/>
      <c r="PWD169" s="447"/>
      <c r="PWE169" s="447"/>
      <c r="PWF169" s="447"/>
      <c r="PWG169" s="447"/>
      <c r="PWH169" s="447"/>
      <c r="PWI169" s="447"/>
      <c r="PWJ169" s="447"/>
      <c r="PWK169" s="447"/>
      <c r="PWL169" s="447"/>
      <c r="PWM169" s="447"/>
      <c r="PWN169" s="447"/>
      <c r="PWO169" s="447"/>
      <c r="PWP169" s="447"/>
      <c r="PWQ169" s="447"/>
      <c r="PWR169" s="447"/>
      <c r="PWS169" s="447"/>
      <c r="PWT169" s="447"/>
      <c r="PWU169" s="447"/>
      <c r="PWV169" s="447"/>
      <c r="PWW169" s="447"/>
      <c r="PWX169" s="447"/>
      <c r="PWY169" s="447"/>
      <c r="PWZ169" s="447"/>
      <c r="PXA169" s="447"/>
      <c r="PXB169" s="447"/>
      <c r="PXC169" s="447"/>
      <c r="PXD169" s="447"/>
      <c r="PXE169" s="447"/>
      <c r="PXF169" s="447"/>
      <c r="PXG169" s="447"/>
      <c r="PXH169" s="447"/>
      <c r="PXI169" s="447"/>
      <c r="PXJ169" s="447"/>
      <c r="PXK169" s="447"/>
      <c r="PXL169" s="447"/>
      <c r="PXM169" s="447"/>
      <c r="PXN169" s="447"/>
      <c r="PXO169" s="447"/>
      <c r="PXP169" s="447"/>
      <c r="PXQ169" s="447"/>
      <c r="PXR169" s="447"/>
      <c r="PXS169" s="447"/>
      <c r="PXT169" s="447"/>
      <c r="PXU169" s="447"/>
      <c r="PXV169" s="447"/>
      <c r="PXW169" s="447"/>
      <c r="PXX169" s="447"/>
      <c r="PXY169" s="447"/>
      <c r="PXZ169" s="447"/>
      <c r="PYA169" s="447"/>
      <c r="PYB169" s="447"/>
      <c r="PYC169" s="447"/>
      <c r="PYD169" s="447"/>
      <c r="PYE169" s="447"/>
      <c r="PYF169" s="447"/>
      <c r="PYG169" s="447"/>
      <c r="PYH169" s="447"/>
      <c r="PYI169" s="447"/>
      <c r="PYJ169" s="447"/>
      <c r="PYK169" s="447"/>
      <c r="PYL169" s="447"/>
      <c r="PYM169" s="447"/>
      <c r="PYN169" s="447"/>
      <c r="PYO169" s="447"/>
      <c r="PYP169" s="447"/>
      <c r="PYQ169" s="447"/>
      <c r="PYR169" s="447"/>
      <c r="PYS169" s="447"/>
      <c r="PYT169" s="447"/>
      <c r="PYU169" s="447"/>
      <c r="PYV169" s="447"/>
      <c r="PYW169" s="447"/>
      <c r="PYX169" s="447"/>
      <c r="PYY169" s="447"/>
      <c r="PYZ169" s="447"/>
      <c r="PZA169" s="447"/>
      <c r="PZB169" s="447"/>
      <c r="PZC169" s="447"/>
      <c r="PZD169" s="447"/>
      <c r="PZE169" s="447"/>
      <c r="PZF169" s="447"/>
      <c r="PZG169" s="447"/>
      <c r="PZH169" s="447"/>
      <c r="PZI169" s="447"/>
      <c r="PZJ169" s="447"/>
      <c r="PZK169" s="447"/>
      <c r="PZL169" s="447"/>
      <c r="PZM169" s="447"/>
      <c r="PZN169" s="447"/>
      <c r="PZO169" s="447"/>
      <c r="PZP169" s="447"/>
      <c r="PZQ169" s="447"/>
      <c r="PZR169" s="447"/>
      <c r="PZS169" s="447"/>
      <c r="PZT169" s="447"/>
      <c r="PZU169" s="447"/>
      <c r="PZV169" s="447"/>
      <c r="PZW169" s="447"/>
      <c r="PZX169" s="447"/>
      <c r="PZY169" s="447"/>
      <c r="PZZ169" s="447"/>
      <c r="QAA169" s="447"/>
      <c r="QAB169" s="447"/>
      <c r="QAC169" s="447"/>
      <c r="QAD169" s="447"/>
      <c r="QAE169" s="447"/>
      <c r="QAF169" s="447"/>
      <c r="QAG169" s="447"/>
      <c r="QAH169" s="447"/>
      <c r="QAI169" s="447"/>
      <c r="QAJ169" s="447"/>
      <c r="QAK169" s="447"/>
      <c r="QAL169" s="447"/>
      <c r="QAM169" s="447"/>
      <c r="QAN169" s="447"/>
      <c r="QAO169" s="447"/>
      <c r="QAP169" s="447"/>
      <c r="QAQ169" s="447"/>
      <c r="QAR169" s="447"/>
      <c r="QAS169" s="447"/>
      <c r="QAT169" s="447"/>
      <c r="QAU169" s="447"/>
      <c r="QAV169" s="447"/>
      <c r="QAW169" s="447"/>
      <c r="QAX169" s="447"/>
      <c r="QAY169" s="447"/>
      <c r="QAZ169" s="447"/>
      <c r="QBA169" s="447"/>
      <c r="QBB169" s="447"/>
      <c r="QBC169" s="447"/>
      <c r="QBD169" s="447"/>
      <c r="QBE169" s="447"/>
      <c r="QBF169" s="447"/>
      <c r="QBG169" s="447"/>
      <c r="QBH169" s="447"/>
      <c r="QBI169" s="447"/>
      <c r="QBJ169" s="447"/>
      <c r="QBK169" s="447"/>
      <c r="QBL169" s="447"/>
      <c r="QBM169" s="447"/>
      <c r="QBN169" s="447"/>
      <c r="QBO169" s="447"/>
      <c r="QBP169" s="447"/>
      <c r="QBQ169" s="447"/>
      <c r="QBR169" s="447"/>
      <c r="QBS169" s="447"/>
      <c r="QBT169" s="447"/>
      <c r="QBU169" s="447"/>
      <c r="QBV169" s="447"/>
      <c r="QBW169" s="447"/>
      <c r="QBX169" s="447"/>
      <c r="QBY169" s="447"/>
      <c r="QBZ169" s="447"/>
      <c r="QCA169" s="447"/>
      <c r="QCB169" s="447"/>
      <c r="QCC169" s="447"/>
      <c r="QCD169" s="447"/>
      <c r="QCE169" s="447"/>
      <c r="QCF169" s="447"/>
      <c r="QCG169" s="447"/>
      <c r="QCH169" s="447"/>
      <c r="QCI169" s="447"/>
      <c r="QCJ169" s="447"/>
      <c r="QCK169" s="447"/>
      <c r="QCL169" s="447"/>
      <c r="QCM169" s="447"/>
      <c r="QCN169" s="447"/>
      <c r="QCO169" s="447"/>
      <c r="QCP169" s="447"/>
      <c r="QCQ169" s="447"/>
      <c r="QCR169" s="447"/>
      <c r="QCS169" s="447"/>
      <c r="QCT169" s="447"/>
      <c r="QCU169" s="447"/>
      <c r="QCV169" s="447"/>
      <c r="QCW169" s="447"/>
      <c r="QCX169" s="447"/>
      <c r="QCY169" s="447"/>
      <c r="QCZ169" s="447"/>
      <c r="QDA169" s="447"/>
      <c r="QDB169" s="447"/>
      <c r="QDC169" s="447"/>
      <c r="QDD169" s="447"/>
      <c r="QDE169" s="447"/>
      <c r="QDF169" s="447"/>
      <c r="QDG169" s="447"/>
      <c r="QDH169" s="447"/>
      <c r="QDI169" s="447"/>
      <c r="QDJ169" s="447"/>
      <c r="QDK169" s="447"/>
      <c r="QDL169" s="447"/>
      <c r="QDM169" s="447"/>
      <c r="QDN169" s="447"/>
      <c r="QDO169" s="447"/>
      <c r="QDP169" s="447"/>
      <c r="QDQ169" s="447"/>
      <c r="QDR169" s="447"/>
      <c r="QDS169" s="447"/>
      <c r="QDT169" s="447"/>
      <c r="QDU169" s="447"/>
      <c r="QDV169" s="447"/>
      <c r="QDW169" s="447"/>
      <c r="QDX169" s="447"/>
      <c r="QDY169" s="447"/>
      <c r="QDZ169" s="447"/>
      <c r="QEA169" s="447"/>
      <c r="QEB169" s="447"/>
      <c r="QEC169" s="447"/>
      <c r="QED169" s="447"/>
      <c r="QEE169" s="447"/>
      <c r="QEF169" s="447"/>
      <c r="QEG169" s="447"/>
      <c r="QEH169" s="447"/>
      <c r="QEI169" s="447"/>
      <c r="QEJ169" s="447"/>
      <c r="QEK169" s="447"/>
      <c r="QEL169" s="447"/>
      <c r="QEM169" s="447"/>
      <c r="QEN169" s="447"/>
      <c r="QEO169" s="447"/>
      <c r="QEP169" s="447"/>
      <c r="QEQ169" s="447"/>
      <c r="QER169" s="447"/>
      <c r="QES169" s="447"/>
      <c r="QET169" s="447"/>
      <c r="QEU169" s="447"/>
      <c r="QEV169" s="447"/>
      <c r="QEW169" s="447"/>
      <c r="QEX169" s="447"/>
      <c r="QEY169" s="447"/>
      <c r="QEZ169" s="447"/>
      <c r="QFA169" s="447"/>
      <c r="QFB169" s="447"/>
      <c r="QFC169" s="447"/>
      <c r="QFD169" s="447"/>
      <c r="QFE169" s="447"/>
      <c r="QFF169" s="447"/>
      <c r="QFG169" s="447"/>
      <c r="QFH169" s="447"/>
      <c r="QFI169" s="447"/>
      <c r="QFJ169" s="447"/>
      <c r="QFK169" s="447"/>
      <c r="QFL169" s="447"/>
      <c r="QFM169" s="447"/>
      <c r="QFN169" s="447"/>
      <c r="QFO169" s="447"/>
      <c r="QFP169" s="447"/>
      <c r="QFQ169" s="447"/>
      <c r="QFR169" s="447"/>
      <c r="QFS169" s="447"/>
      <c r="QFT169" s="447"/>
      <c r="QFU169" s="447"/>
      <c r="QFV169" s="447"/>
      <c r="QFW169" s="447"/>
      <c r="QFX169" s="447"/>
      <c r="QFY169" s="447"/>
      <c r="QFZ169" s="447"/>
      <c r="QGA169" s="447"/>
      <c r="QGB169" s="447"/>
      <c r="QGC169" s="447"/>
      <c r="QGD169" s="447"/>
      <c r="QGE169" s="447"/>
      <c r="QGF169" s="447"/>
      <c r="QGG169" s="447"/>
      <c r="QGH169" s="447"/>
      <c r="QGI169" s="447"/>
      <c r="QGJ169" s="447"/>
      <c r="QGK169" s="447"/>
      <c r="QGL169" s="447"/>
      <c r="QGM169" s="447"/>
      <c r="QGN169" s="447"/>
      <c r="QGO169" s="447"/>
      <c r="QGP169" s="447"/>
      <c r="QGQ169" s="447"/>
      <c r="QGR169" s="447"/>
      <c r="QGS169" s="447"/>
      <c r="QGT169" s="447"/>
      <c r="QGU169" s="447"/>
      <c r="QGV169" s="447"/>
      <c r="QGW169" s="447"/>
      <c r="QGX169" s="447"/>
      <c r="QGY169" s="447"/>
      <c r="QGZ169" s="447"/>
      <c r="QHA169" s="447"/>
      <c r="QHB169" s="447"/>
      <c r="QHC169" s="447"/>
      <c r="QHD169" s="447"/>
      <c r="QHE169" s="447"/>
      <c r="QHF169" s="447"/>
      <c r="QHG169" s="447"/>
      <c r="QHH169" s="447"/>
      <c r="QHI169" s="447"/>
      <c r="QHJ169" s="447"/>
      <c r="QHK169" s="447"/>
      <c r="QHL169" s="447"/>
      <c r="QHM169" s="447"/>
      <c r="QHN169" s="447"/>
      <c r="QHO169" s="447"/>
      <c r="QHP169" s="447"/>
      <c r="QHQ169" s="447"/>
      <c r="QHR169" s="447"/>
      <c r="QHS169" s="447"/>
      <c r="QHT169" s="447"/>
      <c r="QHU169" s="447"/>
      <c r="QHV169" s="447"/>
      <c r="QHW169" s="447"/>
      <c r="QHX169" s="447"/>
      <c r="QHY169" s="447"/>
      <c r="QHZ169" s="447"/>
      <c r="QIA169" s="447"/>
      <c r="QIB169" s="447"/>
      <c r="QIC169" s="447"/>
      <c r="QID169" s="447"/>
      <c r="QIE169" s="447"/>
      <c r="QIF169" s="447"/>
      <c r="QIG169" s="447"/>
      <c r="QIH169" s="447"/>
      <c r="QII169" s="447"/>
      <c r="QIJ169" s="447"/>
      <c r="QIK169" s="447"/>
      <c r="QIL169" s="447"/>
      <c r="QIM169" s="447"/>
      <c r="QIN169" s="447"/>
      <c r="QIO169" s="447"/>
      <c r="QIP169" s="447"/>
      <c r="QIQ169" s="447"/>
      <c r="QIR169" s="447"/>
      <c r="QIS169" s="447"/>
      <c r="QIT169" s="447"/>
      <c r="QIU169" s="447"/>
      <c r="QIV169" s="447"/>
      <c r="QIW169" s="447"/>
      <c r="QIX169" s="447"/>
      <c r="QIY169" s="447"/>
      <c r="QIZ169" s="447"/>
      <c r="QJA169" s="447"/>
      <c r="QJB169" s="447"/>
      <c r="QJC169" s="447"/>
      <c r="QJD169" s="447"/>
      <c r="QJE169" s="447"/>
      <c r="QJF169" s="447"/>
      <c r="QJG169" s="447"/>
      <c r="QJH169" s="447"/>
      <c r="QJI169" s="447"/>
      <c r="QJJ169" s="447"/>
      <c r="QJK169" s="447"/>
      <c r="QJL169" s="447"/>
      <c r="QJM169" s="447"/>
      <c r="QJN169" s="447"/>
      <c r="QJO169" s="447"/>
      <c r="QJP169" s="447"/>
      <c r="QJQ169" s="447"/>
      <c r="QJR169" s="447"/>
      <c r="QJS169" s="447"/>
      <c r="QJT169" s="447"/>
      <c r="QJU169" s="447"/>
      <c r="QJV169" s="447"/>
      <c r="QJW169" s="447"/>
      <c r="QJX169" s="447"/>
      <c r="QJY169" s="447"/>
      <c r="QJZ169" s="447"/>
      <c r="QKA169" s="447"/>
      <c r="QKB169" s="447"/>
      <c r="QKC169" s="447"/>
      <c r="QKD169" s="447"/>
      <c r="QKE169" s="447"/>
      <c r="QKF169" s="447"/>
      <c r="QKG169" s="447"/>
      <c r="QKH169" s="447"/>
      <c r="QKI169" s="447"/>
      <c r="QKJ169" s="447"/>
      <c r="QKK169" s="447"/>
      <c r="QKL169" s="447"/>
      <c r="QKM169" s="447"/>
      <c r="QKN169" s="447"/>
      <c r="QKO169" s="447"/>
      <c r="QKP169" s="447"/>
      <c r="QKQ169" s="447"/>
      <c r="QKR169" s="447"/>
      <c r="QKS169" s="447"/>
      <c r="QKT169" s="447"/>
      <c r="QKU169" s="447"/>
      <c r="QKV169" s="447"/>
      <c r="QKW169" s="447"/>
      <c r="QKX169" s="447"/>
      <c r="QKY169" s="447"/>
      <c r="QKZ169" s="447"/>
      <c r="QLA169" s="447"/>
      <c r="QLB169" s="447"/>
      <c r="QLC169" s="447"/>
      <c r="QLD169" s="447"/>
      <c r="QLE169" s="447"/>
      <c r="QLF169" s="447"/>
      <c r="QLG169" s="447"/>
      <c r="QLH169" s="447"/>
      <c r="QLI169" s="447"/>
      <c r="QLJ169" s="447"/>
      <c r="QLK169" s="447"/>
      <c r="QLL169" s="447"/>
      <c r="QLM169" s="447"/>
      <c r="QLN169" s="447"/>
      <c r="QLO169" s="447"/>
      <c r="QLP169" s="447"/>
      <c r="QLQ169" s="447"/>
      <c r="QLR169" s="447"/>
      <c r="QLS169" s="447"/>
      <c r="QLT169" s="447"/>
      <c r="QLU169" s="447"/>
      <c r="QLV169" s="447"/>
      <c r="QLW169" s="447"/>
      <c r="QLX169" s="447"/>
      <c r="QLY169" s="447"/>
      <c r="QLZ169" s="447"/>
      <c r="QMA169" s="447"/>
      <c r="QMB169" s="447"/>
      <c r="QMC169" s="447"/>
      <c r="QMD169" s="447"/>
      <c r="QME169" s="447"/>
      <c r="QMF169" s="447"/>
      <c r="QMG169" s="447"/>
      <c r="QMH169" s="447"/>
      <c r="QMI169" s="447"/>
      <c r="QMJ169" s="447"/>
      <c r="QMK169" s="447"/>
      <c r="QML169" s="447"/>
      <c r="QMM169" s="447"/>
      <c r="QMN169" s="447"/>
      <c r="QMO169" s="447"/>
      <c r="QMP169" s="447"/>
      <c r="QMQ169" s="447"/>
      <c r="QMR169" s="447"/>
      <c r="QMS169" s="447"/>
      <c r="QMT169" s="447"/>
      <c r="QMU169" s="447"/>
      <c r="QMV169" s="447"/>
      <c r="QMW169" s="447"/>
      <c r="QMX169" s="447"/>
      <c r="QMY169" s="447"/>
      <c r="QMZ169" s="447"/>
      <c r="QNA169" s="447"/>
      <c r="QNB169" s="447"/>
      <c r="QNC169" s="447"/>
      <c r="QND169" s="447"/>
      <c r="QNE169" s="447"/>
      <c r="QNF169" s="447"/>
      <c r="QNG169" s="447"/>
      <c r="QNH169" s="447"/>
      <c r="QNI169" s="447"/>
      <c r="QNJ169" s="447"/>
      <c r="QNK169" s="447"/>
      <c r="QNL169" s="447"/>
      <c r="QNM169" s="447"/>
      <c r="QNN169" s="447"/>
      <c r="QNO169" s="447"/>
      <c r="QNP169" s="447"/>
      <c r="QNQ169" s="447"/>
      <c r="QNR169" s="447"/>
      <c r="QNS169" s="447"/>
      <c r="QNT169" s="447"/>
      <c r="QNU169" s="447"/>
      <c r="QNV169" s="447"/>
      <c r="QNW169" s="447"/>
      <c r="QNX169" s="447"/>
      <c r="QNY169" s="447"/>
      <c r="QNZ169" s="447"/>
      <c r="QOA169" s="447"/>
      <c r="QOB169" s="447"/>
      <c r="QOC169" s="447"/>
      <c r="QOD169" s="447"/>
      <c r="QOE169" s="447"/>
      <c r="QOF169" s="447"/>
      <c r="QOG169" s="447"/>
      <c r="QOH169" s="447"/>
      <c r="QOI169" s="447"/>
      <c r="QOJ169" s="447"/>
      <c r="QOK169" s="447"/>
      <c r="QOL169" s="447"/>
      <c r="QOM169" s="447"/>
      <c r="QON169" s="447"/>
      <c r="QOO169" s="447"/>
      <c r="QOP169" s="447"/>
      <c r="QOQ169" s="447"/>
      <c r="QOR169" s="447"/>
      <c r="QOS169" s="447"/>
      <c r="QOT169" s="447"/>
      <c r="QOU169" s="447"/>
      <c r="QOV169" s="447"/>
      <c r="QOW169" s="447"/>
      <c r="QOX169" s="447"/>
      <c r="QOY169" s="447"/>
      <c r="QOZ169" s="447"/>
      <c r="QPA169" s="447"/>
      <c r="QPB169" s="447"/>
      <c r="QPC169" s="447"/>
      <c r="QPD169" s="447"/>
      <c r="QPE169" s="447"/>
      <c r="QPF169" s="447"/>
      <c r="QPG169" s="447"/>
      <c r="QPH169" s="447"/>
      <c r="QPI169" s="447"/>
      <c r="QPJ169" s="447"/>
      <c r="QPK169" s="447"/>
      <c r="QPL169" s="447"/>
      <c r="QPM169" s="447"/>
      <c r="QPN169" s="447"/>
      <c r="QPO169" s="447"/>
      <c r="QPP169" s="447"/>
      <c r="QPQ169" s="447"/>
      <c r="QPR169" s="447"/>
      <c r="QPS169" s="447"/>
      <c r="QPT169" s="447"/>
      <c r="QPU169" s="447"/>
      <c r="QPV169" s="447"/>
      <c r="QPW169" s="447"/>
      <c r="QPX169" s="447"/>
      <c r="QPY169" s="447"/>
      <c r="QPZ169" s="447"/>
      <c r="QQA169" s="447"/>
      <c r="QQB169" s="447"/>
      <c r="QQC169" s="447"/>
      <c r="QQD169" s="447"/>
      <c r="QQE169" s="447"/>
      <c r="QQF169" s="447"/>
      <c r="QQG169" s="447"/>
      <c r="QQH169" s="447"/>
      <c r="QQI169" s="447"/>
      <c r="QQJ169" s="447"/>
      <c r="QQK169" s="447"/>
      <c r="QQL169" s="447"/>
      <c r="QQM169" s="447"/>
      <c r="QQN169" s="447"/>
      <c r="QQO169" s="447"/>
      <c r="QQP169" s="447"/>
      <c r="QQQ169" s="447"/>
      <c r="QQR169" s="447"/>
      <c r="QQS169" s="447"/>
      <c r="QQT169" s="447"/>
      <c r="QQU169" s="447"/>
      <c r="QQV169" s="447"/>
      <c r="QQW169" s="447"/>
      <c r="QQX169" s="447"/>
      <c r="QQY169" s="447"/>
      <c r="QQZ169" s="447"/>
      <c r="QRA169" s="447"/>
      <c r="QRB169" s="447"/>
      <c r="QRC169" s="447"/>
      <c r="QRD169" s="447"/>
      <c r="QRE169" s="447"/>
      <c r="QRF169" s="447"/>
      <c r="QRG169" s="447"/>
      <c r="QRH169" s="447"/>
      <c r="QRI169" s="447"/>
      <c r="QRJ169" s="447"/>
      <c r="QRK169" s="447"/>
      <c r="QRL169" s="447"/>
      <c r="QRM169" s="447"/>
      <c r="QRN169" s="447"/>
      <c r="QRO169" s="447"/>
      <c r="QRP169" s="447"/>
      <c r="QRQ169" s="447"/>
      <c r="QRR169" s="447"/>
      <c r="QRS169" s="447"/>
      <c r="QRT169" s="447"/>
      <c r="QRU169" s="447"/>
      <c r="QRV169" s="447"/>
      <c r="QRW169" s="447"/>
      <c r="QRX169" s="447"/>
      <c r="QRY169" s="447"/>
      <c r="QRZ169" s="447"/>
      <c r="QSA169" s="447"/>
      <c r="QSB169" s="447"/>
      <c r="QSC169" s="447"/>
      <c r="QSD169" s="447"/>
      <c r="QSE169" s="447"/>
      <c r="QSF169" s="447"/>
      <c r="QSG169" s="447"/>
      <c r="QSH169" s="447"/>
      <c r="QSI169" s="447"/>
      <c r="QSJ169" s="447"/>
      <c r="QSK169" s="447"/>
      <c r="QSL169" s="447"/>
      <c r="QSM169" s="447"/>
      <c r="QSN169" s="447"/>
      <c r="QSO169" s="447"/>
      <c r="QSP169" s="447"/>
      <c r="QSQ169" s="447"/>
      <c r="QSR169" s="447"/>
      <c r="QSS169" s="447"/>
      <c r="QST169" s="447"/>
      <c r="QSU169" s="447"/>
      <c r="QSV169" s="447"/>
      <c r="QSW169" s="447"/>
      <c r="QSX169" s="447"/>
      <c r="QSY169" s="447"/>
      <c r="QSZ169" s="447"/>
      <c r="QTA169" s="447"/>
      <c r="QTB169" s="447"/>
      <c r="QTC169" s="447"/>
      <c r="QTD169" s="447"/>
      <c r="QTE169" s="447"/>
      <c r="QTF169" s="447"/>
      <c r="QTG169" s="447"/>
      <c r="QTH169" s="447"/>
      <c r="QTI169" s="447"/>
      <c r="QTJ169" s="447"/>
      <c r="QTK169" s="447"/>
      <c r="QTL169" s="447"/>
      <c r="QTM169" s="447"/>
      <c r="QTN169" s="447"/>
      <c r="QTO169" s="447"/>
      <c r="QTP169" s="447"/>
      <c r="QTQ169" s="447"/>
      <c r="QTR169" s="447"/>
      <c r="QTS169" s="447"/>
      <c r="QTT169" s="447"/>
      <c r="QTU169" s="447"/>
      <c r="QTV169" s="447"/>
      <c r="QTW169" s="447"/>
      <c r="QTX169" s="447"/>
      <c r="QTY169" s="447"/>
      <c r="QTZ169" s="447"/>
      <c r="QUA169" s="447"/>
      <c r="QUB169" s="447"/>
      <c r="QUC169" s="447"/>
      <c r="QUD169" s="447"/>
      <c r="QUE169" s="447"/>
      <c r="QUF169" s="447"/>
      <c r="QUG169" s="447"/>
      <c r="QUH169" s="447"/>
      <c r="QUI169" s="447"/>
      <c r="QUJ169" s="447"/>
      <c r="QUK169" s="447"/>
      <c r="QUL169" s="447"/>
      <c r="QUM169" s="447"/>
      <c r="QUN169" s="447"/>
      <c r="QUO169" s="447"/>
      <c r="QUP169" s="447"/>
      <c r="QUQ169" s="447"/>
      <c r="QUR169" s="447"/>
      <c r="QUS169" s="447"/>
      <c r="QUT169" s="447"/>
      <c r="QUU169" s="447"/>
      <c r="QUV169" s="447"/>
      <c r="QUW169" s="447"/>
      <c r="QUX169" s="447"/>
      <c r="QUY169" s="447"/>
      <c r="QUZ169" s="447"/>
      <c r="QVA169" s="447"/>
      <c r="QVB169" s="447"/>
      <c r="QVC169" s="447"/>
      <c r="QVD169" s="447"/>
      <c r="QVE169" s="447"/>
      <c r="QVF169" s="447"/>
      <c r="QVG169" s="447"/>
      <c r="QVH169" s="447"/>
      <c r="QVI169" s="447"/>
      <c r="QVJ169" s="447"/>
      <c r="QVK169" s="447"/>
      <c r="QVL169" s="447"/>
      <c r="QVM169" s="447"/>
      <c r="QVN169" s="447"/>
      <c r="QVO169" s="447"/>
      <c r="QVP169" s="447"/>
      <c r="QVQ169" s="447"/>
      <c r="QVR169" s="447"/>
      <c r="QVS169" s="447"/>
      <c r="QVT169" s="447"/>
      <c r="QVU169" s="447"/>
      <c r="QVV169" s="447"/>
      <c r="QVW169" s="447"/>
      <c r="QVX169" s="447"/>
      <c r="QVY169" s="447"/>
      <c r="QVZ169" s="447"/>
      <c r="QWA169" s="447"/>
      <c r="QWB169" s="447"/>
      <c r="QWC169" s="447"/>
      <c r="QWD169" s="447"/>
      <c r="QWE169" s="447"/>
      <c r="QWF169" s="447"/>
      <c r="QWG169" s="447"/>
      <c r="QWH169" s="447"/>
      <c r="QWI169" s="447"/>
      <c r="QWJ169" s="447"/>
      <c r="QWK169" s="447"/>
      <c r="QWL169" s="447"/>
      <c r="QWM169" s="447"/>
      <c r="QWN169" s="447"/>
      <c r="QWO169" s="447"/>
      <c r="QWP169" s="447"/>
      <c r="QWQ169" s="447"/>
      <c r="QWR169" s="447"/>
      <c r="QWS169" s="447"/>
      <c r="QWT169" s="447"/>
      <c r="QWU169" s="447"/>
      <c r="QWV169" s="447"/>
      <c r="QWW169" s="447"/>
      <c r="QWX169" s="447"/>
      <c r="QWY169" s="447"/>
      <c r="QWZ169" s="447"/>
      <c r="QXA169" s="447"/>
      <c r="QXB169" s="447"/>
      <c r="QXC169" s="447"/>
      <c r="QXD169" s="447"/>
      <c r="QXE169" s="447"/>
      <c r="QXF169" s="447"/>
      <c r="QXG169" s="447"/>
      <c r="QXH169" s="447"/>
      <c r="QXI169" s="447"/>
      <c r="QXJ169" s="447"/>
      <c r="QXK169" s="447"/>
      <c r="QXL169" s="447"/>
      <c r="QXM169" s="447"/>
      <c r="QXN169" s="447"/>
      <c r="QXO169" s="447"/>
      <c r="QXP169" s="447"/>
      <c r="QXQ169" s="447"/>
      <c r="QXR169" s="447"/>
      <c r="QXS169" s="447"/>
      <c r="QXT169" s="447"/>
      <c r="QXU169" s="447"/>
      <c r="QXV169" s="447"/>
      <c r="QXW169" s="447"/>
      <c r="QXX169" s="447"/>
      <c r="QXY169" s="447"/>
      <c r="QXZ169" s="447"/>
      <c r="QYA169" s="447"/>
      <c r="QYB169" s="447"/>
      <c r="QYC169" s="447"/>
      <c r="QYD169" s="447"/>
      <c r="QYE169" s="447"/>
      <c r="QYF169" s="447"/>
      <c r="QYG169" s="447"/>
      <c r="QYH169" s="447"/>
      <c r="QYI169" s="447"/>
      <c r="QYJ169" s="447"/>
      <c r="QYK169" s="447"/>
      <c r="QYL169" s="447"/>
      <c r="QYM169" s="447"/>
      <c r="QYN169" s="447"/>
      <c r="QYO169" s="447"/>
      <c r="QYP169" s="447"/>
      <c r="QYQ169" s="447"/>
      <c r="QYR169" s="447"/>
      <c r="QYS169" s="447"/>
      <c r="QYT169" s="447"/>
      <c r="QYU169" s="447"/>
      <c r="QYV169" s="447"/>
      <c r="QYW169" s="447"/>
      <c r="QYX169" s="447"/>
      <c r="QYY169" s="447"/>
      <c r="QYZ169" s="447"/>
      <c r="QZA169" s="447"/>
      <c r="QZB169" s="447"/>
      <c r="QZC169" s="447"/>
      <c r="QZD169" s="447"/>
      <c r="QZE169" s="447"/>
      <c r="QZF169" s="447"/>
      <c r="QZG169" s="447"/>
      <c r="QZH169" s="447"/>
      <c r="QZI169" s="447"/>
      <c r="QZJ169" s="447"/>
      <c r="QZK169" s="447"/>
      <c r="QZL169" s="447"/>
      <c r="QZM169" s="447"/>
      <c r="QZN169" s="447"/>
      <c r="QZO169" s="447"/>
      <c r="QZP169" s="447"/>
      <c r="QZQ169" s="447"/>
      <c r="QZR169" s="447"/>
      <c r="QZS169" s="447"/>
      <c r="QZT169" s="447"/>
      <c r="QZU169" s="447"/>
      <c r="QZV169" s="447"/>
      <c r="QZW169" s="447"/>
      <c r="QZX169" s="447"/>
      <c r="QZY169" s="447"/>
      <c r="QZZ169" s="447"/>
      <c r="RAA169" s="447"/>
      <c r="RAB169" s="447"/>
      <c r="RAC169" s="447"/>
      <c r="RAD169" s="447"/>
      <c r="RAE169" s="447"/>
      <c r="RAF169" s="447"/>
      <c r="RAG169" s="447"/>
      <c r="RAH169" s="447"/>
      <c r="RAI169" s="447"/>
      <c r="RAJ169" s="447"/>
      <c r="RAK169" s="447"/>
      <c r="RAL169" s="447"/>
      <c r="RAM169" s="447"/>
      <c r="RAN169" s="447"/>
      <c r="RAO169" s="447"/>
      <c r="RAP169" s="447"/>
      <c r="RAQ169" s="447"/>
      <c r="RAR169" s="447"/>
      <c r="RAS169" s="447"/>
      <c r="RAT169" s="447"/>
      <c r="RAU169" s="447"/>
      <c r="RAV169" s="447"/>
      <c r="RAW169" s="447"/>
      <c r="RAX169" s="447"/>
      <c r="RAY169" s="447"/>
      <c r="RAZ169" s="447"/>
      <c r="RBA169" s="447"/>
      <c r="RBB169" s="447"/>
      <c r="RBC169" s="447"/>
      <c r="RBD169" s="447"/>
      <c r="RBE169" s="447"/>
      <c r="RBF169" s="447"/>
      <c r="RBG169" s="447"/>
      <c r="RBH169" s="447"/>
      <c r="RBI169" s="447"/>
      <c r="RBJ169" s="447"/>
      <c r="RBK169" s="447"/>
      <c r="RBL169" s="447"/>
      <c r="RBM169" s="447"/>
      <c r="RBN169" s="447"/>
      <c r="RBO169" s="447"/>
      <c r="RBP169" s="447"/>
      <c r="RBQ169" s="447"/>
      <c r="RBR169" s="447"/>
      <c r="RBS169" s="447"/>
      <c r="RBT169" s="447"/>
      <c r="RBU169" s="447"/>
      <c r="RBV169" s="447"/>
      <c r="RBW169" s="447"/>
      <c r="RBX169" s="447"/>
      <c r="RBY169" s="447"/>
      <c r="RBZ169" s="447"/>
      <c r="RCA169" s="447"/>
      <c r="RCB169" s="447"/>
      <c r="RCC169" s="447"/>
      <c r="RCD169" s="447"/>
      <c r="RCE169" s="447"/>
      <c r="RCF169" s="447"/>
      <c r="RCG169" s="447"/>
      <c r="RCH169" s="447"/>
      <c r="RCI169" s="447"/>
      <c r="RCJ169" s="447"/>
      <c r="RCK169" s="447"/>
      <c r="RCL169" s="447"/>
      <c r="RCM169" s="447"/>
      <c r="RCN169" s="447"/>
      <c r="RCO169" s="447"/>
      <c r="RCP169" s="447"/>
      <c r="RCQ169" s="447"/>
      <c r="RCR169" s="447"/>
      <c r="RCS169" s="447"/>
      <c r="RCT169" s="447"/>
      <c r="RCU169" s="447"/>
      <c r="RCV169" s="447"/>
      <c r="RCW169" s="447"/>
      <c r="RCX169" s="447"/>
      <c r="RCY169" s="447"/>
      <c r="RCZ169" s="447"/>
      <c r="RDA169" s="447"/>
      <c r="RDB169" s="447"/>
      <c r="RDC169" s="447"/>
      <c r="RDD169" s="447"/>
      <c r="RDE169" s="447"/>
      <c r="RDF169" s="447"/>
      <c r="RDG169" s="447"/>
      <c r="RDH169" s="447"/>
      <c r="RDI169" s="447"/>
      <c r="RDJ169" s="447"/>
      <c r="RDK169" s="447"/>
      <c r="RDL169" s="447"/>
      <c r="RDM169" s="447"/>
      <c r="RDN169" s="447"/>
      <c r="RDO169" s="447"/>
      <c r="RDP169" s="447"/>
      <c r="RDQ169" s="447"/>
      <c r="RDR169" s="447"/>
      <c r="RDS169" s="447"/>
      <c r="RDT169" s="447"/>
      <c r="RDU169" s="447"/>
      <c r="RDV169" s="447"/>
      <c r="RDW169" s="447"/>
      <c r="RDX169" s="447"/>
      <c r="RDY169" s="447"/>
      <c r="RDZ169" s="447"/>
      <c r="REA169" s="447"/>
      <c r="REB169" s="447"/>
      <c r="REC169" s="447"/>
      <c r="RED169" s="447"/>
      <c r="REE169" s="447"/>
      <c r="REF169" s="447"/>
      <c r="REG169" s="447"/>
      <c r="REH169" s="447"/>
      <c r="REI169" s="447"/>
      <c r="REJ169" s="447"/>
      <c r="REK169" s="447"/>
      <c r="REL169" s="447"/>
      <c r="REM169" s="447"/>
      <c r="REN169" s="447"/>
      <c r="REO169" s="447"/>
      <c r="REP169" s="447"/>
      <c r="REQ169" s="447"/>
      <c r="RER169" s="447"/>
      <c r="RES169" s="447"/>
      <c r="RET169" s="447"/>
      <c r="REU169" s="447"/>
      <c r="REV169" s="447"/>
      <c r="REW169" s="447"/>
      <c r="REX169" s="447"/>
      <c r="REY169" s="447"/>
      <c r="REZ169" s="447"/>
      <c r="RFA169" s="447"/>
      <c r="RFB169" s="447"/>
      <c r="RFC169" s="447"/>
      <c r="RFD169" s="447"/>
      <c r="RFE169" s="447"/>
      <c r="RFF169" s="447"/>
      <c r="RFG169" s="447"/>
      <c r="RFH169" s="447"/>
      <c r="RFI169" s="447"/>
      <c r="RFJ169" s="447"/>
      <c r="RFK169" s="447"/>
      <c r="RFL169" s="447"/>
      <c r="RFM169" s="447"/>
      <c r="RFN169" s="447"/>
      <c r="RFO169" s="447"/>
      <c r="RFP169" s="447"/>
      <c r="RFQ169" s="447"/>
      <c r="RFR169" s="447"/>
      <c r="RFS169" s="447"/>
      <c r="RFT169" s="447"/>
      <c r="RFU169" s="447"/>
      <c r="RFV169" s="447"/>
      <c r="RFW169" s="447"/>
      <c r="RFX169" s="447"/>
      <c r="RFY169" s="447"/>
      <c r="RFZ169" s="447"/>
      <c r="RGA169" s="447"/>
      <c r="RGB169" s="447"/>
      <c r="RGC169" s="447"/>
      <c r="RGD169" s="447"/>
      <c r="RGE169" s="447"/>
      <c r="RGF169" s="447"/>
      <c r="RGG169" s="447"/>
      <c r="RGH169" s="447"/>
      <c r="RGI169" s="447"/>
      <c r="RGJ169" s="447"/>
      <c r="RGK169" s="447"/>
      <c r="RGL169" s="447"/>
      <c r="RGM169" s="447"/>
      <c r="RGN169" s="447"/>
      <c r="RGO169" s="447"/>
      <c r="RGP169" s="447"/>
      <c r="RGQ169" s="447"/>
      <c r="RGR169" s="447"/>
      <c r="RGS169" s="447"/>
      <c r="RGT169" s="447"/>
      <c r="RGU169" s="447"/>
      <c r="RGV169" s="447"/>
      <c r="RGW169" s="447"/>
      <c r="RGX169" s="447"/>
      <c r="RGY169" s="447"/>
      <c r="RGZ169" s="447"/>
      <c r="RHA169" s="447"/>
      <c r="RHB169" s="447"/>
      <c r="RHC169" s="447"/>
      <c r="RHD169" s="447"/>
      <c r="RHE169" s="447"/>
      <c r="RHF169" s="447"/>
      <c r="RHG169" s="447"/>
      <c r="RHH169" s="447"/>
      <c r="RHI169" s="447"/>
      <c r="RHJ169" s="447"/>
      <c r="RHK169" s="447"/>
      <c r="RHL169" s="447"/>
      <c r="RHM169" s="447"/>
      <c r="RHN169" s="447"/>
      <c r="RHO169" s="447"/>
      <c r="RHP169" s="447"/>
      <c r="RHQ169" s="447"/>
      <c r="RHR169" s="447"/>
      <c r="RHS169" s="447"/>
      <c r="RHT169" s="447"/>
      <c r="RHU169" s="447"/>
      <c r="RHV169" s="447"/>
      <c r="RHW169" s="447"/>
      <c r="RHX169" s="447"/>
      <c r="RHY169" s="447"/>
      <c r="RHZ169" s="447"/>
      <c r="RIA169" s="447"/>
      <c r="RIB169" s="447"/>
      <c r="RIC169" s="447"/>
      <c r="RID169" s="447"/>
      <c r="RIE169" s="447"/>
      <c r="RIF169" s="447"/>
      <c r="RIG169" s="447"/>
      <c r="RIH169" s="447"/>
      <c r="RII169" s="447"/>
      <c r="RIJ169" s="447"/>
      <c r="RIK169" s="447"/>
      <c r="RIL169" s="447"/>
      <c r="RIM169" s="447"/>
      <c r="RIN169" s="447"/>
      <c r="RIO169" s="447"/>
      <c r="RIP169" s="447"/>
      <c r="RIQ169" s="447"/>
      <c r="RIR169" s="447"/>
      <c r="RIS169" s="447"/>
      <c r="RIT169" s="447"/>
      <c r="RIU169" s="447"/>
      <c r="RIV169" s="447"/>
      <c r="RIW169" s="447"/>
      <c r="RIX169" s="447"/>
      <c r="RIY169" s="447"/>
      <c r="RIZ169" s="447"/>
      <c r="RJA169" s="447"/>
      <c r="RJB169" s="447"/>
      <c r="RJC169" s="447"/>
      <c r="RJD169" s="447"/>
      <c r="RJE169" s="447"/>
      <c r="RJF169" s="447"/>
      <c r="RJG169" s="447"/>
      <c r="RJH169" s="447"/>
      <c r="RJI169" s="447"/>
      <c r="RJJ169" s="447"/>
      <c r="RJK169" s="447"/>
      <c r="RJL169" s="447"/>
      <c r="RJM169" s="447"/>
      <c r="RJN169" s="447"/>
      <c r="RJO169" s="447"/>
      <c r="RJP169" s="447"/>
      <c r="RJQ169" s="447"/>
      <c r="RJR169" s="447"/>
      <c r="RJS169" s="447"/>
      <c r="RJT169" s="447"/>
      <c r="RJU169" s="447"/>
      <c r="RJV169" s="447"/>
      <c r="RJW169" s="447"/>
      <c r="RJX169" s="447"/>
      <c r="RJY169" s="447"/>
      <c r="RJZ169" s="447"/>
      <c r="RKA169" s="447"/>
      <c r="RKB169" s="447"/>
      <c r="RKC169" s="447"/>
      <c r="RKD169" s="447"/>
      <c r="RKE169" s="447"/>
      <c r="RKF169" s="447"/>
      <c r="RKG169" s="447"/>
      <c r="RKH169" s="447"/>
      <c r="RKI169" s="447"/>
      <c r="RKJ169" s="447"/>
      <c r="RKK169" s="447"/>
      <c r="RKL169" s="447"/>
      <c r="RKM169" s="447"/>
      <c r="RKN169" s="447"/>
      <c r="RKO169" s="447"/>
      <c r="RKP169" s="447"/>
      <c r="RKQ169" s="447"/>
      <c r="RKR169" s="447"/>
      <c r="RKS169" s="447"/>
      <c r="RKT169" s="447"/>
      <c r="RKU169" s="447"/>
      <c r="RKV169" s="447"/>
      <c r="RKW169" s="447"/>
      <c r="RKX169" s="447"/>
      <c r="RKY169" s="447"/>
      <c r="RKZ169" s="447"/>
      <c r="RLA169" s="447"/>
      <c r="RLB169" s="447"/>
      <c r="RLC169" s="447"/>
      <c r="RLD169" s="447"/>
      <c r="RLE169" s="447"/>
      <c r="RLF169" s="447"/>
      <c r="RLG169" s="447"/>
      <c r="RLH169" s="447"/>
      <c r="RLI169" s="447"/>
      <c r="RLJ169" s="447"/>
      <c r="RLK169" s="447"/>
      <c r="RLL169" s="447"/>
      <c r="RLM169" s="447"/>
      <c r="RLN169" s="447"/>
      <c r="RLO169" s="447"/>
      <c r="RLP169" s="447"/>
      <c r="RLQ169" s="447"/>
      <c r="RLR169" s="447"/>
      <c r="RLS169" s="447"/>
      <c r="RLT169" s="447"/>
      <c r="RLU169" s="447"/>
      <c r="RLV169" s="447"/>
      <c r="RLW169" s="447"/>
      <c r="RLX169" s="447"/>
      <c r="RLY169" s="447"/>
      <c r="RLZ169" s="447"/>
      <c r="RMA169" s="447"/>
      <c r="RMB169" s="447"/>
      <c r="RMC169" s="447"/>
      <c r="RMD169" s="447"/>
      <c r="RME169" s="447"/>
      <c r="RMF169" s="447"/>
      <c r="RMG169" s="447"/>
      <c r="RMH169" s="447"/>
      <c r="RMI169" s="447"/>
      <c r="RMJ169" s="447"/>
      <c r="RMK169" s="447"/>
      <c r="RML169" s="447"/>
      <c r="RMM169" s="447"/>
      <c r="RMN169" s="447"/>
      <c r="RMO169" s="447"/>
      <c r="RMP169" s="447"/>
      <c r="RMQ169" s="447"/>
      <c r="RMR169" s="447"/>
      <c r="RMS169" s="447"/>
      <c r="RMT169" s="447"/>
      <c r="RMU169" s="447"/>
      <c r="RMV169" s="447"/>
      <c r="RMW169" s="447"/>
      <c r="RMX169" s="447"/>
      <c r="RMY169" s="447"/>
      <c r="RMZ169" s="447"/>
      <c r="RNA169" s="447"/>
      <c r="RNB169" s="447"/>
      <c r="RNC169" s="447"/>
      <c r="RND169" s="447"/>
      <c r="RNE169" s="447"/>
      <c r="RNF169" s="447"/>
      <c r="RNG169" s="447"/>
      <c r="RNH169" s="447"/>
      <c r="RNI169" s="447"/>
      <c r="RNJ169" s="447"/>
      <c r="RNK169" s="447"/>
      <c r="RNL169" s="447"/>
      <c r="RNM169" s="447"/>
      <c r="RNN169" s="447"/>
      <c r="RNO169" s="447"/>
      <c r="RNP169" s="447"/>
      <c r="RNQ169" s="447"/>
      <c r="RNR169" s="447"/>
      <c r="RNS169" s="447"/>
      <c r="RNT169" s="447"/>
      <c r="RNU169" s="447"/>
      <c r="RNV169" s="447"/>
      <c r="RNW169" s="447"/>
      <c r="RNX169" s="447"/>
      <c r="RNY169" s="447"/>
      <c r="RNZ169" s="447"/>
      <c r="ROA169" s="447"/>
      <c r="ROB169" s="447"/>
      <c r="ROC169" s="447"/>
      <c r="ROD169" s="447"/>
      <c r="ROE169" s="447"/>
      <c r="ROF169" s="447"/>
      <c r="ROG169" s="447"/>
      <c r="ROH169" s="447"/>
      <c r="ROI169" s="447"/>
      <c r="ROJ169" s="447"/>
      <c r="ROK169" s="447"/>
      <c r="ROL169" s="447"/>
      <c r="ROM169" s="447"/>
      <c r="RON169" s="447"/>
      <c r="ROO169" s="447"/>
      <c r="ROP169" s="447"/>
      <c r="ROQ169" s="447"/>
      <c r="ROR169" s="447"/>
      <c r="ROS169" s="447"/>
      <c r="ROT169" s="447"/>
      <c r="ROU169" s="447"/>
      <c r="ROV169" s="447"/>
      <c r="ROW169" s="447"/>
      <c r="ROX169" s="447"/>
      <c r="ROY169" s="447"/>
      <c r="ROZ169" s="447"/>
      <c r="RPA169" s="447"/>
      <c r="RPB169" s="447"/>
      <c r="RPC169" s="447"/>
      <c r="RPD169" s="447"/>
      <c r="RPE169" s="447"/>
      <c r="RPF169" s="447"/>
      <c r="RPG169" s="447"/>
      <c r="RPH169" s="447"/>
      <c r="RPI169" s="447"/>
      <c r="RPJ169" s="447"/>
      <c r="RPK169" s="447"/>
      <c r="RPL169" s="447"/>
      <c r="RPM169" s="447"/>
      <c r="RPN169" s="447"/>
      <c r="RPO169" s="447"/>
      <c r="RPP169" s="447"/>
      <c r="RPQ169" s="447"/>
      <c r="RPR169" s="447"/>
      <c r="RPS169" s="447"/>
      <c r="RPT169" s="447"/>
      <c r="RPU169" s="447"/>
      <c r="RPV169" s="447"/>
      <c r="RPW169" s="447"/>
      <c r="RPX169" s="447"/>
      <c r="RPY169" s="447"/>
      <c r="RPZ169" s="447"/>
      <c r="RQA169" s="447"/>
      <c r="RQB169" s="447"/>
      <c r="RQC169" s="447"/>
      <c r="RQD169" s="447"/>
      <c r="RQE169" s="447"/>
      <c r="RQF169" s="447"/>
      <c r="RQG169" s="447"/>
      <c r="RQH169" s="447"/>
      <c r="RQI169" s="447"/>
      <c r="RQJ169" s="447"/>
      <c r="RQK169" s="447"/>
      <c r="RQL169" s="447"/>
      <c r="RQM169" s="447"/>
      <c r="RQN169" s="447"/>
      <c r="RQO169" s="447"/>
      <c r="RQP169" s="447"/>
      <c r="RQQ169" s="447"/>
      <c r="RQR169" s="447"/>
      <c r="RQS169" s="447"/>
      <c r="RQT169" s="447"/>
      <c r="RQU169" s="447"/>
      <c r="RQV169" s="447"/>
      <c r="RQW169" s="447"/>
      <c r="RQX169" s="447"/>
      <c r="RQY169" s="447"/>
      <c r="RQZ169" s="447"/>
      <c r="RRA169" s="447"/>
      <c r="RRB169" s="447"/>
      <c r="RRC169" s="447"/>
      <c r="RRD169" s="447"/>
      <c r="RRE169" s="447"/>
      <c r="RRF169" s="447"/>
      <c r="RRG169" s="447"/>
      <c r="RRH169" s="447"/>
      <c r="RRI169" s="447"/>
      <c r="RRJ169" s="447"/>
      <c r="RRK169" s="447"/>
      <c r="RRL169" s="447"/>
      <c r="RRM169" s="447"/>
      <c r="RRN169" s="447"/>
      <c r="RRO169" s="447"/>
      <c r="RRP169" s="447"/>
      <c r="RRQ169" s="447"/>
      <c r="RRR169" s="447"/>
      <c r="RRS169" s="447"/>
      <c r="RRT169" s="447"/>
      <c r="RRU169" s="447"/>
      <c r="RRV169" s="447"/>
      <c r="RRW169" s="447"/>
      <c r="RRX169" s="447"/>
      <c r="RRY169" s="447"/>
      <c r="RRZ169" s="447"/>
      <c r="RSA169" s="447"/>
      <c r="RSB169" s="447"/>
      <c r="RSC169" s="447"/>
      <c r="RSD169" s="447"/>
      <c r="RSE169" s="447"/>
      <c r="RSF169" s="447"/>
      <c r="RSG169" s="447"/>
      <c r="RSH169" s="447"/>
      <c r="RSI169" s="447"/>
      <c r="RSJ169" s="447"/>
      <c r="RSK169" s="447"/>
      <c r="RSL169" s="447"/>
      <c r="RSM169" s="447"/>
      <c r="RSN169" s="447"/>
      <c r="RSO169" s="447"/>
      <c r="RSP169" s="447"/>
      <c r="RSQ169" s="447"/>
      <c r="RSR169" s="447"/>
      <c r="RSS169" s="447"/>
      <c r="RST169" s="447"/>
      <c r="RSU169" s="447"/>
      <c r="RSV169" s="447"/>
      <c r="RSW169" s="447"/>
      <c r="RSX169" s="447"/>
      <c r="RSY169" s="447"/>
      <c r="RSZ169" s="447"/>
      <c r="RTA169" s="447"/>
      <c r="RTB169" s="447"/>
      <c r="RTC169" s="447"/>
      <c r="RTD169" s="447"/>
      <c r="RTE169" s="447"/>
      <c r="RTF169" s="447"/>
      <c r="RTG169" s="447"/>
      <c r="RTH169" s="447"/>
      <c r="RTI169" s="447"/>
      <c r="RTJ169" s="447"/>
      <c r="RTK169" s="447"/>
      <c r="RTL169" s="447"/>
      <c r="RTM169" s="447"/>
      <c r="RTN169" s="447"/>
      <c r="RTO169" s="447"/>
      <c r="RTP169" s="447"/>
      <c r="RTQ169" s="447"/>
      <c r="RTR169" s="447"/>
      <c r="RTS169" s="447"/>
      <c r="RTT169" s="447"/>
      <c r="RTU169" s="447"/>
      <c r="RTV169" s="447"/>
      <c r="RTW169" s="447"/>
      <c r="RTX169" s="447"/>
      <c r="RTY169" s="447"/>
      <c r="RTZ169" s="447"/>
      <c r="RUA169" s="447"/>
      <c r="RUB169" s="447"/>
      <c r="RUC169" s="447"/>
      <c r="RUD169" s="447"/>
      <c r="RUE169" s="447"/>
      <c r="RUF169" s="447"/>
      <c r="RUG169" s="447"/>
      <c r="RUH169" s="447"/>
      <c r="RUI169" s="447"/>
      <c r="RUJ169" s="447"/>
      <c r="RUK169" s="447"/>
      <c r="RUL169" s="447"/>
      <c r="RUM169" s="447"/>
      <c r="RUN169" s="447"/>
      <c r="RUO169" s="447"/>
      <c r="RUP169" s="447"/>
      <c r="RUQ169" s="447"/>
      <c r="RUR169" s="447"/>
      <c r="RUS169" s="447"/>
      <c r="RUT169" s="447"/>
      <c r="RUU169" s="447"/>
      <c r="RUV169" s="447"/>
      <c r="RUW169" s="447"/>
      <c r="RUX169" s="447"/>
      <c r="RUY169" s="447"/>
      <c r="RUZ169" s="447"/>
      <c r="RVA169" s="447"/>
      <c r="RVB169" s="447"/>
      <c r="RVC169" s="447"/>
      <c r="RVD169" s="447"/>
      <c r="RVE169" s="447"/>
      <c r="RVF169" s="447"/>
      <c r="RVG169" s="447"/>
      <c r="RVH169" s="447"/>
      <c r="RVI169" s="447"/>
      <c r="RVJ169" s="447"/>
      <c r="RVK169" s="447"/>
      <c r="RVL169" s="447"/>
      <c r="RVM169" s="447"/>
      <c r="RVN169" s="447"/>
      <c r="RVO169" s="447"/>
      <c r="RVP169" s="447"/>
      <c r="RVQ169" s="447"/>
      <c r="RVR169" s="447"/>
      <c r="RVS169" s="447"/>
      <c r="RVT169" s="447"/>
      <c r="RVU169" s="447"/>
      <c r="RVV169" s="447"/>
      <c r="RVW169" s="447"/>
      <c r="RVX169" s="447"/>
      <c r="RVY169" s="447"/>
      <c r="RVZ169" s="447"/>
      <c r="RWA169" s="447"/>
      <c r="RWB169" s="447"/>
      <c r="RWC169" s="447"/>
      <c r="RWD169" s="447"/>
      <c r="RWE169" s="447"/>
      <c r="RWF169" s="447"/>
      <c r="RWG169" s="447"/>
      <c r="RWH169" s="447"/>
      <c r="RWI169" s="447"/>
      <c r="RWJ169" s="447"/>
      <c r="RWK169" s="447"/>
      <c r="RWL169" s="447"/>
      <c r="RWM169" s="447"/>
      <c r="RWN169" s="447"/>
      <c r="RWO169" s="447"/>
      <c r="RWP169" s="447"/>
      <c r="RWQ169" s="447"/>
      <c r="RWR169" s="447"/>
      <c r="RWS169" s="447"/>
      <c r="RWT169" s="447"/>
      <c r="RWU169" s="447"/>
      <c r="RWV169" s="447"/>
      <c r="RWW169" s="447"/>
      <c r="RWX169" s="447"/>
      <c r="RWY169" s="447"/>
      <c r="RWZ169" s="447"/>
      <c r="RXA169" s="447"/>
      <c r="RXB169" s="447"/>
      <c r="RXC169" s="447"/>
      <c r="RXD169" s="447"/>
      <c r="RXE169" s="447"/>
      <c r="RXF169" s="447"/>
      <c r="RXG169" s="447"/>
      <c r="RXH169" s="447"/>
      <c r="RXI169" s="447"/>
      <c r="RXJ169" s="447"/>
      <c r="RXK169" s="447"/>
      <c r="RXL169" s="447"/>
      <c r="RXM169" s="447"/>
      <c r="RXN169" s="447"/>
      <c r="RXO169" s="447"/>
      <c r="RXP169" s="447"/>
      <c r="RXQ169" s="447"/>
      <c r="RXR169" s="447"/>
      <c r="RXS169" s="447"/>
      <c r="RXT169" s="447"/>
      <c r="RXU169" s="447"/>
      <c r="RXV169" s="447"/>
      <c r="RXW169" s="447"/>
      <c r="RXX169" s="447"/>
      <c r="RXY169" s="447"/>
      <c r="RXZ169" s="447"/>
      <c r="RYA169" s="447"/>
      <c r="RYB169" s="447"/>
      <c r="RYC169" s="447"/>
      <c r="RYD169" s="447"/>
      <c r="RYE169" s="447"/>
      <c r="RYF169" s="447"/>
      <c r="RYG169" s="447"/>
      <c r="RYH169" s="447"/>
      <c r="RYI169" s="447"/>
      <c r="RYJ169" s="447"/>
      <c r="RYK169" s="447"/>
      <c r="RYL169" s="447"/>
      <c r="RYM169" s="447"/>
      <c r="RYN169" s="447"/>
      <c r="RYO169" s="447"/>
      <c r="RYP169" s="447"/>
      <c r="RYQ169" s="447"/>
      <c r="RYR169" s="447"/>
      <c r="RYS169" s="447"/>
      <c r="RYT169" s="447"/>
      <c r="RYU169" s="447"/>
      <c r="RYV169" s="447"/>
      <c r="RYW169" s="447"/>
      <c r="RYX169" s="447"/>
      <c r="RYY169" s="447"/>
      <c r="RYZ169" s="447"/>
      <c r="RZA169" s="447"/>
      <c r="RZB169" s="447"/>
      <c r="RZC169" s="447"/>
      <c r="RZD169" s="447"/>
      <c r="RZE169" s="447"/>
      <c r="RZF169" s="447"/>
      <c r="RZG169" s="447"/>
      <c r="RZH169" s="447"/>
      <c r="RZI169" s="447"/>
      <c r="RZJ169" s="447"/>
      <c r="RZK169" s="447"/>
      <c r="RZL169" s="447"/>
      <c r="RZM169" s="447"/>
      <c r="RZN169" s="447"/>
      <c r="RZO169" s="447"/>
      <c r="RZP169" s="447"/>
      <c r="RZQ169" s="447"/>
      <c r="RZR169" s="447"/>
      <c r="RZS169" s="447"/>
      <c r="RZT169" s="447"/>
      <c r="RZU169" s="447"/>
      <c r="RZV169" s="447"/>
      <c r="RZW169" s="447"/>
      <c r="RZX169" s="447"/>
      <c r="RZY169" s="447"/>
      <c r="RZZ169" s="447"/>
      <c r="SAA169" s="447"/>
      <c r="SAB169" s="447"/>
      <c r="SAC169" s="447"/>
      <c r="SAD169" s="447"/>
      <c r="SAE169" s="447"/>
      <c r="SAF169" s="447"/>
      <c r="SAG169" s="447"/>
      <c r="SAH169" s="447"/>
      <c r="SAI169" s="447"/>
      <c r="SAJ169" s="447"/>
      <c r="SAK169" s="447"/>
      <c r="SAL169" s="447"/>
      <c r="SAM169" s="447"/>
      <c r="SAN169" s="447"/>
      <c r="SAO169" s="447"/>
      <c r="SAP169" s="447"/>
      <c r="SAQ169" s="447"/>
      <c r="SAR169" s="447"/>
      <c r="SAS169" s="447"/>
      <c r="SAT169" s="447"/>
      <c r="SAU169" s="447"/>
      <c r="SAV169" s="447"/>
      <c r="SAW169" s="447"/>
      <c r="SAX169" s="447"/>
      <c r="SAY169" s="447"/>
      <c r="SAZ169" s="447"/>
      <c r="SBA169" s="447"/>
      <c r="SBB169" s="447"/>
      <c r="SBC169" s="447"/>
      <c r="SBD169" s="447"/>
      <c r="SBE169" s="447"/>
      <c r="SBF169" s="447"/>
      <c r="SBG169" s="447"/>
      <c r="SBH169" s="447"/>
      <c r="SBI169" s="447"/>
      <c r="SBJ169" s="447"/>
      <c r="SBK169" s="447"/>
      <c r="SBL169" s="447"/>
      <c r="SBM169" s="447"/>
      <c r="SBN169" s="447"/>
      <c r="SBO169" s="447"/>
      <c r="SBP169" s="447"/>
      <c r="SBQ169" s="447"/>
      <c r="SBR169" s="447"/>
      <c r="SBS169" s="447"/>
      <c r="SBT169" s="447"/>
      <c r="SBU169" s="447"/>
      <c r="SBV169" s="447"/>
      <c r="SBW169" s="447"/>
      <c r="SBX169" s="447"/>
      <c r="SBY169" s="447"/>
      <c r="SBZ169" s="447"/>
      <c r="SCA169" s="447"/>
      <c r="SCB169" s="447"/>
      <c r="SCC169" s="447"/>
      <c r="SCD169" s="447"/>
      <c r="SCE169" s="447"/>
      <c r="SCF169" s="447"/>
      <c r="SCG169" s="447"/>
      <c r="SCH169" s="447"/>
      <c r="SCI169" s="447"/>
      <c r="SCJ169" s="447"/>
      <c r="SCK169" s="447"/>
      <c r="SCL169" s="447"/>
      <c r="SCM169" s="447"/>
      <c r="SCN169" s="447"/>
      <c r="SCO169" s="447"/>
      <c r="SCP169" s="447"/>
      <c r="SCQ169" s="447"/>
      <c r="SCR169" s="447"/>
      <c r="SCS169" s="447"/>
      <c r="SCT169" s="447"/>
      <c r="SCU169" s="447"/>
      <c r="SCV169" s="447"/>
      <c r="SCW169" s="447"/>
      <c r="SCX169" s="447"/>
      <c r="SCY169" s="447"/>
      <c r="SCZ169" s="447"/>
      <c r="SDA169" s="447"/>
      <c r="SDB169" s="447"/>
      <c r="SDC169" s="447"/>
      <c r="SDD169" s="447"/>
      <c r="SDE169" s="447"/>
      <c r="SDF169" s="447"/>
      <c r="SDG169" s="447"/>
      <c r="SDH169" s="447"/>
      <c r="SDI169" s="447"/>
      <c r="SDJ169" s="447"/>
      <c r="SDK169" s="447"/>
      <c r="SDL169" s="447"/>
      <c r="SDM169" s="447"/>
      <c r="SDN169" s="447"/>
      <c r="SDO169" s="447"/>
      <c r="SDP169" s="447"/>
      <c r="SDQ169" s="447"/>
      <c r="SDR169" s="447"/>
      <c r="SDS169" s="447"/>
      <c r="SDT169" s="447"/>
      <c r="SDU169" s="447"/>
      <c r="SDV169" s="447"/>
      <c r="SDW169" s="447"/>
      <c r="SDX169" s="447"/>
      <c r="SDY169" s="447"/>
      <c r="SDZ169" s="447"/>
      <c r="SEA169" s="447"/>
      <c r="SEB169" s="447"/>
      <c r="SEC169" s="447"/>
      <c r="SED169" s="447"/>
      <c r="SEE169" s="447"/>
      <c r="SEF169" s="447"/>
      <c r="SEG169" s="447"/>
      <c r="SEH169" s="447"/>
      <c r="SEI169" s="447"/>
      <c r="SEJ169" s="447"/>
      <c r="SEK169" s="447"/>
      <c r="SEL169" s="447"/>
      <c r="SEM169" s="447"/>
      <c r="SEN169" s="447"/>
      <c r="SEO169" s="447"/>
      <c r="SEP169" s="447"/>
      <c r="SEQ169" s="447"/>
      <c r="SER169" s="447"/>
      <c r="SES169" s="447"/>
      <c r="SET169" s="447"/>
      <c r="SEU169" s="447"/>
      <c r="SEV169" s="447"/>
      <c r="SEW169" s="447"/>
      <c r="SEX169" s="447"/>
      <c r="SEY169" s="447"/>
      <c r="SEZ169" s="447"/>
      <c r="SFA169" s="447"/>
      <c r="SFB169" s="447"/>
      <c r="SFC169" s="447"/>
      <c r="SFD169" s="447"/>
      <c r="SFE169" s="447"/>
      <c r="SFF169" s="447"/>
      <c r="SFG169" s="447"/>
      <c r="SFH169" s="447"/>
      <c r="SFI169" s="447"/>
      <c r="SFJ169" s="447"/>
      <c r="SFK169" s="447"/>
      <c r="SFL169" s="447"/>
      <c r="SFM169" s="447"/>
      <c r="SFN169" s="447"/>
      <c r="SFO169" s="447"/>
      <c r="SFP169" s="447"/>
      <c r="SFQ169" s="447"/>
      <c r="SFR169" s="447"/>
      <c r="SFS169" s="447"/>
      <c r="SFT169" s="447"/>
      <c r="SFU169" s="447"/>
      <c r="SFV169" s="447"/>
      <c r="SFW169" s="447"/>
      <c r="SFX169" s="447"/>
      <c r="SFY169" s="447"/>
      <c r="SFZ169" s="447"/>
      <c r="SGA169" s="447"/>
      <c r="SGB169" s="447"/>
      <c r="SGC169" s="447"/>
      <c r="SGD169" s="447"/>
      <c r="SGE169" s="447"/>
      <c r="SGF169" s="447"/>
      <c r="SGG169" s="447"/>
      <c r="SGH169" s="447"/>
      <c r="SGI169" s="447"/>
      <c r="SGJ169" s="447"/>
      <c r="SGK169" s="447"/>
      <c r="SGL169" s="447"/>
      <c r="SGM169" s="447"/>
      <c r="SGN169" s="447"/>
      <c r="SGO169" s="447"/>
      <c r="SGP169" s="447"/>
      <c r="SGQ169" s="447"/>
      <c r="SGR169" s="447"/>
      <c r="SGS169" s="447"/>
      <c r="SGT169" s="447"/>
      <c r="SGU169" s="447"/>
      <c r="SGV169" s="447"/>
      <c r="SGW169" s="447"/>
      <c r="SGX169" s="447"/>
      <c r="SGY169" s="447"/>
      <c r="SGZ169" s="447"/>
      <c r="SHA169" s="447"/>
      <c r="SHB169" s="447"/>
      <c r="SHC169" s="447"/>
      <c r="SHD169" s="447"/>
      <c r="SHE169" s="447"/>
      <c r="SHF169" s="447"/>
      <c r="SHG169" s="447"/>
      <c r="SHH169" s="447"/>
      <c r="SHI169" s="447"/>
      <c r="SHJ169" s="447"/>
      <c r="SHK169" s="447"/>
      <c r="SHL169" s="447"/>
      <c r="SHM169" s="447"/>
      <c r="SHN169" s="447"/>
      <c r="SHO169" s="447"/>
      <c r="SHP169" s="447"/>
      <c r="SHQ169" s="447"/>
      <c r="SHR169" s="447"/>
      <c r="SHS169" s="447"/>
      <c r="SHT169" s="447"/>
      <c r="SHU169" s="447"/>
      <c r="SHV169" s="447"/>
      <c r="SHW169" s="447"/>
      <c r="SHX169" s="447"/>
      <c r="SHY169" s="447"/>
      <c r="SHZ169" s="447"/>
      <c r="SIA169" s="447"/>
      <c r="SIB169" s="447"/>
      <c r="SIC169" s="447"/>
      <c r="SID169" s="447"/>
      <c r="SIE169" s="447"/>
      <c r="SIF169" s="447"/>
      <c r="SIG169" s="447"/>
      <c r="SIH169" s="447"/>
      <c r="SII169" s="447"/>
      <c r="SIJ169" s="447"/>
      <c r="SIK169" s="447"/>
      <c r="SIL169" s="447"/>
      <c r="SIM169" s="447"/>
      <c r="SIN169" s="447"/>
      <c r="SIO169" s="447"/>
      <c r="SIP169" s="447"/>
      <c r="SIQ169" s="447"/>
      <c r="SIR169" s="447"/>
      <c r="SIS169" s="447"/>
      <c r="SIT169" s="447"/>
      <c r="SIU169" s="447"/>
      <c r="SIV169" s="447"/>
      <c r="SIW169" s="447"/>
      <c r="SIX169" s="447"/>
      <c r="SIY169" s="447"/>
      <c r="SIZ169" s="447"/>
      <c r="SJA169" s="447"/>
      <c r="SJB169" s="447"/>
      <c r="SJC169" s="447"/>
      <c r="SJD169" s="447"/>
      <c r="SJE169" s="447"/>
      <c r="SJF169" s="447"/>
      <c r="SJG169" s="447"/>
      <c r="SJH169" s="447"/>
      <c r="SJI169" s="447"/>
      <c r="SJJ169" s="447"/>
      <c r="SJK169" s="447"/>
      <c r="SJL169" s="447"/>
      <c r="SJM169" s="447"/>
      <c r="SJN169" s="447"/>
      <c r="SJO169" s="447"/>
      <c r="SJP169" s="447"/>
      <c r="SJQ169" s="447"/>
      <c r="SJR169" s="447"/>
      <c r="SJS169" s="447"/>
      <c r="SJT169" s="447"/>
      <c r="SJU169" s="447"/>
      <c r="SJV169" s="447"/>
      <c r="SJW169" s="447"/>
      <c r="SJX169" s="447"/>
      <c r="SJY169" s="447"/>
      <c r="SJZ169" s="447"/>
      <c r="SKA169" s="447"/>
      <c r="SKB169" s="447"/>
      <c r="SKC169" s="447"/>
      <c r="SKD169" s="447"/>
      <c r="SKE169" s="447"/>
      <c r="SKF169" s="447"/>
      <c r="SKG169" s="447"/>
      <c r="SKH169" s="447"/>
      <c r="SKI169" s="447"/>
      <c r="SKJ169" s="447"/>
      <c r="SKK169" s="447"/>
      <c r="SKL169" s="447"/>
      <c r="SKM169" s="447"/>
      <c r="SKN169" s="447"/>
      <c r="SKO169" s="447"/>
      <c r="SKP169" s="447"/>
      <c r="SKQ169" s="447"/>
      <c r="SKR169" s="447"/>
      <c r="SKS169" s="447"/>
      <c r="SKT169" s="447"/>
      <c r="SKU169" s="447"/>
      <c r="SKV169" s="447"/>
      <c r="SKW169" s="447"/>
      <c r="SKX169" s="447"/>
      <c r="SKY169" s="447"/>
      <c r="SKZ169" s="447"/>
      <c r="SLA169" s="447"/>
      <c r="SLB169" s="447"/>
      <c r="SLC169" s="447"/>
      <c r="SLD169" s="447"/>
      <c r="SLE169" s="447"/>
      <c r="SLF169" s="447"/>
      <c r="SLG169" s="447"/>
      <c r="SLH169" s="447"/>
      <c r="SLI169" s="447"/>
      <c r="SLJ169" s="447"/>
      <c r="SLK169" s="447"/>
      <c r="SLL169" s="447"/>
      <c r="SLM169" s="447"/>
      <c r="SLN169" s="447"/>
      <c r="SLO169" s="447"/>
      <c r="SLP169" s="447"/>
      <c r="SLQ169" s="447"/>
      <c r="SLR169" s="447"/>
      <c r="SLS169" s="447"/>
      <c r="SLT169" s="447"/>
      <c r="SLU169" s="447"/>
      <c r="SLV169" s="447"/>
      <c r="SLW169" s="447"/>
      <c r="SLX169" s="447"/>
      <c r="SLY169" s="447"/>
      <c r="SLZ169" s="447"/>
      <c r="SMA169" s="447"/>
      <c r="SMB169" s="447"/>
      <c r="SMC169" s="447"/>
      <c r="SMD169" s="447"/>
      <c r="SME169" s="447"/>
      <c r="SMF169" s="447"/>
      <c r="SMG169" s="447"/>
      <c r="SMH169" s="447"/>
      <c r="SMI169" s="447"/>
      <c r="SMJ169" s="447"/>
      <c r="SMK169" s="447"/>
      <c r="SML169" s="447"/>
      <c r="SMM169" s="447"/>
      <c r="SMN169" s="447"/>
      <c r="SMO169" s="447"/>
      <c r="SMP169" s="447"/>
      <c r="SMQ169" s="447"/>
      <c r="SMR169" s="447"/>
      <c r="SMS169" s="447"/>
      <c r="SMT169" s="447"/>
      <c r="SMU169" s="447"/>
      <c r="SMV169" s="447"/>
      <c r="SMW169" s="447"/>
      <c r="SMX169" s="447"/>
      <c r="SMY169" s="447"/>
      <c r="SMZ169" s="447"/>
      <c r="SNA169" s="447"/>
      <c r="SNB169" s="447"/>
      <c r="SNC169" s="447"/>
      <c r="SND169" s="447"/>
      <c r="SNE169" s="447"/>
      <c r="SNF169" s="447"/>
      <c r="SNG169" s="447"/>
      <c r="SNH169" s="447"/>
      <c r="SNI169" s="447"/>
      <c r="SNJ169" s="447"/>
      <c r="SNK169" s="447"/>
      <c r="SNL169" s="447"/>
      <c r="SNM169" s="447"/>
      <c r="SNN169" s="447"/>
      <c r="SNO169" s="447"/>
      <c r="SNP169" s="447"/>
      <c r="SNQ169" s="447"/>
      <c r="SNR169" s="447"/>
      <c r="SNS169" s="447"/>
      <c r="SNT169" s="447"/>
      <c r="SNU169" s="447"/>
      <c r="SNV169" s="447"/>
      <c r="SNW169" s="447"/>
      <c r="SNX169" s="447"/>
      <c r="SNY169" s="447"/>
      <c r="SNZ169" s="447"/>
      <c r="SOA169" s="447"/>
      <c r="SOB169" s="447"/>
      <c r="SOC169" s="447"/>
      <c r="SOD169" s="447"/>
      <c r="SOE169" s="447"/>
      <c r="SOF169" s="447"/>
      <c r="SOG169" s="447"/>
      <c r="SOH169" s="447"/>
      <c r="SOI169" s="447"/>
      <c r="SOJ169" s="447"/>
      <c r="SOK169" s="447"/>
      <c r="SOL169" s="447"/>
      <c r="SOM169" s="447"/>
      <c r="SON169" s="447"/>
      <c r="SOO169" s="447"/>
      <c r="SOP169" s="447"/>
      <c r="SOQ169" s="447"/>
      <c r="SOR169" s="447"/>
      <c r="SOS169" s="447"/>
      <c r="SOT169" s="447"/>
      <c r="SOU169" s="447"/>
      <c r="SOV169" s="447"/>
      <c r="SOW169" s="447"/>
      <c r="SOX169" s="447"/>
      <c r="SOY169" s="447"/>
      <c r="SOZ169" s="447"/>
      <c r="SPA169" s="447"/>
      <c r="SPB169" s="447"/>
      <c r="SPC169" s="447"/>
      <c r="SPD169" s="447"/>
      <c r="SPE169" s="447"/>
      <c r="SPF169" s="447"/>
      <c r="SPG169" s="447"/>
      <c r="SPH169" s="447"/>
      <c r="SPI169" s="447"/>
      <c r="SPJ169" s="447"/>
      <c r="SPK169" s="447"/>
      <c r="SPL169" s="447"/>
      <c r="SPM169" s="447"/>
      <c r="SPN169" s="447"/>
      <c r="SPO169" s="447"/>
      <c r="SPP169" s="447"/>
      <c r="SPQ169" s="447"/>
      <c r="SPR169" s="447"/>
      <c r="SPS169" s="447"/>
      <c r="SPT169" s="447"/>
      <c r="SPU169" s="447"/>
      <c r="SPV169" s="447"/>
      <c r="SPW169" s="447"/>
      <c r="SPX169" s="447"/>
      <c r="SPY169" s="447"/>
      <c r="SPZ169" s="447"/>
      <c r="SQA169" s="447"/>
      <c r="SQB169" s="447"/>
      <c r="SQC169" s="447"/>
      <c r="SQD169" s="447"/>
      <c r="SQE169" s="447"/>
      <c r="SQF169" s="447"/>
      <c r="SQG169" s="447"/>
      <c r="SQH169" s="447"/>
      <c r="SQI169" s="447"/>
      <c r="SQJ169" s="447"/>
      <c r="SQK169" s="447"/>
      <c r="SQL169" s="447"/>
      <c r="SQM169" s="447"/>
      <c r="SQN169" s="447"/>
      <c r="SQO169" s="447"/>
      <c r="SQP169" s="447"/>
      <c r="SQQ169" s="447"/>
      <c r="SQR169" s="447"/>
      <c r="SQS169" s="447"/>
      <c r="SQT169" s="447"/>
      <c r="SQU169" s="447"/>
      <c r="SQV169" s="447"/>
      <c r="SQW169" s="447"/>
      <c r="SQX169" s="447"/>
      <c r="SQY169" s="447"/>
      <c r="SQZ169" s="447"/>
      <c r="SRA169" s="447"/>
      <c r="SRB169" s="447"/>
      <c r="SRC169" s="447"/>
      <c r="SRD169" s="447"/>
      <c r="SRE169" s="447"/>
      <c r="SRF169" s="447"/>
      <c r="SRG169" s="447"/>
      <c r="SRH169" s="447"/>
      <c r="SRI169" s="447"/>
      <c r="SRJ169" s="447"/>
      <c r="SRK169" s="447"/>
      <c r="SRL169" s="447"/>
      <c r="SRM169" s="447"/>
      <c r="SRN169" s="447"/>
      <c r="SRO169" s="447"/>
      <c r="SRP169" s="447"/>
      <c r="SRQ169" s="447"/>
      <c r="SRR169" s="447"/>
      <c r="SRS169" s="447"/>
      <c r="SRT169" s="447"/>
      <c r="SRU169" s="447"/>
      <c r="SRV169" s="447"/>
      <c r="SRW169" s="447"/>
      <c r="SRX169" s="447"/>
      <c r="SRY169" s="447"/>
      <c r="SRZ169" s="447"/>
      <c r="SSA169" s="447"/>
      <c r="SSB169" s="447"/>
      <c r="SSC169" s="447"/>
      <c r="SSD169" s="447"/>
      <c r="SSE169" s="447"/>
      <c r="SSF169" s="447"/>
      <c r="SSG169" s="447"/>
      <c r="SSH169" s="447"/>
      <c r="SSI169" s="447"/>
      <c r="SSJ169" s="447"/>
      <c r="SSK169" s="447"/>
      <c r="SSL169" s="447"/>
      <c r="SSM169" s="447"/>
      <c r="SSN169" s="447"/>
      <c r="SSO169" s="447"/>
      <c r="SSP169" s="447"/>
      <c r="SSQ169" s="447"/>
      <c r="SSR169" s="447"/>
      <c r="SSS169" s="447"/>
      <c r="SST169" s="447"/>
      <c r="SSU169" s="447"/>
      <c r="SSV169" s="447"/>
      <c r="SSW169" s="447"/>
      <c r="SSX169" s="447"/>
      <c r="SSY169" s="447"/>
      <c r="SSZ169" s="447"/>
      <c r="STA169" s="447"/>
      <c r="STB169" s="447"/>
      <c r="STC169" s="447"/>
      <c r="STD169" s="447"/>
      <c r="STE169" s="447"/>
      <c r="STF169" s="447"/>
      <c r="STG169" s="447"/>
      <c r="STH169" s="447"/>
      <c r="STI169" s="447"/>
      <c r="STJ169" s="447"/>
      <c r="STK169" s="447"/>
      <c r="STL169" s="447"/>
      <c r="STM169" s="447"/>
      <c r="STN169" s="447"/>
      <c r="STO169" s="447"/>
      <c r="STP169" s="447"/>
      <c r="STQ169" s="447"/>
      <c r="STR169" s="447"/>
      <c r="STS169" s="447"/>
      <c r="STT169" s="447"/>
      <c r="STU169" s="447"/>
      <c r="STV169" s="447"/>
      <c r="STW169" s="447"/>
      <c r="STX169" s="447"/>
      <c r="STY169" s="447"/>
      <c r="STZ169" s="447"/>
      <c r="SUA169" s="447"/>
      <c r="SUB169" s="447"/>
      <c r="SUC169" s="447"/>
      <c r="SUD169" s="447"/>
      <c r="SUE169" s="447"/>
      <c r="SUF169" s="447"/>
      <c r="SUG169" s="447"/>
      <c r="SUH169" s="447"/>
      <c r="SUI169" s="447"/>
      <c r="SUJ169" s="447"/>
      <c r="SUK169" s="447"/>
      <c r="SUL169" s="447"/>
      <c r="SUM169" s="447"/>
      <c r="SUN169" s="447"/>
      <c r="SUO169" s="447"/>
      <c r="SUP169" s="447"/>
      <c r="SUQ169" s="447"/>
      <c r="SUR169" s="447"/>
      <c r="SUS169" s="447"/>
      <c r="SUT169" s="447"/>
      <c r="SUU169" s="447"/>
      <c r="SUV169" s="447"/>
      <c r="SUW169" s="447"/>
      <c r="SUX169" s="447"/>
      <c r="SUY169" s="447"/>
      <c r="SUZ169" s="447"/>
      <c r="SVA169" s="447"/>
      <c r="SVB169" s="447"/>
      <c r="SVC169" s="447"/>
      <c r="SVD169" s="447"/>
      <c r="SVE169" s="447"/>
      <c r="SVF169" s="447"/>
      <c r="SVG169" s="447"/>
      <c r="SVH169" s="447"/>
      <c r="SVI169" s="447"/>
      <c r="SVJ169" s="447"/>
      <c r="SVK169" s="447"/>
      <c r="SVL169" s="447"/>
      <c r="SVM169" s="447"/>
      <c r="SVN169" s="447"/>
      <c r="SVO169" s="447"/>
      <c r="SVP169" s="447"/>
      <c r="SVQ169" s="447"/>
      <c r="SVR169" s="447"/>
      <c r="SVS169" s="447"/>
      <c r="SVT169" s="447"/>
      <c r="SVU169" s="447"/>
      <c r="SVV169" s="447"/>
      <c r="SVW169" s="447"/>
      <c r="SVX169" s="447"/>
      <c r="SVY169" s="447"/>
      <c r="SVZ169" s="447"/>
      <c r="SWA169" s="447"/>
      <c r="SWB169" s="447"/>
      <c r="SWC169" s="447"/>
      <c r="SWD169" s="447"/>
      <c r="SWE169" s="447"/>
      <c r="SWF169" s="447"/>
      <c r="SWG169" s="447"/>
      <c r="SWH169" s="447"/>
      <c r="SWI169" s="447"/>
      <c r="SWJ169" s="447"/>
      <c r="SWK169" s="447"/>
      <c r="SWL169" s="447"/>
      <c r="SWM169" s="447"/>
      <c r="SWN169" s="447"/>
      <c r="SWO169" s="447"/>
      <c r="SWP169" s="447"/>
      <c r="SWQ169" s="447"/>
      <c r="SWR169" s="447"/>
      <c r="SWS169" s="447"/>
      <c r="SWT169" s="447"/>
      <c r="SWU169" s="447"/>
      <c r="SWV169" s="447"/>
      <c r="SWW169" s="447"/>
      <c r="SWX169" s="447"/>
      <c r="SWY169" s="447"/>
      <c r="SWZ169" s="447"/>
      <c r="SXA169" s="447"/>
      <c r="SXB169" s="447"/>
      <c r="SXC169" s="447"/>
      <c r="SXD169" s="447"/>
      <c r="SXE169" s="447"/>
      <c r="SXF169" s="447"/>
      <c r="SXG169" s="447"/>
      <c r="SXH169" s="447"/>
      <c r="SXI169" s="447"/>
      <c r="SXJ169" s="447"/>
      <c r="SXK169" s="447"/>
      <c r="SXL169" s="447"/>
      <c r="SXM169" s="447"/>
      <c r="SXN169" s="447"/>
      <c r="SXO169" s="447"/>
      <c r="SXP169" s="447"/>
      <c r="SXQ169" s="447"/>
      <c r="SXR169" s="447"/>
      <c r="SXS169" s="447"/>
      <c r="SXT169" s="447"/>
      <c r="SXU169" s="447"/>
      <c r="SXV169" s="447"/>
      <c r="SXW169" s="447"/>
      <c r="SXX169" s="447"/>
      <c r="SXY169" s="447"/>
      <c r="SXZ169" s="447"/>
      <c r="SYA169" s="447"/>
      <c r="SYB169" s="447"/>
      <c r="SYC169" s="447"/>
      <c r="SYD169" s="447"/>
      <c r="SYE169" s="447"/>
      <c r="SYF169" s="447"/>
      <c r="SYG169" s="447"/>
      <c r="SYH169" s="447"/>
      <c r="SYI169" s="447"/>
      <c r="SYJ169" s="447"/>
      <c r="SYK169" s="447"/>
      <c r="SYL169" s="447"/>
      <c r="SYM169" s="447"/>
      <c r="SYN169" s="447"/>
      <c r="SYO169" s="447"/>
      <c r="SYP169" s="447"/>
      <c r="SYQ169" s="447"/>
      <c r="SYR169" s="447"/>
      <c r="SYS169" s="447"/>
      <c r="SYT169" s="447"/>
      <c r="SYU169" s="447"/>
      <c r="SYV169" s="447"/>
      <c r="SYW169" s="447"/>
      <c r="SYX169" s="447"/>
      <c r="SYY169" s="447"/>
      <c r="SYZ169" s="447"/>
      <c r="SZA169" s="447"/>
      <c r="SZB169" s="447"/>
      <c r="SZC169" s="447"/>
      <c r="SZD169" s="447"/>
      <c r="SZE169" s="447"/>
      <c r="SZF169" s="447"/>
      <c r="SZG169" s="447"/>
      <c r="SZH169" s="447"/>
      <c r="SZI169" s="447"/>
      <c r="SZJ169" s="447"/>
      <c r="SZK169" s="447"/>
      <c r="SZL169" s="447"/>
      <c r="SZM169" s="447"/>
      <c r="SZN169" s="447"/>
      <c r="SZO169" s="447"/>
      <c r="SZP169" s="447"/>
      <c r="SZQ169" s="447"/>
      <c r="SZR169" s="447"/>
      <c r="SZS169" s="447"/>
      <c r="SZT169" s="447"/>
      <c r="SZU169" s="447"/>
      <c r="SZV169" s="447"/>
      <c r="SZW169" s="447"/>
      <c r="SZX169" s="447"/>
      <c r="SZY169" s="447"/>
      <c r="SZZ169" s="447"/>
      <c r="TAA169" s="447"/>
      <c r="TAB169" s="447"/>
      <c r="TAC169" s="447"/>
      <c r="TAD169" s="447"/>
      <c r="TAE169" s="447"/>
      <c r="TAF169" s="447"/>
      <c r="TAG169" s="447"/>
      <c r="TAH169" s="447"/>
      <c r="TAI169" s="447"/>
      <c r="TAJ169" s="447"/>
      <c r="TAK169" s="447"/>
      <c r="TAL169" s="447"/>
      <c r="TAM169" s="447"/>
      <c r="TAN169" s="447"/>
      <c r="TAO169" s="447"/>
      <c r="TAP169" s="447"/>
      <c r="TAQ169" s="447"/>
      <c r="TAR169" s="447"/>
      <c r="TAS169" s="447"/>
      <c r="TAT169" s="447"/>
      <c r="TAU169" s="447"/>
      <c r="TAV169" s="447"/>
      <c r="TAW169" s="447"/>
      <c r="TAX169" s="447"/>
      <c r="TAY169" s="447"/>
      <c r="TAZ169" s="447"/>
      <c r="TBA169" s="447"/>
      <c r="TBB169" s="447"/>
      <c r="TBC169" s="447"/>
      <c r="TBD169" s="447"/>
      <c r="TBE169" s="447"/>
      <c r="TBF169" s="447"/>
      <c r="TBG169" s="447"/>
      <c r="TBH169" s="447"/>
      <c r="TBI169" s="447"/>
      <c r="TBJ169" s="447"/>
      <c r="TBK169" s="447"/>
      <c r="TBL169" s="447"/>
      <c r="TBM169" s="447"/>
      <c r="TBN169" s="447"/>
      <c r="TBO169" s="447"/>
      <c r="TBP169" s="447"/>
      <c r="TBQ169" s="447"/>
      <c r="TBR169" s="447"/>
      <c r="TBS169" s="447"/>
      <c r="TBT169" s="447"/>
      <c r="TBU169" s="447"/>
      <c r="TBV169" s="447"/>
      <c r="TBW169" s="447"/>
      <c r="TBX169" s="447"/>
      <c r="TBY169" s="447"/>
      <c r="TBZ169" s="447"/>
      <c r="TCA169" s="447"/>
      <c r="TCB169" s="447"/>
      <c r="TCC169" s="447"/>
      <c r="TCD169" s="447"/>
      <c r="TCE169" s="447"/>
      <c r="TCF169" s="447"/>
      <c r="TCG169" s="447"/>
      <c r="TCH169" s="447"/>
      <c r="TCI169" s="447"/>
      <c r="TCJ169" s="447"/>
      <c r="TCK169" s="447"/>
      <c r="TCL169" s="447"/>
      <c r="TCM169" s="447"/>
      <c r="TCN169" s="447"/>
      <c r="TCO169" s="447"/>
      <c r="TCP169" s="447"/>
      <c r="TCQ169" s="447"/>
      <c r="TCR169" s="447"/>
      <c r="TCS169" s="447"/>
      <c r="TCT169" s="447"/>
      <c r="TCU169" s="447"/>
      <c r="TCV169" s="447"/>
      <c r="TCW169" s="447"/>
      <c r="TCX169" s="447"/>
      <c r="TCY169" s="447"/>
      <c r="TCZ169" s="447"/>
      <c r="TDA169" s="447"/>
      <c r="TDB169" s="447"/>
      <c r="TDC169" s="447"/>
      <c r="TDD169" s="447"/>
      <c r="TDE169" s="447"/>
      <c r="TDF169" s="447"/>
      <c r="TDG169" s="447"/>
      <c r="TDH169" s="447"/>
      <c r="TDI169" s="447"/>
      <c r="TDJ169" s="447"/>
      <c r="TDK169" s="447"/>
      <c r="TDL169" s="447"/>
      <c r="TDM169" s="447"/>
      <c r="TDN169" s="447"/>
      <c r="TDO169" s="447"/>
      <c r="TDP169" s="447"/>
      <c r="TDQ169" s="447"/>
      <c r="TDR169" s="447"/>
      <c r="TDS169" s="447"/>
      <c r="TDT169" s="447"/>
      <c r="TDU169" s="447"/>
      <c r="TDV169" s="447"/>
      <c r="TDW169" s="447"/>
      <c r="TDX169" s="447"/>
      <c r="TDY169" s="447"/>
      <c r="TDZ169" s="447"/>
      <c r="TEA169" s="447"/>
      <c r="TEB169" s="447"/>
      <c r="TEC169" s="447"/>
      <c r="TED169" s="447"/>
      <c r="TEE169" s="447"/>
      <c r="TEF169" s="447"/>
      <c r="TEG169" s="447"/>
      <c r="TEH169" s="447"/>
      <c r="TEI169" s="447"/>
      <c r="TEJ169" s="447"/>
      <c r="TEK169" s="447"/>
      <c r="TEL169" s="447"/>
      <c r="TEM169" s="447"/>
      <c r="TEN169" s="447"/>
      <c r="TEO169" s="447"/>
      <c r="TEP169" s="447"/>
      <c r="TEQ169" s="447"/>
      <c r="TER169" s="447"/>
      <c r="TES169" s="447"/>
      <c r="TET169" s="447"/>
      <c r="TEU169" s="447"/>
      <c r="TEV169" s="447"/>
      <c r="TEW169" s="447"/>
      <c r="TEX169" s="447"/>
      <c r="TEY169" s="447"/>
      <c r="TEZ169" s="447"/>
      <c r="TFA169" s="447"/>
      <c r="TFB169" s="447"/>
      <c r="TFC169" s="447"/>
      <c r="TFD169" s="447"/>
      <c r="TFE169" s="447"/>
      <c r="TFF169" s="447"/>
      <c r="TFG169" s="447"/>
      <c r="TFH169" s="447"/>
      <c r="TFI169" s="447"/>
      <c r="TFJ169" s="447"/>
      <c r="TFK169" s="447"/>
      <c r="TFL169" s="447"/>
      <c r="TFM169" s="447"/>
      <c r="TFN169" s="447"/>
      <c r="TFO169" s="447"/>
      <c r="TFP169" s="447"/>
      <c r="TFQ169" s="447"/>
      <c r="TFR169" s="447"/>
      <c r="TFS169" s="447"/>
      <c r="TFT169" s="447"/>
      <c r="TFU169" s="447"/>
      <c r="TFV169" s="447"/>
      <c r="TFW169" s="447"/>
      <c r="TFX169" s="447"/>
      <c r="TFY169" s="447"/>
      <c r="TFZ169" s="447"/>
      <c r="TGA169" s="447"/>
      <c r="TGB169" s="447"/>
      <c r="TGC169" s="447"/>
      <c r="TGD169" s="447"/>
      <c r="TGE169" s="447"/>
      <c r="TGF169" s="447"/>
      <c r="TGG169" s="447"/>
      <c r="TGH169" s="447"/>
      <c r="TGI169" s="447"/>
      <c r="TGJ169" s="447"/>
      <c r="TGK169" s="447"/>
      <c r="TGL169" s="447"/>
      <c r="TGM169" s="447"/>
      <c r="TGN169" s="447"/>
      <c r="TGO169" s="447"/>
      <c r="TGP169" s="447"/>
      <c r="TGQ169" s="447"/>
      <c r="TGR169" s="447"/>
      <c r="TGS169" s="447"/>
      <c r="TGT169" s="447"/>
      <c r="TGU169" s="447"/>
      <c r="TGV169" s="447"/>
      <c r="TGW169" s="447"/>
      <c r="TGX169" s="447"/>
      <c r="TGY169" s="447"/>
      <c r="TGZ169" s="447"/>
      <c r="THA169" s="447"/>
      <c r="THB169" s="447"/>
      <c r="THC169" s="447"/>
      <c r="THD169" s="447"/>
      <c r="THE169" s="447"/>
      <c r="THF169" s="447"/>
      <c r="THG169" s="447"/>
      <c r="THH169" s="447"/>
      <c r="THI169" s="447"/>
      <c r="THJ169" s="447"/>
      <c r="THK169" s="447"/>
      <c r="THL169" s="447"/>
      <c r="THM169" s="447"/>
      <c r="THN169" s="447"/>
      <c r="THO169" s="447"/>
      <c r="THP169" s="447"/>
      <c r="THQ169" s="447"/>
      <c r="THR169" s="447"/>
      <c r="THS169" s="447"/>
      <c r="THT169" s="447"/>
      <c r="THU169" s="447"/>
      <c r="THV169" s="447"/>
      <c r="THW169" s="447"/>
      <c r="THX169" s="447"/>
      <c r="THY169" s="447"/>
      <c r="THZ169" s="447"/>
      <c r="TIA169" s="447"/>
      <c r="TIB169" s="447"/>
      <c r="TIC169" s="447"/>
      <c r="TID169" s="447"/>
      <c r="TIE169" s="447"/>
      <c r="TIF169" s="447"/>
      <c r="TIG169" s="447"/>
      <c r="TIH169" s="447"/>
      <c r="TII169" s="447"/>
      <c r="TIJ169" s="447"/>
      <c r="TIK169" s="447"/>
      <c r="TIL169" s="447"/>
      <c r="TIM169" s="447"/>
      <c r="TIN169" s="447"/>
      <c r="TIO169" s="447"/>
      <c r="TIP169" s="447"/>
      <c r="TIQ169" s="447"/>
      <c r="TIR169" s="447"/>
      <c r="TIS169" s="447"/>
      <c r="TIT169" s="447"/>
      <c r="TIU169" s="447"/>
      <c r="TIV169" s="447"/>
      <c r="TIW169" s="447"/>
      <c r="TIX169" s="447"/>
      <c r="TIY169" s="447"/>
      <c r="TIZ169" s="447"/>
      <c r="TJA169" s="447"/>
      <c r="TJB169" s="447"/>
      <c r="TJC169" s="447"/>
      <c r="TJD169" s="447"/>
      <c r="TJE169" s="447"/>
      <c r="TJF169" s="447"/>
      <c r="TJG169" s="447"/>
      <c r="TJH169" s="447"/>
      <c r="TJI169" s="447"/>
      <c r="TJJ169" s="447"/>
      <c r="TJK169" s="447"/>
      <c r="TJL169" s="447"/>
      <c r="TJM169" s="447"/>
      <c r="TJN169" s="447"/>
      <c r="TJO169" s="447"/>
      <c r="TJP169" s="447"/>
      <c r="TJQ169" s="447"/>
      <c r="TJR169" s="447"/>
      <c r="TJS169" s="447"/>
      <c r="TJT169" s="447"/>
      <c r="TJU169" s="447"/>
      <c r="TJV169" s="447"/>
      <c r="TJW169" s="447"/>
      <c r="TJX169" s="447"/>
      <c r="TJY169" s="447"/>
      <c r="TJZ169" s="447"/>
      <c r="TKA169" s="447"/>
      <c r="TKB169" s="447"/>
      <c r="TKC169" s="447"/>
      <c r="TKD169" s="447"/>
      <c r="TKE169" s="447"/>
      <c r="TKF169" s="447"/>
      <c r="TKG169" s="447"/>
      <c r="TKH169" s="447"/>
      <c r="TKI169" s="447"/>
      <c r="TKJ169" s="447"/>
      <c r="TKK169" s="447"/>
      <c r="TKL169" s="447"/>
      <c r="TKM169" s="447"/>
      <c r="TKN169" s="447"/>
      <c r="TKO169" s="447"/>
      <c r="TKP169" s="447"/>
      <c r="TKQ169" s="447"/>
      <c r="TKR169" s="447"/>
      <c r="TKS169" s="447"/>
      <c r="TKT169" s="447"/>
      <c r="TKU169" s="447"/>
      <c r="TKV169" s="447"/>
      <c r="TKW169" s="447"/>
      <c r="TKX169" s="447"/>
      <c r="TKY169" s="447"/>
      <c r="TKZ169" s="447"/>
      <c r="TLA169" s="447"/>
      <c r="TLB169" s="447"/>
      <c r="TLC169" s="447"/>
      <c r="TLD169" s="447"/>
      <c r="TLE169" s="447"/>
      <c r="TLF169" s="447"/>
      <c r="TLG169" s="447"/>
      <c r="TLH169" s="447"/>
      <c r="TLI169" s="447"/>
      <c r="TLJ169" s="447"/>
      <c r="TLK169" s="447"/>
      <c r="TLL169" s="447"/>
      <c r="TLM169" s="447"/>
      <c r="TLN169" s="447"/>
      <c r="TLO169" s="447"/>
      <c r="TLP169" s="447"/>
      <c r="TLQ169" s="447"/>
      <c r="TLR169" s="447"/>
      <c r="TLS169" s="447"/>
      <c r="TLT169" s="447"/>
      <c r="TLU169" s="447"/>
      <c r="TLV169" s="447"/>
      <c r="TLW169" s="447"/>
      <c r="TLX169" s="447"/>
      <c r="TLY169" s="447"/>
      <c r="TLZ169" s="447"/>
      <c r="TMA169" s="447"/>
      <c r="TMB169" s="447"/>
      <c r="TMC169" s="447"/>
      <c r="TMD169" s="447"/>
      <c r="TME169" s="447"/>
      <c r="TMF169" s="447"/>
      <c r="TMG169" s="447"/>
      <c r="TMH169" s="447"/>
      <c r="TMI169" s="447"/>
      <c r="TMJ169" s="447"/>
      <c r="TMK169" s="447"/>
      <c r="TML169" s="447"/>
      <c r="TMM169" s="447"/>
      <c r="TMN169" s="447"/>
      <c r="TMO169" s="447"/>
      <c r="TMP169" s="447"/>
      <c r="TMQ169" s="447"/>
      <c r="TMR169" s="447"/>
      <c r="TMS169" s="447"/>
      <c r="TMT169" s="447"/>
      <c r="TMU169" s="447"/>
      <c r="TMV169" s="447"/>
      <c r="TMW169" s="447"/>
      <c r="TMX169" s="447"/>
      <c r="TMY169" s="447"/>
      <c r="TMZ169" s="447"/>
      <c r="TNA169" s="447"/>
      <c r="TNB169" s="447"/>
      <c r="TNC169" s="447"/>
      <c r="TND169" s="447"/>
      <c r="TNE169" s="447"/>
      <c r="TNF169" s="447"/>
      <c r="TNG169" s="447"/>
      <c r="TNH169" s="447"/>
      <c r="TNI169" s="447"/>
      <c r="TNJ169" s="447"/>
      <c r="TNK169" s="447"/>
      <c r="TNL169" s="447"/>
      <c r="TNM169" s="447"/>
      <c r="TNN169" s="447"/>
      <c r="TNO169" s="447"/>
      <c r="TNP169" s="447"/>
      <c r="TNQ169" s="447"/>
      <c r="TNR169" s="447"/>
      <c r="TNS169" s="447"/>
      <c r="TNT169" s="447"/>
      <c r="TNU169" s="447"/>
      <c r="TNV169" s="447"/>
      <c r="TNW169" s="447"/>
      <c r="TNX169" s="447"/>
      <c r="TNY169" s="447"/>
      <c r="TNZ169" s="447"/>
      <c r="TOA169" s="447"/>
      <c r="TOB169" s="447"/>
      <c r="TOC169" s="447"/>
      <c r="TOD169" s="447"/>
      <c r="TOE169" s="447"/>
      <c r="TOF169" s="447"/>
      <c r="TOG169" s="447"/>
      <c r="TOH169" s="447"/>
      <c r="TOI169" s="447"/>
      <c r="TOJ169" s="447"/>
      <c r="TOK169" s="447"/>
      <c r="TOL169" s="447"/>
      <c r="TOM169" s="447"/>
      <c r="TON169" s="447"/>
      <c r="TOO169" s="447"/>
      <c r="TOP169" s="447"/>
      <c r="TOQ169" s="447"/>
      <c r="TOR169" s="447"/>
      <c r="TOS169" s="447"/>
      <c r="TOT169" s="447"/>
      <c r="TOU169" s="447"/>
      <c r="TOV169" s="447"/>
      <c r="TOW169" s="447"/>
      <c r="TOX169" s="447"/>
      <c r="TOY169" s="447"/>
      <c r="TOZ169" s="447"/>
      <c r="TPA169" s="447"/>
      <c r="TPB169" s="447"/>
      <c r="TPC169" s="447"/>
      <c r="TPD169" s="447"/>
      <c r="TPE169" s="447"/>
      <c r="TPF169" s="447"/>
      <c r="TPG169" s="447"/>
      <c r="TPH169" s="447"/>
      <c r="TPI169" s="447"/>
      <c r="TPJ169" s="447"/>
      <c r="TPK169" s="447"/>
      <c r="TPL169" s="447"/>
      <c r="TPM169" s="447"/>
      <c r="TPN169" s="447"/>
      <c r="TPO169" s="447"/>
      <c r="TPP169" s="447"/>
      <c r="TPQ169" s="447"/>
      <c r="TPR169" s="447"/>
      <c r="TPS169" s="447"/>
      <c r="TPT169" s="447"/>
      <c r="TPU169" s="447"/>
      <c r="TPV169" s="447"/>
      <c r="TPW169" s="447"/>
      <c r="TPX169" s="447"/>
      <c r="TPY169" s="447"/>
      <c r="TPZ169" s="447"/>
      <c r="TQA169" s="447"/>
      <c r="TQB169" s="447"/>
      <c r="TQC169" s="447"/>
      <c r="TQD169" s="447"/>
      <c r="TQE169" s="447"/>
      <c r="TQF169" s="447"/>
      <c r="TQG169" s="447"/>
      <c r="TQH169" s="447"/>
      <c r="TQI169" s="447"/>
      <c r="TQJ169" s="447"/>
      <c r="TQK169" s="447"/>
      <c r="TQL169" s="447"/>
      <c r="TQM169" s="447"/>
      <c r="TQN169" s="447"/>
      <c r="TQO169" s="447"/>
      <c r="TQP169" s="447"/>
      <c r="TQQ169" s="447"/>
      <c r="TQR169" s="447"/>
      <c r="TQS169" s="447"/>
      <c r="TQT169" s="447"/>
      <c r="TQU169" s="447"/>
      <c r="TQV169" s="447"/>
      <c r="TQW169" s="447"/>
      <c r="TQX169" s="447"/>
      <c r="TQY169" s="447"/>
      <c r="TQZ169" s="447"/>
      <c r="TRA169" s="447"/>
      <c r="TRB169" s="447"/>
      <c r="TRC169" s="447"/>
      <c r="TRD169" s="447"/>
      <c r="TRE169" s="447"/>
      <c r="TRF169" s="447"/>
      <c r="TRG169" s="447"/>
      <c r="TRH169" s="447"/>
      <c r="TRI169" s="447"/>
      <c r="TRJ169" s="447"/>
      <c r="TRK169" s="447"/>
      <c r="TRL169" s="447"/>
      <c r="TRM169" s="447"/>
      <c r="TRN169" s="447"/>
      <c r="TRO169" s="447"/>
      <c r="TRP169" s="447"/>
      <c r="TRQ169" s="447"/>
      <c r="TRR169" s="447"/>
      <c r="TRS169" s="447"/>
      <c r="TRT169" s="447"/>
      <c r="TRU169" s="447"/>
      <c r="TRV169" s="447"/>
      <c r="TRW169" s="447"/>
      <c r="TRX169" s="447"/>
      <c r="TRY169" s="447"/>
      <c r="TRZ169" s="447"/>
      <c r="TSA169" s="447"/>
      <c r="TSB169" s="447"/>
      <c r="TSC169" s="447"/>
      <c r="TSD169" s="447"/>
      <c r="TSE169" s="447"/>
      <c r="TSF169" s="447"/>
      <c r="TSG169" s="447"/>
      <c r="TSH169" s="447"/>
      <c r="TSI169" s="447"/>
      <c r="TSJ169" s="447"/>
      <c r="TSK169" s="447"/>
      <c r="TSL169" s="447"/>
      <c r="TSM169" s="447"/>
      <c r="TSN169" s="447"/>
      <c r="TSO169" s="447"/>
      <c r="TSP169" s="447"/>
      <c r="TSQ169" s="447"/>
      <c r="TSR169" s="447"/>
      <c r="TSS169" s="447"/>
      <c r="TST169" s="447"/>
      <c r="TSU169" s="447"/>
      <c r="TSV169" s="447"/>
      <c r="TSW169" s="447"/>
      <c r="TSX169" s="447"/>
      <c r="TSY169" s="447"/>
      <c r="TSZ169" s="447"/>
      <c r="TTA169" s="447"/>
      <c r="TTB169" s="447"/>
      <c r="TTC169" s="447"/>
      <c r="TTD169" s="447"/>
      <c r="TTE169" s="447"/>
      <c r="TTF169" s="447"/>
      <c r="TTG169" s="447"/>
      <c r="TTH169" s="447"/>
      <c r="TTI169" s="447"/>
      <c r="TTJ169" s="447"/>
      <c r="TTK169" s="447"/>
      <c r="TTL169" s="447"/>
      <c r="TTM169" s="447"/>
      <c r="TTN169" s="447"/>
      <c r="TTO169" s="447"/>
      <c r="TTP169" s="447"/>
      <c r="TTQ169" s="447"/>
      <c r="TTR169" s="447"/>
      <c r="TTS169" s="447"/>
      <c r="TTT169" s="447"/>
      <c r="TTU169" s="447"/>
      <c r="TTV169" s="447"/>
      <c r="TTW169" s="447"/>
      <c r="TTX169" s="447"/>
      <c r="TTY169" s="447"/>
      <c r="TTZ169" s="447"/>
      <c r="TUA169" s="447"/>
      <c r="TUB169" s="447"/>
      <c r="TUC169" s="447"/>
      <c r="TUD169" s="447"/>
      <c r="TUE169" s="447"/>
      <c r="TUF169" s="447"/>
      <c r="TUG169" s="447"/>
      <c r="TUH169" s="447"/>
      <c r="TUI169" s="447"/>
      <c r="TUJ169" s="447"/>
      <c r="TUK169" s="447"/>
      <c r="TUL169" s="447"/>
      <c r="TUM169" s="447"/>
      <c r="TUN169" s="447"/>
      <c r="TUO169" s="447"/>
      <c r="TUP169" s="447"/>
      <c r="TUQ169" s="447"/>
      <c r="TUR169" s="447"/>
      <c r="TUS169" s="447"/>
      <c r="TUT169" s="447"/>
      <c r="TUU169" s="447"/>
      <c r="TUV169" s="447"/>
      <c r="TUW169" s="447"/>
      <c r="TUX169" s="447"/>
      <c r="TUY169" s="447"/>
      <c r="TUZ169" s="447"/>
      <c r="TVA169" s="447"/>
      <c r="TVB169" s="447"/>
      <c r="TVC169" s="447"/>
      <c r="TVD169" s="447"/>
      <c r="TVE169" s="447"/>
      <c r="TVF169" s="447"/>
      <c r="TVG169" s="447"/>
      <c r="TVH169" s="447"/>
      <c r="TVI169" s="447"/>
      <c r="TVJ169" s="447"/>
      <c r="TVK169" s="447"/>
      <c r="TVL169" s="447"/>
      <c r="TVM169" s="447"/>
      <c r="TVN169" s="447"/>
      <c r="TVO169" s="447"/>
      <c r="TVP169" s="447"/>
      <c r="TVQ169" s="447"/>
      <c r="TVR169" s="447"/>
      <c r="TVS169" s="447"/>
      <c r="TVT169" s="447"/>
      <c r="TVU169" s="447"/>
      <c r="TVV169" s="447"/>
      <c r="TVW169" s="447"/>
      <c r="TVX169" s="447"/>
      <c r="TVY169" s="447"/>
      <c r="TVZ169" s="447"/>
      <c r="TWA169" s="447"/>
      <c r="TWB169" s="447"/>
      <c r="TWC169" s="447"/>
      <c r="TWD169" s="447"/>
      <c r="TWE169" s="447"/>
      <c r="TWF169" s="447"/>
      <c r="TWG169" s="447"/>
      <c r="TWH169" s="447"/>
      <c r="TWI169" s="447"/>
      <c r="TWJ169" s="447"/>
      <c r="TWK169" s="447"/>
      <c r="TWL169" s="447"/>
      <c r="TWM169" s="447"/>
      <c r="TWN169" s="447"/>
      <c r="TWO169" s="447"/>
      <c r="TWP169" s="447"/>
      <c r="TWQ169" s="447"/>
      <c r="TWR169" s="447"/>
      <c r="TWS169" s="447"/>
      <c r="TWT169" s="447"/>
      <c r="TWU169" s="447"/>
      <c r="TWV169" s="447"/>
      <c r="TWW169" s="447"/>
      <c r="TWX169" s="447"/>
      <c r="TWY169" s="447"/>
      <c r="TWZ169" s="447"/>
      <c r="TXA169" s="447"/>
      <c r="TXB169" s="447"/>
      <c r="TXC169" s="447"/>
      <c r="TXD169" s="447"/>
      <c r="TXE169" s="447"/>
      <c r="TXF169" s="447"/>
      <c r="TXG169" s="447"/>
      <c r="TXH169" s="447"/>
      <c r="TXI169" s="447"/>
      <c r="TXJ169" s="447"/>
      <c r="TXK169" s="447"/>
      <c r="TXL169" s="447"/>
      <c r="TXM169" s="447"/>
      <c r="TXN169" s="447"/>
      <c r="TXO169" s="447"/>
      <c r="TXP169" s="447"/>
      <c r="TXQ169" s="447"/>
      <c r="TXR169" s="447"/>
      <c r="TXS169" s="447"/>
      <c r="TXT169" s="447"/>
      <c r="TXU169" s="447"/>
      <c r="TXV169" s="447"/>
      <c r="TXW169" s="447"/>
      <c r="TXX169" s="447"/>
      <c r="TXY169" s="447"/>
      <c r="TXZ169" s="447"/>
      <c r="TYA169" s="447"/>
      <c r="TYB169" s="447"/>
      <c r="TYC169" s="447"/>
      <c r="TYD169" s="447"/>
      <c r="TYE169" s="447"/>
      <c r="TYF169" s="447"/>
      <c r="TYG169" s="447"/>
      <c r="TYH169" s="447"/>
      <c r="TYI169" s="447"/>
      <c r="TYJ169" s="447"/>
      <c r="TYK169" s="447"/>
      <c r="TYL169" s="447"/>
      <c r="TYM169" s="447"/>
      <c r="TYN169" s="447"/>
      <c r="TYO169" s="447"/>
      <c r="TYP169" s="447"/>
      <c r="TYQ169" s="447"/>
      <c r="TYR169" s="447"/>
      <c r="TYS169" s="447"/>
      <c r="TYT169" s="447"/>
      <c r="TYU169" s="447"/>
      <c r="TYV169" s="447"/>
      <c r="TYW169" s="447"/>
      <c r="TYX169" s="447"/>
      <c r="TYY169" s="447"/>
      <c r="TYZ169" s="447"/>
      <c r="TZA169" s="447"/>
      <c r="TZB169" s="447"/>
      <c r="TZC169" s="447"/>
      <c r="TZD169" s="447"/>
      <c r="TZE169" s="447"/>
      <c r="TZF169" s="447"/>
      <c r="TZG169" s="447"/>
      <c r="TZH169" s="447"/>
      <c r="TZI169" s="447"/>
      <c r="TZJ169" s="447"/>
      <c r="TZK169" s="447"/>
      <c r="TZL169" s="447"/>
      <c r="TZM169" s="447"/>
      <c r="TZN169" s="447"/>
      <c r="TZO169" s="447"/>
      <c r="TZP169" s="447"/>
      <c r="TZQ169" s="447"/>
      <c r="TZR169" s="447"/>
      <c r="TZS169" s="447"/>
      <c r="TZT169" s="447"/>
      <c r="TZU169" s="447"/>
      <c r="TZV169" s="447"/>
      <c r="TZW169" s="447"/>
      <c r="TZX169" s="447"/>
      <c r="TZY169" s="447"/>
      <c r="TZZ169" s="447"/>
      <c r="UAA169" s="447"/>
      <c r="UAB169" s="447"/>
      <c r="UAC169" s="447"/>
      <c r="UAD169" s="447"/>
      <c r="UAE169" s="447"/>
      <c r="UAF169" s="447"/>
      <c r="UAG169" s="447"/>
      <c r="UAH169" s="447"/>
      <c r="UAI169" s="447"/>
      <c r="UAJ169" s="447"/>
      <c r="UAK169" s="447"/>
      <c r="UAL169" s="447"/>
      <c r="UAM169" s="447"/>
      <c r="UAN169" s="447"/>
      <c r="UAO169" s="447"/>
      <c r="UAP169" s="447"/>
      <c r="UAQ169" s="447"/>
      <c r="UAR169" s="447"/>
      <c r="UAS169" s="447"/>
      <c r="UAT169" s="447"/>
      <c r="UAU169" s="447"/>
      <c r="UAV169" s="447"/>
      <c r="UAW169" s="447"/>
      <c r="UAX169" s="447"/>
      <c r="UAY169" s="447"/>
      <c r="UAZ169" s="447"/>
      <c r="UBA169" s="447"/>
      <c r="UBB169" s="447"/>
      <c r="UBC169" s="447"/>
      <c r="UBD169" s="447"/>
      <c r="UBE169" s="447"/>
      <c r="UBF169" s="447"/>
      <c r="UBG169" s="447"/>
      <c r="UBH169" s="447"/>
      <c r="UBI169" s="447"/>
      <c r="UBJ169" s="447"/>
      <c r="UBK169" s="447"/>
      <c r="UBL169" s="447"/>
      <c r="UBM169" s="447"/>
      <c r="UBN169" s="447"/>
      <c r="UBO169" s="447"/>
      <c r="UBP169" s="447"/>
      <c r="UBQ169" s="447"/>
      <c r="UBR169" s="447"/>
      <c r="UBS169" s="447"/>
      <c r="UBT169" s="447"/>
      <c r="UBU169" s="447"/>
      <c r="UBV169" s="447"/>
      <c r="UBW169" s="447"/>
      <c r="UBX169" s="447"/>
      <c r="UBY169" s="447"/>
      <c r="UBZ169" s="447"/>
      <c r="UCA169" s="447"/>
      <c r="UCB169" s="447"/>
      <c r="UCC169" s="447"/>
      <c r="UCD169" s="447"/>
      <c r="UCE169" s="447"/>
      <c r="UCF169" s="447"/>
      <c r="UCG169" s="447"/>
      <c r="UCH169" s="447"/>
      <c r="UCI169" s="447"/>
      <c r="UCJ169" s="447"/>
      <c r="UCK169" s="447"/>
      <c r="UCL169" s="447"/>
      <c r="UCM169" s="447"/>
      <c r="UCN169" s="447"/>
      <c r="UCO169" s="447"/>
      <c r="UCP169" s="447"/>
      <c r="UCQ169" s="447"/>
      <c r="UCR169" s="447"/>
      <c r="UCS169" s="447"/>
      <c r="UCT169" s="447"/>
      <c r="UCU169" s="447"/>
      <c r="UCV169" s="447"/>
      <c r="UCW169" s="447"/>
      <c r="UCX169" s="447"/>
      <c r="UCY169" s="447"/>
      <c r="UCZ169" s="447"/>
      <c r="UDA169" s="447"/>
      <c r="UDB169" s="447"/>
      <c r="UDC169" s="447"/>
      <c r="UDD169" s="447"/>
      <c r="UDE169" s="447"/>
      <c r="UDF169" s="447"/>
      <c r="UDG169" s="447"/>
      <c r="UDH169" s="447"/>
      <c r="UDI169" s="447"/>
      <c r="UDJ169" s="447"/>
      <c r="UDK169" s="447"/>
      <c r="UDL169" s="447"/>
      <c r="UDM169" s="447"/>
      <c r="UDN169" s="447"/>
      <c r="UDO169" s="447"/>
      <c r="UDP169" s="447"/>
      <c r="UDQ169" s="447"/>
      <c r="UDR169" s="447"/>
      <c r="UDS169" s="447"/>
      <c r="UDT169" s="447"/>
      <c r="UDU169" s="447"/>
      <c r="UDV169" s="447"/>
      <c r="UDW169" s="447"/>
      <c r="UDX169" s="447"/>
      <c r="UDY169" s="447"/>
      <c r="UDZ169" s="447"/>
      <c r="UEA169" s="447"/>
      <c r="UEB169" s="447"/>
      <c r="UEC169" s="447"/>
      <c r="UED169" s="447"/>
      <c r="UEE169" s="447"/>
      <c r="UEF169" s="447"/>
      <c r="UEG169" s="447"/>
      <c r="UEH169" s="447"/>
      <c r="UEI169" s="447"/>
      <c r="UEJ169" s="447"/>
      <c r="UEK169" s="447"/>
      <c r="UEL169" s="447"/>
      <c r="UEM169" s="447"/>
      <c r="UEN169" s="447"/>
      <c r="UEO169" s="447"/>
      <c r="UEP169" s="447"/>
      <c r="UEQ169" s="447"/>
      <c r="UER169" s="447"/>
      <c r="UES169" s="447"/>
      <c r="UET169" s="447"/>
      <c r="UEU169" s="447"/>
      <c r="UEV169" s="447"/>
      <c r="UEW169" s="447"/>
      <c r="UEX169" s="447"/>
      <c r="UEY169" s="447"/>
      <c r="UEZ169" s="447"/>
      <c r="UFA169" s="447"/>
      <c r="UFB169" s="447"/>
      <c r="UFC169" s="447"/>
      <c r="UFD169" s="447"/>
      <c r="UFE169" s="447"/>
      <c r="UFF169" s="447"/>
      <c r="UFG169" s="447"/>
      <c r="UFH169" s="447"/>
      <c r="UFI169" s="447"/>
      <c r="UFJ169" s="447"/>
      <c r="UFK169" s="447"/>
      <c r="UFL169" s="447"/>
      <c r="UFM169" s="447"/>
      <c r="UFN169" s="447"/>
      <c r="UFO169" s="447"/>
      <c r="UFP169" s="447"/>
      <c r="UFQ169" s="447"/>
      <c r="UFR169" s="447"/>
      <c r="UFS169" s="447"/>
      <c r="UFT169" s="447"/>
      <c r="UFU169" s="447"/>
      <c r="UFV169" s="447"/>
      <c r="UFW169" s="447"/>
      <c r="UFX169" s="447"/>
      <c r="UFY169" s="447"/>
      <c r="UFZ169" s="447"/>
      <c r="UGA169" s="447"/>
      <c r="UGB169" s="447"/>
      <c r="UGC169" s="447"/>
      <c r="UGD169" s="447"/>
      <c r="UGE169" s="447"/>
      <c r="UGF169" s="447"/>
      <c r="UGG169" s="447"/>
      <c r="UGH169" s="447"/>
      <c r="UGI169" s="447"/>
      <c r="UGJ169" s="447"/>
      <c r="UGK169" s="447"/>
      <c r="UGL169" s="447"/>
      <c r="UGM169" s="447"/>
      <c r="UGN169" s="447"/>
      <c r="UGO169" s="447"/>
      <c r="UGP169" s="447"/>
      <c r="UGQ169" s="447"/>
      <c r="UGR169" s="447"/>
      <c r="UGS169" s="447"/>
      <c r="UGT169" s="447"/>
      <c r="UGU169" s="447"/>
      <c r="UGV169" s="447"/>
      <c r="UGW169" s="447"/>
      <c r="UGX169" s="447"/>
      <c r="UGY169" s="447"/>
      <c r="UGZ169" s="447"/>
      <c r="UHA169" s="447"/>
      <c r="UHB169" s="447"/>
      <c r="UHC169" s="447"/>
      <c r="UHD169" s="447"/>
      <c r="UHE169" s="447"/>
      <c r="UHF169" s="447"/>
      <c r="UHG169" s="447"/>
      <c r="UHH169" s="447"/>
      <c r="UHI169" s="447"/>
      <c r="UHJ169" s="447"/>
      <c r="UHK169" s="447"/>
      <c r="UHL169" s="447"/>
      <c r="UHM169" s="447"/>
      <c r="UHN169" s="447"/>
      <c r="UHO169" s="447"/>
      <c r="UHP169" s="447"/>
      <c r="UHQ169" s="447"/>
      <c r="UHR169" s="447"/>
      <c r="UHS169" s="447"/>
      <c r="UHT169" s="447"/>
      <c r="UHU169" s="447"/>
      <c r="UHV169" s="447"/>
      <c r="UHW169" s="447"/>
      <c r="UHX169" s="447"/>
      <c r="UHY169" s="447"/>
      <c r="UHZ169" s="447"/>
      <c r="UIA169" s="447"/>
      <c r="UIB169" s="447"/>
      <c r="UIC169" s="447"/>
      <c r="UID169" s="447"/>
      <c r="UIE169" s="447"/>
      <c r="UIF169" s="447"/>
      <c r="UIG169" s="447"/>
      <c r="UIH169" s="447"/>
      <c r="UII169" s="447"/>
      <c r="UIJ169" s="447"/>
      <c r="UIK169" s="447"/>
      <c r="UIL169" s="447"/>
      <c r="UIM169" s="447"/>
      <c r="UIN169" s="447"/>
      <c r="UIO169" s="447"/>
      <c r="UIP169" s="447"/>
      <c r="UIQ169" s="447"/>
      <c r="UIR169" s="447"/>
      <c r="UIS169" s="447"/>
      <c r="UIT169" s="447"/>
      <c r="UIU169" s="447"/>
      <c r="UIV169" s="447"/>
      <c r="UIW169" s="447"/>
      <c r="UIX169" s="447"/>
      <c r="UIY169" s="447"/>
      <c r="UIZ169" s="447"/>
      <c r="UJA169" s="447"/>
      <c r="UJB169" s="447"/>
      <c r="UJC169" s="447"/>
      <c r="UJD169" s="447"/>
      <c r="UJE169" s="447"/>
      <c r="UJF169" s="447"/>
      <c r="UJG169" s="447"/>
      <c r="UJH169" s="447"/>
      <c r="UJI169" s="447"/>
      <c r="UJJ169" s="447"/>
      <c r="UJK169" s="447"/>
      <c r="UJL169" s="447"/>
      <c r="UJM169" s="447"/>
      <c r="UJN169" s="447"/>
      <c r="UJO169" s="447"/>
      <c r="UJP169" s="447"/>
      <c r="UJQ169" s="447"/>
      <c r="UJR169" s="447"/>
      <c r="UJS169" s="447"/>
      <c r="UJT169" s="447"/>
      <c r="UJU169" s="447"/>
      <c r="UJV169" s="447"/>
      <c r="UJW169" s="447"/>
      <c r="UJX169" s="447"/>
      <c r="UJY169" s="447"/>
      <c r="UJZ169" s="447"/>
      <c r="UKA169" s="447"/>
      <c r="UKB169" s="447"/>
      <c r="UKC169" s="447"/>
      <c r="UKD169" s="447"/>
      <c r="UKE169" s="447"/>
      <c r="UKF169" s="447"/>
      <c r="UKG169" s="447"/>
      <c r="UKH169" s="447"/>
      <c r="UKI169" s="447"/>
      <c r="UKJ169" s="447"/>
      <c r="UKK169" s="447"/>
      <c r="UKL169" s="447"/>
      <c r="UKM169" s="447"/>
      <c r="UKN169" s="447"/>
      <c r="UKO169" s="447"/>
      <c r="UKP169" s="447"/>
      <c r="UKQ169" s="447"/>
      <c r="UKR169" s="447"/>
      <c r="UKS169" s="447"/>
      <c r="UKT169" s="447"/>
      <c r="UKU169" s="447"/>
      <c r="UKV169" s="447"/>
      <c r="UKW169" s="447"/>
      <c r="UKX169" s="447"/>
      <c r="UKY169" s="447"/>
      <c r="UKZ169" s="447"/>
      <c r="ULA169" s="447"/>
      <c r="ULB169" s="447"/>
      <c r="ULC169" s="447"/>
      <c r="ULD169" s="447"/>
      <c r="ULE169" s="447"/>
      <c r="ULF169" s="447"/>
      <c r="ULG169" s="447"/>
      <c r="ULH169" s="447"/>
      <c r="ULI169" s="447"/>
      <c r="ULJ169" s="447"/>
      <c r="ULK169" s="447"/>
      <c r="ULL169" s="447"/>
      <c r="ULM169" s="447"/>
      <c r="ULN169" s="447"/>
      <c r="ULO169" s="447"/>
      <c r="ULP169" s="447"/>
      <c r="ULQ169" s="447"/>
      <c r="ULR169" s="447"/>
      <c r="ULS169" s="447"/>
      <c r="ULT169" s="447"/>
      <c r="ULU169" s="447"/>
      <c r="ULV169" s="447"/>
      <c r="ULW169" s="447"/>
      <c r="ULX169" s="447"/>
      <c r="ULY169" s="447"/>
      <c r="ULZ169" s="447"/>
      <c r="UMA169" s="447"/>
      <c r="UMB169" s="447"/>
      <c r="UMC169" s="447"/>
      <c r="UMD169" s="447"/>
      <c r="UME169" s="447"/>
      <c r="UMF169" s="447"/>
      <c r="UMG169" s="447"/>
      <c r="UMH169" s="447"/>
      <c r="UMI169" s="447"/>
      <c r="UMJ169" s="447"/>
      <c r="UMK169" s="447"/>
      <c r="UML169" s="447"/>
      <c r="UMM169" s="447"/>
      <c r="UMN169" s="447"/>
      <c r="UMO169" s="447"/>
      <c r="UMP169" s="447"/>
      <c r="UMQ169" s="447"/>
      <c r="UMR169" s="447"/>
      <c r="UMS169" s="447"/>
      <c r="UMT169" s="447"/>
      <c r="UMU169" s="447"/>
      <c r="UMV169" s="447"/>
      <c r="UMW169" s="447"/>
      <c r="UMX169" s="447"/>
      <c r="UMY169" s="447"/>
      <c r="UMZ169" s="447"/>
      <c r="UNA169" s="447"/>
      <c r="UNB169" s="447"/>
      <c r="UNC169" s="447"/>
      <c r="UND169" s="447"/>
      <c r="UNE169" s="447"/>
      <c r="UNF169" s="447"/>
      <c r="UNG169" s="447"/>
      <c r="UNH169" s="447"/>
      <c r="UNI169" s="447"/>
      <c r="UNJ169" s="447"/>
      <c r="UNK169" s="447"/>
      <c r="UNL169" s="447"/>
      <c r="UNM169" s="447"/>
      <c r="UNN169" s="447"/>
      <c r="UNO169" s="447"/>
      <c r="UNP169" s="447"/>
      <c r="UNQ169" s="447"/>
      <c r="UNR169" s="447"/>
      <c r="UNS169" s="447"/>
      <c r="UNT169" s="447"/>
      <c r="UNU169" s="447"/>
      <c r="UNV169" s="447"/>
      <c r="UNW169" s="447"/>
      <c r="UNX169" s="447"/>
      <c r="UNY169" s="447"/>
      <c r="UNZ169" s="447"/>
      <c r="UOA169" s="447"/>
      <c r="UOB169" s="447"/>
      <c r="UOC169" s="447"/>
      <c r="UOD169" s="447"/>
      <c r="UOE169" s="447"/>
      <c r="UOF169" s="447"/>
      <c r="UOG169" s="447"/>
      <c r="UOH169" s="447"/>
      <c r="UOI169" s="447"/>
      <c r="UOJ169" s="447"/>
      <c r="UOK169" s="447"/>
      <c r="UOL169" s="447"/>
      <c r="UOM169" s="447"/>
      <c r="UON169" s="447"/>
      <c r="UOO169" s="447"/>
      <c r="UOP169" s="447"/>
      <c r="UOQ169" s="447"/>
      <c r="UOR169" s="447"/>
      <c r="UOS169" s="447"/>
      <c r="UOT169" s="447"/>
      <c r="UOU169" s="447"/>
      <c r="UOV169" s="447"/>
      <c r="UOW169" s="447"/>
      <c r="UOX169" s="447"/>
      <c r="UOY169" s="447"/>
      <c r="UOZ169" s="447"/>
      <c r="UPA169" s="447"/>
      <c r="UPB169" s="447"/>
      <c r="UPC169" s="447"/>
      <c r="UPD169" s="447"/>
      <c r="UPE169" s="447"/>
      <c r="UPF169" s="447"/>
      <c r="UPG169" s="447"/>
      <c r="UPH169" s="447"/>
      <c r="UPI169" s="447"/>
      <c r="UPJ169" s="447"/>
      <c r="UPK169" s="447"/>
      <c r="UPL169" s="447"/>
      <c r="UPM169" s="447"/>
      <c r="UPN169" s="447"/>
      <c r="UPO169" s="447"/>
      <c r="UPP169" s="447"/>
      <c r="UPQ169" s="447"/>
      <c r="UPR169" s="447"/>
      <c r="UPS169" s="447"/>
      <c r="UPT169" s="447"/>
      <c r="UPU169" s="447"/>
      <c r="UPV169" s="447"/>
      <c r="UPW169" s="447"/>
      <c r="UPX169" s="447"/>
      <c r="UPY169" s="447"/>
      <c r="UPZ169" s="447"/>
      <c r="UQA169" s="447"/>
      <c r="UQB169" s="447"/>
      <c r="UQC169" s="447"/>
      <c r="UQD169" s="447"/>
      <c r="UQE169" s="447"/>
      <c r="UQF169" s="447"/>
      <c r="UQG169" s="447"/>
      <c r="UQH169" s="447"/>
      <c r="UQI169" s="447"/>
      <c r="UQJ169" s="447"/>
      <c r="UQK169" s="447"/>
      <c r="UQL169" s="447"/>
      <c r="UQM169" s="447"/>
      <c r="UQN169" s="447"/>
      <c r="UQO169" s="447"/>
      <c r="UQP169" s="447"/>
      <c r="UQQ169" s="447"/>
      <c r="UQR169" s="447"/>
      <c r="UQS169" s="447"/>
      <c r="UQT169" s="447"/>
      <c r="UQU169" s="447"/>
      <c r="UQV169" s="447"/>
      <c r="UQW169" s="447"/>
      <c r="UQX169" s="447"/>
      <c r="UQY169" s="447"/>
      <c r="UQZ169" s="447"/>
      <c r="URA169" s="447"/>
      <c r="URB169" s="447"/>
      <c r="URC169" s="447"/>
      <c r="URD169" s="447"/>
      <c r="URE169" s="447"/>
      <c r="URF169" s="447"/>
      <c r="URG169" s="447"/>
      <c r="URH169" s="447"/>
      <c r="URI169" s="447"/>
      <c r="URJ169" s="447"/>
      <c r="URK169" s="447"/>
      <c r="URL169" s="447"/>
      <c r="URM169" s="447"/>
      <c r="URN169" s="447"/>
      <c r="URO169" s="447"/>
      <c r="URP169" s="447"/>
      <c r="URQ169" s="447"/>
      <c r="URR169" s="447"/>
      <c r="URS169" s="447"/>
      <c r="URT169" s="447"/>
      <c r="URU169" s="447"/>
      <c r="URV169" s="447"/>
      <c r="URW169" s="447"/>
      <c r="URX169" s="447"/>
      <c r="URY169" s="447"/>
      <c r="URZ169" s="447"/>
      <c r="USA169" s="447"/>
      <c r="USB169" s="447"/>
      <c r="USC169" s="447"/>
      <c r="USD169" s="447"/>
      <c r="USE169" s="447"/>
      <c r="USF169" s="447"/>
      <c r="USG169" s="447"/>
      <c r="USH169" s="447"/>
      <c r="USI169" s="447"/>
      <c r="USJ169" s="447"/>
      <c r="USK169" s="447"/>
      <c r="USL169" s="447"/>
      <c r="USM169" s="447"/>
      <c r="USN169" s="447"/>
      <c r="USO169" s="447"/>
      <c r="USP169" s="447"/>
      <c r="USQ169" s="447"/>
      <c r="USR169" s="447"/>
      <c r="USS169" s="447"/>
      <c r="UST169" s="447"/>
      <c r="USU169" s="447"/>
      <c r="USV169" s="447"/>
      <c r="USW169" s="447"/>
      <c r="USX169" s="447"/>
      <c r="USY169" s="447"/>
      <c r="USZ169" s="447"/>
      <c r="UTA169" s="447"/>
      <c r="UTB169" s="447"/>
      <c r="UTC169" s="447"/>
      <c r="UTD169" s="447"/>
      <c r="UTE169" s="447"/>
      <c r="UTF169" s="447"/>
      <c r="UTG169" s="447"/>
      <c r="UTH169" s="447"/>
      <c r="UTI169" s="447"/>
      <c r="UTJ169" s="447"/>
      <c r="UTK169" s="447"/>
      <c r="UTL169" s="447"/>
      <c r="UTM169" s="447"/>
      <c r="UTN169" s="447"/>
      <c r="UTO169" s="447"/>
      <c r="UTP169" s="447"/>
      <c r="UTQ169" s="447"/>
      <c r="UTR169" s="447"/>
      <c r="UTS169" s="447"/>
      <c r="UTT169" s="447"/>
      <c r="UTU169" s="447"/>
      <c r="UTV169" s="447"/>
      <c r="UTW169" s="447"/>
      <c r="UTX169" s="447"/>
      <c r="UTY169" s="447"/>
      <c r="UTZ169" s="447"/>
      <c r="UUA169" s="447"/>
      <c r="UUB169" s="447"/>
      <c r="UUC169" s="447"/>
      <c r="UUD169" s="447"/>
      <c r="UUE169" s="447"/>
      <c r="UUF169" s="447"/>
      <c r="UUG169" s="447"/>
      <c r="UUH169" s="447"/>
      <c r="UUI169" s="447"/>
      <c r="UUJ169" s="447"/>
      <c r="UUK169" s="447"/>
      <c r="UUL169" s="447"/>
      <c r="UUM169" s="447"/>
      <c r="UUN169" s="447"/>
      <c r="UUO169" s="447"/>
      <c r="UUP169" s="447"/>
      <c r="UUQ169" s="447"/>
      <c r="UUR169" s="447"/>
      <c r="UUS169" s="447"/>
      <c r="UUT169" s="447"/>
      <c r="UUU169" s="447"/>
      <c r="UUV169" s="447"/>
      <c r="UUW169" s="447"/>
      <c r="UUX169" s="447"/>
      <c r="UUY169" s="447"/>
      <c r="UUZ169" s="447"/>
      <c r="UVA169" s="447"/>
      <c r="UVB169" s="447"/>
      <c r="UVC169" s="447"/>
      <c r="UVD169" s="447"/>
      <c r="UVE169" s="447"/>
      <c r="UVF169" s="447"/>
      <c r="UVG169" s="447"/>
      <c r="UVH169" s="447"/>
      <c r="UVI169" s="447"/>
      <c r="UVJ169" s="447"/>
      <c r="UVK169" s="447"/>
      <c r="UVL169" s="447"/>
      <c r="UVM169" s="447"/>
      <c r="UVN169" s="447"/>
      <c r="UVO169" s="447"/>
      <c r="UVP169" s="447"/>
      <c r="UVQ169" s="447"/>
      <c r="UVR169" s="447"/>
      <c r="UVS169" s="447"/>
      <c r="UVT169" s="447"/>
      <c r="UVU169" s="447"/>
      <c r="UVV169" s="447"/>
      <c r="UVW169" s="447"/>
      <c r="UVX169" s="447"/>
      <c r="UVY169" s="447"/>
      <c r="UVZ169" s="447"/>
      <c r="UWA169" s="447"/>
      <c r="UWB169" s="447"/>
      <c r="UWC169" s="447"/>
      <c r="UWD169" s="447"/>
      <c r="UWE169" s="447"/>
      <c r="UWF169" s="447"/>
      <c r="UWG169" s="447"/>
      <c r="UWH169" s="447"/>
      <c r="UWI169" s="447"/>
      <c r="UWJ169" s="447"/>
      <c r="UWK169" s="447"/>
      <c r="UWL169" s="447"/>
      <c r="UWM169" s="447"/>
      <c r="UWN169" s="447"/>
      <c r="UWO169" s="447"/>
      <c r="UWP169" s="447"/>
      <c r="UWQ169" s="447"/>
      <c r="UWR169" s="447"/>
      <c r="UWS169" s="447"/>
      <c r="UWT169" s="447"/>
      <c r="UWU169" s="447"/>
      <c r="UWV169" s="447"/>
      <c r="UWW169" s="447"/>
      <c r="UWX169" s="447"/>
      <c r="UWY169" s="447"/>
      <c r="UWZ169" s="447"/>
      <c r="UXA169" s="447"/>
      <c r="UXB169" s="447"/>
      <c r="UXC169" s="447"/>
      <c r="UXD169" s="447"/>
      <c r="UXE169" s="447"/>
      <c r="UXF169" s="447"/>
      <c r="UXG169" s="447"/>
      <c r="UXH169" s="447"/>
      <c r="UXI169" s="447"/>
      <c r="UXJ169" s="447"/>
      <c r="UXK169" s="447"/>
      <c r="UXL169" s="447"/>
      <c r="UXM169" s="447"/>
      <c r="UXN169" s="447"/>
      <c r="UXO169" s="447"/>
      <c r="UXP169" s="447"/>
      <c r="UXQ169" s="447"/>
      <c r="UXR169" s="447"/>
      <c r="UXS169" s="447"/>
      <c r="UXT169" s="447"/>
      <c r="UXU169" s="447"/>
      <c r="UXV169" s="447"/>
      <c r="UXW169" s="447"/>
      <c r="UXX169" s="447"/>
      <c r="UXY169" s="447"/>
      <c r="UXZ169" s="447"/>
      <c r="UYA169" s="447"/>
      <c r="UYB169" s="447"/>
      <c r="UYC169" s="447"/>
      <c r="UYD169" s="447"/>
      <c r="UYE169" s="447"/>
      <c r="UYF169" s="447"/>
      <c r="UYG169" s="447"/>
      <c r="UYH169" s="447"/>
      <c r="UYI169" s="447"/>
      <c r="UYJ169" s="447"/>
      <c r="UYK169" s="447"/>
      <c r="UYL169" s="447"/>
      <c r="UYM169" s="447"/>
      <c r="UYN169" s="447"/>
      <c r="UYO169" s="447"/>
      <c r="UYP169" s="447"/>
      <c r="UYQ169" s="447"/>
      <c r="UYR169" s="447"/>
      <c r="UYS169" s="447"/>
      <c r="UYT169" s="447"/>
      <c r="UYU169" s="447"/>
      <c r="UYV169" s="447"/>
      <c r="UYW169" s="447"/>
      <c r="UYX169" s="447"/>
      <c r="UYY169" s="447"/>
      <c r="UYZ169" s="447"/>
      <c r="UZA169" s="447"/>
      <c r="UZB169" s="447"/>
      <c r="UZC169" s="447"/>
      <c r="UZD169" s="447"/>
      <c r="UZE169" s="447"/>
      <c r="UZF169" s="447"/>
      <c r="UZG169" s="447"/>
      <c r="UZH169" s="447"/>
      <c r="UZI169" s="447"/>
      <c r="UZJ169" s="447"/>
      <c r="UZK169" s="447"/>
      <c r="UZL169" s="447"/>
      <c r="UZM169" s="447"/>
      <c r="UZN169" s="447"/>
      <c r="UZO169" s="447"/>
      <c r="UZP169" s="447"/>
      <c r="UZQ169" s="447"/>
      <c r="UZR169" s="447"/>
      <c r="UZS169" s="447"/>
      <c r="UZT169" s="447"/>
      <c r="UZU169" s="447"/>
      <c r="UZV169" s="447"/>
      <c r="UZW169" s="447"/>
      <c r="UZX169" s="447"/>
      <c r="UZY169" s="447"/>
      <c r="UZZ169" s="447"/>
      <c r="VAA169" s="447"/>
      <c r="VAB169" s="447"/>
      <c r="VAC169" s="447"/>
      <c r="VAD169" s="447"/>
      <c r="VAE169" s="447"/>
      <c r="VAF169" s="447"/>
      <c r="VAG169" s="447"/>
      <c r="VAH169" s="447"/>
      <c r="VAI169" s="447"/>
      <c r="VAJ169" s="447"/>
      <c r="VAK169" s="447"/>
      <c r="VAL169" s="447"/>
      <c r="VAM169" s="447"/>
      <c r="VAN169" s="447"/>
      <c r="VAO169" s="447"/>
      <c r="VAP169" s="447"/>
      <c r="VAQ169" s="447"/>
      <c r="VAR169" s="447"/>
      <c r="VAS169" s="447"/>
      <c r="VAT169" s="447"/>
      <c r="VAU169" s="447"/>
      <c r="VAV169" s="447"/>
      <c r="VAW169" s="447"/>
      <c r="VAX169" s="447"/>
      <c r="VAY169" s="447"/>
      <c r="VAZ169" s="447"/>
      <c r="VBA169" s="447"/>
      <c r="VBB169" s="447"/>
      <c r="VBC169" s="447"/>
      <c r="VBD169" s="447"/>
      <c r="VBE169" s="447"/>
      <c r="VBF169" s="447"/>
      <c r="VBG169" s="447"/>
      <c r="VBH169" s="447"/>
      <c r="VBI169" s="447"/>
      <c r="VBJ169" s="447"/>
      <c r="VBK169" s="447"/>
      <c r="VBL169" s="447"/>
      <c r="VBM169" s="447"/>
      <c r="VBN169" s="447"/>
      <c r="VBO169" s="447"/>
      <c r="VBP169" s="447"/>
      <c r="VBQ169" s="447"/>
      <c r="VBR169" s="447"/>
      <c r="VBS169" s="447"/>
      <c r="VBT169" s="447"/>
      <c r="VBU169" s="447"/>
      <c r="VBV169" s="447"/>
      <c r="VBW169" s="447"/>
      <c r="VBX169" s="447"/>
      <c r="VBY169" s="447"/>
      <c r="VBZ169" s="447"/>
      <c r="VCA169" s="447"/>
      <c r="VCB169" s="447"/>
      <c r="VCC169" s="447"/>
      <c r="VCD169" s="447"/>
      <c r="VCE169" s="447"/>
      <c r="VCF169" s="447"/>
      <c r="VCG169" s="447"/>
      <c r="VCH169" s="447"/>
      <c r="VCI169" s="447"/>
      <c r="VCJ169" s="447"/>
      <c r="VCK169" s="447"/>
      <c r="VCL169" s="447"/>
      <c r="VCM169" s="447"/>
      <c r="VCN169" s="447"/>
      <c r="VCO169" s="447"/>
      <c r="VCP169" s="447"/>
      <c r="VCQ169" s="447"/>
      <c r="VCR169" s="447"/>
      <c r="VCS169" s="447"/>
      <c r="VCT169" s="447"/>
      <c r="VCU169" s="447"/>
      <c r="VCV169" s="447"/>
      <c r="VCW169" s="447"/>
      <c r="VCX169" s="447"/>
      <c r="VCY169" s="447"/>
      <c r="VCZ169" s="447"/>
      <c r="VDA169" s="447"/>
      <c r="VDB169" s="447"/>
      <c r="VDC169" s="447"/>
      <c r="VDD169" s="447"/>
      <c r="VDE169" s="447"/>
      <c r="VDF169" s="447"/>
      <c r="VDG169" s="447"/>
      <c r="VDH169" s="447"/>
      <c r="VDI169" s="447"/>
      <c r="VDJ169" s="447"/>
      <c r="VDK169" s="447"/>
      <c r="VDL169" s="447"/>
      <c r="VDM169" s="447"/>
      <c r="VDN169" s="447"/>
      <c r="VDO169" s="447"/>
      <c r="VDP169" s="447"/>
      <c r="VDQ169" s="447"/>
      <c r="VDR169" s="447"/>
      <c r="VDS169" s="447"/>
      <c r="VDT169" s="447"/>
      <c r="VDU169" s="447"/>
      <c r="VDV169" s="447"/>
      <c r="VDW169" s="447"/>
      <c r="VDX169" s="447"/>
      <c r="VDY169" s="447"/>
      <c r="VDZ169" s="447"/>
      <c r="VEA169" s="447"/>
      <c r="VEB169" s="447"/>
      <c r="VEC169" s="447"/>
      <c r="VED169" s="447"/>
      <c r="VEE169" s="447"/>
      <c r="VEF169" s="447"/>
      <c r="VEG169" s="447"/>
      <c r="VEH169" s="447"/>
      <c r="VEI169" s="447"/>
      <c r="VEJ169" s="447"/>
      <c r="VEK169" s="447"/>
      <c r="VEL169" s="447"/>
      <c r="VEM169" s="447"/>
      <c r="VEN169" s="447"/>
      <c r="VEO169" s="447"/>
      <c r="VEP169" s="447"/>
      <c r="VEQ169" s="447"/>
      <c r="VER169" s="447"/>
      <c r="VES169" s="447"/>
      <c r="VET169" s="447"/>
      <c r="VEU169" s="447"/>
      <c r="VEV169" s="447"/>
      <c r="VEW169" s="447"/>
      <c r="VEX169" s="447"/>
      <c r="VEY169" s="447"/>
      <c r="VEZ169" s="447"/>
      <c r="VFA169" s="447"/>
      <c r="VFB169" s="447"/>
      <c r="VFC169" s="447"/>
      <c r="VFD169" s="447"/>
      <c r="VFE169" s="447"/>
      <c r="VFF169" s="447"/>
      <c r="VFG169" s="447"/>
      <c r="VFH169" s="447"/>
      <c r="VFI169" s="447"/>
      <c r="VFJ169" s="447"/>
      <c r="VFK169" s="447"/>
      <c r="VFL169" s="447"/>
      <c r="VFM169" s="447"/>
      <c r="VFN169" s="447"/>
      <c r="VFO169" s="447"/>
      <c r="VFP169" s="447"/>
      <c r="VFQ169" s="447"/>
      <c r="VFR169" s="447"/>
      <c r="VFS169" s="447"/>
      <c r="VFT169" s="447"/>
      <c r="VFU169" s="447"/>
      <c r="VFV169" s="447"/>
      <c r="VFW169" s="447"/>
      <c r="VFX169" s="447"/>
      <c r="VFY169" s="447"/>
      <c r="VFZ169" s="447"/>
      <c r="VGA169" s="447"/>
      <c r="VGB169" s="447"/>
      <c r="VGC169" s="447"/>
      <c r="VGD169" s="447"/>
      <c r="VGE169" s="447"/>
      <c r="VGF169" s="447"/>
      <c r="VGG169" s="447"/>
      <c r="VGH169" s="447"/>
      <c r="VGI169" s="447"/>
      <c r="VGJ169" s="447"/>
      <c r="VGK169" s="447"/>
      <c r="VGL169" s="447"/>
      <c r="VGM169" s="447"/>
      <c r="VGN169" s="447"/>
      <c r="VGO169" s="447"/>
      <c r="VGP169" s="447"/>
      <c r="VGQ169" s="447"/>
      <c r="VGR169" s="447"/>
      <c r="VGS169" s="447"/>
      <c r="VGT169" s="447"/>
      <c r="VGU169" s="447"/>
      <c r="VGV169" s="447"/>
      <c r="VGW169" s="447"/>
      <c r="VGX169" s="447"/>
      <c r="VGY169" s="447"/>
      <c r="VGZ169" s="447"/>
      <c r="VHA169" s="447"/>
      <c r="VHB169" s="447"/>
      <c r="VHC169" s="447"/>
      <c r="VHD169" s="447"/>
      <c r="VHE169" s="447"/>
      <c r="VHF169" s="447"/>
      <c r="VHG169" s="447"/>
      <c r="VHH169" s="447"/>
      <c r="VHI169" s="447"/>
      <c r="VHJ169" s="447"/>
      <c r="VHK169" s="447"/>
      <c r="VHL169" s="447"/>
      <c r="VHM169" s="447"/>
      <c r="VHN169" s="447"/>
      <c r="VHO169" s="447"/>
      <c r="VHP169" s="447"/>
      <c r="VHQ169" s="447"/>
      <c r="VHR169" s="447"/>
      <c r="VHS169" s="447"/>
      <c r="VHT169" s="447"/>
      <c r="VHU169" s="447"/>
      <c r="VHV169" s="447"/>
      <c r="VHW169" s="447"/>
      <c r="VHX169" s="447"/>
      <c r="VHY169" s="447"/>
      <c r="VHZ169" s="447"/>
      <c r="VIA169" s="447"/>
      <c r="VIB169" s="447"/>
      <c r="VIC169" s="447"/>
      <c r="VID169" s="447"/>
      <c r="VIE169" s="447"/>
      <c r="VIF169" s="447"/>
      <c r="VIG169" s="447"/>
      <c r="VIH169" s="447"/>
      <c r="VII169" s="447"/>
      <c r="VIJ169" s="447"/>
      <c r="VIK169" s="447"/>
      <c r="VIL169" s="447"/>
      <c r="VIM169" s="447"/>
      <c r="VIN169" s="447"/>
      <c r="VIO169" s="447"/>
      <c r="VIP169" s="447"/>
      <c r="VIQ169" s="447"/>
      <c r="VIR169" s="447"/>
      <c r="VIS169" s="447"/>
      <c r="VIT169" s="447"/>
      <c r="VIU169" s="447"/>
      <c r="VIV169" s="447"/>
      <c r="VIW169" s="447"/>
      <c r="VIX169" s="447"/>
      <c r="VIY169" s="447"/>
      <c r="VIZ169" s="447"/>
      <c r="VJA169" s="447"/>
      <c r="VJB169" s="447"/>
      <c r="VJC169" s="447"/>
      <c r="VJD169" s="447"/>
      <c r="VJE169" s="447"/>
      <c r="VJF169" s="447"/>
      <c r="VJG169" s="447"/>
      <c r="VJH169" s="447"/>
      <c r="VJI169" s="447"/>
      <c r="VJJ169" s="447"/>
      <c r="VJK169" s="447"/>
      <c r="VJL169" s="447"/>
      <c r="VJM169" s="447"/>
      <c r="VJN169" s="447"/>
      <c r="VJO169" s="447"/>
      <c r="VJP169" s="447"/>
      <c r="VJQ169" s="447"/>
      <c r="VJR169" s="447"/>
      <c r="VJS169" s="447"/>
      <c r="VJT169" s="447"/>
      <c r="VJU169" s="447"/>
      <c r="VJV169" s="447"/>
      <c r="VJW169" s="447"/>
      <c r="VJX169" s="447"/>
      <c r="VJY169" s="447"/>
      <c r="VJZ169" s="447"/>
      <c r="VKA169" s="447"/>
      <c r="VKB169" s="447"/>
      <c r="VKC169" s="447"/>
      <c r="VKD169" s="447"/>
      <c r="VKE169" s="447"/>
      <c r="VKF169" s="447"/>
      <c r="VKG169" s="447"/>
      <c r="VKH169" s="447"/>
      <c r="VKI169" s="447"/>
      <c r="VKJ169" s="447"/>
      <c r="VKK169" s="447"/>
      <c r="VKL169" s="447"/>
      <c r="VKM169" s="447"/>
      <c r="VKN169" s="447"/>
      <c r="VKO169" s="447"/>
      <c r="VKP169" s="447"/>
      <c r="VKQ169" s="447"/>
      <c r="VKR169" s="447"/>
      <c r="VKS169" s="447"/>
      <c r="VKT169" s="447"/>
      <c r="VKU169" s="447"/>
      <c r="VKV169" s="447"/>
      <c r="VKW169" s="447"/>
      <c r="VKX169" s="447"/>
      <c r="VKY169" s="447"/>
      <c r="VKZ169" s="447"/>
      <c r="VLA169" s="447"/>
      <c r="VLB169" s="447"/>
      <c r="VLC169" s="447"/>
      <c r="VLD169" s="447"/>
      <c r="VLE169" s="447"/>
      <c r="VLF169" s="447"/>
      <c r="VLG169" s="447"/>
      <c r="VLH169" s="447"/>
      <c r="VLI169" s="447"/>
      <c r="VLJ169" s="447"/>
      <c r="VLK169" s="447"/>
      <c r="VLL169" s="447"/>
      <c r="VLM169" s="447"/>
      <c r="VLN169" s="447"/>
      <c r="VLO169" s="447"/>
      <c r="VLP169" s="447"/>
      <c r="VLQ169" s="447"/>
      <c r="VLR169" s="447"/>
      <c r="VLS169" s="447"/>
      <c r="VLT169" s="447"/>
      <c r="VLU169" s="447"/>
      <c r="VLV169" s="447"/>
      <c r="VLW169" s="447"/>
      <c r="VLX169" s="447"/>
      <c r="VLY169" s="447"/>
      <c r="VLZ169" s="447"/>
      <c r="VMA169" s="447"/>
      <c r="VMB169" s="447"/>
      <c r="VMC169" s="447"/>
      <c r="VMD169" s="447"/>
      <c r="VME169" s="447"/>
      <c r="VMF169" s="447"/>
      <c r="VMG169" s="447"/>
      <c r="VMH169" s="447"/>
      <c r="VMI169" s="447"/>
      <c r="VMJ169" s="447"/>
      <c r="VMK169" s="447"/>
      <c r="VML169" s="447"/>
      <c r="VMM169" s="447"/>
      <c r="VMN169" s="447"/>
      <c r="VMO169" s="447"/>
      <c r="VMP169" s="447"/>
      <c r="VMQ169" s="447"/>
      <c r="VMR169" s="447"/>
      <c r="VMS169" s="447"/>
      <c r="VMT169" s="447"/>
      <c r="VMU169" s="447"/>
      <c r="VMV169" s="447"/>
      <c r="VMW169" s="447"/>
      <c r="VMX169" s="447"/>
      <c r="VMY169" s="447"/>
      <c r="VMZ169" s="447"/>
      <c r="VNA169" s="447"/>
      <c r="VNB169" s="447"/>
      <c r="VNC169" s="447"/>
      <c r="VND169" s="447"/>
      <c r="VNE169" s="447"/>
      <c r="VNF169" s="447"/>
      <c r="VNG169" s="447"/>
      <c r="VNH169" s="447"/>
      <c r="VNI169" s="447"/>
      <c r="VNJ169" s="447"/>
      <c r="VNK169" s="447"/>
      <c r="VNL169" s="447"/>
      <c r="VNM169" s="447"/>
      <c r="VNN169" s="447"/>
      <c r="VNO169" s="447"/>
      <c r="VNP169" s="447"/>
      <c r="VNQ169" s="447"/>
      <c r="VNR169" s="447"/>
      <c r="VNS169" s="447"/>
      <c r="VNT169" s="447"/>
      <c r="VNU169" s="447"/>
      <c r="VNV169" s="447"/>
      <c r="VNW169" s="447"/>
      <c r="VNX169" s="447"/>
      <c r="VNY169" s="447"/>
      <c r="VNZ169" s="447"/>
      <c r="VOA169" s="447"/>
      <c r="VOB169" s="447"/>
      <c r="VOC169" s="447"/>
      <c r="VOD169" s="447"/>
      <c r="VOE169" s="447"/>
      <c r="VOF169" s="447"/>
      <c r="VOG169" s="447"/>
      <c r="VOH169" s="447"/>
      <c r="VOI169" s="447"/>
      <c r="VOJ169" s="447"/>
      <c r="VOK169" s="447"/>
      <c r="VOL169" s="447"/>
      <c r="VOM169" s="447"/>
      <c r="VON169" s="447"/>
      <c r="VOO169" s="447"/>
      <c r="VOP169" s="447"/>
      <c r="VOQ169" s="447"/>
      <c r="VOR169" s="447"/>
      <c r="VOS169" s="447"/>
      <c r="VOT169" s="447"/>
      <c r="VOU169" s="447"/>
      <c r="VOV169" s="447"/>
      <c r="VOW169" s="447"/>
      <c r="VOX169" s="447"/>
      <c r="VOY169" s="447"/>
      <c r="VOZ169" s="447"/>
      <c r="VPA169" s="447"/>
      <c r="VPB169" s="447"/>
      <c r="VPC169" s="447"/>
      <c r="VPD169" s="447"/>
      <c r="VPE169" s="447"/>
      <c r="VPF169" s="447"/>
      <c r="VPG169" s="447"/>
      <c r="VPH169" s="447"/>
      <c r="VPI169" s="447"/>
      <c r="VPJ169" s="447"/>
      <c r="VPK169" s="447"/>
      <c r="VPL169" s="447"/>
      <c r="VPM169" s="447"/>
      <c r="VPN169" s="447"/>
      <c r="VPO169" s="447"/>
      <c r="VPP169" s="447"/>
      <c r="VPQ169" s="447"/>
      <c r="VPR169" s="447"/>
      <c r="VPS169" s="447"/>
      <c r="VPT169" s="447"/>
      <c r="VPU169" s="447"/>
      <c r="VPV169" s="447"/>
      <c r="VPW169" s="447"/>
      <c r="VPX169" s="447"/>
      <c r="VPY169" s="447"/>
      <c r="VPZ169" s="447"/>
      <c r="VQA169" s="447"/>
      <c r="VQB169" s="447"/>
      <c r="VQC169" s="447"/>
      <c r="VQD169" s="447"/>
      <c r="VQE169" s="447"/>
      <c r="VQF169" s="447"/>
      <c r="VQG169" s="447"/>
      <c r="VQH169" s="447"/>
      <c r="VQI169" s="447"/>
      <c r="VQJ169" s="447"/>
      <c r="VQK169" s="447"/>
      <c r="VQL169" s="447"/>
      <c r="VQM169" s="447"/>
      <c r="VQN169" s="447"/>
      <c r="VQO169" s="447"/>
      <c r="VQP169" s="447"/>
      <c r="VQQ169" s="447"/>
      <c r="VQR169" s="447"/>
      <c r="VQS169" s="447"/>
      <c r="VQT169" s="447"/>
      <c r="VQU169" s="447"/>
      <c r="VQV169" s="447"/>
      <c r="VQW169" s="447"/>
      <c r="VQX169" s="447"/>
      <c r="VQY169" s="447"/>
      <c r="VQZ169" s="447"/>
      <c r="VRA169" s="447"/>
      <c r="VRB169" s="447"/>
      <c r="VRC169" s="447"/>
      <c r="VRD169" s="447"/>
      <c r="VRE169" s="447"/>
      <c r="VRF169" s="447"/>
      <c r="VRG169" s="447"/>
      <c r="VRH169" s="447"/>
      <c r="VRI169" s="447"/>
      <c r="VRJ169" s="447"/>
      <c r="VRK169" s="447"/>
      <c r="VRL169" s="447"/>
      <c r="VRM169" s="447"/>
      <c r="VRN169" s="447"/>
      <c r="VRO169" s="447"/>
      <c r="VRP169" s="447"/>
      <c r="VRQ169" s="447"/>
      <c r="VRR169" s="447"/>
      <c r="VRS169" s="447"/>
      <c r="VRT169" s="447"/>
      <c r="VRU169" s="447"/>
      <c r="VRV169" s="447"/>
      <c r="VRW169" s="447"/>
      <c r="VRX169" s="447"/>
      <c r="VRY169" s="447"/>
      <c r="VRZ169" s="447"/>
      <c r="VSA169" s="447"/>
      <c r="VSB169" s="447"/>
      <c r="VSC169" s="447"/>
      <c r="VSD169" s="447"/>
      <c r="VSE169" s="447"/>
      <c r="VSF169" s="447"/>
      <c r="VSG169" s="447"/>
      <c r="VSH169" s="447"/>
      <c r="VSI169" s="447"/>
      <c r="VSJ169" s="447"/>
      <c r="VSK169" s="447"/>
      <c r="VSL169" s="447"/>
      <c r="VSM169" s="447"/>
      <c r="VSN169" s="447"/>
      <c r="VSO169" s="447"/>
      <c r="VSP169" s="447"/>
      <c r="VSQ169" s="447"/>
      <c r="VSR169" s="447"/>
      <c r="VSS169" s="447"/>
      <c r="VST169" s="447"/>
      <c r="VSU169" s="447"/>
      <c r="VSV169" s="447"/>
      <c r="VSW169" s="447"/>
      <c r="VSX169" s="447"/>
      <c r="VSY169" s="447"/>
      <c r="VSZ169" s="447"/>
      <c r="VTA169" s="447"/>
      <c r="VTB169" s="447"/>
      <c r="VTC169" s="447"/>
      <c r="VTD169" s="447"/>
      <c r="VTE169" s="447"/>
      <c r="VTF169" s="447"/>
      <c r="VTG169" s="447"/>
      <c r="VTH169" s="447"/>
      <c r="VTI169" s="447"/>
      <c r="VTJ169" s="447"/>
      <c r="VTK169" s="447"/>
      <c r="VTL169" s="447"/>
      <c r="VTM169" s="447"/>
      <c r="VTN169" s="447"/>
      <c r="VTO169" s="447"/>
      <c r="VTP169" s="447"/>
      <c r="VTQ169" s="447"/>
      <c r="VTR169" s="447"/>
      <c r="VTS169" s="447"/>
      <c r="VTT169" s="447"/>
      <c r="VTU169" s="447"/>
      <c r="VTV169" s="447"/>
      <c r="VTW169" s="447"/>
      <c r="VTX169" s="447"/>
      <c r="VTY169" s="447"/>
      <c r="VTZ169" s="447"/>
      <c r="VUA169" s="447"/>
      <c r="VUB169" s="447"/>
      <c r="VUC169" s="447"/>
      <c r="VUD169" s="447"/>
      <c r="VUE169" s="447"/>
      <c r="VUF169" s="447"/>
      <c r="VUG169" s="447"/>
      <c r="VUH169" s="447"/>
      <c r="VUI169" s="447"/>
      <c r="VUJ169" s="447"/>
      <c r="VUK169" s="447"/>
      <c r="VUL169" s="447"/>
      <c r="VUM169" s="447"/>
      <c r="VUN169" s="447"/>
      <c r="VUO169" s="447"/>
      <c r="VUP169" s="447"/>
      <c r="VUQ169" s="447"/>
      <c r="VUR169" s="447"/>
      <c r="VUS169" s="447"/>
      <c r="VUT169" s="447"/>
      <c r="VUU169" s="447"/>
      <c r="VUV169" s="447"/>
      <c r="VUW169" s="447"/>
      <c r="VUX169" s="447"/>
      <c r="VUY169" s="447"/>
      <c r="VUZ169" s="447"/>
      <c r="VVA169" s="447"/>
      <c r="VVB169" s="447"/>
      <c r="VVC169" s="447"/>
      <c r="VVD169" s="447"/>
      <c r="VVE169" s="447"/>
      <c r="VVF169" s="447"/>
      <c r="VVG169" s="447"/>
      <c r="VVH169" s="447"/>
      <c r="VVI169" s="447"/>
      <c r="VVJ169" s="447"/>
      <c r="VVK169" s="447"/>
      <c r="VVL169" s="447"/>
      <c r="VVM169" s="447"/>
      <c r="VVN169" s="447"/>
      <c r="VVO169" s="447"/>
      <c r="VVP169" s="447"/>
      <c r="VVQ169" s="447"/>
      <c r="VVR169" s="447"/>
      <c r="VVS169" s="447"/>
      <c r="VVT169" s="447"/>
      <c r="VVU169" s="447"/>
      <c r="VVV169" s="447"/>
      <c r="VVW169" s="447"/>
      <c r="VVX169" s="447"/>
      <c r="VVY169" s="447"/>
      <c r="VVZ169" s="447"/>
      <c r="VWA169" s="447"/>
      <c r="VWB169" s="447"/>
      <c r="VWC169" s="447"/>
      <c r="VWD169" s="447"/>
      <c r="VWE169" s="447"/>
      <c r="VWF169" s="447"/>
      <c r="VWG169" s="447"/>
      <c r="VWH169" s="447"/>
      <c r="VWI169" s="447"/>
      <c r="VWJ169" s="447"/>
      <c r="VWK169" s="447"/>
      <c r="VWL169" s="447"/>
      <c r="VWM169" s="447"/>
      <c r="VWN169" s="447"/>
      <c r="VWO169" s="447"/>
      <c r="VWP169" s="447"/>
      <c r="VWQ169" s="447"/>
      <c r="VWR169" s="447"/>
      <c r="VWS169" s="447"/>
      <c r="VWT169" s="447"/>
      <c r="VWU169" s="447"/>
      <c r="VWV169" s="447"/>
      <c r="VWW169" s="447"/>
      <c r="VWX169" s="447"/>
      <c r="VWY169" s="447"/>
      <c r="VWZ169" s="447"/>
      <c r="VXA169" s="447"/>
      <c r="VXB169" s="447"/>
      <c r="VXC169" s="447"/>
      <c r="VXD169" s="447"/>
      <c r="VXE169" s="447"/>
      <c r="VXF169" s="447"/>
      <c r="VXG169" s="447"/>
      <c r="VXH169" s="447"/>
      <c r="VXI169" s="447"/>
      <c r="VXJ169" s="447"/>
      <c r="VXK169" s="447"/>
      <c r="VXL169" s="447"/>
      <c r="VXM169" s="447"/>
      <c r="VXN169" s="447"/>
      <c r="VXO169" s="447"/>
      <c r="VXP169" s="447"/>
      <c r="VXQ169" s="447"/>
      <c r="VXR169" s="447"/>
      <c r="VXS169" s="447"/>
      <c r="VXT169" s="447"/>
      <c r="VXU169" s="447"/>
      <c r="VXV169" s="447"/>
      <c r="VXW169" s="447"/>
      <c r="VXX169" s="447"/>
      <c r="VXY169" s="447"/>
      <c r="VXZ169" s="447"/>
      <c r="VYA169" s="447"/>
      <c r="VYB169" s="447"/>
      <c r="VYC169" s="447"/>
      <c r="VYD169" s="447"/>
      <c r="VYE169" s="447"/>
      <c r="VYF169" s="447"/>
      <c r="VYG169" s="447"/>
      <c r="VYH169" s="447"/>
      <c r="VYI169" s="447"/>
      <c r="VYJ169" s="447"/>
      <c r="VYK169" s="447"/>
      <c r="VYL169" s="447"/>
      <c r="VYM169" s="447"/>
      <c r="VYN169" s="447"/>
      <c r="VYO169" s="447"/>
      <c r="VYP169" s="447"/>
      <c r="VYQ169" s="447"/>
      <c r="VYR169" s="447"/>
      <c r="VYS169" s="447"/>
      <c r="VYT169" s="447"/>
      <c r="VYU169" s="447"/>
      <c r="VYV169" s="447"/>
      <c r="VYW169" s="447"/>
      <c r="VYX169" s="447"/>
      <c r="VYY169" s="447"/>
      <c r="VYZ169" s="447"/>
      <c r="VZA169" s="447"/>
      <c r="VZB169" s="447"/>
      <c r="VZC169" s="447"/>
      <c r="VZD169" s="447"/>
      <c r="VZE169" s="447"/>
      <c r="VZF169" s="447"/>
      <c r="VZG169" s="447"/>
      <c r="VZH169" s="447"/>
      <c r="VZI169" s="447"/>
      <c r="VZJ169" s="447"/>
      <c r="VZK169" s="447"/>
      <c r="VZL169" s="447"/>
      <c r="VZM169" s="447"/>
      <c r="VZN169" s="447"/>
      <c r="VZO169" s="447"/>
      <c r="VZP169" s="447"/>
      <c r="VZQ169" s="447"/>
      <c r="VZR169" s="447"/>
      <c r="VZS169" s="447"/>
      <c r="VZT169" s="447"/>
      <c r="VZU169" s="447"/>
      <c r="VZV169" s="447"/>
      <c r="VZW169" s="447"/>
      <c r="VZX169" s="447"/>
      <c r="VZY169" s="447"/>
      <c r="VZZ169" s="447"/>
      <c r="WAA169" s="447"/>
      <c r="WAB169" s="447"/>
      <c r="WAC169" s="447"/>
      <c r="WAD169" s="447"/>
      <c r="WAE169" s="447"/>
      <c r="WAF169" s="447"/>
      <c r="WAG169" s="447"/>
      <c r="WAH169" s="447"/>
      <c r="WAI169" s="447"/>
      <c r="WAJ169" s="447"/>
      <c r="WAK169" s="447"/>
      <c r="WAL169" s="447"/>
      <c r="WAM169" s="447"/>
      <c r="WAN169" s="447"/>
      <c r="WAO169" s="447"/>
      <c r="WAP169" s="447"/>
      <c r="WAQ169" s="447"/>
      <c r="WAR169" s="447"/>
      <c r="WAS169" s="447"/>
      <c r="WAT169" s="447"/>
      <c r="WAU169" s="447"/>
      <c r="WAV169" s="447"/>
      <c r="WAW169" s="447"/>
      <c r="WAX169" s="447"/>
      <c r="WAY169" s="447"/>
      <c r="WAZ169" s="447"/>
      <c r="WBA169" s="447"/>
      <c r="WBB169" s="447"/>
      <c r="WBC169" s="447"/>
      <c r="WBD169" s="447"/>
      <c r="WBE169" s="447"/>
      <c r="WBF169" s="447"/>
      <c r="WBG169" s="447"/>
      <c r="WBH169" s="447"/>
      <c r="WBI169" s="447"/>
      <c r="WBJ169" s="447"/>
      <c r="WBK169" s="447"/>
      <c r="WBL169" s="447"/>
      <c r="WBM169" s="447"/>
      <c r="WBN169" s="447"/>
      <c r="WBO169" s="447"/>
      <c r="WBP169" s="447"/>
      <c r="WBQ169" s="447"/>
      <c r="WBR169" s="447"/>
      <c r="WBS169" s="447"/>
      <c r="WBT169" s="447"/>
      <c r="WBU169" s="447"/>
      <c r="WBV169" s="447"/>
      <c r="WBW169" s="447"/>
      <c r="WBX169" s="447"/>
      <c r="WBY169" s="447"/>
      <c r="WBZ169" s="447"/>
      <c r="WCA169" s="447"/>
      <c r="WCB169" s="447"/>
      <c r="WCC169" s="447"/>
      <c r="WCD169" s="447"/>
      <c r="WCE169" s="447"/>
      <c r="WCF169" s="447"/>
      <c r="WCG169" s="447"/>
      <c r="WCH169" s="447"/>
      <c r="WCI169" s="447"/>
      <c r="WCJ169" s="447"/>
      <c r="WCK169" s="447"/>
      <c r="WCL169" s="447"/>
      <c r="WCM169" s="447"/>
      <c r="WCN169" s="447"/>
      <c r="WCO169" s="447"/>
      <c r="WCP169" s="447"/>
      <c r="WCQ169" s="447"/>
      <c r="WCR169" s="447"/>
      <c r="WCS169" s="447"/>
      <c r="WCT169" s="447"/>
      <c r="WCU169" s="447"/>
      <c r="WCV169" s="447"/>
      <c r="WCW169" s="447"/>
      <c r="WCX169" s="447"/>
      <c r="WCY169" s="447"/>
      <c r="WCZ169" s="447"/>
      <c r="WDA169" s="447"/>
      <c r="WDB169" s="447"/>
      <c r="WDC169" s="447"/>
      <c r="WDD169" s="447"/>
      <c r="WDE169" s="447"/>
      <c r="WDF169" s="447"/>
      <c r="WDG169" s="447"/>
      <c r="WDH169" s="447"/>
      <c r="WDI169" s="447"/>
      <c r="WDJ169" s="447"/>
      <c r="WDK169" s="447"/>
      <c r="WDL169" s="447"/>
      <c r="WDM169" s="447"/>
      <c r="WDN169" s="447"/>
      <c r="WDO169" s="447"/>
      <c r="WDP169" s="447"/>
      <c r="WDQ169" s="447"/>
      <c r="WDR169" s="447"/>
      <c r="WDS169" s="447"/>
      <c r="WDT169" s="447"/>
      <c r="WDU169" s="447"/>
      <c r="WDV169" s="447"/>
      <c r="WDW169" s="447"/>
      <c r="WDX169" s="447"/>
      <c r="WDY169" s="447"/>
      <c r="WDZ169" s="447"/>
      <c r="WEA169" s="447"/>
      <c r="WEB169" s="447"/>
      <c r="WEC169" s="447"/>
      <c r="WED169" s="447"/>
      <c r="WEE169" s="447"/>
      <c r="WEF169" s="447"/>
      <c r="WEG169" s="447"/>
      <c r="WEH169" s="447"/>
      <c r="WEI169" s="447"/>
      <c r="WEJ169" s="447"/>
      <c r="WEK169" s="447"/>
      <c r="WEL169" s="447"/>
      <c r="WEM169" s="447"/>
      <c r="WEN169" s="447"/>
      <c r="WEO169" s="447"/>
      <c r="WEP169" s="447"/>
      <c r="WEQ169" s="447"/>
      <c r="WER169" s="447"/>
      <c r="WES169" s="447"/>
      <c r="WET169" s="447"/>
      <c r="WEU169" s="447"/>
      <c r="WEV169" s="447"/>
      <c r="WEW169" s="447"/>
      <c r="WEX169" s="447"/>
      <c r="WEY169" s="447"/>
      <c r="WEZ169" s="447"/>
      <c r="WFA169" s="447"/>
      <c r="WFB169" s="447"/>
      <c r="WFC169" s="447"/>
      <c r="WFD169" s="447"/>
      <c r="WFE169" s="447"/>
      <c r="WFF169" s="447"/>
      <c r="WFG169" s="447"/>
      <c r="WFH169" s="447"/>
      <c r="WFI169" s="447"/>
      <c r="WFJ169" s="447"/>
      <c r="WFK169" s="447"/>
      <c r="WFL169" s="447"/>
      <c r="WFM169" s="447"/>
      <c r="WFN169" s="447"/>
      <c r="WFO169" s="447"/>
      <c r="WFP169" s="447"/>
      <c r="WFQ169" s="447"/>
      <c r="WFR169" s="447"/>
      <c r="WFS169" s="447"/>
      <c r="WFT169" s="447"/>
      <c r="WFU169" s="447"/>
      <c r="WFV169" s="447"/>
      <c r="WFW169" s="447"/>
      <c r="WFX169" s="447"/>
      <c r="WFY169" s="447"/>
      <c r="WFZ169" s="447"/>
      <c r="WGA169" s="447"/>
      <c r="WGB169" s="447"/>
      <c r="WGC169" s="447"/>
      <c r="WGD169" s="447"/>
      <c r="WGE169" s="447"/>
      <c r="WGF169" s="447"/>
      <c r="WGG169" s="447"/>
      <c r="WGH169" s="447"/>
      <c r="WGI169" s="447"/>
      <c r="WGJ169" s="447"/>
      <c r="WGK169" s="447"/>
      <c r="WGL169" s="447"/>
      <c r="WGM169" s="447"/>
      <c r="WGN169" s="447"/>
      <c r="WGO169" s="447"/>
      <c r="WGP169" s="447"/>
      <c r="WGQ169" s="447"/>
      <c r="WGR169" s="447"/>
      <c r="WGS169" s="447"/>
      <c r="WGT169" s="447"/>
      <c r="WGU169" s="447"/>
      <c r="WGV169" s="447"/>
      <c r="WGW169" s="447"/>
      <c r="WGX169" s="447"/>
      <c r="WGY169" s="447"/>
      <c r="WGZ169" s="447"/>
      <c r="WHA169" s="447"/>
      <c r="WHB169" s="447"/>
      <c r="WHC169" s="447"/>
      <c r="WHD169" s="447"/>
      <c r="WHE169" s="447"/>
      <c r="WHF169" s="447"/>
      <c r="WHG169" s="447"/>
      <c r="WHH169" s="447"/>
      <c r="WHI169" s="447"/>
      <c r="WHJ169" s="447"/>
      <c r="WHK169" s="447"/>
      <c r="WHL169" s="447"/>
      <c r="WHM169" s="447"/>
      <c r="WHN169" s="447"/>
      <c r="WHO169" s="447"/>
      <c r="WHP169" s="447"/>
      <c r="WHQ169" s="447"/>
      <c r="WHR169" s="447"/>
      <c r="WHS169" s="447"/>
      <c r="WHT169" s="447"/>
      <c r="WHU169" s="447"/>
      <c r="WHV169" s="447"/>
      <c r="WHW169" s="447"/>
      <c r="WHX169" s="447"/>
      <c r="WHY169" s="447"/>
      <c r="WHZ169" s="447"/>
      <c r="WIA169" s="447"/>
      <c r="WIB169" s="447"/>
      <c r="WIC169" s="447"/>
      <c r="WID169" s="447"/>
      <c r="WIE169" s="447"/>
      <c r="WIF169" s="447"/>
      <c r="WIG169" s="447"/>
      <c r="WIH169" s="447"/>
      <c r="WII169" s="447"/>
      <c r="WIJ169" s="447"/>
      <c r="WIK169" s="447"/>
      <c r="WIL169" s="447"/>
      <c r="WIM169" s="447"/>
      <c r="WIN169" s="447"/>
      <c r="WIO169" s="447"/>
      <c r="WIP169" s="447"/>
      <c r="WIQ169" s="447"/>
      <c r="WIR169" s="447"/>
      <c r="WIS169" s="447"/>
      <c r="WIT169" s="447"/>
      <c r="WIU169" s="447"/>
      <c r="WIV169" s="447"/>
      <c r="WIW169" s="447"/>
      <c r="WIX169" s="447"/>
      <c r="WIY169" s="447"/>
      <c r="WIZ169" s="447"/>
      <c r="WJA169" s="447"/>
      <c r="WJB169" s="447"/>
      <c r="WJC169" s="447"/>
      <c r="WJD169" s="447"/>
      <c r="WJE169" s="447"/>
      <c r="WJF169" s="447"/>
      <c r="WJG169" s="447"/>
      <c r="WJH169" s="447"/>
      <c r="WJI169" s="447"/>
      <c r="WJJ169" s="447"/>
      <c r="WJK169" s="447"/>
      <c r="WJL169" s="447"/>
      <c r="WJM169" s="447"/>
      <c r="WJN169" s="447"/>
      <c r="WJO169" s="447"/>
      <c r="WJP169" s="447"/>
      <c r="WJQ169" s="447"/>
      <c r="WJR169" s="447"/>
      <c r="WJS169" s="447"/>
      <c r="WJT169" s="447"/>
      <c r="WJU169" s="447"/>
      <c r="WJV169" s="447"/>
      <c r="WJW169" s="447"/>
      <c r="WJX169" s="447"/>
      <c r="WJY169" s="447"/>
      <c r="WJZ169" s="447"/>
      <c r="WKA169" s="447"/>
      <c r="WKB169" s="447"/>
      <c r="WKC169" s="447"/>
      <c r="WKD169" s="447"/>
      <c r="WKE169" s="447"/>
      <c r="WKF169" s="447"/>
      <c r="WKG169" s="447"/>
      <c r="WKH169" s="447"/>
      <c r="WKI169" s="447"/>
      <c r="WKJ169" s="447"/>
      <c r="WKK169" s="447"/>
      <c r="WKL169" s="447"/>
      <c r="WKM169" s="447"/>
      <c r="WKN169" s="447"/>
      <c r="WKO169" s="447"/>
      <c r="WKP169" s="447"/>
      <c r="WKQ169" s="447"/>
      <c r="WKR169" s="447"/>
      <c r="WKS169" s="447"/>
      <c r="WKT169" s="447"/>
      <c r="WKU169" s="447"/>
      <c r="WKV169" s="447"/>
      <c r="WKW169" s="447"/>
      <c r="WKX169" s="447"/>
      <c r="WKY169" s="447"/>
      <c r="WKZ169" s="447"/>
      <c r="WLA169" s="447"/>
      <c r="WLB169" s="447"/>
      <c r="WLC169" s="447"/>
      <c r="WLD169" s="447"/>
      <c r="WLE169" s="447"/>
      <c r="WLF169" s="447"/>
      <c r="WLG169" s="447"/>
      <c r="WLH169" s="447"/>
      <c r="WLI169" s="447"/>
      <c r="WLJ169" s="447"/>
      <c r="WLK169" s="447"/>
      <c r="WLL169" s="447"/>
      <c r="WLM169" s="447"/>
      <c r="WLN169" s="447"/>
      <c r="WLO169" s="447"/>
      <c r="WLP169" s="447"/>
      <c r="WLQ169" s="447"/>
      <c r="WLR169" s="447"/>
      <c r="WLS169" s="447"/>
      <c r="WLT169" s="447"/>
      <c r="WLU169" s="447"/>
      <c r="WLV169" s="447"/>
      <c r="WLW169" s="447"/>
      <c r="WLX169" s="447"/>
      <c r="WLY169" s="447"/>
      <c r="WLZ169" s="447"/>
      <c r="WMA169" s="447"/>
      <c r="WMB169" s="447"/>
      <c r="WMC169" s="447"/>
      <c r="WMD169" s="447"/>
      <c r="WME169" s="447"/>
      <c r="WMF169" s="447"/>
      <c r="WMG169" s="447"/>
      <c r="WMH169" s="447"/>
      <c r="WMI169" s="447"/>
      <c r="WMJ169" s="447"/>
      <c r="WMK169" s="447"/>
      <c r="WML169" s="447"/>
      <c r="WMM169" s="447"/>
      <c r="WMN169" s="447"/>
      <c r="WMO169" s="447"/>
      <c r="WMP169" s="447"/>
      <c r="WMQ169" s="447"/>
      <c r="WMR169" s="447"/>
      <c r="WMS169" s="447"/>
      <c r="WMT169" s="447"/>
      <c r="WMU169" s="447"/>
      <c r="WMV169" s="447"/>
      <c r="WMW169" s="447"/>
      <c r="WMX169" s="447"/>
      <c r="WMY169" s="447"/>
      <c r="WMZ169" s="447"/>
      <c r="WNA169" s="447"/>
      <c r="WNB169" s="447"/>
      <c r="WNC169" s="447"/>
      <c r="WND169" s="447"/>
      <c r="WNE169" s="447"/>
      <c r="WNF169" s="447"/>
      <c r="WNG169" s="447"/>
      <c r="WNH169" s="447"/>
      <c r="WNI169" s="447"/>
      <c r="WNJ169" s="447"/>
      <c r="WNK169" s="447"/>
      <c r="WNL169" s="447"/>
      <c r="WNM169" s="447"/>
      <c r="WNN169" s="447"/>
      <c r="WNO169" s="447"/>
      <c r="WNP169" s="447"/>
      <c r="WNQ169" s="447"/>
      <c r="WNR169" s="447"/>
      <c r="WNS169" s="447"/>
      <c r="WNT169" s="447"/>
      <c r="WNU169" s="447"/>
      <c r="WNV169" s="447"/>
      <c r="WNW169" s="447"/>
      <c r="WNX169" s="447"/>
      <c r="WNY169" s="447"/>
      <c r="WNZ169" s="447"/>
      <c r="WOA169" s="447"/>
      <c r="WOB169" s="447"/>
      <c r="WOC169" s="447"/>
      <c r="WOD169" s="447"/>
      <c r="WOE169" s="447"/>
      <c r="WOF169" s="447"/>
      <c r="WOG169" s="447"/>
      <c r="WOH169" s="447"/>
      <c r="WOI169" s="447"/>
      <c r="WOJ169" s="447"/>
      <c r="WOK169" s="447"/>
      <c r="WOL169" s="447"/>
      <c r="WOM169" s="447"/>
      <c r="WON169" s="447"/>
      <c r="WOO169" s="447"/>
      <c r="WOP169" s="447"/>
      <c r="WOQ169" s="447"/>
      <c r="WOR169" s="447"/>
      <c r="WOS169" s="447"/>
      <c r="WOT169" s="447"/>
      <c r="WOU169" s="447"/>
      <c r="WOV169" s="447"/>
      <c r="WOW169" s="447"/>
      <c r="WOX169" s="447"/>
      <c r="WOY169" s="447"/>
      <c r="WOZ169" s="447"/>
      <c r="WPA169" s="447"/>
      <c r="WPB169" s="447"/>
      <c r="WPC169" s="447"/>
      <c r="WPD169" s="447"/>
      <c r="WPE169" s="447"/>
      <c r="WPF169" s="447"/>
      <c r="WPG169" s="447"/>
      <c r="WPH169" s="447"/>
      <c r="WPI169" s="447"/>
      <c r="WPJ169" s="447"/>
      <c r="WPK169" s="447"/>
      <c r="WPL169" s="447"/>
      <c r="WPM169" s="447"/>
      <c r="WPN169" s="447"/>
      <c r="WPO169" s="447"/>
      <c r="WPP169" s="447"/>
      <c r="WPQ169" s="447"/>
      <c r="WPR169" s="447"/>
      <c r="WPS169" s="447"/>
      <c r="WPT169" s="447"/>
      <c r="WPU169" s="447"/>
      <c r="WPV169" s="447"/>
      <c r="WPW169" s="447"/>
      <c r="WPX169" s="447"/>
      <c r="WPY169" s="447"/>
      <c r="WPZ169" s="447"/>
      <c r="WQA169" s="447"/>
      <c r="WQB169" s="447"/>
      <c r="WQC169" s="447"/>
      <c r="WQD169" s="447"/>
      <c r="WQE169" s="447"/>
      <c r="WQF169" s="447"/>
      <c r="WQG169" s="447"/>
      <c r="WQH169" s="447"/>
      <c r="WQI169" s="447"/>
      <c r="WQJ169" s="447"/>
      <c r="WQK169" s="447"/>
      <c r="WQL169" s="447"/>
      <c r="WQM169" s="447"/>
      <c r="WQN169" s="447"/>
      <c r="WQO169" s="447"/>
      <c r="WQP169" s="447"/>
      <c r="WQQ169" s="447"/>
      <c r="WQR169" s="447"/>
      <c r="WQS169" s="447"/>
      <c r="WQT169" s="447"/>
      <c r="WQU169" s="447"/>
      <c r="WQV169" s="447"/>
      <c r="WQW169" s="447"/>
      <c r="WQX169" s="447"/>
      <c r="WQY169" s="447"/>
      <c r="WQZ169" s="447"/>
      <c r="WRA169" s="447"/>
      <c r="WRB169" s="447"/>
      <c r="WRC169" s="447"/>
      <c r="WRD169" s="447"/>
      <c r="WRE169" s="447"/>
      <c r="WRF169" s="447"/>
      <c r="WRG169" s="447"/>
      <c r="WRH169" s="447"/>
      <c r="WRI169" s="447"/>
      <c r="WRJ169" s="447"/>
      <c r="WRK169" s="447"/>
      <c r="WRL169" s="447"/>
      <c r="WRM169" s="447"/>
      <c r="WRN169" s="447"/>
      <c r="WRO169" s="447"/>
      <c r="WRP169" s="447"/>
      <c r="WRQ169" s="447"/>
      <c r="WRR169" s="447"/>
      <c r="WRS169" s="447"/>
      <c r="WRT169" s="447"/>
      <c r="WRU169" s="447"/>
      <c r="WRV169" s="447"/>
      <c r="WRW169" s="447"/>
      <c r="WRX169" s="447"/>
      <c r="WRY169" s="447"/>
      <c r="WRZ169" s="447"/>
      <c r="WSA169" s="447"/>
      <c r="WSB169" s="447"/>
      <c r="WSC169" s="447"/>
      <c r="WSD169" s="447"/>
      <c r="WSE169" s="447"/>
      <c r="WSF169" s="447"/>
      <c r="WSG169" s="447"/>
      <c r="WSH169" s="447"/>
      <c r="WSI169" s="447"/>
      <c r="WSJ169" s="447"/>
      <c r="WSK169" s="447"/>
      <c r="WSL169" s="447"/>
      <c r="WSM169" s="447"/>
      <c r="WSN169" s="447"/>
      <c r="WSO169" s="447"/>
      <c r="WSP169" s="447"/>
      <c r="WSQ169" s="447"/>
      <c r="WSR169" s="447"/>
      <c r="WSS169" s="447"/>
      <c r="WST169" s="447"/>
      <c r="WSU169" s="447"/>
      <c r="WSV169" s="447"/>
      <c r="WSW169" s="447"/>
      <c r="WSX169" s="447"/>
      <c r="WSY169" s="447"/>
      <c r="WSZ169" s="447"/>
      <c r="WTA169" s="447"/>
      <c r="WTB169" s="447"/>
      <c r="WTC169" s="447"/>
      <c r="WTD169" s="447"/>
      <c r="WTE169" s="447"/>
      <c r="WTF169" s="447"/>
      <c r="WTG169" s="447"/>
      <c r="WTH169" s="447"/>
      <c r="WTI169" s="447"/>
      <c r="WTJ169" s="447"/>
      <c r="WTK169" s="447"/>
      <c r="WTL169" s="447"/>
      <c r="WTM169" s="447"/>
      <c r="WTN169" s="447"/>
      <c r="WTO169" s="447"/>
      <c r="WTP169" s="447"/>
      <c r="WTQ169" s="447"/>
      <c r="WTR169" s="447"/>
      <c r="WTS169" s="447"/>
      <c r="WTT169" s="447"/>
      <c r="WTU169" s="447"/>
      <c r="WTV169" s="447"/>
      <c r="WTW169" s="447"/>
      <c r="WTX169" s="447"/>
      <c r="WTY169" s="447"/>
      <c r="WTZ169" s="447"/>
      <c r="WUA169" s="447"/>
      <c r="WUB169" s="447"/>
      <c r="WUC169" s="447"/>
      <c r="WUD169" s="447"/>
      <c r="WUE169" s="447"/>
      <c r="WUF169" s="447"/>
      <c r="WUG169" s="447"/>
      <c r="WUH169" s="447"/>
      <c r="WUI169" s="447"/>
      <c r="WUJ169" s="447"/>
      <c r="WUK169" s="447"/>
      <c r="WUL169" s="447"/>
      <c r="WUM169" s="447"/>
      <c r="WUN169" s="447"/>
      <c r="WUO169" s="447"/>
      <c r="WUP169" s="447"/>
      <c r="WUQ169" s="447"/>
      <c r="WUR169" s="447"/>
      <c r="WUS169" s="447"/>
      <c r="WUT169" s="447"/>
      <c r="WUU169" s="447"/>
      <c r="WUV169" s="447"/>
      <c r="WUW169" s="447"/>
      <c r="WUX169" s="447"/>
      <c r="WUY169" s="447"/>
      <c r="WUZ169" s="447"/>
      <c r="WVA169" s="447"/>
      <c r="WVB169" s="447"/>
      <c r="WVC169" s="447"/>
      <c r="WVD169" s="447"/>
      <c r="WVE169" s="447"/>
      <c r="WVF169" s="447"/>
      <c r="WVG169" s="447"/>
      <c r="WVH169" s="447"/>
      <c r="WVI169" s="447"/>
      <c r="WVJ169" s="447"/>
      <c r="WVK169" s="447"/>
      <c r="WVL169" s="447"/>
      <c r="WVM169" s="447"/>
      <c r="WVN169" s="447"/>
      <c r="WVO169" s="447"/>
      <c r="WVP169" s="447"/>
      <c r="WVQ169" s="447"/>
      <c r="WVR169" s="447"/>
      <c r="WVS169" s="447"/>
      <c r="WVT169" s="447"/>
      <c r="WVU169" s="447"/>
      <c r="WVV169" s="447"/>
      <c r="WVW169" s="447"/>
      <c r="WVX169" s="447"/>
      <c r="WVY169" s="447"/>
      <c r="WVZ169" s="447"/>
      <c r="WWA169" s="447"/>
      <c r="WWB169" s="447"/>
      <c r="WWC169" s="447"/>
      <c r="WWD169" s="447"/>
      <c r="WWE169" s="447"/>
      <c r="WWF169" s="447"/>
      <c r="WWG169" s="447"/>
      <c r="WWH169" s="447"/>
      <c r="WWI169" s="447"/>
      <c r="WWJ169" s="447"/>
      <c r="WWK169" s="447"/>
      <c r="WWL169" s="447"/>
      <c r="WWM169" s="447"/>
      <c r="WWN169" s="447"/>
      <c r="WWO169" s="447"/>
      <c r="WWP169" s="447"/>
      <c r="WWQ169" s="447"/>
      <c r="WWR169" s="447"/>
      <c r="WWS169" s="447"/>
      <c r="WWT169" s="447"/>
      <c r="WWU169" s="447"/>
      <c r="WWV169" s="447"/>
      <c r="WWW169" s="447"/>
      <c r="WWX169" s="447"/>
      <c r="WWY169" s="447"/>
      <c r="WWZ169" s="447"/>
      <c r="WXA169" s="447"/>
      <c r="WXB169" s="447"/>
      <c r="WXC169" s="447"/>
      <c r="WXD169" s="447"/>
      <c r="WXE169" s="447"/>
      <c r="WXF169" s="447"/>
      <c r="WXG169" s="447"/>
      <c r="WXH169" s="447"/>
      <c r="WXI169" s="447"/>
      <c r="WXJ169" s="447"/>
      <c r="WXK169" s="447"/>
      <c r="WXL169" s="447"/>
      <c r="WXM169" s="447"/>
      <c r="WXN169" s="447"/>
      <c r="WXO169" s="447"/>
      <c r="WXP169" s="447"/>
      <c r="WXQ169" s="447"/>
      <c r="WXR169" s="447"/>
      <c r="WXS169" s="447"/>
      <c r="WXT169" s="447"/>
      <c r="WXU169" s="447"/>
      <c r="WXV169" s="447"/>
      <c r="WXW169" s="447"/>
      <c r="WXX169" s="447"/>
      <c r="WXY169" s="447"/>
      <c r="WXZ169" s="447"/>
      <c r="WYA169" s="447"/>
      <c r="WYB169" s="447"/>
      <c r="WYC169" s="447"/>
      <c r="WYD169" s="447"/>
      <c r="WYE169" s="447"/>
      <c r="WYF169" s="447"/>
      <c r="WYG169" s="447"/>
      <c r="WYH169" s="447"/>
      <c r="WYI169" s="447"/>
      <c r="WYJ169" s="447"/>
      <c r="WYK169" s="447"/>
      <c r="WYL169" s="447"/>
      <c r="WYM169" s="447"/>
      <c r="WYN169" s="447"/>
      <c r="WYO169" s="447"/>
      <c r="WYP169" s="447"/>
      <c r="WYQ169" s="447"/>
      <c r="WYR169" s="447"/>
      <c r="WYS169" s="447"/>
      <c r="WYT169" s="447"/>
      <c r="WYU169" s="447"/>
      <c r="WYV169" s="447"/>
      <c r="WYW169" s="447"/>
      <c r="WYX169" s="447"/>
      <c r="WYY169" s="447"/>
      <c r="WYZ169" s="447"/>
      <c r="WZA169" s="447"/>
      <c r="WZB169" s="447"/>
      <c r="WZC169" s="447"/>
      <c r="WZD169" s="447"/>
      <c r="WZE169" s="447"/>
      <c r="WZF169" s="447"/>
      <c r="WZG169" s="447"/>
      <c r="WZH169" s="447"/>
      <c r="WZI169" s="447"/>
      <c r="WZJ169" s="447"/>
      <c r="WZK169" s="447"/>
      <c r="WZL169" s="447"/>
      <c r="WZM169" s="447"/>
      <c r="WZN169" s="447"/>
      <c r="WZO169" s="447"/>
      <c r="WZP169" s="447"/>
      <c r="WZQ169" s="447"/>
      <c r="WZR169" s="447"/>
      <c r="WZS169" s="447"/>
      <c r="WZT169" s="447"/>
      <c r="WZU169" s="447"/>
      <c r="WZV169" s="447"/>
      <c r="WZW169" s="447"/>
      <c r="WZX169" s="447"/>
      <c r="WZY169" s="447"/>
      <c r="WZZ169" s="447"/>
      <c r="XAA169" s="447"/>
      <c r="XAB169" s="447"/>
      <c r="XAC169" s="447"/>
      <c r="XAD169" s="447"/>
      <c r="XAE169" s="447"/>
      <c r="XAF169" s="447"/>
      <c r="XAG169" s="447"/>
      <c r="XAH169" s="447"/>
      <c r="XAI169" s="447"/>
      <c r="XAJ169" s="447"/>
      <c r="XAK169" s="447"/>
      <c r="XAL169" s="447"/>
      <c r="XAM169" s="447"/>
      <c r="XAN169" s="447"/>
      <c r="XAO169" s="447"/>
      <c r="XAP169" s="447"/>
      <c r="XAQ169" s="447"/>
      <c r="XAR169" s="447"/>
      <c r="XAS169" s="447"/>
      <c r="XAT169" s="447"/>
      <c r="XAU169" s="447"/>
      <c r="XAV169" s="447"/>
      <c r="XAW169" s="447"/>
      <c r="XAX169" s="447"/>
      <c r="XAY169" s="447"/>
      <c r="XAZ169" s="447"/>
      <c r="XBA169" s="447"/>
      <c r="XBB169" s="447"/>
      <c r="XBC169" s="447"/>
      <c r="XBD169" s="447"/>
      <c r="XBE169" s="447"/>
      <c r="XBF169" s="447"/>
      <c r="XBG169" s="447"/>
      <c r="XBH169" s="447"/>
      <c r="XBI169" s="447"/>
      <c r="XBJ169" s="447"/>
      <c r="XBK169" s="447"/>
      <c r="XBL169" s="447"/>
      <c r="XBM169" s="447"/>
      <c r="XBN169" s="447"/>
      <c r="XBO169" s="447"/>
      <c r="XBP169" s="447"/>
      <c r="XBQ169" s="447"/>
      <c r="XBR169" s="447"/>
      <c r="XBS169" s="447"/>
      <c r="XBT169" s="447"/>
      <c r="XBU169" s="447"/>
      <c r="XBV169" s="447"/>
      <c r="XBW169" s="447"/>
      <c r="XBX169" s="447"/>
      <c r="XBY169" s="447"/>
      <c r="XBZ169" s="447"/>
      <c r="XCA169" s="447"/>
      <c r="XCB169" s="447"/>
      <c r="XCC169" s="447"/>
      <c r="XCD169" s="447"/>
      <c r="XCE169" s="447"/>
      <c r="XCF169" s="447"/>
      <c r="XCG169" s="447"/>
      <c r="XCH169" s="447"/>
      <c r="XCI169" s="447"/>
      <c r="XCJ169" s="447"/>
      <c r="XCK169" s="447"/>
      <c r="XCL169" s="447"/>
      <c r="XCM169" s="447"/>
      <c r="XCN169" s="447"/>
      <c r="XCO169" s="447"/>
      <c r="XCP169" s="447"/>
      <c r="XCQ169" s="447"/>
      <c r="XCR169" s="447"/>
      <c r="XCS169" s="447"/>
      <c r="XCT169" s="447"/>
      <c r="XCU169" s="447"/>
      <c r="XCV169" s="447"/>
      <c r="XCW169" s="447"/>
      <c r="XCX169" s="447"/>
      <c r="XCY169" s="447"/>
      <c r="XCZ169" s="447"/>
      <c r="XDA169" s="447"/>
      <c r="XDB169" s="447"/>
      <c r="XDC169" s="447"/>
      <c r="XDD169" s="447"/>
      <c r="XDE169" s="447"/>
      <c r="XDF169" s="447"/>
      <c r="XDG169" s="447"/>
      <c r="XDH169" s="447"/>
      <c r="XDI169" s="447"/>
      <c r="XDJ169" s="447"/>
      <c r="XDK169" s="447"/>
      <c r="XDL169" s="447"/>
      <c r="XDM169" s="447"/>
      <c r="XDN169" s="447"/>
      <c r="XDO169" s="447"/>
      <c r="XDP169" s="447"/>
      <c r="XDQ169" s="447"/>
      <c r="XDR169" s="447"/>
      <c r="XDS169" s="447"/>
      <c r="XDT169" s="447"/>
      <c r="XDU169" s="447"/>
      <c r="XDV169" s="447"/>
      <c r="XDW169" s="447"/>
      <c r="XDX169" s="447"/>
      <c r="XDY169" s="447"/>
      <c r="XDZ169" s="447"/>
      <c r="XEA169" s="447"/>
      <c r="XEB169" s="447"/>
      <c r="XEC169" s="447"/>
      <c r="XED169" s="447"/>
      <c r="XEE169" s="447"/>
      <c r="XEF169" s="447"/>
      <c r="XEG169" s="447"/>
      <c r="XEH169" s="447"/>
      <c r="XEI169" s="447"/>
      <c r="XEJ169" s="447"/>
      <c r="XEK169" s="447"/>
      <c r="XEL169" s="447"/>
      <c r="XEM169" s="447"/>
    </row>
    <row r="170" spans="1:16367" s="435" customFormat="1" x14ac:dyDescent="0.25">
      <c r="A170" s="471"/>
      <c r="B170" s="471"/>
      <c r="C170" s="471"/>
      <c r="D170" s="479"/>
      <c r="E170" s="479"/>
      <c r="F170" s="477"/>
      <c r="G170" s="478"/>
      <c r="H170" s="478"/>
      <c r="I170" s="477"/>
      <c r="J170" s="478"/>
      <c r="K170" s="477"/>
      <c r="L170" s="477"/>
      <c r="M170" s="477"/>
      <c r="N170" s="477"/>
      <c r="O170" s="477"/>
      <c r="P170" s="476"/>
      <c r="Q170" s="472"/>
      <c r="R170" s="472" t="s">
        <v>368</v>
      </c>
      <c r="S170" s="597"/>
      <c r="T170" s="471"/>
      <c r="U170" s="470"/>
      <c r="V170" s="485"/>
      <c r="W170" s="475"/>
      <c r="Y170" s="470"/>
      <c r="Z170" s="439"/>
      <c r="AA170" s="474"/>
      <c r="AB170" s="470"/>
      <c r="AC170" s="439"/>
      <c r="AD170" s="470"/>
      <c r="AE170" s="618"/>
      <c r="AF170" s="479"/>
      <c r="AG170" s="479"/>
      <c r="AH170" s="479"/>
      <c r="AI170" s="483" t="s">
        <v>394</v>
      </c>
      <c r="AJ170" s="482" t="s">
        <v>395</v>
      </c>
      <c r="CL170" s="471"/>
      <c r="CM170" s="471" t="str">
        <f t="shared" si="123"/>
        <v/>
      </c>
      <c r="CR170" s="445"/>
      <c r="CT170" s="448"/>
      <c r="CU170" s="448"/>
      <c r="CW170" s="448"/>
      <c r="CX170" s="448"/>
      <c r="CZ170" s="448"/>
      <c r="DA170" s="448"/>
      <c r="DC170" s="448"/>
      <c r="DD170" s="448"/>
      <c r="DF170" s="448"/>
      <c r="DG170" s="448"/>
      <c r="DJ170" s="445"/>
      <c r="DK170" s="445"/>
      <c r="DM170" s="447"/>
      <c r="DN170" s="447"/>
      <c r="DR170" s="435" t="s">
        <v>981</v>
      </c>
      <c r="DX170" s="471"/>
    </row>
    <row r="171" spans="1:16367" s="435" customFormat="1" x14ac:dyDescent="0.25">
      <c r="A171" s="471"/>
      <c r="B171" s="471"/>
      <c r="C171" s="471"/>
      <c r="D171" s="479"/>
      <c r="E171" s="479"/>
      <c r="F171" s="477"/>
      <c r="G171" s="478"/>
      <c r="H171" s="478"/>
      <c r="I171" s="477"/>
      <c r="J171" s="478"/>
      <c r="K171" s="477"/>
      <c r="L171" s="477"/>
      <c r="M171" s="477"/>
      <c r="N171" s="477"/>
      <c r="O171" s="477"/>
      <c r="P171" s="476"/>
      <c r="Q171" s="472"/>
      <c r="R171" s="472" t="s">
        <v>367</v>
      </c>
      <c r="S171" s="597"/>
      <c r="T171" s="471"/>
      <c r="U171" s="470"/>
      <c r="V171" s="485"/>
      <c r="W171" s="475"/>
      <c r="Y171" s="470"/>
      <c r="Z171" s="439"/>
      <c r="AA171" s="474"/>
      <c r="AB171" s="484"/>
      <c r="AC171" s="439"/>
      <c r="AD171" s="470"/>
      <c r="AE171" s="618"/>
      <c r="AF171" s="479"/>
      <c r="AG171" s="479"/>
      <c r="AH171" s="479"/>
      <c r="AI171" s="483" t="s">
        <v>383</v>
      </c>
      <c r="AJ171" s="482" t="s">
        <v>388</v>
      </c>
      <c r="AL171" s="471"/>
      <c r="AM171" s="471"/>
      <c r="AN171" s="471"/>
      <c r="AO171" s="471"/>
      <c r="CL171" s="471"/>
      <c r="CM171" s="471" t="str">
        <f t="shared" si="123"/>
        <v/>
      </c>
      <c r="CR171" s="445"/>
      <c r="CT171" s="448"/>
      <c r="CU171" s="448"/>
      <c r="CW171" s="448"/>
      <c r="CX171" s="448"/>
      <c r="CZ171" s="448"/>
      <c r="DA171" s="448"/>
      <c r="DC171" s="448"/>
      <c r="DD171" s="448"/>
      <c r="DF171" s="448"/>
      <c r="DG171" s="448"/>
      <c r="DJ171" s="445"/>
      <c r="DK171" s="445"/>
      <c r="DM171" s="447"/>
      <c r="DN171" s="447"/>
      <c r="DR171" s="435" t="s">
        <v>982</v>
      </c>
      <c r="DX171" s="471"/>
    </row>
    <row r="172" spans="1:16367" s="435" customFormat="1" x14ac:dyDescent="0.25">
      <c r="A172" s="471"/>
      <c r="B172" s="471"/>
      <c r="C172" s="471"/>
      <c r="D172" s="479"/>
      <c r="E172" s="479"/>
      <c r="F172" s="477"/>
      <c r="G172" s="478"/>
      <c r="H172" s="478"/>
      <c r="I172" s="477"/>
      <c r="J172" s="478"/>
      <c r="K172" s="477"/>
      <c r="L172" s="477"/>
      <c r="M172" s="477"/>
      <c r="N172" s="477"/>
      <c r="O172" s="477"/>
      <c r="P172" s="476"/>
      <c r="Q172" s="472"/>
      <c r="R172" s="472" t="s">
        <v>1513</v>
      </c>
      <c r="S172" s="597"/>
      <c r="T172" s="471"/>
      <c r="U172" s="470"/>
      <c r="V172" s="559"/>
      <c r="W172" s="594"/>
      <c r="Y172" s="470"/>
      <c r="Z172" s="439"/>
      <c r="AA172" s="474"/>
      <c r="AB172" s="470"/>
      <c r="AC172" s="439"/>
      <c r="AD172" s="470"/>
      <c r="AE172" s="618"/>
      <c r="AF172" s="479"/>
      <c r="AG172" s="479"/>
      <c r="AH172" s="479"/>
      <c r="AI172" s="481" t="s">
        <v>365</v>
      </c>
      <c r="AJ172" s="480" t="s">
        <v>249</v>
      </c>
      <c r="AL172" s="471"/>
      <c r="AM172" s="471"/>
      <c r="AN172" s="471"/>
      <c r="CL172" s="471"/>
      <c r="CM172" s="471" t="str">
        <f t="shared" si="123"/>
        <v/>
      </c>
      <c r="CR172" s="445"/>
      <c r="CT172" s="448"/>
      <c r="CU172" s="448"/>
      <c r="CW172" s="448"/>
      <c r="CX172" s="448"/>
      <c r="CZ172" s="448"/>
      <c r="DA172" s="448"/>
      <c r="DC172" s="448"/>
      <c r="DD172" s="448"/>
      <c r="DF172" s="448"/>
      <c r="DG172" s="448"/>
      <c r="DJ172" s="445"/>
      <c r="DK172" s="445"/>
      <c r="DM172" s="447"/>
      <c r="DN172" s="447"/>
      <c r="DR172" s="435" t="s">
        <v>989</v>
      </c>
      <c r="DX172" s="471"/>
    </row>
    <row r="173" spans="1:16367" s="435" customFormat="1" x14ac:dyDescent="0.25">
      <c r="A173" s="471"/>
      <c r="B173" s="471"/>
      <c r="C173" s="471"/>
      <c r="D173" s="479"/>
      <c r="E173" s="479"/>
      <c r="F173" s="477"/>
      <c r="G173" s="478"/>
      <c r="H173" s="478"/>
      <c r="I173" s="477"/>
      <c r="J173" s="478"/>
      <c r="K173" s="477"/>
      <c r="L173" s="477"/>
      <c r="M173" s="477"/>
      <c r="N173" s="477"/>
      <c r="O173" s="477"/>
      <c r="P173" s="476"/>
      <c r="Q173" s="472"/>
      <c r="R173" s="472"/>
      <c r="S173" s="597"/>
      <c r="T173" s="471"/>
      <c r="U173" s="484"/>
      <c r="V173" s="474"/>
      <c r="W173" s="470"/>
      <c r="X173" s="475"/>
      <c r="Y173" s="470"/>
      <c r="Z173" s="439"/>
      <c r="AA173" s="474"/>
      <c r="AB173" s="470"/>
      <c r="AC173" s="439"/>
      <c r="AD173" s="470"/>
      <c r="AE173" s="618"/>
      <c r="AF173" s="479"/>
      <c r="AG173" s="479"/>
      <c r="AH173" s="479"/>
      <c r="AI173" s="471"/>
      <c r="AJ173" s="471"/>
      <c r="AL173" s="471"/>
      <c r="AM173" s="471"/>
      <c r="AN173" s="471"/>
      <c r="AO173" s="471"/>
      <c r="CR173" s="445"/>
      <c r="CT173" s="448"/>
      <c r="CU173" s="448"/>
      <c r="CW173" s="448"/>
      <c r="CX173" s="448"/>
      <c r="CZ173" s="448"/>
      <c r="DA173" s="448"/>
      <c r="DC173" s="448"/>
      <c r="DD173" s="448"/>
      <c r="DF173" s="448"/>
      <c r="DG173" s="448"/>
      <c r="DJ173" s="445"/>
      <c r="DK173" s="445"/>
      <c r="DM173" s="447"/>
      <c r="DN173" s="447"/>
      <c r="DR173" s="435" t="s">
        <v>990</v>
      </c>
    </row>
    <row r="174" spans="1:16367" s="435" customFormat="1" x14ac:dyDescent="0.25">
      <c r="A174" s="471"/>
      <c r="B174" s="471"/>
      <c r="C174" s="471"/>
      <c r="D174" s="479"/>
      <c r="E174" s="479"/>
      <c r="F174" s="477"/>
      <c r="G174" s="478"/>
      <c r="H174" s="478"/>
      <c r="I174" s="477"/>
      <c r="J174" s="478"/>
      <c r="K174" s="477"/>
      <c r="L174" s="477"/>
      <c r="M174" s="477"/>
      <c r="N174" s="477"/>
      <c r="O174" s="477"/>
      <c r="P174" s="476"/>
      <c r="Q174" s="472"/>
      <c r="R174" s="472"/>
      <c r="S174" s="597"/>
      <c r="U174" s="470"/>
      <c r="V174" s="474"/>
      <c r="W174" s="470"/>
      <c r="X174" s="475"/>
      <c r="Y174" s="470"/>
      <c r="Z174" s="439"/>
      <c r="AA174" s="474"/>
      <c r="AB174" s="470"/>
      <c r="AC174" s="439"/>
      <c r="AD174" s="470"/>
      <c r="AE174" s="618"/>
      <c r="AF174" s="479"/>
      <c r="AG174" s="479"/>
      <c r="AH174" s="479"/>
      <c r="AI174" s="471" t="s">
        <v>408</v>
      </c>
      <c r="AJ174" s="471"/>
      <c r="CR174" s="445"/>
      <c r="CT174" s="448"/>
      <c r="CU174" s="448"/>
      <c r="CW174" s="448"/>
      <c r="CX174" s="448"/>
      <c r="CZ174" s="448"/>
      <c r="DA174" s="448"/>
      <c r="DC174" s="448"/>
      <c r="DD174" s="448"/>
      <c r="DF174" s="448"/>
      <c r="DG174" s="448"/>
      <c r="DJ174" s="445"/>
      <c r="DK174" s="445"/>
      <c r="DM174" s="447"/>
      <c r="DN174" s="447"/>
      <c r="DR174" s="435" t="s">
        <v>991</v>
      </c>
    </row>
    <row r="175" spans="1:16367" s="435" customFormat="1" ht="40.5" x14ac:dyDescent="0.25">
      <c r="A175" s="471"/>
      <c r="B175" s="471"/>
      <c r="C175" s="471"/>
      <c r="D175" s="479"/>
      <c r="E175" s="479"/>
      <c r="F175" s="477"/>
      <c r="G175" s="478"/>
      <c r="H175" s="478"/>
      <c r="I175" s="477"/>
      <c r="J175" s="478"/>
      <c r="K175" s="477"/>
      <c r="L175" s="477"/>
      <c r="M175" s="477"/>
      <c r="N175" s="477"/>
      <c r="O175" s="477"/>
      <c r="P175" s="476"/>
      <c r="Q175" s="472"/>
      <c r="S175" s="586"/>
      <c r="T175" s="471"/>
      <c r="U175" s="470"/>
      <c r="V175" s="474"/>
      <c r="W175" s="470"/>
      <c r="X175" s="475"/>
      <c r="Y175" s="470"/>
      <c r="Z175" s="439"/>
      <c r="AA175" s="474"/>
      <c r="AB175" s="470"/>
      <c r="AC175" s="439"/>
      <c r="AD175" s="470"/>
      <c r="AE175" s="618"/>
      <c r="AF175" s="479"/>
      <c r="AG175" s="479"/>
      <c r="AH175" s="479"/>
      <c r="AI175" s="474" t="s">
        <v>1579</v>
      </c>
      <c r="AJ175" s="471"/>
      <c r="CR175" s="445"/>
      <c r="CT175" s="448"/>
      <c r="CU175" s="448"/>
      <c r="CW175" s="448"/>
      <c r="CX175" s="448"/>
      <c r="CZ175" s="448"/>
      <c r="DA175" s="448"/>
      <c r="DC175" s="448"/>
      <c r="DD175" s="448"/>
      <c r="DF175" s="448"/>
      <c r="DG175" s="448"/>
      <c r="DJ175" s="445"/>
      <c r="DK175" s="445"/>
      <c r="DM175" s="447"/>
      <c r="DN175" s="447"/>
      <c r="DR175" s="435" t="s">
        <v>983</v>
      </c>
    </row>
    <row r="176" spans="1:16367" s="435" customFormat="1" x14ac:dyDescent="0.25">
      <c r="A176" s="471"/>
      <c r="B176" s="471"/>
      <c r="C176" s="471"/>
      <c r="D176" s="479"/>
      <c r="E176" s="479"/>
      <c r="F176" s="477"/>
      <c r="G176" s="478"/>
      <c r="H176" s="478"/>
      <c r="I176" s="477"/>
      <c r="J176" s="478"/>
      <c r="K176" s="477"/>
      <c r="L176" s="477"/>
      <c r="M176" s="477"/>
      <c r="N176" s="477"/>
      <c r="O176" s="477"/>
      <c r="P176" s="476"/>
      <c r="Q176" s="472"/>
      <c r="S176" s="586"/>
      <c r="T176" s="439"/>
      <c r="U176" s="470"/>
      <c r="V176" s="474"/>
      <c r="W176" s="445"/>
      <c r="X176" s="475"/>
      <c r="Y176" s="470"/>
      <c r="Z176" s="439"/>
      <c r="AA176" s="474"/>
      <c r="AB176" s="470"/>
      <c r="AC176" s="439"/>
      <c r="AD176" s="470"/>
      <c r="AE176" s="618"/>
      <c r="AF176" s="479"/>
      <c r="AG176" s="479"/>
      <c r="AH176" s="479"/>
      <c r="AI176" s="471"/>
      <c r="AJ176" s="471"/>
      <c r="CR176" s="445"/>
      <c r="CT176" s="448"/>
      <c r="CU176" s="448"/>
      <c r="CW176" s="448"/>
      <c r="CX176" s="448"/>
      <c r="CZ176" s="448"/>
      <c r="DA176" s="448"/>
      <c r="DC176" s="448"/>
      <c r="DD176" s="448"/>
      <c r="DF176" s="448"/>
      <c r="DG176" s="448"/>
      <c r="DJ176" s="445"/>
      <c r="DK176" s="445"/>
      <c r="DM176" s="447"/>
      <c r="DN176" s="447"/>
      <c r="DR176" s="435" t="s">
        <v>984</v>
      </c>
    </row>
    <row r="177" spans="1:123" s="435" customFormat="1" x14ac:dyDescent="0.25">
      <c r="A177" s="471"/>
      <c r="B177" s="471"/>
      <c r="C177" s="471"/>
      <c r="D177" s="479"/>
      <c r="E177" s="479"/>
      <c r="F177" s="477"/>
      <c r="G177" s="478"/>
      <c r="H177" s="478"/>
      <c r="I177" s="477"/>
      <c r="J177" s="478"/>
      <c r="K177" s="477"/>
      <c r="L177" s="477"/>
      <c r="M177" s="477"/>
      <c r="N177" s="477"/>
      <c r="O177" s="477"/>
      <c r="P177" s="476"/>
      <c r="Q177" s="472"/>
      <c r="S177" s="586"/>
      <c r="T177" s="439"/>
      <c r="U177" s="470"/>
      <c r="V177" s="474"/>
      <c r="W177" s="470"/>
      <c r="X177" s="475"/>
      <c r="Y177" s="470"/>
      <c r="Z177" s="439"/>
      <c r="AA177" s="474"/>
      <c r="AB177" s="470"/>
      <c r="AC177" s="439"/>
      <c r="AD177" s="470"/>
      <c r="AE177" s="618"/>
      <c r="AF177" s="479"/>
      <c r="AG177" s="479"/>
      <c r="AH177" s="479"/>
      <c r="AI177" s="471" t="s">
        <v>411</v>
      </c>
      <c r="AJ177" s="471"/>
      <c r="AL177" s="471"/>
      <c r="AM177" s="471"/>
      <c r="AN177" s="471"/>
      <c r="CR177" s="445"/>
      <c r="CT177" s="448"/>
      <c r="CU177" s="448"/>
      <c r="CW177" s="448"/>
      <c r="CX177" s="448"/>
      <c r="CZ177" s="448"/>
      <c r="DA177" s="448"/>
      <c r="DC177" s="448"/>
      <c r="DD177" s="448"/>
      <c r="DF177" s="448"/>
      <c r="DG177" s="448"/>
      <c r="DJ177" s="445"/>
      <c r="DK177" s="445"/>
      <c r="DM177" s="447"/>
      <c r="DN177" s="447"/>
      <c r="DR177" s="435" t="s">
        <v>992</v>
      </c>
    </row>
    <row r="178" spans="1:123" s="435" customFormat="1" ht="40.5" x14ac:dyDescent="0.25">
      <c r="A178" s="471"/>
      <c r="B178" s="471"/>
      <c r="C178" s="471"/>
      <c r="D178" s="479"/>
      <c r="E178" s="479"/>
      <c r="F178" s="477"/>
      <c r="G178" s="478"/>
      <c r="H178" s="478"/>
      <c r="I178" s="477"/>
      <c r="J178" s="478"/>
      <c r="K178" s="477"/>
      <c r="L178" s="477"/>
      <c r="M178" s="477"/>
      <c r="N178" s="477"/>
      <c r="O178" s="477"/>
      <c r="P178" s="476"/>
      <c r="Q178" s="472"/>
      <c r="S178" s="586"/>
      <c r="T178" s="439"/>
      <c r="U178" s="470"/>
      <c r="V178" s="474"/>
      <c r="W178" s="470"/>
      <c r="X178" s="475"/>
      <c r="Y178" s="470"/>
      <c r="Z178" s="439"/>
      <c r="AA178" s="474"/>
      <c r="AB178" s="470"/>
      <c r="AC178" s="439"/>
      <c r="AD178" s="470"/>
      <c r="AE178" s="618"/>
      <c r="AF178" s="479"/>
      <c r="AG178" s="479"/>
      <c r="AH178" s="479"/>
      <c r="AI178" s="474" t="s">
        <v>1580</v>
      </c>
      <c r="AJ178" s="471"/>
      <c r="CR178" s="445"/>
      <c r="CT178" s="448"/>
      <c r="CU178" s="448"/>
      <c r="CW178" s="448"/>
      <c r="CX178" s="448"/>
      <c r="CZ178" s="448"/>
      <c r="DA178" s="448"/>
      <c r="DC178" s="448"/>
      <c r="DD178" s="448"/>
      <c r="DF178" s="448"/>
      <c r="DG178" s="448"/>
      <c r="DJ178" s="445"/>
      <c r="DK178" s="445"/>
      <c r="DM178" s="447"/>
      <c r="DN178" s="447"/>
      <c r="DR178" s="435" t="s">
        <v>985</v>
      </c>
    </row>
    <row r="179" spans="1:123" s="435" customFormat="1" x14ac:dyDescent="0.25">
      <c r="A179" s="471"/>
      <c r="B179" s="471"/>
      <c r="C179" s="471"/>
      <c r="D179" s="479"/>
      <c r="E179" s="479"/>
      <c r="F179" s="477"/>
      <c r="G179" s="478"/>
      <c r="H179" s="478"/>
      <c r="I179" s="477"/>
      <c r="J179" s="478"/>
      <c r="K179" s="477"/>
      <c r="L179" s="477"/>
      <c r="M179" s="477"/>
      <c r="N179" s="477"/>
      <c r="O179" s="477"/>
      <c r="P179" s="476"/>
      <c r="Q179" s="472"/>
      <c r="S179" s="586"/>
      <c r="T179" s="471"/>
      <c r="U179" s="470"/>
      <c r="V179" s="474"/>
      <c r="W179" s="445"/>
      <c r="X179" s="475"/>
      <c r="Y179" s="470"/>
      <c r="Z179" s="439"/>
      <c r="AA179" s="474"/>
      <c r="AB179" s="470"/>
      <c r="AC179" s="439"/>
      <c r="AD179" s="470"/>
      <c r="AE179" s="618"/>
      <c r="AF179" s="479"/>
      <c r="AG179" s="479"/>
      <c r="AH179" s="479"/>
      <c r="AJ179" s="471"/>
      <c r="CR179" s="445"/>
      <c r="CT179" s="448"/>
      <c r="CU179" s="448"/>
      <c r="CW179" s="448"/>
      <c r="CX179" s="448"/>
      <c r="CZ179" s="448"/>
      <c r="DA179" s="448"/>
      <c r="DC179" s="448"/>
      <c r="DD179" s="448"/>
      <c r="DF179" s="448"/>
      <c r="DG179" s="448"/>
      <c r="DJ179" s="445"/>
      <c r="DK179" s="445"/>
      <c r="DM179" s="447"/>
      <c r="DN179" s="447"/>
      <c r="DS179" s="473" t="s">
        <v>993</v>
      </c>
    </row>
    <row r="180" spans="1:123" s="435" customFormat="1" x14ac:dyDescent="0.25">
      <c r="D180" s="448"/>
      <c r="E180" s="448"/>
      <c r="F180" s="453"/>
      <c r="G180" s="454"/>
      <c r="H180" s="454"/>
      <c r="I180" s="453"/>
      <c r="J180" s="454"/>
      <c r="K180" s="453"/>
      <c r="L180" s="453"/>
      <c r="M180" s="453"/>
      <c r="N180" s="453"/>
      <c r="O180" s="453"/>
      <c r="P180" s="452"/>
      <c r="Q180" s="446"/>
      <c r="S180" s="586"/>
      <c r="T180" s="471"/>
      <c r="U180" s="470"/>
      <c r="V180" s="450"/>
      <c r="W180" s="445"/>
      <c r="X180" s="475"/>
      <c r="Y180" s="445"/>
      <c r="Z180" s="439"/>
      <c r="AA180" s="450"/>
      <c r="AB180" s="445"/>
      <c r="AC180" s="449"/>
      <c r="AD180" s="445"/>
      <c r="AE180" s="554"/>
      <c r="AF180" s="448"/>
      <c r="AG180" s="448"/>
      <c r="AH180" s="448"/>
      <c r="AI180" s="465"/>
      <c r="CR180" s="445"/>
      <c r="CT180" s="448"/>
      <c r="CU180" s="448"/>
      <c r="CW180" s="448"/>
      <c r="CX180" s="448"/>
      <c r="CZ180" s="448"/>
      <c r="DA180" s="448"/>
      <c r="DC180" s="448"/>
      <c r="DD180" s="448"/>
      <c r="DF180" s="448"/>
      <c r="DG180" s="448"/>
      <c r="DJ180" s="445"/>
      <c r="DK180" s="445"/>
      <c r="DM180" s="447"/>
      <c r="DN180" s="447"/>
      <c r="DS180" s="435" t="s">
        <v>994</v>
      </c>
    </row>
    <row r="181" spans="1:123" s="435" customFormat="1" x14ac:dyDescent="0.25">
      <c r="D181" s="448"/>
      <c r="E181" s="448"/>
      <c r="F181" s="453"/>
      <c r="G181" s="454"/>
      <c r="H181" s="454"/>
      <c r="I181" s="453"/>
      <c r="J181" s="454"/>
      <c r="K181" s="453"/>
      <c r="L181" s="453"/>
      <c r="M181" s="453"/>
      <c r="N181" s="453"/>
      <c r="O181" s="453"/>
      <c r="P181" s="452"/>
      <c r="Q181" s="446"/>
      <c r="S181" s="586"/>
      <c r="U181" s="445"/>
      <c r="V181" s="450"/>
      <c r="W181" s="445"/>
      <c r="X181" s="475"/>
      <c r="Y181" s="445"/>
      <c r="Z181" s="439"/>
      <c r="AA181" s="450"/>
      <c r="AB181" s="445"/>
      <c r="AC181" s="449"/>
      <c r="AD181" s="445"/>
      <c r="AE181" s="554"/>
      <c r="AF181" s="448"/>
      <c r="AG181" s="448"/>
      <c r="AH181" s="448"/>
      <c r="AI181" s="465"/>
      <c r="CR181" s="445"/>
      <c r="CT181" s="448"/>
      <c r="CU181" s="448"/>
      <c r="CW181" s="448"/>
      <c r="CX181" s="448"/>
      <c r="CZ181" s="448"/>
      <c r="DA181" s="448"/>
      <c r="DC181" s="448"/>
      <c r="DD181" s="448"/>
      <c r="DF181" s="448"/>
      <c r="DG181" s="448"/>
      <c r="DJ181" s="445"/>
      <c r="DK181" s="445"/>
      <c r="DM181" s="447"/>
      <c r="DN181" s="447"/>
      <c r="DS181" s="435" t="s">
        <v>995</v>
      </c>
    </row>
    <row r="182" spans="1:123" s="435" customFormat="1" x14ac:dyDescent="0.25">
      <c r="D182" s="448"/>
      <c r="E182" s="448"/>
      <c r="F182" s="453"/>
      <c r="G182" s="454"/>
      <c r="H182" s="454"/>
      <c r="I182" s="453"/>
      <c r="J182" s="454"/>
      <c r="K182" s="453"/>
      <c r="L182" s="453"/>
      <c r="M182" s="453"/>
      <c r="N182" s="453"/>
      <c r="O182" s="453"/>
      <c r="P182" s="452"/>
      <c r="Q182" s="446"/>
      <c r="R182" s="446"/>
      <c r="S182" s="602"/>
      <c r="U182" s="445"/>
      <c r="V182" s="450"/>
      <c r="W182" s="445"/>
      <c r="X182" s="475"/>
      <c r="Y182" s="445"/>
      <c r="Z182" s="439"/>
      <c r="AA182" s="450"/>
      <c r="AB182" s="445"/>
      <c r="AC182" s="449"/>
      <c r="AD182" s="445"/>
      <c r="AE182" s="554"/>
      <c r="AF182" s="448"/>
      <c r="AG182" s="448"/>
      <c r="AH182" s="448"/>
      <c r="AI182" s="465"/>
      <c r="CR182" s="445"/>
      <c r="CT182" s="448"/>
      <c r="CU182" s="448"/>
      <c r="CW182" s="448"/>
      <c r="CX182" s="448"/>
      <c r="CZ182" s="448"/>
      <c r="DA182" s="448"/>
      <c r="DC182" s="448"/>
      <c r="DD182" s="448"/>
      <c r="DF182" s="448"/>
      <c r="DG182" s="448"/>
      <c r="DJ182" s="445"/>
      <c r="DK182" s="445"/>
      <c r="DM182" s="447"/>
      <c r="DN182" s="447"/>
      <c r="DS182" s="435" t="s">
        <v>996</v>
      </c>
    </row>
    <row r="183" spans="1:123" s="435" customFormat="1" x14ac:dyDescent="0.25">
      <c r="D183" s="448"/>
      <c r="E183" s="448"/>
      <c r="F183" s="453"/>
      <c r="G183" s="454"/>
      <c r="H183" s="454"/>
      <c r="I183" s="453"/>
      <c r="J183" s="454"/>
      <c r="K183" s="453"/>
      <c r="L183" s="453"/>
      <c r="M183" s="453"/>
      <c r="N183" s="453"/>
      <c r="O183" s="453"/>
      <c r="P183" s="452"/>
      <c r="Q183" s="446"/>
      <c r="R183" s="446"/>
      <c r="S183" s="602"/>
      <c r="U183" s="445"/>
      <c r="V183" s="450"/>
      <c r="W183" s="445"/>
      <c r="X183" s="451"/>
      <c r="Y183" s="445"/>
      <c r="Z183" s="439"/>
      <c r="AA183" s="450"/>
      <c r="AB183" s="445"/>
      <c r="AC183" s="449"/>
      <c r="AD183" s="445"/>
      <c r="AE183" s="554"/>
      <c r="AF183" s="448"/>
      <c r="AG183" s="448"/>
      <c r="AH183" s="448"/>
      <c r="AI183" s="465"/>
      <c r="CR183" s="445"/>
      <c r="CT183" s="448"/>
      <c r="CU183" s="448"/>
      <c r="CW183" s="448"/>
      <c r="CX183" s="448"/>
      <c r="CZ183" s="448"/>
      <c r="DA183" s="448"/>
      <c r="DC183" s="448"/>
      <c r="DD183" s="448"/>
      <c r="DF183" s="448"/>
      <c r="DG183" s="448"/>
      <c r="DJ183" s="445"/>
      <c r="DK183" s="445"/>
      <c r="DM183" s="447"/>
      <c r="DN183" s="447"/>
      <c r="DS183" s="435" t="s">
        <v>997</v>
      </c>
    </row>
    <row r="184" spans="1:123" s="435" customFormat="1" x14ac:dyDescent="0.25">
      <c r="D184" s="448"/>
      <c r="E184" s="448"/>
      <c r="F184" s="453"/>
      <c r="G184" s="454"/>
      <c r="H184" s="454"/>
      <c r="I184" s="453"/>
      <c r="J184" s="454"/>
      <c r="K184" s="453"/>
      <c r="L184" s="453"/>
      <c r="M184" s="453"/>
      <c r="N184" s="453"/>
      <c r="O184" s="453"/>
      <c r="P184" s="452"/>
      <c r="Q184" s="446"/>
      <c r="R184" s="446"/>
      <c r="S184" s="602"/>
      <c r="U184" s="445"/>
      <c r="V184" s="450"/>
      <c r="W184" s="445"/>
      <c r="X184" s="451"/>
      <c r="Y184" s="445"/>
      <c r="Z184" s="439"/>
      <c r="AA184" s="450"/>
      <c r="AB184" s="445"/>
      <c r="AC184" s="449"/>
      <c r="AD184" s="445"/>
      <c r="AE184" s="554"/>
      <c r="AF184" s="448"/>
      <c r="AG184" s="448"/>
      <c r="AH184" s="448"/>
      <c r="AI184" s="465"/>
      <c r="CR184" s="445"/>
      <c r="CT184" s="448"/>
      <c r="CU184" s="448"/>
      <c r="CW184" s="448"/>
      <c r="CX184" s="448"/>
      <c r="CZ184" s="448"/>
      <c r="DA184" s="448"/>
      <c r="DC184" s="448"/>
      <c r="DD184" s="448"/>
      <c r="DF184" s="448"/>
      <c r="DG184" s="448"/>
      <c r="DJ184" s="445"/>
      <c r="DK184" s="445"/>
      <c r="DM184" s="447"/>
      <c r="DN184" s="447"/>
    </row>
    <row r="185" spans="1:123" s="435" customFormat="1" x14ac:dyDescent="0.25">
      <c r="D185" s="448"/>
      <c r="E185" s="448"/>
      <c r="F185" s="453"/>
      <c r="G185" s="454"/>
      <c r="H185" s="454"/>
      <c r="I185" s="453"/>
      <c r="J185" s="454"/>
      <c r="K185" s="453"/>
      <c r="L185" s="453"/>
      <c r="M185" s="453"/>
      <c r="N185" s="453"/>
      <c r="O185" s="453"/>
      <c r="P185" s="452"/>
      <c r="Q185" s="446"/>
      <c r="R185" s="446"/>
      <c r="S185" s="602"/>
      <c r="U185" s="445"/>
      <c r="V185" s="450"/>
      <c r="W185" s="445"/>
      <c r="X185" s="451"/>
      <c r="Y185" s="445"/>
      <c r="Z185" s="439"/>
      <c r="AA185" s="450"/>
      <c r="AB185" s="445"/>
      <c r="AC185" s="449"/>
      <c r="AD185" s="445"/>
      <c r="AE185" s="554"/>
      <c r="AF185" s="448"/>
      <c r="AG185" s="448"/>
      <c r="AH185" s="448"/>
      <c r="AI185" s="465"/>
      <c r="CR185" s="445"/>
      <c r="CT185" s="448"/>
      <c r="CU185" s="448"/>
      <c r="CW185" s="448"/>
      <c r="CX185" s="448"/>
      <c r="CZ185" s="448"/>
      <c r="DA185" s="448"/>
      <c r="DC185" s="448"/>
      <c r="DD185" s="448"/>
      <c r="DF185" s="448"/>
      <c r="DG185" s="448"/>
      <c r="DJ185" s="445"/>
      <c r="DK185" s="445"/>
      <c r="DM185" s="447"/>
      <c r="DN185" s="447"/>
    </row>
    <row r="186" spans="1:123" s="435" customFormat="1" x14ac:dyDescent="0.25">
      <c r="D186" s="448"/>
      <c r="E186" s="448"/>
      <c r="F186" s="453"/>
      <c r="G186" s="454"/>
      <c r="H186" s="454"/>
      <c r="I186" s="453"/>
      <c r="J186" s="454"/>
      <c r="K186" s="453"/>
      <c r="L186" s="453"/>
      <c r="M186" s="453"/>
      <c r="N186" s="453"/>
      <c r="O186" s="453"/>
      <c r="P186" s="452"/>
      <c r="Q186" s="446"/>
      <c r="R186" s="446"/>
      <c r="S186" s="602"/>
      <c r="U186" s="445"/>
      <c r="V186" s="450"/>
      <c r="W186" s="445"/>
      <c r="X186" s="451"/>
      <c r="Y186" s="445"/>
      <c r="Z186" s="439"/>
      <c r="AA186" s="450"/>
      <c r="AB186" s="445"/>
      <c r="AC186" s="449"/>
      <c r="AD186" s="445"/>
      <c r="AE186" s="554"/>
      <c r="AF186" s="448"/>
      <c r="AG186" s="448"/>
      <c r="AH186" s="448"/>
      <c r="AI186" s="465"/>
      <c r="CR186" s="445"/>
      <c r="CT186" s="448"/>
      <c r="CU186" s="448"/>
      <c r="CW186" s="448"/>
      <c r="CX186" s="448"/>
      <c r="CZ186" s="448"/>
      <c r="DA186" s="448"/>
      <c r="DC186" s="448"/>
      <c r="DD186" s="448"/>
      <c r="DF186" s="448"/>
      <c r="DG186" s="448"/>
      <c r="DJ186" s="445"/>
      <c r="DK186" s="445"/>
      <c r="DM186" s="447"/>
      <c r="DN186" s="447"/>
    </row>
    <row r="187" spans="1:123" s="435" customFormat="1" x14ac:dyDescent="0.25">
      <c r="D187" s="448"/>
      <c r="E187" s="448"/>
      <c r="F187" s="453"/>
      <c r="G187" s="454"/>
      <c r="H187" s="454"/>
      <c r="I187" s="453"/>
      <c r="J187" s="454"/>
      <c r="K187" s="453"/>
      <c r="L187" s="453"/>
      <c r="M187" s="453"/>
      <c r="N187" s="453"/>
      <c r="O187" s="453"/>
      <c r="P187" s="452"/>
      <c r="Q187" s="446"/>
      <c r="R187" s="446"/>
      <c r="S187" s="602"/>
      <c r="U187" s="445"/>
      <c r="V187" s="450"/>
      <c r="W187" s="445"/>
      <c r="X187" s="451"/>
      <c r="Y187" s="445"/>
      <c r="Z187" s="439"/>
      <c r="AA187" s="450"/>
      <c r="AB187" s="445"/>
      <c r="AC187" s="449"/>
      <c r="AD187" s="445"/>
      <c r="AE187" s="554"/>
      <c r="AF187" s="448"/>
      <c r="AG187" s="448"/>
      <c r="AH187" s="448"/>
      <c r="AI187" s="465"/>
      <c r="CR187" s="445"/>
      <c r="CT187" s="448"/>
      <c r="CU187" s="448"/>
      <c r="CW187" s="448"/>
      <c r="CX187" s="448"/>
      <c r="CZ187" s="448"/>
      <c r="DA187" s="448"/>
      <c r="DC187" s="448"/>
      <c r="DD187" s="448"/>
      <c r="DF187" s="448"/>
      <c r="DG187" s="448"/>
      <c r="DJ187" s="445"/>
      <c r="DK187" s="445"/>
      <c r="DM187" s="447"/>
      <c r="DN187" s="447"/>
    </row>
    <row r="188" spans="1:123" s="435" customFormat="1" x14ac:dyDescent="0.25">
      <c r="D188" s="448"/>
      <c r="E188" s="448"/>
      <c r="F188" s="453"/>
      <c r="G188" s="454"/>
      <c r="H188" s="454"/>
      <c r="I188" s="453"/>
      <c r="J188" s="454"/>
      <c r="K188" s="453"/>
      <c r="L188" s="453"/>
      <c r="M188" s="453"/>
      <c r="N188" s="453"/>
      <c r="O188" s="453"/>
      <c r="P188" s="452"/>
      <c r="Q188" s="446"/>
      <c r="R188" s="446"/>
      <c r="S188" s="602"/>
      <c r="U188" s="445"/>
      <c r="V188" s="450"/>
      <c r="W188" s="445"/>
      <c r="X188" s="451"/>
      <c r="Y188" s="445"/>
      <c r="Z188" s="439"/>
      <c r="AA188" s="450"/>
      <c r="AB188" s="445"/>
      <c r="AC188" s="449"/>
      <c r="AD188" s="445"/>
      <c r="AE188" s="554"/>
      <c r="AF188" s="448"/>
      <c r="AG188" s="448"/>
      <c r="AH188" s="448"/>
      <c r="AI188" s="465"/>
      <c r="CR188" s="445"/>
      <c r="CT188" s="448"/>
      <c r="CU188" s="448"/>
      <c r="CW188" s="448"/>
      <c r="CX188" s="448"/>
      <c r="CZ188" s="448"/>
      <c r="DA188" s="448"/>
      <c r="DC188" s="448"/>
      <c r="DD188" s="448"/>
      <c r="DF188" s="448"/>
      <c r="DG188" s="448"/>
      <c r="DJ188" s="445"/>
      <c r="DK188" s="445"/>
      <c r="DM188" s="447"/>
      <c r="DN188" s="447"/>
    </row>
    <row r="189" spans="1:123" s="435" customFormat="1" x14ac:dyDescent="0.25">
      <c r="D189" s="448"/>
      <c r="E189" s="448"/>
      <c r="F189" s="453"/>
      <c r="G189" s="454"/>
      <c r="H189" s="454"/>
      <c r="I189" s="453"/>
      <c r="J189" s="454"/>
      <c r="K189" s="453"/>
      <c r="L189" s="453"/>
      <c r="M189" s="453"/>
      <c r="N189" s="453"/>
      <c r="O189" s="453"/>
      <c r="P189" s="452"/>
      <c r="Q189" s="446"/>
      <c r="R189" s="446"/>
      <c r="S189" s="602"/>
      <c r="U189" s="445"/>
      <c r="V189" s="450"/>
      <c r="W189" s="445"/>
      <c r="X189" s="451"/>
      <c r="Y189" s="445"/>
      <c r="Z189" s="439"/>
      <c r="AA189" s="450"/>
      <c r="AB189" s="445"/>
      <c r="AC189" s="449"/>
      <c r="AD189" s="445"/>
      <c r="AE189" s="554"/>
      <c r="AF189" s="448"/>
      <c r="AG189" s="448"/>
      <c r="AH189" s="448"/>
      <c r="AI189" s="465"/>
      <c r="CR189" s="445"/>
      <c r="CT189" s="448"/>
      <c r="CU189" s="448"/>
      <c r="CW189" s="448"/>
      <c r="CX189" s="448"/>
      <c r="CZ189" s="448"/>
      <c r="DA189" s="448"/>
      <c r="DC189" s="448"/>
      <c r="DD189" s="448"/>
      <c r="DF189" s="448"/>
      <c r="DG189" s="448"/>
      <c r="DJ189" s="445"/>
      <c r="DK189" s="445"/>
      <c r="DM189" s="447"/>
      <c r="DN189" s="447"/>
    </row>
    <row r="190" spans="1:123" s="435" customFormat="1" x14ac:dyDescent="0.25">
      <c r="D190" s="448"/>
      <c r="E190" s="448"/>
      <c r="F190" s="453"/>
      <c r="G190" s="454"/>
      <c r="H190" s="454"/>
      <c r="I190" s="453"/>
      <c r="J190" s="454"/>
      <c r="K190" s="453"/>
      <c r="L190" s="453"/>
      <c r="M190" s="453"/>
      <c r="N190" s="453"/>
      <c r="O190" s="453"/>
      <c r="P190" s="452"/>
      <c r="Q190" s="446"/>
      <c r="R190" s="446"/>
      <c r="S190" s="602"/>
      <c r="U190" s="445"/>
      <c r="V190" s="450"/>
      <c r="W190" s="445"/>
      <c r="X190" s="451"/>
      <c r="Y190" s="445"/>
      <c r="Z190" s="439"/>
      <c r="AA190" s="450"/>
      <c r="AB190" s="445"/>
      <c r="AC190" s="449"/>
      <c r="AD190" s="445"/>
      <c r="AE190" s="554"/>
      <c r="AF190" s="448"/>
      <c r="AG190" s="448"/>
      <c r="AH190" s="448"/>
      <c r="AI190" s="465"/>
      <c r="CR190" s="445"/>
      <c r="CT190" s="448"/>
      <c r="CU190" s="448"/>
      <c r="CW190" s="448"/>
      <c r="CX190" s="448"/>
      <c r="CZ190" s="448"/>
      <c r="DA190" s="448"/>
      <c r="DC190" s="448"/>
      <c r="DD190" s="448"/>
      <c r="DF190" s="448"/>
      <c r="DG190" s="448"/>
      <c r="DJ190" s="445"/>
      <c r="DK190" s="445"/>
      <c r="DM190" s="447"/>
      <c r="DN190" s="447"/>
    </row>
    <row r="191" spans="1:123" s="435" customFormat="1" x14ac:dyDescent="0.25">
      <c r="D191" s="448"/>
      <c r="E191" s="448"/>
      <c r="F191" s="453"/>
      <c r="G191" s="454"/>
      <c r="H191" s="454"/>
      <c r="I191" s="453"/>
      <c r="J191" s="454"/>
      <c r="K191" s="453"/>
      <c r="L191" s="453"/>
      <c r="M191" s="453"/>
      <c r="N191" s="453"/>
      <c r="O191" s="453"/>
      <c r="P191" s="452"/>
      <c r="Q191" s="446"/>
      <c r="R191" s="446"/>
      <c r="S191" s="602"/>
      <c r="U191" s="445"/>
      <c r="V191" s="450"/>
      <c r="W191" s="445"/>
      <c r="X191" s="451"/>
      <c r="Y191" s="445"/>
      <c r="Z191" s="439"/>
      <c r="AA191" s="450"/>
      <c r="AB191" s="445"/>
      <c r="AC191" s="449"/>
      <c r="AD191" s="445"/>
      <c r="AE191" s="554"/>
      <c r="AF191" s="448"/>
      <c r="AG191" s="448"/>
      <c r="AH191" s="448"/>
      <c r="AI191" s="465"/>
      <c r="CR191" s="445"/>
      <c r="CT191" s="448"/>
      <c r="CU191" s="448"/>
      <c r="CW191" s="448"/>
      <c r="CX191" s="448"/>
      <c r="CZ191" s="448"/>
      <c r="DA191" s="448"/>
      <c r="DC191" s="448"/>
      <c r="DD191" s="448"/>
      <c r="DF191" s="448"/>
      <c r="DG191" s="448"/>
      <c r="DJ191" s="445"/>
      <c r="DK191" s="445"/>
      <c r="DM191" s="447"/>
      <c r="DN191" s="447"/>
      <c r="DO191" s="853" t="s">
        <v>78</v>
      </c>
      <c r="DP191" s="854"/>
      <c r="DQ191" s="855"/>
      <c r="DR191" s="469" t="s">
        <v>950</v>
      </c>
    </row>
    <row r="192" spans="1:123" s="435" customFormat="1" x14ac:dyDescent="0.25">
      <c r="D192" s="448"/>
      <c r="E192" s="448"/>
      <c r="F192" s="453"/>
      <c r="G192" s="454"/>
      <c r="H192" s="454"/>
      <c r="I192" s="453"/>
      <c r="J192" s="454"/>
      <c r="K192" s="453"/>
      <c r="L192" s="453"/>
      <c r="M192" s="453"/>
      <c r="N192" s="453"/>
      <c r="O192" s="453"/>
      <c r="P192" s="452"/>
      <c r="Q192" s="446"/>
      <c r="R192" s="446"/>
      <c r="S192" s="602"/>
      <c r="U192" s="445"/>
      <c r="V192" s="450"/>
      <c r="W192" s="445"/>
      <c r="X192" s="451"/>
      <c r="Y192" s="445"/>
      <c r="Z192" s="439"/>
      <c r="AA192" s="450"/>
      <c r="AB192" s="445"/>
      <c r="AC192" s="449"/>
      <c r="AD192" s="445"/>
      <c r="AE192" s="554"/>
      <c r="AF192" s="448"/>
      <c r="AG192" s="448"/>
      <c r="AH192" s="448"/>
      <c r="AI192" s="465"/>
      <c r="CR192" s="445"/>
      <c r="CT192" s="448"/>
      <c r="CU192" s="448"/>
      <c r="CW192" s="448"/>
      <c r="CX192" s="448"/>
      <c r="CZ192" s="448"/>
      <c r="DA192" s="448"/>
      <c r="DC192" s="448"/>
      <c r="DD192" s="448"/>
      <c r="DF192" s="448"/>
      <c r="DG192" s="448"/>
      <c r="DJ192" s="445"/>
      <c r="DK192" s="445"/>
      <c r="DM192" s="447"/>
      <c r="DN192" s="447"/>
      <c r="DO192" s="468" t="s">
        <v>76</v>
      </c>
      <c r="DP192" s="467" t="s">
        <v>77</v>
      </c>
      <c r="DQ192" s="466" t="s">
        <v>701</v>
      </c>
      <c r="DR192" s="459"/>
    </row>
    <row r="193" spans="4:122" s="435" customFormat="1" x14ac:dyDescent="0.25">
      <c r="D193" s="448"/>
      <c r="E193" s="448"/>
      <c r="F193" s="453"/>
      <c r="G193" s="454"/>
      <c r="H193" s="454"/>
      <c r="I193" s="453"/>
      <c r="J193" s="454"/>
      <c r="K193" s="453"/>
      <c r="L193" s="453"/>
      <c r="M193" s="453"/>
      <c r="N193" s="453"/>
      <c r="O193" s="453"/>
      <c r="P193" s="452"/>
      <c r="Q193" s="446"/>
      <c r="R193" s="446"/>
      <c r="S193" s="602"/>
      <c r="U193" s="445"/>
      <c r="V193" s="450"/>
      <c r="W193" s="445"/>
      <c r="X193" s="451"/>
      <c r="Y193" s="445"/>
      <c r="Z193" s="439"/>
      <c r="AA193" s="450"/>
      <c r="AB193" s="445"/>
      <c r="AC193" s="449"/>
      <c r="AD193" s="445"/>
      <c r="AE193" s="554"/>
      <c r="AF193" s="448"/>
      <c r="AG193" s="448"/>
      <c r="AH193" s="448"/>
      <c r="AI193" s="465"/>
      <c r="CR193" s="445"/>
      <c r="CT193" s="448"/>
      <c r="CU193" s="448"/>
      <c r="CW193" s="448"/>
      <c r="CX193" s="448"/>
      <c r="CZ193" s="448"/>
      <c r="DA193" s="448"/>
      <c r="DC193" s="448"/>
      <c r="DD193" s="448"/>
      <c r="DF193" s="448"/>
      <c r="DG193" s="448"/>
      <c r="DJ193" s="445"/>
      <c r="DK193" s="445"/>
      <c r="DM193" s="447"/>
      <c r="DN193" s="447"/>
      <c r="DO193" s="462">
        <v>101</v>
      </c>
      <c r="DP193" s="461" t="s">
        <v>713</v>
      </c>
      <c r="DQ193" s="460">
        <v>2</v>
      </c>
      <c r="DR193" s="459"/>
    </row>
    <row r="194" spans="4:122" s="435" customFormat="1" x14ac:dyDescent="0.25">
      <c r="D194" s="448"/>
      <c r="E194" s="448"/>
      <c r="F194" s="453"/>
      <c r="G194" s="454"/>
      <c r="H194" s="454"/>
      <c r="I194" s="453"/>
      <c r="J194" s="454"/>
      <c r="K194" s="453"/>
      <c r="L194" s="453"/>
      <c r="M194" s="453"/>
      <c r="N194" s="453"/>
      <c r="O194" s="453"/>
      <c r="P194" s="452"/>
      <c r="Q194" s="446"/>
      <c r="R194" s="446"/>
      <c r="S194" s="602"/>
      <c r="U194" s="445"/>
      <c r="V194" s="450"/>
      <c r="W194" s="445"/>
      <c r="X194" s="451"/>
      <c r="Y194" s="445"/>
      <c r="Z194" s="439"/>
      <c r="AA194" s="450"/>
      <c r="AB194" s="445"/>
      <c r="AC194" s="449"/>
      <c r="AD194" s="445"/>
      <c r="AE194" s="554"/>
      <c r="AF194" s="448"/>
      <c r="AG194" s="448"/>
      <c r="AH194" s="448"/>
      <c r="AI194" s="465"/>
      <c r="CR194" s="445"/>
      <c r="CT194" s="448"/>
      <c r="CU194" s="448"/>
      <c r="CW194" s="448"/>
      <c r="CX194" s="448"/>
      <c r="CZ194" s="448"/>
      <c r="DA194" s="448"/>
      <c r="DC194" s="448"/>
      <c r="DD194" s="448"/>
      <c r="DF194" s="448"/>
      <c r="DG194" s="448"/>
      <c r="DJ194" s="445"/>
      <c r="DK194" s="445"/>
      <c r="DM194" s="447"/>
      <c r="DN194" s="447"/>
      <c r="DO194" s="462">
        <v>102</v>
      </c>
      <c r="DP194" s="461" t="s">
        <v>714</v>
      </c>
      <c r="DQ194" s="460">
        <v>3</v>
      </c>
      <c r="DR194" s="459"/>
    </row>
    <row r="195" spans="4:122" s="435" customFormat="1" x14ac:dyDescent="0.25">
      <c r="D195" s="448"/>
      <c r="E195" s="448"/>
      <c r="F195" s="453"/>
      <c r="G195" s="454"/>
      <c r="H195" s="454"/>
      <c r="I195" s="453"/>
      <c r="J195" s="454"/>
      <c r="K195" s="453"/>
      <c r="L195" s="453"/>
      <c r="M195" s="453"/>
      <c r="N195" s="453"/>
      <c r="O195" s="453"/>
      <c r="P195" s="452"/>
      <c r="Q195" s="446"/>
      <c r="R195" s="446"/>
      <c r="S195" s="602"/>
      <c r="U195" s="445"/>
      <c r="V195" s="450"/>
      <c r="W195" s="445"/>
      <c r="X195" s="451"/>
      <c r="Y195" s="445"/>
      <c r="Z195" s="439"/>
      <c r="AA195" s="450"/>
      <c r="AB195" s="445"/>
      <c r="AC195" s="449"/>
      <c r="AD195" s="445"/>
      <c r="AE195" s="554"/>
      <c r="AF195" s="448"/>
      <c r="AG195" s="448"/>
      <c r="AH195" s="448"/>
      <c r="AI195" s="465"/>
      <c r="CR195" s="445"/>
      <c r="CT195" s="448"/>
      <c r="CU195" s="448"/>
      <c r="CW195" s="448"/>
      <c r="CX195" s="448"/>
      <c r="CZ195" s="448"/>
      <c r="DA195" s="448"/>
      <c r="DC195" s="448"/>
      <c r="DD195" s="448"/>
      <c r="DF195" s="448"/>
      <c r="DG195" s="448"/>
      <c r="DJ195" s="445"/>
      <c r="DK195" s="445"/>
      <c r="DM195" s="447"/>
      <c r="DN195" s="447"/>
      <c r="DO195" s="462">
        <v>103</v>
      </c>
      <c r="DP195" s="461" t="s">
        <v>715</v>
      </c>
      <c r="DQ195" s="460">
        <v>4</v>
      </c>
      <c r="DR195" s="459"/>
    </row>
    <row r="196" spans="4:122" s="435" customFormat="1" x14ac:dyDescent="0.25">
      <c r="D196" s="448"/>
      <c r="E196" s="448"/>
      <c r="F196" s="453"/>
      <c r="G196" s="454"/>
      <c r="H196" s="454"/>
      <c r="I196" s="453"/>
      <c r="J196" s="454"/>
      <c r="K196" s="453"/>
      <c r="L196" s="453"/>
      <c r="M196" s="453"/>
      <c r="N196" s="453"/>
      <c r="O196" s="453"/>
      <c r="P196" s="452"/>
      <c r="Q196" s="446"/>
      <c r="R196" s="446"/>
      <c r="S196" s="602"/>
      <c r="U196" s="445"/>
      <c r="V196" s="450"/>
      <c r="W196" s="445"/>
      <c r="X196" s="451"/>
      <c r="Y196" s="445"/>
      <c r="Z196" s="439"/>
      <c r="AA196" s="450"/>
      <c r="AB196" s="445"/>
      <c r="AC196" s="449"/>
      <c r="AD196" s="445"/>
      <c r="AE196" s="554"/>
      <c r="AF196" s="448"/>
      <c r="AG196" s="448"/>
      <c r="AH196" s="448"/>
      <c r="AI196" s="465"/>
      <c r="CR196" s="445"/>
      <c r="CT196" s="448"/>
      <c r="CU196" s="448"/>
      <c r="CW196" s="448"/>
      <c r="CX196" s="448"/>
      <c r="CZ196" s="448"/>
      <c r="DA196" s="448"/>
      <c r="DC196" s="448"/>
      <c r="DD196" s="448"/>
      <c r="DF196" s="448"/>
      <c r="DG196" s="448"/>
      <c r="DJ196" s="445"/>
      <c r="DK196" s="445"/>
      <c r="DM196" s="447"/>
      <c r="DN196" s="447"/>
      <c r="DO196" s="462">
        <v>104</v>
      </c>
      <c r="DP196" s="461" t="s">
        <v>1323</v>
      </c>
      <c r="DQ196" s="460">
        <v>5</v>
      </c>
      <c r="DR196" s="459"/>
    </row>
    <row r="197" spans="4:122" s="435" customFormat="1" x14ac:dyDescent="0.25">
      <c r="D197" s="448"/>
      <c r="E197" s="448"/>
      <c r="F197" s="453"/>
      <c r="G197" s="454"/>
      <c r="H197" s="454"/>
      <c r="I197" s="453"/>
      <c r="J197" s="454"/>
      <c r="K197" s="453"/>
      <c r="L197" s="453"/>
      <c r="M197" s="453"/>
      <c r="N197" s="453"/>
      <c r="O197" s="453"/>
      <c r="P197" s="452"/>
      <c r="Q197" s="446"/>
      <c r="R197" s="446"/>
      <c r="S197" s="602"/>
      <c r="U197" s="445"/>
      <c r="V197" s="450"/>
      <c r="W197" s="445"/>
      <c r="X197" s="451"/>
      <c r="Y197" s="445"/>
      <c r="Z197" s="439"/>
      <c r="AA197" s="450"/>
      <c r="AB197" s="445"/>
      <c r="AC197" s="449"/>
      <c r="AD197" s="445"/>
      <c r="AE197" s="554"/>
      <c r="AF197" s="448"/>
      <c r="AG197" s="448"/>
      <c r="AH197" s="448"/>
      <c r="AI197" s="465"/>
      <c r="CR197" s="445"/>
      <c r="CT197" s="448"/>
      <c r="CU197" s="448"/>
      <c r="CW197" s="448"/>
      <c r="CX197" s="448"/>
      <c r="CZ197" s="448"/>
      <c r="DA197" s="448"/>
      <c r="DC197" s="448"/>
      <c r="DD197" s="448"/>
      <c r="DF197" s="448"/>
      <c r="DG197" s="448"/>
      <c r="DJ197" s="445"/>
      <c r="DK197" s="445"/>
      <c r="DM197" s="447"/>
      <c r="DN197" s="447"/>
      <c r="DO197" s="462">
        <v>111</v>
      </c>
      <c r="DP197" s="461" t="s">
        <v>1324</v>
      </c>
      <c r="DQ197" s="460">
        <v>4</v>
      </c>
      <c r="DR197" s="459" t="s">
        <v>953</v>
      </c>
    </row>
    <row r="198" spans="4:122" s="435" customFormat="1" x14ac:dyDescent="0.25">
      <c r="D198" s="448"/>
      <c r="E198" s="448"/>
      <c r="F198" s="453"/>
      <c r="G198" s="454"/>
      <c r="H198" s="454"/>
      <c r="I198" s="453"/>
      <c r="J198" s="454"/>
      <c r="K198" s="453"/>
      <c r="L198" s="453"/>
      <c r="M198" s="453"/>
      <c r="N198" s="453"/>
      <c r="O198" s="453"/>
      <c r="P198" s="452"/>
      <c r="Q198" s="446"/>
      <c r="R198" s="446"/>
      <c r="S198" s="602"/>
      <c r="U198" s="445"/>
      <c r="V198" s="450"/>
      <c r="W198" s="445"/>
      <c r="X198" s="451"/>
      <c r="Y198" s="445"/>
      <c r="Z198" s="439"/>
      <c r="AA198" s="450"/>
      <c r="AB198" s="445"/>
      <c r="AC198" s="449"/>
      <c r="AD198" s="445"/>
      <c r="AE198" s="554"/>
      <c r="AF198" s="448"/>
      <c r="AG198" s="448"/>
      <c r="AH198" s="448"/>
      <c r="AI198" s="465"/>
      <c r="CR198" s="445"/>
      <c r="CT198" s="448"/>
      <c r="CU198" s="448"/>
      <c r="CW198" s="448"/>
      <c r="CX198" s="448"/>
      <c r="CZ198" s="448"/>
      <c r="DA198" s="448"/>
      <c r="DC198" s="448"/>
      <c r="DD198" s="448"/>
      <c r="DF198" s="448"/>
      <c r="DG198" s="448"/>
      <c r="DJ198" s="445"/>
      <c r="DK198" s="445"/>
      <c r="DM198" s="447"/>
      <c r="DN198" s="447"/>
      <c r="DO198" s="462">
        <v>112</v>
      </c>
      <c r="DP198" s="461" t="s">
        <v>1325</v>
      </c>
      <c r="DQ198" s="460">
        <v>5</v>
      </c>
      <c r="DR198" s="459" t="s">
        <v>953</v>
      </c>
    </row>
    <row r="199" spans="4:122" s="435" customFormat="1" x14ac:dyDescent="0.25">
      <c r="D199" s="448"/>
      <c r="E199" s="448"/>
      <c r="F199" s="453"/>
      <c r="G199" s="454"/>
      <c r="H199" s="454"/>
      <c r="I199" s="453"/>
      <c r="J199" s="454"/>
      <c r="K199" s="453"/>
      <c r="L199" s="453"/>
      <c r="M199" s="453"/>
      <c r="N199" s="453"/>
      <c r="O199" s="453"/>
      <c r="P199" s="452"/>
      <c r="Q199" s="446"/>
      <c r="R199" s="446"/>
      <c r="S199" s="602"/>
      <c r="U199" s="445"/>
      <c r="V199" s="450"/>
      <c r="W199" s="445"/>
      <c r="X199" s="451"/>
      <c r="Y199" s="445"/>
      <c r="Z199" s="439"/>
      <c r="AA199" s="450"/>
      <c r="AB199" s="445"/>
      <c r="AC199" s="449"/>
      <c r="AD199" s="445"/>
      <c r="AE199" s="554"/>
      <c r="AF199" s="448"/>
      <c r="AG199" s="448"/>
      <c r="AH199" s="448"/>
      <c r="AI199" s="465"/>
      <c r="CR199" s="445"/>
      <c r="CT199" s="448"/>
      <c r="CU199" s="448"/>
      <c r="CW199" s="448"/>
      <c r="CX199" s="448"/>
      <c r="CZ199" s="448"/>
      <c r="DA199" s="448"/>
      <c r="DC199" s="448"/>
      <c r="DD199" s="448"/>
      <c r="DF199" s="448"/>
      <c r="DG199" s="448"/>
      <c r="DJ199" s="445"/>
      <c r="DK199" s="445"/>
      <c r="DM199" s="447"/>
      <c r="DN199" s="447"/>
      <c r="DO199" s="462">
        <v>121</v>
      </c>
      <c r="DP199" s="461" t="s">
        <v>721</v>
      </c>
      <c r="DQ199" s="460">
        <v>4</v>
      </c>
      <c r="DR199" s="459" t="s">
        <v>954</v>
      </c>
    </row>
    <row r="200" spans="4:122" s="435" customFormat="1" x14ac:dyDescent="0.25">
      <c r="D200" s="448"/>
      <c r="E200" s="448"/>
      <c r="F200" s="453"/>
      <c r="G200" s="454"/>
      <c r="H200" s="454"/>
      <c r="I200" s="453"/>
      <c r="J200" s="454"/>
      <c r="K200" s="453"/>
      <c r="L200" s="453"/>
      <c r="M200" s="453"/>
      <c r="N200" s="453"/>
      <c r="O200" s="453"/>
      <c r="P200" s="452"/>
      <c r="Q200" s="446"/>
      <c r="R200" s="446"/>
      <c r="S200" s="602"/>
      <c r="U200" s="445"/>
      <c r="V200" s="450"/>
      <c r="W200" s="445"/>
      <c r="X200" s="451"/>
      <c r="Y200" s="445"/>
      <c r="Z200" s="439"/>
      <c r="AA200" s="450"/>
      <c r="AB200" s="445"/>
      <c r="AC200" s="449"/>
      <c r="AD200" s="445"/>
      <c r="AE200" s="554"/>
      <c r="AF200" s="448"/>
      <c r="AG200" s="448"/>
      <c r="AH200" s="448"/>
      <c r="AI200" s="465"/>
      <c r="CR200" s="445"/>
      <c r="CT200" s="448"/>
      <c r="CU200" s="448"/>
      <c r="CW200" s="448"/>
      <c r="CX200" s="448"/>
      <c r="CZ200" s="448"/>
      <c r="DA200" s="448"/>
      <c r="DC200" s="448"/>
      <c r="DD200" s="448"/>
      <c r="DF200" s="448"/>
      <c r="DG200" s="448"/>
      <c r="DJ200" s="445"/>
      <c r="DK200" s="445"/>
      <c r="DM200" s="447"/>
      <c r="DN200" s="447"/>
      <c r="DO200" s="462">
        <v>122</v>
      </c>
      <c r="DP200" s="461" t="s">
        <v>1326</v>
      </c>
      <c r="DQ200" s="460">
        <v>5</v>
      </c>
      <c r="DR200" s="459" t="s">
        <v>954</v>
      </c>
    </row>
    <row r="201" spans="4:122" s="435" customFormat="1" x14ac:dyDescent="0.25">
      <c r="D201" s="448"/>
      <c r="E201" s="448"/>
      <c r="F201" s="453"/>
      <c r="G201" s="454"/>
      <c r="H201" s="454"/>
      <c r="I201" s="453"/>
      <c r="J201" s="454"/>
      <c r="K201" s="453"/>
      <c r="L201" s="453"/>
      <c r="M201" s="453"/>
      <c r="N201" s="453"/>
      <c r="O201" s="453"/>
      <c r="P201" s="452"/>
      <c r="Q201" s="446"/>
      <c r="R201" s="446"/>
      <c r="S201" s="602"/>
      <c r="U201" s="445"/>
      <c r="V201" s="450"/>
      <c r="W201" s="445"/>
      <c r="X201" s="451"/>
      <c r="Y201" s="445"/>
      <c r="Z201" s="439"/>
      <c r="AA201" s="450"/>
      <c r="AB201" s="445"/>
      <c r="AC201" s="449"/>
      <c r="AD201" s="445"/>
      <c r="AE201" s="554"/>
      <c r="AF201" s="448"/>
      <c r="AG201" s="448"/>
      <c r="AH201" s="448"/>
      <c r="CR201" s="445"/>
      <c r="CT201" s="448"/>
      <c r="CU201" s="448"/>
      <c r="CW201" s="448"/>
      <c r="CX201" s="448"/>
      <c r="CZ201" s="448"/>
      <c r="DA201" s="448"/>
      <c r="DC201" s="448"/>
      <c r="DD201" s="448"/>
      <c r="DF201" s="448"/>
      <c r="DG201" s="448"/>
      <c r="DJ201" s="445"/>
      <c r="DK201" s="445"/>
      <c r="DM201" s="447"/>
      <c r="DN201" s="447"/>
      <c r="DO201" s="462">
        <v>123</v>
      </c>
      <c r="DP201" s="461" t="s">
        <v>1327</v>
      </c>
      <c r="DQ201" s="460">
        <v>6</v>
      </c>
      <c r="DR201" s="459" t="s">
        <v>954</v>
      </c>
    </row>
    <row r="202" spans="4:122" s="435" customFormat="1" x14ac:dyDescent="0.25">
      <c r="D202" s="448"/>
      <c r="E202" s="448"/>
      <c r="F202" s="453"/>
      <c r="G202" s="454"/>
      <c r="H202" s="454"/>
      <c r="I202" s="453"/>
      <c r="J202" s="454"/>
      <c r="K202" s="453"/>
      <c r="L202" s="453"/>
      <c r="M202" s="453"/>
      <c r="N202" s="453"/>
      <c r="O202" s="453"/>
      <c r="P202" s="452"/>
      <c r="Q202" s="446"/>
      <c r="R202" s="446"/>
      <c r="S202" s="602"/>
      <c r="U202" s="445"/>
      <c r="V202" s="450"/>
      <c r="W202" s="445"/>
      <c r="X202" s="451"/>
      <c r="Y202" s="445"/>
      <c r="Z202" s="439"/>
      <c r="AA202" s="450"/>
      <c r="AB202" s="445"/>
      <c r="AC202" s="449"/>
      <c r="AD202" s="445"/>
      <c r="AE202" s="554"/>
      <c r="AF202" s="448"/>
      <c r="AG202" s="448"/>
      <c r="AH202" s="448"/>
      <c r="CR202" s="445"/>
      <c r="CT202" s="448"/>
      <c r="CU202" s="448"/>
      <c r="CW202" s="448"/>
      <c r="CX202" s="448"/>
      <c r="CZ202" s="448"/>
      <c r="DA202" s="448"/>
      <c r="DC202" s="448"/>
      <c r="DD202" s="448"/>
      <c r="DF202" s="448"/>
      <c r="DG202" s="448"/>
      <c r="DJ202" s="445"/>
      <c r="DK202" s="445"/>
      <c r="DM202" s="447"/>
      <c r="DN202" s="447"/>
      <c r="DO202" s="462">
        <v>124</v>
      </c>
      <c r="DP202" s="461" t="s">
        <v>1328</v>
      </c>
      <c r="DQ202" s="460">
        <v>7</v>
      </c>
      <c r="DR202" s="459" t="s">
        <v>954</v>
      </c>
    </row>
    <row r="203" spans="4:122" s="435" customFormat="1" x14ac:dyDescent="0.25">
      <c r="D203" s="448"/>
      <c r="E203" s="448"/>
      <c r="F203" s="453"/>
      <c r="G203" s="454"/>
      <c r="H203" s="454"/>
      <c r="I203" s="453"/>
      <c r="J203" s="454"/>
      <c r="K203" s="453"/>
      <c r="L203" s="453"/>
      <c r="M203" s="453"/>
      <c r="N203" s="453"/>
      <c r="O203" s="453"/>
      <c r="P203" s="452"/>
      <c r="Q203" s="446"/>
      <c r="R203" s="446"/>
      <c r="S203" s="602"/>
      <c r="U203" s="445"/>
      <c r="V203" s="450"/>
      <c r="W203" s="445"/>
      <c r="X203" s="451"/>
      <c r="Y203" s="445"/>
      <c r="Z203" s="439"/>
      <c r="AA203" s="450"/>
      <c r="AB203" s="445"/>
      <c r="AC203" s="449"/>
      <c r="AD203" s="445"/>
      <c r="AE203" s="554"/>
      <c r="AF203" s="448"/>
      <c r="AG203" s="448"/>
      <c r="AH203" s="448"/>
      <c r="CR203" s="445"/>
      <c r="CT203" s="448"/>
      <c r="CU203" s="448"/>
      <c r="CW203" s="448"/>
      <c r="CX203" s="448"/>
      <c r="CZ203" s="448"/>
      <c r="DA203" s="448"/>
      <c r="DC203" s="448"/>
      <c r="DD203" s="448"/>
      <c r="DF203" s="448"/>
      <c r="DG203" s="448"/>
      <c r="DJ203" s="445"/>
      <c r="DK203" s="445"/>
      <c r="DM203" s="447"/>
      <c r="DN203" s="447"/>
      <c r="DO203" s="462">
        <v>131</v>
      </c>
      <c r="DP203" s="461" t="s">
        <v>1329</v>
      </c>
      <c r="DQ203" s="460">
        <v>4</v>
      </c>
      <c r="DR203" s="459" t="s">
        <v>955</v>
      </c>
    </row>
    <row r="204" spans="4:122" s="435" customFormat="1" x14ac:dyDescent="0.25">
      <c r="D204" s="448"/>
      <c r="E204" s="448"/>
      <c r="F204" s="453"/>
      <c r="G204" s="454"/>
      <c r="H204" s="454"/>
      <c r="I204" s="453"/>
      <c r="J204" s="454"/>
      <c r="K204" s="453"/>
      <c r="L204" s="453"/>
      <c r="M204" s="453"/>
      <c r="N204" s="453"/>
      <c r="O204" s="453"/>
      <c r="P204" s="452"/>
      <c r="Q204" s="446"/>
      <c r="R204" s="446"/>
      <c r="S204" s="602"/>
      <c r="U204" s="445"/>
      <c r="V204" s="450"/>
      <c r="W204" s="445"/>
      <c r="X204" s="451"/>
      <c r="Y204" s="445"/>
      <c r="Z204" s="439"/>
      <c r="AA204" s="450"/>
      <c r="AB204" s="445"/>
      <c r="AC204" s="449"/>
      <c r="AD204" s="445"/>
      <c r="AE204" s="554"/>
      <c r="AF204" s="448"/>
      <c r="AG204" s="448"/>
      <c r="AH204" s="448"/>
      <c r="CR204" s="445"/>
      <c r="CT204" s="448"/>
      <c r="CU204" s="448"/>
      <c r="CW204" s="448"/>
      <c r="CX204" s="448"/>
      <c r="CZ204" s="448"/>
      <c r="DA204" s="448"/>
      <c r="DC204" s="448"/>
      <c r="DD204" s="448"/>
      <c r="DF204" s="448"/>
      <c r="DG204" s="448"/>
      <c r="DJ204" s="445"/>
      <c r="DK204" s="445"/>
      <c r="DM204" s="447"/>
      <c r="DN204" s="447"/>
      <c r="DO204" s="462">
        <v>132</v>
      </c>
      <c r="DP204" s="461" t="s">
        <v>1330</v>
      </c>
      <c r="DQ204" s="460">
        <v>5</v>
      </c>
      <c r="DR204" s="459" t="s">
        <v>955</v>
      </c>
    </row>
    <row r="205" spans="4:122" s="435" customFormat="1" x14ac:dyDescent="0.25">
      <c r="D205" s="448"/>
      <c r="E205" s="448"/>
      <c r="F205" s="453"/>
      <c r="G205" s="454"/>
      <c r="H205" s="454"/>
      <c r="I205" s="453"/>
      <c r="J205" s="454"/>
      <c r="K205" s="453"/>
      <c r="L205" s="453"/>
      <c r="M205" s="453"/>
      <c r="N205" s="453"/>
      <c r="O205" s="453"/>
      <c r="P205" s="452"/>
      <c r="Q205" s="446"/>
      <c r="R205" s="446"/>
      <c r="S205" s="602"/>
      <c r="U205" s="445"/>
      <c r="V205" s="450"/>
      <c r="W205" s="445"/>
      <c r="X205" s="451"/>
      <c r="Y205" s="445"/>
      <c r="Z205" s="439"/>
      <c r="AA205" s="450"/>
      <c r="AB205" s="445"/>
      <c r="AC205" s="449"/>
      <c r="AD205" s="445"/>
      <c r="AE205" s="554"/>
      <c r="AF205" s="448"/>
      <c r="AG205" s="448"/>
      <c r="AH205" s="448"/>
      <c r="CR205" s="445"/>
      <c r="CT205" s="448"/>
      <c r="CU205" s="448"/>
      <c r="CW205" s="448"/>
      <c r="CX205" s="448"/>
      <c r="CZ205" s="448"/>
      <c r="DA205" s="448"/>
      <c r="DC205" s="448"/>
      <c r="DD205" s="448"/>
      <c r="DF205" s="448"/>
      <c r="DG205" s="448"/>
      <c r="DJ205" s="445"/>
      <c r="DK205" s="445"/>
      <c r="DM205" s="447"/>
      <c r="DN205" s="447"/>
      <c r="DO205" s="462">
        <v>133</v>
      </c>
      <c r="DP205" s="461" t="s">
        <v>1331</v>
      </c>
      <c r="DQ205" s="460">
        <v>6</v>
      </c>
      <c r="DR205" s="459" t="s">
        <v>955</v>
      </c>
    </row>
    <row r="206" spans="4:122" s="435" customFormat="1" x14ac:dyDescent="0.25">
      <c r="D206" s="448"/>
      <c r="E206" s="448"/>
      <c r="F206" s="453"/>
      <c r="G206" s="454"/>
      <c r="H206" s="454"/>
      <c r="I206" s="453"/>
      <c r="J206" s="454"/>
      <c r="K206" s="453"/>
      <c r="L206" s="453"/>
      <c r="M206" s="453"/>
      <c r="N206" s="453"/>
      <c r="O206" s="453"/>
      <c r="P206" s="452"/>
      <c r="Q206" s="446"/>
      <c r="R206" s="446"/>
      <c r="S206" s="602"/>
      <c r="U206" s="445"/>
      <c r="V206" s="450"/>
      <c r="W206" s="445"/>
      <c r="X206" s="451"/>
      <c r="Y206" s="445"/>
      <c r="Z206" s="439"/>
      <c r="AA206" s="450"/>
      <c r="AB206" s="445"/>
      <c r="AC206" s="449"/>
      <c r="AD206" s="445"/>
      <c r="AE206" s="554"/>
      <c r="AF206" s="448"/>
      <c r="AG206" s="448"/>
      <c r="AH206" s="448"/>
      <c r="CR206" s="445"/>
      <c r="CT206" s="448"/>
      <c r="CU206" s="448"/>
      <c r="CW206" s="448"/>
      <c r="CX206" s="448"/>
      <c r="CZ206" s="448"/>
      <c r="DA206" s="448"/>
      <c r="DC206" s="448"/>
      <c r="DD206" s="448"/>
      <c r="DF206" s="448"/>
      <c r="DG206" s="448"/>
      <c r="DJ206" s="445"/>
      <c r="DK206" s="445"/>
      <c r="DM206" s="447"/>
      <c r="DN206" s="447"/>
      <c r="DO206" s="462">
        <v>134</v>
      </c>
      <c r="DP206" s="461" t="s">
        <v>1332</v>
      </c>
      <c r="DQ206" s="460">
        <v>7</v>
      </c>
      <c r="DR206" s="459" t="s">
        <v>955</v>
      </c>
    </row>
    <row r="207" spans="4:122" s="435" customFormat="1" x14ac:dyDescent="0.25">
      <c r="D207" s="448"/>
      <c r="E207" s="448"/>
      <c r="F207" s="453"/>
      <c r="G207" s="454"/>
      <c r="H207" s="454"/>
      <c r="I207" s="453"/>
      <c r="J207" s="454"/>
      <c r="K207" s="453"/>
      <c r="L207" s="453"/>
      <c r="M207" s="453"/>
      <c r="N207" s="453"/>
      <c r="O207" s="453"/>
      <c r="P207" s="452"/>
      <c r="Q207" s="446"/>
      <c r="R207" s="446"/>
      <c r="S207" s="602"/>
      <c r="U207" s="445"/>
      <c r="V207" s="450"/>
      <c r="W207" s="445"/>
      <c r="X207" s="451"/>
      <c r="Y207" s="445"/>
      <c r="Z207" s="439"/>
      <c r="AA207" s="450"/>
      <c r="AB207" s="445"/>
      <c r="AC207" s="449"/>
      <c r="AD207" s="445"/>
      <c r="AE207" s="554"/>
      <c r="AF207" s="448"/>
      <c r="AG207" s="448"/>
      <c r="AH207" s="448"/>
      <c r="CR207" s="445"/>
      <c r="CT207" s="448"/>
      <c r="CU207" s="448"/>
      <c r="CW207" s="448"/>
      <c r="CX207" s="448"/>
      <c r="CZ207" s="448"/>
      <c r="DA207" s="448"/>
      <c r="DC207" s="448"/>
      <c r="DD207" s="448"/>
      <c r="DF207" s="448"/>
      <c r="DG207" s="448"/>
      <c r="DJ207" s="445"/>
      <c r="DK207" s="445"/>
      <c r="DM207" s="447"/>
      <c r="DN207" s="447"/>
      <c r="DO207" s="462">
        <v>138</v>
      </c>
      <c r="DP207" s="461" t="s">
        <v>1333</v>
      </c>
      <c r="DQ207" s="460">
        <v>6</v>
      </c>
      <c r="DR207" s="459"/>
    </row>
    <row r="208" spans="4:122" s="435" customFormat="1" x14ac:dyDescent="0.25">
      <c r="D208" s="448"/>
      <c r="E208" s="448"/>
      <c r="F208" s="453"/>
      <c r="G208" s="454"/>
      <c r="H208" s="454"/>
      <c r="I208" s="453"/>
      <c r="J208" s="454"/>
      <c r="K208" s="453"/>
      <c r="L208" s="453"/>
      <c r="M208" s="453"/>
      <c r="N208" s="453"/>
      <c r="O208" s="453"/>
      <c r="P208" s="452"/>
      <c r="Q208" s="446"/>
      <c r="R208" s="446"/>
      <c r="S208" s="602"/>
      <c r="U208" s="445"/>
      <c r="V208" s="450"/>
      <c r="W208" s="445"/>
      <c r="X208" s="451"/>
      <c r="Y208" s="445"/>
      <c r="Z208" s="439"/>
      <c r="AA208" s="450"/>
      <c r="AB208" s="445"/>
      <c r="AC208" s="449"/>
      <c r="AD208" s="445"/>
      <c r="AE208" s="554"/>
      <c r="AF208" s="448"/>
      <c r="AG208" s="448"/>
      <c r="AH208" s="448"/>
      <c r="CR208" s="445"/>
      <c r="CT208" s="448"/>
      <c r="CU208" s="448"/>
      <c r="CW208" s="448"/>
      <c r="CX208" s="448"/>
      <c r="CZ208" s="448"/>
      <c r="DA208" s="448"/>
      <c r="DC208" s="448"/>
      <c r="DD208" s="448"/>
      <c r="DF208" s="448"/>
      <c r="DG208" s="448"/>
      <c r="DJ208" s="445"/>
      <c r="DK208" s="445"/>
      <c r="DM208" s="447"/>
      <c r="DN208" s="447"/>
      <c r="DO208" s="462">
        <v>139</v>
      </c>
      <c r="DP208" s="461" t="s">
        <v>1334</v>
      </c>
      <c r="DQ208" s="460">
        <v>7</v>
      </c>
      <c r="DR208" s="459"/>
    </row>
    <row r="209" spans="4:122" s="435" customFormat="1" x14ac:dyDescent="0.25">
      <c r="D209" s="448"/>
      <c r="E209" s="448"/>
      <c r="F209" s="453"/>
      <c r="G209" s="454"/>
      <c r="H209" s="454"/>
      <c r="I209" s="453"/>
      <c r="J209" s="454"/>
      <c r="K209" s="453"/>
      <c r="L209" s="453"/>
      <c r="M209" s="453"/>
      <c r="N209" s="453"/>
      <c r="O209" s="453"/>
      <c r="P209" s="452"/>
      <c r="Q209" s="446"/>
      <c r="R209" s="446"/>
      <c r="S209" s="602"/>
      <c r="U209" s="445"/>
      <c r="V209" s="450"/>
      <c r="W209" s="445"/>
      <c r="X209" s="451"/>
      <c r="Y209" s="445"/>
      <c r="Z209" s="439"/>
      <c r="AA209" s="450"/>
      <c r="AB209" s="445"/>
      <c r="AC209" s="449"/>
      <c r="AD209" s="445"/>
      <c r="AE209" s="554"/>
      <c r="AF209" s="448"/>
      <c r="AG209" s="448"/>
      <c r="AH209" s="448"/>
      <c r="CR209" s="445"/>
      <c r="CT209" s="448"/>
      <c r="CU209" s="448"/>
      <c r="CW209" s="448"/>
      <c r="CX209" s="448"/>
      <c r="CZ209" s="448"/>
      <c r="DA209" s="448"/>
      <c r="DC209" s="448"/>
      <c r="DD209" s="448"/>
      <c r="DF209" s="448"/>
      <c r="DG209" s="448"/>
      <c r="DJ209" s="445"/>
      <c r="DK209" s="445"/>
      <c r="DM209" s="447"/>
      <c r="DN209" s="447"/>
      <c r="DO209" s="462">
        <v>141</v>
      </c>
      <c r="DP209" s="461" t="s">
        <v>1335</v>
      </c>
      <c r="DQ209" s="460">
        <v>8</v>
      </c>
      <c r="DR209" s="459" t="s">
        <v>956</v>
      </c>
    </row>
    <row r="210" spans="4:122" s="435" customFormat="1" x14ac:dyDescent="0.25">
      <c r="D210" s="448"/>
      <c r="E210" s="448"/>
      <c r="F210" s="453"/>
      <c r="G210" s="454"/>
      <c r="H210" s="454"/>
      <c r="I210" s="453"/>
      <c r="J210" s="454"/>
      <c r="K210" s="453"/>
      <c r="L210" s="453"/>
      <c r="M210" s="453"/>
      <c r="N210" s="453"/>
      <c r="O210" s="453"/>
      <c r="P210" s="452"/>
      <c r="Q210" s="446"/>
      <c r="R210" s="446"/>
      <c r="S210" s="602"/>
      <c r="U210" s="445"/>
      <c r="V210" s="450"/>
      <c r="W210" s="445"/>
      <c r="X210" s="451"/>
      <c r="Y210" s="445"/>
      <c r="Z210" s="439"/>
      <c r="AA210" s="450"/>
      <c r="AB210" s="445"/>
      <c r="AC210" s="449"/>
      <c r="AD210" s="445"/>
      <c r="AE210" s="554"/>
      <c r="AF210" s="448"/>
      <c r="AG210" s="448"/>
      <c r="AH210" s="448"/>
      <c r="CR210" s="445"/>
      <c r="CT210" s="448"/>
      <c r="CU210" s="448"/>
      <c r="CW210" s="448"/>
      <c r="CX210" s="448"/>
      <c r="CZ210" s="448"/>
      <c r="DA210" s="448"/>
      <c r="DC210" s="448"/>
      <c r="DD210" s="448"/>
      <c r="DF210" s="448"/>
      <c r="DG210" s="448"/>
      <c r="DJ210" s="445"/>
      <c r="DK210" s="445"/>
      <c r="DM210" s="447"/>
      <c r="DN210" s="447"/>
      <c r="DO210" s="462">
        <v>142</v>
      </c>
      <c r="DP210" s="461" t="s">
        <v>1336</v>
      </c>
      <c r="DQ210" s="460">
        <v>9</v>
      </c>
      <c r="DR210" s="459" t="s">
        <v>956</v>
      </c>
    </row>
    <row r="211" spans="4:122" s="435" customFormat="1" x14ac:dyDescent="0.25">
      <c r="D211" s="448"/>
      <c r="E211" s="448"/>
      <c r="F211" s="453"/>
      <c r="G211" s="454"/>
      <c r="H211" s="454"/>
      <c r="I211" s="453"/>
      <c r="J211" s="454"/>
      <c r="K211" s="453"/>
      <c r="L211" s="453"/>
      <c r="M211" s="453"/>
      <c r="N211" s="453"/>
      <c r="O211" s="453"/>
      <c r="P211" s="452"/>
      <c r="Q211" s="446"/>
      <c r="R211" s="446"/>
      <c r="S211" s="602"/>
      <c r="U211" s="445"/>
      <c r="V211" s="450"/>
      <c r="W211" s="445"/>
      <c r="X211" s="451"/>
      <c r="Y211" s="445"/>
      <c r="Z211" s="439"/>
      <c r="AA211" s="450"/>
      <c r="AB211" s="445"/>
      <c r="AC211" s="449"/>
      <c r="AD211" s="445"/>
      <c r="AE211" s="554"/>
      <c r="AF211" s="448"/>
      <c r="AG211" s="448"/>
      <c r="AH211" s="448"/>
      <c r="CR211" s="445"/>
      <c r="CT211" s="448"/>
      <c r="CU211" s="448"/>
      <c r="CW211" s="448"/>
      <c r="CX211" s="448"/>
      <c r="CZ211" s="448"/>
      <c r="DA211" s="448"/>
      <c r="DC211" s="448"/>
      <c r="DD211" s="448"/>
      <c r="DF211" s="448"/>
      <c r="DG211" s="448"/>
      <c r="DJ211" s="445"/>
      <c r="DK211" s="445"/>
      <c r="DM211" s="447"/>
      <c r="DN211" s="447"/>
      <c r="DO211" s="462">
        <v>143</v>
      </c>
      <c r="DP211" s="461" t="s">
        <v>1337</v>
      </c>
      <c r="DQ211" s="460">
        <v>10</v>
      </c>
      <c r="DR211" s="459" t="s">
        <v>956</v>
      </c>
    </row>
    <row r="212" spans="4:122" s="435" customFormat="1" x14ac:dyDescent="0.25">
      <c r="D212" s="448"/>
      <c r="E212" s="448"/>
      <c r="F212" s="453"/>
      <c r="G212" s="454"/>
      <c r="H212" s="454"/>
      <c r="I212" s="453"/>
      <c r="J212" s="454"/>
      <c r="K212" s="453"/>
      <c r="L212" s="453"/>
      <c r="M212" s="453"/>
      <c r="N212" s="453"/>
      <c r="O212" s="453"/>
      <c r="P212" s="452"/>
      <c r="Q212" s="446"/>
      <c r="R212" s="446"/>
      <c r="S212" s="602"/>
      <c r="U212" s="445"/>
      <c r="V212" s="450"/>
      <c r="W212" s="445"/>
      <c r="X212" s="451"/>
      <c r="Y212" s="445"/>
      <c r="Z212" s="439"/>
      <c r="AA212" s="450"/>
      <c r="AB212" s="445"/>
      <c r="AC212" s="449"/>
      <c r="AD212" s="445"/>
      <c r="AE212" s="554"/>
      <c r="AF212" s="448"/>
      <c r="AG212" s="448"/>
      <c r="AH212" s="448"/>
      <c r="CR212" s="445"/>
      <c r="CT212" s="448"/>
      <c r="CU212" s="448"/>
      <c r="CW212" s="448"/>
      <c r="CX212" s="448"/>
      <c r="CZ212" s="448"/>
      <c r="DA212" s="448"/>
      <c r="DC212" s="448"/>
      <c r="DD212" s="448"/>
      <c r="DF212" s="448"/>
      <c r="DG212" s="448"/>
      <c r="DJ212" s="445"/>
      <c r="DK212" s="445"/>
      <c r="DM212" s="447"/>
      <c r="DN212" s="447"/>
      <c r="DO212" s="462">
        <v>144</v>
      </c>
      <c r="DP212" s="461" t="s">
        <v>1338</v>
      </c>
      <c r="DQ212" s="460">
        <v>11</v>
      </c>
      <c r="DR212" s="459" t="s">
        <v>956</v>
      </c>
    </row>
    <row r="213" spans="4:122" s="435" customFormat="1" x14ac:dyDescent="0.25">
      <c r="D213" s="448"/>
      <c r="E213" s="448"/>
      <c r="F213" s="453"/>
      <c r="G213" s="454"/>
      <c r="H213" s="454"/>
      <c r="I213" s="453"/>
      <c r="J213" s="454"/>
      <c r="K213" s="453"/>
      <c r="L213" s="453"/>
      <c r="M213" s="453"/>
      <c r="N213" s="453"/>
      <c r="O213" s="453"/>
      <c r="P213" s="452"/>
      <c r="Q213" s="446"/>
      <c r="R213" s="446"/>
      <c r="S213" s="602"/>
      <c r="U213" s="445"/>
      <c r="V213" s="450"/>
      <c r="W213" s="445"/>
      <c r="X213" s="451"/>
      <c r="Y213" s="445"/>
      <c r="Z213" s="439"/>
      <c r="AA213" s="450"/>
      <c r="AB213" s="445"/>
      <c r="AC213" s="449"/>
      <c r="AD213" s="445"/>
      <c r="AE213" s="554"/>
      <c r="AF213" s="448"/>
      <c r="AG213" s="448"/>
      <c r="AH213" s="448"/>
      <c r="CR213" s="445"/>
      <c r="CT213" s="448"/>
      <c r="CU213" s="448"/>
      <c r="CW213" s="448"/>
      <c r="CX213" s="448"/>
      <c r="CZ213" s="448"/>
      <c r="DA213" s="448"/>
      <c r="DC213" s="448"/>
      <c r="DD213" s="448"/>
      <c r="DF213" s="448"/>
      <c r="DG213" s="448"/>
      <c r="DJ213" s="445"/>
      <c r="DK213" s="445"/>
      <c r="DM213" s="447"/>
      <c r="DN213" s="447"/>
      <c r="DO213" s="462">
        <v>150</v>
      </c>
      <c r="DP213" s="461" t="s">
        <v>1491</v>
      </c>
      <c r="DQ213" s="460">
        <v>8</v>
      </c>
      <c r="DR213" s="459"/>
    </row>
    <row r="214" spans="4:122" s="435" customFormat="1" x14ac:dyDescent="0.25">
      <c r="D214" s="448"/>
      <c r="E214" s="448"/>
      <c r="F214" s="453"/>
      <c r="G214" s="454"/>
      <c r="H214" s="454"/>
      <c r="I214" s="453"/>
      <c r="J214" s="454"/>
      <c r="K214" s="453"/>
      <c r="L214" s="453"/>
      <c r="M214" s="453"/>
      <c r="N214" s="453"/>
      <c r="O214" s="453"/>
      <c r="P214" s="452"/>
      <c r="Q214" s="446"/>
      <c r="R214" s="446"/>
      <c r="S214" s="602"/>
      <c r="U214" s="445"/>
      <c r="V214" s="450"/>
      <c r="W214" s="445"/>
      <c r="X214" s="451"/>
      <c r="Y214" s="445"/>
      <c r="Z214" s="439"/>
      <c r="AA214" s="450"/>
      <c r="AB214" s="445"/>
      <c r="AC214" s="449"/>
      <c r="AD214" s="445"/>
      <c r="AE214" s="554"/>
      <c r="AF214" s="448"/>
      <c r="AG214" s="448"/>
      <c r="AH214" s="448"/>
      <c r="CR214" s="445"/>
      <c r="CT214" s="448"/>
      <c r="CU214" s="448"/>
      <c r="CW214" s="448"/>
      <c r="CX214" s="448"/>
      <c r="CZ214" s="448"/>
      <c r="DA214" s="448"/>
      <c r="DC214" s="448"/>
      <c r="DD214" s="448"/>
      <c r="DF214" s="448"/>
      <c r="DG214" s="448"/>
      <c r="DJ214" s="445"/>
      <c r="DK214" s="445"/>
      <c r="DM214" s="447"/>
      <c r="DN214" s="447"/>
      <c r="DO214" s="462">
        <v>151</v>
      </c>
      <c r="DP214" s="461" t="s">
        <v>1492</v>
      </c>
      <c r="DQ214" s="460">
        <v>9</v>
      </c>
      <c r="DR214" s="459"/>
    </row>
    <row r="215" spans="4:122" s="435" customFormat="1" x14ac:dyDescent="0.25">
      <c r="D215" s="448"/>
      <c r="E215" s="448"/>
      <c r="F215" s="453"/>
      <c r="G215" s="454"/>
      <c r="H215" s="454"/>
      <c r="I215" s="453"/>
      <c r="J215" s="454"/>
      <c r="K215" s="453"/>
      <c r="L215" s="453"/>
      <c r="M215" s="453"/>
      <c r="N215" s="453"/>
      <c r="O215" s="453"/>
      <c r="P215" s="452"/>
      <c r="Q215" s="446"/>
      <c r="R215" s="446"/>
      <c r="S215" s="602"/>
      <c r="U215" s="445"/>
      <c r="V215" s="450"/>
      <c r="W215" s="445"/>
      <c r="X215" s="451"/>
      <c r="Y215" s="445"/>
      <c r="Z215" s="439"/>
      <c r="AA215" s="450"/>
      <c r="AB215" s="445"/>
      <c r="AC215" s="449"/>
      <c r="AD215" s="445"/>
      <c r="AE215" s="554"/>
      <c r="AF215" s="448"/>
      <c r="AG215" s="448"/>
      <c r="AH215" s="448"/>
      <c r="CR215" s="445"/>
      <c r="CT215" s="448"/>
      <c r="CU215" s="448"/>
      <c r="CW215" s="448"/>
      <c r="CX215" s="448"/>
      <c r="CZ215" s="448"/>
      <c r="DA215" s="448"/>
      <c r="DC215" s="448"/>
      <c r="DD215" s="448"/>
      <c r="DF215" s="448"/>
      <c r="DG215" s="448"/>
      <c r="DJ215" s="445"/>
      <c r="DK215" s="445"/>
      <c r="DM215" s="447"/>
      <c r="DN215" s="447"/>
      <c r="DO215" s="462">
        <v>152</v>
      </c>
      <c r="DP215" s="461" t="s">
        <v>1493</v>
      </c>
      <c r="DQ215" s="460">
        <v>10</v>
      </c>
      <c r="DR215" s="459"/>
    </row>
    <row r="216" spans="4:122" s="435" customFormat="1" x14ac:dyDescent="0.25">
      <c r="D216" s="448"/>
      <c r="E216" s="448"/>
      <c r="F216" s="453"/>
      <c r="G216" s="454"/>
      <c r="H216" s="454"/>
      <c r="I216" s="453"/>
      <c r="J216" s="454"/>
      <c r="K216" s="453"/>
      <c r="L216" s="453"/>
      <c r="M216" s="453"/>
      <c r="N216" s="453"/>
      <c r="O216" s="453"/>
      <c r="P216" s="452"/>
      <c r="Q216" s="446"/>
      <c r="R216" s="446"/>
      <c r="S216" s="602"/>
      <c r="U216" s="445"/>
      <c r="V216" s="450"/>
      <c r="W216" s="445"/>
      <c r="X216" s="451"/>
      <c r="Y216" s="445"/>
      <c r="Z216" s="439"/>
      <c r="AA216" s="450"/>
      <c r="AB216" s="445"/>
      <c r="AC216" s="449"/>
      <c r="AD216" s="445"/>
      <c r="AE216" s="554"/>
      <c r="AF216" s="448"/>
      <c r="AG216" s="448"/>
      <c r="AH216" s="448"/>
      <c r="CR216" s="445"/>
      <c r="CT216" s="448"/>
      <c r="CU216" s="448"/>
      <c r="CW216" s="448"/>
      <c r="CX216" s="448"/>
      <c r="CZ216" s="448"/>
      <c r="DA216" s="448"/>
      <c r="DC216" s="448"/>
      <c r="DD216" s="448"/>
      <c r="DF216" s="448"/>
      <c r="DG216" s="448"/>
      <c r="DJ216" s="445"/>
      <c r="DK216" s="445"/>
      <c r="DM216" s="447"/>
      <c r="DN216" s="447"/>
      <c r="DO216" s="462">
        <v>153</v>
      </c>
      <c r="DP216" s="461" t="s">
        <v>1494</v>
      </c>
      <c r="DQ216" s="460">
        <v>11</v>
      </c>
      <c r="DR216" s="459"/>
    </row>
    <row r="217" spans="4:122" s="435" customFormat="1" x14ac:dyDescent="0.25">
      <c r="D217" s="448"/>
      <c r="E217" s="448"/>
      <c r="F217" s="453"/>
      <c r="G217" s="454"/>
      <c r="H217" s="454"/>
      <c r="I217" s="453"/>
      <c r="J217" s="454"/>
      <c r="K217" s="453"/>
      <c r="L217" s="453"/>
      <c r="M217" s="453"/>
      <c r="N217" s="453"/>
      <c r="O217" s="453"/>
      <c r="P217" s="452"/>
      <c r="Q217" s="446"/>
      <c r="R217" s="446"/>
      <c r="S217" s="602"/>
      <c r="U217" s="445"/>
      <c r="V217" s="450"/>
      <c r="W217" s="445"/>
      <c r="X217" s="451"/>
      <c r="Y217" s="445"/>
      <c r="Z217" s="439"/>
      <c r="AA217" s="450"/>
      <c r="AB217" s="445"/>
      <c r="AC217" s="449"/>
      <c r="AD217" s="445"/>
      <c r="AE217" s="554"/>
      <c r="AF217" s="448"/>
      <c r="AG217" s="448"/>
      <c r="AH217" s="448"/>
      <c r="CR217" s="445"/>
      <c r="CT217" s="448"/>
      <c r="CU217" s="448"/>
      <c r="CW217" s="448"/>
      <c r="CX217" s="448"/>
      <c r="CZ217" s="448"/>
      <c r="DA217" s="448"/>
      <c r="DC217" s="448"/>
      <c r="DD217" s="448"/>
      <c r="DF217" s="448"/>
      <c r="DG217" s="448"/>
      <c r="DJ217" s="445"/>
      <c r="DK217" s="445"/>
      <c r="DM217" s="447"/>
      <c r="DN217" s="447"/>
      <c r="DO217" s="462">
        <v>154</v>
      </c>
      <c r="DP217" s="461" t="s">
        <v>1495</v>
      </c>
      <c r="DQ217" s="460">
        <v>12</v>
      </c>
      <c r="DR217" s="459"/>
    </row>
    <row r="218" spans="4:122" s="435" customFormat="1" x14ac:dyDescent="0.25">
      <c r="D218" s="448"/>
      <c r="E218" s="448"/>
      <c r="F218" s="453"/>
      <c r="G218" s="454"/>
      <c r="H218" s="454"/>
      <c r="I218" s="453"/>
      <c r="J218" s="454"/>
      <c r="K218" s="453"/>
      <c r="L218" s="453"/>
      <c r="M218" s="453"/>
      <c r="N218" s="453"/>
      <c r="O218" s="453"/>
      <c r="P218" s="452"/>
      <c r="Q218" s="446"/>
      <c r="R218" s="446"/>
      <c r="S218" s="602"/>
      <c r="U218" s="445"/>
      <c r="V218" s="450"/>
      <c r="W218" s="445"/>
      <c r="X218" s="451"/>
      <c r="Y218" s="445"/>
      <c r="Z218" s="439"/>
      <c r="AA218" s="450"/>
      <c r="AB218" s="445"/>
      <c r="AC218" s="449"/>
      <c r="AD218" s="445"/>
      <c r="AE218" s="554"/>
      <c r="AF218" s="448"/>
      <c r="AG218" s="448"/>
      <c r="AH218" s="448"/>
      <c r="CR218" s="445"/>
      <c r="CT218" s="448"/>
      <c r="CU218" s="448"/>
      <c r="CW218" s="448"/>
      <c r="CX218" s="448"/>
      <c r="CZ218" s="448"/>
      <c r="DA218" s="448"/>
      <c r="DC218" s="448"/>
      <c r="DD218" s="448"/>
      <c r="DF218" s="448"/>
      <c r="DG218" s="448"/>
      <c r="DJ218" s="445"/>
      <c r="DK218" s="445"/>
      <c r="DM218" s="447"/>
      <c r="DN218" s="447"/>
      <c r="DO218" s="462">
        <v>161</v>
      </c>
      <c r="DP218" s="461" t="s">
        <v>1339</v>
      </c>
      <c r="DQ218" s="460">
        <v>8</v>
      </c>
      <c r="DR218" s="459" t="s">
        <v>957</v>
      </c>
    </row>
    <row r="219" spans="4:122" s="435" customFormat="1" x14ac:dyDescent="0.25">
      <c r="D219" s="448"/>
      <c r="E219" s="448"/>
      <c r="F219" s="453"/>
      <c r="G219" s="454"/>
      <c r="H219" s="454"/>
      <c r="I219" s="453"/>
      <c r="J219" s="454"/>
      <c r="K219" s="453"/>
      <c r="L219" s="453"/>
      <c r="M219" s="453"/>
      <c r="N219" s="453"/>
      <c r="O219" s="453"/>
      <c r="P219" s="452"/>
      <c r="Q219" s="446"/>
      <c r="R219" s="446"/>
      <c r="S219" s="602"/>
      <c r="U219" s="445"/>
      <c r="V219" s="450"/>
      <c r="W219" s="445"/>
      <c r="X219" s="451"/>
      <c r="Y219" s="445"/>
      <c r="Z219" s="439"/>
      <c r="AA219" s="450"/>
      <c r="AB219" s="445"/>
      <c r="AC219" s="449"/>
      <c r="AD219" s="445"/>
      <c r="AE219" s="554"/>
      <c r="AF219" s="448"/>
      <c r="AG219" s="448"/>
      <c r="AH219" s="448"/>
      <c r="CR219" s="445"/>
      <c r="CT219" s="448"/>
      <c r="CU219" s="448"/>
      <c r="CW219" s="448"/>
      <c r="CX219" s="448"/>
      <c r="CZ219" s="448"/>
      <c r="DA219" s="448"/>
      <c r="DC219" s="448"/>
      <c r="DD219" s="448"/>
      <c r="DF219" s="448"/>
      <c r="DG219" s="448"/>
      <c r="DJ219" s="445"/>
      <c r="DK219" s="445"/>
      <c r="DM219" s="447"/>
      <c r="DN219" s="447"/>
      <c r="DO219" s="462">
        <v>162</v>
      </c>
      <c r="DP219" s="461" t="s">
        <v>1340</v>
      </c>
      <c r="DQ219" s="460">
        <v>9</v>
      </c>
      <c r="DR219" s="459" t="s">
        <v>957</v>
      </c>
    </row>
    <row r="220" spans="4:122" s="435" customFormat="1" x14ac:dyDescent="0.25">
      <c r="D220" s="448"/>
      <c r="E220" s="448"/>
      <c r="F220" s="453"/>
      <c r="G220" s="454"/>
      <c r="H220" s="454"/>
      <c r="I220" s="453"/>
      <c r="J220" s="454"/>
      <c r="K220" s="453"/>
      <c r="L220" s="453"/>
      <c r="M220" s="453"/>
      <c r="N220" s="453"/>
      <c r="O220" s="453"/>
      <c r="P220" s="452"/>
      <c r="Q220" s="446"/>
      <c r="R220" s="446"/>
      <c r="S220" s="602"/>
      <c r="U220" s="445"/>
      <c r="V220" s="450"/>
      <c r="W220" s="445"/>
      <c r="X220" s="451"/>
      <c r="Y220" s="445"/>
      <c r="Z220" s="439"/>
      <c r="AA220" s="450"/>
      <c r="AB220" s="445"/>
      <c r="AC220" s="449"/>
      <c r="AD220" s="445"/>
      <c r="AE220" s="554"/>
      <c r="AF220" s="448"/>
      <c r="AG220" s="448"/>
      <c r="AH220" s="448"/>
      <c r="CR220" s="445"/>
      <c r="CT220" s="448"/>
      <c r="CU220" s="448"/>
      <c r="CW220" s="448"/>
      <c r="CX220" s="448"/>
      <c r="CZ220" s="448"/>
      <c r="DA220" s="448"/>
      <c r="DC220" s="448"/>
      <c r="DD220" s="448"/>
      <c r="DF220" s="448"/>
      <c r="DG220" s="448"/>
      <c r="DJ220" s="445"/>
      <c r="DK220" s="445"/>
      <c r="DM220" s="447"/>
      <c r="DN220" s="447"/>
      <c r="DO220" s="462">
        <v>163</v>
      </c>
      <c r="DP220" s="461" t="s">
        <v>739</v>
      </c>
      <c r="DQ220" s="460">
        <v>10</v>
      </c>
      <c r="DR220" s="459"/>
    </row>
    <row r="221" spans="4:122" s="435" customFormat="1" x14ac:dyDescent="0.25">
      <c r="D221" s="448"/>
      <c r="E221" s="448"/>
      <c r="F221" s="453"/>
      <c r="G221" s="454"/>
      <c r="H221" s="454"/>
      <c r="I221" s="453"/>
      <c r="J221" s="454"/>
      <c r="K221" s="453"/>
      <c r="L221" s="453"/>
      <c r="M221" s="453"/>
      <c r="N221" s="453"/>
      <c r="O221" s="453"/>
      <c r="P221" s="452"/>
      <c r="Q221" s="446"/>
      <c r="R221" s="446"/>
      <c r="S221" s="602"/>
      <c r="U221" s="445"/>
      <c r="V221" s="450"/>
      <c r="W221" s="445"/>
      <c r="X221" s="451"/>
      <c r="Y221" s="445"/>
      <c r="Z221" s="439"/>
      <c r="AA221" s="450"/>
      <c r="AB221" s="445"/>
      <c r="AC221" s="449"/>
      <c r="AD221" s="445"/>
      <c r="AE221" s="554"/>
      <c r="AF221" s="448"/>
      <c r="AG221" s="448"/>
      <c r="AH221" s="448"/>
      <c r="CR221" s="445"/>
      <c r="CT221" s="448"/>
      <c r="CU221" s="448"/>
      <c r="CW221" s="448"/>
      <c r="CX221" s="448"/>
      <c r="CZ221" s="448"/>
      <c r="DA221" s="448"/>
      <c r="DC221" s="448"/>
      <c r="DD221" s="448"/>
      <c r="DF221" s="448"/>
      <c r="DG221" s="448"/>
      <c r="DJ221" s="445"/>
      <c r="DK221" s="445"/>
      <c r="DM221" s="447"/>
      <c r="DN221" s="447"/>
      <c r="DO221" s="462">
        <v>164</v>
      </c>
      <c r="DP221" s="461" t="s">
        <v>740</v>
      </c>
      <c r="DQ221" s="460">
        <v>11</v>
      </c>
      <c r="DR221" s="459"/>
    </row>
    <row r="222" spans="4:122" s="435" customFormat="1" x14ac:dyDescent="0.25">
      <c r="D222" s="448"/>
      <c r="E222" s="448"/>
      <c r="F222" s="453"/>
      <c r="G222" s="454"/>
      <c r="H222" s="454"/>
      <c r="I222" s="453"/>
      <c r="J222" s="454"/>
      <c r="K222" s="453"/>
      <c r="L222" s="453"/>
      <c r="M222" s="453"/>
      <c r="N222" s="453"/>
      <c r="O222" s="453"/>
      <c r="P222" s="452"/>
      <c r="Q222" s="446"/>
      <c r="R222" s="446"/>
      <c r="S222" s="602"/>
      <c r="U222" s="445"/>
      <c r="V222" s="450"/>
      <c r="W222" s="445"/>
      <c r="X222" s="451"/>
      <c r="Y222" s="445"/>
      <c r="Z222" s="439"/>
      <c r="AA222" s="450"/>
      <c r="AB222" s="445"/>
      <c r="AC222" s="449"/>
      <c r="AD222" s="445"/>
      <c r="AE222" s="554"/>
      <c r="AF222" s="448"/>
      <c r="AG222" s="448"/>
      <c r="AH222" s="448"/>
      <c r="CR222" s="445"/>
      <c r="CT222" s="448"/>
      <c r="CU222" s="448"/>
      <c r="CW222" s="448"/>
      <c r="CX222" s="448"/>
      <c r="CZ222" s="448"/>
      <c r="DA222" s="448"/>
      <c r="DC222" s="448"/>
      <c r="DD222" s="448"/>
      <c r="DF222" s="448"/>
      <c r="DG222" s="448"/>
      <c r="DJ222" s="445"/>
      <c r="DK222" s="445"/>
      <c r="DM222" s="447"/>
      <c r="DN222" s="447"/>
      <c r="DO222" s="462">
        <v>171</v>
      </c>
      <c r="DP222" s="461" t="s">
        <v>741</v>
      </c>
      <c r="DQ222" s="460">
        <v>9</v>
      </c>
      <c r="DR222" s="459"/>
    </row>
    <row r="223" spans="4:122" s="435" customFormat="1" x14ac:dyDescent="0.25">
      <c r="D223" s="448"/>
      <c r="E223" s="448"/>
      <c r="F223" s="453"/>
      <c r="G223" s="454"/>
      <c r="H223" s="454"/>
      <c r="I223" s="453"/>
      <c r="J223" s="454"/>
      <c r="K223" s="453"/>
      <c r="L223" s="453"/>
      <c r="M223" s="453"/>
      <c r="N223" s="453"/>
      <c r="O223" s="453"/>
      <c r="P223" s="452"/>
      <c r="Q223" s="446"/>
      <c r="R223" s="446"/>
      <c r="S223" s="602"/>
      <c r="U223" s="445"/>
      <c r="V223" s="450"/>
      <c r="W223" s="445"/>
      <c r="X223" s="451"/>
      <c r="Y223" s="445"/>
      <c r="Z223" s="439"/>
      <c r="AA223" s="450"/>
      <c r="AB223" s="445"/>
      <c r="AC223" s="449"/>
      <c r="AD223" s="445"/>
      <c r="AE223" s="554"/>
      <c r="AF223" s="448"/>
      <c r="AG223" s="448"/>
      <c r="AH223" s="448"/>
      <c r="CR223" s="445"/>
      <c r="CT223" s="448"/>
      <c r="CU223" s="448"/>
      <c r="CW223" s="448"/>
      <c r="CX223" s="448"/>
      <c r="CZ223" s="448"/>
      <c r="DA223" s="448"/>
      <c r="DC223" s="448"/>
      <c r="DD223" s="448"/>
      <c r="DF223" s="448"/>
      <c r="DG223" s="448"/>
      <c r="DJ223" s="445"/>
      <c r="DK223" s="445"/>
      <c r="DM223" s="447"/>
      <c r="DN223" s="447"/>
      <c r="DO223" s="462">
        <v>172</v>
      </c>
      <c r="DP223" s="461" t="s">
        <v>1341</v>
      </c>
      <c r="DQ223" s="460">
        <v>10</v>
      </c>
      <c r="DR223" s="459"/>
    </row>
    <row r="224" spans="4:122" s="435" customFormat="1" x14ac:dyDescent="0.25">
      <c r="D224" s="448"/>
      <c r="E224" s="448"/>
      <c r="F224" s="453"/>
      <c r="G224" s="454"/>
      <c r="H224" s="454"/>
      <c r="I224" s="453"/>
      <c r="J224" s="454"/>
      <c r="K224" s="453"/>
      <c r="L224" s="453"/>
      <c r="M224" s="453"/>
      <c r="N224" s="453"/>
      <c r="O224" s="453"/>
      <c r="P224" s="452"/>
      <c r="Q224" s="446"/>
      <c r="R224" s="446"/>
      <c r="S224" s="602"/>
      <c r="U224" s="445"/>
      <c r="V224" s="450"/>
      <c r="W224" s="445"/>
      <c r="X224" s="451"/>
      <c r="Y224" s="445"/>
      <c r="Z224" s="439"/>
      <c r="AA224" s="450"/>
      <c r="AB224" s="445"/>
      <c r="AC224" s="449"/>
      <c r="AD224" s="445"/>
      <c r="AE224" s="554"/>
      <c r="AF224" s="448"/>
      <c r="AG224" s="448"/>
      <c r="AH224" s="448"/>
      <c r="CR224" s="445"/>
      <c r="CT224" s="448"/>
      <c r="CU224" s="448"/>
      <c r="CW224" s="448"/>
      <c r="CX224" s="448"/>
      <c r="CZ224" s="448"/>
      <c r="DA224" s="448"/>
      <c r="DC224" s="448"/>
      <c r="DD224" s="448"/>
      <c r="DF224" s="448"/>
      <c r="DG224" s="448"/>
      <c r="DJ224" s="445"/>
      <c r="DK224" s="445"/>
      <c r="DM224" s="447"/>
      <c r="DN224" s="447"/>
      <c r="DO224" s="462">
        <v>173</v>
      </c>
      <c r="DP224" s="461" t="s">
        <v>1342</v>
      </c>
      <c r="DQ224" s="460">
        <v>11</v>
      </c>
      <c r="DR224" s="459"/>
    </row>
    <row r="225" spans="4:122" s="435" customFormat="1" x14ac:dyDescent="0.25">
      <c r="D225" s="448"/>
      <c r="E225" s="448"/>
      <c r="F225" s="453"/>
      <c r="G225" s="454"/>
      <c r="H225" s="454"/>
      <c r="I225" s="453"/>
      <c r="J225" s="454"/>
      <c r="K225" s="453"/>
      <c r="L225" s="453"/>
      <c r="M225" s="453"/>
      <c r="N225" s="453"/>
      <c r="O225" s="453"/>
      <c r="P225" s="452"/>
      <c r="Q225" s="446"/>
      <c r="R225" s="446"/>
      <c r="S225" s="602"/>
      <c r="U225" s="445"/>
      <c r="V225" s="450"/>
      <c r="W225" s="445"/>
      <c r="X225" s="451"/>
      <c r="Y225" s="445"/>
      <c r="Z225" s="439"/>
      <c r="AA225" s="450"/>
      <c r="AB225" s="445"/>
      <c r="AC225" s="449"/>
      <c r="AD225" s="445"/>
      <c r="AE225" s="554"/>
      <c r="AF225" s="448"/>
      <c r="AG225" s="448"/>
      <c r="AH225" s="448"/>
      <c r="CR225" s="445"/>
      <c r="CT225" s="448"/>
      <c r="CU225" s="448"/>
      <c r="CW225" s="448"/>
      <c r="CX225" s="448"/>
      <c r="CZ225" s="448"/>
      <c r="DA225" s="448"/>
      <c r="DC225" s="448"/>
      <c r="DD225" s="448"/>
      <c r="DF225" s="448"/>
      <c r="DG225" s="448"/>
      <c r="DJ225" s="445"/>
      <c r="DK225" s="445"/>
      <c r="DM225" s="447"/>
      <c r="DN225" s="447"/>
      <c r="DO225" s="462">
        <v>174</v>
      </c>
      <c r="DP225" s="461" t="s">
        <v>1343</v>
      </c>
      <c r="DQ225" s="460">
        <v>12</v>
      </c>
      <c r="DR225" s="459"/>
    </row>
    <row r="226" spans="4:122" s="435" customFormat="1" x14ac:dyDescent="0.25">
      <c r="D226" s="448"/>
      <c r="E226" s="448"/>
      <c r="F226" s="453"/>
      <c r="G226" s="454"/>
      <c r="H226" s="454"/>
      <c r="I226" s="453"/>
      <c r="J226" s="454"/>
      <c r="K226" s="453"/>
      <c r="L226" s="453"/>
      <c r="M226" s="453"/>
      <c r="N226" s="453"/>
      <c r="O226" s="453"/>
      <c r="P226" s="452"/>
      <c r="Q226" s="446"/>
      <c r="R226" s="446"/>
      <c r="S226" s="602"/>
      <c r="U226" s="445"/>
      <c r="V226" s="450"/>
      <c r="W226" s="445"/>
      <c r="X226" s="451"/>
      <c r="Y226" s="445"/>
      <c r="Z226" s="439"/>
      <c r="AA226" s="450"/>
      <c r="AB226" s="445"/>
      <c r="AC226" s="449"/>
      <c r="AD226" s="445"/>
      <c r="AE226" s="554"/>
      <c r="AF226" s="448"/>
      <c r="AG226" s="448"/>
      <c r="AH226" s="448"/>
      <c r="CR226" s="445"/>
      <c r="CT226" s="448"/>
      <c r="CU226" s="448"/>
      <c r="CW226" s="448"/>
      <c r="CX226" s="448"/>
      <c r="CZ226" s="448"/>
      <c r="DA226" s="448"/>
      <c r="DC226" s="448"/>
      <c r="DD226" s="448"/>
      <c r="DF226" s="448"/>
      <c r="DG226" s="448"/>
      <c r="DJ226" s="445"/>
      <c r="DK226" s="445"/>
      <c r="DM226" s="447"/>
      <c r="DN226" s="447"/>
      <c r="DO226" s="462">
        <v>181</v>
      </c>
      <c r="DP226" s="461" t="s">
        <v>745</v>
      </c>
      <c r="DQ226" s="460">
        <v>10</v>
      </c>
      <c r="DR226" s="459"/>
    </row>
    <row r="227" spans="4:122" s="435" customFormat="1" x14ac:dyDescent="0.25">
      <c r="D227" s="448"/>
      <c r="E227" s="448"/>
      <c r="F227" s="453"/>
      <c r="G227" s="454"/>
      <c r="H227" s="454"/>
      <c r="I227" s="453"/>
      <c r="J227" s="454"/>
      <c r="K227" s="453"/>
      <c r="L227" s="453"/>
      <c r="M227" s="453"/>
      <c r="N227" s="453"/>
      <c r="O227" s="453"/>
      <c r="P227" s="452"/>
      <c r="Q227" s="446"/>
      <c r="R227" s="446"/>
      <c r="S227" s="602"/>
      <c r="U227" s="445"/>
      <c r="V227" s="450"/>
      <c r="W227" s="445"/>
      <c r="X227" s="451"/>
      <c r="Y227" s="445"/>
      <c r="Z227" s="439"/>
      <c r="AA227" s="450"/>
      <c r="AB227" s="445"/>
      <c r="AC227" s="449"/>
      <c r="AD227" s="445"/>
      <c r="AE227" s="554"/>
      <c r="AF227" s="448"/>
      <c r="AG227" s="448"/>
      <c r="AH227" s="448"/>
      <c r="CR227" s="445"/>
      <c r="CT227" s="448"/>
      <c r="CU227" s="448"/>
      <c r="CW227" s="448"/>
      <c r="CX227" s="448"/>
      <c r="CZ227" s="448"/>
      <c r="DA227" s="448"/>
      <c r="DC227" s="448"/>
      <c r="DD227" s="448"/>
      <c r="DF227" s="448"/>
      <c r="DG227" s="448"/>
      <c r="DJ227" s="445"/>
      <c r="DK227" s="445"/>
      <c r="DM227" s="447"/>
      <c r="DN227" s="447"/>
      <c r="DO227" s="462">
        <v>183</v>
      </c>
      <c r="DP227" s="461" t="s">
        <v>746</v>
      </c>
      <c r="DQ227" s="460">
        <v>12</v>
      </c>
      <c r="DR227" s="459"/>
    </row>
    <row r="228" spans="4:122" s="435" customFormat="1" x14ac:dyDescent="0.25">
      <c r="D228" s="448"/>
      <c r="E228" s="448"/>
      <c r="F228" s="453"/>
      <c r="G228" s="454"/>
      <c r="H228" s="454"/>
      <c r="I228" s="453"/>
      <c r="J228" s="454"/>
      <c r="K228" s="453"/>
      <c r="L228" s="453"/>
      <c r="M228" s="453"/>
      <c r="N228" s="453"/>
      <c r="O228" s="453"/>
      <c r="P228" s="452"/>
      <c r="Q228" s="446"/>
      <c r="R228" s="446"/>
      <c r="S228" s="602"/>
      <c r="U228" s="445"/>
      <c r="V228" s="450"/>
      <c r="W228" s="445"/>
      <c r="X228" s="451"/>
      <c r="Y228" s="445"/>
      <c r="Z228" s="439"/>
      <c r="AA228" s="450"/>
      <c r="AB228" s="445"/>
      <c r="AC228" s="449"/>
      <c r="AD228" s="445"/>
      <c r="AE228" s="554"/>
      <c r="AF228" s="448"/>
      <c r="AG228" s="448"/>
      <c r="AH228" s="448"/>
      <c r="CR228" s="445"/>
      <c r="CT228" s="448"/>
      <c r="CU228" s="448"/>
      <c r="CW228" s="448"/>
      <c r="CX228" s="448"/>
      <c r="CZ228" s="448"/>
      <c r="DA228" s="448"/>
      <c r="DC228" s="448"/>
      <c r="DD228" s="448"/>
      <c r="DF228" s="448"/>
      <c r="DG228" s="448"/>
      <c r="DJ228" s="445"/>
      <c r="DK228" s="445"/>
      <c r="DM228" s="447"/>
      <c r="DN228" s="447"/>
      <c r="DO228" s="462">
        <v>191</v>
      </c>
      <c r="DP228" s="461" t="s">
        <v>1344</v>
      </c>
      <c r="DQ228" s="460">
        <v>7</v>
      </c>
      <c r="DR228" s="459"/>
    </row>
    <row r="229" spans="4:122" s="435" customFormat="1" x14ac:dyDescent="0.25">
      <c r="D229" s="448"/>
      <c r="E229" s="448"/>
      <c r="F229" s="453"/>
      <c r="G229" s="454"/>
      <c r="H229" s="454"/>
      <c r="I229" s="453"/>
      <c r="J229" s="454"/>
      <c r="K229" s="453"/>
      <c r="L229" s="453"/>
      <c r="M229" s="453"/>
      <c r="N229" s="453"/>
      <c r="O229" s="453"/>
      <c r="P229" s="452"/>
      <c r="Q229" s="446"/>
      <c r="R229" s="446"/>
      <c r="S229" s="602"/>
      <c r="U229" s="445"/>
      <c r="V229" s="450"/>
      <c r="W229" s="445"/>
      <c r="X229" s="451"/>
      <c r="Y229" s="445"/>
      <c r="Z229" s="439"/>
      <c r="AA229" s="450"/>
      <c r="AB229" s="445"/>
      <c r="AC229" s="449"/>
      <c r="AD229" s="445"/>
      <c r="AE229" s="554"/>
      <c r="AF229" s="448"/>
      <c r="AG229" s="448"/>
      <c r="AH229" s="448"/>
      <c r="CR229" s="445"/>
      <c r="CT229" s="448"/>
      <c r="CU229" s="448"/>
      <c r="CW229" s="448"/>
      <c r="CX229" s="448"/>
      <c r="CZ229" s="448"/>
      <c r="DA229" s="448"/>
      <c r="DC229" s="448"/>
      <c r="DD229" s="448"/>
      <c r="DF229" s="448"/>
      <c r="DG229" s="448"/>
      <c r="DJ229" s="445"/>
      <c r="DK229" s="445"/>
      <c r="DM229" s="447"/>
      <c r="DN229" s="447"/>
      <c r="DO229" s="462">
        <v>192</v>
      </c>
      <c r="DP229" s="461" t="s">
        <v>1345</v>
      </c>
      <c r="DQ229" s="460">
        <v>8</v>
      </c>
      <c r="DR229" s="459"/>
    </row>
    <row r="230" spans="4:122" s="435" customFormat="1" x14ac:dyDescent="0.25">
      <c r="D230" s="448"/>
      <c r="E230" s="448"/>
      <c r="F230" s="453"/>
      <c r="G230" s="454"/>
      <c r="H230" s="454"/>
      <c r="I230" s="453"/>
      <c r="J230" s="454"/>
      <c r="K230" s="453"/>
      <c r="L230" s="453"/>
      <c r="M230" s="453"/>
      <c r="N230" s="453"/>
      <c r="O230" s="453"/>
      <c r="P230" s="452"/>
      <c r="Q230" s="446"/>
      <c r="R230" s="446"/>
      <c r="S230" s="602"/>
      <c r="U230" s="445"/>
      <c r="V230" s="450"/>
      <c r="W230" s="445"/>
      <c r="X230" s="451"/>
      <c r="Y230" s="445"/>
      <c r="Z230" s="439"/>
      <c r="AA230" s="450"/>
      <c r="AB230" s="445"/>
      <c r="AC230" s="449"/>
      <c r="AD230" s="445"/>
      <c r="AE230" s="554"/>
      <c r="AF230" s="448"/>
      <c r="AG230" s="448"/>
      <c r="AH230" s="448"/>
      <c r="CR230" s="445"/>
      <c r="CT230" s="448"/>
      <c r="CU230" s="448"/>
      <c r="CW230" s="448"/>
      <c r="CX230" s="448"/>
      <c r="CZ230" s="448"/>
      <c r="DA230" s="448"/>
      <c r="DC230" s="448"/>
      <c r="DD230" s="448"/>
      <c r="DF230" s="448"/>
      <c r="DG230" s="448"/>
      <c r="DJ230" s="445"/>
      <c r="DK230" s="445"/>
      <c r="DM230" s="447"/>
      <c r="DN230" s="447"/>
      <c r="DO230" s="462">
        <v>193</v>
      </c>
      <c r="DP230" s="461" t="s">
        <v>1346</v>
      </c>
      <c r="DQ230" s="460">
        <v>9</v>
      </c>
      <c r="DR230" s="459"/>
    </row>
    <row r="231" spans="4:122" s="435" customFormat="1" x14ac:dyDescent="0.25">
      <c r="D231" s="448"/>
      <c r="E231" s="448"/>
      <c r="F231" s="453"/>
      <c r="G231" s="454"/>
      <c r="H231" s="454"/>
      <c r="I231" s="453"/>
      <c r="J231" s="454"/>
      <c r="K231" s="453"/>
      <c r="L231" s="453"/>
      <c r="M231" s="453"/>
      <c r="N231" s="453"/>
      <c r="O231" s="453"/>
      <c r="P231" s="452"/>
      <c r="Q231" s="446"/>
      <c r="R231" s="446"/>
      <c r="S231" s="602"/>
      <c r="U231" s="445"/>
      <c r="V231" s="450"/>
      <c r="W231" s="445"/>
      <c r="X231" s="451"/>
      <c r="Y231" s="445"/>
      <c r="Z231" s="439"/>
      <c r="AA231" s="450"/>
      <c r="AB231" s="445"/>
      <c r="AC231" s="449"/>
      <c r="AD231" s="445"/>
      <c r="AE231" s="554"/>
      <c r="AF231" s="448"/>
      <c r="AG231" s="448"/>
      <c r="AH231" s="448"/>
      <c r="CR231" s="445"/>
      <c r="CT231" s="448"/>
      <c r="CU231" s="448"/>
      <c r="CW231" s="448"/>
      <c r="CX231" s="448"/>
      <c r="CZ231" s="448"/>
      <c r="DA231" s="448"/>
      <c r="DC231" s="448"/>
      <c r="DD231" s="448"/>
      <c r="DF231" s="448"/>
      <c r="DG231" s="448"/>
      <c r="DJ231" s="445"/>
      <c r="DK231" s="445"/>
      <c r="DM231" s="447"/>
      <c r="DN231" s="447"/>
      <c r="DO231" s="462">
        <v>201</v>
      </c>
      <c r="DP231" s="461" t="s">
        <v>751</v>
      </c>
      <c r="DQ231" s="460">
        <v>2</v>
      </c>
      <c r="DR231" s="459"/>
    </row>
    <row r="232" spans="4:122" s="435" customFormat="1" x14ac:dyDescent="0.25">
      <c r="D232" s="448"/>
      <c r="E232" s="448"/>
      <c r="F232" s="453"/>
      <c r="G232" s="454"/>
      <c r="H232" s="454"/>
      <c r="I232" s="453"/>
      <c r="J232" s="454"/>
      <c r="K232" s="453"/>
      <c r="L232" s="453"/>
      <c r="M232" s="453"/>
      <c r="N232" s="453"/>
      <c r="O232" s="453"/>
      <c r="P232" s="452"/>
      <c r="Q232" s="446"/>
      <c r="R232" s="446"/>
      <c r="S232" s="602"/>
      <c r="U232" s="445"/>
      <c r="V232" s="450"/>
      <c r="W232" s="445"/>
      <c r="X232" s="451"/>
      <c r="Y232" s="445"/>
      <c r="Z232" s="439"/>
      <c r="AA232" s="450"/>
      <c r="AB232" s="445"/>
      <c r="AC232" s="449"/>
      <c r="AD232" s="445"/>
      <c r="AE232" s="554"/>
      <c r="AF232" s="448"/>
      <c r="AG232" s="448"/>
      <c r="AH232" s="448"/>
      <c r="CR232" s="445"/>
      <c r="CT232" s="448"/>
      <c r="CU232" s="448"/>
      <c r="CW232" s="448"/>
      <c r="CX232" s="448"/>
      <c r="CZ232" s="448"/>
      <c r="DA232" s="448"/>
      <c r="DC232" s="448"/>
      <c r="DD232" s="448"/>
      <c r="DF232" s="448"/>
      <c r="DG232" s="448"/>
      <c r="DJ232" s="445"/>
      <c r="DK232" s="445"/>
      <c r="DM232" s="447"/>
      <c r="DN232" s="447"/>
      <c r="DO232" s="462">
        <v>202</v>
      </c>
      <c r="DP232" s="461" t="s">
        <v>1347</v>
      </c>
      <c r="DQ232" s="460">
        <v>3</v>
      </c>
      <c r="DR232" s="459"/>
    </row>
    <row r="233" spans="4:122" s="435" customFormat="1" x14ac:dyDescent="0.25">
      <c r="D233" s="448"/>
      <c r="E233" s="448"/>
      <c r="F233" s="453"/>
      <c r="G233" s="454"/>
      <c r="H233" s="454"/>
      <c r="I233" s="453"/>
      <c r="J233" s="454"/>
      <c r="K233" s="453"/>
      <c r="L233" s="453"/>
      <c r="M233" s="453"/>
      <c r="N233" s="453"/>
      <c r="O233" s="453"/>
      <c r="P233" s="452"/>
      <c r="Q233" s="446"/>
      <c r="R233" s="446"/>
      <c r="S233" s="602"/>
      <c r="U233" s="445"/>
      <c r="V233" s="450"/>
      <c r="W233" s="445"/>
      <c r="X233" s="451"/>
      <c r="Y233" s="445"/>
      <c r="Z233" s="439"/>
      <c r="AA233" s="450"/>
      <c r="AB233" s="445"/>
      <c r="AC233" s="449"/>
      <c r="AD233" s="445"/>
      <c r="AE233" s="554"/>
      <c r="AF233" s="448"/>
      <c r="AG233" s="448"/>
      <c r="AH233" s="448"/>
      <c r="CR233" s="445"/>
      <c r="CT233" s="448"/>
      <c r="CU233" s="448"/>
      <c r="CW233" s="448"/>
      <c r="CX233" s="448"/>
      <c r="CZ233" s="448"/>
      <c r="DA233" s="448"/>
      <c r="DC233" s="448"/>
      <c r="DD233" s="448"/>
      <c r="DF233" s="448"/>
      <c r="DG233" s="448"/>
      <c r="DJ233" s="445"/>
      <c r="DK233" s="445"/>
      <c r="DM233" s="447"/>
      <c r="DN233" s="447"/>
      <c r="DO233" s="462">
        <v>211</v>
      </c>
      <c r="DP233" s="461" t="s">
        <v>1348</v>
      </c>
      <c r="DQ233" s="460">
        <v>4</v>
      </c>
      <c r="DR233" s="459" t="s">
        <v>958</v>
      </c>
    </row>
    <row r="234" spans="4:122" s="435" customFormat="1" x14ac:dyDescent="0.25">
      <c r="D234" s="448"/>
      <c r="E234" s="448"/>
      <c r="F234" s="453"/>
      <c r="G234" s="454"/>
      <c r="H234" s="454"/>
      <c r="I234" s="453"/>
      <c r="J234" s="454"/>
      <c r="K234" s="453"/>
      <c r="L234" s="453"/>
      <c r="M234" s="453"/>
      <c r="N234" s="453"/>
      <c r="O234" s="453"/>
      <c r="P234" s="452"/>
      <c r="Q234" s="446"/>
      <c r="R234" s="446"/>
      <c r="S234" s="602"/>
      <c r="U234" s="445"/>
      <c r="V234" s="450"/>
      <c r="W234" s="445"/>
      <c r="X234" s="451"/>
      <c r="Y234" s="445"/>
      <c r="Z234" s="439"/>
      <c r="AA234" s="450"/>
      <c r="AB234" s="445"/>
      <c r="AC234" s="449"/>
      <c r="AD234" s="445"/>
      <c r="AE234" s="554"/>
      <c r="AF234" s="448"/>
      <c r="AG234" s="448"/>
      <c r="AH234" s="448"/>
      <c r="CR234" s="445"/>
      <c r="CT234" s="448"/>
      <c r="CU234" s="448"/>
      <c r="CW234" s="448"/>
      <c r="CX234" s="448"/>
      <c r="CZ234" s="448"/>
      <c r="DA234" s="448"/>
      <c r="DC234" s="448"/>
      <c r="DD234" s="448"/>
      <c r="DF234" s="448"/>
      <c r="DG234" s="448"/>
      <c r="DJ234" s="445"/>
      <c r="DK234" s="445"/>
      <c r="DM234" s="447"/>
      <c r="DN234" s="447"/>
      <c r="DO234" s="462">
        <v>212</v>
      </c>
      <c r="DP234" s="461" t="s">
        <v>1349</v>
      </c>
      <c r="DQ234" s="460">
        <v>5</v>
      </c>
      <c r="DR234" s="459" t="s">
        <v>958</v>
      </c>
    </row>
    <row r="235" spans="4:122" s="435" customFormat="1" x14ac:dyDescent="0.25">
      <c r="D235" s="448"/>
      <c r="E235" s="448"/>
      <c r="F235" s="453"/>
      <c r="G235" s="454"/>
      <c r="H235" s="454"/>
      <c r="I235" s="453"/>
      <c r="J235" s="454"/>
      <c r="K235" s="453"/>
      <c r="L235" s="453"/>
      <c r="M235" s="453"/>
      <c r="N235" s="453"/>
      <c r="O235" s="453"/>
      <c r="P235" s="452"/>
      <c r="Q235" s="446"/>
      <c r="R235" s="446"/>
      <c r="S235" s="602"/>
      <c r="U235" s="445"/>
      <c r="V235" s="450"/>
      <c r="W235" s="445"/>
      <c r="X235" s="451"/>
      <c r="Y235" s="445"/>
      <c r="Z235" s="439"/>
      <c r="AA235" s="450"/>
      <c r="AB235" s="445"/>
      <c r="AC235" s="449"/>
      <c r="AD235" s="445"/>
      <c r="AE235" s="554"/>
      <c r="AF235" s="448"/>
      <c r="AG235" s="448"/>
      <c r="AH235" s="448"/>
      <c r="CR235" s="445"/>
      <c r="CT235" s="448"/>
      <c r="CU235" s="448"/>
      <c r="CW235" s="448"/>
      <c r="CX235" s="448"/>
      <c r="CZ235" s="448"/>
      <c r="DA235" s="448"/>
      <c r="DC235" s="448"/>
      <c r="DD235" s="448"/>
      <c r="DF235" s="448"/>
      <c r="DG235" s="448"/>
      <c r="DJ235" s="445"/>
      <c r="DK235" s="445"/>
      <c r="DM235" s="447"/>
      <c r="DN235" s="447"/>
      <c r="DO235" s="462">
        <v>213</v>
      </c>
      <c r="DP235" s="461" t="s">
        <v>1350</v>
      </c>
      <c r="DQ235" s="460">
        <v>6</v>
      </c>
      <c r="DR235" s="459" t="s">
        <v>958</v>
      </c>
    </row>
    <row r="236" spans="4:122" s="435" customFormat="1" x14ac:dyDescent="0.25">
      <c r="D236" s="448"/>
      <c r="E236" s="448"/>
      <c r="F236" s="453"/>
      <c r="G236" s="454"/>
      <c r="H236" s="454"/>
      <c r="I236" s="453"/>
      <c r="J236" s="454"/>
      <c r="K236" s="453"/>
      <c r="L236" s="453"/>
      <c r="M236" s="453"/>
      <c r="N236" s="453"/>
      <c r="O236" s="453"/>
      <c r="P236" s="452"/>
      <c r="Q236" s="446"/>
      <c r="R236" s="446"/>
      <c r="S236" s="602"/>
      <c r="U236" s="445"/>
      <c r="V236" s="450"/>
      <c r="W236" s="445"/>
      <c r="X236" s="451"/>
      <c r="Y236" s="445"/>
      <c r="Z236" s="439"/>
      <c r="AA236" s="450"/>
      <c r="AB236" s="445"/>
      <c r="AC236" s="449"/>
      <c r="AD236" s="445"/>
      <c r="AE236" s="554"/>
      <c r="AF236" s="448"/>
      <c r="AG236" s="448"/>
      <c r="AH236" s="448"/>
      <c r="CR236" s="445"/>
      <c r="CT236" s="448"/>
      <c r="CU236" s="448"/>
      <c r="CW236" s="448"/>
      <c r="CX236" s="448"/>
      <c r="CZ236" s="448"/>
      <c r="DA236" s="448"/>
      <c r="DC236" s="448"/>
      <c r="DD236" s="448"/>
      <c r="DF236" s="448"/>
      <c r="DG236" s="448"/>
      <c r="DJ236" s="445"/>
      <c r="DK236" s="445"/>
      <c r="DM236" s="447"/>
      <c r="DN236" s="447"/>
      <c r="DO236" s="462">
        <v>214</v>
      </c>
      <c r="DP236" s="461" t="s">
        <v>1351</v>
      </c>
      <c r="DQ236" s="460">
        <v>7</v>
      </c>
      <c r="DR236" s="459" t="s">
        <v>958</v>
      </c>
    </row>
    <row r="237" spans="4:122" s="435" customFormat="1" x14ac:dyDescent="0.25">
      <c r="D237" s="448"/>
      <c r="E237" s="448"/>
      <c r="F237" s="453"/>
      <c r="G237" s="454"/>
      <c r="H237" s="454"/>
      <c r="I237" s="453"/>
      <c r="J237" s="454"/>
      <c r="K237" s="453"/>
      <c r="L237" s="453"/>
      <c r="M237" s="453"/>
      <c r="N237" s="453"/>
      <c r="O237" s="453"/>
      <c r="P237" s="452"/>
      <c r="Q237" s="446"/>
      <c r="R237" s="446"/>
      <c r="S237" s="602"/>
      <c r="U237" s="445"/>
      <c r="V237" s="450"/>
      <c r="W237" s="445"/>
      <c r="X237" s="451"/>
      <c r="Y237" s="445"/>
      <c r="Z237" s="439"/>
      <c r="AA237" s="450"/>
      <c r="AB237" s="445"/>
      <c r="AC237" s="449"/>
      <c r="AD237" s="445"/>
      <c r="AE237" s="554"/>
      <c r="AF237" s="448"/>
      <c r="AG237" s="448"/>
      <c r="AH237" s="448"/>
      <c r="CR237" s="445"/>
      <c r="CT237" s="448"/>
      <c r="CU237" s="448"/>
      <c r="CW237" s="448"/>
      <c r="CX237" s="448"/>
      <c r="CZ237" s="448"/>
      <c r="DA237" s="448"/>
      <c r="DC237" s="448"/>
      <c r="DD237" s="448"/>
      <c r="DF237" s="448"/>
      <c r="DG237" s="448"/>
      <c r="DJ237" s="445"/>
      <c r="DK237" s="445"/>
      <c r="DM237" s="447"/>
      <c r="DN237" s="447"/>
      <c r="DO237" s="462">
        <v>221</v>
      </c>
      <c r="DP237" s="461" t="s">
        <v>1352</v>
      </c>
      <c r="DQ237" s="460">
        <v>8</v>
      </c>
      <c r="DR237" s="459" t="s">
        <v>959</v>
      </c>
    </row>
    <row r="238" spans="4:122" s="435" customFormat="1" x14ac:dyDescent="0.25">
      <c r="D238" s="448"/>
      <c r="E238" s="448"/>
      <c r="F238" s="453"/>
      <c r="G238" s="454"/>
      <c r="H238" s="454"/>
      <c r="I238" s="453"/>
      <c r="J238" s="454"/>
      <c r="K238" s="453"/>
      <c r="L238" s="453"/>
      <c r="M238" s="453"/>
      <c r="N238" s="453"/>
      <c r="O238" s="453"/>
      <c r="P238" s="452"/>
      <c r="Q238" s="446"/>
      <c r="R238" s="446"/>
      <c r="S238" s="602"/>
      <c r="U238" s="445"/>
      <c r="V238" s="450"/>
      <c r="W238" s="445"/>
      <c r="X238" s="451"/>
      <c r="Y238" s="445"/>
      <c r="Z238" s="439"/>
      <c r="AA238" s="450"/>
      <c r="AB238" s="445"/>
      <c r="AC238" s="449"/>
      <c r="AD238" s="445"/>
      <c r="AE238" s="554"/>
      <c r="AF238" s="448"/>
      <c r="AG238" s="448"/>
      <c r="AH238" s="448"/>
      <c r="CR238" s="445"/>
      <c r="CT238" s="448"/>
      <c r="CU238" s="448"/>
      <c r="CW238" s="448"/>
      <c r="CX238" s="448"/>
      <c r="CZ238" s="448"/>
      <c r="DA238" s="448"/>
      <c r="DC238" s="448"/>
      <c r="DD238" s="448"/>
      <c r="DF238" s="448"/>
      <c r="DG238" s="448"/>
      <c r="DJ238" s="445"/>
      <c r="DK238" s="445"/>
      <c r="DM238" s="447"/>
      <c r="DN238" s="447"/>
      <c r="DO238" s="462">
        <v>222</v>
      </c>
      <c r="DP238" s="461" t="s">
        <v>1353</v>
      </c>
      <c r="DQ238" s="460">
        <v>9</v>
      </c>
      <c r="DR238" s="459" t="s">
        <v>959</v>
      </c>
    </row>
    <row r="239" spans="4:122" s="435" customFormat="1" x14ac:dyDescent="0.25">
      <c r="D239" s="448"/>
      <c r="E239" s="448"/>
      <c r="F239" s="453"/>
      <c r="G239" s="454"/>
      <c r="H239" s="454"/>
      <c r="I239" s="453"/>
      <c r="J239" s="454"/>
      <c r="K239" s="453"/>
      <c r="L239" s="453"/>
      <c r="M239" s="453"/>
      <c r="N239" s="453"/>
      <c r="O239" s="453"/>
      <c r="P239" s="452"/>
      <c r="Q239" s="446"/>
      <c r="R239" s="446"/>
      <c r="S239" s="602"/>
      <c r="U239" s="445"/>
      <c r="V239" s="450"/>
      <c r="W239" s="445"/>
      <c r="X239" s="451"/>
      <c r="Y239" s="445"/>
      <c r="Z239" s="439"/>
      <c r="AA239" s="450"/>
      <c r="AB239" s="445"/>
      <c r="AC239" s="449"/>
      <c r="AD239" s="445"/>
      <c r="AE239" s="554"/>
      <c r="AF239" s="448"/>
      <c r="AG239" s="448"/>
      <c r="AH239" s="448"/>
      <c r="CR239" s="445"/>
      <c r="CT239" s="448"/>
      <c r="CU239" s="448"/>
      <c r="CW239" s="448"/>
      <c r="CX239" s="448"/>
      <c r="CZ239" s="448"/>
      <c r="DA239" s="448"/>
      <c r="DC239" s="448"/>
      <c r="DD239" s="448"/>
      <c r="DF239" s="448"/>
      <c r="DG239" s="448"/>
      <c r="DJ239" s="445"/>
      <c r="DK239" s="445"/>
      <c r="DM239" s="447"/>
      <c r="DN239" s="447"/>
      <c r="DO239" s="462">
        <v>223</v>
      </c>
      <c r="DP239" s="461" t="s">
        <v>1354</v>
      </c>
      <c r="DQ239" s="460">
        <v>10</v>
      </c>
      <c r="DR239" s="459" t="s">
        <v>959</v>
      </c>
    </row>
    <row r="240" spans="4:122" s="435" customFormat="1" x14ac:dyDescent="0.25">
      <c r="D240" s="448"/>
      <c r="E240" s="448"/>
      <c r="F240" s="453"/>
      <c r="G240" s="454"/>
      <c r="H240" s="454"/>
      <c r="I240" s="453"/>
      <c r="J240" s="454"/>
      <c r="K240" s="453"/>
      <c r="L240" s="453"/>
      <c r="M240" s="453"/>
      <c r="N240" s="453"/>
      <c r="O240" s="453"/>
      <c r="P240" s="452"/>
      <c r="Q240" s="446"/>
      <c r="R240" s="446"/>
      <c r="S240" s="602"/>
      <c r="U240" s="445"/>
      <c r="V240" s="450"/>
      <c r="W240" s="445"/>
      <c r="X240" s="451"/>
      <c r="Y240" s="445"/>
      <c r="Z240" s="439"/>
      <c r="AA240" s="450"/>
      <c r="AB240" s="445"/>
      <c r="AC240" s="449"/>
      <c r="AD240" s="445"/>
      <c r="AE240" s="554"/>
      <c r="AF240" s="448"/>
      <c r="AG240" s="448"/>
      <c r="AH240" s="448"/>
      <c r="CR240" s="445"/>
      <c r="CT240" s="448"/>
      <c r="CU240" s="448"/>
      <c r="CW240" s="448"/>
      <c r="CX240" s="448"/>
      <c r="CZ240" s="448"/>
      <c r="DA240" s="448"/>
      <c r="DC240" s="448"/>
      <c r="DD240" s="448"/>
      <c r="DF240" s="448"/>
      <c r="DG240" s="448"/>
      <c r="DJ240" s="445"/>
      <c r="DK240" s="445"/>
      <c r="DM240" s="447"/>
      <c r="DN240" s="447"/>
      <c r="DO240" s="462">
        <v>224</v>
      </c>
      <c r="DP240" s="461" t="s">
        <v>1355</v>
      </c>
      <c r="DQ240" s="460">
        <v>11</v>
      </c>
      <c r="DR240" s="459" t="s">
        <v>959</v>
      </c>
    </row>
    <row r="241" spans="4:122" s="435" customFormat="1" x14ac:dyDescent="0.25">
      <c r="D241" s="448"/>
      <c r="E241" s="448"/>
      <c r="F241" s="453"/>
      <c r="G241" s="454"/>
      <c r="H241" s="454"/>
      <c r="I241" s="453"/>
      <c r="J241" s="454"/>
      <c r="K241" s="453"/>
      <c r="L241" s="453"/>
      <c r="M241" s="453"/>
      <c r="N241" s="453"/>
      <c r="O241" s="453"/>
      <c r="P241" s="452"/>
      <c r="Q241" s="446"/>
      <c r="R241" s="446"/>
      <c r="S241" s="602"/>
      <c r="U241" s="445"/>
      <c r="V241" s="450"/>
      <c r="W241" s="445"/>
      <c r="X241" s="451"/>
      <c r="Y241" s="445"/>
      <c r="Z241" s="439"/>
      <c r="AA241" s="450"/>
      <c r="AB241" s="445"/>
      <c r="AC241" s="449"/>
      <c r="AD241" s="445"/>
      <c r="AE241" s="554"/>
      <c r="AF241" s="448"/>
      <c r="AG241" s="448"/>
      <c r="AH241" s="448"/>
      <c r="CR241" s="445"/>
      <c r="CT241" s="448"/>
      <c r="CU241" s="448"/>
      <c r="CW241" s="448"/>
      <c r="CX241" s="448"/>
      <c r="CZ241" s="448"/>
      <c r="DA241" s="448"/>
      <c r="DC241" s="448"/>
      <c r="DD241" s="448"/>
      <c r="DF241" s="448"/>
      <c r="DG241" s="448"/>
      <c r="DJ241" s="445"/>
      <c r="DK241" s="445"/>
      <c r="DM241" s="447"/>
      <c r="DN241" s="447"/>
      <c r="DO241" s="462">
        <v>241</v>
      </c>
      <c r="DP241" s="461" t="s">
        <v>1356</v>
      </c>
      <c r="DQ241" s="460">
        <v>8</v>
      </c>
      <c r="DR241" s="459"/>
    </row>
    <row r="242" spans="4:122" s="435" customFormat="1" x14ac:dyDescent="0.25">
      <c r="D242" s="448"/>
      <c r="E242" s="448"/>
      <c r="F242" s="453"/>
      <c r="G242" s="454"/>
      <c r="H242" s="454"/>
      <c r="I242" s="453"/>
      <c r="J242" s="454"/>
      <c r="K242" s="453"/>
      <c r="L242" s="453"/>
      <c r="M242" s="453"/>
      <c r="N242" s="453"/>
      <c r="O242" s="453"/>
      <c r="P242" s="452"/>
      <c r="Q242" s="446"/>
      <c r="R242" s="446"/>
      <c r="S242" s="602"/>
      <c r="U242" s="445"/>
      <c r="V242" s="450"/>
      <c r="W242" s="445"/>
      <c r="X242" s="451"/>
      <c r="Y242" s="445"/>
      <c r="Z242" s="439"/>
      <c r="AA242" s="450"/>
      <c r="AB242" s="445"/>
      <c r="AC242" s="449"/>
      <c r="AD242" s="445"/>
      <c r="AE242" s="554"/>
      <c r="AF242" s="448"/>
      <c r="AG242" s="448"/>
      <c r="AH242" s="448"/>
      <c r="CR242" s="445"/>
      <c r="CT242" s="448"/>
      <c r="CU242" s="448"/>
      <c r="CW242" s="448"/>
      <c r="CX242" s="448"/>
      <c r="CZ242" s="448"/>
      <c r="DA242" s="448"/>
      <c r="DC242" s="448"/>
      <c r="DD242" s="448"/>
      <c r="DF242" s="448"/>
      <c r="DG242" s="448"/>
      <c r="DJ242" s="445"/>
      <c r="DK242" s="445"/>
      <c r="DM242" s="447"/>
      <c r="DN242" s="447"/>
      <c r="DO242" s="462">
        <v>242</v>
      </c>
      <c r="DP242" s="461" t="s">
        <v>1357</v>
      </c>
      <c r="DQ242" s="460">
        <v>9</v>
      </c>
      <c r="DR242" s="459"/>
    </row>
    <row r="243" spans="4:122" s="435" customFormat="1" x14ac:dyDescent="0.25">
      <c r="D243" s="448"/>
      <c r="E243" s="448"/>
      <c r="F243" s="453"/>
      <c r="G243" s="454"/>
      <c r="H243" s="454"/>
      <c r="I243" s="453"/>
      <c r="J243" s="454"/>
      <c r="K243" s="453"/>
      <c r="L243" s="453"/>
      <c r="M243" s="453"/>
      <c r="N243" s="453"/>
      <c r="O243" s="453"/>
      <c r="P243" s="452"/>
      <c r="Q243" s="446"/>
      <c r="R243" s="446"/>
      <c r="S243" s="602"/>
      <c r="U243" s="445"/>
      <c r="V243" s="450"/>
      <c r="W243" s="445"/>
      <c r="X243" s="451"/>
      <c r="Y243" s="445"/>
      <c r="Z243" s="439"/>
      <c r="AA243" s="450"/>
      <c r="AB243" s="445"/>
      <c r="AC243" s="449"/>
      <c r="AD243" s="445"/>
      <c r="AE243" s="554"/>
      <c r="AF243" s="448"/>
      <c r="AG243" s="448"/>
      <c r="AH243" s="448"/>
      <c r="CR243" s="445"/>
      <c r="CT243" s="448"/>
      <c r="CU243" s="448"/>
      <c r="CW243" s="448"/>
      <c r="CX243" s="448"/>
      <c r="CZ243" s="448"/>
      <c r="DA243" s="448"/>
      <c r="DC243" s="448"/>
      <c r="DD243" s="448"/>
      <c r="DF243" s="448"/>
      <c r="DG243" s="448"/>
      <c r="DJ243" s="445"/>
      <c r="DK243" s="445"/>
      <c r="DM243" s="447"/>
      <c r="DN243" s="447"/>
      <c r="DO243" s="462">
        <v>243</v>
      </c>
      <c r="DP243" s="461" t="s">
        <v>1358</v>
      </c>
      <c r="DQ243" s="460">
        <v>10</v>
      </c>
      <c r="DR243" s="459"/>
    </row>
    <row r="244" spans="4:122" s="435" customFormat="1" x14ac:dyDescent="0.25">
      <c r="D244" s="448"/>
      <c r="E244" s="448"/>
      <c r="F244" s="453"/>
      <c r="G244" s="454"/>
      <c r="H244" s="454"/>
      <c r="I244" s="453"/>
      <c r="J244" s="454"/>
      <c r="K244" s="453"/>
      <c r="L244" s="453"/>
      <c r="M244" s="453"/>
      <c r="N244" s="453"/>
      <c r="O244" s="453"/>
      <c r="P244" s="452"/>
      <c r="Q244" s="446"/>
      <c r="R244" s="446"/>
      <c r="S244" s="602"/>
      <c r="U244" s="445"/>
      <c r="V244" s="450"/>
      <c r="W244" s="445"/>
      <c r="X244" s="451"/>
      <c r="Y244" s="445"/>
      <c r="Z244" s="439"/>
      <c r="AA244" s="450"/>
      <c r="AB244" s="445"/>
      <c r="AC244" s="449"/>
      <c r="AD244" s="445"/>
      <c r="AE244" s="554"/>
      <c r="AF244" s="448"/>
      <c r="AG244" s="448"/>
      <c r="AH244" s="448"/>
      <c r="CR244" s="445"/>
      <c r="CT244" s="448"/>
      <c r="CU244" s="448"/>
      <c r="CW244" s="448"/>
      <c r="CX244" s="448"/>
      <c r="CZ244" s="448"/>
      <c r="DA244" s="448"/>
      <c r="DC244" s="448"/>
      <c r="DD244" s="448"/>
      <c r="DF244" s="448"/>
      <c r="DG244" s="448"/>
      <c r="DJ244" s="445"/>
      <c r="DK244" s="445"/>
      <c r="DM244" s="447"/>
      <c r="DN244" s="447"/>
      <c r="DO244" s="462">
        <v>244</v>
      </c>
      <c r="DP244" s="461" t="s">
        <v>1359</v>
      </c>
      <c r="DQ244" s="460">
        <v>11</v>
      </c>
      <c r="DR244" s="459"/>
    </row>
    <row r="245" spans="4:122" s="435" customFormat="1" x14ac:dyDescent="0.25">
      <c r="D245" s="448"/>
      <c r="E245" s="448"/>
      <c r="F245" s="453"/>
      <c r="G245" s="454"/>
      <c r="H245" s="454"/>
      <c r="I245" s="453"/>
      <c r="J245" s="454"/>
      <c r="K245" s="453"/>
      <c r="L245" s="453"/>
      <c r="M245" s="453"/>
      <c r="N245" s="453"/>
      <c r="O245" s="453"/>
      <c r="P245" s="452"/>
      <c r="Q245" s="446"/>
      <c r="R245" s="446"/>
      <c r="S245" s="602"/>
      <c r="U245" s="445"/>
      <c r="V245" s="450"/>
      <c r="W245" s="445"/>
      <c r="X245" s="451"/>
      <c r="Y245" s="445"/>
      <c r="Z245" s="439"/>
      <c r="AA245" s="450"/>
      <c r="AB245" s="445"/>
      <c r="AC245" s="449"/>
      <c r="AD245" s="445"/>
      <c r="AE245" s="554"/>
      <c r="AF245" s="448"/>
      <c r="AG245" s="448"/>
      <c r="AH245" s="448"/>
      <c r="CR245" s="445"/>
      <c r="CT245" s="448"/>
      <c r="CU245" s="448"/>
      <c r="CW245" s="448"/>
      <c r="CX245" s="448"/>
      <c r="CZ245" s="448"/>
      <c r="DA245" s="448"/>
      <c r="DC245" s="448"/>
      <c r="DD245" s="448"/>
      <c r="DF245" s="448"/>
      <c r="DG245" s="448"/>
      <c r="DJ245" s="445"/>
      <c r="DK245" s="445"/>
      <c r="DM245" s="447"/>
      <c r="DN245" s="447"/>
      <c r="DO245" s="462">
        <v>250</v>
      </c>
      <c r="DP245" s="461" t="s">
        <v>764</v>
      </c>
      <c r="DQ245" s="460">
        <v>8</v>
      </c>
      <c r="DR245" s="459"/>
    </row>
    <row r="246" spans="4:122" s="435" customFormat="1" x14ac:dyDescent="0.25">
      <c r="D246" s="448"/>
      <c r="E246" s="448"/>
      <c r="F246" s="453"/>
      <c r="G246" s="454"/>
      <c r="H246" s="454"/>
      <c r="I246" s="453"/>
      <c r="J246" s="454"/>
      <c r="K246" s="453"/>
      <c r="L246" s="453"/>
      <c r="M246" s="453"/>
      <c r="N246" s="453"/>
      <c r="O246" s="453"/>
      <c r="P246" s="452"/>
      <c r="Q246" s="446"/>
      <c r="R246" s="446"/>
      <c r="S246" s="602"/>
      <c r="U246" s="445"/>
      <c r="V246" s="450"/>
      <c r="W246" s="445"/>
      <c r="X246" s="451"/>
      <c r="Y246" s="445"/>
      <c r="Z246" s="439"/>
      <c r="AA246" s="450"/>
      <c r="AB246" s="445"/>
      <c r="AC246" s="449"/>
      <c r="AD246" s="445"/>
      <c r="AE246" s="554"/>
      <c r="AF246" s="448"/>
      <c r="AG246" s="448"/>
      <c r="AH246" s="448"/>
      <c r="CR246" s="445"/>
      <c r="CT246" s="448"/>
      <c r="CU246" s="448"/>
      <c r="CW246" s="448"/>
      <c r="CX246" s="448"/>
      <c r="CZ246" s="448"/>
      <c r="DA246" s="448"/>
      <c r="DC246" s="448"/>
      <c r="DD246" s="448"/>
      <c r="DF246" s="448"/>
      <c r="DG246" s="448"/>
      <c r="DJ246" s="445"/>
      <c r="DK246" s="445"/>
      <c r="DM246" s="447"/>
      <c r="DN246" s="447"/>
      <c r="DO246" s="462">
        <v>251</v>
      </c>
      <c r="DP246" s="461" t="s">
        <v>1496</v>
      </c>
      <c r="DQ246" s="460">
        <v>9</v>
      </c>
      <c r="DR246" s="459"/>
    </row>
    <row r="247" spans="4:122" s="435" customFormat="1" x14ac:dyDescent="0.25">
      <c r="D247" s="448"/>
      <c r="E247" s="448"/>
      <c r="F247" s="453"/>
      <c r="G247" s="454"/>
      <c r="H247" s="454"/>
      <c r="I247" s="453"/>
      <c r="J247" s="454"/>
      <c r="K247" s="453"/>
      <c r="L247" s="453"/>
      <c r="M247" s="453"/>
      <c r="N247" s="453"/>
      <c r="O247" s="453"/>
      <c r="P247" s="452"/>
      <c r="Q247" s="446"/>
      <c r="R247" s="446"/>
      <c r="S247" s="602"/>
      <c r="U247" s="445"/>
      <c r="V247" s="450"/>
      <c r="W247" s="445"/>
      <c r="X247" s="451"/>
      <c r="Y247" s="445"/>
      <c r="Z247" s="439"/>
      <c r="AA247" s="450"/>
      <c r="AB247" s="445"/>
      <c r="AC247" s="449"/>
      <c r="AD247" s="445"/>
      <c r="AE247" s="554"/>
      <c r="AF247" s="448"/>
      <c r="AG247" s="448"/>
      <c r="AH247" s="448"/>
      <c r="CR247" s="445"/>
      <c r="CT247" s="448"/>
      <c r="CU247" s="448"/>
      <c r="CW247" s="448"/>
      <c r="CX247" s="448"/>
      <c r="CZ247" s="448"/>
      <c r="DA247" s="448"/>
      <c r="DC247" s="448"/>
      <c r="DD247" s="448"/>
      <c r="DF247" s="448"/>
      <c r="DG247" s="448"/>
      <c r="DJ247" s="445"/>
      <c r="DK247" s="445"/>
      <c r="DM247" s="447"/>
      <c r="DN247" s="447"/>
      <c r="DO247" s="462">
        <v>252</v>
      </c>
      <c r="DP247" s="461" t="s">
        <v>1497</v>
      </c>
      <c r="DQ247" s="460">
        <v>10</v>
      </c>
      <c r="DR247" s="459"/>
    </row>
    <row r="248" spans="4:122" s="435" customFormat="1" x14ac:dyDescent="0.25">
      <c r="D248" s="448"/>
      <c r="E248" s="448"/>
      <c r="F248" s="453"/>
      <c r="G248" s="454"/>
      <c r="H248" s="454"/>
      <c r="I248" s="453"/>
      <c r="J248" s="454"/>
      <c r="K248" s="453"/>
      <c r="L248" s="453"/>
      <c r="M248" s="453"/>
      <c r="N248" s="453"/>
      <c r="O248" s="453"/>
      <c r="P248" s="452"/>
      <c r="Q248" s="446"/>
      <c r="R248" s="446"/>
      <c r="S248" s="602"/>
      <c r="U248" s="445"/>
      <c r="V248" s="450"/>
      <c r="W248" s="445"/>
      <c r="X248" s="451"/>
      <c r="Y248" s="445"/>
      <c r="Z248" s="439"/>
      <c r="AA248" s="450"/>
      <c r="AB248" s="445"/>
      <c r="AC248" s="449"/>
      <c r="AD248" s="445"/>
      <c r="AE248" s="554"/>
      <c r="AF248" s="448"/>
      <c r="AG248" s="448"/>
      <c r="AH248" s="448"/>
      <c r="CR248" s="445"/>
      <c r="CT248" s="448"/>
      <c r="CU248" s="448"/>
      <c r="CW248" s="448"/>
      <c r="CX248" s="448"/>
      <c r="CZ248" s="448"/>
      <c r="DA248" s="448"/>
      <c r="DC248" s="448"/>
      <c r="DD248" s="448"/>
      <c r="DF248" s="448"/>
      <c r="DG248" s="448"/>
      <c r="DJ248" s="445"/>
      <c r="DK248" s="445"/>
      <c r="DM248" s="447"/>
      <c r="DN248" s="447"/>
      <c r="DO248" s="462">
        <v>253</v>
      </c>
      <c r="DP248" s="461" t="s">
        <v>1498</v>
      </c>
      <c r="DQ248" s="460">
        <v>11</v>
      </c>
      <c r="DR248" s="459"/>
    </row>
    <row r="249" spans="4:122" s="435" customFormat="1" x14ac:dyDescent="0.25">
      <c r="D249" s="448"/>
      <c r="E249" s="448"/>
      <c r="F249" s="453"/>
      <c r="G249" s="454"/>
      <c r="H249" s="454"/>
      <c r="I249" s="453"/>
      <c r="J249" s="454"/>
      <c r="K249" s="453"/>
      <c r="L249" s="453"/>
      <c r="M249" s="453"/>
      <c r="N249" s="453"/>
      <c r="O249" s="453"/>
      <c r="P249" s="452"/>
      <c r="Q249" s="446"/>
      <c r="R249" s="446"/>
      <c r="S249" s="602"/>
      <c r="U249" s="445"/>
      <c r="V249" s="450"/>
      <c r="W249" s="445"/>
      <c r="X249" s="451"/>
      <c r="Y249" s="445"/>
      <c r="Z249" s="439"/>
      <c r="AA249" s="450"/>
      <c r="AB249" s="445"/>
      <c r="AC249" s="449"/>
      <c r="AD249" s="445"/>
      <c r="AE249" s="554"/>
      <c r="AF249" s="448"/>
      <c r="AG249" s="448"/>
      <c r="AH249" s="448"/>
      <c r="CR249" s="445"/>
      <c r="CT249" s="448"/>
      <c r="CU249" s="448"/>
      <c r="CW249" s="448"/>
      <c r="CX249" s="448"/>
      <c r="CZ249" s="448"/>
      <c r="DA249" s="448"/>
      <c r="DC249" s="448"/>
      <c r="DD249" s="448"/>
      <c r="DF249" s="448"/>
      <c r="DG249" s="448"/>
      <c r="DJ249" s="445"/>
      <c r="DK249" s="445"/>
      <c r="DM249" s="447"/>
      <c r="DN249" s="447"/>
      <c r="DO249" s="462">
        <v>254</v>
      </c>
      <c r="DP249" s="461" t="s">
        <v>1499</v>
      </c>
      <c r="DQ249" s="460">
        <v>12</v>
      </c>
      <c r="DR249" s="459"/>
    </row>
    <row r="250" spans="4:122" s="435" customFormat="1" x14ac:dyDescent="0.25">
      <c r="D250" s="448"/>
      <c r="E250" s="448"/>
      <c r="F250" s="453"/>
      <c r="G250" s="454"/>
      <c r="H250" s="454"/>
      <c r="I250" s="453"/>
      <c r="J250" s="454"/>
      <c r="K250" s="453"/>
      <c r="L250" s="453"/>
      <c r="M250" s="453"/>
      <c r="N250" s="453"/>
      <c r="O250" s="453"/>
      <c r="P250" s="452"/>
      <c r="Q250" s="446"/>
      <c r="R250" s="446"/>
      <c r="S250" s="602"/>
      <c r="U250" s="445"/>
      <c r="V250" s="450"/>
      <c r="W250" s="445"/>
      <c r="X250" s="451"/>
      <c r="Y250" s="445"/>
      <c r="Z250" s="439"/>
      <c r="AA250" s="450"/>
      <c r="AB250" s="445"/>
      <c r="AC250" s="449"/>
      <c r="AD250" s="445"/>
      <c r="AE250" s="554"/>
      <c r="AF250" s="448"/>
      <c r="AG250" s="448"/>
      <c r="AH250" s="448"/>
      <c r="CR250" s="445"/>
      <c r="CT250" s="448"/>
      <c r="CU250" s="448"/>
      <c r="CW250" s="448"/>
      <c r="CX250" s="448"/>
      <c r="CZ250" s="448"/>
      <c r="DA250" s="448"/>
      <c r="DC250" s="448"/>
      <c r="DD250" s="448"/>
      <c r="DF250" s="448"/>
      <c r="DG250" s="448"/>
      <c r="DJ250" s="445"/>
      <c r="DK250" s="445"/>
      <c r="DM250" s="447"/>
      <c r="DN250" s="447"/>
      <c r="DO250" s="462">
        <v>351</v>
      </c>
      <c r="DP250" s="461" t="s">
        <v>1360</v>
      </c>
      <c r="DQ250" s="460">
        <v>7</v>
      </c>
      <c r="DR250" s="459"/>
    </row>
    <row r="251" spans="4:122" s="435" customFormat="1" x14ac:dyDescent="0.25">
      <c r="D251" s="448"/>
      <c r="E251" s="448"/>
      <c r="F251" s="453"/>
      <c r="G251" s="454"/>
      <c r="H251" s="454"/>
      <c r="I251" s="453"/>
      <c r="J251" s="454"/>
      <c r="K251" s="453"/>
      <c r="L251" s="453"/>
      <c r="M251" s="453"/>
      <c r="N251" s="453"/>
      <c r="O251" s="453"/>
      <c r="P251" s="452"/>
      <c r="Q251" s="446"/>
      <c r="R251" s="446"/>
      <c r="S251" s="602"/>
      <c r="U251" s="445"/>
      <c r="V251" s="450"/>
      <c r="W251" s="445"/>
      <c r="X251" s="451"/>
      <c r="Y251" s="445"/>
      <c r="Z251" s="439"/>
      <c r="AA251" s="450"/>
      <c r="AB251" s="445"/>
      <c r="AC251" s="449"/>
      <c r="AD251" s="445"/>
      <c r="AE251" s="554"/>
      <c r="AF251" s="448"/>
      <c r="AG251" s="448"/>
      <c r="AH251" s="448"/>
      <c r="CR251" s="445"/>
      <c r="CT251" s="448"/>
      <c r="CU251" s="448"/>
      <c r="CW251" s="448"/>
      <c r="CX251" s="448"/>
      <c r="CZ251" s="448"/>
      <c r="DA251" s="448"/>
      <c r="DC251" s="448"/>
      <c r="DD251" s="448"/>
      <c r="DF251" s="448"/>
      <c r="DG251" s="448"/>
      <c r="DJ251" s="445"/>
      <c r="DK251" s="445"/>
      <c r="DM251" s="447"/>
      <c r="DN251" s="447"/>
      <c r="DO251" s="462">
        <v>352</v>
      </c>
      <c r="DP251" s="461" t="s">
        <v>1361</v>
      </c>
      <c r="DQ251" s="460">
        <v>8</v>
      </c>
      <c r="DR251" s="459"/>
    </row>
    <row r="252" spans="4:122" s="435" customFormat="1" x14ac:dyDescent="0.25">
      <c r="D252" s="448"/>
      <c r="E252" s="448"/>
      <c r="F252" s="453"/>
      <c r="G252" s="454"/>
      <c r="H252" s="454"/>
      <c r="I252" s="453"/>
      <c r="J252" s="454"/>
      <c r="K252" s="453"/>
      <c r="L252" s="453"/>
      <c r="M252" s="453"/>
      <c r="N252" s="453"/>
      <c r="O252" s="453"/>
      <c r="P252" s="452"/>
      <c r="Q252" s="446"/>
      <c r="R252" s="446"/>
      <c r="S252" s="602"/>
      <c r="U252" s="445"/>
      <c r="V252" s="450"/>
      <c r="W252" s="445"/>
      <c r="X252" s="451"/>
      <c r="Y252" s="445"/>
      <c r="Z252" s="439"/>
      <c r="AA252" s="450"/>
      <c r="AB252" s="445"/>
      <c r="AC252" s="449"/>
      <c r="AD252" s="445"/>
      <c r="AE252" s="554"/>
      <c r="AF252" s="448"/>
      <c r="AG252" s="448"/>
      <c r="AH252" s="448"/>
      <c r="CR252" s="445"/>
      <c r="CT252" s="448"/>
      <c r="CU252" s="448"/>
      <c r="CW252" s="448"/>
      <c r="CX252" s="448"/>
      <c r="CZ252" s="448"/>
      <c r="DA252" s="448"/>
      <c r="DC252" s="448"/>
      <c r="DD252" s="448"/>
      <c r="DF252" s="448"/>
      <c r="DG252" s="448"/>
      <c r="DJ252" s="445"/>
      <c r="DK252" s="445"/>
      <c r="DM252" s="447"/>
      <c r="DN252" s="447"/>
      <c r="DO252" s="462">
        <v>353</v>
      </c>
      <c r="DP252" s="461" t="s">
        <v>1362</v>
      </c>
      <c r="DQ252" s="460">
        <v>9</v>
      </c>
      <c r="DR252" s="459"/>
    </row>
    <row r="253" spans="4:122" s="435" customFormat="1" x14ac:dyDescent="0.25">
      <c r="D253" s="448"/>
      <c r="E253" s="448"/>
      <c r="F253" s="453"/>
      <c r="G253" s="454"/>
      <c r="H253" s="454"/>
      <c r="I253" s="453"/>
      <c r="J253" s="454"/>
      <c r="K253" s="453"/>
      <c r="L253" s="453"/>
      <c r="M253" s="453"/>
      <c r="N253" s="453"/>
      <c r="O253" s="453"/>
      <c r="P253" s="452"/>
      <c r="Q253" s="446"/>
      <c r="R253" s="446"/>
      <c r="S253" s="602"/>
      <c r="U253" s="445"/>
      <c r="V253" s="450"/>
      <c r="W253" s="445"/>
      <c r="X253" s="451"/>
      <c r="Y253" s="445"/>
      <c r="Z253" s="439"/>
      <c r="AA253" s="450"/>
      <c r="AB253" s="445"/>
      <c r="AC253" s="449"/>
      <c r="AD253" s="445"/>
      <c r="AE253" s="554"/>
      <c r="AF253" s="448"/>
      <c r="AG253" s="448"/>
      <c r="AH253" s="448"/>
      <c r="CR253" s="445"/>
      <c r="CT253" s="448"/>
      <c r="CU253" s="448"/>
      <c r="CW253" s="448"/>
      <c r="CX253" s="448"/>
      <c r="CZ253" s="448"/>
      <c r="DA253" s="448"/>
      <c r="DC253" s="448"/>
      <c r="DD253" s="448"/>
      <c r="DF253" s="448"/>
      <c r="DG253" s="448"/>
      <c r="DJ253" s="445"/>
      <c r="DK253" s="445"/>
      <c r="DM253" s="447"/>
      <c r="DN253" s="447"/>
      <c r="DO253" s="462">
        <v>354</v>
      </c>
      <c r="DP253" s="461" t="s">
        <v>1363</v>
      </c>
      <c r="DQ253" s="460">
        <v>10</v>
      </c>
      <c r="DR253" s="459"/>
    </row>
    <row r="254" spans="4:122" s="435" customFormat="1" x14ac:dyDescent="0.25">
      <c r="D254" s="448"/>
      <c r="E254" s="448"/>
      <c r="F254" s="453"/>
      <c r="G254" s="454"/>
      <c r="H254" s="454"/>
      <c r="I254" s="453"/>
      <c r="J254" s="454"/>
      <c r="K254" s="453"/>
      <c r="L254" s="453"/>
      <c r="M254" s="453"/>
      <c r="N254" s="453"/>
      <c r="O254" s="453"/>
      <c r="P254" s="452"/>
      <c r="Q254" s="446"/>
      <c r="R254" s="446"/>
      <c r="S254" s="602"/>
      <c r="U254" s="445"/>
      <c r="V254" s="450"/>
      <c r="W254" s="445"/>
      <c r="X254" s="451"/>
      <c r="Y254" s="445"/>
      <c r="Z254" s="439"/>
      <c r="AA254" s="450"/>
      <c r="AB254" s="445"/>
      <c r="AC254" s="449"/>
      <c r="AD254" s="445"/>
      <c r="AE254" s="554"/>
      <c r="AF254" s="448"/>
      <c r="AG254" s="448"/>
      <c r="AH254" s="448"/>
      <c r="CR254" s="445"/>
      <c r="CT254" s="448"/>
      <c r="CU254" s="448"/>
      <c r="CW254" s="448"/>
      <c r="CX254" s="448"/>
      <c r="CZ254" s="448"/>
      <c r="DA254" s="448"/>
      <c r="DC254" s="448"/>
      <c r="DD254" s="448"/>
      <c r="DF254" s="448"/>
      <c r="DG254" s="448"/>
      <c r="DJ254" s="445"/>
      <c r="DK254" s="445"/>
      <c r="DM254" s="447"/>
      <c r="DN254" s="447"/>
      <c r="DO254" s="462">
        <v>355</v>
      </c>
      <c r="DP254" s="461" t="s">
        <v>1364</v>
      </c>
      <c r="DQ254" s="460">
        <v>11</v>
      </c>
      <c r="DR254" s="459"/>
    </row>
    <row r="255" spans="4:122" s="435" customFormat="1" x14ac:dyDescent="0.25">
      <c r="D255" s="448"/>
      <c r="E255" s="448"/>
      <c r="F255" s="453"/>
      <c r="G255" s="454"/>
      <c r="H255" s="454"/>
      <c r="I255" s="453"/>
      <c r="J255" s="454"/>
      <c r="K255" s="453"/>
      <c r="L255" s="453"/>
      <c r="M255" s="453"/>
      <c r="N255" s="453"/>
      <c r="O255" s="453"/>
      <c r="P255" s="452"/>
      <c r="Q255" s="446"/>
      <c r="R255" s="446"/>
      <c r="S255" s="602"/>
      <c r="U255" s="445"/>
      <c r="V255" s="450"/>
      <c r="W255" s="445"/>
      <c r="X255" s="451"/>
      <c r="Y255" s="445"/>
      <c r="Z255" s="439"/>
      <c r="AA255" s="450"/>
      <c r="AB255" s="445"/>
      <c r="AC255" s="449"/>
      <c r="AD255" s="445"/>
      <c r="AE255" s="554"/>
      <c r="AF255" s="448"/>
      <c r="AG255" s="448"/>
      <c r="AH255" s="448"/>
      <c r="CR255" s="445"/>
      <c r="CT255" s="448"/>
      <c r="CU255" s="448"/>
      <c r="CW255" s="448"/>
      <c r="CX255" s="448"/>
      <c r="CZ255" s="448"/>
      <c r="DA255" s="448"/>
      <c r="DC255" s="448"/>
      <c r="DD255" s="448"/>
      <c r="DF255" s="448"/>
      <c r="DG255" s="448"/>
      <c r="DJ255" s="445"/>
      <c r="DK255" s="445"/>
      <c r="DM255" s="447"/>
      <c r="DN255" s="447"/>
      <c r="DO255" s="462">
        <v>356</v>
      </c>
      <c r="DP255" s="461" t="s">
        <v>774</v>
      </c>
      <c r="DQ255" s="460">
        <v>12</v>
      </c>
      <c r="DR255" s="459"/>
    </row>
    <row r="256" spans="4:122" s="435" customFormat="1" x14ac:dyDescent="0.25">
      <c r="D256" s="448"/>
      <c r="E256" s="448"/>
      <c r="F256" s="453"/>
      <c r="G256" s="454"/>
      <c r="H256" s="454"/>
      <c r="I256" s="453"/>
      <c r="J256" s="454"/>
      <c r="K256" s="453"/>
      <c r="L256" s="453"/>
      <c r="M256" s="453"/>
      <c r="N256" s="453"/>
      <c r="O256" s="453"/>
      <c r="P256" s="452"/>
      <c r="Q256" s="446"/>
      <c r="R256" s="446"/>
      <c r="S256" s="602"/>
      <c r="U256" s="445"/>
      <c r="V256" s="450"/>
      <c r="W256" s="445"/>
      <c r="X256" s="451"/>
      <c r="Y256" s="445"/>
      <c r="Z256" s="439"/>
      <c r="AA256" s="450"/>
      <c r="AB256" s="445"/>
      <c r="AC256" s="449"/>
      <c r="AD256" s="445"/>
      <c r="AE256" s="554"/>
      <c r="AF256" s="448"/>
      <c r="AG256" s="448"/>
      <c r="AH256" s="448"/>
      <c r="CR256" s="445"/>
      <c r="CT256" s="448"/>
      <c r="CU256" s="448"/>
      <c r="CW256" s="448"/>
      <c r="CX256" s="448"/>
      <c r="CZ256" s="448"/>
      <c r="DA256" s="448"/>
      <c r="DC256" s="448"/>
      <c r="DD256" s="448"/>
      <c r="DF256" s="448"/>
      <c r="DG256" s="448"/>
      <c r="DJ256" s="445"/>
      <c r="DK256" s="445"/>
      <c r="DM256" s="447"/>
      <c r="DN256" s="447"/>
      <c r="DO256" s="462">
        <v>361</v>
      </c>
      <c r="DP256" s="461" t="s">
        <v>1365</v>
      </c>
      <c r="DQ256" s="460">
        <v>6</v>
      </c>
      <c r="DR256" s="459"/>
    </row>
    <row r="257" spans="4:122" s="435" customFormat="1" x14ac:dyDescent="0.25">
      <c r="D257" s="448"/>
      <c r="E257" s="448"/>
      <c r="F257" s="453"/>
      <c r="G257" s="454"/>
      <c r="H257" s="454"/>
      <c r="I257" s="453"/>
      <c r="J257" s="454"/>
      <c r="K257" s="453"/>
      <c r="L257" s="453"/>
      <c r="M257" s="453"/>
      <c r="N257" s="453"/>
      <c r="O257" s="453"/>
      <c r="P257" s="452"/>
      <c r="Q257" s="446"/>
      <c r="R257" s="446"/>
      <c r="S257" s="602"/>
      <c r="U257" s="445"/>
      <c r="V257" s="450"/>
      <c r="W257" s="445"/>
      <c r="X257" s="451"/>
      <c r="Y257" s="445"/>
      <c r="Z257" s="439"/>
      <c r="AA257" s="450"/>
      <c r="AB257" s="445"/>
      <c r="AC257" s="449"/>
      <c r="AD257" s="445"/>
      <c r="AE257" s="554"/>
      <c r="AF257" s="448"/>
      <c r="AG257" s="448"/>
      <c r="AH257" s="448"/>
      <c r="CR257" s="445"/>
      <c r="CT257" s="448"/>
      <c r="CU257" s="448"/>
      <c r="CW257" s="448"/>
      <c r="CX257" s="448"/>
      <c r="CZ257" s="448"/>
      <c r="DA257" s="448"/>
      <c r="DC257" s="448"/>
      <c r="DD257" s="448"/>
      <c r="DF257" s="448"/>
      <c r="DG257" s="448"/>
      <c r="DJ257" s="445"/>
      <c r="DK257" s="445"/>
      <c r="DM257" s="447"/>
      <c r="DN257" s="447"/>
      <c r="DO257" s="462">
        <v>362</v>
      </c>
      <c r="DP257" s="461" t="s">
        <v>1366</v>
      </c>
      <c r="DQ257" s="460">
        <v>7</v>
      </c>
      <c r="DR257" s="459"/>
    </row>
    <row r="258" spans="4:122" s="435" customFormat="1" x14ac:dyDescent="0.25">
      <c r="D258" s="448"/>
      <c r="E258" s="448"/>
      <c r="F258" s="453"/>
      <c r="G258" s="454"/>
      <c r="H258" s="454"/>
      <c r="I258" s="453"/>
      <c r="J258" s="454"/>
      <c r="K258" s="453"/>
      <c r="L258" s="453"/>
      <c r="M258" s="453"/>
      <c r="N258" s="453"/>
      <c r="O258" s="453"/>
      <c r="P258" s="452"/>
      <c r="Q258" s="446"/>
      <c r="R258" s="446"/>
      <c r="S258" s="602"/>
      <c r="U258" s="445"/>
      <c r="V258" s="450"/>
      <c r="W258" s="445"/>
      <c r="X258" s="451"/>
      <c r="Y258" s="445"/>
      <c r="Z258" s="439"/>
      <c r="AA258" s="450"/>
      <c r="AB258" s="445"/>
      <c r="AC258" s="449"/>
      <c r="AD258" s="445"/>
      <c r="AE258" s="554"/>
      <c r="AF258" s="448"/>
      <c r="AG258" s="448"/>
      <c r="AH258" s="448"/>
      <c r="CR258" s="445"/>
      <c r="CT258" s="448"/>
      <c r="CU258" s="448"/>
      <c r="CW258" s="448"/>
      <c r="CX258" s="448"/>
      <c r="CZ258" s="448"/>
      <c r="DA258" s="448"/>
      <c r="DC258" s="448"/>
      <c r="DD258" s="448"/>
      <c r="DF258" s="448"/>
      <c r="DG258" s="448"/>
      <c r="DJ258" s="445"/>
      <c r="DK258" s="445"/>
      <c r="DM258" s="447"/>
      <c r="DN258" s="447"/>
      <c r="DO258" s="462">
        <v>363</v>
      </c>
      <c r="DP258" s="461" t="s">
        <v>1367</v>
      </c>
      <c r="DQ258" s="460">
        <v>8</v>
      </c>
      <c r="DR258" s="459"/>
    </row>
    <row r="259" spans="4:122" s="435" customFormat="1" x14ac:dyDescent="0.25">
      <c r="D259" s="448"/>
      <c r="E259" s="448"/>
      <c r="F259" s="453"/>
      <c r="G259" s="454"/>
      <c r="H259" s="454"/>
      <c r="I259" s="453"/>
      <c r="J259" s="454"/>
      <c r="K259" s="453"/>
      <c r="L259" s="453"/>
      <c r="M259" s="453"/>
      <c r="N259" s="453"/>
      <c r="O259" s="453"/>
      <c r="P259" s="452"/>
      <c r="Q259" s="446"/>
      <c r="R259" s="446"/>
      <c r="S259" s="602"/>
      <c r="U259" s="445"/>
      <c r="V259" s="450"/>
      <c r="W259" s="445"/>
      <c r="X259" s="451"/>
      <c r="Y259" s="445"/>
      <c r="Z259" s="439"/>
      <c r="AA259" s="450"/>
      <c r="AB259" s="445"/>
      <c r="AC259" s="449"/>
      <c r="AD259" s="445"/>
      <c r="AE259" s="554"/>
      <c r="AF259" s="448"/>
      <c r="AG259" s="448"/>
      <c r="AH259" s="448"/>
      <c r="CR259" s="445"/>
      <c r="CT259" s="448"/>
      <c r="CU259" s="448"/>
      <c r="CW259" s="448"/>
      <c r="CX259" s="448"/>
      <c r="CZ259" s="448"/>
      <c r="DA259" s="448"/>
      <c r="DC259" s="448"/>
      <c r="DD259" s="448"/>
      <c r="DF259" s="448"/>
      <c r="DG259" s="448"/>
      <c r="DJ259" s="445"/>
      <c r="DK259" s="445"/>
      <c r="DM259" s="447"/>
      <c r="DN259" s="447"/>
      <c r="DO259" s="462">
        <v>364</v>
      </c>
      <c r="DP259" s="461" t="s">
        <v>1368</v>
      </c>
      <c r="DQ259" s="460">
        <v>9</v>
      </c>
      <c r="DR259" s="459"/>
    </row>
    <row r="260" spans="4:122" s="435" customFormat="1" x14ac:dyDescent="0.25">
      <c r="D260" s="448"/>
      <c r="E260" s="448"/>
      <c r="F260" s="453"/>
      <c r="G260" s="454"/>
      <c r="H260" s="454"/>
      <c r="I260" s="453"/>
      <c r="J260" s="454"/>
      <c r="K260" s="453"/>
      <c r="L260" s="453"/>
      <c r="M260" s="453"/>
      <c r="N260" s="453"/>
      <c r="O260" s="453"/>
      <c r="P260" s="452"/>
      <c r="Q260" s="446"/>
      <c r="R260" s="446"/>
      <c r="S260" s="602"/>
      <c r="U260" s="445"/>
      <c r="V260" s="450"/>
      <c r="W260" s="445"/>
      <c r="X260" s="451"/>
      <c r="Y260" s="445"/>
      <c r="Z260" s="439"/>
      <c r="AA260" s="450"/>
      <c r="AB260" s="445"/>
      <c r="AC260" s="449"/>
      <c r="AD260" s="445"/>
      <c r="AE260" s="554"/>
      <c r="AF260" s="448"/>
      <c r="AG260" s="448"/>
      <c r="AH260" s="448"/>
      <c r="CR260" s="445"/>
      <c r="CT260" s="448"/>
      <c r="CU260" s="448"/>
      <c r="CW260" s="448"/>
      <c r="CX260" s="448"/>
      <c r="CZ260" s="448"/>
      <c r="DA260" s="448"/>
      <c r="DC260" s="448"/>
      <c r="DD260" s="448"/>
      <c r="DF260" s="448"/>
      <c r="DG260" s="448"/>
      <c r="DJ260" s="445"/>
      <c r="DK260" s="445"/>
      <c r="DM260" s="447"/>
      <c r="DN260" s="447"/>
      <c r="DO260" s="462">
        <v>366</v>
      </c>
      <c r="DP260" s="461" t="s">
        <v>1369</v>
      </c>
      <c r="DQ260" s="460">
        <v>8</v>
      </c>
      <c r="DR260" s="459"/>
    </row>
    <row r="261" spans="4:122" s="435" customFormat="1" x14ac:dyDescent="0.25">
      <c r="D261" s="448"/>
      <c r="E261" s="448"/>
      <c r="F261" s="453"/>
      <c r="G261" s="454"/>
      <c r="H261" s="454"/>
      <c r="I261" s="453"/>
      <c r="J261" s="454"/>
      <c r="K261" s="453"/>
      <c r="L261" s="453"/>
      <c r="M261" s="453"/>
      <c r="N261" s="453"/>
      <c r="O261" s="453"/>
      <c r="P261" s="452"/>
      <c r="Q261" s="446"/>
      <c r="R261" s="446"/>
      <c r="S261" s="602"/>
      <c r="U261" s="445"/>
      <c r="V261" s="450"/>
      <c r="W261" s="445"/>
      <c r="X261" s="451"/>
      <c r="Y261" s="445"/>
      <c r="Z261" s="439"/>
      <c r="AA261" s="450"/>
      <c r="AB261" s="445"/>
      <c r="AC261" s="449"/>
      <c r="AD261" s="445"/>
      <c r="AE261" s="554"/>
      <c r="AF261" s="448"/>
      <c r="AG261" s="448"/>
      <c r="AH261" s="448"/>
      <c r="CR261" s="445"/>
      <c r="CT261" s="448"/>
      <c r="CU261" s="448"/>
      <c r="CW261" s="448"/>
      <c r="CX261" s="448"/>
      <c r="CZ261" s="448"/>
      <c r="DA261" s="448"/>
      <c r="DC261" s="448"/>
      <c r="DD261" s="448"/>
      <c r="DF261" s="448"/>
      <c r="DG261" s="448"/>
      <c r="DJ261" s="445"/>
      <c r="DK261" s="445"/>
      <c r="DM261" s="447"/>
      <c r="DN261" s="447"/>
      <c r="DO261" s="462">
        <v>367</v>
      </c>
      <c r="DP261" s="461" t="s">
        <v>1370</v>
      </c>
      <c r="DQ261" s="460">
        <v>9</v>
      </c>
      <c r="DR261" s="459"/>
    </row>
    <row r="262" spans="4:122" s="435" customFormat="1" x14ac:dyDescent="0.25">
      <c r="D262" s="448"/>
      <c r="E262" s="448"/>
      <c r="F262" s="453"/>
      <c r="G262" s="454"/>
      <c r="H262" s="454"/>
      <c r="I262" s="453"/>
      <c r="J262" s="454"/>
      <c r="K262" s="453"/>
      <c r="L262" s="453"/>
      <c r="M262" s="453"/>
      <c r="N262" s="453"/>
      <c r="O262" s="453"/>
      <c r="P262" s="452"/>
      <c r="Q262" s="446"/>
      <c r="R262" s="446"/>
      <c r="S262" s="602"/>
      <c r="U262" s="445"/>
      <c r="V262" s="450"/>
      <c r="W262" s="445"/>
      <c r="X262" s="451"/>
      <c r="Y262" s="445"/>
      <c r="Z262" s="439"/>
      <c r="AA262" s="450"/>
      <c r="AB262" s="445"/>
      <c r="AC262" s="449"/>
      <c r="AD262" s="445"/>
      <c r="AE262" s="554"/>
      <c r="AF262" s="448"/>
      <c r="AG262" s="448"/>
      <c r="AH262" s="448"/>
      <c r="CR262" s="445"/>
      <c r="CT262" s="448"/>
      <c r="CU262" s="448"/>
      <c r="CW262" s="448"/>
      <c r="CX262" s="448"/>
      <c r="CZ262" s="448"/>
      <c r="DA262" s="448"/>
      <c r="DC262" s="448"/>
      <c r="DD262" s="448"/>
      <c r="DF262" s="448"/>
      <c r="DG262" s="448"/>
      <c r="DJ262" s="445"/>
      <c r="DK262" s="445"/>
      <c r="DM262" s="447"/>
      <c r="DN262" s="447"/>
      <c r="DO262" s="462">
        <v>368</v>
      </c>
      <c r="DP262" s="461" t="s">
        <v>781</v>
      </c>
      <c r="DQ262" s="460">
        <v>10</v>
      </c>
      <c r="DR262" s="459"/>
    </row>
    <row r="263" spans="4:122" s="435" customFormat="1" x14ac:dyDescent="0.25">
      <c r="D263" s="448"/>
      <c r="E263" s="448"/>
      <c r="F263" s="453"/>
      <c r="G263" s="454"/>
      <c r="H263" s="454"/>
      <c r="I263" s="453"/>
      <c r="J263" s="454"/>
      <c r="K263" s="453"/>
      <c r="L263" s="453"/>
      <c r="M263" s="453"/>
      <c r="N263" s="453"/>
      <c r="O263" s="453"/>
      <c r="P263" s="452"/>
      <c r="Q263" s="446"/>
      <c r="R263" s="446"/>
      <c r="S263" s="602"/>
      <c r="U263" s="445"/>
      <c r="V263" s="450"/>
      <c r="W263" s="445"/>
      <c r="X263" s="451"/>
      <c r="Y263" s="445"/>
      <c r="Z263" s="439"/>
      <c r="AA263" s="450"/>
      <c r="AB263" s="445"/>
      <c r="AC263" s="449"/>
      <c r="AD263" s="445"/>
      <c r="AE263" s="554"/>
      <c r="AF263" s="448"/>
      <c r="AG263" s="448"/>
      <c r="AH263" s="448"/>
      <c r="CR263" s="445"/>
      <c r="CT263" s="448"/>
      <c r="CU263" s="448"/>
      <c r="CW263" s="448"/>
      <c r="CX263" s="448"/>
      <c r="CZ263" s="448"/>
      <c r="DA263" s="448"/>
      <c r="DC263" s="448"/>
      <c r="DD263" s="448"/>
      <c r="DF263" s="448"/>
      <c r="DG263" s="448"/>
      <c r="DJ263" s="445"/>
      <c r="DK263" s="445"/>
      <c r="DM263" s="447"/>
      <c r="DN263" s="447"/>
      <c r="DO263" s="462">
        <v>371</v>
      </c>
      <c r="DP263" s="461" t="s">
        <v>1371</v>
      </c>
      <c r="DQ263" s="460">
        <v>7</v>
      </c>
      <c r="DR263" s="459"/>
    </row>
    <row r="264" spans="4:122" s="435" customFormat="1" x14ac:dyDescent="0.25">
      <c r="D264" s="448"/>
      <c r="E264" s="448"/>
      <c r="F264" s="453"/>
      <c r="G264" s="454"/>
      <c r="H264" s="454"/>
      <c r="I264" s="453"/>
      <c r="J264" s="454"/>
      <c r="K264" s="453"/>
      <c r="L264" s="453"/>
      <c r="M264" s="453"/>
      <c r="N264" s="453"/>
      <c r="O264" s="453"/>
      <c r="P264" s="452"/>
      <c r="Q264" s="446"/>
      <c r="R264" s="446"/>
      <c r="S264" s="602"/>
      <c r="U264" s="445"/>
      <c r="V264" s="450"/>
      <c r="W264" s="445"/>
      <c r="X264" s="451"/>
      <c r="Y264" s="445"/>
      <c r="Z264" s="439"/>
      <c r="AA264" s="450"/>
      <c r="AB264" s="445"/>
      <c r="AC264" s="449"/>
      <c r="AD264" s="445"/>
      <c r="AE264" s="554"/>
      <c r="AF264" s="448"/>
      <c r="AG264" s="448"/>
      <c r="AH264" s="448"/>
      <c r="CR264" s="445"/>
      <c r="CT264" s="448"/>
      <c r="CU264" s="448"/>
      <c r="CW264" s="448"/>
      <c r="CX264" s="448"/>
      <c r="CZ264" s="448"/>
      <c r="DA264" s="448"/>
      <c r="DC264" s="448"/>
      <c r="DD264" s="448"/>
      <c r="DF264" s="448"/>
      <c r="DG264" s="448"/>
      <c r="DJ264" s="445"/>
      <c r="DK264" s="445"/>
      <c r="DM264" s="447"/>
      <c r="DN264" s="447"/>
      <c r="DO264" s="462">
        <v>372</v>
      </c>
      <c r="DP264" s="461" t="s">
        <v>1372</v>
      </c>
      <c r="DQ264" s="460">
        <v>8</v>
      </c>
      <c r="DR264" s="459"/>
    </row>
    <row r="265" spans="4:122" s="435" customFormat="1" x14ac:dyDescent="0.25">
      <c r="D265" s="448"/>
      <c r="E265" s="448"/>
      <c r="F265" s="453"/>
      <c r="G265" s="454"/>
      <c r="H265" s="454"/>
      <c r="I265" s="453"/>
      <c r="J265" s="454"/>
      <c r="K265" s="453"/>
      <c r="L265" s="453"/>
      <c r="M265" s="453"/>
      <c r="N265" s="453"/>
      <c r="O265" s="453"/>
      <c r="P265" s="452"/>
      <c r="Q265" s="446"/>
      <c r="R265" s="446"/>
      <c r="S265" s="602"/>
      <c r="U265" s="445"/>
      <c r="V265" s="450"/>
      <c r="W265" s="445"/>
      <c r="X265" s="451"/>
      <c r="Y265" s="445"/>
      <c r="Z265" s="439"/>
      <c r="AA265" s="450"/>
      <c r="AB265" s="445"/>
      <c r="AC265" s="449"/>
      <c r="AD265" s="445"/>
      <c r="AE265" s="554"/>
      <c r="AF265" s="448"/>
      <c r="AG265" s="448"/>
      <c r="AH265" s="448"/>
      <c r="CR265" s="445"/>
      <c r="CT265" s="448"/>
      <c r="CU265" s="448"/>
      <c r="CW265" s="448"/>
      <c r="CX265" s="448"/>
      <c r="CZ265" s="448"/>
      <c r="DA265" s="448"/>
      <c r="DC265" s="448"/>
      <c r="DD265" s="448"/>
      <c r="DF265" s="448"/>
      <c r="DG265" s="448"/>
      <c r="DJ265" s="445"/>
      <c r="DK265" s="445"/>
      <c r="DM265" s="447"/>
      <c r="DN265" s="447"/>
      <c r="DO265" s="462">
        <v>373</v>
      </c>
      <c r="DP265" s="461" t="s">
        <v>1373</v>
      </c>
      <c r="DQ265" s="460">
        <v>9</v>
      </c>
      <c r="DR265" s="459"/>
    </row>
    <row r="266" spans="4:122" s="435" customFormat="1" x14ac:dyDescent="0.25">
      <c r="D266" s="448"/>
      <c r="E266" s="448"/>
      <c r="F266" s="453"/>
      <c r="G266" s="454"/>
      <c r="H266" s="454"/>
      <c r="I266" s="453"/>
      <c r="J266" s="454"/>
      <c r="K266" s="453"/>
      <c r="L266" s="453"/>
      <c r="M266" s="453"/>
      <c r="N266" s="453"/>
      <c r="O266" s="453"/>
      <c r="P266" s="452"/>
      <c r="Q266" s="446"/>
      <c r="R266" s="446"/>
      <c r="S266" s="602"/>
      <c r="U266" s="445"/>
      <c r="V266" s="450"/>
      <c r="W266" s="445"/>
      <c r="X266" s="451"/>
      <c r="Y266" s="445"/>
      <c r="Z266" s="439"/>
      <c r="AA266" s="450"/>
      <c r="AB266" s="445"/>
      <c r="AC266" s="449"/>
      <c r="AD266" s="445"/>
      <c r="AE266" s="554"/>
      <c r="AF266" s="448"/>
      <c r="AG266" s="448"/>
      <c r="AH266" s="448"/>
      <c r="CR266" s="445"/>
      <c r="CT266" s="448"/>
      <c r="CU266" s="448"/>
      <c r="CW266" s="448"/>
      <c r="CX266" s="448"/>
      <c r="CZ266" s="448"/>
      <c r="DA266" s="448"/>
      <c r="DC266" s="448"/>
      <c r="DD266" s="448"/>
      <c r="DF266" s="448"/>
      <c r="DG266" s="448"/>
      <c r="DJ266" s="445"/>
      <c r="DK266" s="445"/>
      <c r="DM266" s="447"/>
      <c r="DN266" s="447"/>
      <c r="DO266" s="462">
        <v>374</v>
      </c>
      <c r="DP266" s="461" t="s">
        <v>1374</v>
      </c>
      <c r="DQ266" s="460">
        <v>10</v>
      </c>
      <c r="DR266" s="459"/>
    </row>
    <row r="267" spans="4:122" s="435" customFormat="1" x14ac:dyDescent="0.25">
      <c r="D267" s="448"/>
      <c r="E267" s="448"/>
      <c r="F267" s="453"/>
      <c r="G267" s="454"/>
      <c r="H267" s="454"/>
      <c r="I267" s="453"/>
      <c r="J267" s="454"/>
      <c r="K267" s="453"/>
      <c r="L267" s="453"/>
      <c r="M267" s="453"/>
      <c r="N267" s="453"/>
      <c r="O267" s="453"/>
      <c r="P267" s="452"/>
      <c r="Q267" s="446"/>
      <c r="R267" s="446"/>
      <c r="S267" s="602"/>
      <c r="U267" s="445"/>
      <c r="V267" s="450"/>
      <c r="W267" s="445"/>
      <c r="X267" s="451"/>
      <c r="Y267" s="445"/>
      <c r="Z267" s="439"/>
      <c r="AA267" s="450"/>
      <c r="AB267" s="445"/>
      <c r="AC267" s="449"/>
      <c r="AD267" s="445"/>
      <c r="AE267" s="554"/>
      <c r="AF267" s="448"/>
      <c r="AG267" s="448"/>
      <c r="AH267" s="448"/>
      <c r="CR267" s="445"/>
      <c r="CT267" s="448"/>
      <c r="CU267" s="448"/>
      <c r="CW267" s="448"/>
      <c r="CX267" s="448"/>
      <c r="CZ267" s="448"/>
      <c r="DA267" s="448"/>
      <c r="DC267" s="448"/>
      <c r="DD267" s="448"/>
      <c r="DF267" s="448"/>
      <c r="DG267" s="448"/>
      <c r="DJ267" s="445"/>
      <c r="DK267" s="445"/>
      <c r="DM267" s="447"/>
      <c r="DN267" s="447"/>
      <c r="DO267" s="462">
        <v>375</v>
      </c>
      <c r="DP267" s="461" t="s">
        <v>786</v>
      </c>
      <c r="DQ267" s="460">
        <v>11</v>
      </c>
      <c r="DR267" s="459"/>
    </row>
    <row r="268" spans="4:122" s="435" customFormat="1" x14ac:dyDescent="0.25">
      <c r="D268" s="448"/>
      <c r="E268" s="448"/>
      <c r="F268" s="453"/>
      <c r="G268" s="454"/>
      <c r="H268" s="454"/>
      <c r="I268" s="453"/>
      <c r="J268" s="454"/>
      <c r="K268" s="453"/>
      <c r="L268" s="453"/>
      <c r="M268" s="453"/>
      <c r="N268" s="453"/>
      <c r="O268" s="453"/>
      <c r="P268" s="452"/>
      <c r="Q268" s="446"/>
      <c r="R268" s="446"/>
      <c r="S268" s="602"/>
      <c r="U268" s="445"/>
      <c r="V268" s="450"/>
      <c r="W268" s="445"/>
      <c r="X268" s="451"/>
      <c r="Y268" s="445"/>
      <c r="Z268" s="439"/>
      <c r="AA268" s="450"/>
      <c r="AB268" s="445"/>
      <c r="AC268" s="449"/>
      <c r="AD268" s="445"/>
      <c r="AE268" s="554"/>
      <c r="AF268" s="448"/>
      <c r="AG268" s="448"/>
      <c r="AH268" s="448"/>
      <c r="CR268" s="445"/>
      <c r="CT268" s="448"/>
      <c r="CU268" s="448"/>
      <c r="CW268" s="448"/>
      <c r="CX268" s="448"/>
      <c r="CZ268" s="448"/>
      <c r="DA268" s="448"/>
      <c r="DC268" s="448"/>
      <c r="DD268" s="448"/>
      <c r="DF268" s="448"/>
      <c r="DG268" s="448"/>
      <c r="DJ268" s="445"/>
      <c r="DK268" s="445"/>
      <c r="DM268" s="447"/>
      <c r="DN268" s="447"/>
      <c r="DO268" s="462">
        <v>376</v>
      </c>
      <c r="DP268" s="461" t="s">
        <v>1375</v>
      </c>
      <c r="DQ268" s="460">
        <v>8</v>
      </c>
      <c r="DR268" s="459"/>
    </row>
    <row r="269" spans="4:122" s="435" customFormat="1" x14ac:dyDescent="0.25">
      <c r="D269" s="448"/>
      <c r="E269" s="448"/>
      <c r="F269" s="453"/>
      <c r="G269" s="454"/>
      <c r="H269" s="454"/>
      <c r="I269" s="453"/>
      <c r="J269" s="454"/>
      <c r="K269" s="453"/>
      <c r="L269" s="453"/>
      <c r="M269" s="453"/>
      <c r="N269" s="453"/>
      <c r="O269" s="453"/>
      <c r="P269" s="452"/>
      <c r="Q269" s="446"/>
      <c r="R269" s="446"/>
      <c r="S269" s="602"/>
      <c r="U269" s="445"/>
      <c r="V269" s="450"/>
      <c r="W269" s="445"/>
      <c r="X269" s="451"/>
      <c r="Y269" s="445"/>
      <c r="Z269" s="439"/>
      <c r="AA269" s="450"/>
      <c r="AB269" s="445"/>
      <c r="AC269" s="449"/>
      <c r="AD269" s="445"/>
      <c r="AE269" s="554"/>
      <c r="AF269" s="448"/>
      <c r="AG269" s="448"/>
      <c r="AH269" s="448"/>
      <c r="CR269" s="445"/>
      <c r="CT269" s="448"/>
      <c r="CU269" s="448"/>
      <c r="CW269" s="448"/>
      <c r="CX269" s="448"/>
      <c r="CZ269" s="448"/>
      <c r="DA269" s="448"/>
      <c r="DC269" s="448"/>
      <c r="DD269" s="448"/>
      <c r="DF269" s="448"/>
      <c r="DG269" s="448"/>
      <c r="DJ269" s="445"/>
      <c r="DK269" s="445"/>
      <c r="DM269" s="447"/>
      <c r="DN269" s="447"/>
      <c r="DO269" s="462">
        <v>377</v>
      </c>
      <c r="DP269" s="461" t="s">
        <v>1376</v>
      </c>
      <c r="DQ269" s="460">
        <v>9</v>
      </c>
      <c r="DR269" s="459"/>
    </row>
    <row r="270" spans="4:122" s="435" customFormat="1" x14ac:dyDescent="0.25">
      <c r="D270" s="448"/>
      <c r="E270" s="448"/>
      <c r="F270" s="453"/>
      <c r="G270" s="454"/>
      <c r="H270" s="454"/>
      <c r="I270" s="453"/>
      <c r="J270" s="454"/>
      <c r="K270" s="453"/>
      <c r="L270" s="453"/>
      <c r="M270" s="453"/>
      <c r="N270" s="453"/>
      <c r="O270" s="453"/>
      <c r="P270" s="452"/>
      <c r="Q270" s="446"/>
      <c r="R270" s="446"/>
      <c r="S270" s="602"/>
      <c r="U270" s="445"/>
      <c r="V270" s="450"/>
      <c r="W270" s="445"/>
      <c r="X270" s="451"/>
      <c r="Y270" s="445"/>
      <c r="Z270" s="439"/>
      <c r="AA270" s="450"/>
      <c r="AB270" s="445"/>
      <c r="AC270" s="449"/>
      <c r="AD270" s="445"/>
      <c r="AE270" s="554"/>
      <c r="AF270" s="448"/>
      <c r="AG270" s="448"/>
      <c r="AH270" s="448"/>
      <c r="CR270" s="445"/>
      <c r="CT270" s="448"/>
      <c r="CU270" s="448"/>
      <c r="CW270" s="448"/>
      <c r="CX270" s="448"/>
      <c r="CZ270" s="448"/>
      <c r="DA270" s="448"/>
      <c r="DC270" s="448"/>
      <c r="DD270" s="448"/>
      <c r="DF270" s="448"/>
      <c r="DG270" s="448"/>
      <c r="DJ270" s="445"/>
      <c r="DK270" s="445"/>
      <c r="DM270" s="447"/>
      <c r="DN270" s="447"/>
      <c r="DO270" s="462">
        <v>378</v>
      </c>
      <c r="DP270" s="461" t="s">
        <v>789</v>
      </c>
      <c r="DQ270" s="460">
        <v>11</v>
      </c>
      <c r="DR270" s="459"/>
    </row>
    <row r="271" spans="4:122" s="435" customFormat="1" x14ac:dyDescent="0.25">
      <c r="D271" s="448"/>
      <c r="E271" s="448"/>
      <c r="F271" s="453"/>
      <c r="G271" s="454"/>
      <c r="H271" s="454"/>
      <c r="I271" s="453"/>
      <c r="J271" s="454"/>
      <c r="K271" s="453"/>
      <c r="L271" s="453"/>
      <c r="M271" s="453"/>
      <c r="N271" s="453"/>
      <c r="O271" s="453"/>
      <c r="P271" s="452"/>
      <c r="Q271" s="446"/>
      <c r="R271" s="446"/>
      <c r="S271" s="602"/>
      <c r="U271" s="445"/>
      <c r="V271" s="450"/>
      <c r="W271" s="445"/>
      <c r="X271" s="451"/>
      <c r="Y271" s="445"/>
      <c r="Z271" s="439"/>
      <c r="AA271" s="450"/>
      <c r="AB271" s="445"/>
      <c r="AC271" s="449"/>
      <c r="AD271" s="445"/>
      <c r="AE271" s="554"/>
      <c r="AF271" s="448"/>
      <c r="AG271" s="448"/>
      <c r="AH271" s="448"/>
      <c r="CR271" s="445"/>
      <c r="CT271" s="448"/>
      <c r="CU271" s="448"/>
      <c r="CW271" s="448"/>
      <c r="CX271" s="448"/>
      <c r="CZ271" s="448"/>
      <c r="DA271" s="448"/>
      <c r="DC271" s="448"/>
      <c r="DD271" s="448"/>
      <c r="DF271" s="448"/>
      <c r="DG271" s="448"/>
      <c r="DJ271" s="445"/>
      <c r="DK271" s="445"/>
      <c r="DM271" s="447"/>
      <c r="DN271" s="447"/>
      <c r="DO271" s="462">
        <v>381</v>
      </c>
      <c r="DP271" s="461" t="s">
        <v>1493</v>
      </c>
      <c r="DQ271" s="460">
        <v>10</v>
      </c>
      <c r="DR271" s="459"/>
    </row>
    <row r="272" spans="4:122" s="435" customFormat="1" x14ac:dyDescent="0.25">
      <c r="D272" s="448"/>
      <c r="E272" s="448"/>
      <c r="F272" s="453"/>
      <c r="G272" s="454"/>
      <c r="H272" s="454"/>
      <c r="I272" s="453"/>
      <c r="J272" s="454"/>
      <c r="K272" s="453"/>
      <c r="L272" s="453"/>
      <c r="M272" s="453"/>
      <c r="N272" s="453"/>
      <c r="O272" s="453"/>
      <c r="P272" s="452"/>
      <c r="Q272" s="446"/>
      <c r="R272" s="446"/>
      <c r="S272" s="602"/>
      <c r="U272" s="445"/>
      <c r="V272" s="450"/>
      <c r="W272" s="445"/>
      <c r="X272" s="451"/>
      <c r="Y272" s="445"/>
      <c r="Z272" s="439"/>
      <c r="AA272" s="450"/>
      <c r="AB272" s="445"/>
      <c r="AC272" s="449"/>
      <c r="AD272" s="445"/>
      <c r="AE272" s="554"/>
      <c r="AF272" s="448"/>
      <c r="AG272" s="448"/>
      <c r="AH272" s="448"/>
      <c r="CR272" s="445"/>
      <c r="CT272" s="448"/>
      <c r="CU272" s="448"/>
      <c r="CW272" s="448"/>
      <c r="CX272" s="448"/>
      <c r="CZ272" s="448"/>
      <c r="DA272" s="448"/>
      <c r="DC272" s="448"/>
      <c r="DD272" s="448"/>
      <c r="DF272" s="448"/>
      <c r="DG272" s="448"/>
      <c r="DJ272" s="445"/>
      <c r="DK272" s="445"/>
      <c r="DM272" s="447"/>
      <c r="DN272" s="447"/>
      <c r="DO272" s="462">
        <v>382</v>
      </c>
      <c r="DP272" s="461" t="s">
        <v>1494</v>
      </c>
      <c r="DQ272" s="460">
        <v>11</v>
      </c>
      <c r="DR272" s="459"/>
    </row>
    <row r="273" spans="4:122" s="435" customFormat="1" x14ac:dyDescent="0.25">
      <c r="D273" s="448"/>
      <c r="E273" s="448"/>
      <c r="F273" s="453"/>
      <c r="G273" s="454"/>
      <c r="H273" s="454"/>
      <c r="I273" s="453"/>
      <c r="J273" s="454"/>
      <c r="K273" s="453"/>
      <c r="L273" s="453"/>
      <c r="M273" s="453"/>
      <c r="N273" s="453"/>
      <c r="O273" s="453"/>
      <c r="P273" s="452"/>
      <c r="Q273" s="446"/>
      <c r="R273" s="446"/>
      <c r="S273" s="602"/>
      <c r="U273" s="445"/>
      <c r="V273" s="450"/>
      <c r="W273" s="445"/>
      <c r="X273" s="451"/>
      <c r="Y273" s="445"/>
      <c r="Z273" s="439"/>
      <c r="AA273" s="450"/>
      <c r="AB273" s="445"/>
      <c r="AC273" s="449"/>
      <c r="AD273" s="445"/>
      <c r="AE273" s="554"/>
      <c r="AF273" s="448"/>
      <c r="AG273" s="448"/>
      <c r="AH273" s="448"/>
      <c r="CR273" s="445"/>
      <c r="CT273" s="448"/>
      <c r="CU273" s="448"/>
      <c r="CW273" s="448"/>
      <c r="CX273" s="448"/>
      <c r="CZ273" s="448"/>
      <c r="DA273" s="448"/>
      <c r="DC273" s="448"/>
      <c r="DD273" s="448"/>
      <c r="DF273" s="448"/>
      <c r="DG273" s="448"/>
      <c r="DJ273" s="445"/>
      <c r="DK273" s="445"/>
      <c r="DM273" s="447"/>
      <c r="DN273" s="447"/>
      <c r="DO273" s="462">
        <v>383</v>
      </c>
      <c r="DP273" s="461" t="s">
        <v>1495</v>
      </c>
      <c r="DQ273" s="460">
        <v>12</v>
      </c>
      <c r="DR273" s="459"/>
    </row>
    <row r="274" spans="4:122" s="435" customFormat="1" x14ac:dyDescent="0.25">
      <c r="D274" s="448"/>
      <c r="E274" s="448"/>
      <c r="F274" s="453"/>
      <c r="G274" s="454"/>
      <c r="H274" s="454"/>
      <c r="I274" s="453"/>
      <c r="J274" s="454"/>
      <c r="K274" s="453"/>
      <c r="L274" s="453"/>
      <c r="M274" s="453"/>
      <c r="N274" s="453"/>
      <c r="O274" s="453"/>
      <c r="P274" s="452"/>
      <c r="Q274" s="446"/>
      <c r="R274" s="446"/>
      <c r="S274" s="602"/>
      <c r="U274" s="445"/>
      <c r="V274" s="450"/>
      <c r="W274" s="445"/>
      <c r="X274" s="451"/>
      <c r="Y274" s="445"/>
      <c r="Z274" s="439"/>
      <c r="AA274" s="450"/>
      <c r="AB274" s="445"/>
      <c r="AC274" s="449"/>
      <c r="AD274" s="445"/>
      <c r="AE274" s="554"/>
      <c r="AF274" s="448"/>
      <c r="AG274" s="448"/>
      <c r="AH274" s="448"/>
      <c r="CR274" s="445"/>
      <c r="CT274" s="448"/>
      <c r="CU274" s="448"/>
      <c r="CW274" s="448"/>
      <c r="CX274" s="448"/>
      <c r="CZ274" s="448"/>
      <c r="DA274" s="448"/>
      <c r="DC274" s="448"/>
      <c r="DD274" s="448"/>
      <c r="DF274" s="448"/>
      <c r="DG274" s="448"/>
      <c r="DJ274" s="445"/>
      <c r="DK274" s="445"/>
      <c r="DM274" s="447"/>
      <c r="DN274" s="447"/>
      <c r="DO274" s="462">
        <v>410</v>
      </c>
      <c r="DP274" s="461" t="s">
        <v>1377</v>
      </c>
      <c r="DQ274" s="460">
        <v>5</v>
      </c>
      <c r="DR274" s="459"/>
    </row>
    <row r="275" spans="4:122" s="435" customFormat="1" x14ac:dyDescent="0.25">
      <c r="D275" s="448"/>
      <c r="E275" s="448"/>
      <c r="F275" s="453"/>
      <c r="G275" s="454"/>
      <c r="H275" s="454"/>
      <c r="I275" s="453"/>
      <c r="J275" s="454"/>
      <c r="K275" s="453"/>
      <c r="L275" s="453"/>
      <c r="M275" s="453"/>
      <c r="N275" s="453"/>
      <c r="O275" s="453"/>
      <c r="P275" s="452"/>
      <c r="Q275" s="446"/>
      <c r="R275" s="446"/>
      <c r="S275" s="602"/>
      <c r="U275" s="445"/>
      <c r="V275" s="450"/>
      <c r="W275" s="445"/>
      <c r="X275" s="451"/>
      <c r="Y275" s="445"/>
      <c r="Z275" s="439"/>
      <c r="AA275" s="450"/>
      <c r="AB275" s="445"/>
      <c r="AC275" s="449"/>
      <c r="AD275" s="445"/>
      <c r="AE275" s="554"/>
      <c r="AF275" s="448"/>
      <c r="AG275" s="448"/>
      <c r="AH275" s="448"/>
      <c r="CR275" s="445"/>
      <c r="CT275" s="448"/>
      <c r="CU275" s="448"/>
      <c r="CW275" s="448"/>
      <c r="CX275" s="448"/>
      <c r="CZ275" s="448"/>
      <c r="DA275" s="448"/>
      <c r="DC275" s="448"/>
      <c r="DD275" s="448"/>
      <c r="DF275" s="448"/>
      <c r="DG275" s="448"/>
      <c r="DJ275" s="445"/>
      <c r="DK275" s="445"/>
      <c r="DM275" s="447"/>
      <c r="DN275" s="447"/>
      <c r="DO275" s="462">
        <v>411</v>
      </c>
      <c r="DP275" s="461" t="s">
        <v>1378</v>
      </c>
      <c r="DQ275" s="460">
        <v>6</v>
      </c>
      <c r="DR275" s="459" t="s">
        <v>961</v>
      </c>
    </row>
    <row r="276" spans="4:122" s="435" customFormat="1" x14ac:dyDescent="0.25">
      <c r="D276" s="448"/>
      <c r="E276" s="448"/>
      <c r="F276" s="453"/>
      <c r="G276" s="454"/>
      <c r="H276" s="454"/>
      <c r="I276" s="453"/>
      <c r="J276" s="454"/>
      <c r="K276" s="453"/>
      <c r="L276" s="453"/>
      <c r="M276" s="453"/>
      <c r="N276" s="453"/>
      <c r="O276" s="453"/>
      <c r="P276" s="452"/>
      <c r="Q276" s="446"/>
      <c r="R276" s="446"/>
      <c r="S276" s="602"/>
      <c r="U276" s="445"/>
      <c r="V276" s="450"/>
      <c r="W276" s="445"/>
      <c r="X276" s="451"/>
      <c r="Y276" s="445"/>
      <c r="Z276" s="439"/>
      <c r="AA276" s="450"/>
      <c r="AB276" s="445"/>
      <c r="AC276" s="449"/>
      <c r="AD276" s="445"/>
      <c r="AE276" s="554"/>
      <c r="AF276" s="448"/>
      <c r="AG276" s="448"/>
      <c r="AH276" s="448"/>
      <c r="CR276" s="445"/>
      <c r="CT276" s="448"/>
      <c r="CU276" s="448"/>
      <c r="CW276" s="448"/>
      <c r="CX276" s="448"/>
      <c r="CZ276" s="448"/>
      <c r="DA276" s="448"/>
      <c r="DC276" s="448"/>
      <c r="DD276" s="448"/>
      <c r="DF276" s="448"/>
      <c r="DG276" s="448"/>
      <c r="DJ276" s="445"/>
      <c r="DK276" s="445"/>
      <c r="DM276" s="447"/>
      <c r="DN276" s="447"/>
      <c r="DO276" s="462">
        <v>412</v>
      </c>
      <c r="DP276" s="461" t="s">
        <v>1379</v>
      </c>
      <c r="DQ276" s="460">
        <v>7</v>
      </c>
      <c r="DR276" s="459" t="s">
        <v>961</v>
      </c>
    </row>
    <row r="277" spans="4:122" s="435" customFormat="1" x14ac:dyDescent="0.25">
      <c r="D277" s="448"/>
      <c r="E277" s="448"/>
      <c r="F277" s="453"/>
      <c r="G277" s="454"/>
      <c r="H277" s="454"/>
      <c r="I277" s="453"/>
      <c r="J277" s="454"/>
      <c r="K277" s="453"/>
      <c r="L277" s="453"/>
      <c r="M277" s="453"/>
      <c r="N277" s="453"/>
      <c r="O277" s="453"/>
      <c r="P277" s="452"/>
      <c r="Q277" s="446"/>
      <c r="R277" s="446"/>
      <c r="S277" s="602"/>
      <c r="U277" s="445"/>
      <c r="V277" s="450"/>
      <c r="W277" s="445"/>
      <c r="X277" s="451"/>
      <c r="Y277" s="445"/>
      <c r="Z277" s="439"/>
      <c r="AA277" s="450"/>
      <c r="AB277" s="445"/>
      <c r="AC277" s="449"/>
      <c r="AD277" s="445"/>
      <c r="AE277" s="554"/>
      <c r="AF277" s="448"/>
      <c r="AG277" s="448"/>
      <c r="AH277" s="448"/>
      <c r="CR277" s="445"/>
      <c r="CT277" s="448"/>
      <c r="CU277" s="448"/>
      <c r="CW277" s="448"/>
      <c r="CX277" s="448"/>
      <c r="CZ277" s="448"/>
      <c r="DA277" s="448"/>
      <c r="DC277" s="448"/>
      <c r="DD277" s="448"/>
      <c r="DF277" s="448"/>
      <c r="DG277" s="448"/>
      <c r="DJ277" s="445"/>
      <c r="DK277" s="445"/>
      <c r="DM277" s="447"/>
      <c r="DN277" s="447"/>
      <c r="DO277" s="462">
        <v>413</v>
      </c>
      <c r="DP277" s="461" t="s">
        <v>793</v>
      </c>
      <c r="DQ277" s="460">
        <v>8</v>
      </c>
      <c r="DR277" s="459" t="s">
        <v>961</v>
      </c>
    </row>
    <row r="278" spans="4:122" s="435" customFormat="1" x14ac:dyDescent="0.25">
      <c r="D278" s="448"/>
      <c r="E278" s="448"/>
      <c r="F278" s="453"/>
      <c r="G278" s="454"/>
      <c r="H278" s="454"/>
      <c r="I278" s="453"/>
      <c r="J278" s="454"/>
      <c r="K278" s="453"/>
      <c r="L278" s="453"/>
      <c r="M278" s="453"/>
      <c r="N278" s="453"/>
      <c r="O278" s="453"/>
      <c r="P278" s="452"/>
      <c r="Q278" s="446"/>
      <c r="R278" s="446"/>
      <c r="S278" s="602"/>
      <c r="U278" s="445"/>
      <c r="V278" s="450"/>
      <c r="W278" s="445"/>
      <c r="X278" s="451"/>
      <c r="Y278" s="445"/>
      <c r="Z278" s="439"/>
      <c r="AA278" s="450"/>
      <c r="AB278" s="445"/>
      <c r="AC278" s="449"/>
      <c r="AD278" s="445"/>
      <c r="AE278" s="554"/>
      <c r="AF278" s="448"/>
      <c r="AG278" s="448"/>
      <c r="AH278" s="448"/>
      <c r="CR278" s="445"/>
      <c r="CT278" s="448"/>
      <c r="CU278" s="448"/>
      <c r="CW278" s="448"/>
      <c r="CX278" s="448"/>
      <c r="CZ278" s="448"/>
      <c r="DA278" s="448"/>
      <c r="DC278" s="448"/>
      <c r="DD278" s="448"/>
      <c r="DF278" s="448"/>
      <c r="DG278" s="448"/>
      <c r="DJ278" s="445"/>
      <c r="DK278" s="445"/>
      <c r="DM278" s="447"/>
      <c r="DN278" s="447"/>
      <c r="DO278" s="462">
        <v>420</v>
      </c>
      <c r="DP278" s="461" t="s">
        <v>794</v>
      </c>
      <c r="DQ278" s="460">
        <v>4</v>
      </c>
      <c r="DR278" s="459" t="s">
        <v>960</v>
      </c>
    </row>
    <row r="279" spans="4:122" s="435" customFormat="1" x14ac:dyDescent="0.25">
      <c r="D279" s="448"/>
      <c r="E279" s="448"/>
      <c r="F279" s="453"/>
      <c r="G279" s="454"/>
      <c r="H279" s="454"/>
      <c r="I279" s="453"/>
      <c r="J279" s="454"/>
      <c r="K279" s="453"/>
      <c r="L279" s="453"/>
      <c r="M279" s="453"/>
      <c r="N279" s="453"/>
      <c r="O279" s="453"/>
      <c r="P279" s="452"/>
      <c r="Q279" s="446"/>
      <c r="R279" s="446"/>
      <c r="S279" s="602"/>
      <c r="U279" s="445"/>
      <c r="V279" s="450"/>
      <c r="W279" s="445"/>
      <c r="X279" s="451"/>
      <c r="Y279" s="445"/>
      <c r="Z279" s="439"/>
      <c r="AA279" s="450"/>
      <c r="AB279" s="445"/>
      <c r="AC279" s="449"/>
      <c r="AD279" s="445"/>
      <c r="AE279" s="554"/>
      <c r="AF279" s="448"/>
      <c r="AG279" s="448"/>
      <c r="AH279" s="448"/>
      <c r="CR279" s="445"/>
      <c r="CT279" s="448"/>
      <c r="CU279" s="448"/>
      <c r="CW279" s="448"/>
      <c r="CX279" s="448"/>
      <c r="CZ279" s="448"/>
      <c r="DA279" s="448"/>
      <c r="DC279" s="448"/>
      <c r="DD279" s="448"/>
      <c r="DF279" s="448"/>
      <c r="DG279" s="448"/>
      <c r="DJ279" s="445"/>
      <c r="DK279" s="445"/>
      <c r="DM279" s="447"/>
      <c r="DN279" s="447"/>
      <c r="DO279" s="462">
        <v>421</v>
      </c>
      <c r="DP279" s="461" t="s">
        <v>1380</v>
      </c>
      <c r="DQ279" s="460">
        <v>5</v>
      </c>
      <c r="DR279" s="459" t="s">
        <v>960</v>
      </c>
    </row>
    <row r="280" spans="4:122" s="435" customFormat="1" x14ac:dyDescent="0.25">
      <c r="D280" s="448"/>
      <c r="E280" s="448"/>
      <c r="F280" s="453"/>
      <c r="G280" s="454"/>
      <c r="H280" s="454"/>
      <c r="I280" s="453"/>
      <c r="J280" s="454"/>
      <c r="K280" s="453"/>
      <c r="L280" s="453"/>
      <c r="M280" s="453"/>
      <c r="N280" s="453"/>
      <c r="O280" s="453"/>
      <c r="P280" s="452"/>
      <c r="Q280" s="446"/>
      <c r="R280" s="446"/>
      <c r="S280" s="602"/>
      <c r="U280" s="445"/>
      <c r="V280" s="450"/>
      <c r="W280" s="445"/>
      <c r="X280" s="451"/>
      <c r="Y280" s="445"/>
      <c r="Z280" s="439"/>
      <c r="AA280" s="450"/>
      <c r="AB280" s="445"/>
      <c r="AC280" s="449"/>
      <c r="AD280" s="445"/>
      <c r="AE280" s="554"/>
      <c r="AF280" s="448"/>
      <c r="AG280" s="448"/>
      <c r="AH280" s="448"/>
      <c r="CR280" s="445"/>
      <c r="CT280" s="448"/>
      <c r="CU280" s="448"/>
      <c r="CW280" s="448"/>
      <c r="CX280" s="448"/>
      <c r="CZ280" s="448"/>
      <c r="DA280" s="448"/>
      <c r="DC280" s="448"/>
      <c r="DD280" s="448"/>
      <c r="DF280" s="448"/>
      <c r="DG280" s="448"/>
      <c r="DJ280" s="445"/>
      <c r="DK280" s="445"/>
      <c r="DM280" s="447"/>
      <c r="DN280" s="447"/>
      <c r="DO280" s="462">
        <v>422</v>
      </c>
      <c r="DP280" s="461" t="s">
        <v>1381</v>
      </c>
      <c r="DQ280" s="460">
        <v>6</v>
      </c>
      <c r="DR280" s="459" t="s">
        <v>960</v>
      </c>
    </row>
    <row r="281" spans="4:122" s="435" customFormat="1" x14ac:dyDescent="0.25">
      <c r="D281" s="448"/>
      <c r="E281" s="448"/>
      <c r="F281" s="453"/>
      <c r="G281" s="454"/>
      <c r="H281" s="454"/>
      <c r="I281" s="453"/>
      <c r="J281" s="454"/>
      <c r="K281" s="453"/>
      <c r="L281" s="453"/>
      <c r="M281" s="453"/>
      <c r="N281" s="453"/>
      <c r="O281" s="453"/>
      <c r="P281" s="452"/>
      <c r="Q281" s="446"/>
      <c r="R281" s="446"/>
      <c r="S281" s="602"/>
      <c r="U281" s="445"/>
      <c r="V281" s="450"/>
      <c r="W281" s="445"/>
      <c r="X281" s="451"/>
      <c r="Y281" s="445"/>
      <c r="Z281" s="439"/>
      <c r="AA281" s="450"/>
      <c r="AB281" s="445"/>
      <c r="AC281" s="449"/>
      <c r="AD281" s="445"/>
      <c r="AE281" s="554"/>
      <c r="AF281" s="448"/>
      <c r="AG281" s="448"/>
      <c r="AH281" s="448"/>
      <c r="CR281" s="445"/>
      <c r="CT281" s="448"/>
      <c r="CU281" s="448"/>
      <c r="CW281" s="448"/>
      <c r="CX281" s="448"/>
      <c r="CZ281" s="448"/>
      <c r="DA281" s="448"/>
      <c r="DC281" s="448"/>
      <c r="DD281" s="448"/>
      <c r="DF281" s="448"/>
      <c r="DG281" s="448"/>
      <c r="DJ281" s="445"/>
      <c r="DK281" s="445"/>
      <c r="DM281" s="447"/>
      <c r="DN281" s="447"/>
      <c r="DO281" s="462">
        <v>423</v>
      </c>
      <c r="DP281" s="461" t="s">
        <v>1382</v>
      </c>
      <c r="DQ281" s="460">
        <v>7</v>
      </c>
      <c r="DR281" s="459" t="s">
        <v>960</v>
      </c>
    </row>
    <row r="282" spans="4:122" s="435" customFormat="1" x14ac:dyDescent="0.25">
      <c r="D282" s="448"/>
      <c r="E282" s="448"/>
      <c r="F282" s="453"/>
      <c r="G282" s="454"/>
      <c r="H282" s="454"/>
      <c r="I282" s="453"/>
      <c r="J282" s="454"/>
      <c r="K282" s="453"/>
      <c r="L282" s="453"/>
      <c r="M282" s="453"/>
      <c r="N282" s="453"/>
      <c r="O282" s="453"/>
      <c r="P282" s="452"/>
      <c r="Q282" s="446"/>
      <c r="R282" s="446"/>
      <c r="S282" s="602"/>
      <c r="U282" s="445"/>
      <c r="V282" s="450"/>
      <c r="W282" s="445"/>
      <c r="X282" s="451"/>
      <c r="Y282" s="445"/>
      <c r="Z282" s="439"/>
      <c r="AA282" s="450"/>
      <c r="AB282" s="445"/>
      <c r="AC282" s="449"/>
      <c r="AD282" s="445"/>
      <c r="AE282" s="554"/>
      <c r="AF282" s="448"/>
      <c r="AG282" s="448"/>
      <c r="AH282" s="448"/>
      <c r="CR282" s="445"/>
      <c r="CT282" s="448"/>
      <c r="CU282" s="448"/>
      <c r="CW282" s="448"/>
      <c r="CX282" s="448"/>
      <c r="CZ282" s="448"/>
      <c r="DA282" s="448"/>
      <c r="DC282" s="448"/>
      <c r="DD282" s="448"/>
      <c r="DF282" s="448"/>
      <c r="DG282" s="448"/>
      <c r="DJ282" s="445"/>
      <c r="DK282" s="445"/>
      <c r="DM282" s="447"/>
      <c r="DN282" s="447"/>
      <c r="DO282" s="462">
        <v>424</v>
      </c>
      <c r="DP282" s="461" t="s">
        <v>1383</v>
      </c>
      <c r="DQ282" s="460">
        <v>8</v>
      </c>
      <c r="DR282" s="459" t="s">
        <v>960</v>
      </c>
    </row>
    <row r="283" spans="4:122" s="435" customFormat="1" x14ac:dyDescent="0.25">
      <c r="D283" s="448"/>
      <c r="E283" s="448"/>
      <c r="F283" s="453"/>
      <c r="G283" s="454"/>
      <c r="H283" s="454"/>
      <c r="I283" s="453"/>
      <c r="J283" s="454"/>
      <c r="K283" s="453"/>
      <c r="L283" s="453"/>
      <c r="M283" s="453"/>
      <c r="N283" s="453"/>
      <c r="O283" s="453"/>
      <c r="P283" s="452"/>
      <c r="Q283" s="446"/>
      <c r="R283" s="446"/>
      <c r="S283" s="602"/>
      <c r="U283" s="445"/>
      <c r="V283" s="450"/>
      <c r="W283" s="445"/>
      <c r="X283" s="451"/>
      <c r="Y283" s="445"/>
      <c r="Z283" s="439"/>
      <c r="AA283" s="450"/>
      <c r="AB283" s="445"/>
      <c r="AC283" s="449"/>
      <c r="AD283" s="445"/>
      <c r="AE283" s="554"/>
      <c r="AF283" s="448"/>
      <c r="AG283" s="448"/>
      <c r="AH283" s="448"/>
      <c r="CR283" s="445"/>
      <c r="CT283" s="448"/>
      <c r="CU283" s="448"/>
      <c r="CW283" s="448"/>
      <c r="CX283" s="448"/>
      <c r="CZ283" s="448"/>
      <c r="DA283" s="448"/>
      <c r="DC283" s="448"/>
      <c r="DD283" s="448"/>
      <c r="DF283" s="448"/>
      <c r="DG283" s="448"/>
      <c r="DJ283" s="445"/>
      <c r="DK283" s="445"/>
      <c r="DM283" s="447"/>
      <c r="DN283" s="447"/>
      <c r="DO283" s="462">
        <v>430</v>
      </c>
      <c r="DP283" s="461" t="s">
        <v>1384</v>
      </c>
      <c r="DQ283" s="460">
        <v>6</v>
      </c>
      <c r="DR283" s="459"/>
    </row>
    <row r="284" spans="4:122" s="435" customFormat="1" x14ac:dyDescent="0.25">
      <c r="D284" s="448"/>
      <c r="E284" s="448"/>
      <c r="F284" s="453"/>
      <c r="G284" s="454"/>
      <c r="H284" s="454"/>
      <c r="I284" s="453"/>
      <c r="J284" s="454"/>
      <c r="K284" s="453"/>
      <c r="L284" s="453"/>
      <c r="M284" s="453"/>
      <c r="N284" s="453"/>
      <c r="O284" s="453"/>
      <c r="P284" s="452"/>
      <c r="Q284" s="446"/>
      <c r="R284" s="446"/>
      <c r="S284" s="602"/>
      <c r="U284" s="445"/>
      <c r="V284" s="450"/>
      <c r="W284" s="445"/>
      <c r="X284" s="451"/>
      <c r="Y284" s="445"/>
      <c r="Z284" s="439"/>
      <c r="AA284" s="450"/>
      <c r="AB284" s="445"/>
      <c r="AC284" s="449"/>
      <c r="AD284" s="445"/>
      <c r="AE284" s="554"/>
      <c r="AF284" s="448"/>
      <c r="AG284" s="448"/>
      <c r="AH284" s="448"/>
      <c r="CR284" s="445"/>
      <c r="CT284" s="448"/>
      <c r="CU284" s="448"/>
      <c r="CW284" s="448"/>
      <c r="CX284" s="448"/>
      <c r="CZ284" s="448"/>
      <c r="DA284" s="448"/>
      <c r="DC284" s="448"/>
      <c r="DD284" s="448"/>
      <c r="DF284" s="448"/>
      <c r="DG284" s="448"/>
      <c r="DJ284" s="445"/>
      <c r="DK284" s="445"/>
      <c r="DM284" s="447"/>
      <c r="DN284" s="447"/>
      <c r="DO284" s="462">
        <v>431</v>
      </c>
      <c r="DP284" s="461" t="s">
        <v>1385</v>
      </c>
      <c r="DQ284" s="460">
        <v>7</v>
      </c>
      <c r="DR284" s="459"/>
    </row>
    <row r="285" spans="4:122" s="435" customFormat="1" x14ac:dyDescent="0.25">
      <c r="D285" s="448"/>
      <c r="E285" s="448"/>
      <c r="F285" s="453"/>
      <c r="G285" s="454"/>
      <c r="H285" s="454"/>
      <c r="I285" s="453"/>
      <c r="J285" s="454"/>
      <c r="K285" s="453"/>
      <c r="L285" s="453"/>
      <c r="M285" s="453"/>
      <c r="N285" s="453"/>
      <c r="O285" s="453"/>
      <c r="P285" s="452"/>
      <c r="Q285" s="446"/>
      <c r="R285" s="446"/>
      <c r="S285" s="602"/>
      <c r="U285" s="445"/>
      <c r="V285" s="450"/>
      <c r="W285" s="445"/>
      <c r="X285" s="451"/>
      <c r="Y285" s="445"/>
      <c r="Z285" s="439"/>
      <c r="AA285" s="450"/>
      <c r="AB285" s="445"/>
      <c r="AC285" s="449"/>
      <c r="AD285" s="445"/>
      <c r="AE285" s="554"/>
      <c r="AF285" s="448"/>
      <c r="AG285" s="448"/>
      <c r="AH285" s="448"/>
      <c r="CR285" s="445"/>
      <c r="CT285" s="448"/>
      <c r="CU285" s="448"/>
      <c r="CW285" s="448"/>
      <c r="CX285" s="448"/>
      <c r="CZ285" s="448"/>
      <c r="DA285" s="448"/>
      <c r="DC285" s="448"/>
      <c r="DD285" s="448"/>
      <c r="DF285" s="448"/>
      <c r="DG285" s="448"/>
      <c r="DJ285" s="445"/>
      <c r="DK285" s="445"/>
      <c r="DM285" s="447"/>
      <c r="DN285" s="447"/>
      <c r="DO285" s="462">
        <v>432</v>
      </c>
      <c r="DP285" s="461" t="s">
        <v>1386</v>
      </c>
      <c r="DQ285" s="460">
        <v>8</v>
      </c>
      <c r="DR285" s="459"/>
    </row>
    <row r="286" spans="4:122" s="435" customFormat="1" x14ac:dyDescent="0.25">
      <c r="D286" s="448"/>
      <c r="E286" s="448"/>
      <c r="F286" s="453"/>
      <c r="G286" s="454"/>
      <c r="H286" s="454"/>
      <c r="I286" s="453"/>
      <c r="J286" s="454"/>
      <c r="K286" s="453"/>
      <c r="L286" s="453"/>
      <c r="M286" s="453"/>
      <c r="N286" s="453"/>
      <c r="O286" s="453"/>
      <c r="P286" s="452"/>
      <c r="Q286" s="446"/>
      <c r="R286" s="446"/>
      <c r="S286" s="602"/>
      <c r="U286" s="445"/>
      <c r="V286" s="450"/>
      <c r="W286" s="445"/>
      <c r="X286" s="451"/>
      <c r="Y286" s="445"/>
      <c r="Z286" s="439"/>
      <c r="AA286" s="450"/>
      <c r="AB286" s="445"/>
      <c r="AC286" s="449"/>
      <c r="AD286" s="445"/>
      <c r="AE286" s="554"/>
      <c r="AF286" s="448"/>
      <c r="AG286" s="448"/>
      <c r="AH286" s="448"/>
      <c r="CR286" s="445"/>
      <c r="CT286" s="448"/>
      <c r="CU286" s="448"/>
      <c r="CW286" s="448"/>
      <c r="CX286" s="448"/>
      <c r="CZ286" s="448"/>
      <c r="DA286" s="448"/>
      <c r="DC286" s="448"/>
      <c r="DD286" s="448"/>
      <c r="DF286" s="448"/>
      <c r="DG286" s="448"/>
      <c r="DJ286" s="445"/>
      <c r="DK286" s="445"/>
      <c r="DM286" s="447"/>
      <c r="DN286" s="447"/>
      <c r="DO286" s="462">
        <v>433</v>
      </c>
      <c r="DP286" s="461" t="s">
        <v>1387</v>
      </c>
      <c r="DQ286" s="460">
        <v>9</v>
      </c>
      <c r="DR286" s="459"/>
    </row>
    <row r="287" spans="4:122" s="435" customFormat="1" x14ac:dyDescent="0.25">
      <c r="D287" s="448"/>
      <c r="E287" s="448"/>
      <c r="F287" s="453"/>
      <c r="G287" s="454"/>
      <c r="H287" s="454"/>
      <c r="I287" s="453"/>
      <c r="J287" s="454"/>
      <c r="K287" s="453"/>
      <c r="L287" s="453"/>
      <c r="M287" s="453"/>
      <c r="N287" s="453"/>
      <c r="O287" s="453"/>
      <c r="P287" s="452"/>
      <c r="Q287" s="446"/>
      <c r="R287" s="446"/>
      <c r="S287" s="602"/>
      <c r="U287" s="445"/>
      <c r="V287" s="450"/>
      <c r="W287" s="445"/>
      <c r="X287" s="451"/>
      <c r="Y287" s="445"/>
      <c r="Z287" s="439"/>
      <c r="AA287" s="450"/>
      <c r="AB287" s="445"/>
      <c r="AC287" s="449"/>
      <c r="AD287" s="445"/>
      <c r="AE287" s="554"/>
      <c r="AF287" s="448"/>
      <c r="AG287" s="448"/>
      <c r="AH287" s="448"/>
      <c r="CR287" s="445"/>
      <c r="CT287" s="448"/>
      <c r="CU287" s="448"/>
      <c r="CW287" s="448"/>
      <c r="CX287" s="448"/>
      <c r="CZ287" s="448"/>
      <c r="DA287" s="448"/>
      <c r="DC287" s="448"/>
      <c r="DD287" s="448"/>
      <c r="DF287" s="448"/>
      <c r="DG287" s="448"/>
      <c r="DJ287" s="445"/>
      <c r="DK287" s="445"/>
      <c r="DM287" s="447"/>
      <c r="DN287" s="447"/>
      <c r="DO287" s="462">
        <v>434</v>
      </c>
      <c r="DP287" s="461" t="s">
        <v>803</v>
      </c>
      <c r="DQ287" s="460">
        <v>10</v>
      </c>
      <c r="DR287" s="459"/>
    </row>
    <row r="288" spans="4:122" s="435" customFormat="1" x14ac:dyDescent="0.25">
      <c r="D288" s="448"/>
      <c r="E288" s="448"/>
      <c r="F288" s="453"/>
      <c r="G288" s="454"/>
      <c r="H288" s="454"/>
      <c r="I288" s="453"/>
      <c r="J288" s="454"/>
      <c r="K288" s="453"/>
      <c r="L288" s="453"/>
      <c r="M288" s="453"/>
      <c r="N288" s="453"/>
      <c r="O288" s="453"/>
      <c r="P288" s="452"/>
      <c r="Q288" s="446"/>
      <c r="R288" s="446"/>
      <c r="S288" s="602"/>
      <c r="U288" s="445"/>
      <c r="V288" s="450"/>
      <c r="W288" s="445"/>
      <c r="X288" s="451"/>
      <c r="Y288" s="445"/>
      <c r="Z288" s="439"/>
      <c r="AA288" s="450"/>
      <c r="AB288" s="445"/>
      <c r="AC288" s="449"/>
      <c r="AD288" s="445"/>
      <c r="AE288" s="554"/>
      <c r="AF288" s="448"/>
      <c r="AG288" s="448"/>
      <c r="AH288" s="448"/>
      <c r="CR288" s="445"/>
      <c r="CT288" s="448"/>
      <c r="CU288" s="448"/>
      <c r="CW288" s="448"/>
      <c r="CX288" s="448"/>
      <c r="CZ288" s="448"/>
      <c r="DA288" s="448"/>
      <c r="DC288" s="448"/>
      <c r="DD288" s="448"/>
      <c r="DF288" s="448"/>
      <c r="DG288" s="448"/>
      <c r="DJ288" s="445"/>
      <c r="DK288" s="445"/>
      <c r="DM288" s="447"/>
      <c r="DN288" s="447"/>
      <c r="DO288" s="462">
        <v>441</v>
      </c>
      <c r="DP288" s="461" t="s">
        <v>1388</v>
      </c>
      <c r="DQ288" s="460">
        <v>7</v>
      </c>
      <c r="DR288" s="459" t="s">
        <v>962</v>
      </c>
    </row>
    <row r="289" spans="4:122" s="435" customFormat="1" x14ac:dyDescent="0.25">
      <c r="D289" s="448"/>
      <c r="E289" s="448"/>
      <c r="F289" s="453"/>
      <c r="G289" s="454"/>
      <c r="H289" s="454"/>
      <c r="I289" s="453"/>
      <c r="J289" s="454"/>
      <c r="K289" s="453"/>
      <c r="L289" s="453"/>
      <c r="M289" s="453"/>
      <c r="N289" s="453"/>
      <c r="O289" s="453"/>
      <c r="P289" s="452"/>
      <c r="Q289" s="446"/>
      <c r="R289" s="446"/>
      <c r="S289" s="602"/>
      <c r="U289" s="445"/>
      <c r="V289" s="450"/>
      <c r="W289" s="445"/>
      <c r="X289" s="451"/>
      <c r="Y289" s="445"/>
      <c r="Z289" s="439"/>
      <c r="AA289" s="450"/>
      <c r="AB289" s="445"/>
      <c r="AC289" s="449"/>
      <c r="AD289" s="445"/>
      <c r="AE289" s="554"/>
      <c r="AF289" s="448"/>
      <c r="AG289" s="448"/>
      <c r="AH289" s="448"/>
      <c r="CR289" s="445"/>
      <c r="CT289" s="448"/>
      <c r="CU289" s="448"/>
      <c r="CW289" s="448"/>
      <c r="CX289" s="448"/>
      <c r="CZ289" s="448"/>
      <c r="DA289" s="448"/>
      <c r="DC289" s="448"/>
      <c r="DD289" s="448"/>
      <c r="DF289" s="448"/>
      <c r="DG289" s="448"/>
      <c r="DJ289" s="445"/>
      <c r="DK289" s="445"/>
      <c r="DM289" s="447"/>
      <c r="DN289" s="447"/>
      <c r="DO289" s="462">
        <v>442</v>
      </c>
      <c r="DP289" s="461" t="s">
        <v>1389</v>
      </c>
      <c r="DQ289" s="460">
        <v>8</v>
      </c>
      <c r="DR289" s="459" t="s">
        <v>962</v>
      </c>
    </row>
    <row r="290" spans="4:122" s="435" customFormat="1" x14ac:dyDescent="0.25">
      <c r="D290" s="448"/>
      <c r="E290" s="448"/>
      <c r="F290" s="453"/>
      <c r="G290" s="454"/>
      <c r="H290" s="454"/>
      <c r="I290" s="453"/>
      <c r="J290" s="454"/>
      <c r="K290" s="453"/>
      <c r="L290" s="453"/>
      <c r="M290" s="453"/>
      <c r="N290" s="453"/>
      <c r="O290" s="453"/>
      <c r="P290" s="452"/>
      <c r="Q290" s="446"/>
      <c r="R290" s="446"/>
      <c r="S290" s="602"/>
      <c r="U290" s="445"/>
      <c r="V290" s="450"/>
      <c r="W290" s="445"/>
      <c r="X290" s="451"/>
      <c r="Y290" s="445"/>
      <c r="Z290" s="439"/>
      <c r="AA290" s="450"/>
      <c r="AB290" s="445"/>
      <c r="AC290" s="449"/>
      <c r="AD290" s="445"/>
      <c r="AE290" s="554"/>
      <c r="AF290" s="448"/>
      <c r="AG290" s="448"/>
      <c r="AH290" s="448"/>
      <c r="CR290" s="445"/>
      <c r="CT290" s="448"/>
      <c r="CU290" s="448"/>
      <c r="CW290" s="448"/>
      <c r="CX290" s="448"/>
      <c r="CZ290" s="448"/>
      <c r="DA290" s="448"/>
      <c r="DC290" s="448"/>
      <c r="DD290" s="448"/>
      <c r="DF290" s="448"/>
      <c r="DG290" s="448"/>
      <c r="DJ290" s="445"/>
      <c r="DK290" s="445"/>
      <c r="DM290" s="447"/>
      <c r="DN290" s="447"/>
      <c r="DO290" s="462">
        <v>443</v>
      </c>
      <c r="DP290" s="461" t="s">
        <v>1390</v>
      </c>
      <c r="DQ290" s="460">
        <v>9</v>
      </c>
      <c r="DR290" s="459" t="s">
        <v>962</v>
      </c>
    </row>
    <row r="291" spans="4:122" s="435" customFormat="1" x14ac:dyDescent="0.25">
      <c r="D291" s="448"/>
      <c r="E291" s="448"/>
      <c r="F291" s="453"/>
      <c r="G291" s="454"/>
      <c r="H291" s="454"/>
      <c r="I291" s="453"/>
      <c r="J291" s="454"/>
      <c r="K291" s="453"/>
      <c r="L291" s="453"/>
      <c r="M291" s="453"/>
      <c r="N291" s="453"/>
      <c r="O291" s="453"/>
      <c r="P291" s="452"/>
      <c r="Q291" s="446"/>
      <c r="R291" s="446"/>
      <c r="S291" s="602"/>
      <c r="U291" s="445"/>
      <c r="V291" s="450"/>
      <c r="W291" s="445"/>
      <c r="X291" s="451"/>
      <c r="Y291" s="445"/>
      <c r="Z291" s="439"/>
      <c r="AA291" s="450"/>
      <c r="AB291" s="445"/>
      <c r="AC291" s="449"/>
      <c r="AD291" s="445"/>
      <c r="AE291" s="554"/>
      <c r="AF291" s="448"/>
      <c r="AG291" s="448"/>
      <c r="AH291" s="448"/>
      <c r="CR291" s="445"/>
      <c r="CT291" s="448"/>
      <c r="CU291" s="448"/>
      <c r="CW291" s="448"/>
      <c r="CX291" s="448"/>
      <c r="CZ291" s="448"/>
      <c r="DA291" s="448"/>
      <c r="DC291" s="448"/>
      <c r="DD291" s="448"/>
      <c r="DF291" s="448"/>
      <c r="DG291" s="448"/>
      <c r="DJ291" s="445"/>
      <c r="DK291" s="445"/>
      <c r="DM291" s="447"/>
      <c r="DN291" s="447"/>
      <c r="DO291" s="462">
        <v>444</v>
      </c>
      <c r="DP291" s="461" t="s">
        <v>807</v>
      </c>
      <c r="DQ291" s="460">
        <v>10</v>
      </c>
      <c r="DR291" s="459" t="s">
        <v>962</v>
      </c>
    </row>
    <row r="292" spans="4:122" s="435" customFormat="1" x14ac:dyDescent="0.25">
      <c r="D292" s="448"/>
      <c r="E292" s="448"/>
      <c r="F292" s="453"/>
      <c r="G292" s="454"/>
      <c r="H292" s="454"/>
      <c r="I292" s="453"/>
      <c r="J292" s="454"/>
      <c r="K292" s="453"/>
      <c r="L292" s="453"/>
      <c r="M292" s="453"/>
      <c r="N292" s="453"/>
      <c r="O292" s="453"/>
      <c r="P292" s="452"/>
      <c r="Q292" s="446"/>
      <c r="R292" s="446"/>
      <c r="S292" s="602"/>
      <c r="U292" s="445"/>
      <c r="V292" s="450"/>
      <c r="W292" s="445"/>
      <c r="X292" s="451"/>
      <c r="Y292" s="445"/>
      <c r="Z292" s="439"/>
      <c r="AA292" s="450"/>
      <c r="AB292" s="445"/>
      <c r="AC292" s="449"/>
      <c r="AD292" s="445"/>
      <c r="AE292" s="554"/>
      <c r="AF292" s="448"/>
      <c r="AG292" s="448"/>
      <c r="AH292" s="448"/>
      <c r="CR292" s="445"/>
      <c r="CT292" s="448"/>
      <c r="CU292" s="448"/>
      <c r="CW292" s="448"/>
      <c r="CX292" s="448"/>
      <c r="CZ292" s="448"/>
      <c r="DA292" s="448"/>
      <c r="DC292" s="448"/>
      <c r="DD292" s="448"/>
      <c r="DF292" s="448"/>
      <c r="DG292" s="448"/>
      <c r="DJ292" s="445"/>
      <c r="DK292" s="445"/>
      <c r="DM292" s="447"/>
      <c r="DN292" s="447"/>
      <c r="DO292" s="462">
        <v>451</v>
      </c>
      <c r="DP292" s="461" t="s">
        <v>1391</v>
      </c>
      <c r="DQ292" s="460">
        <v>7</v>
      </c>
      <c r="DR292" s="459"/>
    </row>
    <row r="293" spans="4:122" s="435" customFormat="1" x14ac:dyDescent="0.25">
      <c r="D293" s="448"/>
      <c r="E293" s="448"/>
      <c r="F293" s="453"/>
      <c r="G293" s="454"/>
      <c r="H293" s="454"/>
      <c r="I293" s="453"/>
      <c r="J293" s="454"/>
      <c r="K293" s="453"/>
      <c r="L293" s="453"/>
      <c r="M293" s="453"/>
      <c r="N293" s="453"/>
      <c r="O293" s="453"/>
      <c r="P293" s="452"/>
      <c r="Q293" s="446"/>
      <c r="R293" s="446"/>
      <c r="S293" s="602"/>
      <c r="U293" s="445"/>
      <c r="V293" s="450"/>
      <c r="W293" s="445"/>
      <c r="X293" s="451"/>
      <c r="Y293" s="445"/>
      <c r="Z293" s="439"/>
      <c r="AA293" s="450"/>
      <c r="AB293" s="445"/>
      <c r="AC293" s="449"/>
      <c r="AD293" s="445"/>
      <c r="AE293" s="554"/>
      <c r="AF293" s="448"/>
      <c r="AG293" s="448"/>
      <c r="AH293" s="448"/>
      <c r="CR293" s="445"/>
      <c r="CT293" s="448"/>
      <c r="CU293" s="448"/>
      <c r="CW293" s="448"/>
      <c r="CX293" s="448"/>
      <c r="CZ293" s="448"/>
      <c r="DA293" s="448"/>
      <c r="DC293" s="448"/>
      <c r="DD293" s="448"/>
      <c r="DF293" s="448"/>
      <c r="DG293" s="448"/>
      <c r="DJ293" s="445"/>
      <c r="DK293" s="445"/>
      <c r="DM293" s="447"/>
      <c r="DN293" s="447"/>
      <c r="DO293" s="462">
        <v>452</v>
      </c>
      <c r="DP293" s="461" t="s">
        <v>1392</v>
      </c>
      <c r="DQ293" s="460">
        <v>8</v>
      </c>
      <c r="DR293" s="459"/>
    </row>
    <row r="294" spans="4:122" s="435" customFormat="1" x14ac:dyDescent="0.25">
      <c r="D294" s="448"/>
      <c r="E294" s="448"/>
      <c r="F294" s="453"/>
      <c r="G294" s="454"/>
      <c r="H294" s="454"/>
      <c r="I294" s="453"/>
      <c r="J294" s="454"/>
      <c r="K294" s="453"/>
      <c r="L294" s="453"/>
      <c r="M294" s="453"/>
      <c r="N294" s="453"/>
      <c r="O294" s="453"/>
      <c r="P294" s="452"/>
      <c r="Q294" s="446"/>
      <c r="R294" s="446"/>
      <c r="S294" s="602"/>
      <c r="U294" s="445"/>
      <c r="V294" s="450"/>
      <c r="W294" s="445"/>
      <c r="X294" s="451"/>
      <c r="Y294" s="445"/>
      <c r="Z294" s="439"/>
      <c r="AA294" s="450"/>
      <c r="AB294" s="445"/>
      <c r="AC294" s="449"/>
      <c r="AD294" s="445"/>
      <c r="AE294" s="554"/>
      <c r="AF294" s="448"/>
      <c r="AG294" s="448"/>
      <c r="AH294" s="448"/>
      <c r="CR294" s="445"/>
      <c r="CT294" s="448"/>
      <c r="CU294" s="448"/>
      <c r="CW294" s="448"/>
      <c r="CX294" s="448"/>
      <c r="CZ294" s="448"/>
      <c r="DA294" s="448"/>
      <c r="DC294" s="448"/>
      <c r="DD294" s="448"/>
      <c r="DF294" s="448"/>
      <c r="DG294" s="448"/>
      <c r="DJ294" s="445"/>
      <c r="DK294" s="445"/>
      <c r="DM294" s="447"/>
      <c r="DN294" s="447"/>
      <c r="DO294" s="462">
        <v>453</v>
      </c>
      <c r="DP294" s="461" t="s">
        <v>1393</v>
      </c>
      <c r="DQ294" s="460">
        <v>9</v>
      </c>
      <c r="DR294" s="459"/>
    </row>
    <row r="295" spans="4:122" s="435" customFormat="1" x14ac:dyDescent="0.25">
      <c r="D295" s="448"/>
      <c r="E295" s="448"/>
      <c r="F295" s="453"/>
      <c r="G295" s="454"/>
      <c r="H295" s="454"/>
      <c r="I295" s="453"/>
      <c r="J295" s="454"/>
      <c r="K295" s="453"/>
      <c r="L295" s="453"/>
      <c r="M295" s="453"/>
      <c r="N295" s="453"/>
      <c r="O295" s="453"/>
      <c r="P295" s="452"/>
      <c r="Q295" s="446"/>
      <c r="R295" s="446"/>
      <c r="S295" s="602"/>
      <c r="U295" s="445"/>
      <c r="V295" s="450"/>
      <c r="W295" s="445"/>
      <c r="X295" s="451"/>
      <c r="Y295" s="445"/>
      <c r="Z295" s="439"/>
      <c r="AA295" s="450"/>
      <c r="AB295" s="445"/>
      <c r="AC295" s="449"/>
      <c r="AD295" s="445"/>
      <c r="AE295" s="554"/>
      <c r="AF295" s="448"/>
      <c r="AG295" s="448"/>
      <c r="AH295" s="448"/>
      <c r="CR295" s="445"/>
      <c r="CT295" s="448"/>
      <c r="CU295" s="448"/>
      <c r="CW295" s="448"/>
      <c r="CX295" s="448"/>
      <c r="CZ295" s="448"/>
      <c r="DA295" s="448"/>
      <c r="DC295" s="448"/>
      <c r="DD295" s="448"/>
      <c r="DF295" s="448"/>
      <c r="DG295" s="448"/>
      <c r="DJ295" s="445"/>
      <c r="DK295" s="445"/>
      <c r="DM295" s="447"/>
      <c r="DN295" s="447"/>
      <c r="DO295" s="462">
        <v>454</v>
      </c>
      <c r="DP295" s="461" t="s">
        <v>811</v>
      </c>
      <c r="DQ295" s="460">
        <v>10</v>
      </c>
      <c r="DR295" s="459"/>
    </row>
    <row r="296" spans="4:122" s="435" customFormat="1" x14ac:dyDescent="0.25">
      <c r="D296" s="448"/>
      <c r="E296" s="448"/>
      <c r="F296" s="453"/>
      <c r="G296" s="454"/>
      <c r="H296" s="454"/>
      <c r="I296" s="453"/>
      <c r="J296" s="454"/>
      <c r="K296" s="453"/>
      <c r="L296" s="453"/>
      <c r="M296" s="453"/>
      <c r="N296" s="453"/>
      <c r="O296" s="453"/>
      <c r="P296" s="452"/>
      <c r="Q296" s="446"/>
      <c r="R296" s="446"/>
      <c r="S296" s="602"/>
      <c r="U296" s="445"/>
      <c r="V296" s="450"/>
      <c r="W296" s="445"/>
      <c r="X296" s="451"/>
      <c r="Y296" s="445"/>
      <c r="Z296" s="439"/>
      <c r="AA296" s="450"/>
      <c r="AB296" s="445"/>
      <c r="AC296" s="449"/>
      <c r="AD296" s="445"/>
      <c r="AE296" s="554"/>
      <c r="AF296" s="448"/>
      <c r="AG296" s="448"/>
      <c r="AH296" s="448"/>
      <c r="CR296" s="445"/>
      <c r="CT296" s="448"/>
      <c r="CU296" s="448"/>
      <c r="CW296" s="448"/>
      <c r="CX296" s="448"/>
      <c r="CZ296" s="448"/>
      <c r="DA296" s="448"/>
      <c r="DC296" s="448"/>
      <c r="DD296" s="448"/>
      <c r="DF296" s="448"/>
      <c r="DG296" s="448"/>
      <c r="DJ296" s="445"/>
      <c r="DK296" s="445"/>
      <c r="DM296" s="447"/>
      <c r="DN296" s="447"/>
      <c r="DO296" s="462">
        <v>460</v>
      </c>
      <c r="DP296" s="461" t="s">
        <v>812</v>
      </c>
      <c r="DQ296" s="460">
        <v>6</v>
      </c>
      <c r="DR296" s="459"/>
    </row>
    <row r="297" spans="4:122" s="435" customFormat="1" x14ac:dyDescent="0.25">
      <c r="D297" s="448"/>
      <c r="E297" s="448"/>
      <c r="F297" s="453"/>
      <c r="G297" s="454"/>
      <c r="H297" s="454"/>
      <c r="I297" s="453"/>
      <c r="J297" s="454"/>
      <c r="K297" s="453"/>
      <c r="L297" s="453"/>
      <c r="M297" s="453"/>
      <c r="N297" s="453"/>
      <c r="O297" s="453"/>
      <c r="P297" s="452"/>
      <c r="Q297" s="446"/>
      <c r="R297" s="446"/>
      <c r="S297" s="602"/>
      <c r="U297" s="445"/>
      <c r="V297" s="450"/>
      <c r="W297" s="445"/>
      <c r="X297" s="451"/>
      <c r="Y297" s="445"/>
      <c r="Z297" s="439"/>
      <c r="AA297" s="450"/>
      <c r="AB297" s="445"/>
      <c r="AC297" s="449"/>
      <c r="AD297" s="445"/>
      <c r="AE297" s="554"/>
      <c r="AF297" s="448"/>
      <c r="AG297" s="448"/>
      <c r="AH297" s="448"/>
      <c r="CR297" s="445"/>
      <c r="CT297" s="448"/>
      <c r="CU297" s="448"/>
      <c r="CW297" s="448"/>
      <c r="CX297" s="448"/>
      <c r="CZ297" s="448"/>
      <c r="DA297" s="448"/>
      <c r="DC297" s="448"/>
      <c r="DD297" s="448"/>
      <c r="DF297" s="448"/>
      <c r="DG297" s="448"/>
      <c r="DJ297" s="445"/>
      <c r="DK297" s="445"/>
      <c r="DM297" s="447"/>
      <c r="DN297" s="447"/>
      <c r="DO297" s="462">
        <v>461</v>
      </c>
      <c r="DP297" s="461" t="s">
        <v>1394</v>
      </c>
      <c r="DQ297" s="460">
        <v>7</v>
      </c>
      <c r="DR297" s="459"/>
    </row>
    <row r="298" spans="4:122" s="435" customFormat="1" x14ac:dyDescent="0.25">
      <c r="D298" s="448"/>
      <c r="E298" s="448"/>
      <c r="F298" s="453"/>
      <c r="G298" s="454"/>
      <c r="H298" s="454"/>
      <c r="I298" s="453"/>
      <c r="J298" s="454"/>
      <c r="K298" s="453"/>
      <c r="L298" s="453"/>
      <c r="M298" s="453"/>
      <c r="N298" s="453"/>
      <c r="O298" s="453"/>
      <c r="P298" s="452"/>
      <c r="Q298" s="446"/>
      <c r="R298" s="446"/>
      <c r="S298" s="602"/>
      <c r="U298" s="445"/>
      <c r="V298" s="450"/>
      <c r="W298" s="445"/>
      <c r="X298" s="451"/>
      <c r="Y298" s="445"/>
      <c r="Z298" s="439"/>
      <c r="AA298" s="450"/>
      <c r="AB298" s="445"/>
      <c r="AC298" s="449"/>
      <c r="AD298" s="445"/>
      <c r="AE298" s="554"/>
      <c r="AF298" s="448"/>
      <c r="AG298" s="448"/>
      <c r="AH298" s="448"/>
      <c r="CR298" s="445"/>
      <c r="CT298" s="448"/>
      <c r="CU298" s="448"/>
      <c r="CW298" s="448"/>
      <c r="CX298" s="448"/>
      <c r="CZ298" s="448"/>
      <c r="DA298" s="448"/>
      <c r="DC298" s="448"/>
      <c r="DD298" s="448"/>
      <c r="DF298" s="448"/>
      <c r="DG298" s="448"/>
      <c r="DJ298" s="445"/>
      <c r="DK298" s="445"/>
      <c r="DM298" s="447"/>
      <c r="DN298" s="447"/>
      <c r="DO298" s="462">
        <v>462</v>
      </c>
      <c r="DP298" s="461" t="s">
        <v>1395</v>
      </c>
      <c r="DQ298" s="460">
        <v>8</v>
      </c>
      <c r="DR298" s="459"/>
    </row>
    <row r="299" spans="4:122" s="435" customFormat="1" x14ac:dyDescent="0.25">
      <c r="D299" s="448"/>
      <c r="E299" s="448"/>
      <c r="F299" s="453"/>
      <c r="G299" s="454"/>
      <c r="H299" s="454"/>
      <c r="I299" s="453"/>
      <c r="J299" s="454"/>
      <c r="K299" s="453"/>
      <c r="L299" s="453"/>
      <c r="M299" s="453"/>
      <c r="N299" s="453"/>
      <c r="O299" s="453"/>
      <c r="P299" s="452"/>
      <c r="Q299" s="446"/>
      <c r="R299" s="446"/>
      <c r="S299" s="602"/>
      <c r="U299" s="445"/>
      <c r="V299" s="450"/>
      <c r="W299" s="445"/>
      <c r="X299" s="451"/>
      <c r="Y299" s="445"/>
      <c r="Z299" s="439"/>
      <c r="AA299" s="450"/>
      <c r="AB299" s="445"/>
      <c r="AC299" s="449"/>
      <c r="AD299" s="445"/>
      <c r="AE299" s="554"/>
      <c r="AF299" s="448"/>
      <c r="AG299" s="448"/>
      <c r="AH299" s="448"/>
      <c r="CR299" s="445"/>
      <c r="CT299" s="448"/>
      <c r="CU299" s="448"/>
      <c r="CW299" s="448"/>
      <c r="CX299" s="448"/>
      <c r="CZ299" s="448"/>
      <c r="DA299" s="448"/>
      <c r="DC299" s="448"/>
      <c r="DD299" s="448"/>
      <c r="DF299" s="448"/>
      <c r="DG299" s="448"/>
      <c r="DJ299" s="445"/>
      <c r="DK299" s="445"/>
      <c r="DM299" s="447"/>
      <c r="DN299" s="447"/>
      <c r="DO299" s="462">
        <v>463</v>
      </c>
      <c r="DP299" s="461" t="s">
        <v>1396</v>
      </c>
      <c r="DQ299" s="460">
        <v>9</v>
      </c>
      <c r="DR299" s="459"/>
    </row>
    <row r="300" spans="4:122" s="435" customFormat="1" x14ac:dyDescent="0.25">
      <c r="D300" s="448"/>
      <c r="E300" s="448"/>
      <c r="F300" s="453"/>
      <c r="G300" s="454"/>
      <c r="H300" s="454"/>
      <c r="I300" s="453"/>
      <c r="J300" s="454"/>
      <c r="K300" s="453"/>
      <c r="L300" s="453"/>
      <c r="M300" s="453"/>
      <c r="N300" s="453"/>
      <c r="O300" s="453"/>
      <c r="P300" s="452"/>
      <c r="Q300" s="446"/>
      <c r="R300" s="446"/>
      <c r="S300" s="602"/>
      <c r="U300" s="445"/>
      <c r="V300" s="450"/>
      <c r="W300" s="445"/>
      <c r="X300" s="451"/>
      <c r="Y300" s="445"/>
      <c r="Z300" s="439"/>
      <c r="AA300" s="450"/>
      <c r="AB300" s="445"/>
      <c r="AC300" s="449"/>
      <c r="AD300" s="445"/>
      <c r="AE300" s="554"/>
      <c r="AF300" s="448"/>
      <c r="AG300" s="448"/>
      <c r="AH300" s="448"/>
      <c r="CR300" s="445"/>
      <c r="CT300" s="448"/>
      <c r="CU300" s="448"/>
      <c r="CW300" s="448"/>
      <c r="CX300" s="448"/>
      <c r="CZ300" s="448"/>
      <c r="DA300" s="448"/>
      <c r="DC300" s="448"/>
      <c r="DD300" s="448"/>
      <c r="DF300" s="448"/>
      <c r="DG300" s="448"/>
      <c r="DJ300" s="445"/>
      <c r="DK300" s="445"/>
      <c r="DM300" s="447"/>
      <c r="DN300" s="447"/>
      <c r="DO300" s="462">
        <v>464</v>
      </c>
      <c r="DP300" s="461" t="s">
        <v>816</v>
      </c>
      <c r="DQ300" s="460">
        <v>10</v>
      </c>
      <c r="DR300" s="459"/>
    </row>
    <row r="301" spans="4:122" s="435" customFormat="1" x14ac:dyDescent="0.25">
      <c r="D301" s="448"/>
      <c r="E301" s="448"/>
      <c r="F301" s="453"/>
      <c r="G301" s="454"/>
      <c r="H301" s="454"/>
      <c r="I301" s="453"/>
      <c r="J301" s="454"/>
      <c r="K301" s="453"/>
      <c r="L301" s="453"/>
      <c r="M301" s="453"/>
      <c r="N301" s="453"/>
      <c r="O301" s="453"/>
      <c r="P301" s="452"/>
      <c r="Q301" s="446"/>
      <c r="R301" s="446"/>
      <c r="S301" s="602"/>
      <c r="U301" s="445"/>
      <c r="V301" s="450"/>
      <c r="W301" s="445"/>
      <c r="X301" s="451"/>
      <c r="Y301" s="445"/>
      <c r="Z301" s="439"/>
      <c r="AA301" s="450"/>
      <c r="AB301" s="445"/>
      <c r="AC301" s="449"/>
      <c r="AD301" s="445"/>
      <c r="AE301" s="554"/>
      <c r="AF301" s="448"/>
      <c r="AG301" s="448"/>
      <c r="AH301" s="448"/>
      <c r="CR301" s="445"/>
      <c r="CT301" s="448"/>
      <c r="CU301" s="448"/>
      <c r="CW301" s="448"/>
      <c r="CX301" s="448"/>
      <c r="CZ301" s="448"/>
      <c r="DA301" s="448"/>
      <c r="DC301" s="448"/>
      <c r="DD301" s="448"/>
      <c r="DF301" s="448"/>
      <c r="DG301" s="448"/>
      <c r="DJ301" s="445"/>
      <c r="DK301" s="445"/>
      <c r="DM301" s="447"/>
      <c r="DN301" s="447"/>
      <c r="DO301" s="462">
        <v>490</v>
      </c>
      <c r="DP301" s="461" t="s">
        <v>1491</v>
      </c>
      <c r="DQ301" s="460">
        <v>8</v>
      </c>
      <c r="DR301" s="459"/>
    </row>
    <row r="302" spans="4:122" s="435" customFormat="1" x14ac:dyDescent="0.25">
      <c r="D302" s="448"/>
      <c r="E302" s="448"/>
      <c r="F302" s="453"/>
      <c r="G302" s="454"/>
      <c r="H302" s="454"/>
      <c r="I302" s="453"/>
      <c r="J302" s="454"/>
      <c r="K302" s="453"/>
      <c r="L302" s="453"/>
      <c r="M302" s="453"/>
      <c r="N302" s="453"/>
      <c r="O302" s="453"/>
      <c r="P302" s="452"/>
      <c r="Q302" s="446"/>
      <c r="R302" s="446"/>
      <c r="S302" s="602"/>
      <c r="U302" s="445"/>
      <c r="V302" s="450"/>
      <c r="W302" s="445"/>
      <c r="X302" s="451"/>
      <c r="Y302" s="445"/>
      <c r="Z302" s="439"/>
      <c r="AA302" s="450"/>
      <c r="AB302" s="445"/>
      <c r="AC302" s="449"/>
      <c r="AD302" s="445"/>
      <c r="AE302" s="554"/>
      <c r="AF302" s="448"/>
      <c r="AG302" s="448"/>
      <c r="AH302" s="448"/>
      <c r="CR302" s="445"/>
      <c r="CT302" s="448"/>
      <c r="CU302" s="448"/>
      <c r="CW302" s="448"/>
      <c r="CX302" s="448"/>
      <c r="CZ302" s="448"/>
      <c r="DA302" s="448"/>
      <c r="DC302" s="448"/>
      <c r="DD302" s="448"/>
      <c r="DF302" s="448"/>
      <c r="DG302" s="448"/>
      <c r="DJ302" s="445"/>
      <c r="DK302" s="445"/>
      <c r="DM302" s="447"/>
      <c r="DN302" s="447"/>
      <c r="DO302" s="462">
        <v>491</v>
      </c>
      <c r="DP302" s="461" t="s">
        <v>1492</v>
      </c>
      <c r="DQ302" s="460">
        <v>9</v>
      </c>
      <c r="DR302" s="459"/>
    </row>
    <row r="303" spans="4:122" s="435" customFormat="1" x14ac:dyDescent="0.25">
      <c r="D303" s="448"/>
      <c r="E303" s="448"/>
      <c r="F303" s="453"/>
      <c r="G303" s="454"/>
      <c r="H303" s="454"/>
      <c r="I303" s="453"/>
      <c r="J303" s="454"/>
      <c r="K303" s="453"/>
      <c r="L303" s="453"/>
      <c r="M303" s="453"/>
      <c r="N303" s="453"/>
      <c r="O303" s="453"/>
      <c r="P303" s="452"/>
      <c r="Q303" s="446"/>
      <c r="R303" s="446"/>
      <c r="S303" s="602"/>
      <c r="U303" s="445"/>
      <c r="V303" s="450"/>
      <c r="W303" s="445"/>
      <c r="X303" s="451"/>
      <c r="Y303" s="445"/>
      <c r="Z303" s="439"/>
      <c r="AA303" s="450"/>
      <c r="AB303" s="445"/>
      <c r="AC303" s="449"/>
      <c r="AD303" s="445"/>
      <c r="AE303" s="554"/>
      <c r="AF303" s="448"/>
      <c r="AG303" s="448"/>
      <c r="AH303" s="448"/>
      <c r="CR303" s="445"/>
      <c r="CT303" s="448"/>
      <c r="CU303" s="448"/>
      <c r="CW303" s="448"/>
      <c r="CX303" s="448"/>
      <c r="CZ303" s="448"/>
      <c r="DA303" s="448"/>
      <c r="DC303" s="448"/>
      <c r="DD303" s="448"/>
      <c r="DF303" s="448"/>
      <c r="DG303" s="448"/>
      <c r="DJ303" s="445"/>
      <c r="DK303" s="445"/>
      <c r="DM303" s="447"/>
      <c r="DN303" s="447"/>
      <c r="DO303" s="462">
        <v>492</v>
      </c>
      <c r="DP303" s="461" t="s">
        <v>1493</v>
      </c>
      <c r="DQ303" s="460">
        <v>10</v>
      </c>
      <c r="DR303" s="459"/>
    </row>
    <row r="304" spans="4:122" s="435" customFormat="1" x14ac:dyDescent="0.25">
      <c r="D304" s="448"/>
      <c r="E304" s="448"/>
      <c r="F304" s="453"/>
      <c r="G304" s="454"/>
      <c r="H304" s="454"/>
      <c r="I304" s="453"/>
      <c r="J304" s="454"/>
      <c r="K304" s="453"/>
      <c r="L304" s="453"/>
      <c r="M304" s="453"/>
      <c r="N304" s="453"/>
      <c r="O304" s="453"/>
      <c r="P304" s="452"/>
      <c r="Q304" s="446"/>
      <c r="R304" s="446"/>
      <c r="S304" s="602"/>
      <c r="U304" s="445"/>
      <c r="V304" s="450"/>
      <c r="W304" s="445"/>
      <c r="X304" s="451"/>
      <c r="Y304" s="445"/>
      <c r="Z304" s="439"/>
      <c r="AA304" s="450"/>
      <c r="AB304" s="445"/>
      <c r="AC304" s="449"/>
      <c r="AD304" s="445"/>
      <c r="AE304" s="554"/>
      <c r="AF304" s="448"/>
      <c r="AG304" s="448"/>
      <c r="AH304" s="448"/>
      <c r="CR304" s="445"/>
      <c r="CT304" s="448"/>
      <c r="CU304" s="448"/>
      <c r="CW304" s="448"/>
      <c r="CX304" s="448"/>
      <c r="CZ304" s="448"/>
      <c r="DA304" s="448"/>
      <c r="DC304" s="448"/>
      <c r="DD304" s="448"/>
      <c r="DF304" s="448"/>
      <c r="DG304" s="448"/>
      <c r="DJ304" s="445"/>
      <c r="DK304" s="445"/>
      <c r="DM304" s="447"/>
      <c r="DN304" s="447"/>
      <c r="DO304" s="462">
        <v>493</v>
      </c>
      <c r="DP304" s="461" t="s">
        <v>1494</v>
      </c>
      <c r="DQ304" s="460">
        <v>11</v>
      </c>
      <c r="DR304" s="459"/>
    </row>
    <row r="305" spans="4:122" s="435" customFormat="1" x14ac:dyDescent="0.25">
      <c r="D305" s="448"/>
      <c r="E305" s="448"/>
      <c r="F305" s="453"/>
      <c r="G305" s="454"/>
      <c r="H305" s="454"/>
      <c r="I305" s="453"/>
      <c r="J305" s="454"/>
      <c r="K305" s="453"/>
      <c r="L305" s="453"/>
      <c r="M305" s="453"/>
      <c r="N305" s="453"/>
      <c r="O305" s="453"/>
      <c r="P305" s="452"/>
      <c r="Q305" s="446"/>
      <c r="R305" s="446"/>
      <c r="S305" s="602"/>
      <c r="U305" s="445"/>
      <c r="V305" s="450"/>
      <c r="W305" s="445"/>
      <c r="X305" s="451"/>
      <c r="Y305" s="445"/>
      <c r="Z305" s="439"/>
      <c r="AA305" s="450"/>
      <c r="AB305" s="445"/>
      <c r="AC305" s="449"/>
      <c r="AD305" s="445"/>
      <c r="AE305" s="554"/>
      <c r="AF305" s="448"/>
      <c r="AG305" s="448"/>
      <c r="AH305" s="448"/>
      <c r="CR305" s="445"/>
      <c r="CT305" s="448"/>
      <c r="CU305" s="448"/>
      <c r="CW305" s="448"/>
      <c r="CX305" s="448"/>
      <c r="CZ305" s="448"/>
      <c r="DA305" s="448"/>
      <c r="DC305" s="448"/>
      <c r="DD305" s="448"/>
      <c r="DF305" s="448"/>
      <c r="DG305" s="448"/>
      <c r="DJ305" s="445"/>
      <c r="DK305" s="445"/>
      <c r="DM305" s="447"/>
      <c r="DN305" s="447"/>
      <c r="DO305" s="462">
        <v>494</v>
      </c>
      <c r="DP305" s="461" t="s">
        <v>1495</v>
      </c>
      <c r="DQ305" s="460">
        <v>12</v>
      </c>
      <c r="DR305" s="459"/>
    </row>
    <row r="306" spans="4:122" s="435" customFormat="1" x14ac:dyDescent="0.25">
      <c r="D306" s="448"/>
      <c r="E306" s="448"/>
      <c r="F306" s="453"/>
      <c r="G306" s="454"/>
      <c r="H306" s="454"/>
      <c r="I306" s="453"/>
      <c r="J306" s="454"/>
      <c r="K306" s="453"/>
      <c r="L306" s="453"/>
      <c r="M306" s="453"/>
      <c r="N306" s="453"/>
      <c r="O306" s="453"/>
      <c r="P306" s="452"/>
      <c r="Q306" s="446"/>
      <c r="R306" s="446"/>
      <c r="S306" s="602"/>
      <c r="U306" s="445"/>
      <c r="V306" s="450"/>
      <c r="W306" s="445"/>
      <c r="X306" s="451"/>
      <c r="Y306" s="445"/>
      <c r="Z306" s="439"/>
      <c r="AA306" s="450"/>
      <c r="AB306" s="445"/>
      <c r="AC306" s="449"/>
      <c r="AD306" s="445"/>
      <c r="AE306" s="554"/>
      <c r="AF306" s="448"/>
      <c r="AG306" s="448"/>
      <c r="AH306" s="448"/>
      <c r="CR306" s="445"/>
      <c r="CT306" s="448"/>
      <c r="CU306" s="448"/>
      <c r="CW306" s="448"/>
      <c r="CX306" s="448"/>
      <c r="CZ306" s="448"/>
      <c r="DA306" s="448"/>
      <c r="DC306" s="448"/>
      <c r="DD306" s="448"/>
      <c r="DF306" s="448"/>
      <c r="DG306" s="448"/>
      <c r="DJ306" s="445"/>
      <c r="DK306" s="445"/>
      <c r="DM306" s="447"/>
      <c r="DN306" s="447"/>
      <c r="DO306" s="462">
        <v>501</v>
      </c>
      <c r="DP306" s="461" t="s">
        <v>818</v>
      </c>
      <c r="DQ306" s="460">
        <v>1</v>
      </c>
      <c r="DR306" s="459"/>
    </row>
    <row r="307" spans="4:122" s="435" customFormat="1" x14ac:dyDescent="0.25">
      <c r="D307" s="448"/>
      <c r="E307" s="448"/>
      <c r="F307" s="453"/>
      <c r="G307" s="454"/>
      <c r="H307" s="454"/>
      <c r="I307" s="453"/>
      <c r="J307" s="454"/>
      <c r="K307" s="453"/>
      <c r="L307" s="453"/>
      <c r="M307" s="453"/>
      <c r="N307" s="453"/>
      <c r="O307" s="453"/>
      <c r="P307" s="452"/>
      <c r="Q307" s="446"/>
      <c r="R307" s="446"/>
      <c r="S307" s="602"/>
      <c r="U307" s="445"/>
      <c r="V307" s="450"/>
      <c r="W307" s="445"/>
      <c r="X307" s="451"/>
      <c r="Y307" s="445"/>
      <c r="Z307" s="439"/>
      <c r="AA307" s="450"/>
      <c r="AB307" s="445"/>
      <c r="AC307" s="449"/>
      <c r="AD307" s="445"/>
      <c r="AE307" s="554"/>
      <c r="AF307" s="448"/>
      <c r="AG307" s="448"/>
      <c r="AH307" s="448"/>
      <c r="CR307" s="445"/>
      <c r="CT307" s="448"/>
      <c r="CU307" s="448"/>
      <c r="CW307" s="448"/>
      <c r="CX307" s="448"/>
      <c r="CZ307" s="448"/>
      <c r="DA307" s="448"/>
      <c r="DC307" s="448"/>
      <c r="DD307" s="448"/>
      <c r="DF307" s="448"/>
      <c r="DG307" s="448"/>
      <c r="DJ307" s="445"/>
      <c r="DK307" s="445"/>
      <c r="DM307" s="447"/>
      <c r="DN307" s="447"/>
      <c r="DO307" s="462">
        <v>502</v>
      </c>
      <c r="DP307" s="461" t="s">
        <v>819</v>
      </c>
      <c r="DQ307" s="460">
        <v>2</v>
      </c>
      <c r="DR307" s="459"/>
    </row>
    <row r="308" spans="4:122" s="435" customFormat="1" x14ac:dyDescent="0.25">
      <c r="D308" s="448"/>
      <c r="E308" s="448"/>
      <c r="F308" s="453"/>
      <c r="G308" s="454"/>
      <c r="H308" s="454"/>
      <c r="I308" s="453"/>
      <c r="J308" s="454"/>
      <c r="K308" s="453"/>
      <c r="L308" s="453"/>
      <c r="M308" s="453"/>
      <c r="N308" s="453"/>
      <c r="O308" s="453"/>
      <c r="P308" s="452"/>
      <c r="Q308" s="446"/>
      <c r="R308" s="446"/>
      <c r="S308" s="602"/>
      <c r="U308" s="445"/>
      <c r="V308" s="450"/>
      <c r="W308" s="445"/>
      <c r="X308" s="451"/>
      <c r="Y308" s="445"/>
      <c r="Z308" s="439"/>
      <c r="AA308" s="450"/>
      <c r="AB308" s="445"/>
      <c r="AC308" s="449"/>
      <c r="AD308" s="445"/>
      <c r="AE308" s="554"/>
      <c r="AF308" s="448"/>
      <c r="AG308" s="448"/>
      <c r="AH308" s="448"/>
      <c r="CR308" s="445"/>
      <c r="CT308" s="448"/>
      <c r="CU308" s="448"/>
      <c r="CW308" s="448"/>
      <c r="CX308" s="448"/>
      <c r="CZ308" s="448"/>
      <c r="DA308" s="448"/>
      <c r="DC308" s="448"/>
      <c r="DD308" s="448"/>
      <c r="DF308" s="448"/>
      <c r="DG308" s="448"/>
      <c r="DJ308" s="445"/>
      <c r="DK308" s="445"/>
      <c r="DM308" s="447"/>
      <c r="DN308" s="447"/>
      <c r="DO308" s="462">
        <v>504</v>
      </c>
      <c r="DP308" s="461" t="s">
        <v>821</v>
      </c>
      <c r="DQ308" s="460">
        <v>4</v>
      </c>
      <c r="DR308" s="459"/>
    </row>
    <row r="309" spans="4:122" s="435" customFormat="1" x14ac:dyDescent="0.25">
      <c r="D309" s="448"/>
      <c r="E309" s="448"/>
      <c r="F309" s="453"/>
      <c r="G309" s="454"/>
      <c r="H309" s="454"/>
      <c r="I309" s="453"/>
      <c r="J309" s="454"/>
      <c r="K309" s="453"/>
      <c r="L309" s="453"/>
      <c r="M309" s="453"/>
      <c r="N309" s="453"/>
      <c r="O309" s="453"/>
      <c r="P309" s="452"/>
      <c r="Q309" s="446"/>
      <c r="R309" s="446"/>
      <c r="S309" s="602"/>
      <c r="U309" s="445"/>
      <c r="V309" s="450"/>
      <c r="W309" s="445"/>
      <c r="X309" s="451"/>
      <c r="Y309" s="445"/>
      <c r="Z309" s="439"/>
      <c r="AA309" s="450"/>
      <c r="AB309" s="445"/>
      <c r="AC309" s="449"/>
      <c r="AD309" s="445"/>
      <c r="AE309" s="554"/>
      <c r="AF309" s="448"/>
      <c r="AG309" s="448"/>
      <c r="AH309" s="448"/>
      <c r="CR309" s="445"/>
      <c r="CT309" s="448"/>
      <c r="CU309" s="448"/>
      <c r="CW309" s="448"/>
      <c r="CX309" s="448"/>
      <c r="CZ309" s="448"/>
      <c r="DA309" s="448"/>
      <c r="DC309" s="448"/>
      <c r="DD309" s="448"/>
      <c r="DF309" s="448"/>
      <c r="DG309" s="448"/>
      <c r="DJ309" s="445"/>
      <c r="DK309" s="445"/>
      <c r="DM309" s="447"/>
      <c r="DN309" s="447"/>
      <c r="DO309" s="462">
        <v>506</v>
      </c>
      <c r="DP309" s="461" t="s">
        <v>1397</v>
      </c>
      <c r="DQ309" s="460">
        <v>3</v>
      </c>
      <c r="DR309" s="459"/>
    </row>
    <row r="310" spans="4:122" s="435" customFormat="1" x14ac:dyDescent="0.25">
      <c r="D310" s="448"/>
      <c r="E310" s="448"/>
      <c r="F310" s="453"/>
      <c r="G310" s="454"/>
      <c r="H310" s="454"/>
      <c r="I310" s="453"/>
      <c r="J310" s="454"/>
      <c r="K310" s="453"/>
      <c r="L310" s="453"/>
      <c r="M310" s="453"/>
      <c r="N310" s="453"/>
      <c r="O310" s="453"/>
      <c r="P310" s="452"/>
      <c r="Q310" s="446"/>
      <c r="R310" s="446"/>
      <c r="S310" s="602"/>
      <c r="U310" s="445"/>
      <c r="V310" s="450"/>
      <c r="W310" s="445"/>
      <c r="X310" s="451"/>
      <c r="Y310" s="445"/>
      <c r="Z310" s="439"/>
      <c r="AA310" s="450"/>
      <c r="AB310" s="445"/>
      <c r="AC310" s="449"/>
      <c r="AD310" s="445"/>
      <c r="AE310" s="554"/>
      <c r="AF310" s="448"/>
      <c r="AG310" s="448"/>
      <c r="AH310" s="448"/>
      <c r="CR310" s="445"/>
      <c r="CT310" s="448"/>
      <c r="CU310" s="448"/>
      <c r="CW310" s="448"/>
      <c r="CX310" s="448"/>
      <c r="CZ310" s="448"/>
      <c r="DA310" s="448"/>
      <c r="DC310" s="448"/>
      <c r="DD310" s="448"/>
      <c r="DF310" s="448"/>
      <c r="DG310" s="448"/>
      <c r="DJ310" s="445"/>
      <c r="DK310" s="445"/>
      <c r="DM310" s="447"/>
      <c r="DN310" s="447"/>
      <c r="DO310" s="462">
        <v>507</v>
      </c>
      <c r="DP310" s="461" t="s">
        <v>1398</v>
      </c>
      <c r="DQ310" s="460">
        <v>4</v>
      </c>
      <c r="DR310" s="459"/>
    </row>
    <row r="311" spans="4:122" s="435" customFormat="1" x14ac:dyDescent="0.25">
      <c r="D311" s="448"/>
      <c r="E311" s="448"/>
      <c r="F311" s="453"/>
      <c r="G311" s="454"/>
      <c r="H311" s="454"/>
      <c r="I311" s="453"/>
      <c r="J311" s="454"/>
      <c r="K311" s="453"/>
      <c r="L311" s="453"/>
      <c r="M311" s="453"/>
      <c r="N311" s="453"/>
      <c r="O311" s="453"/>
      <c r="P311" s="452"/>
      <c r="Q311" s="446"/>
      <c r="R311" s="446"/>
      <c r="S311" s="602"/>
      <c r="U311" s="445"/>
      <c r="V311" s="450"/>
      <c r="W311" s="445"/>
      <c r="X311" s="451"/>
      <c r="Y311" s="445"/>
      <c r="Z311" s="439"/>
      <c r="AA311" s="450"/>
      <c r="AB311" s="445"/>
      <c r="AC311" s="449"/>
      <c r="AD311" s="445"/>
      <c r="AE311" s="554"/>
      <c r="AF311" s="448"/>
      <c r="AG311" s="448"/>
      <c r="AH311" s="448"/>
      <c r="CR311" s="445"/>
      <c r="CT311" s="448"/>
      <c r="CU311" s="448"/>
      <c r="CW311" s="448"/>
      <c r="CX311" s="448"/>
      <c r="CZ311" s="448"/>
      <c r="DA311" s="448"/>
      <c r="DC311" s="448"/>
      <c r="DD311" s="448"/>
      <c r="DF311" s="448"/>
      <c r="DG311" s="448"/>
      <c r="DJ311" s="445"/>
      <c r="DK311" s="445"/>
      <c r="DM311" s="447"/>
      <c r="DN311" s="447"/>
      <c r="DO311" s="462">
        <v>503</v>
      </c>
      <c r="DP311" s="461" t="s">
        <v>820</v>
      </c>
      <c r="DQ311" s="460">
        <v>3</v>
      </c>
      <c r="DR311" s="459"/>
    </row>
    <row r="312" spans="4:122" s="435" customFormat="1" x14ac:dyDescent="0.25">
      <c r="D312" s="448"/>
      <c r="E312" s="448"/>
      <c r="F312" s="453"/>
      <c r="G312" s="454"/>
      <c r="H312" s="454"/>
      <c r="I312" s="453"/>
      <c r="J312" s="454"/>
      <c r="K312" s="453"/>
      <c r="L312" s="453"/>
      <c r="M312" s="453"/>
      <c r="N312" s="453"/>
      <c r="O312" s="453"/>
      <c r="P312" s="452"/>
      <c r="Q312" s="446"/>
      <c r="R312" s="446"/>
      <c r="S312" s="602"/>
      <c r="U312" s="445"/>
      <c r="V312" s="450"/>
      <c r="W312" s="445"/>
      <c r="X312" s="451"/>
      <c r="Y312" s="445"/>
      <c r="Z312" s="439"/>
      <c r="AA312" s="450"/>
      <c r="AB312" s="445"/>
      <c r="AC312" s="449"/>
      <c r="AD312" s="445"/>
      <c r="AE312" s="554"/>
      <c r="AF312" s="448"/>
      <c r="AG312" s="448"/>
      <c r="AH312" s="448"/>
      <c r="CR312" s="445"/>
      <c r="CT312" s="448"/>
      <c r="CU312" s="448"/>
      <c r="CW312" s="448"/>
      <c r="CX312" s="448"/>
      <c r="CZ312" s="448"/>
      <c r="DA312" s="448"/>
      <c r="DC312" s="448"/>
      <c r="DD312" s="448"/>
      <c r="DF312" s="448"/>
      <c r="DG312" s="448"/>
      <c r="DJ312" s="445"/>
      <c r="DK312" s="445"/>
      <c r="DM312" s="447"/>
      <c r="DN312" s="447"/>
      <c r="DO312" s="462">
        <v>508</v>
      </c>
      <c r="DP312" s="461" t="s">
        <v>1399</v>
      </c>
      <c r="DQ312" s="460">
        <v>5</v>
      </c>
      <c r="DR312" s="459"/>
    </row>
    <row r="313" spans="4:122" s="435" customFormat="1" x14ac:dyDescent="0.25">
      <c r="D313" s="448"/>
      <c r="E313" s="448"/>
      <c r="F313" s="453"/>
      <c r="G313" s="454"/>
      <c r="H313" s="454"/>
      <c r="I313" s="453"/>
      <c r="J313" s="454"/>
      <c r="K313" s="453"/>
      <c r="L313" s="453"/>
      <c r="M313" s="453"/>
      <c r="N313" s="453"/>
      <c r="O313" s="453"/>
      <c r="P313" s="452"/>
      <c r="Q313" s="446"/>
      <c r="R313" s="446"/>
      <c r="S313" s="602"/>
      <c r="U313" s="445"/>
      <c r="V313" s="450"/>
      <c r="W313" s="445"/>
      <c r="X313" s="451"/>
      <c r="Y313" s="445"/>
      <c r="Z313" s="439"/>
      <c r="AA313" s="450"/>
      <c r="AB313" s="445"/>
      <c r="AC313" s="449"/>
      <c r="AD313" s="445"/>
      <c r="AE313" s="554"/>
      <c r="AF313" s="448"/>
      <c r="AG313" s="448"/>
      <c r="AH313" s="448"/>
      <c r="CR313" s="445"/>
      <c r="CT313" s="448"/>
      <c r="CU313" s="448"/>
      <c r="CW313" s="448"/>
      <c r="CX313" s="448"/>
      <c r="CZ313" s="448"/>
      <c r="DA313" s="448"/>
      <c r="DC313" s="448"/>
      <c r="DD313" s="448"/>
      <c r="DF313" s="448"/>
      <c r="DG313" s="448"/>
      <c r="DJ313" s="445"/>
      <c r="DK313" s="445"/>
      <c r="DM313" s="447"/>
      <c r="DN313" s="447"/>
      <c r="DO313" s="462">
        <v>509</v>
      </c>
      <c r="DP313" s="461" t="s">
        <v>1400</v>
      </c>
      <c r="DQ313" s="460">
        <v>6</v>
      </c>
      <c r="DR313" s="459"/>
    </row>
    <row r="314" spans="4:122" s="435" customFormat="1" x14ac:dyDescent="0.25">
      <c r="D314" s="448"/>
      <c r="E314" s="448"/>
      <c r="F314" s="453"/>
      <c r="G314" s="454"/>
      <c r="H314" s="454"/>
      <c r="I314" s="453"/>
      <c r="J314" s="454"/>
      <c r="K314" s="453"/>
      <c r="L314" s="453"/>
      <c r="M314" s="453"/>
      <c r="N314" s="453"/>
      <c r="O314" s="453"/>
      <c r="P314" s="452"/>
      <c r="Q314" s="446"/>
      <c r="R314" s="446"/>
      <c r="S314" s="602"/>
      <c r="U314" s="445"/>
      <c r="V314" s="450"/>
      <c r="W314" s="445"/>
      <c r="X314" s="451"/>
      <c r="Y314" s="445"/>
      <c r="Z314" s="439"/>
      <c r="AA314" s="450"/>
      <c r="AB314" s="445"/>
      <c r="AC314" s="449"/>
      <c r="AD314" s="445"/>
      <c r="AE314" s="554"/>
      <c r="AF314" s="448"/>
      <c r="AG314" s="448"/>
      <c r="AH314" s="448"/>
      <c r="CR314" s="445"/>
      <c r="CT314" s="448"/>
      <c r="CU314" s="448"/>
      <c r="CW314" s="448"/>
      <c r="CX314" s="448"/>
      <c r="CZ314" s="448"/>
      <c r="DA314" s="448"/>
      <c r="DC314" s="448"/>
      <c r="DD314" s="448"/>
      <c r="DF314" s="448"/>
      <c r="DG314" s="448"/>
      <c r="DJ314" s="445"/>
      <c r="DK314" s="445"/>
      <c r="DM314" s="447"/>
      <c r="DN314" s="447"/>
      <c r="DO314" s="462">
        <v>511</v>
      </c>
      <c r="DP314" s="461" t="s">
        <v>1401</v>
      </c>
      <c r="DQ314" s="460">
        <v>4</v>
      </c>
      <c r="DR314" s="459"/>
    </row>
    <row r="315" spans="4:122" s="435" customFormat="1" x14ac:dyDescent="0.25">
      <c r="D315" s="448"/>
      <c r="E315" s="448"/>
      <c r="F315" s="453"/>
      <c r="G315" s="454"/>
      <c r="H315" s="454"/>
      <c r="I315" s="453"/>
      <c r="J315" s="454"/>
      <c r="K315" s="453"/>
      <c r="L315" s="453"/>
      <c r="M315" s="453"/>
      <c r="N315" s="453"/>
      <c r="O315" s="453"/>
      <c r="P315" s="452"/>
      <c r="Q315" s="446"/>
      <c r="R315" s="446"/>
      <c r="S315" s="602"/>
      <c r="U315" s="445"/>
      <c r="V315" s="450"/>
      <c r="W315" s="445"/>
      <c r="X315" s="451"/>
      <c r="Y315" s="445"/>
      <c r="Z315" s="439"/>
      <c r="AA315" s="450"/>
      <c r="AB315" s="445"/>
      <c r="AC315" s="449"/>
      <c r="AD315" s="445"/>
      <c r="AE315" s="554"/>
      <c r="AF315" s="448"/>
      <c r="AG315" s="448"/>
      <c r="AH315" s="448"/>
      <c r="CR315" s="445"/>
      <c r="CT315" s="448"/>
      <c r="CU315" s="448"/>
      <c r="CW315" s="448"/>
      <c r="CX315" s="448"/>
      <c r="CZ315" s="448"/>
      <c r="DA315" s="448"/>
      <c r="DC315" s="448"/>
      <c r="DD315" s="448"/>
      <c r="DF315" s="448"/>
      <c r="DG315" s="448"/>
      <c r="DJ315" s="445"/>
      <c r="DK315" s="445"/>
      <c r="DM315" s="447"/>
      <c r="DN315" s="447"/>
      <c r="DO315" s="462">
        <v>512</v>
      </c>
      <c r="DP315" s="461" t="s">
        <v>1402</v>
      </c>
      <c r="DQ315" s="460">
        <v>5</v>
      </c>
      <c r="DR315" s="459"/>
    </row>
    <row r="316" spans="4:122" s="435" customFormat="1" x14ac:dyDescent="0.25">
      <c r="D316" s="448"/>
      <c r="E316" s="448"/>
      <c r="F316" s="453"/>
      <c r="G316" s="454"/>
      <c r="H316" s="454"/>
      <c r="I316" s="453"/>
      <c r="J316" s="454"/>
      <c r="K316" s="453"/>
      <c r="L316" s="453"/>
      <c r="M316" s="453"/>
      <c r="N316" s="453"/>
      <c r="O316" s="453"/>
      <c r="P316" s="452"/>
      <c r="Q316" s="446"/>
      <c r="R316" s="446"/>
      <c r="S316" s="602"/>
      <c r="U316" s="445"/>
      <c r="V316" s="450"/>
      <c r="W316" s="445"/>
      <c r="X316" s="451"/>
      <c r="Y316" s="445"/>
      <c r="Z316" s="439"/>
      <c r="AA316" s="450"/>
      <c r="AB316" s="445"/>
      <c r="AC316" s="449"/>
      <c r="AD316" s="445"/>
      <c r="AE316" s="554"/>
      <c r="AF316" s="448"/>
      <c r="AG316" s="448"/>
      <c r="AH316" s="448"/>
      <c r="CR316" s="445"/>
      <c r="CT316" s="448"/>
      <c r="CU316" s="448"/>
      <c r="CW316" s="448"/>
      <c r="CX316" s="448"/>
      <c r="CZ316" s="448"/>
      <c r="DA316" s="448"/>
      <c r="DC316" s="448"/>
      <c r="DD316" s="448"/>
      <c r="DF316" s="448"/>
      <c r="DG316" s="448"/>
      <c r="DJ316" s="445"/>
      <c r="DK316" s="445"/>
      <c r="DM316" s="447"/>
      <c r="DN316" s="447"/>
      <c r="DO316" s="462">
        <v>513</v>
      </c>
      <c r="DP316" s="461" t="s">
        <v>1403</v>
      </c>
      <c r="DQ316" s="460">
        <v>6</v>
      </c>
      <c r="DR316" s="459"/>
    </row>
    <row r="317" spans="4:122" s="435" customFormat="1" x14ac:dyDescent="0.25">
      <c r="D317" s="448"/>
      <c r="E317" s="448"/>
      <c r="F317" s="453"/>
      <c r="G317" s="454"/>
      <c r="H317" s="454"/>
      <c r="I317" s="453"/>
      <c r="J317" s="454"/>
      <c r="K317" s="453"/>
      <c r="L317" s="453"/>
      <c r="M317" s="453"/>
      <c r="N317" s="453"/>
      <c r="O317" s="453"/>
      <c r="P317" s="452"/>
      <c r="Q317" s="446"/>
      <c r="R317" s="446"/>
      <c r="S317" s="602"/>
      <c r="U317" s="445"/>
      <c r="V317" s="450"/>
      <c r="W317" s="445"/>
      <c r="X317" s="451"/>
      <c r="Y317" s="445"/>
      <c r="Z317" s="439"/>
      <c r="AA317" s="450"/>
      <c r="AB317" s="445"/>
      <c r="AC317" s="449"/>
      <c r="AD317" s="445"/>
      <c r="AE317" s="554"/>
      <c r="AF317" s="448"/>
      <c r="AG317" s="448"/>
      <c r="AH317" s="448"/>
      <c r="CR317" s="445"/>
      <c r="CT317" s="448"/>
      <c r="CU317" s="448"/>
      <c r="CW317" s="448"/>
      <c r="CX317" s="448"/>
      <c r="CZ317" s="448"/>
      <c r="DA317" s="448"/>
      <c r="DC317" s="448"/>
      <c r="DD317" s="448"/>
      <c r="DF317" s="448"/>
      <c r="DG317" s="448"/>
      <c r="DJ317" s="445"/>
      <c r="DK317" s="445"/>
      <c r="DM317" s="447"/>
      <c r="DN317" s="447"/>
      <c r="DO317" s="462">
        <v>514</v>
      </c>
      <c r="DP317" s="461" t="s">
        <v>1404</v>
      </c>
      <c r="DQ317" s="460">
        <v>7</v>
      </c>
      <c r="DR317" s="459"/>
    </row>
    <row r="318" spans="4:122" s="435" customFormat="1" x14ac:dyDescent="0.25">
      <c r="D318" s="448"/>
      <c r="E318" s="448"/>
      <c r="F318" s="453"/>
      <c r="G318" s="454"/>
      <c r="H318" s="454"/>
      <c r="I318" s="453"/>
      <c r="J318" s="454"/>
      <c r="K318" s="453"/>
      <c r="L318" s="453"/>
      <c r="M318" s="453"/>
      <c r="N318" s="453"/>
      <c r="O318" s="453"/>
      <c r="P318" s="452"/>
      <c r="Q318" s="446"/>
      <c r="R318" s="446"/>
      <c r="S318" s="602"/>
      <c r="U318" s="445"/>
      <c r="V318" s="450"/>
      <c r="W318" s="445"/>
      <c r="X318" s="451"/>
      <c r="Y318" s="445"/>
      <c r="Z318" s="439"/>
      <c r="AA318" s="450"/>
      <c r="AB318" s="445"/>
      <c r="AC318" s="449"/>
      <c r="AD318" s="445"/>
      <c r="AE318" s="554"/>
      <c r="AF318" s="448"/>
      <c r="AG318" s="448"/>
      <c r="AH318" s="448"/>
      <c r="CR318" s="445"/>
      <c r="CT318" s="448"/>
      <c r="CU318" s="448"/>
      <c r="CW318" s="448"/>
      <c r="CX318" s="448"/>
      <c r="CZ318" s="448"/>
      <c r="DA318" s="448"/>
      <c r="DC318" s="448"/>
      <c r="DD318" s="448"/>
      <c r="DF318" s="448"/>
      <c r="DG318" s="448"/>
      <c r="DJ318" s="445"/>
      <c r="DK318" s="445"/>
      <c r="DM318" s="447"/>
      <c r="DN318" s="447"/>
      <c r="DO318" s="462">
        <v>516</v>
      </c>
      <c r="DP318" s="461" t="s">
        <v>1405</v>
      </c>
      <c r="DQ318" s="460">
        <v>4</v>
      </c>
      <c r="DR318" s="459"/>
    </row>
    <row r="319" spans="4:122" s="435" customFormat="1" x14ac:dyDescent="0.25">
      <c r="D319" s="448"/>
      <c r="E319" s="448"/>
      <c r="F319" s="453"/>
      <c r="G319" s="454"/>
      <c r="H319" s="454"/>
      <c r="I319" s="453"/>
      <c r="J319" s="454"/>
      <c r="K319" s="453"/>
      <c r="L319" s="453"/>
      <c r="M319" s="453"/>
      <c r="N319" s="453"/>
      <c r="O319" s="453"/>
      <c r="P319" s="452"/>
      <c r="Q319" s="446"/>
      <c r="R319" s="446"/>
      <c r="S319" s="602"/>
      <c r="U319" s="445"/>
      <c r="V319" s="450"/>
      <c r="W319" s="445"/>
      <c r="X319" s="451"/>
      <c r="Y319" s="445"/>
      <c r="Z319" s="439"/>
      <c r="AA319" s="450"/>
      <c r="AB319" s="445"/>
      <c r="AC319" s="449"/>
      <c r="AD319" s="445"/>
      <c r="AE319" s="554"/>
      <c r="AF319" s="448"/>
      <c r="AG319" s="448"/>
      <c r="AH319" s="448"/>
      <c r="CR319" s="445"/>
      <c r="CT319" s="448"/>
      <c r="CU319" s="448"/>
      <c r="CW319" s="448"/>
      <c r="CX319" s="448"/>
      <c r="CZ319" s="448"/>
      <c r="DA319" s="448"/>
      <c r="DC319" s="448"/>
      <c r="DD319" s="448"/>
      <c r="DF319" s="448"/>
      <c r="DG319" s="448"/>
      <c r="DJ319" s="445"/>
      <c r="DK319" s="445"/>
      <c r="DM319" s="447"/>
      <c r="DN319" s="447"/>
      <c r="DO319" s="462">
        <v>517</v>
      </c>
      <c r="DP319" s="461" t="s">
        <v>1406</v>
      </c>
      <c r="DQ319" s="460">
        <v>5</v>
      </c>
      <c r="DR319" s="459"/>
    </row>
    <row r="320" spans="4:122" s="435" customFormat="1" x14ac:dyDescent="0.25">
      <c r="D320" s="448"/>
      <c r="E320" s="448"/>
      <c r="F320" s="453"/>
      <c r="G320" s="454"/>
      <c r="H320" s="454"/>
      <c r="I320" s="453"/>
      <c r="J320" s="454"/>
      <c r="K320" s="453"/>
      <c r="L320" s="453"/>
      <c r="M320" s="453"/>
      <c r="N320" s="453"/>
      <c r="O320" s="453"/>
      <c r="P320" s="452"/>
      <c r="Q320" s="446"/>
      <c r="R320" s="446"/>
      <c r="S320" s="602"/>
      <c r="U320" s="445"/>
      <c r="V320" s="450"/>
      <c r="W320" s="445"/>
      <c r="X320" s="451"/>
      <c r="Y320" s="445"/>
      <c r="Z320" s="439"/>
      <c r="AA320" s="450"/>
      <c r="AB320" s="445"/>
      <c r="AC320" s="449"/>
      <c r="AD320" s="445"/>
      <c r="AE320" s="554"/>
      <c r="AF320" s="448"/>
      <c r="AG320" s="448"/>
      <c r="AH320" s="448"/>
      <c r="CR320" s="445"/>
      <c r="CT320" s="448"/>
      <c r="CU320" s="448"/>
      <c r="CW320" s="448"/>
      <c r="CX320" s="448"/>
      <c r="CZ320" s="448"/>
      <c r="DA320" s="448"/>
      <c r="DC320" s="448"/>
      <c r="DD320" s="448"/>
      <c r="DF320" s="448"/>
      <c r="DG320" s="448"/>
      <c r="DJ320" s="445"/>
      <c r="DK320" s="445"/>
      <c r="DM320" s="447"/>
      <c r="DN320" s="447"/>
      <c r="DO320" s="462">
        <v>518</v>
      </c>
      <c r="DP320" s="461" t="s">
        <v>1407</v>
      </c>
      <c r="DQ320" s="460">
        <v>6</v>
      </c>
      <c r="DR320" s="459"/>
    </row>
    <row r="321" spans="4:122" s="435" customFormat="1" x14ac:dyDescent="0.25">
      <c r="D321" s="448"/>
      <c r="E321" s="448"/>
      <c r="F321" s="453"/>
      <c r="G321" s="454"/>
      <c r="H321" s="454"/>
      <c r="I321" s="453"/>
      <c r="J321" s="454"/>
      <c r="K321" s="453"/>
      <c r="L321" s="453"/>
      <c r="M321" s="453"/>
      <c r="N321" s="453"/>
      <c r="O321" s="453"/>
      <c r="P321" s="452"/>
      <c r="Q321" s="446"/>
      <c r="R321" s="446"/>
      <c r="S321" s="602"/>
      <c r="U321" s="445"/>
      <c r="V321" s="450"/>
      <c r="W321" s="445"/>
      <c r="X321" s="451"/>
      <c r="Y321" s="445"/>
      <c r="Z321" s="439"/>
      <c r="AA321" s="450"/>
      <c r="AB321" s="445"/>
      <c r="AC321" s="449"/>
      <c r="AD321" s="445"/>
      <c r="AE321" s="554"/>
      <c r="AF321" s="448"/>
      <c r="AG321" s="448"/>
      <c r="AH321" s="448"/>
      <c r="CR321" s="445"/>
      <c r="CT321" s="448"/>
      <c r="CU321" s="448"/>
      <c r="CW321" s="448"/>
      <c r="CX321" s="448"/>
      <c r="CZ321" s="448"/>
      <c r="DA321" s="448"/>
      <c r="DC321" s="448"/>
      <c r="DD321" s="448"/>
      <c r="DF321" s="448"/>
      <c r="DG321" s="448"/>
      <c r="DJ321" s="445"/>
      <c r="DK321" s="445"/>
      <c r="DM321" s="447"/>
      <c r="DN321" s="447"/>
      <c r="DO321" s="462">
        <v>521</v>
      </c>
      <c r="DP321" s="461" t="s">
        <v>1408</v>
      </c>
      <c r="DQ321" s="460">
        <v>4</v>
      </c>
      <c r="DR321" s="459"/>
    </row>
    <row r="322" spans="4:122" s="435" customFormat="1" x14ac:dyDescent="0.25">
      <c r="D322" s="448"/>
      <c r="E322" s="448"/>
      <c r="F322" s="453"/>
      <c r="G322" s="454"/>
      <c r="H322" s="454"/>
      <c r="I322" s="453"/>
      <c r="J322" s="454"/>
      <c r="K322" s="453"/>
      <c r="L322" s="453"/>
      <c r="M322" s="453"/>
      <c r="N322" s="453"/>
      <c r="O322" s="453"/>
      <c r="P322" s="452"/>
      <c r="Q322" s="446"/>
      <c r="R322" s="446"/>
      <c r="S322" s="602"/>
      <c r="U322" s="445"/>
      <c r="V322" s="450"/>
      <c r="W322" s="445"/>
      <c r="X322" s="451"/>
      <c r="Y322" s="445"/>
      <c r="Z322" s="439"/>
      <c r="AA322" s="450"/>
      <c r="AB322" s="445"/>
      <c r="AC322" s="449"/>
      <c r="AD322" s="445"/>
      <c r="AE322" s="554"/>
      <c r="AF322" s="448"/>
      <c r="AG322" s="448"/>
      <c r="AH322" s="448"/>
      <c r="CR322" s="445"/>
      <c r="CT322" s="448"/>
      <c r="CU322" s="448"/>
      <c r="CW322" s="448"/>
      <c r="CX322" s="448"/>
      <c r="CZ322" s="448"/>
      <c r="DA322" s="448"/>
      <c r="DC322" s="448"/>
      <c r="DD322" s="448"/>
      <c r="DF322" s="448"/>
      <c r="DG322" s="448"/>
      <c r="DJ322" s="445"/>
      <c r="DK322" s="445"/>
      <c r="DM322" s="447"/>
      <c r="DN322" s="447"/>
      <c r="DO322" s="462">
        <v>522</v>
      </c>
      <c r="DP322" s="461" t="s">
        <v>1409</v>
      </c>
      <c r="DQ322" s="460">
        <v>5</v>
      </c>
      <c r="DR322" s="459"/>
    </row>
    <row r="323" spans="4:122" s="435" customFormat="1" x14ac:dyDescent="0.25">
      <c r="D323" s="448"/>
      <c r="E323" s="448"/>
      <c r="F323" s="453"/>
      <c r="G323" s="454"/>
      <c r="H323" s="454"/>
      <c r="I323" s="453"/>
      <c r="J323" s="454"/>
      <c r="K323" s="453"/>
      <c r="L323" s="453"/>
      <c r="M323" s="453"/>
      <c r="N323" s="453"/>
      <c r="O323" s="453"/>
      <c r="P323" s="452"/>
      <c r="Q323" s="446"/>
      <c r="R323" s="446"/>
      <c r="S323" s="602"/>
      <c r="U323" s="445"/>
      <c r="V323" s="450"/>
      <c r="W323" s="445"/>
      <c r="X323" s="451"/>
      <c r="Y323" s="445"/>
      <c r="Z323" s="439"/>
      <c r="AA323" s="450"/>
      <c r="AB323" s="445"/>
      <c r="AC323" s="449"/>
      <c r="AD323" s="445"/>
      <c r="AE323" s="554"/>
      <c r="AF323" s="448"/>
      <c r="AG323" s="448"/>
      <c r="AH323" s="448"/>
      <c r="CR323" s="445"/>
      <c r="CT323" s="448"/>
      <c r="CU323" s="448"/>
      <c r="CW323" s="448"/>
      <c r="CX323" s="448"/>
      <c r="CZ323" s="448"/>
      <c r="DA323" s="448"/>
      <c r="DC323" s="448"/>
      <c r="DD323" s="448"/>
      <c r="DF323" s="448"/>
      <c r="DG323" s="448"/>
      <c r="DJ323" s="445"/>
      <c r="DK323" s="445"/>
      <c r="DM323" s="447"/>
      <c r="DN323" s="447"/>
      <c r="DO323" s="462">
        <v>523</v>
      </c>
      <c r="DP323" s="461" t="s">
        <v>1410</v>
      </c>
      <c r="DQ323" s="460">
        <v>6</v>
      </c>
      <c r="DR323" s="459"/>
    </row>
    <row r="324" spans="4:122" s="435" customFormat="1" x14ac:dyDescent="0.25">
      <c r="D324" s="448"/>
      <c r="E324" s="448"/>
      <c r="F324" s="453"/>
      <c r="G324" s="454"/>
      <c r="H324" s="454"/>
      <c r="I324" s="453"/>
      <c r="J324" s="454"/>
      <c r="K324" s="453"/>
      <c r="L324" s="453"/>
      <c r="M324" s="453"/>
      <c r="N324" s="453"/>
      <c r="O324" s="453"/>
      <c r="P324" s="452"/>
      <c r="Q324" s="446"/>
      <c r="R324" s="446"/>
      <c r="S324" s="602"/>
      <c r="U324" s="445"/>
      <c r="V324" s="450"/>
      <c r="W324" s="445"/>
      <c r="X324" s="451"/>
      <c r="Y324" s="445"/>
      <c r="Z324" s="439"/>
      <c r="AA324" s="450"/>
      <c r="AB324" s="445"/>
      <c r="AC324" s="449"/>
      <c r="AD324" s="445"/>
      <c r="AE324" s="554"/>
      <c r="AF324" s="448"/>
      <c r="AG324" s="448"/>
      <c r="AH324" s="448"/>
      <c r="CR324" s="445"/>
      <c r="CT324" s="448"/>
      <c r="CU324" s="448"/>
      <c r="CW324" s="448"/>
      <c r="CX324" s="448"/>
      <c r="CZ324" s="448"/>
      <c r="DA324" s="448"/>
      <c r="DC324" s="448"/>
      <c r="DD324" s="448"/>
      <c r="DF324" s="448"/>
      <c r="DG324" s="448"/>
      <c r="DJ324" s="445"/>
      <c r="DK324" s="445"/>
      <c r="DM324" s="447"/>
      <c r="DN324" s="447"/>
      <c r="DO324" s="462">
        <v>524</v>
      </c>
      <c r="DP324" s="461" t="s">
        <v>1411</v>
      </c>
      <c r="DQ324" s="460">
        <v>7</v>
      </c>
      <c r="DR324" s="459"/>
    </row>
    <row r="325" spans="4:122" s="435" customFormat="1" x14ac:dyDescent="0.25">
      <c r="D325" s="448"/>
      <c r="E325" s="448"/>
      <c r="F325" s="453"/>
      <c r="G325" s="454"/>
      <c r="H325" s="454"/>
      <c r="I325" s="453"/>
      <c r="J325" s="454"/>
      <c r="K325" s="453"/>
      <c r="L325" s="453"/>
      <c r="M325" s="453"/>
      <c r="N325" s="453"/>
      <c r="O325" s="453"/>
      <c r="P325" s="452"/>
      <c r="Q325" s="446"/>
      <c r="R325" s="446"/>
      <c r="S325" s="602"/>
      <c r="U325" s="445"/>
      <c r="V325" s="450"/>
      <c r="W325" s="445"/>
      <c r="X325" s="451"/>
      <c r="Y325" s="445"/>
      <c r="Z325" s="439"/>
      <c r="AA325" s="450"/>
      <c r="AB325" s="445"/>
      <c r="AC325" s="449"/>
      <c r="AD325" s="445"/>
      <c r="AE325" s="554"/>
      <c r="AF325" s="448"/>
      <c r="AG325" s="448"/>
      <c r="AH325" s="448"/>
      <c r="CR325" s="445"/>
      <c r="CT325" s="448"/>
      <c r="CU325" s="448"/>
      <c r="CW325" s="448"/>
      <c r="CX325" s="448"/>
      <c r="CZ325" s="448"/>
      <c r="DA325" s="448"/>
      <c r="DC325" s="448"/>
      <c r="DD325" s="448"/>
      <c r="DF325" s="448"/>
      <c r="DG325" s="448"/>
      <c r="DJ325" s="445"/>
      <c r="DK325" s="445"/>
      <c r="DM325" s="447"/>
      <c r="DN325" s="447"/>
      <c r="DO325" s="462">
        <v>531</v>
      </c>
      <c r="DP325" s="461" t="s">
        <v>1412</v>
      </c>
      <c r="DQ325" s="460">
        <v>5</v>
      </c>
      <c r="DR325" s="459"/>
    </row>
    <row r="326" spans="4:122" s="435" customFormat="1" x14ac:dyDescent="0.25">
      <c r="D326" s="448"/>
      <c r="E326" s="448"/>
      <c r="F326" s="453"/>
      <c r="G326" s="454"/>
      <c r="H326" s="454"/>
      <c r="I326" s="453"/>
      <c r="J326" s="454"/>
      <c r="K326" s="453"/>
      <c r="L326" s="453"/>
      <c r="M326" s="453"/>
      <c r="N326" s="453"/>
      <c r="O326" s="453"/>
      <c r="P326" s="452"/>
      <c r="Q326" s="446"/>
      <c r="R326" s="446"/>
      <c r="S326" s="602"/>
      <c r="U326" s="445"/>
      <c r="V326" s="450"/>
      <c r="W326" s="445"/>
      <c r="X326" s="451"/>
      <c r="Y326" s="445"/>
      <c r="Z326" s="439"/>
      <c r="AA326" s="450"/>
      <c r="AB326" s="445"/>
      <c r="AC326" s="449"/>
      <c r="AD326" s="445"/>
      <c r="AE326" s="554"/>
      <c r="AF326" s="448"/>
      <c r="AG326" s="448"/>
      <c r="AH326" s="448"/>
      <c r="CR326" s="445"/>
      <c r="CT326" s="448"/>
      <c r="CU326" s="448"/>
      <c r="CW326" s="448"/>
      <c r="CX326" s="448"/>
      <c r="CZ326" s="448"/>
      <c r="DA326" s="448"/>
      <c r="DC326" s="448"/>
      <c r="DD326" s="448"/>
      <c r="DF326" s="448"/>
      <c r="DG326" s="448"/>
      <c r="DJ326" s="445"/>
      <c r="DK326" s="445"/>
      <c r="DM326" s="447"/>
      <c r="DN326" s="447"/>
      <c r="DO326" s="462">
        <v>532</v>
      </c>
      <c r="DP326" s="461" t="s">
        <v>1413</v>
      </c>
      <c r="DQ326" s="460">
        <v>6</v>
      </c>
      <c r="DR326" s="459"/>
    </row>
    <row r="327" spans="4:122" s="435" customFormat="1" x14ac:dyDescent="0.25">
      <c r="D327" s="448"/>
      <c r="E327" s="448"/>
      <c r="F327" s="453"/>
      <c r="G327" s="454"/>
      <c r="H327" s="454"/>
      <c r="I327" s="453"/>
      <c r="J327" s="454"/>
      <c r="K327" s="453"/>
      <c r="L327" s="453"/>
      <c r="M327" s="453"/>
      <c r="N327" s="453"/>
      <c r="O327" s="453"/>
      <c r="P327" s="452"/>
      <c r="Q327" s="446"/>
      <c r="R327" s="446"/>
      <c r="S327" s="602"/>
      <c r="U327" s="445"/>
      <c r="V327" s="450"/>
      <c r="W327" s="445"/>
      <c r="X327" s="451"/>
      <c r="Y327" s="445"/>
      <c r="Z327" s="439"/>
      <c r="AA327" s="450"/>
      <c r="AB327" s="445"/>
      <c r="AC327" s="449"/>
      <c r="AD327" s="445"/>
      <c r="AE327" s="554"/>
      <c r="AF327" s="448"/>
      <c r="AG327" s="448"/>
      <c r="AH327" s="448"/>
      <c r="CR327" s="445"/>
      <c r="CT327" s="448"/>
      <c r="CU327" s="448"/>
      <c r="CW327" s="448"/>
      <c r="CX327" s="448"/>
      <c r="CZ327" s="448"/>
      <c r="DA327" s="448"/>
      <c r="DC327" s="448"/>
      <c r="DD327" s="448"/>
      <c r="DF327" s="448"/>
      <c r="DG327" s="448"/>
      <c r="DJ327" s="445"/>
      <c r="DK327" s="445"/>
      <c r="DM327" s="447"/>
      <c r="DN327" s="447"/>
      <c r="DO327" s="462">
        <v>533</v>
      </c>
      <c r="DP327" s="461" t="s">
        <v>1414</v>
      </c>
      <c r="DQ327" s="460">
        <v>6</v>
      </c>
      <c r="DR327" s="459"/>
    </row>
    <row r="328" spans="4:122" s="435" customFormat="1" x14ac:dyDescent="0.25">
      <c r="D328" s="448"/>
      <c r="E328" s="448"/>
      <c r="F328" s="453"/>
      <c r="G328" s="454"/>
      <c r="H328" s="454"/>
      <c r="I328" s="453"/>
      <c r="J328" s="454"/>
      <c r="K328" s="453"/>
      <c r="L328" s="453"/>
      <c r="M328" s="453"/>
      <c r="N328" s="453"/>
      <c r="O328" s="453"/>
      <c r="P328" s="452"/>
      <c r="Q328" s="446"/>
      <c r="R328" s="446"/>
      <c r="S328" s="602"/>
      <c r="U328" s="445"/>
      <c r="V328" s="450"/>
      <c r="W328" s="445"/>
      <c r="X328" s="451"/>
      <c r="Y328" s="445"/>
      <c r="Z328" s="439"/>
      <c r="AA328" s="450"/>
      <c r="AB328" s="445"/>
      <c r="AC328" s="449"/>
      <c r="AD328" s="445"/>
      <c r="AE328" s="554"/>
      <c r="AF328" s="448"/>
      <c r="AG328" s="448"/>
      <c r="AH328" s="448"/>
      <c r="CR328" s="445"/>
      <c r="CT328" s="448"/>
      <c r="CU328" s="448"/>
      <c r="CW328" s="448"/>
      <c r="CX328" s="448"/>
      <c r="CZ328" s="448"/>
      <c r="DA328" s="448"/>
      <c r="DC328" s="448"/>
      <c r="DD328" s="448"/>
      <c r="DF328" s="448"/>
      <c r="DG328" s="448"/>
      <c r="DJ328" s="445"/>
      <c r="DK328" s="445"/>
      <c r="DM328" s="447"/>
      <c r="DN328" s="447"/>
      <c r="DO328" s="462">
        <v>534</v>
      </c>
      <c r="DP328" s="461" t="s">
        <v>1415</v>
      </c>
      <c r="DQ328" s="460">
        <v>7</v>
      </c>
      <c r="DR328" s="459"/>
    </row>
    <row r="329" spans="4:122" s="435" customFormat="1" x14ac:dyDescent="0.25">
      <c r="D329" s="448"/>
      <c r="E329" s="448"/>
      <c r="F329" s="453"/>
      <c r="G329" s="454"/>
      <c r="H329" s="454"/>
      <c r="I329" s="453"/>
      <c r="J329" s="454"/>
      <c r="K329" s="453"/>
      <c r="L329" s="453"/>
      <c r="M329" s="453"/>
      <c r="N329" s="453"/>
      <c r="O329" s="453"/>
      <c r="P329" s="452"/>
      <c r="Q329" s="446"/>
      <c r="R329" s="446"/>
      <c r="S329" s="602"/>
      <c r="U329" s="445"/>
      <c r="V329" s="450"/>
      <c r="W329" s="445"/>
      <c r="X329" s="451"/>
      <c r="Y329" s="445"/>
      <c r="Z329" s="439"/>
      <c r="AA329" s="450"/>
      <c r="AB329" s="445"/>
      <c r="AC329" s="449"/>
      <c r="AD329" s="445"/>
      <c r="AE329" s="554"/>
      <c r="AF329" s="448"/>
      <c r="AG329" s="448"/>
      <c r="AH329" s="448"/>
      <c r="CR329" s="445"/>
      <c r="CT329" s="448"/>
      <c r="CU329" s="448"/>
      <c r="CW329" s="448"/>
      <c r="CX329" s="448"/>
      <c r="CZ329" s="448"/>
      <c r="DA329" s="448"/>
      <c r="DC329" s="448"/>
      <c r="DD329" s="448"/>
      <c r="DF329" s="448"/>
      <c r="DG329" s="448"/>
      <c r="DJ329" s="445"/>
      <c r="DK329" s="445"/>
      <c r="DM329" s="447"/>
      <c r="DN329" s="447"/>
      <c r="DO329" s="462">
        <v>541</v>
      </c>
      <c r="DP329" s="461" t="s">
        <v>1416</v>
      </c>
      <c r="DQ329" s="460">
        <v>6</v>
      </c>
      <c r="DR329" s="459"/>
    </row>
    <row r="330" spans="4:122" s="435" customFormat="1" x14ac:dyDescent="0.25">
      <c r="D330" s="448"/>
      <c r="E330" s="448"/>
      <c r="F330" s="453"/>
      <c r="G330" s="454"/>
      <c r="H330" s="454"/>
      <c r="I330" s="453"/>
      <c r="J330" s="454"/>
      <c r="K330" s="453"/>
      <c r="L330" s="453"/>
      <c r="M330" s="453"/>
      <c r="N330" s="453"/>
      <c r="O330" s="453"/>
      <c r="P330" s="452"/>
      <c r="Q330" s="446"/>
      <c r="R330" s="446"/>
      <c r="S330" s="602"/>
      <c r="U330" s="445"/>
      <c r="V330" s="450"/>
      <c r="W330" s="445"/>
      <c r="X330" s="451"/>
      <c r="Y330" s="445"/>
      <c r="Z330" s="439"/>
      <c r="AA330" s="450"/>
      <c r="AB330" s="445"/>
      <c r="AC330" s="449"/>
      <c r="AD330" s="445"/>
      <c r="AE330" s="554"/>
      <c r="AF330" s="448"/>
      <c r="AG330" s="448"/>
      <c r="AH330" s="448"/>
      <c r="CR330" s="445"/>
      <c r="CT330" s="448"/>
      <c r="CU330" s="448"/>
      <c r="CW330" s="448"/>
      <c r="CX330" s="448"/>
      <c r="CZ330" s="448"/>
      <c r="DA330" s="448"/>
      <c r="DC330" s="448"/>
      <c r="DD330" s="448"/>
      <c r="DF330" s="448"/>
      <c r="DG330" s="448"/>
      <c r="DJ330" s="445"/>
      <c r="DK330" s="445"/>
      <c r="DM330" s="447"/>
      <c r="DN330" s="447"/>
      <c r="DO330" s="462">
        <v>542</v>
      </c>
      <c r="DP330" s="461" t="s">
        <v>1417</v>
      </c>
      <c r="DQ330" s="460">
        <v>7</v>
      </c>
      <c r="DR330" s="459" t="s">
        <v>967</v>
      </c>
    </row>
    <row r="331" spans="4:122" s="435" customFormat="1" x14ac:dyDescent="0.25">
      <c r="D331" s="448"/>
      <c r="E331" s="448"/>
      <c r="F331" s="453"/>
      <c r="G331" s="454"/>
      <c r="H331" s="454"/>
      <c r="I331" s="453"/>
      <c r="J331" s="454"/>
      <c r="K331" s="453"/>
      <c r="L331" s="453"/>
      <c r="M331" s="453"/>
      <c r="N331" s="453"/>
      <c r="O331" s="453"/>
      <c r="P331" s="452"/>
      <c r="Q331" s="446"/>
      <c r="R331" s="446"/>
      <c r="S331" s="602"/>
      <c r="U331" s="445"/>
      <c r="V331" s="450"/>
      <c r="W331" s="445"/>
      <c r="X331" s="451"/>
      <c r="Y331" s="445"/>
      <c r="Z331" s="439"/>
      <c r="AA331" s="450"/>
      <c r="AB331" s="445"/>
      <c r="AC331" s="449"/>
      <c r="AD331" s="445"/>
      <c r="AE331" s="554"/>
      <c r="AF331" s="448"/>
      <c r="AG331" s="448"/>
      <c r="AH331" s="448"/>
      <c r="CR331" s="445"/>
      <c r="CT331" s="448"/>
      <c r="CU331" s="448"/>
      <c r="CW331" s="448"/>
      <c r="CX331" s="448"/>
      <c r="CZ331" s="448"/>
      <c r="DA331" s="448"/>
      <c r="DC331" s="448"/>
      <c r="DD331" s="448"/>
      <c r="DF331" s="448"/>
      <c r="DG331" s="448"/>
      <c r="DJ331" s="445"/>
      <c r="DK331" s="445"/>
      <c r="DM331" s="447"/>
      <c r="DN331" s="447"/>
      <c r="DO331" s="462">
        <v>543</v>
      </c>
      <c r="DP331" s="461" t="s">
        <v>1418</v>
      </c>
      <c r="DQ331" s="460">
        <v>8</v>
      </c>
      <c r="DR331" s="459"/>
    </row>
    <row r="332" spans="4:122" s="435" customFormat="1" x14ac:dyDescent="0.25">
      <c r="D332" s="448"/>
      <c r="E332" s="448"/>
      <c r="F332" s="453"/>
      <c r="G332" s="454"/>
      <c r="H332" s="454"/>
      <c r="I332" s="453"/>
      <c r="J332" s="454"/>
      <c r="K332" s="453"/>
      <c r="L332" s="453"/>
      <c r="M332" s="453"/>
      <c r="N332" s="453"/>
      <c r="O332" s="453"/>
      <c r="P332" s="452"/>
      <c r="Q332" s="446"/>
      <c r="R332" s="446"/>
      <c r="S332" s="602"/>
      <c r="U332" s="445"/>
      <c r="V332" s="450"/>
      <c r="W332" s="445"/>
      <c r="X332" s="451"/>
      <c r="Y332" s="445"/>
      <c r="Z332" s="439"/>
      <c r="AA332" s="450"/>
      <c r="AB332" s="445"/>
      <c r="AC332" s="449"/>
      <c r="AD332" s="445"/>
      <c r="AE332" s="554"/>
      <c r="AF332" s="448"/>
      <c r="AG332" s="448"/>
      <c r="AH332" s="448"/>
      <c r="CR332" s="445"/>
      <c r="CT332" s="448"/>
      <c r="CU332" s="448"/>
      <c r="CW332" s="448"/>
      <c r="CX332" s="448"/>
      <c r="CZ332" s="448"/>
      <c r="DA332" s="448"/>
      <c r="DC332" s="448"/>
      <c r="DD332" s="448"/>
      <c r="DF332" s="448"/>
      <c r="DG332" s="448"/>
      <c r="DJ332" s="445"/>
      <c r="DK332" s="445"/>
      <c r="DM332" s="447"/>
      <c r="DN332" s="447"/>
      <c r="DO332" s="462">
        <v>544</v>
      </c>
      <c r="DP332" s="461" t="s">
        <v>1419</v>
      </c>
      <c r="DQ332" s="460">
        <v>9</v>
      </c>
      <c r="DR332" s="459"/>
    </row>
    <row r="333" spans="4:122" s="435" customFormat="1" x14ac:dyDescent="0.25">
      <c r="D333" s="448"/>
      <c r="E333" s="448"/>
      <c r="F333" s="453"/>
      <c r="G333" s="454"/>
      <c r="H333" s="454"/>
      <c r="I333" s="453"/>
      <c r="J333" s="454"/>
      <c r="K333" s="453"/>
      <c r="L333" s="453"/>
      <c r="M333" s="453"/>
      <c r="N333" s="453"/>
      <c r="O333" s="453"/>
      <c r="P333" s="452"/>
      <c r="Q333" s="446"/>
      <c r="R333" s="446"/>
      <c r="S333" s="602"/>
      <c r="U333" s="445"/>
      <c r="V333" s="450"/>
      <c r="W333" s="445"/>
      <c r="X333" s="451"/>
      <c r="Y333" s="445"/>
      <c r="Z333" s="439"/>
      <c r="AA333" s="450"/>
      <c r="AB333" s="445"/>
      <c r="AC333" s="449"/>
      <c r="AD333" s="445"/>
      <c r="AE333" s="554"/>
      <c r="AF333" s="448"/>
      <c r="AG333" s="448"/>
      <c r="AH333" s="448"/>
      <c r="CR333" s="445"/>
      <c r="CT333" s="448"/>
      <c r="CU333" s="448"/>
      <c r="CW333" s="448"/>
      <c r="CX333" s="448"/>
      <c r="CZ333" s="448"/>
      <c r="DA333" s="448"/>
      <c r="DC333" s="448"/>
      <c r="DD333" s="448"/>
      <c r="DF333" s="448"/>
      <c r="DG333" s="448"/>
      <c r="DJ333" s="445"/>
      <c r="DK333" s="445"/>
      <c r="DM333" s="447"/>
      <c r="DN333" s="447"/>
      <c r="DO333" s="462">
        <v>545</v>
      </c>
      <c r="DP333" s="461" t="s">
        <v>1420</v>
      </c>
      <c r="DQ333" s="460">
        <v>10</v>
      </c>
      <c r="DR333" s="459"/>
    </row>
    <row r="334" spans="4:122" s="435" customFormat="1" x14ac:dyDescent="0.25">
      <c r="D334" s="448"/>
      <c r="E334" s="448"/>
      <c r="F334" s="453"/>
      <c r="G334" s="454"/>
      <c r="H334" s="454"/>
      <c r="I334" s="453"/>
      <c r="J334" s="454"/>
      <c r="K334" s="453"/>
      <c r="L334" s="453"/>
      <c r="M334" s="453"/>
      <c r="N334" s="453"/>
      <c r="O334" s="453"/>
      <c r="P334" s="452"/>
      <c r="Q334" s="446"/>
      <c r="R334" s="446"/>
      <c r="S334" s="602"/>
      <c r="U334" s="445"/>
      <c r="V334" s="450"/>
      <c r="W334" s="445"/>
      <c r="X334" s="451"/>
      <c r="Y334" s="445"/>
      <c r="Z334" s="439"/>
      <c r="AA334" s="450"/>
      <c r="AB334" s="445"/>
      <c r="AC334" s="449"/>
      <c r="AD334" s="445"/>
      <c r="AE334" s="554"/>
      <c r="AF334" s="448"/>
      <c r="AG334" s="448"/>
      <c r="AH334" s="448"/>
      <c r="CR334" s="445"/>
      <c r="CT334" s="448"/>
      <c r="CU334" s="448"/>
      <c r="CW334" s="448"/>
      <c r="CX334" s="448"/>
      <c r="CZ334" s="448"/>
      <c r="DA334" s="448"/>
      <c r="DC334" s="448"/>
      <c r="DD334" s="448"/>
      <c r="DF334" s="448"/>
      <c r="DG334" s="448"/>
      <c r="DJ334" s="445"/>
      <c r="DK334" s="445"/>
      <c r="DM334" s="447"/>
      <c r="DN334" s="447"/>
      <c r="DO334" s="462">
        <v>550</v>
      </c>
      <c r="DP334" s="461" t="s">
        <v>846</v>
      </c>
      <c r="DQ334" s="460">
        <v>7</v>
      </c>
      <c r="DR334" s="459"/>
    </row>
    <row r="335" spans="4:122" s="435" customFormat="1" x14ac:dyDescent="0.25">
      <c r="D335" s="448"/>
      <c r="E335" s="448"/>
      <c r="F335" s="453"/>
      <c r="G335" s="454"/>
      <c r="H335" s="454"/>
      <c r="I335" s="453"/>
      <c r="J335" s="454"/>
      <c r="K335" s="453"/>
      <c r="L335" s="453"/>
      <c r="M335" s="453"/>
      <c r="N335" s="453"/>
      <c r="O335" s="453"/>
      <c r="P335" s="452"/>
      <c r="Q335" s="446"/>
      <c r="R335" s="446"/>
      <c r="S335" s="602"/>
      <c r="U335" s="445"/>
      <c r="V335" s="450"/>
      <c r="W335" s="445"/>
      <c r="X335" s="451"/>
      <c r="Y335" s="445"/>
      <c r="Z335" s="439"/>
      <c r="AA335" s="450"/>
      <c r="AB335" s="445"/>
      <c r="AC335" s="449"/>
      <c r="AD335" s="445"/>
      <c r="AE335" s="554"/>
      <c r="AF335" s="448"/>
      <c r="AG335" s="448"/>
      <c r="AH335" s="448"/>
      <c r="CR335" s="445"/>
      <c r="CT335" s="448"/>
      <c r="CU335" s="448"/>
      <c r="CW335" s="448"/>
      <c r="CX335" s="448"/>
      <c r="CZ335" s="448"/>
      <c r="DA335" s="448"/>
      <c r="DC335" s="448"/>
      <c r="DD335" s="448"/>
      <c r="DF335" s="448"/>
      <c r="DG335" s="448"/>
      <c r="DJ335" s="445"/>
      <c r="DK335" s="445"/>
      <c r="DM335" s="447"/>
      <c r="DN335" s="447"/>
      <c r="DO335" s="462">
        <v>551</v>
      </c>
      <c r="DP335" s="461" t="s">
        <v>1491</v>
      </c>
      <c r="DQ335" s="460">
        <v>8</v>
      </c>
      <c r="DR335" s="459"/>
    </row>
    <row r="336" spans="4:122" s="435" customFormat="1" x14ac:dyDescent="0.25">
      <c r="D336" s="448"/>
      <c r="E336" s="448"/>
      <c r="F336" s="453"/>
      <c r="G336" s="454"/>
      <c r="H336" s="454"/>
      <c r="I336" s="453"/>
      <c r="J336" s="454"/>
      <c r="K336" s="453"/>
      <c r="L336" s="453"/>
      <c r="M336" s="453"/>
      <c r="N336" s="453"/>
      <c r="O336" s="453"/>
      <c r="P336" s="452"/>
      <c r="Q336" s="446"/>
      <c r="R336" s="446"/>
      <c r="S336" s="602"/>
      <c r="U336" s="445"/>
      <c r="V336" s="450"/>
      <c r="W336" s="445"/>
      <c r="X336" s="451"/>
      <c r="Y336" s="445"/>
      <c r="Z336" s="439"/>
      <c r="AA336" s="450"/>
      <c r="AB336" s="445"/>
      <c r="AC336" s="449"/>
      <c r="AD336" s="445"/>
      <c r="AE336" s="554"/>
      <c r="AF336" s="448"/>
      <c r="AG336" s="448"/>
      <c r="AH336" s="448"/>
      <c r="CR336" s="445"/>
      <c r="CT336" s="448"/>
      <c r="CU336" s="448"/>
      <c r="CW336" s="448"/>
      <c r="CX336" s="448"/>
      <c r="CZ336" s="448"/>
      <c r="DA336" s="448"/>
      <c r="DC336" s="448"/>
      <c r="DD336" s="448"/>
      <c r="DF336" s="448"/>
      <c r="DG336" s="448"/>
      <c r="DJ336" s="445"/>
      <c r="DK336" s="445"/>
      <c r="DM336" s="447"/>
      <c r="DN336" s="447"/>
      <c r="DO336" s="462">
        <v>552</v>
      </c>
      <c r="DP336" s="461" t="s">
        <v>1492</v>
      </c>
      <c r="DQ336" s="460">
        <v>9</v>
      </c>
      <c r="DR336" s="459"/>
    </row>
    <row r="337" spans="4:122" s="435" customFormat="1" x14ac:dyDescent="0.25">
      <c r="D337" s="448"/>
      <c r="E337" s="448"/>
      <c r="F337" s="453"/>
      <c r="G337" s="454"/>
      <c r="H337" s="454"/>
      <c r="I337" s="453"/>
      <c r="J337" s="454"/>
      <c r="K337" s="453"/>
      <c r="L337" s="453"/>
      <c r="M337" s="453"/>
      <c r="N337" s="453"/>
      <c r="O337" s="453"/>
      <c r="P337" s="452"/>
      <c r="Q337" s="446"/>
      <c r="R337" s="446"/>
      <c r="S337" s="602"/>
      <c r="U337" s="445"/>
      <c r="V337" s="450"/>
      <c r="W337" s="445"/>
      <c r="X337" s="451"/>
      <c r="Y337" s="445"/>
      <c r="Z337" s="439"/>
      <c r="AA337" s="450"/>
      <c r="AB337" s="445"/>
      <c r="AC337" s="449"/>
      <c r="AD337" s="445"/>
      <c r="AE337" s="554"/>
      <c r="AF337" s="448"/>
      <c r="AG337" s="448"/>
      <c r="AH337" s="448"/>
      <c r="CR337" s="445"/>
      <c r="CT337" s="448"/>
      <c r="CU337" s="448"/>
      <c r="CW337" s="448"/>
      <c r="CX337" s="448"/>
      <c r="CZ337" s="448"/>
      <c r="DA337" s="448"/>
      <c r="DC337" s="448"/>
      <c r="DD337" s="448"/>
      <c r="DF337" s="448"/>
      <c r="DG337" s="448"/>
      <c r="DJ337" s="445"/>
      <c r="DK337" s="445"/>
      <c r="DM337" s="447"/>
      <c r="DN337" s="447"/>
      <c r="DO337" s="462">
        <v>553</v>
      </c>
      <c r="DP337" s="461" t="s">
        <v>1493</v>
      </c>
      <c r="DQ337" s="460">
        <v>10</v>
      </c>
      <c r="DR337" s="459"/>
    </row>
    <row r="338" spans="4:122" s="435" customFormat="1" x14ac:dyDescent="0.25">
      <c r="D338" s="448"/>
      <c r="E338" s="448"/>
      <c r="F338" s="453"/>
      <c r="G338" s="454"/>
      <c r="H338" s="454"/>
      <c r="I338" s="453"/>
      <c r="J338" s="454"/>
      <c r="K338" s="453"/>
      <c r="L338" s="453"/>
      <c r="M338" s="453"/>
      <c r="N338" s="453"/>
      <c r="O338" s="453"/>
      <c r="P338" s="452"/>
      <c r="Q338" s="446"/>
      <c r="R338" s="446"/>
      <c r="S338" s="602"/>
      <c r="U338" s="445"/>
      <c r="V338" s="450"/>
      <c r="W338" s="445"/>
      <c r="X338" s="451"/>
      <c r="Y338" s="445"/>
      <c r="Z338" s="439"/>
      <c r="AA338" s="450"/>
      <c r="AB338" s="445"/>
      <c r="AC338" s="449"/>
      <c r="AD338" s="445"/>
      <c r="AE338" s="554"/>
      <c r="AF338" s="448"/>
      <c r="AG338" s="448"/>
      <c r="AH338" s="448"/>
      <c r="CR338" s="445"/>
      <c r="CT338" s="448"/>
      <c r="CU338" s="448"/>
      <c r="CW338" s="448"/>
      <c r="CX338" s="448"/>
      <c r="CZ338" s="448"/>
      <c r="DA338" s="448"/>
      <c r="DC338" s="448"/>
      <c r="DD338" s="448"/>
      <c r="DF338" s="448"/>
      <c r="DG338" s="448"/>
      <c r="DJ338" s="445"/>
      <c r="DK338" s="445"/>
      <c r="DM338" s="447"/>
      <c r="DN338" s="447"/>
      <c r="DO338" s="462">
        <v>554</v>
      </c>
      <c r="DP338" s="461" t="s">
        <v>1494</v>
      </c>
      <c r="DQ338" s="460">
        <v>11</v>
      </c>
      <c r="DR338" s="459"/>
    </row>
    <row r="339" spans="4:122" s="435" customFormat="1" x14ac:dyDescent="0.25">
      <c r="D339" s="448"/>
      <c r="E339" s="448"/>
      <c r="F339" s="453"/>
      <c r="G339" s="454"/>
      <c r="H339" s="454"/>
      <c r="I339" s="453"/>
      <c r="J339" s="454"/>
      <c r="K339" s="453"/>
      <c r="L339" s="453"/>
      <c r="M339" s="453"/>
      <c r="N339" s="453"/>
      <c r="O339" s="453"/>
      <c r="P339" s="452"/>
      <c r="Q339" s="446"/>
      <c r="R339" s="446"/>
      <c r="S339" s="602"/>
      <c r="U339" s="445"/>
      <c r="V339" s="450"/>
      <c r="W339" s="445"/>
      <c r="X339" s="451"/>
      <c r="Y339" s="445"/>
      <c r="Z339" s="439"/>
      <c r="AA339" s="450"/>
      <c r="AB339" s="445"/>
      <c r="AC339" s="449"/>
      <c r="AD339" s="445"/>
      <c r="AE339" s="554"/>
      <c r="AF339" s="448"/>
      <c r="AG339" s="448"/>
      <c r="AH339" s="448"/>
      <c r="CR339" s="445"/>
      <c r="CT339" s="448"/>
      <c r="CU339" s="448"/>
      <c r="CW339" s="448"/>
      <c r="CX339" s="448"/>
      <c r="CZ339" s="448"/>
      <c r="DA339" s="448"/>
      <c r="DC339" s="448"/>
      <c r="DD339" s="448"/>
      <c r="DF339" s="448"/>
      <c r="DG339" s="448"/>
      <c r="DJ339" s="445"/>
      <c r="DK339" s="445"/>
      <c r="DM339" s="447"/>
      <c r="DN339" s="447"/>
      <c r="DO339" s="462">
        <v>555</v>
      </c>
      <c r="DP339" s="464" t="s">
        <v>1495</v>
      </c>
      <c r="DQ339" s="460">
        <v>12</v>
      </c>
      <c r="DR339" s="459"/>
    </row>
    <row r="340" spans="4:122" s="435" customFormat="1" x14ac:dyDescent="0.25">
      <c r="D340" s="448"/>
      <c r="E340" s="448"/>
      <c r="F340" s="453"/>
      <c r="G340" s="454"/>
      <c r="H340" s="454"/>
      <c r="I340" s="453"/>
      <c r="J340" s="454"/>
      <c r="K340" s="453"/>
      <c r="L340" s="453"/>
      <c r="M340" s="453"/>
      <c r="N340" s="453"/>
      <c r="O340" s="453"/>
      <c r="P340" s="452"/>
      <c r="Q340" s="446"/>
      <c r="R340" s="446"/>
      <c r="S340" s="602"/>
      <c r="U340" s="445"/>
      <c r="V340" s="450"/>
      <c r="W340" s="445"/>
      <c r="X340" s="451"/>
      <c r="Y340" s="445"/>
      <c r="Z340" s="439"/>
      <c r="AA340" s="450"/>
      <c r="AB340" s="445"/>
      <c r="AC340" s="449"/>
      <c r="AD340" s="445"/>
      <c r="AE340" s="554"/>
      <c r="AF340" s="448"/>
      <c r="AG340" s="448"/>
      <c r="AH340" s="448"/>
      <c r="CR340" s="445"/>
      <c r="CT340" s="448"/>
      <c r="CU340" s="448"/>
      <c r="CW340" s="448"/>
      <c r="CX340" s="448"/>
      <c r="CZ340" s="448"/>
      <c r="DA340" s="448"/>
      <c r="DC340" s="448"/>
      <c r="DD340" s="448"/>
      <c r="DF340" s="448"/>
      <c r="DG340" s="448"/>
      <c r="DJ340" s="445"/>
      <c r="DK340" s="445"/>
      <c r="DM340" s="447"/>
      <c r="DN340" s="447"/>
      <c r="DO340" s="462">
        <v>561</v>
      </c>
      <c r="DP340" s="461" t="s">
        <v>847</v>
      </c>
      <c r="DQ340" s="460">
        <v>3</v>
      </c>
      <c r="DR340" s="459"/>
    </row>
    <row r="341" spans="4:122" s="435" customFormat="1" x14ac:dyDescent="0.25">
      <c r="D341" s="448"/>
      <c r="E341" s="448"/>
      <c r="F341" s="453"/>
      <c r="G341" s="454"/>
      <c r="H341" s="454"/>
      <c r="I341" s="453"/>
      <c r="J341" s="454"/>
      <c r="K341" s="453"/>
      <c r="L341" s="453"/>
      <c r="M341" s="453"/>
      <c r="N341" s="453"/>
      <c r="O341" s="453"/>
      <c r="P341" s="452"/>
      <c r="Q341" s="446"/>
      <c r="R341" s="446"/>
      <c r="S341" s="602"/>
      <c r="U341" s="445"/>
      <c r="V341" s="450"/>
      <c r="W341" s="445"/>
      <c r="X341" s="451"/>
      <c r="Y341" s="445"/>
      <c r="Z341" s="439"/>
      <c r="AA341" s="450"/>
      <c r="AB341" s="445"/>
      <c r="AC341" s="449"/>
      <c r="AD341" s="445"/>
      <c r="AE341" s="554"/>
      <c r="AF341" s="448"/>
      <c r="AG341" s="448"/>
      <c r="AH341" s="448"/>
      <c r="CR341" s="445"/>
      <c r="CT341" s="448"/>
      <c r="CU341" s="448"/>
      <c r="CW341" s="448"/>
      <c r="CX341" s="448"/>
      <c r="CZ341" s="448"/>
      <c r="DA341" s="448"/>
      <c r="DC341" s="448"/>
      <c r="DD341" s="448"/>
      <c r="DF341" s="448"/>
      <c r="DG341" s="448"/>
      <c r="DJ341" s="445"/>
      <c r="DK341" s="445"/>
      <c r="DM341" s="447"/>
      <c r="DN341" s="447"/>
      <c r="DO341" s="462">
        <v>562</v>
      </c>
      <c r="DP341" s="461" t="s">
        <v>1421</v>
      </c>
      <c r="DQ341" s="460">
        <v>4</v>
      </c>
      <c r="DR341" s="459"/>
    </row>
    <row r="342" spans="4:122" s="435" customFormat="1" x14ac:dyDescent="0.25">
      <c r="D342" s="448"/>
      <c r="E342" s="448"/>
      <c r="F342" s="453"/>
      <c r="G342" s="454"/>
      <c r="H342" s="454"/>
      <c r="I342" s="453"/>
      <c r="J342" s="454"/>
      <c r="K342" s="453"/>
      <c r="L342" s="453"/>
      <c r="M342" s="453"/>
      <c r="N342" s="453"/>
      <c r="O342" s="453"/>
      <c r="P342" s="452"/>
      <c r="Q342" s="446"/>
      <c r="R342" s="446"/>
      <c r="S342" s="602"/>
      <c r="U342" s="445"/>
      <c r="V342" s="450"/>
      <c r="W342" s="445"/>
      <c r="X342" s="451"/>
      <c r="Y342" s="445"/>
      <c r="Z342" s="439"/>
      <c r="AA342" s="450"/>
      <c r="AB342" s="445"/>
      <c r="AC342" s="449"/>
      <c r="AD342" s="445"/>
      <c r="AE342" s="554"/>
      <c r="AF342" s="448"/>
      <c r="AG342" s="448"/>
      <c r="AH342" s="448"/>
      <c r="CR342" s="445"/>
      <c r="CT342" s="448"/>
      <c r="CU342" s="448"/>
      <c r="CW342" s="448"/>
      <c r="CX342" s="448"/>
      <c r="CZ342" s="448"/>
      <c r="DA342" s="448"/>
      <c r="DC342" s="448"/>
      <c r="DD342" s="448"/>
      <c r="DF342" s="448"/>
      <c r="DG342" s="448"/>
      <c r="DJ342" s="445"/>
      <c r="DK342" s="445"/>
      <c r="DM342" s="447"/>
      <c r="DN342" s="447"/>
      <c r="DO342" s="462">
        <v>563</v>
      </c>
      <c r="DP342" s="461" t="s">
        <v>1422</v>
      </c>
      <c r="DQ342" s="460">
        <v>5</v>
      </c>
      <c r="DR342" s="459"/>
    </row>
    <row r="343" spans="4:122" s="435" customFormat="1" x14ac:dyDescent="0.25">
      <c r="D343" s="448"/>
      <c r="E343" s="448"/>
      <c r="F343" s="453"/>
      <c r="G343" s="454"/>
      <c r="H343" s="454"/>
      <c r="I343" s="453"/>
      <c r="J343" s="454"/>
      <c r="K343" s="453"/>
      <c r="L343" s="453"/>
      <c r="M343" s="453"/>
      <c r="N343" s="453"/>
      <c r="O343" s="453"/>
      <c r="P343" s="452"/>
      <c r="Q343" s="446"/>
      <c r="R343" s="446"/>
      <c r="S343" s="602"/>
      <c r="U343" s="445"/>
      <c r="V343" s="450"/>
      <c r="W343" s="445"/>
      <c r="X343" s="451"/>
      <c r="Y343" s="445"/>
      <c r="Z343" s="439"/>
      <c r="AA343" s="450"/>
      <c r="AB343" s="445"/>
      <c r="AC343" s="449"/>
      <c r="AD343" s="445"/>
      <c r="AE343" s="554"/>
      <c r="AF343" s="448"/>
      <c r="AG343" s="448"/>
      <c r="AH343" s="448"/>
      <c r="CR343" s="445"/>
      <c r="CT343" s="448"/>
      <c r="CU343" s="448"/>
      <c r="CW343" s="448"/>
      <c r="CX343" s="448"/>
      <c r="CZ343" s="448"/>
      <c r="DA343" s="448"/>
      <c r="DC343" s="448"/>
      <c r="DD343" s="448"/>
      <c r="DF343" s="448"/>
      <c r="DG343" s="448"/>
      <c r="DJ343" s="445"/>
      <c r="DK343" s="445"/>
      <c r="DM343" s="447"/>
      <c r="DN343" s="447"/>
      <c r="DO343" s="462">
        <v>564</v>
      </c>
      <c r="DP343" s="461" t="s">
        <v>1423</v>
      </c>
      <c r="DQ343" s="460">
        <v>6</v>
      </c>
      <c r="DR343" s="459"/>
    </row>
    <row r="344" spans="4:122" s="435" customFormat="1" x14ac:dyDescent="0.25">
      <c r="D344" s="448"/>
      <c r="E344" s="448"/>
      <c r="F344" s="453"/>
      <c r="G344" s="454"/>
      <c r="H344" s="454"/>
      <c r="I344" s="453"/>
      <c r="J344" s="454"/>
      <c r="K344" s="453"/>
      <c r="L344" s="453"/>
      <c r="M344" s="453"/>
      <c r="N344" s="453"/>
      <c r="O344" s="453"/>
      <c r="P344" s="452"/>
      <c r="Q344" s="446"/>
      <c r="R344" s="446"/>
      <c r="S344" s="602"/>
      <c r="U344" s="445"/>
      <c r="V344" s="450"/>
      <c r="W344" s="445"/>
      <c r="X344" s="451"/>
      <c r="Y344" s="445"/>
      <c r="Z344" s="439"/>
      <c r="AA344" s="450"/>
      <c r="AB344" s="445"/>
      <c r="AC344" s="449"/>
      <c r="AD344" s="445"/>
      <c r="AE344" s="554"/>
      <c r="AF344" s="448"/>
      <c r="AG344" s="448"/>
      <c r="AH344" s="448"/>
      <c r="CR344" s="445"/>
      <c r="CT344" s="448"/>
      <c r="CU344" s="448"/>
      <c r="CW344" s="448"/>
      <c r="CX344" s="448"/>
      <c r="CZ344" s="448"/>
      <c r="DA344" s="448"/>
      <c r="DC344" s="448"/>
      <c r="DD344" s="448"/>
      <c r="DF344" s="448"/>
      <c r="DG344" s="448"/>
      <c r="DJ344" s="445"/>
      <c r="DK344" s="445"/>
      <c r="DM344" s="447"/>
      <c r="DN344" s="447"/>
      <c r="DO344" s="462">
        <v>565</v>
      </c>
      <c r="DP344" s="461" t="s">
        <v>1424</v>
      </c>
      <c r="DQ344" s="460">
        <v>7</v>
      </c>
      <c r="DR344" s="459"/>
    </row>
    <row r="345" spans="4:122" s="435" customFormat="1" x14ac:dyDescent="0.25">
      <c r="D345" s="448"/>
      <c r="E345" s="448"/>
      <c r="F345" s="453"/>
      <c r="G345" s="454"/>
      <c r="H345" s="454"/>
      <c r="I345" s="453"/>
      <c r="J345" s="454"/>
      <c r="K345" s="453"/>
      <c r="L345" s="453"/>
      <c r="M345" s="453"/>
      <c r="N345" s="453"/>
      <c r="O345" s="453"/>
      <c r="P345" s="452"/>
      <c r="Q345" s="446"/>
      <c r="R345" s="446"/>
      <c r="S345" s="602"/>
      <c r="U345" s="445"/>
      <c r="V345" s="450"/>
      <c r="W345" s="445"/>
      <c r="X345" s="451"/>
      <c r="Y345" s="445"/>
      <c r="Z345" s="439"/>
      <c r="AA345" s="450"/>
      <c r="AB345" s="445"/>
      <c r="AC345" s="449"/>
      <c r="AD345" s="445"/>
      <c r="AE345" s="554"/>
      <c r="AF345" s="448"/>
      <c r="AG345" s="448"/>
      <c r="AH345" s="448"/>
      <c r="CR345" s="445"/>
      <c r="CT345" s="448"/>
      <c r="CU345" s="448"/>
      <c r="CW345" s="448"/>
      <c r="CX345" s="448"/>
      <c r="CZ345" s="448"/>
      <c r="DA345" s="448"/>
      <c r="DC345" s="448"/>
      <c r="DD345" s="448"/>
      <c r="DF345" s="448"/>
      <c r="DG345" s="448"/>
      <c r="DJ345" s="445"/>
      <c r="DK345" s="445"/>
      <c r="DM345" s="447"/>
      <c r="DN345" s="447"/>
      <c r="DO345" s="462">
        <v>566</v>
      </c>
      <c r="DP345" s="461" t="s">
        <v>1425</v>
      </c>
      <c r="DQ345" s="460">
        <v>8</v>
      </c>
      <c r="DR345" s="459"/>
    </row>
    <row r="346" spans="4:122" s="435" customFormat="1" x14ac:dyDescent="0.25">
      <c r="D346" s="448"/>
      <c r="E346" s="448"/>
      <c r="F346" s="453"/>
      <c r="G346" s="454"/>
      <c r="H346" s="454"/>
      <c r="I346" s="453"/>
      <c r="J346" s="454"/>
      <c r="K346" s="453"/>
      <c r="L346" s="453"/>
      <c r="M346" s="453"/>
      <c r="N346" s="453"/>
      <c r="O346" s="453"/>
      <c r="P346" s="452"/>
      <c r="Q346" s="446"/>
      <c r="R346" s="446"/>
      <c r="S346" s="602"/>
      <c r="U346" s="445"/>
      <c r="V346" s="450"/>
      <c r="W346" s="445"/>
      <c r="X346" s="451"/>
      <c r="Y346" s="445"/>
      <c r="Z346" s="439"/>
      <c r="AA346" s="450"/>
      <c r="AB346" s="445"/>
      <c r="AC346" s="449"/>
      <c r="AD346" s="445"/>
      <c r="AE346" s="554"/>
      <c r="AF346" s="448"/>
      <c r="AG346" s="448"/>
      <c r="AH346" s="448"/>
      <c r="CR346" s="445"/>
      <c r="CT346" s="448"/>
      <c r="CU346" s="448"/>
      <c r="CW346" s="448"/>
      <c r="CX346" s="448"/>
      <c r="CZ346" s="448"/>
      <c r="DA346" s="448"/>
      <c r="DC346" s="448"/>
      <c r="DD346" s="448"/>
      <c r="DF346" s="448"/>
      <c r="DG346" s="448"/>
      <c r="DJ346" s="445"/>
      <c r="DK346" s="445"/>
      <c r="DM346" s="447"/>
      <c r="DN346" s="447"/>
      <c r="DO346" s="462">
        <v>571</v>
      </c>
      <c r="DP346" s="461" t="s">
        <v>1</v>
      </c>
      <c r="DQ346" s="460">
        <v>3</v>
      </c>
      <c r="DR346" s="459"/>
    </row>
    <row r="347" spans="4:122" s="435" customFormat="1" x14ac:dyDescent="0.25">
      <c r="D347" s="448"/>
      <c r="E347" s="448"/>
      <c r="F347" s="453"/>
      <c r="G347" s="454"/>
      <c r="H347" s="454"/>
      <c r="I347" s="453"/>
      <c r="J347" s="454"/>
      <c r="K347" s="453"/>
      <c r="L347" s="453"/>
      <c r="M347" s="453"/>
      <c r="N347" s="453"/>
      <c r="O347" s="453"/>
      <c r="P347" s="452"/>
      <c r="Q347" s="446"/>
      <c r="R347" s="446"/>
      <c r="S347" s="602"/>
      <c r="U347" s="445"/>
      <c r="V347" s="450"/>
      <c r="W347" s="445"/>
      <c r="X347" s="451"/>
      <c r="Y347" s="445"/>
      <c r="Z347" s="439"/>
      <c r="AA347" s="450"/>
      <c r="AB347" s="445"/>
      <c r="AC347" s="449"/>
      <c r="AD347" s="445"/>
      <c r="AE347" s="554"/>
      <c r="AF347" s="448"/>
      <c r="AG347" s="448"/>
      <c r="AH347" s="448"/>
      <c r="CR347" s="445"/>
      <c r="CT347" s="448"/>
      <c r="CU347" s="448"/>
      <c r="CW347" s="448"/>
      <c r="CX347" s="448"/>
      <c r="CZ347" s="448"/>
      <c r="DA347" s="448"/>
      <c r="DC347" s="448"/>
      <c r="DD347" s="448"/>
      <c r="DF347" s="448"/>
      <c r="DG347" s="448"/>
      <c r="DJ347" s="445"/>
      <c r="DK347" s="445"/>
      <c r="DM347" s="447"/>
      <c r="DN347" s="447"/>
      <c r="DO347" s="462">
        <v>572</v>
      </c>
      <c r="DP347" s="461" t="s">
        <v>1426</v>
      </c>
      <c r="DQ347" s="460">
        <v>4</v>
      </c>
      <c r="DR347" s="459"/>
    </row>
    <row r="348" spans="4:122" s="435" customFormat="1" x14ac:dyDescent="0.25">
      <c r="D348" s="448"/>
      <c r="E348" s="448"/>
      <c r="F348" s="453"/>
      <c r="G348" s="454"/>
      <c r="H348" s="454"/>
      <c r="I348" s="453"/>
      <c r="J348" s="454"/>
      <c r="K348" s="453"/>
      <c r="L348" s="453"/>
      <c r="M348" s="453"/>
      <c r="N348" s="453"/>
      <c r="O348" s="453"/>
      <c r="P348" s="452"/>
      <c r="Q348" s="446"/>
      <c r="R348" s="446"/>
      <c r="S348" s="602"/>
      <c r="U348" s="445"/>
      <c r="V348" s="450"/>
      <c r="W348" s="445"/>
      <c r="X348" s="451"/>
      <c r="Y348" s="445"/>
      <c r="Z348" s="439"/>
      <c r="AA348" s="450"/>
      <c r="AB348" s="445"/>
      <c r="AC348" s="449"/>
      <c r="AD348" s="445"/>
      <c r="AE348" s="554"/>
      <c r="AF348" s="448"/>
      <c r="AG348" s="448"/>
      <c r="AH348" s="448"/>
      <c r="CR348" s="445"/>
      <c r="CT348" s="448"/>
      <c r="CU348" s="448"/>
      <c r="CW348" s="448"/>
      <c r="CX348" s="448"/>
      <c r="CZ348" s="448"/>
      <c r="DA348" s="448"/>
      <c r="DC348" s="448"/>
      <c r="DD348" s="448"/>
      <c r="DF348" s="448"/>
      <c r="DG348" s="448"/>
      <c r="DJ348" s="445"/>
      <c r="DK348" s="445"/>
      <c r="DM348" s="447"/>
      <c r="DN348" s="447"/>
      <c r="DO348" s="462">
        <v>573</v>
      </c>
      <c r="DP348" s="461" t="s">
        <v>1427</v>
      </c>
      <c r="DQ348" s="460">
        <v>5</v>
      </c>
      <c r="DR348" s="459"/>
    </row>
    <row r="349" spans="4:122" s="435" customFormat="1" x14ac:dyDescent="0.25">
      <c r="D349" s="448"/>
      <c r="E349" s="448"/>
      <c r="F349" s="453"/>
      <c r="G349" s="454"/>
      <c r="H349" s="454"/>
      <c r="I349" s="453"/>
      <c r="J349" s="454"/>
      <c r="K349" s="453"/>
      <c r="L349" s="453"/>
      <c r="M349" s="453"/>
      <c r="N349" s="453"/>
      <c r="O349" s="453"/>
      <c r="P349" s="452"/>
      <c r="Q349" s="446"/>
      <c r="R349" s="446"/>
      <c r="S349" s="602"/>
      <c r="U349" s="445"/>
      <c r="V349" s="450"/>
      <c r="W349" s="445"/>
      <c r="X349" s="451"/>
      <c r="Y349" s="445"/>
      <c r="Z349" s="439"/>
      <c r="AA349" s="450"/>
      <c r="AB349" s="445"/>
      <c r="AC349" s="449"/>
      <c r="AD349" s="445"/>
      <c r="AE349" s="554"/>
      <c r="AF349" s="448"/>
      <c r="AG349" s="448"/>
      <c r="AH349" s="448"/>
      <c r="CR349" s="445"/>
      <c r="CT349" s="448"/>
      <c r="CU349" s="448"/>
      <c r="CW349" s="448"/>
      <c r="CX349" s="448"/>
      <c r="CZ349" s="448"/>
      <c r="DA349" s="448"/>
      <c r="DC349" s="448"/>
      <c r="DD349" s="448"/>
      <c r="DF349" s="448"/>
      <c r="DG349" s="448"/>
      <c r="DJ349" s="445"/>
      <c r="DK349" s="445"/>
      <c r="DM349" s="447"/>
      <c r="DN349" s="447"/>
      <c r="DO349" s="462">
        <v>574</v>
      </c>
      <c r="DP349" s="461" t="s">
        <v>1428</v>
      </c>
      <c r="DQ349" s="460">
        <v>6</v>
      </c>
      <c r="DR349" s="459"/>
    </row>
    <row r="350" spans="4:122" s="435" customFormat="1" x14ac:dyDescent="0.25">
      <c r="D350" s="448"/>
      <c r="E350" s="448"/>
      <c r="F350" s="453"/>
      <c r="G350" s="454"/>
      <c r="H350" s="454"/>
      <c r="I350" s="453"/>
      <c r="J350" s="454"/>
      <c r="K350" s="453"/>
      <c r="L350" s="453"/>
      <c r="M350" s="453"/>
      <c r="N350" s="453"/>
      <c r="O350" s="453"/>
      <c r="P350" s="452"/>
      <c r="Q350" s="446"/>
      <c r="R350" s="446"/>
      <c r="S350" s="602"/>
      <c r="U350" s="445"/>
      <c r="V350" s="450"/>
      <c r="W350" s="445"/>
      <c r="X350" s="451"/>
      <c r="Y350" s="445"/>
      <c r="Z350" s="439"/>
      <c r="AA350" s="450"/>
      <c r="AB350" s="445"/>
      <c r="AC350" s="449"/>
      <c r="AD350" s="445"/>
      <c r="AE350" s="554"/>
      <c r="AF350" s="448"/>
      <c r="AG350" s="448"/>
      <c r="AH350" s="448"/>
      <c r="CR350" s="445"/>
      <c r="CT350" s="448"/>
      <c r="CU350" s="448"/>
      <c r="CW350" s="448"/>
      <c r="CX350" s="448"/>
      <c r="CZ350" s="448"/>
      <c r="DA350" s="448"/>
      <c r="DC350" s="448"/>
      <c r="DD350" s="448"/>
      <c r="DF350" s="448"/>
      <c r="DG350" s="448"/>
      <c r="DJ350" s="445"/>
      <c r="DK350" s="445"/>
      <c r="DM350" s="447"/>
      <c r="DN350" s="447"/>
      <c r="DO350" s="462">
        <v>575</v>
      </c>
      <c r="DP350" s="461" t="s">
        <v>1429</v>
      </c>
      <c r="DQ350" s="460">
        <v>7</v>
      </c>
      <c r="DR350" s="459"/>
    </row>
    <row r="351" spans="4:122" s="435" customFormat="1" x14ac:dyDescent="0.25">
      <c r="D351" s="448"/>
      <c r="E351" s="448"/>
      <c r="F351" s="453"/>
      <c r="G351" s="454"/>
      <c r="H351" s="454"/>
      <c r="I351" s="453"/>
      <c r="J351" s="454"/>
      <c r="K351" s="453"/>
      <c r="L351" s="453"/>
      <c r="M351" s="453"/>
      <c r="N351" s="453"/>
      <c r="O351" s="453"/>
      <c r="P351" s="452"/>
      <c r="Q351" s="446"/>
      <c r="R351" s="446"/>
      <c r="S351" s="602"/>
      <c r="U351" s="445"/>
      <c r="V351" s="450"/>
      <c r="W351" s="445"/>
      <c r="X351" s="451"/>
      <c r="Y351" s="445"/>
      <c r="Z351" s="439"/>
      <c r="AA351" s="450"/>
      <c r="AB351" s="445"/>
      <c r="AC351" s="449"/>
      <c r="AD351" s="445"/>
      <c r="AE351" s="554"/>
      <c r="AF351" s="448"/>
      <c r="AG351" s="448"/>
      <c r="AH351" s="448"/>
      <c r="CR351" s="445"/>
      <c r="CT351" s="448"/>
      <c r="CU351" s="448"/>
      <c r="CW351" s="448"/>
      <c r="CX351" s="448"/>
      <c r="CZ351" s="448"/>
      <c r="DA351" s="448"/>
      <c r="DC351" s="448"/>
      <c r="DD351" s="448"/>
      <c r="DF351" s="448"/>
      <c r="DG351" s="448"/>
      <c r="DJ351" s="445"/>
      <c r="DK351" s="445"/>
      <c r="DM351" s="447"/>
      <c r="DN351" s="447"/>
      <c r="DO351" s="462">
        <v>576</v>
      </c>
      <c r="DP351" s="461" t="s">
        <v>6</v>
      </c>
      <c r="DQ351" s="460">
        <v>8</v>
      </c>
      <c r="DR351" s="459"/>
    </row>
    <row r="352" spans="4:122" s="435" customFormat="1" x14ac:dyDescent="0.25">
      <c r="D352" s="448"/>
      <c r="E352" s="448"/>
      <c r="F352" s="453"/>
      <c r="G352" s="454"/>
      <c r="H352" s="454"/>
      <c r="I352" s="453"/>
      <c r="J352" s="454"/>
      <c r="K352" s="453"/>
      <c r="L352" s="453"/>
      <c r="M352" s="453"/>
      <c r="N352" s="453"/>
      <c r="O352" s="453"/>
      <c r="P352" s="452"/>
      <c r="Q352" s="446"/>
      <c r="R352" s="446"/>
      <c r="S352" s="602"/>
      <c r="U352" s="445"/>
      <c r="V352" s="450"/>
      <c r="W352" s="445"/>
      <c r="X352" s="451"/>
      <c r="Y352" s="445"/>
      <c r="Z352" s="439"/>
      <c r="AA352" s="450"/>
      <c r="AB352" s="445"/>
      <c r="AC352" s="449"/>
      <c r="AD352" s="445"/>
      <c r="AE352" s="554"/>
      <c r="AF352" s="448"/>
      <c r="AG352" s="448"/>
      <c r="AH352" s="448"/>
      <c r="CR352" s="445"/>
      <c r="CT352" s="448"/>
      <c r="CU352" s="448"/>
      <c r="CW352" s="448"/>
      <c r="CX352" s="448"/>
      <c r="CZ352" s="448"/>
      <c r="DA352" s="448"/>
      <c r="DC352" s="448"/>
      <c r="DD352" s="448"/>
      <c r="DF352" s="448"/>
      <c r="DG352" s="448"/>
      <c r="DJ352" s="445"/>
      <c r="DK352" s="445"/>
      <c r="DM352" s="447"/>
      <c r="DN352" s="447"/>
      <c r="DO352" s="462">
        <v>577</v>
      </c>
      <c r="DP352" s="461" t="s">
        <v>7</v>
      </c>
      <c r="DQ352" s="463"/>
      <c r="DR352" s="459"/>
    </row>
    <row r="353" spans="4:122" s="435" customFormat="1" x14ac:dyDescent="0.25">
      <c r="D353" s="448"/>
      <c r="E353" s="448"/>
      <c r="F353" s="453"/>
      <c r="G353" s="454"/>
      <c r="H353" s="454"/>
      <c r="I353" s="453"/>
      <c r="J353" s="454"/>
      <c r="K353" s="453"/>
      <c r="L353" s="453"/>
      <c r="M353" s="453"/>
      <c r="N353" s="453"/>
      <c r="O353" s="453"/>
      <c r="P353" s="452"/>
      <c r="Q353" s="446"/>
      <c r="R353" s="446"/>
      <c r="S353" s="602"/>
      <c r="U353" s="445"/>
      <c r="V353" s="450"/>
      <c r="W353" s="445"/>
      <c r="X353" s="451"/>
      <c r="Y353" s="445"/>
      <c r="Z353" s="439"/>
      <c r="AA353" s="450"/>
      <c r="AB353" s="445"/>
      <c r="AC353" s="449"/>
      <c r="AD353" s="445"/>
      <c r="AE353" s="554"/>
      <c r="AF353" s="448"/>
      <c r="AG353" s="448"/>
      <c r="AH353" s="448"/>
      <c r="CR353" s="445"/>
      <c r="CT353" s="448"/>
      <c r="CU353" s="448"/>
      <c r="CW353" s="448"/>
      <c r="CX353" s="448"/>
      <c r="CZ353" s="448"/>
      <c r="DA353" s="448"/>
      <c r="DC353" s="448"/>
      <c r="DD353" s="448"/>
      <c r="DF353" s="448"/>
      <c r="DG353" s="448"/>
      <c r="DJ353" s="445"/>
      <c r="DK353" s="445"/>
      <c r="DM353" s="447"/>
      <c r="DN353" s="447"/>
      <c r="DO353" s="462">
        <v>578</v>
      </c>
      <c r="DP353" s="461" t="s">
        <v>8</v>
      </c>
      <c r="DQ353" s="460">
        <v>7</v>
      </c>
      <c r="DR353" s="459"/>
    </row>
    <row r="354" spans="4:122" s="435" customFormat="1" x14ac:dyDescent="0.25">
      <c r="D354" s="448"/>
      <c r="E354" s="448"/>
      <c r="F354" s="453"/>
      <c r="G354" s="454"/>
      <c r="H354" s="454"/>
      <c r="I354" s="453"/>
      <c r="J354" s="454"/>
      <c r="K354" s="453"/>
      <c r="L354" s="453"/>
      <c r="M354" s="453"/>
      <c r="N354" s="453"/>
      <c r="O354" s="453"/>
      <c r="P354" s="452"/>
      <c r="Q354" s="446"/>
      <c r="R354" s="446"/>
      <c r="S354" s="602"/>
      <c r="U354" s="445"/>
      <c r="V354" s="450"/>
      <c r="W354" s="445"/>
      <c r="X354" s="451"/>
      <c r="Y354" s="445"/>
      <c r="Z354" s="439"/>
      <c r="AA354" s="450"/>
      <c r="AB354" s="445"/>
      <c r="AC354" s="449"/>
      <c r="AD354" s="445"/>
      <c r="AE354" s="554"/>
      <c r="AF354" s="448"/>
      <c r="AG354" s="448"/>
      <c r="AH354" s="448"/>
      <c r="CR354" s="445"/>
      <c r="CT354" s="448"/>
      <c r="CU354" s="448"/>
      <c r="CW354" s="448"/>
      <c r="CX354" s="448"/>
      <c r="CZ354" s="448"/>
      <c r="DA354" s="448"/>
      <c r="DC354" s="448"/>
      <c r="DD354" s="448"/>
      <c r="DF354" s="448"/>
      <c r="DG354" s="448"/>
      <c r="DJ354" s="445"/>
      <c r="DK354" s="445"/>
      <c r="DM354" s="447"/>
      <c r="DN354" s="447"/>
      <c r="DO354" s="462">
        <v>580</v>
      </c>
      <c r="DP354" s="461" t="s">
        <v>9</v>
      </c>
      <c r="DQ354" s="460">
        <v>2</v>
      </c>
      <c r="DR354" s="459"/>
    </row>
    <row r="355" spans="4:122" s="435" customFormat="1" x14ac:dyDescent="0.25">
      <c r="D355" s="448"/>
      <c r="E355" s="448"/>
      <c r="F355" s="453"/>
      <c r="G355" s="454"/>
      <c r="H355" s="454"/>
      <c r="I355" s="453"/>
      <c r="J355" s="454"/>
      <c r="K355" s="453"/>
      <c r="L355" s="453"/>
      <c r="M355" s="453"/>
      <c r="N355" s="453"/>
      <c r="O355" s="453"/>
      <c r="P355" s="452"/>
      <c r="Q355" s="446"/>
      <c r="R355" s="446"/>
      <c r="S355" s="602"/>
      <c r="U355" s="445"/>
      <c r="V355" s="450"/>
      <c r="W355" s="445"/>
      <c r="X355" s="451"/>
      <c r="Y355" s="445"/>
      <c r="Z355" s="439"/>
      <c r="AA355" s="450"/>
      <c r="AB355" s="445"/>
      <c r="AC355" s="449"/>
      <c r="AD355" s="445"/>
      <c r="AE355" s="554"/>
      <c r="AF355" s="448"/>
      <c r="AG355" s="448"/>
      <c r="AH355" s="448"/>
      <c r="CR355" s="445"/>
      <c r="CT355" s="448"/>
      <c r="CU355" s="448"/>
      <c r="CW355" s="448"/>
      <c r="CX355" s="448"/>
      <c r="CZ355" s="448"/>
      <c r="DA355" s="448"/>
      <c r="DC355" s="448"/>
      <c r="DD355" s="448"/>
      <c r="DF355" s="448"/>
      <c r="DG355" s="448"/>
      <c r="DJ355" s="445"/>
      <c r="DK355" s="445"/>
      <c r="DM355" s="447"/>
      <c r="DN355" s="447"/>
      <c r="DO355" s="462">
        <v>581</v>
      </c>
      <c r="DP355" s="461" t="s">
        <v>10</v>
      </c>
      <c r="DQ355" s="460">
        <v>3</v>
      </c>
      <c r="DR355" s="459"/>
    </row>
    <row r="356" spans="4:122" s="435" customFormat="1" x14ac:dyDescent="0.25">
      <c r="D356" s="448"/>
      <c r="E356" s="448"/>
      <c r="F356" s="453"/>
      <c r="G356" s="454"/>
      <c r="H356" s="454"/>
      <c r="I356" s="453"/>
      <c r="J356" s="454"/>
      <c r="K356" s="453"/>
      <c r="L356" s="453"/>
      <c r="M356" s="453"/>
      <c r="N356" s="453"/>
      <c r="O356" s="453"/>
      <c r="P356" s="452"/>
      <c r="Q356" s="446"/>
      <c r="R356" s="446"/>
      <c r="S356" s="602"/>
      <c r="U356" s="445"/>
      <c r="V356" s="450"/>
      <c r="W356" s="445"/>
      <c r="X356" s="451"/>
      <c r="Y356" s="445"/>
      <c r="Z356" s="439"/>
      <c r="AA356" s="450"/>
      <c r="AB356" s="445"/>
      <c r="AC356" s="449"/>
      <c r="AD356" s="445"/>
      <c r="AE356" s="554"/>
      <c r="AF356" s="448"/>
      <c r="AG356" s="448"/>
      <c r="AH356" s="448"/>
      <c r="CR356" s="445"/>
      <c r="CT356" s="448"/>
      <c r="CU356" s="448"/>
      <c r="CW356" s="448"/>
      <c r="CX356" s="448"/>
      <c r="CZ356" s="448"/>
      <c r="DA356" s="448"/>
      <c r="DC356" s="448"/>
      <c r="DD356" s="448"/>
      <c r="DF356" s="448"/>
      <c r="DG356" s="448"/>
      <c r="DJ356" s="445"/>
      <c r="DK356" s="445"/>
      <c r="DM356" s="447"/>
      <c r="DN356" s="447"/>
      <c r="DO356" s="462">
        <v>582</v>
      </c>
      <c r="DP356" s="461" t="s">
        <v>11</v>
      </c>
      <c r="DQ356" s="460">
        <v>4</v>
      </c>
      <c r="DR356" s="459"/>
    </row>
    <row r="357" spans="4:122" s="435" customFormat="1" x14ac:dyDescent="0.25">
      <c r="D357" s="448"/>
      <c r="E357" s="448"/>
      <c r="F357" s="453"/>
      <c r="G357" s="454"/>
      <c r="H357" s="454"/>
      <c r="I357" s="453"/>
      <c r="J357" s="454"/>
      <c r="K357" s="453"/>
      <c r="L357" s="453"/>
      <c r="M357" s="453"/>
      <c r="N357" s="453"/>
      <c r="O357" s="453"/>
      <c r="P357" s="452"/>
      <c r="Q357" s="446"/>
      <c r="R357" s="446"/>
      <c r="S357" s="602"/>
      <c r="U357" s="445"/>
      <c r="V357" s="450"/>
      <c r="W357" s="445"/>
      <c r="X357" s="451"/>
      <c r="Y357" s="445"/>
      <c r="Z357" s="439"/>
      <c r="AA357" s="450"/>
      <c r="AB357" s="445"/>
      <c r="AC357" s="449"/>
      <c r="AD357" s="445"/>
      <c r="AE357" s="554"/>
      <c r="AF357" s="448"/>
      <c r="AG357" s="448"/>
      <c r="AH357" s="448"/>
      <c r="CR357" s="445"/>
      <c r="CT357" s="448"/>
      <c r="CU357" s="448"/>
      <c r="CW357" s="448"/>
      <c r="CX357" s="448"/>
      <c r="CZ357" s="448"/>
      <c r="DA357" s="448"/>
      <c r="DC357" s="448"/>
      <c r="DD357" s="448"/>
      <c r="DF357" s="448"/>
      <c r="DG357" s="448"/>
      <c r="DJ357" s="445"/>
      <c r="DK357" s="445"/>
      <c r="DM357" s="447"/>
      <c r="DN357" s="447"/>
      <c r="DO357" s="462">
        <v>583</v>
      </c>
      <c r="DP357" s="461" t="s">
        <v>12</v>
      </c>
      <c r="DQ357" s="460">
        <v>4</v>
      </c>
      <c r="DR357" s="459"/>
    </row>
    <row r="358" spans="4:122" s="435" customFormat="1" x14ac:dyDescent="0.25">
      <c r="D358" s="448"/>
      <c r="E358" s="448"/>
      <c r="F358" s="453"/>
      <c r="G358" s="454"/>
      <c r="H358" s="454"/>
      <c r="I358" s="453"/>
      <c r="J358" s="454"/>
      <c r="K358" s="453"/>
      <c r="L358" s="453"/>
      <c r="M358" s="453"/>
      <c r="N358" s="453"/>
      <c r="O358" s="453"/>
      <c r="P358" s="452"/>
      <c r="Q358" s="446"/>
      <c r="R358" s="446"/>
      <c r="S358" s="602"/>
      <c r="U358" s="445"/>
      <c r="V358" s="450"/>
      <c r="W358" s="445"/>
      <c r="X358" s="451"/>
      <c r="Y358" s="445"/>
      <c r="Z358" s="439"/>
      <c r="AA358" s="450"/>
      <c r="AB358" s="445"/>
      <c r="AC358" s="449"/>
      <c r="AD358" s="445"/>
      <c r="AE358" s="554"/>
      <c r="AF358" s="448"/>
      <c r="AG358" s="448"/>
      <c r="AH358" s="448"/>
      <c r="CR358" s="445"/>
      <c r="CT358" s="448"/>
      <c r="CU358" s="448"/>
      <c r="CW358" s="448"/>
      <c r="CX358" s="448"/>
      <c r="CZ358" s="448"/>
      <c r="DA358" s="448"/>
      <c r="DC358" s="448"/>
      <c r="DD358" s="448"/>
      <c r="DF358" s="448"/>
      <c r="DG358" s="448"/>
      <c r="DJ358" s="445"/>
      <c r="DK358" s="445"/>
      <c r="DM358" s="447"/>
      <c r="DN358" s="447"/>
      <c r="DO358" s="462">
        <v>584</v>
      </c>
      <c r="DP358" s="461" t="s">
        <v>13</v>
      </c>
      <c r="DQ358" s="460">
        <v>5</v>
      </c>
      <c r="DR358" s="459"/>
    </row>
    <row r="359" spans="4:122" s="435" customFormat="1" x14ac:dyDescent="0.25">
      <c r="D359" s="448"/>
      <c r="E359" s="448"/>
      <c r="F359" s="453"/>
      <c r="G359" s="454"/>
      <c r="H359" s="454"/>
      <c r="I359" s="453"/>
      <c r="J359" s="454"/>
      <c r="K359" s="453"/>
      <c r="L359" s="453"/>
      <c r="M359" s="453"/>
      <c r="N359" s="453"/>
      <c r="O359" s="453"/>
      <c r="P359" s="452"/>
      <c r="Q359" s="446"/>
      <c r="R359" s="446"/>
      <c r="S359" s="602"/>
      <c r="U359" s="445"/>
      <c r="V359" s="450"/>
      <c r="W359" s="445"/>
      <c r="X359" s="451"/>
      <c r="Y359" s="445"/>
      <c r="Z359" s="439"/>
      <c r="AA359" s="450"/>
      <c r="AB359" s="445"/>
      <c r="AC359" s="449"/>
      <c r="AD359" s="445"/>
      <c r="AE359" s="554"/>
      <c r="AF359" s="448"/>
      <c r="AG359" s="448"/>
      <c r="AH359" s="448"/>
      <c r="CR359" s="445"/>
      <c r="CT359" s="448"/>
      <c r="CU359" s="448"/>
      <c r="CW359" s="448"/>
      <c r="CX359" s="448"/>
      <c r="CZ359" s="448"/>
      <c r="DA359" s="448"/>
      <c r="DC359" s="448"/>
      <c r="DD359" s="448"/>
      <c r="DF359" s="448"/>
      <c r="DG359" s="448"/>
      <c r="DJ359" s="445"/>
      <c r="DK359" s="445"/>
      <c r="DM359" s="447"/>
      <c r="DN359" s="447"/>
      <c r="DO359" s="462">
        <v>585</v>
      </c>
      <c r="DP359" s="461" t="s">
        <v>14</v>
      </c>
      <c r="DQ359" s="460">
        <v>6</v>
      </c>
      <c r="DR359" s="459"/>
    </row>
    <row r="360" spans="4:122" s="435" customFormat="1" x14ac:dyDescent="0.25">
      <c r="D360" s="448"/>
      <c r="E360" s="448"/>
      <c r="F360" s="453"/>
      <c r="G360" s="454"/>
      <c r="H360" s="454"/>
      <c r="I360" s="453"/>
      <c r="J360" s="454"/>
      <c r="K360" s="453"/>
      <c r="L360" s="453"/>
      <c r="M360" s="453"/>
      <c r="N360" s="453"/>
      <c r="O360" s="453"/>
      <c r="P360" s="452"/>
      <c r="Q360" s="446"/>
      <c r="R360" s="446"/>
      <c r="S360" s="602"/>
      <c r="U360" s="445"/>
      <c r="V360" s="450"/>
      <c r="W360" s="445"/>
      <c r="X360" s="451"/>
      <c r="Y360" s="445"/>
      <c r="Z360" s="439"/>
      <c r="AA360" s="450"/>
      <c r="AB360" s="445"/>
      <c r="AC360" s="449"/>
      <c r="AD360" s="445"/>
      <c r="AE360" s="554"/>
      <c r="AF360" s="448"/>
      <c r="AG360" s="448"/>
      <c r="AH360" s="448"/>
      <c r="CR360" s="445"/>
      <c r="CT360" s="448"/>
      <c r="CU360" s="448"/>
      <c r="CW360" s="448"/>
      <c r="CX360" s="448"/>
      <c r="CZ360" s="448"/>
      <c r="DA360" s="448"/>
      <c r="DC360" s="448"/>
      <c r="DD360" s="448"/>
      <c r="DF360" s="448"/>
      <c r="DG360" s="448"/>
      <c r="DJ360" s="445"/>
      <c r="DK360" s="445"/>
      <c r="DM360" s="447"/>
      <c r="DN360" s="447"/>
      <c r="DO360" s="462">
        <v>586</v>
      </c>
      <c r="DP360" s="461" t="s">
        <v>1430</v>
      </c>
      <c r="DQ360" s="460">
        <v>7</v>
      </c>
      <c r="DR360" s="459"/>
    </row>
    <row r="361" spans="4:122" s="435" customFormat="1" x14ac:dyDescent="0.25">
      <c r="D361" s="448"/>
      <c r="E361" s="448"/>
      <c r="F361" s="453"/>
      <c r="G361" s="454"/>
      <c r="H361" s="454"/>
      <c r="I361" s="453"/>
      <c r="J361" s="454"/>
      <c r="K361" s="453"/>
      <c r="L361" s="453"/>
      <c r="M361" s="453"/>
      <c r="N361" s="453"/>
      <c r="O361" s="453"/>
      <c r="P361" s="452"/>
      <c r="Q361" s="446"/>
      <c r="R361" s="446"/>
      <c r="S361" s="602"/>
      <c r="U361" s="445"/>
      <c r="V361" s="450"/>
      <c r="W361" s="445"/>
      <c r="X361" s="451"/>
      <c r="Y361" s="445"/>
      <c r="Z361" s="439"/>
      <c r="AA361" s="450"/>
      <c r="AB361" s="445"/>
      <c r="AC361" s="449"/>
      <c r="AD361" s="445"/>
      <c r="AE361" s="554"/>
      <c r="AF361" s="448"/>
      <c r="AG361" s="448"/>
      <c r="AH361" s="448"/>
      <c r="CR361" s="445"/>
      <c r="CT361" s="448"/>
      <c r="CU361" s="448"/>
      <c r="CW361" s="448"/>
      <c r="CX361" s="448"/>
      <c r="CZ361" s="448"/>
      <c r="DA361" s="448"/>
      <c r="DC361" s="448"/>
      <c r="DD361" s="448"/>
      <c r="DF361" s="448"/>
      <c r="DG361" s="448"/>
      <c r="DJ361" s="445"/>
      <c r="DK361" s="445"/>
      <c r="DM361" s="447"/>
      <c r="DN361" s="447"/>
      <c r="DO361" s="462">
        <v>587</v>
      </c>
      <c r="DP361" s="461" t="s">
        <v>1431</v>
      </c>
      <c r="DQ361" s="460">
        <v>8</v>
      </c>
      <c r="DR361" s="459"/>
    </row>
    <row r="362" spans="4:122" s="435" customFormat="1" x14ac:dyDescent="0.25">
      <c r="D362" s="448"/>
      <c r="E362" s="448"/>
      <c r="F362" s="453"/>
      <c r="G362" s="454"/>
      <c r="H362" s="454"/>
      <c r="I362" s="453"/>
      <c r="J362" s="454"/>
      <c r="K362" s="453"/>
      <c r="L362" s="453"/>
      <c r="M362" s="453"/>
      <c r="N362" s="453"/>
      <c r="O362" s="453"/>
      <c r="P362" s="452"/>
      <c r="Q362" s="446"/>
      <c r="R362" s="446"/>
      <c r="S362" s="602"/>
      <c r="U362" s="445"/>
      <c r="V362" s="450"/>
      <c r="W362" s="445"/>
      <c r="X362" s="451"/>
      <c r="Y362" s="445"/>
      <c r="Z362" s="439"/>
      <c r="AA362" s="450"/>
      <c r="AB362" s="445"/>
      <c r="AC362" s="449"/>
      <c r="AD362" s="445"/>
      <c r="AE362" s="554"/>
      <c r="AF362" s="448"/>
      <c r="AG362" s="448"/>
      <c r="AH362" s="448"/>
      <c r="CR362" s="445"/>
      <c r="CT362" s="448"/>
      <c r="CU362" s="448"/>
      <c r="CW362" s="448"/>
      <c r="CX362" s="448"/>
      <c r="CZ362" s="448"/>
      <c r="DA362" s="448"/>
      <c r="DC362" s="448"/>
      <c r="DD362" s="448"/>
      <c r="DF362" s="448"/>
      <c r="DG362" s="448"/>
      <c r="DJ362" s="445"/>
      <c r="DK362" s="445"/>
      <c r="DM362" s="447"/>
      <c r="DN362" s="447"/>
      <c r="DO362" s="462">
        <v>590</v>
      </c>
      <c r="DP362" s="461" t="s">
        <v>846</v>
      </c>
      <c r="DQ362" s="460">
        <v>7</v>
      </c>
      <c r="DR362" s="459"/>
    </row>
    <row r="363" spans="4:122" s="435" customFormat="1" x14ac:dyDescent="0.25">
      <c r="D363" s="448"/>
      <c r="E363" s="448"/>
      <c r="F363" s="453"/>
      <c r="G363" s="454"/>
      <c r="H363" s="454"/>
      <c r="I363" s="453"/>
      <c r="J363" s="454"/>
      <c r="K363" s="453"/>
      <c r="L363" s="453"/>
      <c r="M363" s="453"/>
      <c r="N363" s="453"/>
      <c r="O363" s="453"/>
      <c r="P363" s="452"/>
      <c r="Q363" s="446"/>
      <c r="R363" s="446"/>
      <c r="S363" s="602"/>
      <c r="U363" s="445"/>
      <c r="V363" s="450"/>
      <c r="W363" s="445"/>
      <c r="X363" s="451"/>
      <c r="Y363" s="445"/>
      <c r="Z363" s="439"/>
      <c r="AA363" s="450"/>
      <c r="AB363" s="445"/>
      <c r="AC363" s="449"/>
      <c r="AD363" s="445"/>
      <c r="AE363" s="554"/>
      <c r="AF363" s="448"/>
      <c r="AG363" s="448"/>
      <c r="AH363" s="448"/>
      <c r="CR363" s="445"/>
      <c r="CT363" s="448"/>
      <c r="CU363" s="448"/>
      <c r="CW363" s="448"/>
      <c r="CX363" s="448"/>
      <c r="CZ363" s="448"/>
      <c r="DA363" s="448"/>
      <c r="DC363" s="448"/>
      <c r="DD363" s="448"/>
      <c r="DF363" s="448"/>
      <c r="DG363" s="448"/>
      <c r="DJ363" s="445"/>
      <c r="DK363" s="445"/>
      <c r="DM363" s="447"/>
      <c r="DN363" s="447"/>
      <c r="DO363" s="462">
        <v>591</v>
      </c>
      <c r="DP363" s="461" t="s">
        <v>17</v>
      </c>
      <c r="DQ363" s="460">
        <v>8</v>
      </c>
      <c r="DR363" s="459"/>
    </row>
    <row r="364" spans="4:122" s="435" customFormat="1" x14ac:dyDescent="0.25">
      <c r="D364" s="448"/>
      <c r="E364" s="448"/>
      <c r="F364" s="453"/>
      <c r="G364" s="454"/>
      <c r="H364" s="454"/>
      <c r="I364" s="453"/>
      <c r="J364" s="454"/>
      <c r="K364" s="453"/>
      <c r="L364" s="453"/>
      <c r="M364" s="453"/>
      <c r="N364" s="453"/>
      <c r="O364" s="453"/>
      <c r="P364" s="452"/>
      <c r="Q364" s="446"/>
      <c r="R364" s="446"/>
      <c r="S364" s="602"/>
      <c r="U364" s="445"/>
      <c r="V364" s="450"/>
      <c r="W364" s="445"/>
      <c r="X364" s="451"/>
      <c r="Y364" s="445"/>
      <c r="Z364" s="439"/>
      <c r="AA364" s="450"/>
      <c r="AB364" s="445"/>
      <c r="AC364" s="449"/>
      <c r="AD364" s="445"/>
      <c r="AE364" s="554"/>
      <c r="AF364" s="448"/>
      <c r="AG364" s="448"/>
      <c r="AH364" s="448"/>
      <c r="CR364" s="445"/>
      <c r="CT364" s="448"/>
      <c r="CU364" s="448"/>
      <c r="CW364" s="448"/>
      <c r="CX364" s="448"/>
      <c r="CZ364" s="448"/>
      <c r="DA364" s="448"/>
      <c r="DC364" s="448"/>
      <c r="DD364" s="448"/>
      <c r="DF364" s="448"/>
      <c r="DG364" s="448"/>
      <c r="DJ364" s="445"/>
      <c r="DK364" s="445"/>
      <c r="DM364" s="447"/>
      <c r="DN364" s="447"/>
      <c r="DO364" s="462">
        <v>592</v>
      </c>
      <c r="DP364" s="461" t="s">
        <v>18</v>
      </c>
      <c r="DQ364" s="460">
        <v>9</v>
      </c>
      <c r="DR364" s="459"/>
    </row>
    <row r="365" spans="4:122" s="435" customFormat="1" x14ac:dyDescent="0.25">
      <c r="D365" s="448"/>
      <c r="E365" s="448"/>
      <c r="F365" s="453"/>
      <c r="G365" s="454"/>
      <c r="H365" s="454"/>
      <c r="I365" s="453"/>
      <c r="J365" s="454"/>
      <c r="K365" s="453"/>
      <c r="L365" s="453"/>
      <c r="M365" s="453"/>
      <c r="N365" s="453"/>
      <c r="O365" s="453"/>
      <c r="P365" s="452"/>
      <c r="Q365" s="446"/>
      <c r="R365" s="446"/>
      <c r="S365" s="602"/>
      <c r="U365" s="445"/>
      <c r="V365" s="450"/>
      <c r="W365" s="445"/>
      <c r="X365" s="451"/>
      <c r="Y365" s="445"/>
      <c r="Z365" s="439"/>
      <c r="AA365" s="450"/>
      <c r="AB365" s="445"/>
      <c r="AC365" s="449"/>
      <c r="AD365" s="445"/>
      <c r="AE365" s="554"/>
      <c r="AF365" s="448"/>
      <c r="AG365" s="448"/>
      <c r="AH365" s="448"/>
      <c r="CR365" s="445"/>
      <c r="CT365" s="448"/>
      <c r="CU365" s="448"/>
      <c r="CW365" s="448"/>
      <c r="CX365" s="448"/>
      <c r="CZ365" s="448"/>
      <c r="DA365" s="448"/>
      <c r="DC365" s="448"/>
      <c r="DD365" s="448"/>
      <c r="DF365" s="448"/>
      <c r="DG365" s="448"/>
      <c r="DJ365" s="445"/>
      <c r="DK365" s="445"/>
      <c r="DM365" s="447"/>
      <c r="DN365" s="447"/>
      <c r="DO365" s="462">
        <v>593</v>
      </c>
      <c r="DP365" s="461" t="s">
        <v>19</v>
      </c>
      <c r="DQ365" s="460">
        <v>10</v>
      </c>
      <c r="DR365" s="459"/>
    </row>
    <row r="366" spans="4:122" s="435" customFormat="1" x14ac:dyDescent="0.25">
      <c r="D366" s="448"/>
      <c r="E366" s="448"/>
      <c r="F366" s="453"/>
      <c r="G366" s="454"/>
      <c r="H366" s="454"/>
      <c r="I366" s="453"/>
      <c r="J366" s="454"/>
      <c r="K366" s="453"/>
      <c r="L366" s="453"/>
      <c r="M366" s="453"/>
      <c r="N366" s="453"/>
      <c r="O366" s="453"/>
      <c r="P366" s="452"/>
      <c r="Q366" s="446"/>
      <c r="R366" s="446"/>
      <c r="S366" s="602"/>
      <c r="U366" s="445"/>
      <c r="V366" s="450"/>
      <c r="W366" s="445"/>
      <c r="X366" s="451"/>
      <c r="Y366" s="445"/>
      <c r="Z366" s="439"/>
      <c r="AA366" s="450"/>
      <c r="AB366" s="445"/>
      <c r="AC366" s="449"/>
      <c r="AD366" s="445"/>
      <c r="AE366" s="554"/>
      <c r="AF366" s="448"/>
      <c r="AG366" s="448"/>
      <c r="AH366" s="448"/>
      <c r="CR366" s="445"/>
      <c r="CT366" s="448"/>
      <c r="CU366" s="448"/>
      <c r="CW366" s="448"/>
      <c r="CX366" s="448"/>
      <c r="CZ366" s="448"/>
      <c r="DA366" s="448"/>
      <c r="DC366" s="448"/>
      <c r="DD366" s="448"/>
      <c r="DF366" s="448"/>
      <c r="DG366" s="448"/>
      <c r="DJ366" s="445"/>
      <c r="DK366" s="445"/>
      <c r="DM366" s="447"/>
      <c r="DN366" s="447"/>
      <c r="DO366" s="462">
        <v>594</v>
      </c>
      <c r="DP366" s="461" t="s">
        <v>20</v>
      </c>
      <c r="DQ366" s="460">
        <v>11</v>
      </c>
      <c r="DR366" s="459"/>
    </row>
    <row r="367" spans="4:122" s="435" customFormat="1" x14ac:dyDescent="0.25">
      <c r="D367" s="448"/>
      <c r="E367" s="448"/>
      <c r="F367" s="453"/>
      <c r="G367" s="454"/>
      <c r="H367" s="454"/>
      <c r="I367" s="453"/>
      <c r="J367" s="454"/>
      <c r="K367" s="453"/>
      <c r="L367" s="453"/>
      <c r="M367" s="453"/>
      <c r="N367" s="453"/>
      <c r="O367" s="453"/>
      <c r="P367" s="452"/>
      <c r="Q367" s="446"/>
      <c r="R367" s="446"/>
      <c r="S367" s="602"/>
      <c r="U367" s="445"/>
      <c r="V367" s="450"/>
      <c r="W367" s="445"/>
      <c r="X367" s="451"/>
      <c r="Y367" s="445"/>
      <c r="Z367" s="439"/>
      <c r="AA367" s="450"/>
      <c r="AB367" s="445"/>
      <c r="AC367" s="449"/>
      <c r="AD367" s="445"/>
      <c r="AE367" s="554"/>
      <c r="AF367" s="448"/>
      <c r="AG367" s="448"/>
      <c r="AH367" s="448"/>
      <c r="CR367" s="445"/>
      <c r="CT367" s="448"/>
      <c r="CU367" s="448"/>
      <c r="CW367" s="448"/>
      <c r="CX367" s="448"/>
      <c r="CZ367" s="448"/>
      <c r="DA367" s="448"/>
      <c r="DC367" s="448"/>
      <c r="DD367" s="448"/>
      <c r="DF367" s="448"/>
      <c r="DG367" s="448"/>
      <c r="DJ367" s="445"/>
      <c r="DK367" s="445"/>
      <c r="DM367" s="447"/>
      <c r="DN367" s="447"/>
      <c r="DO367" s="462">
        <v>601</v>
      </c>
      <c r="DP367" s="461" t="s">
        <v>1432</v>
      </c>
      <c r="DQ367" s="460">
        <v>4</v>
      </c>
      <c r="DR367" s="459"/>
    </row>
    <row r="368" spans="4:122" s="435" customFormat="1" x14ac:dyDescent="0.25">
      <c r="D368" s="448"/>
      <c r="E368" s="448"/>
      <c r="F368" s="453"/>
      <c r="G368" s="454"/>
      <c r="H368" s="454"/>
      <c r="I368" s="453"/>
      <c r="J368" s="454"/>
      <c r="K368" s="453"/>
      <c r="L368" s="453"/>
      <c r="M368" s="453"/>
      <c r="N368" s="453"/>
      <c r="O368" s="453"/>
      <c r="P368" s="452"/>
      <c r="Q368" s="446"/>
      <c r="R368" s="446"/>
      <c r="S368" s="602"/>
      <c r="U368" s="445"/>
      <c r="V368" s="450"/>
      <c r="W368" s="445"/>
      <c r="X368" s="451"/>
      <c r="Y368" s="445"/>
      <c r="Z368" s="439"/>
      <c r="AA368" s="450"/>
      <c r="AB368" s="445"/>
      <c r="AC368" s="449"/>
      <c r="AD368" s="445"/>
      <c r="AE368" s="554"/>
      <c r="AF368" s="448"/>
      <c r="AG368" s="448"/>
      <c r="AH368" s="448"/>
      <c r="CR368" s="445"/>
      <c r="CT368" s="448"/>
      <c r="CU368" s="448"/>
      <c r="CW368" s="448"/>
      <c r="CX368" s="448"/>
      <c r="CZ368" s="448"/>
      <c r="DA368" s="448"/>
      <c r="DC368" s="448"/>
      <c r="DD368" s="448"/>
      <c r="DF368" s="448"/>
      <c r="DG368" s="448"/>
      <c r="DJ368" s="445"/>
      <c r="DK368" s="445"/>
      <c r="DM368" s="447"/>
      <c r="DN368" s="447"/>
      <c r="DO368" s="462">
        <v>602</v>
      </c>
      <c r="DP368" s="461" t="s">
        <v>1433</v>
      </c>
      <c r="DQ368" s="460">
        <v>5</v>
      </c>
      <c r="DR368" s="459"/>
    </row>
    <row r="369" spans="4:122" s="435" customFormat="1" x14ac:dyDescent="0.25">
      <c r="D369" s="448"/>
      <c r="E369" s="448"/>
      <c r="F369" s="453"/>
      <c r="G369" s="454"/>
      <c r="H369" s="454"/>
      <c r="I369" s="453"/>
      <c r="J369" s="454"/>
      <c r="K369" s="453"/>
      <c r="L369" s="453"/>
      <c r="M369" s="453"/>
      <c r="N369" s="453"/>
      <c r="O369" s="453"/>
      <c r="P369" s="452"/>
      <c r="Q369" s="446"/>
      <c r="R369" s="446"/>
      <c r="S369" s="602"/>
      <c r="U369" s="445"/>
      <c r="V369" s="450"/>
      <c r="W369" s="445"/>
      <c r="X369" s="451"/>
      <c r="Y369" s="445"/>
      <c r="Z369" s="439"/>
      <c r="AA369" s="450"/>
      <c r="AB369" s="445"/>
      <c r="AC369" s="449"/>
      <c r="AD369" s="445"/>
      <c r="AE369" s="554"/>
      <c r="AF369" s="448"/>
      <c r="AG369" s="448"/>
      <c r="AH369" s="448"/>
      <c r="CR369" s="445"/>
      <c r="CT369" s="448"/>
      <c r="CU369" s="448"/>
      <c r="CW369" s="448"/>
      <c r="CX369" s="448"/>
      <c r="CZ369" s="448"/>
      <c r="DA369" s="448"/>
      <c r="DC369" s="448"/>
      <c r="DD369" s="448"/>
      <c r="DF369" s="448"/>
      <c r="DG369" s="448"/>
      <c r="DJ369" s="445"/>
      <c r="DK369" s="445"/>
      <c r="DM369" s="447"/>
      <c r="DN369" s="447"/>
      <c r="DO369" s="462">
        <v>603</v>
      </c>
      <c r="DP369" s="461" t="s">
        <v>1434</v>
      </c>
      <c r="DQ369" s="460">
        <v>6</v>
      </c>
      <c r="DR369" s="459"/>
    </row>
    <row r="370" spans="4:122" s="435" customFormat="1" x14ac:dyDescent="0.25">
      <c r="D370" s="448"/>
      <c r="E370" s="448"/>
      <c r="F370" s="453"/>
      <c r="G370" s="454"/>
      <c r="H370" s="454"/>
      <c r="I370" s="453"/>
      <c r="J370" s="454"/>
      <c r="K370" s="453"/>
      <c r="L370" s="453"/>
      <c r="M370" s="453"/>
      <c r="N370" s="453"/>
      <c r="O370" s="453"/>
      <c r="P370" s="452"/>
      <c r="Q370" s="446"/>
      <c r="R370" s="446"/>
      <c r="S370" s="602"/>
      <c r="U370" s="445"/>
      <c r="V370" s="450"/>
      <c r="W370" s="445"/>
      <c r="X370" s="451"/>
      <c r="Y370" s="445"/>
      <c r="Z370" s="439"/>
      <c r="AA370" s="450"/>
      <c r="AB370" s="445"/>
      <c r="AC370" s="449"/>
      <c r="AD370" s="445"/>
      <c r="AE370" s="554"/>
      <c r="AF370" s="448"/>
      <c r="AG370" s="448"/>
      <c r="AH370" s="448"/>
      <c r="CR370" s="445"/>
      <c r="CT370" s="448"/>
      <c r="CU370" s="448"/>
      <c r="CW370" s="448"/>
      <c r="CX370" s="448"/>
      <c r="CZ370" s="448"/>
      <c r="DA370" s="448"/>
      <c r="DC370" s="448"/>
      <c r="DD370" s="448"/>
      <c r="DF370" s="448"/>
      <c r="DG370" s="448"/>
      <c r="DJ370" s="445"/>
      <c r="DK370" s="445"/>
      <c r="DM370" s="447"/>
      <c r="DN370" s="447"/>
      <c r="DO370" s="462">
        <v>604</v>
      </c>
      <c r="DP370" s="461" t="s">
        <v>1435</v>
      </c>
      <c r="DQ370" s="460">
        <v>7</v>
      </c>
      <c r="DR370" s="459"/>
    </row>
    <row r="371" spans="4:122" s="435" customFormat="1" x14ac:dyDescent="0.25">
      <c r="D371" s="448"/>
      <c r="E371" s="448"/>
      <c r="F371" s="453"/>
      <c r="G371" s="454"/>
      <c r="H371" s="454"/>
      <c r="I371" s="453"/>
      <c r="J371" s="454"/>
      <c r="K371" s="453"/>
      <c r="L371" s="453"/>
      <c r="M371" s="453"/>
      <c r="N371" s="453"/>
      <c r="O371" s="453"/>
      <c r="P371" s="452"/>
      <c r="Q371" s="446"/>
      <c r="R371" s="446"/>
      <c r="S371" s="602"/>
      <c r="U371" s="445"/>
      <c r="V371" s="450"/>
      <c r="W371" s="445"/>
      <c r="X371" s="451"/>
      <c r="Y371" s="445"/>
      <c r="Z371" s="439"/>
      <c r="AA371" s="450"/>
      <c r="AB371" s="445"/>
      <c r="AC371" s="449"/>
      <c r="AD371" s="445"/>
      <c r="AE371" s="554"/>
      <c r="AF371" s="448"/>
      <c r="AG371" s="448"/>
      <c r="AH371" s="448"/>
      <c r="CR371" s="445"/>
      <c r="CT371" s="448"/>
      <c r="CU371" s="448"/>
      <c r="CW371" s="448"/>
      <c r="CX371" s="448"/>
      <c r="CZ371" s="448"/>
      <c r="DA371" s="448"/>
      <c r="DC371" s="448"/>
      <c r="DD371" s="448"/>
      <c r="DF371" s="448"/>
      <c r="DG371" s="448"/>
      <c r="DJ371" s="445"/>
      <c r="DK371" s="445"/>
      <c r="DM371" s="447"/>
      <c r="DN371" s="447"/>
      <c r="DO371" s="462">
        <v>611</v>
      </c>
      <c r="DP371" s="461" t="s">
        <v>25</v>
      </c>
      <c r="DQ371" s="460">
        <v>1</v>
      </c>
      <c r="DR371" s="459"/>
    </row>
    <row r="372" spans="4:122" s="435" customFormat="1" x14ac:dyDescent="0.25">
      <c r="D372" s="448"/>
      <c r="E372" s="448"/>
      <c r="F372" s="453"/>
      <c r="G372" s="454"/>
      <c r="H372" s="454"/>
      <c r="I372" s="453"/>
      <c r="J372" s="454"/>
      <c r="K372" s="453"/>
      <c r="L372" s="453"/>
      <c r="M372" s="453"/>
      <c r="N372" s="453"/>
      <c r="O372" s="453"/>
      <c r="P372" s="452"/>
      <c r="Q372" s="446"/>
      <c r="R372" s="446"/>
      <c r="S372" s="602"/>
      <c r="U372" s="445"/>
      <c r="V372" s="450"/>
      <c r="W372" s="445"/>
      <c r="X372" s="451"/>
      <c r="Y372" s="445"/>
      <c r="Z372" s="439"/>
      <c r="AA372" s="450"/>
      <c r="AB372" s="445"/>
      <c r="AC372" s="449"/>
      <c r="AD372" s="445"/>
      <c r="AE372" s="554"/>
      <c r="AF372" s="448"/>
      <c r="AG372" s="448"/>
      <c r="AH372" s="448"/>
      <c r="CR372" s="445"/>
      <c r="CT372" s="448"/>
      <c r="CU372" s="448"/>
      <c r="CW372" s="448"/>
      <c r="CX372" s="448"/>
      <c r="CZ372" s="448"/>
      <c r="DA372" s="448"/>
      <c r="DC372" s="448"/>
      <c r="DD372" s="448"/>
      <c r="DF372" s="448"/>
      <c r="DG372" s="448"/>
      <c r="DJ372" s="445"/>
      <c r="DK372" s="445"/>
      <c r="DM372" s="447"/>
      <c r="DN372" s="447"/>
      <c r="DO372" s="462">
        <v>612</v>
      </c>
      <c r="DP372" s="461" t="s">
        <v>26</v>
      </c>
      <c r="DQ372" s="460">
        <v>2</v>
      </c>
      <c r="DR372" s="459"/>
    </row>
    <row r="373" spans="4:122" s="435" customFormat="1" x14ac:dyDescent="0.25">
      <c r="D373" s="448"/>
      <c r="E373" s="448"/>
      <c r="F373" s="453"/>
      <c r="G373" s="454"/>
      <c r="H373" s="454"/>
      <c r="I373" s="453"/>
      <c r="J373" s="454"/>
      <c r="K373" s="453"/>
      <c r="L373" s="453"/>
      <c r="M373" s="453"/>
      <c r="N373" s="453"/>
      <c r="O373" s="453"/>
      <c r="P373" s="452"/>
      <c r="Q373" s="446"/>
      <c r="R373" s="446"/>
      <c r="S373" s="602"/>
      <c r="U373" s="445"/>
      <c r="V373" s="450"/>
      <c r="W373" s="445"/>
      <c r="X373" s="451"/>
      <c r="Y373" s="445"/>
      <c r="Z373" s="439"/>
      <c r="AA373" s="450"/>
      <c r="AB373" s="445"/>
      <c r="AC373" s="449"/>
      <c r="AD373" s="445"/>
      <c r="AE373" s="554"/>
      <c r="AF373" s="448"/>
      <c r="AG373" s="448"/>
      <c r="AH373" s="448"/>
      <c r="CR373" s="445"/>
      <c r="CT373" s="448"/>
      <c r="CU373" s="448"/>
      <c r="CW373" s="448"/>
      <c r="CX373" s="448"/>
      <c r="CZ373" s="448"/>
      <c r="DA373" s="448"/>
      <c r="DC373" s="448"/>
      <c r="DD373" s="448"/>
      <c r="DF373" s="448"/>
      <c r="DG373" s="448"/>
      <c r="DJ373" s="445"/>
      <c r="DK373" s="445"/>
      <c r="DM373" s="447"/>
      <c r="DN373" s="447"/>
      <c r="DO373" s="462">
        <v>613</v>
      </c>
      <c r="DP373" s="461" t="s">
        <v>1436</v>
      </c>
      <c r="DQ373" s="460">
        <v>3</v>
      </c>
      <c r="DR373" s="459" t="s">
        <v>963</v>
      </c>
    </row>
    <row r="374" spans="4:122" s="435" customFormat="1" x14ac:dyDescent="0.25">
      <c r="D374" s="448"/>
      <c r="E374" s="448"/>
      <c r="F374" s="453"/>
      <c r="G374" s="454"/>
      <c r="H374" s="454"/>
      <c r="I374" s="453"/>
      <c r="J374" s="454"/>
      <c r="K374" s="453"/>
      <c r="L374" s="453"/>
      <c r="M374" s="453"/>
      <c r="N374" s="453"/>
      <c r="O374" s="453"/>
      <c r="P374" s="452"/>
      <c r="Q374" s="446"/>
      <c r="R374" s="446"/>
      <c r="S374" s="602"/>
      <c r="U374" s="445"/>
      <c r="V374" s="450"/>
      <c r="W374" s="445"/>
      <c r="X374" s="451"/>
      <c r="Y374" s="445"/>
      <c r="Z374" s="439"/>
      <c r="AA374" s="450"/>
      <c r="AB374" s="445"/>
      <c r="AC374" s="449"/>
      <c r="AD374" s="445"/>
      <c r="AE374" s="554"/>
      <c r="AF374" s="448"/>
      <c r="AG374" s="448"/>
      <c r="AH374" s="448"/>
      <c r="CR374" s="445"/>
      <c r="CT374" s="448"/>
      <c r="CU374" s="448"/>
      <c r="CW374" s="448"/>
      <c r="CX374" s="448"/>
      <c r="CZ374" s="448"/>
      <c r="DA374" s="448"/>
      <c r="DC374" s="448"/>
      <c r="DD374" s="448"/>
      <c r="DF374" s="448"/>
      <c r="DG374" s="448"/>
      <c r="DJ374" s="445"/>
      <c r="DK374" s="445"/>
      <c r="DM374" s="447"/>
      <c r="DN374" s="447"/>
      <c r="DO374" s="462">
        <v>614</v>
      </c>
      <c r="DP374" s="461" t="s">
        <v>1437</v>
      </c>
      <c r="DQ374" s="460">
        <v>4</v>
      </c>
      <c r="DR374" s="459" t="s">
        <v>963</v>
      </c>
    </row>
    <row r="375" spans="4:122" s="435" customFormat="1" x14ac:dyDescent="0.25">
      <c r="D375" s="448"/>
      <c r="E375" s="448"/>
      <c r="F375" s="453"/>
      <c r="G375" s="454"/>
      <c r="H375" s="454"/>
      <c r="I375" s="453"/>
      <c r="J375" s="454"/>
      <c r="K375" s="453"/>
      <c r="L375" s="453"/>
      <c r="M375" s="453"/>
      <c r="N375" s="453"/>
      <c r="O375" s="453"/>
      <c r="P375" s="452"/>
      <c r="Q375" s="446"/>
      <c r="R375" s="446"/>
      <c r="S375" s="602"/>
      <c r="U375" s="445"/>
      <c r="V375" s="450"/>
      <c r="W375" s="445"/>
      <c r="X375" s="451"/>
      <c r="Y375" s="445"/>
      <c r="Z375" s="439"/>
      <c r="AA375" s="450"/>
      <c r="AB375" s="445"/>
      <c r="AC375" s="449"/>
      <c r="AD375" s="445"/>
      <c r="AE375" s="554"/>
      <c r="AF375" s="448"/>
      <c r="AG375" s="448"/>
      <c r="AH375" s="448"/>
      <c r="CR375" s="445"/>
      <c r="CT375" s="448"/>
      <c r="CU375" s="448"/>
      <c r="CW375" s="448"/>
      <c r="CX375" s="448"/>
      <c r="CZ375" s="448"/>
      <c r="DA375" s="448"/>
      <c r="DC375" s="448"/>
      <c r="DD375" s="448"/>
      <c r="DF375" s="448"/>
      <c r="DG375" s="448"/>
      <c r="DJ375" s="445"/>
      <c r="DK375" s="445"/>
      <c r="DM375" s="447"/>
      <c r="DN375" s="447"/>
      <c r="DO375" s="462">
        <v>631</v>
      </c>
      <c r="DP375" s="461" t="s">
        <v>29</v>
      </c>
      <c r="DQ375" s="460">
        <v>8</v>
      </c>
      <c r="DR375" s="459"/>
    </row>
    <row r="376" spans="4:122" s="435" customFormat="1" x14ac:dyDescent="0.25">
      <c r="D376" s="448"/>
      <c r="E376" s="448"/>
      <c r="F376" s="453"/>
      <c r="G376" s="454"/>
      <c r="H376" s="454"/>
      <c r="I376" s="453"/>
      <c r="J376" s="454"/>
      <c r="K376" s="453"/>
      <c r="L376" s="453"/>
      <c r="M376" s="453"/>
      <c r="N376" s="453"/>
      <c r="O376" s="453"/>
      <c r="P376" s="452"/>
      <c r="Q376" s="446"/>
      <c r="R376" s="446"/>
      <c r="S376" s="602"/>
      <c r="U376" s="445"/>
      <c r="V376" s="450"/>
      <c r="W376" s="445"/>
      <c r="X376" s="451"/>
      <c r="Y376" s="445"/>
      <c r="Z376" s="439"/>
      <c r="AA376" s="450"/>
      <c r="AB376" s="445"/>
      <c r="AC376" s="449"/>
      <c r="AD376" s="445"/>
      <c r="AE376" s="554"/>
      <c r="AF376" s="448"/>
      <c r="AG376" s="448"/>
      <c r="AH376" s="448"/>
      <c r="CR376" s="445"/>
      <c r="CT376" s="448"/>
      <c r="CU376" s="448"/>
      <c r="CW376" s="448"/>
      <c r="CX376" s="448"/>
      <c r="CZ376" s="448"/>
      <c r="DA376" s="448"/>
      <c r="DC376" s="448"/>
      <c r="DD376" s="448"/>
      <c r="DF376" s="448"/>
      <c r="DG376" s="448"/>
      <c r="DJ376" s="445"/>
      <c r="DK376" s="445"/>
      <c r="DM376" s="447"/>
      <c r="DN376" s="447"/>
      <c r="DO376" s="462">
        <v>632</v>
      </c>
      <c r="DP376" s="461" t="s">
        <v>30</v>
      </c>
      <c r="DQ376" s="460">
        <v>9</v>
      </c>
      <c r="DR376" s="459"/>
    </row>
    <row r="377" spans="4:122" s="435" customFormat="1" x14ac:dyDescent="0.25">
      <c r="D377" s="448"/>
      <c r="E377" s="448"/>
      <c r="F377" s="453"/>
      <c r="G377" s="454"/>
      <c r="H377" s="454"/>
      <c r="I377" s="453"/>
      <c r="J377" s="454"/>
      <c r="K377" s="453"/>
      <c r="L377" s="453"/>
      <c r="M377" s="453"/>
      <c r="N377" s="453"/>
      <c r="O377" s="453"/>
      <c r="P377" s="452"/>
      <c r="Q377" s="446"/>
      <c r="R377" s="446"/>
      <c r="S377" s="602"/>
      <c r="U377" s="445"/>
      <c r="V377" s="450"/>
      <c r="W377" s="445"/>
      <c r="X377" s="451"/>
      <c r="Y377" s="445"/>
      <c r="Z377" s="439"/>
      <c r="AA377" s="450"/>
      <c r="AB377" s="445"/>
      <c r="AC377" s="449"/>
      <c r="AD377" s="445"/>
      <c r="AE377" s="554"/>
      <c r="AF377" s="448"/>
      <c r="AG377" s="448"/>
      <c r="AH377" s="448"/>
      <c r="CR377" s="445"/>
      <c r="CT377" s="448"/>
      <c r="CU377" s="448"/>
      <c r="CW377" s="448"/>
      <c r="CX377" s="448"/>
      <c r="CZ377" s="448"/>
      <c r="DA377" s="448"/>
      <c r="DC377" s="448"/>
      <c r="DD377" s="448"/>
      <c r="DF377" s="448"/>
      <c r="DG377" s="448"/>
      <c r="DJ377" s="445"/>
      <c r="DK377" s="445"/>
      <c r="DM377" s="447"/>
      <c r="DN377" s="447"/>
      <c r="DO377" s="462">
        <v>633</v>
      </c>
      <c r="DP377" s="461" t="s">
        <v>31</v>
      </c>
      <c r="DQ377" s="460">
        <v>10</v>
      </c>
      <c r="DR377" s="459"/>
    </row>
    <row r="378" spans="4:122" s="435" customFormat="1" x14ac:dyDescent="0.25">
      <c r="D378" s="448"/>
      <c r="E378" s="448"/>
      <c r="F378" s="453"/>
      <c r="G378" s="454"/>
      <c r="H378" s="454"/>
      <c r="I378" s="453"/>
      <c r="J378" s="454"/>
      <c r="K378" s="453"/>
      <c r="L378" s="453"/>
      <c r="M378" s="453"/>
      <c r="N378" s="453"/>
      <c r="O378" s="453"/>
      <c r="P378" s="452"/>
      <c r="Q378" s="446"/>
      <c r="R378" s="446"/>
      <c r="S378" s="602"/>
      <c r="U378" s="445"/>
      <c r="V378" s="450"/>
      <c r="W378" s="445"/>
      <c r="X378" s="451"/>
      <c r="Y378" s="445"/>
      <c r="Z378" s="439"/>
      <c r="AA378" s="450"/>
      <c r="AB378" s="445"/>
      <c r="AC378" s="449"/>
      <c r="AD378" s="445"/>
      <c r="AE378" s="554"/>
      <c r="AF378" s="448"/>
      <c r="AG378" s="448"/>
      <c r="AH378" s="448"/>
      <c r="CR378" s="445"/>
      <c r="CT378" s="448"/>
      <c r="CU378" s="448"/>
      <c r="CW378" s="448"/>
      <c r="CX378" s="448"/>
      <c r="CZ378" s="448"/>
      <c r="DA378" s="448"/>
      <c r="DC378" s="448"/>
      <c r="DD378" s="448"/>
      <c r="DF378" s="448"/>
      <c r="DG378" s="448"/>
      <c r="DJ378" s="445"/>
      <c r="DK378" s="445"/>
      <c r="DM378" s="447"/>
      <c r="DN378" s="447"/>
      <c r="DO378" s="462">
        <v>634</v>
      </c>
      <c r="DP378" s="461" t="s">
        <v>32</v>
      </c>
      <c r="DQ378" s="460">
        <v>11</v>
      </c>
      <c r="DR378" s="459"/>
    </row>
    <row r="379" spans="4:122" s="435" customFormat="1" x14ac:dyDescent="0.25">
      <c r="D379" s="448"/>
      <c r="E379" s="448"/>
      <c r="F379" s="453"/>
      <c r="G379" s="454"/>
      <c r="H379" s="454"/>
      <c r="I379" s="453"/>
      <c r="J379" s="454"/>
      <c r="K379" s="453"/>
      <c r="L379" s="453"/>
      <c r="M379" s="453"/>
      <c r="N379" s="453"/>
      <c r="O379" s="453"/>
      <c r="P379" s="452"/>
      <c r="Q379" s="446"/>
      <c r="R379" s="446"/>
      <c r="S379" s="602"/>
      <c r="U379" s="445"/>
      <c r="V379" s="450"/>
      <c r="W379" s="445"/>
      <c r="X379" s="451"/>
      <c r="Y379" s="445"/>
      <c r="Z379" s="439"/>
      <c r="AA379" s="450"/>
      <c r="AB379" s="445"/>
      <c r="AC379" s="449"/>
      <c r="AD379" s="445"/>
      <c r="AE379" s="554"/>
      <c r="AF379" s="448"/>
      <c r="AG379" s="448"/>
      <c r="AH379" s="448"/>
      <c r="CR379" s="445"/>
      <c r="CT379" s="448"/>
      <c r="CU379" s="448"/>
      <c r="CW379" s="448"/>
      <c r="CX379" s="448"/>
      <c r="CZ379" s="448"/>
      <c r="DA379" s="448"/>
      <c r="DC379" s="448"/>
      <c r="DD379" s="448"/>
      <c r="DF379" s="448"/>
      <c r="DG379" s="448"/>
      <c r="DJ379" s="445"/>
      <c r="DK379" s="445"/>
      <c r="DM379" s="447"/>
      <c r="DN379" s="447"/>
      <c r="DO379" s="462">
        <v>690</v>
      </c>
      <c r="DP379" s="461" t="s">
        <v>1491</v>
      </c>
      <c r="DQ379" s="460">
        <v>8</v>
      </c>
      <c r="DR379" s="459"/>
    </row>
    <row r="380" spans="4:122" s="435" customFormat="1" x14ac:dyDescent="0.25">
      <c r="D380" s="448"/>
      <c r="E380" s="448"/>
      <c r="F380" s="453"/>
      <c r="G380" s="454"/>
      <c r="H380" s="454"/>
      <c r="I380" s="453"/>
      <c r="J380" s="454"/>
      <c r="K380" s="453"/>
      <c r="L380" s="453"/>
      <c r="M380" s="453"/>
      <c r="N380" s="453"/>
      <c r="O380" s="453"/>
      <c r="P380" s="452"/>
      <c r="Q380" s="446"/>
      <c r="R380" s="446"/>
      <c r="S380" s="602"/>
      <c r="U380" s="445"/>
      <c r="V380" s="450"/>
      <c r="W380" s="445"/>
      <c r="X380" s="451"/>
      <c r="Y380" s="445"/>
      <c r="Z380" s="439"/>
      <c r="AA380" s="450"/>
      <c r="AB380" s="445"/>
      <c r="AC380" s="449"/>
      <c r="AD380" s="445"/>
      <c r="AE380" s="554"/>
      <c r="AF380" s="448"/>
      <c r="AG380" s="448"/>
      <c r="AH380" s="448"/>
      <c r="CR380" s="445"/>
      <c r="CT380" s="448"/>
      <c r="CU380" s="448"/>
      <c r="CW380" s="448"/>
      <c r="CX380" s="448"/>
      <c r="CZ380" s="448"/>
      <c r="DA380" s="448"/>
      <c r="DC380" s="448"/>
      <c r="DD380" s="448"/>
      <c r="DF380" s="448"/>
      <c r="DG380" s="448"/>
      <c r="DJ380" s="445"/>
      <c r="DK380" s="445"/>
      <c r="DM380" s="447"/>
      <c r="DN380" s="447"/>
      <c r="DO380" s="462">
        <v>691</v>
      </c>
      <c r="DP380" s="461" t="s">
        <v>1492</v>
      </c>
      <c r="DQ380" s="460">
        <v>9</v>
      </c>
      <c r="DR380" s="459"/>
    </row>
    <row r="381" spans="4:122" s="435" customFormat="1" x14ac:dyDescent="0.25">
      <c r="D381" s="448"/>
      <c r="E381" s="448"/>
      <c r="F381" s="453"/>
      <c r="G381" s="454"/>
      <c r="H381" s="454"/>
      <c r="I381" s="453"/>
      <c r="J381" s="454"/>
      <c r="K381" s="453"/>
      <c r="L381" s="453"/>
      <c r="M381" s="453"/>
      <c r="N381" s="453"/>
      <c r="O381" s="453"/>
      <c r="P381" s="452"/>
      <c r="Q381" s="446"/>
      <c r="R381" s="446"/>
      <c r="S381" s="602"/>
      <c r="U381" s="445"/>
      <c r="V381" s="450"/>
      <c r="W381" s="445"/>
      <c r="X381" s="451"/>
      <c r="Y381" s="445"/>
      <c r="Z381" s="439"/>
      <c r="AA381" s="450"/>
      <c r="AB381" s="445"/>
      <c r="AC381" s="449"/>
      <c r="AD381" s="445"/>
      <c r="AE381" s="554"/>
      <c r="AF381" s="448"/>
      <c r="AG381" s="448"/>
      <c r="AH381" s="448"/>
      <c r="CR381" s="445"/>
      <c r="CT381" s="448"/>
      <c r="CU381" s="448"/>
      <c r="CW381" s="448"/>
      <c r="CX381" s="448"/>
      <c r="CZ381" s="448"/>
      <c r="DA381" s="448"/>
      <c r="DC381" s="448"/>
      <c r="DD381" s="448"/>
      <c r="DF381" s="448"/>
      <c r="DG381" s="448"/>
      <c r="DJ381" s="445"/>
      <c r="DK381" s="445"/>
      <c r="DM381" s="447"/>
      <c r="DN381" s="447"/>
      <c r="DO381" s="462">
        <v>692</v>
      </c>
      <c r="DP381" s="461" t="s">
        <v>1493</v>
      </c>
      <c r="DQ381" s="460">
        <v>10</v>
      </c>
      <c r="DR381" s="459"/>
    </row>
    <row r="382" spans="4:122" s="435" customFormat="1" x14ac:dyDescent="0.25">
      <c r="D382" s="448"/>
      <c r="E382" s="448"/>
      <c r="F382" s="453"/>
      <c r="G382" s="454"/>
      <c r="H382" s="454"/>
      <c r="I382" s="453"/>
      <c r="J382" s="454"/>
      <c r="K382" s="453"/>
      <c r="L382" s="453"/>
      <c r="M382" s="453"/>
      <c r="N382" s="453"/>
      <c r="O382" s="453"/>
      <c r="P382" s="452"/>
      <c r="Q382" s="446"/>
      <c r="R382" s="446"/>
      <c r="S382" s="602"/>
      <c r="U382" s="445"/>
      <c r="V382" s="450"/>
      <c r="W382" s="445"/>
      <c r="X382" s="451"/>
      <c r="Y382" s="445"/>
      <c r="Z382" s="439"/>
      <c r="AA382" s="450"/>
      <c r="AB382" s="445"/>
      <c r="AC382" s="449"/>
      <c r="AD382" s="445"/>
      <c r="AE382" s="554"/>
      <c r="AF382" s="448"/>
      <c r="AG382" s="448"/>
      <c r="AH382" s="448"/>
      <c r="CR382" s="445"/>
      <c r="CT382" s="448"/>
      <c r="CU382" s="448"/>
      <c r="CW382" s="448"/>
      <c r="CX382" s="448"/>
      <c r="CZ382" s="448"/>
      <c r="DA382" s="448"/>
      <c r="DC382" s="448"/>
      <c r="DD382" s="448"/>
      <c r="DF382" s="448"/>
      <c r="DG382" s="448"/>
      <c r="DJ382" s="445"/>
      <c r="DK382" s="445"/>
      <c r="DM382" s="447"/>
      <c r="DN382" s="447"/>
      <c r="DO382" s="462">
        <v>693</v>
      </c>
      <c r="DP382" s="461" t="s">
        <v>1494</v>
      </c>
      <c r="DQ382" s="460">
        <v>11</v>
      </c>
      <c r="DR382" s="459"/>
    </row>
    <row r="383" spans="4:122" s="435" customFormat="1" x14ac:dyDescent="0.25">
      <c r="D383" s="448"/>
      <c r="E383" s="448"/>
      <c r="F383" s="453"/>
      <c r="G383" s="454"/>
      <c r="H383" s="454"/>
      <c r="I383" s="453"/>
      <c r="J383" s="454"/>
      <c r="K383" s="453"/>
      <c r="L383" s="453"/>
      <c r="M383" s="453"/>
      <c r="N383" s="453"/>
      <c r="O383" s="453"/>
      <c r="P383" s="452"/>
      <c r="Q383" s="446"/>
      <c r="R383" s="446"/>
      <c r="S383" s="602"/>
      <c r="U383" s="445"/>
      <c r="V383" s="450"/>
      <c r="W383" s="445"/>
      <c r="X383" s="451"/>
      <c r="Y383" s="445"/>
      <c r="Z383" s="439"/>
      <c r="AA383" s="450"/>
      <c r="AB383" s="445"/>
      <c r="AC383" s="449"/>
      <c r="AD383" s="445"/>
      <c r="AE383" s="554"/>
      <c r="AF383" s="448"/>
      <c r="AG383" s="448"/>
      <c r="AH383" s="448"/>
      <c r="CR383" s="445"/>
      <c r="CT383" s="448"/>
      <c r="CU383" s="448"/>
      <c r="CW383" s="448"/>
      <c r="CX383" s="448"/>
      <c r="CZ383" s="448"/>
      <c r="DA383" s="448"/>
      <c r="DC383" s="448"/>
      <c r="DD383" s="448"/>
      <c r="DF383" s="448"/>
      <c r="DG383" s="448"/>
      <c r="DJ383" s="445"/>
      <c r="DK383" s="445"/>
      <c r="DM383" s="447"/>
      <c r="DN383" s="447"/>
      <c r="DO383" s="462">
        <v>694</v>
      </c>
      <c r="DP383" s="461" t="s">
        <v>1495</v>
      </c>
      <c r="DQ383" s="460">
        <v>12</v>
      </c>
      <c r="DR383" s="459"/>
    </row>
    <row r="384" spans="4:122" s="435" customFormat="1" x14ac:dyDescent="0.25">
      <c r="D384" s="448"/>
      <c r="E384" s="448"/>
      <c r="F384" s="453"/>
      <c r="G384" s="454"/>
      <c r="H384" s="454"/>
      <c r="I384" s="453"/>
      <c r="J384" s="454"/>
      <c r="K384" s="453"/>
      <c r="L384" s="453"/>
      <c r="M384" s="453"/>
      <c r="N384" s="453"/>
      <c r="O384" s="453"/>
      <c r="P384" s="452"/>
      <c r="Q384" s="446"/>
      <c r="R384" s="446"/>
      <c r="S384" s="602"/>
      <c r="U384" s="445"/>
      <c r="V384" s="450"/>
      <c r="W384" s="445"/>
      <c r="X384" s="451"/>
      <c r="Y384" s="445"/>
      <c r="Z384" s="439"/>
      <c r="AA384" s="450"/>
      <c r="AB384" s="445"/>
      <c r="AC384" s="449"/>
      <c r="AD384" s="445"/>
      <c r="AE384" s="554"/>
      <c r="AF384" s="448"/>
      <c r="AG384" s="448"/>
      <c r="AH384" s="448"/>
      <c r="CR384" s="445"/>
      <c r="CT384" s="448"/>
      <c r="CU384" s="448"/>
      <c r="CW384" s="448"/>
      <c r="CX384" s="448"/>
      <c r="CZ384" s="448"/>
      <c r="DA384" s="448"/>
      <c r="DC384" s="448"/>
      <c r="DD384" s="448"/>
      <c r="DF384" s="448"/>
      <c r="DG384" s="448"/>
      <c r="DJ384" s="445"/>
      <c r="DK384" s="445"/>
      <c r="DM384" s="447"/>
      <c r="DN384" s="447"/>
      <c r="DO384" s="462">
        <v>706</v>
      </c>
      <c r="DP384" s="461" t="s">
        <v>1438</v>
      </c>
      <c r="DQ384" s="460">
        <v>4</v>
      </c>
      <c r="DR384" s="459"/>
    </row>
    <row r="385" spans="4:122" s="435" customFormat="1" x14ac:dyDescent="0.25">
      <c r="D385" s="448"/>
      <c r="E385" s="448"/>
      <c r="F385" s="453"/>
      <c r="G385" s="454"/>
      <c r="H385" s="454"/>
      <c r="I385" s="453"/>
      <c r="J385" s="454"/>
      <c r="K385" s="453"/>
      <c r="L385" s="453"/>
      <c r="M385" s="453"/>
      <c r="N385" s="453"/>
      <c r="O385" s="453"/>
      <c r="P385" s="452"/>
      <c r="Q385" s="446"/>
      <c r="R385" s="446"/>
      <c r="S385" s="602"/>
      <c r="U385" s="445"/>
      <c r="V385" s="450"/>
      <c r="W385" s="445"/>
      <c r="X385" s="451"/>
      <c r="Y385" s="445"/>
      <c r="Z385" s="439"/>
      <c r="AA385" s="450"/>
      <c r="AB385" s="445"/>
      <c r="AC385" s="449"/>
      <c r="AD385" s="445"/>
      <c r="AE385" s="554"/>
      <c r="AF385" s="448"/>
      <c r="AG385" s="448"/>
      <c r="AH385" s="448"/>
      <c r="CR385" s="445"/>
      <c r="CT385" s="448"/>
      <c r="CU385" s="448"/>
      <c r="CW385" s="448"/>
      <c r="CX385" s="448"/>
      <c r="CZ385" s="448"/>
      <c r="DA385" s="448"/>
      <c r="DC385" s="448"/>
      <c r="DD385" s="448"/>
      <c r="DF385" s="448"/>
      <c r="DG385" s="448"/>
      <c r="DJ385" s="445"/>
      <c r="DK385" s="445"/>
      <c r="DM385" s="447"/>
      <c r="DN385" s="447"/>
      <c r="DO385" s="462">
        <v>707</v>
      </c>
      <c r="DP385" s="461" t="s">
        <v>1439</v>
      </c>
      <c r="DQ385" s="460">
        <v>5</v>
      </c>
      <c r="DR385" s="459"/>
    </row>
    <row r="386" spans="4:122" s="435" customFormat="1" x14ac:dyDescent="0.25">
      <c r="D386" s="448"/>
      <c r="E386" s="448"/>
      <c r="F386" s="453"/>
      <c r="G386" s="454"/>
      <c r="H386" s="454"/>
      <c r="I386" s="453"/>
      <c r="J386" s="454"/>
      <c r="K386" s="453"/>
      <c r="L386" s="453"/>
      <c r="M386" s="453"/>
      <c r="N386" s="453"/>
      <c r="O386" s="453"/>
      <c r="P386" s="452"/>
      <c r="Q386" s="446"/>
      <c r="R386" s="446"/>
      <c r="S386" s="602"/>
      <c r="U386" s="445"/>
      <c r="V386" s="450"/>
      <c r="W386" s="445"/>
      <c r="X386" s="451"/>
      <c r="Y386" s="445"/>
      <c r="Z386" s="439"/>
      <c r="AA386" s="450"/>
      <c r="AB386" s="445"/>
      <c r="AC386" s="449"/>
      <c r="AD386" s="445"/>
      <c r="AE386" s="554"/>
      <c r="AF386" s="448"/>
      <c r="AG386" s="448"/>
      <c r="AH386" s="448"/>
      <c r="CR386" s="445"/>
      <c r="CT386" s="448"/>
      <c r="CU386" s="448"/>
      <c r="CW386" s="448"/>
      <c r="CX386" s="448"/>
      <c r="CZ386" s="448"/>
      <c r="DA386" s="448"/>
      <c r="DC386" s="448"/>
      <c r="DD386" s="448"/>
      <c r="DF386" s="448"/>
      <c r="DG386" s="448"/>
      <c r="DJ386" s="445"/>
      <c r="DK386" s="445"/>
      <c r="DM386" s="447"/>
      <c r="DN386" s="447"/>
      <c r="DO386" s="462">
        <v>708</v>
      </c>
      <c r="DP386" s="461" t="s">
        <v>1440</v>
      </c>
      <c r="DQ386" s="460">
        <v>6</v>
      </c>
      <c r="DR386" s="459"/>
    </row>
    <row r="387" spans="4:122" s="435" customFormat="1" x14ac:dyDescent="0.25">
      <c r="D387" s="448"/>
      <c r="E387" s="448"/>
      <c r="F387" s="453"/>
      <c r="G387" s="454"/>
      <c r="H387" s="454"/>
      <c r="I387" s="453"/>
      <c r="J387" s="454"/>
      <c r="K387" s="453"/>
      <c r="L387" s="453"/>
      <c r="M387" s="453"/>
      <c r="N387" s="453"/>
      <c r="O387" s="453"/>
      <c r="P387" s="452"/>
      <c r="Q387" s="446"/>
      <c r="R387" s="446"/>
      <c r="S387" s="602"/>
      <c r="U387" s="445"/>
      <c r="V387" s="450"/>
      <c r="W387" s="445"/>
      <c r="X387" s="451"/>
      <c r="Y387" s="445"/>
      <c r="Z387" s="439"/>
      <c r="AA387" s="450"/>
      <c r="AB387" s="445"/>
      <c r="AC387" s="449"/>
      <c r="AD387" s="445"/>
      <c r="AE387" s="554"/>
      <c r="AF387" s="448"/>
      <c r="AG387" s="448"/>
      <c r="AH387" s="448"/>
      <c r="CR387" s="445"/>
      <c r="CT387" s="448"/>
      <c r="CU387" s="448"/>
      <c r="CW387" s="448"/>
      <c r="CX387" s="448"/>
      <c r="CZ387" s="448"/>
      <c r="DA387" s="448"/>
      <c r="DC387" s="448"/>
      <c r="DD387" s="448"/>
      <c r="DF387" s="448"/>
      <c r="DG387" s="448"/>
      <c r="DJ387" s="445"/>
      <c r="DK387" s="445"/>
      <c r="DM387" s="447"/>
      <c r="DN387" s="447"/>
      <c r="DO387" s="462">
        <v>709</v>
      </c>
      <c r="DP387" s="461" t="s">
        <v>1441</v>
      </c>
      <c r="DQ387" s="460">
        <v>7</v>
      </c>
      <c r="DR387" s="459"/>
    </row>
    <row r="388" spans="4:122" s="435" customFormat="1" x14ac:dyDescent="0.25">
      <c r="D388" s="448"/>
      <c r="E388" s="448"/>
      <c r="F388" s="453"/>
      <c r="G388" s="454"/>
      <c r="H388" s="454"/>
      <c r="I388" s="453"/>
      <c r="J388" s="454"/>
      <c r="K388" s="453"/>
      <c r="L388" s="453"/>
      <c r="M388" s="453"/>
      <c r="N388" s="453"/>
      <c r="O388" s="453"/>
      <c r="P388" s="452"/>
      <c r="Q388" s="446"/>
      <c r="R388" s="446"/>
      <c r="S388" s="602"/>
      <c r="U388" s="445"/>
      <c r="V388" s="450"/>
      <c r="W388" s="445"/>
      <c r="X388" s="451"/>
      <c r="Y388" s="445"/>
      <c r="Z388" s="439"/>
      <c r="AA388" s="450"/>
      <c r="AB388" s="445"/>
      <c r="AC388" s="449"/>
      <c r="AD388" s="445"/>
      <c r="AE388" s="554"/>
      <c r="AF388" s="448"/>
      <c r="AG388" s="448"/>
      <c r="AH388" s="448"/>
      <c r="CR388" s="445"/>
      <c r="CT388" s="448"/>
      <c r="CU388" s="448"/>
      <c r="CW388" s="448"/>
      <c r="CX388" s="448"/>
      <c r="CZ388" s="448"/>
      <c r="DA388" s="448"/>
      <c r="DC388" s="448"/>
      <c r="DD388" s="448"/>
      <c r="DF388" s="448"/>
      <c r="DG388" s="448"/>
      <c r="DJ388" s="445"/>
      <c r="DK388" s="445"/>
      <c r="DM388" s="447"/>
      <c r="DN388" s="447"/>
      <c r="DO388" s="462">
        <v>710</v>
      </c>
      <c r="DP388" s="461" t="s">
        <v>37</v>
      </c>
      <c r="DQ388" s="460">
        <v>6</v>
      </c>
      <c r="DR388" s="459"/>
    </row>
    <row r="389" spans="4:122" s="435" customFormat="1" x14ac:dyDescent="0.25">
      <c r="D389" s="448"/>
      <c r="E389" s="448"/>
      <c r="F389" s="453"/>
      <c r="G389" s="454"/>
      <c r="H389" s="454"/>
      <c r="I389" s="453"/>
      <c r="J389" s="454"/>
      <c r="K389" s="453"/>
      <c r="L389" s="453"/>
      <c r="M389" s="453"/>
      <c r="N389" s="453"/>
      <c r="O389" s="453"/>
      <c r="P389" s="452"/>
      <c r="Q389" s="446"/>
      <c r="R389" s="446"/>
      <c r="S389" s="602"/>
      <c r="U389" s="445"/>
      <c r="V389" s="450"/>
      <c r="W389" s="445"/>
      <c r="X389" s="451"/>
      <c r="Y389" s="445"/>
      <c r="Z389" s="439"/>
      <c r="AA389" s="450"/>
      <c r="AB389" s="445"/>
      <c r="AC389" s="449"/>
      <c r="AD389" s="445"/>
      <c r="AE389" s="554"/>
      <c r="AF389" s="448"/>
      <c r="AG389" s="448"/>
      <c r="AH389" s="448"/>
      <c r="CR389" s="445"/>
      <c r="CT389" s="448"/>
      <c r="CU389" s="448"/>
      <c r="CW389" s="448"/>
      <c r="CX389" s="448"/>
      <c r="CZ389" s="448"/>
      <c r="DA389" s="448"/>
      <c r="DC389" s="448"/>
      <c r="DD389" s="448"/>
      <c r="DF389" s="448"/>
      <c r="DG389" s="448"/>
      <c r="DJ389" s="445"/>
      <c r="DK389" s="445"/>
      <c r="DM389" s="447"/>
      <c r="DN389" s="447"/>
      <c r="DO389" s="462">
        <v>711</v>
      </c>
      <c r="DP389" s="461" t="s">
        <v>1442</v>
      </c>
      <c r="DQ389" s="460">
        <v>7</v>
      </c>
      <c r="DR389" s="459"/>
    </row>
    <row r="390" spans="4:122" s="435" customFormat="1" x14ac:dyDescent="0.25">
      <c r="D390" s="448"/>
      <c r="E390" s="448"/>
      <c r="F390" s="453"/>
      <c r="G390" s="454"/>
      <c r="H390" s="454"/>
      <c r="I390" s="453"/>
      <c r="J390" s="454"/>
      <c r="K390" s="453"/>
      <c r="L390" s="453"/>
      <c r="M390" s="453"/>
      <c r="N390" s="453"/>
      <c r="O390" s="453"/>
      <c r="P390" s="452"/>
      <c r="Q390" s="446"/>
      <c r="R390" s="446"/>
      <c r="S390" s="602"/>
      <c r="U390" s="445"/>
      <c r="V390" s="450"/>
      <c r="W390" s="445"/>
      <c r="X390" s="451"/>
      <c r="Y390" s="445"/>
      <c r="Z390" s="439"/>
      <c r="AA390" s="450"/>
      <c r="AB390" s="445"/>
      <c r="AC390" s="449"/>
      <c r="AD390" s="445"/>
      <c r="AE390" s="554"/>
      <c r="AF390" s="448"/>
      <c r="AG390" s="448"/>
      <c r="AH390" s="448"/>
      <c r="CR390" s="445"/>
      <c r="CT390" s="448"/>
      <c r="CU390" s="448"/>
      <c r="CW390" s="448"/>
      <c r="CX390" s="448"/>
      <c r="CZ390" s="448"/>
      <c r="DA390" s="448"/>
      <c r="DC390" s="448"/>
      <c r="DD390" s="448"/>
      <c r="DF390" s="448"/>
      <c r="DG390" s="448"/>
      <c r="DJ390" s="445"/>
      <c r="DK390" s="445"/>
      <c r="DM390" s="447"/>
      <c r="DN390" s="447"/>
      <c r="DO390" s="462">
        <v>712</v>
      </c>
      <c r="DP390" s="461" t="s">
        <v>1443</v>
      </c>
      <c r="DQ390" s="460">
        <v>8</v>
      </c>
      <c r="DR390" s="459"/>
    </row>
    <row r="391" spans="4:122" s="435" customFormat="1" x14ac:dyDescent="0.25">
      <c r="D391" s="448"/>
      <c r="E391" s="448"/>
      <c r="F391" s="453"/>
      <c r="G391" s="454"/>
      <c r="H391" s="454"/>
      <c r="I391" s="453"/>
      <c r="J391" s="454"/>
      <c r="K391" s="453"/>
      <c r="L391" s="453"/>
      <c r="M391" s="453"/>
      <c r="N391" s="453"/>
      <c r="O391" s="453"/>
      <c r="P391" s="452"/>
      <c r="Q391" s="446"/>
      <c r="R391" s="446"/>
      <c r="S391" s="602"/>
      <c r="U391" s="445"/>
      <c r="V391" s="450"/>
      <c r="W391" s="445"/>
      <c r="X391" s="451"/>
      <c r="Y391" s="445"/>
      <c r="Z391" s="439"/>
      <c r="AA391" s="450"/>
      <c r="AB391" s="445"/>
      <c r="AC391" s="449"/>
      <c r="AD391" s="445"/>
      <c r="AE391" s="554"/>
      <c r="AF391" s="448"/>
      <c r="AG391" s="448"/>
      <c r="AH391" s="448"/>
      <c r="CR391" s="445"/>
      <c r="CT391" s="448"/>
      <c r="CU391" s="448"/>
      <c r="CW391" s="448"/>
      <c r="CX391" s="448"/>
      <c r="CZ391" s="448"/>
      <c r="DA391" s="448"/>
      <c r="DC391" s="448"/>
      <c r="DD391" s="448"/>
      <c r="DF391" s="448"/>
      <c r="DG391" s="448"/>
      <c r="DJ391" s="445"/>
      <c r="DK391" s="445"/>
      <c r="DM391" s="447"/>
      <c r="DN391" s="447"/>
      <c r="DO391" s="462">
        <v>713</v>
      </c>
      <c r="DP391" s="461" t="s">
        <v>1444</v>
      </c>
      <c r="DQ391" s="460">
        <v>9</v>
      </c>
      <c r="DR391" s="459"/>
    </row>
    <row r="392" spans="4:122" s="435" customFormat="1" x14ac:dyDescent="0.25">
      <c r="D392" s="448"/>
      <c r="E392" s="448"/>
      <c r="F392" s="453"/>
      <c r="G392" s="454"/>
      <c r="H392" s="454"/>
      <c r="I392" s="453"/>
      <c r="J392" s="454"/>
      <c r="K392" s="453"/>
      <c r="L392" s="453"/>
      <c r="M392" s="453"/>
      <c r="N392" s="453"/>
      <c r="O392" s="453"/>
      <c r="P392" s="452"/>
      <c r="Q392" s="446"/>
      <c r="R392" s="446"/>
      <c r="S392" s="602"/>
      <c r="U392" s="445"/>
      <c r="V392" s="450"/>
      <c r="W392" s="445"/>
      <c r="X392" s="451"/>
      <c r="Y392" s="445"/>
      <c r="Z392" s="439"/>
      <c r="AA392" s="450"/>
      <c r="AB392" s="445"/>
      <c r="AC392" s="449"/>
      <c r="AD392" s="445"/>
      <c r="AE392" s="554"/>
      <c r="AF392" s="448"/>
      <c r="AG392" s="448"/>
      <c r="AH392" s="448"/>
      <c r="CR392" s="445"/>
      <c r="CT392" s="448"/>
      <c r="CU392" s="448"/>
      <c r="CW392" s="448"/>
      <c r="CX392" s="448"/>
      <c r="CZ392" s="448"/>
      <c r="DA392" s="448"/>
      <c r="DC392" s="448"/>
      <c r="DD392" s="448"/>
      <c r="DF392" s="448"/>
      <c r="DG392" s="448"/>
      <c r="DJ392" s="445"/>
      <c r="DK392" s="445"/>
      <c r="DM392" s="447"/>
      <c r="DN392" s="447"/>
      <c r="DO392" s="462">
        <v>714</v>
      </c>
      <c r="DP392" s="461" t="s">
        <v>41</v>
      </c>
      <c r="DQ392" s="460">
        <v>10</v>
      </c>
      <c r="DR392" s="459"/>
    </row>
    <row r="393" spans="4:122" s="435" customFormat="1" x14ac:dyDescent="0.25">
      <c r="D393" s="448"/>
      <c r="E393" s="448"/>
      <c r="F393" s="453"/>
      <c r="G393" s="454"/>
      <c r="H393" s="454"/>
      <c r="I393" s="453"/>
      <c r="J393" s="454"/>
      <c r="K393" s="453"/>
      <c r="L393" s="453"/>
      <c r="M393" s="453"/>
      <c r="N393" s="453"/>
      <c r="O393" s="453"/>
      <c r="P393" s="452"/>
      <c r="Q393" s="446"/>
      <c r="R393" s="446"/>
      <c r="S393" s="602"/>
      <c r="U393" s="445"/>
      <c r="V393" s="450"/>
      <c r="W393" s="445"/>
      <c r="X393" s="451"/>
      <c r="Y393" s="445"/>
      <c r="Z393" s="439"/>
      <c r="AA393" s="450"/>
      <c r="AB393" s="445"/>
      <c r="AC393" s="449"/>
      <c r="AD393" s="445"/>
      <c r="AE393" s="554"/>
      <c r="AF393" s="448"/>
      <c r="AG393" s="448"/>
      <c r="AH393" s="448"/>
      <c r="CR393" s="445"/>
      <c r="CT393" s="448"/>
      <c r="CU393" s="448"/>
      <c r="CW393" s="448"/>
      <c r="CX393" s="448"/>
      <c r="CZ393" s="448"/>
      <c r="DA393" s="448"/>
      <c r="DC393" s="448"/>
      <c r="DD393" s="448"/>
      <c r="DF393" s="448"/>
      <c r="DG393" s="448"/>
      <c r="DJ393" s="445"/>
      <c r="DK393" s="445"/>
      <c r="DM393" s="447"/>
      <c r="DN393" s="447"/>
      <c r="DO393" s="462">
        <v>720</v>
      </c>
      <c r="DP393" s="461" t="s">
        <v>1445</v>
      </c>
      <c r="DQ393" s="460">
        <v>6</v>
      </c>
      <c r="DR393" s="459"/>
    </row>
    <row r="394" spans="4:122" s="435" customFormat="1" x14ac:dyDescent="0.25">
      <c r="D394" s="448"/>
      <c r="E394" s="448"/>
      <c r="F394" s="453"/>
      <c r="G394" s="454"/>
      <c r="H394" s="454"/>
      <c r="I394" s="453"/>
      <c r="J394" s="454"/>
      <c r="K394" s="453"/>
      <c r="L394" s="453"/>
      <c r="M394" s="453"/>
      <c r="N394" s="453"/>
      <c r="O394" s="453"/>
      <c r="P394" s="452"/>
      <c r="Q394" s="446"/>
      <c r="R394" s="446"/>
      <c r="S394" s="602"/>
      <c r="U394" s="445"/>
      <c r="V394" s="450"/>
      <c r="W394" s="445"/>
      <c r="X394" s="451"/>
      <c r="Y394" s="445"/>
      <c r="Z394" s="439"/>
      <c r="AA394" s="450"/>
      <c r="AB394" s="445"/>
      <c r="AC394" s="449"/>
      <c r="AD394" s="445"/>
      <c r="AE394" s="554"/>
      <c r="AF394" s="448"/>
      <c r="AG394" s="448"/>
      <c r="AH394" s="448"/>
      <c r="CR394" s="445"/>
      <c r="CT394" s="448"/>
      <c r="CU394" s="448"/>
      <c r="CW394" s="448"/>
      <c r="CX394" s="448"/>
      <c r="CZ394" s="448"/>
      <c r="DA394" s="448"/>
      <c r="DC394" s="448"/>
      <c r="DD394" s="448"/>
      <c r="DF394" s="448"/>
      <c r="DG394" s="448"/>
      <c r="DJ394" s="445"/>
      <c r="DK394" s="445"/>
      <c r="DM394" s="447"/>
      <c r="DN394" s="447"/>
      <c r="DO394" s="462">
        <v>721</v>
      </c>
      <c r="DP394" s="461" t="s">
        <v>1446</v>
      </c>
      <c r="DQ394" s="460">
        <v>7</v>
      </c>
      <c r="DR394" s="459"/>
    </row>
    <row r="395" spans="4:122" s="435" customFormat="1" x14ac:dyDescent="0.25">
      <c r="D395" s="448"/>
      <c r="E395" s="448"/>
      <c r="F395" s="453"/>
      <c r="G395" s="454"/>
      <c r="H395" s="454"/>
      <c r="I395" s="453"/>
      <c r="J395" s="454"/>
      <c r="K395" s="453"/>
      <c r="L395" s="453"/>
      <c r="M395" s="453"/>
      <c r="N395" s="453"/>
      <c r="O395" s="453"/>
      <c r="P395" s="452"/>
      <c r="Q395" s="446"/>
      <c r="R395" s="446"/>
      <c r="S395" s="602"/>
      <c r="U395" s="445"/>
      <c r="V395" s="450"/>
      <c r="W395" s="445"/>
      <c r="X395" s="451"/>
      <c r="Y395" s="445"/>
      <c r="Z395" s="439"/>
      <c r="AA395" s="450"/>
      <c r="AB395" s="445"/>
      <c r="AC395" s="449"/>
      <c r="AD395" s="445"/>
      <c r="AE395" s="554"/>
      <c r="AF395" s="448"/>
      <c r="AG395" s="448"/>
      <c r="AH395" s="448"/>
      <c r="CR395" s="445"/>
      <c r="CT395" s="448"/>
      <c r="CU395" s="448"/>
      <c r="CW395" s="448"/>
      <c r="CX395" s="448"/>
      <c r="CZ395" s="448"/>
      <c r="DA395" s="448"/>
      <c r="DC395" s="448"/>
      <c r="DD395" s="448"/>
      <c r="DF395" s="448"/>
      <c r="DG395" s="448"/>
      <c r="DJ395" s="445"/>
      <c r="DK395" s="445"/>
      <c r="DM395" s="447"/>
      <c r="DN395" s="447"/>
      <c r="DO395" s="462">
        <v>722</v>
      </c>
      <c r="DP395" s="461" t="s">
        <v>1447</v>
      </c>
      <c r="DQ395" s="460">
        <v>8</v>
      </c>
      <c r="DR395" s="459"/>
    </row>
    <row r="396" spans="4:122" s="435" customFormat="1" x14ac:dyDescent="0.25">
      <c r="D396" s="448"/>
      <c r="E396" s="448"/>
      <c r="F396" s="453"/>
      <c r="G396" s="454"/>
      <c r="H396" s="454"/>
      <c r="I396" s="453"/>
      <c r="J396" s="454"/>
      <c r="K396" s="453"/>
      <c r="L396" s="453"/>
      <c r="M396" s="453"/>
      <c r="N396" s="453"/>
      <c r="O396" s="453"/>
      <c r="P396" s="452"/>
      <c r="Q396" s="446"/>
      <c r="R396" s="446"/>
      <c r="S396" s="602"/>
      <c r="U396" s="445"/>
      <c r="V396" s="450"/>
      <c r="W396" s="445"/>
      <c r="X396" s="451"/>
      <c r="Y396" s="445"/>
      <c r="Z396" s="439"/>
      <c r="AA396" s="450"/>
      <c r="AB396" s="445"/>
      <c r="AC396" s="449"/>
      <c r="AD396" s="445"/>
      <c r="AE396" s="554"/>
      <c r="AF396" s="448"/>
      <c r="AG396" s="448"/>
      <c r="AH396" s="448"/>
      <c r="CR396" s="445"/>
      <c r="CT396" s="448"/>
      <c r="CU396" s="448"/>
      <c r="CW396" s="448"/>
      <c r="CX396" s="448"/>
      <c r="CZ396" s="448"/>
      <c r="DA396" s="448"/>
      <c r="DC396" s="448"/>
      <c r="DD396" s="448"/>
      <c r="DF396" s="448"/>
      <c r="DG396" s="448"/>
      <c r="DJ396" s="445"/>
      <c r="DK396" s="445"/>
      <c r="DM396" s="447"/>
      <c r="DN396" s="447"/>
      <c r="DO396" s="462">
        <v>723</v>
      </c>
      <c r="DP396" s="461" t="s">
        <v>1448</v>
      </c>
      <c r="DQ396" s="460">
        <v>9</v>
      </c>
      <c r="DR396" s="459"/>
    </row>
    <row r="397" spans="4:122" s="435" customFormat="1" x14ac:dyDescent="0.25">
      <c r="D397" s="448"/>
      <c r="E397" s="448"/>
      <c r="F397" s="453"/>
      <c r="G397" s="454"/>
      <c r="H397" s="454"/>
      <c r="I397" s="453"/>
      <c r="J397" s="454"/>
      <c r="K397" s="453"/>
      <c r="L397" s="453"/>
      <c r="M397" s="453"/>
      <c r="N397" s="453"/>
      <c r="O397" s="453"/>
      <c r="P397" s="452"/>
      <c r="Q397" s="446"/>
      <c r="R397" s="446"/>
      <c r="S397" s="602"/>
      <c r="U397" s="445"/>
      <c r="V397" s="450"/>
      <c r="W397" s="445"/>
      <c r="X397" s="451"/>
      <c r="Y397" s="445"/>
      <c r="Z397" s="439"/>
      <c r="AA397" s="450"/>
      <c r="AB397" s="445"/>
      <c r="AC397" s="449"/>
      <c r="AD397" s="445"/>
      <c r="AE397" s="554"/>
      <c r="AF397" s="448"/>
      <c r="AG397" s="448"/>
      <c r="AH397" s="448"/>
      <c r="CR397" s="445"/>
      <c r="CT397" s="448"/>
      <c r="CU397" s="448"/>
      <c r="CW397" s="448"/>
      <c r="CX397" s="448"/>
      <c r="CZ397" s="448"/>
      <c r="DA397" s="448"/>
      <c r="DC397" s="448"/>
      <c r="DD397" s="448"/>
      <c r="DF397" s="448"/>
      <c r="DG397" s="448"/>
      <c r="DJ397" s="445"/>
      <c r="DK397" s="445"/>
      <c r="DM397" s="447"/>
      <c r="DN397" s="447"/>
      <c r="DO397" s="462">
        <v>724</v>
      </c>
      <c r="DP397" s="461" t="s">
        <v>1449</v>
      </c>
      <c r="DQ397" s="460">
        <v>10</v>
      </c>
      <c r="DR397" s="459"/>
    </row>
    <row r="398" spans="4:122" s="435" customFormat="1" x14ac:dyDescent="0.25">
      <c r="D398" s="448"/>
      <c r="E398" s="448"/>
      <c r="F398" s="453"/>
      <c r="G398" s="454"/>
      <c r="H398" s="454"/>
      <c r="I398" s="453"/>
      <c r="J398" s="454"/>
      <c r="K398" s="453"/>
      <c r="L398" s="453"/>
      <c r="M398" s="453"/>
      <c r="N398" s="453"/>
      <c r="O398" s="453"/>
      <c r="P398" s="452"/>
      <c r="Q398" s="446"/>
      <c r="R398" s="446"/>
      <c r="S398" s="602"/>
      <c r="U398" s="445"/>
      <c r="V398" s="450"/>
      <c r="W398" s="434"/>
      <c r="X398" s="451"/>
      <c r="Y398" s="445"/>
      <c r="Z398" s="439"/>
      <c r="AA398" s="450"/>
      <c r="AB398" s="445"/>
      <c r="AC398" s="449"/>
      <c r="AD398" s="445"/>
      <c r="AE398" s="554"/>
      <c r="AF398" s="448"/>
      <c r="AG398" s="448"/>
      <c r="AH398" s="448"/>
      <c r="CR398" s="445"/>
      <c r="CT398" s="448"/>
      <c r="CU398" s="448"/>
      <c r="CW398" s="448"/>
      <c r="CX398" s="448"/>
      <c r="CZ398" s="448"/>
      <c r="DA398" s="448"/>
      <c r="DC398" s="448"/>
      <c r="DD398" s="448"/>
      <c r="DF398" s="448"/>
      <c r="DG398" s="448"/>
      <c r="DJ398" s="445"/>
      <c r="DK398" s="445"/>
      <c r="DM398" s="447"/>
      <c r="DN398" s="447"/>
      <c r="DO398" s="462">
        <v>731</v>
      </c>
      <c r="DP398" s="461" t="s">
        <v>1450</v>
      </c>
      <c r="DQ398" s="460">
        <v>4</v>
      </c>
      <c r="DR398" s="459" t="s">
        <v>964</v>
      </c>
    </row>
    <row r="399" spans="4:122" s="435" customFormat="1" x14ac:dyDescent="0.25">
      <c r="D399" s="448"/>
      <c r="E399" s="448"/>
      <c r="F399" s="453"/>
      <c r="G399" s="454"/>
      <c r="H399" s="454"/>
      <c r="I399" s="453"/>
      <c r="J399" s="454"/>
      <c r="K399" s="453"/>
      <c r="L399" s="453"/>
      <c r="M399" s="453"/>
      <c r="N399" s="453"/>
      <c r="O399" s="453"/>
      <c r="P399" s="452"/>
      <c r="Q399" s="446"/>
      <c r="R399" s="446"/>
      <c r="S399" s="602"/>
      <c r="U399" s="445"/>
      <c r="V399" s="450"/>
      <c r="W399" s="434"/>
      <c r="X399" s="451"/>
      <c r="Y399" s="445"/>
      <c r="Z399" s="439"/>
      <c r="AA399" s="450"/>
      <c r="AB399" s="445"/>
      <c r="AC399" s="449"/>
      <c r="AD399" s="445"/>
      <c r="AE399" s="554"/>
      <c r="AF399" s="448"/>
      <c r="AG399" s="448"/>
      <c r="AH399" s="448"/>
      <c r="CR399" s="445"/>
      <c r="CT399" s="448"/>
      <c r="CU399" s="448"/>
      <c r="CW399" s="448"/>
      <c r="CX399" s="448"/>
      <c r="CZ399" s="448"/>
      <c r="DA399" s="448"/>
      <c r="DC399" s="448"/>
      <c r="DD399" s="448"/>
      <c r="DF399" s="448"/>
      <c r="DG399" s="448"/>
      <c r="DJ399" s="445"/>
      <c r="DK399" s="445"/>
      <c r="DM399" s="447"/>
      <c r="DN399" s="447"/>
      <c r="DO399" s="462">
        <v>732</v>
      </c>
      <c r="DP399" s="461" t="s">
        <v>1451</v>
      </c>
      <c r="DQ399" s="460">
        <v>5</v>
      </c>
      <c r="DR399" s="459" t="s">
        <v>964</v>
      </c>
    </row>
    <row r="400" spans="4:122" s="435" customFormat="1" x14ac:dyDescent="0.25">
      <c r="D400" s="448"/>
      <c r="E400" s="448"/>
      <c r="F400" s="453"/>
      <c r="G400" s="454"/>
      <c r="H400" s="454"/>
      <c r="I400" s="453"/>
      <c r="J400" s="454"/>
      <c r="K400" s="453"/>
      <c r="L400" s="453"/>
      <c r="M400" s="453"/>
      <c r="N400" s="453"/>
      <c r="O400" s="453"/>
      <c r="P400" s="452"/>
      <c r="Q400" s="446"/>
      <c r="R400" s="446"/>
      <c r="S400" s="602"/>
      <c r="U400" s="445"/>
      <c r="V400" s="450"/>
      <c r="W400" s="434"/>
      <c r="X400" s="451"/>
      <c r="Y400" s="445"/>
      <c r="Z400" s="439"/>
      <c r="AA400" s="450"/>
      <c r="AB400" s="445"/>
      <c r="AC400" s="449"/>
      <c r="AD400" s="445"/>
      <c r="AE400" s="554"/>
      <c r="AF400" s="448"/>
      <c r="AG400" s="448"/>
      <c r="AH400" s="448"/>
      <c r="CR400" s="445"/>
      <c r="CT400" s="448"/>
      <c r="CU400" s="448"/>
      <c r="CW400" s="448"/>
      <c r="CX400" s="448"/>
      <c r="CZ400" s="448"/>
      <c r="DA400" s="448"/>
      <c r="DC400" s="448"/>
      <c r="DD400" s="448"/>
      <c r="DF400" s="448"/>
      <c r="DG400" s="448"/>
      <c r="DJ400" s="445"/>
      <c r="DK400" s="445"/>
      <c r="DM400" s="447"/>
      <c r="DN400" s="447"/>
      <c r="DO400" s="462">
        <v>733</v>
      </c>
      <c r="DP400" s="461" t="s">
        <v>1452</v>
      </c>
      <c r="DQ400" s="460">
        <v>6</v>
      </c>
      <c r="DR400" s="459" t="s">
        <v>964</v>
      </c>
    </row>
    <row r="401" spans="4:122" s="435" customFormat="1" x14ac:dyDescent="0.25">
      <c r="D401" s="448"/>
      <c r="E401" s="448"/>
      <c r="F401" s="453"/>
      <c r="G401" s="454"/>
      <c r="H401" s="454"/>
      <c r="I401" s="453"/>
      <c r="J401" s="454"/>
      <c r="K401" s="453"/>
      <c r="L401" s="453"/>
      <c r="M401" s="453"/>
      <c r="N401" s="453"/>
      <c r="O401" s="453"/>
      <c r="P401" s="452"/>
      <c r="Q401" s="446"/>
      <c r="R401" s="446"/>
      <c r="S401" s="602"/>
      <c r="U401" s="445"/>
      <c r="V401" s="450"/>
      <c r="W401" s="434"/>
      <c r="X401" s="451"/>
      <c r="Y401" s="445"/>
      <c r="Z401" s="439"/>
      <c r="AA401" s="450"/>
      <c r="AB401" s="445"/>
      <c r="AC401" s="449"/>
      <c r="AD401" s="445"/>
      <c r="AE401" s="554"/>
      <c r="AF401" s="448"/>
      <c r="AG401" s="448"/>
      <c r="AH401" s="448"/>
      <c r="CR401" s="445"/>
      <c r="CT401" s="448"/>
      <c r="CU401" s="448"/>
      <c r="CW401" s="448"/>
      <c r="CX401" s="448"/>
      <c r="CZ401" s="448"/>
      <c r="DA401" s="448"/>
      <c r="DC401" s="448"/>
      <c r="DD401" s="448"/>
      <c r="DF401" s="448"/>
      <c r="DG401" s="448"/>
      <c r="DJ401" s="445"/>
      <c r="DK401" s="445"/>
      <c r="DM401" s="447"/>
      <c r="DN401" s="447"/>
      <c r="DO401" s="462">
        <v>741</v>
      </c>
      <c r="DP401" s="461" t="s">
        <v>1453</v>
      </c>
      <c r="DQ401" s="460">
        <v>7</v>
      </c>
      <c r="DR401" s="459" t="s">
        <v>965</v>
      </c>
    </row>
    <row r="402" spans="4:122" s="435" customFormat="1" x14ac:dyDescent="0.25">
      <c r="D402" s="448"/>
      <c r="E402" s="448"/>
      <c r="F402" s="453"/>
      <c r="G402" s="454"/>
      <c r="H402" s="454"/>
      <c r="I402" s="453"/>
      <c r="J402" s="454"/>
      <c r="K402" s="453"/>
      <c r="L402" s="453"/>
      <c r="M402" s="453"/>
      <c r="N402" s="453"/>
      <c r="O402" s="453"/>
      <c r="P402" s="452"/>
      <c r="Q402" s="446"/>
      <c r="R402" s="446"/>
      <c r="S402" s="602"/>
      <c r="U402" s="445"/>
      <c r="V402" s="450"/>
      <c r="W402" s="434"/>
      <c r="X402" s="451"/>
      <c r="Y402" s="445"/>
      <c r="Z402" s="439"/>
      <c r="AA402" s="450"/>
      <c r="AB402" s="445"/>
      <c r="AC402" s="449"/>
      <c r="AD402" s="445"/>
      <c r="AE402" s="554"/>
      <c r="AF402" s="448"/>
      <c r="AG402" s="448"/>
      <c r="AH402" s="448"/>
      <c r="CR402" s="445"/>
      <c r="CT402" s="448"/>
      <c r="CU402" s="448"/>
      <c r="CW402" s="448"/>
      <c r="CX402" s="448"/>
      <c r="CZ402" s="448"/>
      <c r="DA402" s="448"/>
      <c r="DC402" s="448"/>
      <c r="DD402" s="448"/>
      <c r="DF402" s="448"/>
      <c r="DG402" s="448"/>
      <c r="DJ402" s="445"/>
      <c r="DK402" s="445"/>
      <c r="DM402" s="447"/>
      <c r="DN402" s="447"/>
      <c r="DO402" s="462">
        <v>742</v>
      </c>
      <c r="DP402" s="461" t="s">
        <v>1454</v>
      </c>
      <c r="DQ402" s="460">
        <v>8</v>
      </c>
      <c r="DR402" s="459" t="s">
        <v>966</v>
      </c>
    </row>
    <row r="403" spans="4:122" s="435" customFormat="1" x14ac:dyDescent="0.25">
      <c r="D403" s="448"/>
      <c r="E403" s="448"/>
      <c r="F403" s="453"/>
      <c r="G403" s="454"/>
      <c r="H403" s="454"/>
      <c r="I403" s="453"/>
      <c r="J403" s="454"/>
      <c r="K403" s="453"/>
      <c r="L403" s="453"/>
      <c r="M403" s="453"/>
      <c r="N403" s="453"/>
      <c r="O403" s="453"/>
      <c r="P403" s="452"/>
      <c r="Q403" s="446"/>
      <c r="R403" s="446"/>
      <c r="S403" s="602"/>
      <c r="U403" s="445"/>
      <c r="V403" s="450"/>
      <c r="W403" s="434"/>
      <c r="X403" s="451"/>
      <c r="Y403" s="445"/>
      <c r="Z403" s="439"/>
      <c r="AA403" s="450"/>
      <c r="AB403" s="445"/>
      <c r="AC403" s="449"/>
      <c r="AD403" s="445"/>
      <c r="AE403" s="554"/>
      <c r="AF403" s="448"/>
      <c r="AG403" s="448"/>
      <c r="AH403" s="448"/>
      <c r="CR403" s="445"/>
      <c r="CT403" s="448"/>
      <c r="CU403" s="448"/>
      <c r="CW403" s="448"/>
      <c r="CX403" s="448"/>
      <c r="CZ403" s="448"/>
      <c r="DA403" s="448"/>
      <c r="DC403" s="448"/>
      <c r="DD403" s="448"/>
      <c r="DF403" s="448"/>
      <c r="DG403" s="448"/>
      <c r="DJ403" s="445"/>
      <c r="DK403" s="445"/>
      <c r="DM403" s="447"/>
      <c r="DN403" s="447"/>
      <c r="DO403" s="462">
        <v>743</v>
      </c>
      <c r="DP403" s="461" t="s">
        <v>52</v>
      </c>
      <c r="DQ403" s="460">
        <v>9</v>
      </c>
      <c r="DR403" s="459"/>
    </row>
    <row r="404" spans="4:122" s="435" customFormat="1" x14ac:dyDescent="0.25">
      <c r="D404" s="448"/>
      <c r="E404" s="448"/>
      <c r="F404" s="453"/>
      <c r="G404" s="454"/>
      <c r="H404" s="454"/>
      <c r="I404" s="453"/>
      <c r="J404" s="454"/>
      <c r="K404" s="453"/>
      <c r="L404" s="453"/>
      <c r="M404" s="453"/>
      <c r="N404" s="453"/>
      <c r="O404" s="453"/>
      <c r="P404" s="452"/>
      <c r="Q404" s="446"/>
      <c r="R404" s="446"/>
      <c r="S404" s="602"/>
      <c r="U404" s="445"/>
      <c r="V404" s="450"/>
      <c r="W404" s="434"/>
      <c r="X404" s="451"/>
      <c r="Y404" s="445"/>
      <c r="Z404" s="439"/>
      <c r="AA404" s="450"/>
      <c r="AB404" s="445"/>
      <c r="AC404" s="449"/>
      <c r="AD404" s="445"/>
      <c r="AE404" s="554"/>
      <c r="AF404" s="448"/>
      <c r="AG404" s="448"/>
      <c r="AH404" s="448"/>
      <c r="CR404" s="445"/>
      <c r="CT404" s="448"/>
      <c r="CU404" s="448"/>
      <c r="CW404" s="448"/>
      <c r="CX404" s="448"/>
      <c r="CZ404" s="448"/>
      <c r="DA404" s="448"/>
      <c r="DC404" s="448"/>
      <c r="DD404" s="448"/>
      <c r="DF404" s="448"/>
      <c r="DG404" s="448"/>
      <c r="DJ404" s="445"/>
      <c r="DK404" s="445"/>
      <c r="DM404" s="447"/>
      <c r="DN404" s="447"/>
      <c r="DO404" s="462">
        <v>746</v>
      </c>
      <c r="DP404" s="461" t="s">
        <v>1455</v>
      </c>
      <c r="DQ404" s="460">
        <v>4</v>
      </c>
      <c r="DR404" s="459"/>
    </row>
    <row r="405" spans="4:122" s="435" customFormat="1" x14ac:dyDescent="0.25">
      <c r="D405" s="448"/>
      <c r="E405" s="448"/>
      <c r="F405" s="453"/>
      <c r="G405" s="454"/>
      <c r="H405" s="454"/>
      <c r="I405" s="453"/>
      <c r="J405" s="454"/>
      <c r="K405" s="453"/>
      <c r="L405" s="453"/>
      <c r="M405" s="453"/>
      <c r="N405" s="453"/>
      <c r="O405" s="453"/>
      <c r="P405" s="452"/>
      <c r="Q405" s="446"/>
      <c r="R405" s="446"/>
      <c r="S405" s="602"/>
      <c r="U405" s="445"/>
      <c r="V405" s="450"/>
      <c r="W405" s="434"/>
      <c r="X405" s="451"/>
      <c r="Y405" s="445"/>
      <c r="Z405" s="439"/>
      <c r="AA405" s="450"/>
      <c r="AB405" s="445"/>
      <c r="AC405" s="449"/>
      <c r="AD405" s="445"/>
      <c r="AE405" s="554"/>
      <c r="AF405" s="448"/>
      <c r="AG405" s="448"/>
      <c r="AH405" s="448"/>
      <c r="CR405" s="445"/>
      <c r="CT405" s="448"/>
      <c r="CU405" s="448"/>
      <c r="CW405" s="448"/>
      <c r="CX405" s="448"/>
      <c r="CZ405" s="448"/>
      <c r="DA405" s="448"/>
      <c r="DC405" s="448"/>
      <c r="DD405" s="448"/>
      <c r="DF405" s="448"/>
      <c r="DG405" s="448"/>
      <c r="DJ405" s="445"/>
      <c r="DK405" s="445"/>
      <c r="DM405" s="447"/>
      <c r="DN405" s="447"/>
      <c r="DO405" s="462">
        <v>747</v>
      </c>
      <c r="DP405" s="461" t="s">
        <v>1456</v>
      </c>
      <c r="DQ405" s="460">
        <v>5</v>
      </c>
      <c r="DR405" s="459"/>
    </row>
    <row r="406" spans="4:122" s="435" customFormat="1" x14ac:dyDescent="0.25">
      <c r="D406" s="448"/>
      <c r="E406" s="448"/>
      <c r="F406" s="453"/>
      <c r="G406" s="454"/>
      <c r="H406" s="454"/>
      <c r="I406" s="453"/>
      <c r="J406" s="454"/>
      <c r="K406" s="453"/>
      <c r="L406" s="453"/>
      <c r="M406" s="453"/>
      <c r="N406" s="453"/>
      <c r="O406" s="453"/>
      <c r="P406" s="452"/>
      <c r="Q406" s="446"/>
      <c r="R406" s="446"/>
      <c r="S406" s="602"/>
      <c r="U406" s="445"/>
      <c r="V406" s="450"/>
      <c r="W406" s="434"/>
      <c r="X406" s="451"/>
      <c r="Y406" s="445"/>
      <c r="Z406" s="439"/>
      <c r="AA406" s="450"/>
      <c r="AB406" s="445"/>
      <c r="AC406" s="449"/>
      <c r="AD406" s="445"/>
      <c r="AE406" s="554"/>
      <c r="AF406" s="448"/>
      <c r="AG406" s="448"/>
      <c r="AH406" s="448"/>
      <c r="CR406" s="445"/>
      <c r="CT406" s="448"/>
      <c r="CU406" s="448"/>
      <c r="CW406" s="448"/>
      <c r="CX406" s="448"/>
      <c r="CZ406" s="448"/>
      <c r="DA406" s="448"/>
      <c r="DC406" s="448"/>
      <c r="DD406" s="448"/>
      <c r="DF406" s="448"/>
      <c r="DG406" s="448"/>
      <c r="DJ406" s="445"/>
      <c r="DK406" s="445"/>
      <c r="DM406" s="447"/>
      <c r="DN406" s="447"/>
      <c r="DO406" s="462">
        <v>748</v>
      </c>
      <c r="DP406" s="461" t="s">
        <v>1457</v>
      </c>
      <c r="DQ406" s="460">
        <v>6</v>
      </c>
      <c r="DR406" s="459"/>
    </row>
    <row r="407" spans="4:122" s="435" customFormat="1" x14ac:dyDescent="0.25">
      <c r="D407" s="448"/>
      <c r="E407" s="448"/>
      <c r="F407" s="453"/>
      <c r="G407" s="454"/>
      <c r="H407" s="454"/>
      <c r="I407" s="453"/>
      <c r="J407" s="454"/>
      <c r="K407" s="453"/>
      <c r="L407" s="453"/>
      <c r="M407" s="453"/>
      <c r="N407" s="453"/>
      <c r="O407" s="453"/>
      <c r="P407" s="452"/>
      <c r="Q407" s="446"/>
      <c r="R407" s="446"/>
      <c r="S407" s="602"/>
      <c r="U407" s="445"/>
      <c r="V407" s="450"/>
      <c r="W407" s="434"/>
      <c r="X407" s="451"/>
      <c r="Y407" s="445"/>
      <c r="Z407" s="439"/>
      <c r="AA407" s="450"/>
      <c r="AB407" s="445"/>
      <c r="AC407" s="449"/>
      <c r="AD407" s="445"/>
      <c r="AE407" s="554"/>
      <c r="AF407" s="448"/>
      <c r="AG407" s="448"/>
      <c r="AH407" s="448"/>
      <c r="CR407" s="445"/>
      <c r="CT407" s="448"/>
      <c r="CU407" s="448"/>
      <c r="CW407" s="448"/>
      <c r="CX407" s="448"/>
      <c r="CZ407" s="448"/>
      <c r="DA407" s="448"/>
      <c r="DC407" s="448"/>
      <c r="DD407" s="448"/>
      <c r="DF407" s="448"/>
      <c r="DG407" s="448"/>
      <c r="DJ407" s="445"/>
      <c r="DK407" s="445"/>
      <c r="DM407" s="447"/>
      <c r="DN407" s="447"/>
      <c r="DO407" s="462">
        <v>749</v>
      </c>
      <c r="DP407" s="461" t="s">
        <v>1458</v>
      </c>
      <c r="DQ407" s="460">
        <v>7</v>
      </c>
      <c r="DR407" s="459"/>
    </row>
    <row r="408" spans="4:122" s="435" customFormat="1" x14ac:dyDescent="0.25">
      <c r="D408" s="448"/>
      <c r="E408" s="448"/>
      <c r="F408" s="453"/>
      <c r="G408" s="454"/>
      <c r="H408" s="454"/>
      <c r="I408" s="453"/>
      <c r="J408" s="454"/>
      <c r="K408" s="453"/>
      <c r="L408" s="453"/>
      <c r="M408" s="453"/>
      <c r="N408" s="453"/>
      <c r="O408" s="453"/>
      <c r="P408" s="452"/>
      <c r="Q408" s="446"/>
      <c r="R408" s="446"/>
      <c r="S408" s="602"/>
      <c r="U408" s="445"/>
      <c r="V408" s="450"/>
      <c r="W408" s="434"/>
      <c r="X408" s="451"/>
      <c r="Y408" s="445"/>
      <c r="Z408" s="439"/>
      <c r="AA408" s="450"/>
      <c r="AB408" s="445"/>
      <c r="AC408" s="449"/>
      <c r="AD408" s="445"/>
      <c r="AE408" s="554"/>
      <c r="AF408" s="448"/>
      <c r="AG408" s="448"/>
      <c r="AH408" s="448"/>
      <c r="CR408" s="445"/>
      <c r="CT408" s="448"/>
      <c r="CU408" s="448"/>
      <c r="CW408" s="448"/>
      <c r="CX408" s="448"/>
      <c r="CZ408" s="448"/>
      <c r="DA408" s="448"/>
      <c r="DC408" s="448"/>
      <c r="DD408" s="448"/>
      <c r="DF408" s="448"/>
      <c r="DG408" s="448"/>
      <c r="DJ408" s="445"/>
      <c r="DK408" s="445"/>
      <c r="DM408" s="447"/>
      <c r="DN408" s="447"/>
      <c r="DO408" s="462">
        <v>750</v>
      </c>
      <c r="DP408" s="461" t="s">
        <v>1492</v>
      </c>
      <c r="DQ408" s="460">
        <v>9</v>
      </c>
      <c r="DR408" s="459" t="s">
        <v>951</v>
      </c>
    </row>
    <row r="409" spans="4:122" s="435" customFormat="1" x14ac:dyDescent="0.25">
      <c r="D409" s="448"/>
      <c r="E409" s="448"/>
      <c r="F409" s="453"/>
      <c r="G409" s="454"/>
      <c r="H409" s="454"/>
      <c r="I409" s="453"/>
      <c r="J409" s="454"/>
      <c r="K409" s="453"/>
      <c r="L409" s="453"/>
      <c r="M409" s="453"/>
      <c r="N409" s="453"/>
      <c r="O409" s="453"/>
      <c r="P409" s="452"/>
      <c r="Q409" s="446"/>
      <c r="R409" s="446"/>
      <c r="S409" s="602"/>
      <c r="U409" s="445"/>
      <c r="V409" s="450"/>
      <c r="W409" s="434"/>
      <c r="X409" s="451"/>
      <c r="Y409" s="445"/>
      <c r="Z409" s="439"/>
      <c r="AA409" s="450"/>
      <c r="AB409" s="445"/>
      <c r="AC409" s="449"/>
      <c r="AD409" s="445"/>
      <c r="AE409" s="554"/>
      <c r="AF409" s="448"/>
      <c r="AG409" s="448"/>
      <c r="AH409" s="448"/>
      <c r="CR409" s="445"/>
      <c r="CT409" s="448"/>
      <c r="CU409" s="448"/>
      <c r="CW409" s="448"/>
      <c r="CX409" s="448"/>
      <c r="CZ409" s="448"/>
      <c r="DA409" s="448"/>
      <c r="DC409" s="448"/>
      <c r="DD409" s="448"/>
      <c r="DF409" s="448"/>
      <c r="DG409" s="448"/>
      <c r="DJ409" s="445"/>
      <c r="DK409" s="445"/>
      <c r="DM409" s="447"/>
      <c r="DN409" s="447"/>
      <c r="DO409" s="462">
        <v>751</v>
      </c>
      <c r="DP409" s="461" t="s">
        <v>1493</v>
      </c>
      <c r="DQ409" s="460">
        <v>10</v>
      </c>
      <c r="DR409" s="459" t="s">
        <v>951</v>
      </c>
    </row>
    <row r="410" spans="4:122" s="435" customFormat="1" x14ac:dyDescent="0.25">
      <c r="D410" s="448"/>
      <c r="E410" s="448"/>
      <c r="F410" s="453"/>
      <c r="G410" s="454"/>
      <c r="H410" s="454"/>
      <c r="I410" s="453"/>
      <c r="J410" s="454"/>
      <c r="K410" s="453"/>
      <c r="L410" s="453"/>
      <c r="M410" s="453"/>
      <c r="N410" s="453"/>
      <c r="O410" s="453"/>
      <c r="P410" s="452"/>
      <c r="Q410" s="446"/>
      <c r="R410" s="446"/>
      <c r="S410" s="602"/>
      <c r="U410" s="445"/>
      <c r="V410" s="450"/>
      <c r="W410" s="434"/>
      <c r="X410" s="451"/>
      <c r="Y410" s="445"/>
      <c r="Z410" s="439"/>
      <c r="AA410" s="450"/>
      <c r="AB410" s="445"/>
      <c r="AC410" s="449"/>
      <c r="AD410" s="445"/>
      <c r="AE410" s="554"/>
      <c r="AF410" s="448"/>
      <c r="AG410" s="448"/>
      <c r="AH410" s="448"/>
      <c r="CR410" s="445"/>
      <c r="CT410" s="448"/>
      <c r="CU410" s="448"/>
      <c r="CW410" s="448"/>
      <c r="CX410" s="448"/>
      <c r="CZ410" s="448"/>
      <c r="DA410" s="448"/>
      <c r="DC410" s="448"/>
      <c r="DD410" s="448"/>
      <c r="DF410" s="448"/>
      <c r="DG410" s="448"/>
      <c r="DJ410" s="445"/>
      <c r="DK410" s="445"/>
      <c r="DM410" s="447"/>
      <c r="DN410" s="447"/>
      <c r="DO410" s="462">
        <v>752</v>
      </c>
      <c r="DP410" s="461" t="s">
        <v>1494</v>
      </c>
      <c r="DQ410" s="460">
        <v>11</v>
      </c>
      <c r="DR410" s="459" t="s">
        <v>951</v>
      </c>
    </row>
    <row r="411" spans="4:122" s="435" customFormat="1" x14ac:dyDescent="0.25">
      <c r="D411" s="448"/>
      <c r="E411" s="448"/>
      <c r="F411" s="453"/>
      <c r="G411" s="454"/>
      <c r="H411" s="454"/>
      <c r="I411" s="453"/>
      <c r="J411" s="454"/>
      <c r="K411" s="453"/>
      <c r="L411" s="453"/>
      <c r="M411" s="453"/>
      <c r="N411" s="453"/>
      <c r="O411" s="453"/>
      <c r="P411" s="452"/>
      <c r="Q411" s="446"/>
      <c r="R411" s="446"/>
      <c r="S411" s="602"/>
      <c r="U411" s="445"/>
      <c r="V411" s="450"/>
      <c r="W411" s="434"/>
      <c r="X411" s="451"/>
      <c r="Y411" s="445"/>
      <c r="Z411" s="439"/>
      <c r="AA411" s="450"/>
      <c r="AB411" s="445"/>
      <c r="AC411" s="449"/>
      <c r="AD411" s="445"/>
      <c r="AE411" s="554"/>
      <c r="AF411" s="448"/>
      <c r="AG411" s="448"/>
      <c r="AH411" s="448"/>
      <c r="CR411" s="445"/>
      <c r="CT411" s="448"/>
      <c r="CU411" s="448"/>
      <c r="CW411" s="448"/>
      <c r="CX411" s="448"/>
      <c r="CZ411" s="448"/>
      <c r="DA411" s="448"/>
      <c r="DC411" s="448"/>
      <c r="DD411" s="448"/>
      <c r="DF411" s="448"/>
      <c r="DG411" s="448"/>
      <c r="DJ411" s="445"/>
      <c r="DK411" s="445"/>
      <c r="DM411" s="447"/>
      <c r="DN411" s="447"/>
      <c r="DO411" s="462">
        <v>753</v>
      </c>
      <c r="DP411" s="461" t="s">
        <v>1495</v>
      </c>
      <c r="DQ411" s="460">
        <v>12</v>
      </c>
      <c r="DR411" s="459" t="s">
        <v>951</v>
      </c>
    </row>
    <row r="412" spans="4:122" s="435" customFormat="1" x14ac:dyDescent="0.25">
      <c r="D412" s="448"/>
      <c r="E412" s="448"/>
      <c r="F412" s="453"/>
      <c r="G412" s="454"/>
      <c r="H412" s="454"/>
      <c r="I412" s="453"/>
      <c r="J412" s="454"/>
      <c r="K412" s="453"/>
      <c r="L412" s="453"/>
      <c r="M412" s="453"/>
      <c r="N412" s="453"/>
      <c r="O412" s="453"/>
      <c r="P412" s="452"/>
      <c r="Q412" s="446"/>
      <c r="R412" s="446"/>
      <c r="S412" s="602"/>
      <c r="U412" s="445"/>
      <c r="V412" s="450"/>
      <c r="W412" s="434"/>
      <c r="X412" s="451"/>
      <c r="Y412" s="445"/>
      <c r="Z412" s="439"/>
      <c r="AA412" s="450"/>
      <c r="AB412" s="445"/>
      <c r="AC412" s="449"/>
      <c r="AD412" s="445"/>
      <c r="AE412" s="554"/>
      <c r="AF412" s="448"/>
      <c r="AG412" s="448"/>
      <c r="AH412" s="448"/>
      <c r="CR412" s="445"/>
      <c r="CT412" s="448"/>
      <c r="CU412" s="448"/>
      <c r="CW412" s="448"/>
      <c r="CX412" s="448"/>
      <c r="CZ412" s="448"/>
      <c r="DA412" s="448"/>
      <c r="DC412" s="448"/>
      <c r="DD412" s="448"/>
      <c r="DF412" s="448"/>
      <c r="DG412" s="448"/>
      <c r="DJ412" s="445"/>
      <c r="DK412" s="445"/>
      <c r="DM412" s="447"/>
      <c r="DN412" s="447"/>
      <c r="DO412" s="462">
        <v>755</v>
      </c>
      <c r="DP412" s="461" t="s">
        <v>1459</v>
      </c>
      <c r="DQ412" s="460">
        <v>6</v>
      </c>
      <c r="DR412" s="459"/>
    </row>
    <row r="413" spans="4:122" s="435" customFormat="1" x14ac:dyDescent="0.25">
      <c r="D413" s="448"/>
      <c r="E413" s="448"/>
      <c r="F413" s="453"/>
      <c r="G413" s="454"/>
      <c r="H413" s="454"/>
      <c r="I413" s="453"/>
      <c r="J413" s="454"/>
      <c r="K413" s="453"/>
      <c r="L413" s="453"/>
      <c r="M413" s="453"/>
      <c r="N413" s="453"/>
      <c r="O413" s="453"/>
      <c r="P413" s="452"/>
      <c r="Q413" s="446"/>
      <c r="R413" s="446"/>
      <c r="S413" s="602"/>
      <c r="U413" s="445"/>
      <c r="V413" s="450"/>
      <c r="W413" s="434"/>
      <c r="X413" s="451"/>
      <c r="Y413" s="445"/>
      <c r="Z413" s="439"/>
      <c r="AA413" s="450"/>
      <c r="AB413" s="445"/>
      <c r="AC413" s="449"/>
      <c r="AD413" s="445"/>
      <c r="AE413" s="554"/>
      <c r="AF413" s="448"/>
      <c r="AG413" s="448"/>
      <c r="AH413" s="448"/>
      <c r="CR413" s="445"/>
      <c r="CT413" s="448"/>
      <c r="CU413" s="448"/>
      <c r="CW413" s="448"/>
      <c r="CX413" s="448"/>
      <c r="CZ413" s="448"/>
      <c r="DA413" s="448"/>
      <c r="DC413" s="448"/>
      <c r="DD413" s="448"/>
      <c r="DF413" s="448"/>
      <c r="DG413" s="448"/>
      <c r="DJ413" s="445"/>
      <c r="DK413" s="445"/>
      <c r="DM413" s="447"/>
      <c r="DN413" s="447"/>
      <c r="DO413" s="462">
        <v>756</v>
      </c>
      <c r="DP413" s="461" t="s">
        <v>1460</v>
      </c>
      <c r="DQ413" s="460">
        <v>7</v>
      </c>
      <c r="DR413" s="459"/>
    </row>
    <row r="414" spans="4:122" s="435" customFormat="1" x14ac:dyDescent="0.25">
      <c r="D414" s="448"/>
      <c r="E414" s="448"/>
      <c r="F414" s="453"/>
      <c r="G414" s="454"/>
      <c r="H414" s="454"/>
      <c r="I414" s="453"/>
      <c r="J414" s="454"/>
      <c r="K414" s="453"/>
      <c r="L414" s="453"/>
      <c r="M414" s="453"/>
      <c r="N414" s="453"/>
      <c r="O414" s="453"/>
      <c r="P414" s="452"/>
      <c r="Q414" s="446"/>
      <c r="R414" s="446"/>
      <c r="S414" s="602"/>
      <c r="U414" s="445"/>
      <c r="V414" s="450"/>
      <c r="W414" s="434"/>
      <c r="X414" s="451"/>
      <c r="Y414" s="445"/>
      <c r="Z414" s="439"/>
      <c r="AA414" s="450"/>
      <c r="AB414" s="445"/>
      <c r="AC414" s="449"/>
      <c r="AD414" s="445"/>
      <c r="AE414" s="554"/>
      <c r="AF414" s="448"/>
      <c r="AG414" s="448"/>
      <c r="AH414" s="448"/>
      <c r="CR414" s="445"/>
      <c r="CT414" s="448"/>
      <c r="CU414" s="448"/>
      <c r="CW414" s="448"/>
      <c r="CX414" s="448"/>
      <c r="CZ414" s="448"/>
      <c r="DA414" s="448"/>
      <c r="DC414" s="448"/>
      <c r="DD414" s="448"/>
      <c r="DF414" s="448"/>
      <c r="DG414" s="448"/>
      <c r="DJ414" s="445"/>
      <c r="DK414" s="445"/>
      <c r="DM414" s="447"/>
      <c r="DN414" s="447"/>
      <c r="DO414" s="462">
        <v>757</v>
      </c>
      <c r="DP414" s="461" t="s">
        <v>1461</v>
      </c>
      <c r="DQ414" s="460">
        <v>8</v>
      </c>
      <c r="DR414" s="459"/>
    </row>
    <row r="415" spans="4:122" s="435" customFormat="1" x14ac:dyDescent="0.25">
      <c r="D415" s="448"/>
      <c r="E415" s="448"/>
      <c r="F415" s="453"/>
      <c r="G415" s="454"/>
      <c r="H415" s="454"/>
      <c r="I415" s="453"/>
      <c r="J415" s="454"/>
      <c r="K415" s="453"/>
      <c r="L415" s="453"/>
      <c r="M415" s="453"/>
      <c r="N415" s="453"/>
      <c r="O415" s="453"/>
      <c r="P415" s="452"/>
      <c r="Q415" s="446"/>
      <c r="R415" s="446"/>
      <c r="S415" s="602"/>
      <c r="U415" s="445"/>
      <c r="V415" s="450"/>
      <c r="W415" s="434"/>
      <c r="X415" s="451"/>
      <c r="Y415" s="445"/>
      <c r="Z415" s="439"/>
      <c r="AA415" s="450"/>
      <c r="AB415" s="445"/>
      <c r="AC415" s="449"/>
      <c r="AD415" s="445"/>
      <c r="AE415" s="554"/>
      <c r="AF415" s="448"/>
      <c r="AG415" s="448"/>
      <c r="AH415" s="448"/>
      <c r="CR415" s="445"/>
      <c r="CT415" s="448"/>
      <c r="CU415" s="448"/>
      <c r="CW415" s="448"/>
      <c r="CX415" s="448"/>
      <c r="CZ415" s="448"/>
      <c r="DA415" s="448"/>
      <c r="DC415" s="448"/>
      <c r="DD415" s="448"/>
      <c r="DF415" s="448"/>
      <c r="DG415" s="448"/>
      <c r="DJ415" s="445"/>
      <c r="DK415" s="445"/>
      <c r="DM415" s="447"/>
      <c r="DN415" s="447"/>
      <c r="DO415" s="462">
        <v>758</v>
      </c>
      <c r="DP415" s="461" t="s">
        <v>1462</v>
      </c>
      <c r="DQ415" s="460">
        <v>9</v>
      </c>
      <c r="DR415" s="459"/>
    </row>
    <row r="416" spans="4:122" s="435" customFormat="1" x14ac:dyDescent="0.25">
      <c r="D416" s="448"/>
      <c r="E416" s="448"/>
      <c r="F416" s="453"/>
      <c r="G416" s="454"/>
      <c r="H416" s="454"/>
      <c r="I416" s="453"/>
      <c r="J416" s="454"/>
      <c r="K416" s="453"/>
      <c r="L416" s="453"/>
      <c r="M416" s="453"/>
      <c r="N416" s="453"/>
      <c r="O416" s="453"/>
      <c r="P416" s="452"/>
      <c r="Q416" s="446"/>
      <c r="R416" s="446"/>
      <c r="S416" s="602"/>
      <c r="U416" s="445"/>
      <c r="V416" s="450"/>
      <c r="W416" s="434"/>
      <c r="X416" s="451"/>
      <c r="Y416" s="445"/>
      <c r="Z416" s="439"/>
      <c r="AA416" s="450"/>
      <c r="AB416" s="445"/>
      <c r="AC416" s="449"/>
      <c r="AD416" s="445"/>
      <c r="AE416" s="554"/>
      <c r="AF416" s="448"/>
      <c r="AG416" s="448"/>
      <c r="AH416" s="448"/>
      <c r="CR416" s="445"/>
      <c r="CT416" s="448"/>
      <c r="CU416" s="448"/>
      <c r="CW416" s="448"/>
      <c r="CX416" s="448"/>
      <c r="CZ416" s="448"/>
      <c r="DA416" s="448"/>
      <c r="DC416" s="448"/>
      <c r="DD416" s="448"/>
      <c r="DF416" s="448"/>
      <c r="DG416" s="448"/>
      <c r="DJ416" s="445"/>
      <c r="DK416" s="445"/>
      <c r="DM416" s="447"/>
      <c r="DN416" s="447"/>
      <c r="DO416" s="462">
        <v>759</v>
      </c>
      <c r="DP416" s="461" t="s">
        <v>1463</v>
      </c>
      <c r="DQ416" s="460">
        <v>10</v>
      </c>
      <c r="DR416" s="459"/>
    </row>
    <row r="417" spans="4:122" s="435" customFormat="1" x14ac:dyDescent="0.25">
      <c r="D417" s="448"/>
      <c r="E417" s="448"/>
      <c r="F417" s="453"/>
      <c r="G417" s="454"/>
      <c r="H417" s="454"/>
      <c r="I417" s="453"/>
      <c r="J417" s="454"/>
      <c r="K417" s="453"/>
      <c r="L417" s="453"/>
      <c r="M417" s="453"/>
      <c r="N417" s="453"/>
      <c r="O417" s="453"/>
      <c r="P417" s="452"/>
      <c r="Q417" s="446"/>
      <c r="R417" s="446"/>
      <c r="S417" s="602"/>
      <c r="U417" s="445"/>
      <c r="V417" s="450"/>
      <c r="W417" s="434"/>
      <c r="X417" s="451"/>
      <c r="Y417" s="445"/>
      <c r="Z417" s="439"/>
      <c r="AA417" s="450"/>
      <c r="AB417" s="445"/>
      <c r="AC417" s="449"/>
      <c r="AD417" s="445"/>
      <c r="AE417" s="554"/>
      <c r="AF417" s="448"/>
      <c r="AG417" s="448"/>
      <c r="AH417" s="448"/>
      <c r="CR417" s="445"/>
      <c r="CT417" s="448"/>
      <c r="CU417" s="448"/>
      <c r="CW417" s="448"/>
      <c r="CX417" s="448"/>
      <c r="CZ417" s="448"/>
      <c r="DA417" s="448"/>
      <c r="DC417" s="448"/>
      <c r="DD417" s="448"/>
      <c r="DF417" s="448"/>
      <c r="DG417" s="448"/>
      <c r="DJ417" s="445"/>
      <c r="DK417" s="445"/>
      <c r="DM417" s="447"/>
      <c r="DN417" s="447"/>
      <c r="DO417" s="462">
        <v>760</v>
      </c>
      <c r="DP417" s="461" t="s">
        <v>1464</v>
      </c>
      <c r="DQ417" s="460">
        <v>6</v>
      </c>
      <c r="DR417" s="459"/>
    </row>
    <row r="418" spans="4:122" s="435" customFormat="1" x14ac:dyDescent="0.25">
      <c r="D418" s="448"/>
      <c r="E418" s="448"/>
      <c r="F418" s="453"/>
      <c r="G418" s="454"/>
      <c r="H418" s="454"/>
      <c r="I418" s="453"/>
      <c r="J418" s="454"/>
      <c r="K418" s="453"/>
      <c r="L418" s="453"/>
      <c r="M418" s="453"/>
      <c r="N418" s="453"/>
      <c r="O418" s="453"/>
      <c r="P418" s="452"/>
      <c r="Q418" s="446"/>
      <c r="R418" s="446"/>
      <c r="S418" s="602"/>
      <c r="U418" s="445"/>
      <c r="V418" s="450"/>
      <c r="W418" s="434"/>
      <c r="X418" s="451"/>
      <c r="Y418" s="445"/>
      <c r="Z418" s="439"/>
      <c r="AA418" s="450"/>
      <c r="AB418" s="445"/>
      <c r="AC418" s="449"/>
      <c r="AD418" s="445"/>
      <c r="AE418" s="554"/>
      <c r="AF418" s="448"/>
      <c r="AG418" s="448"/>
      <c r="AH418" s="448"/>
      <c r="CR418" s="445"/>
      <c r="CT418" s="448"/>
      <c r="CU418" s="448"/>
      <c r="CW418" s="448"/>
      <c r="CX418" s="448"/>
      <c r="CZ418" s="448"/>
      <c r="DA418" s="448"/>
      <c r="DC418" s="448"/>
      <c r="DD418" s="448"/>
      <c r="DF418" s="448"/>
      <c r="DG418" s="448"/>
      <c r="DJ418" s="445"/>
      <c r="DK418" s="445"/>
      <c r="DM418" s="447"/>
      <c r="DN418" s="447"/>
      <c r="DO418" s="462">
        <v>761</v>
      </c>
      <c r="DP418" s="461" t="s">
        <v>1465</v>
      </c>
      <c r="DQ418" s="460">
        <v>7</v>
      </c>
      <c r="DR418" s="459"/>
    </row>
    <row r="419" spans="4:122" s="435" customFormat="1" x14ac:dyDescent="0.25">
      <c r="D419" s="448"/>
      <c r="E419" s="448"/>
      <c r="F419" s="453"/>
      <c r="G419" s="454"/>
      <c r="H419" s="454"/>
      <c r="I419" s="453"/>
      <c r="J419" s="454"/>
      <c r="K419" s="453"/>
      <c r="L419" s="453"/>
      <c r="M419" s="453"/>
      <c r="N419" s="453"/>
      <c r="O419" s="453"/>
      <c r="P419" s="452"/>
      <c r="Q419" s="446"/>
      <c r="R419" s="446"/>
      <c r="S419" s="602"/>
      <c r="U419" s="445"/>
      <c r="V419" s="450"/>
      <c r="W419" s="434"/>
      <c r="X419" s="451"/>
      <c r="Y419" s="445"/>
      <c r="Z419" s="439"/>
      <c r="AA419" s="450"/>
      <c r="AB419" s="445"/>
      <c r="AC419" s="449"/>
      <c r="AD419" s="445"/>
      <c r="AE419" s="554"/>
      <c r="AF419" s="448"/>
      <c r="AG419" s="448"/>
      <c r="AH419" s="448"/>
      <c r="CR419" s="445"/>
      <c r="CT419" s="448"/>
      <c r="CU419" s="448"/>
      <c r="CW419" s="448"/>
      <c r="CX419" s="448"/>
      <c r="CZ419" s="448"/>
      <c r="DA419" s="448"/>
      <c r="DC419" s="448"/>
      <c r="DD419" s="448"/>
      <c r="DF419" s="448"/>
      <c r="DG419" s="448"/>
      <c r="DJ419" s="445"/>
      <c r="DK419" s="445"/>
      <c r="DM419" s="447"/>
      <c r="DN419" s="447"/>
      <c r="DO419" s="462">
        <v>762</v>
      </c>
      <c r="DP419" s="461" t="s">
        <v>1466</v>
      </c>
      <c r="DQ419" s="460">
        <v>8</v>
      </c>
      <c r="DR419" s="459"/>
    </row>
    <row r="420" spans="4:122" s="435" customFormat="1" x14ac:dyDescent="0.25">
      <c r="D420" s="448"/>
      <c r="E420" s="448"/>
      <c r="F420" s="453"/>
      <c r="G420" s="454"/>
      <c r="H420" s="454"/>
      <c r="I420" s="453"/>
      <c r="J420" s="454"/>
      <c r="K420" s="453"/>
      <c r="L420" s="453"/>
      <c r="M420" s="453"/>
      <c r="N420" s="453"/>
      <c r="O420" s="453"/>
      <c r="P420" s="452"/>
      <c r="Q420" s="446"/>
      <c r="R420" s="446"/>
      <c r="S420" s="602"/>
      <c r="U420" s="445"/>
      <c r="V420" s="450"/>
      <c r="W420" s="434"/>
      <c r="X420" s="451"/>
      <c r="Y420" s="445"/>
      <c r="Z420" s="439"/>
      <c r="AA420" s="450"/>
      <c r="AB420" s="445"/>
      <c r="AC420" s="449"/>
      <c r="AD420" s="445"/>
      <c r="AE420" s="554"/>
      <c r="AF420" s="448"/>
      <c r="AG420" s="448"/>
      <c r="AH420" s="448"/>
      <c r="CR420" s="445"/>
      <c r="CT420" s="448"/>
      <c r="CU420" s="448"/>
      <c r="CW420" s="448"/>
      <c r="CX420" s="448"/>
      <c r="CZ420" s="448"/>
      <c r="DA420" s="448"/>
      <c r="DC420" s="448"/>
      <c r="DD420" s="448"/>
      <c r="DF420" s="448"/>
      <c r="DG420" s="448"/>
      <c r="DJ420" s="445"/>
      <c r="DK420" s="445"/>
      <c r="DM420" s="447"/>
      <c r="DN420" s="447"/>
      <c r="DO420" s="462">
        <v>763</v>
      </c>
      <c r="DP420" s="461" t="s">
        <v>1467</v>
      </c>
      <c r="DQ420" s="460">
        <v>9</v>
      </c>
      <c r="DR420" s="459"/>
    </row>
    <row r="421" spans="4:122" s="435" customFormat="1" x14ac:dyDescent="0.25">
      <c r="D421" s="448"/>
      <c r="E421" s="448"/>
      <c r="F421" s="453"/>
      <c r="G421" s="454"/>
      <c r="H421" s="454"/>
      <c r="I421" s="453"/>
      <c r="J421" s="454"/>
      <c r="K421" s="453"/>
      <c r="L421" s="453"/>
      <c r="M421" s="453"/>
      <c r="N421" s="453"/>
      <c r="O421" s="453"/>
      <c r="P421" s="452"/>
      <c r="Q421" s="446"/>
      <c r="R421" s="446"/>
      <c r="S421" s="602"/>
      <c r="U421" s="445"/>
      <c r="V421" s="450"/>
      <c r="W421" s="434"/>
      <c r="X421" s="451"/>
      <c r="Y421" s="445"/>
      <c r="Z421" s="439"/>
      <c r="AA421" s="450"/>
      <c r="AB421" s="445"/>
      <c r="AC421" s="449"/>
      <c r="AD421" s="445"/>
      <c r="AE421" s="554"/>
      <c r="AF421" s="448"/>
      <c r="AG421" s="448"/>
      <c r="AH421" s="448"/>
      <c r="CR421" s="445"/>
      <c r="CT421" s="448"/>
      <c r="CU421" s="448"/>
      <c r="CW421" s="448"/>
      <c r="CX421" s="448"/>
      <c r="CZ421" s="448"/>
      <c r="DA421" s="448"/>
      <c r="DC421" s="448"/>
      <c r="DD421" s="448"/>
      <c r="DF421" s="448"/>
      <c r="DG421" s="448"/>
      <c r="DJ421" s="445"/>
      <c r="DK421" s="445"/>
      <c r="DM421" s="447"/>
      <c r="DN421" s="447"/>
      <c r="DO421" s="462">
        <v>764</v>
      </c>
      <c r="DP421" s="461" t="s">
        <v>1468</v>
      </c>
      <c r="DQ421" s="460">
        <v>10</v>
      </c>
      <c r="DR421" s="459"/>
    </row>
    <row r="422" spans="4:122" s="435" customFormat="1" x14ac:dyDescent="0.25">
      <c r="D422" s="448"/>
      <c r="E422" s="448"/>
      <c r="F422" s="453"/>
      <c r="G422" s="454"/>
      <c r="H422" s="454"/>
      <c r="I422" s="453"/>
      <c r="J422" s="454"/>
      <c r="K422" s="453"/>
      <c r="L422" s="453"/>
      <c r="M422" s="453"/>
      <c r="N422" s="453"/>
      <c r="O422" s="453"/>
      <c r="P422" s="452"/>
      <c r="Q422" s="446"/>
      <c r="R422" s="446"/>
      <c r="S422" s="602"/>
      <c r="U422" s="445"/>
      <c r="V422" s="450"/>
      <c r="W422" s="434"/>
      <c r="X422" s="451"/>
      <c r="Y422" s="445"/>
      <c r="Z422" s="439"/>
      <c r="AA422" s="450"/>
      <c r="AB422" s="445"/>
      <c r="AC422" s="449"/>
      <c r="AD422" s="445"/>
      <c r="AE422" s="554"/>
      <c r="AF422" s="448"/>
      <c r="AG422" s="448"/>
      <c r="AH422" s="448"/>
      <c r="CR422" s="445"/>
      <c r="CT422" s="448"/>
      <c r="CU422" s="448"/>
      <c r="CW422" s="448"/>
      <c r="CX422" s="448"/>
      <c r="CZ422" s="448"/>
      <c r="DA422" s="448"/>
      <c r="DC422" s="448"/>
      <c r="DD422" s="448"/>
      <c r="DF422" s="448"/>
      <c r="DG422" s="448"/>
      <c r="DJ422" s="445"/>
      <c r="DK422" s="445"/>
      <c r="DM422" s="447"/>
      <c r="DN422" s="447"/>
      <c r="DO422" s="462">
        <v>770</v>
      </c>
      <c r="DP422" s="461" t="s">
        <v>1469</v>
      </c>
      <c r="DQ422" s="460">
        <v>6</v>
      </c>
      <c r="DR422" s="459"/>
    </row>
    <row r="423" spans="4:122" s="435" customFormat="1" x14ac:dyDescent="0.25">
      <c r="D423" s="448"/>
      <c r="E423" s="448"/>
      <c r="F423" s="453"/>
      <c r="G423" s="454"/>
      <c r="H423" s="454"/>
      <c r="I423" s="453"/>
      <c r="J423" s="454"/>
      <c r="K423" s="453"/>
      <c r="L423" s="453"/>
      <c r="M423" s="453"/>
      <c r="N423" s="453"/>
      <c r="O423" s="453"/>
      <c r="P423" s="452"/>
      <c r="Q423" s="446"/>
      <c r="R423" s="446"/>
      <c r="S423" s="602"/>
      <c r="U423" s="445"/>
      <c r="V423" s="450"/>
      <c r="W423" s="434"/>
      <c r="X423" s="451"/>
      <c r="Y423" s="445"/>
      <c r="Z423" s="439"/>
      <c r="AA423" s="450"/>
      <c r="AB423" s="445"/>
      <c r="AC423" s="449"/>
      <c r="AD423" s="445"/>
      <c r="AE423" s="554"/>
      <c r="AF423" s="448"/>
      <c r="AG423" s="448"/>
      <c r="AH423" s="448"/>
      <c r="CR423" s="445"/>
      <c r="CT423" s="448"/>
      <c r="CU423" s="448"/>
      <c r="CW423" s="448"/>
      <c r="CX423" s="448"/>
      <c r="CZ423" s="448"/>
      <c r="DA423" s="448"/>
      <c r="DC423" s="448"/>
      <c r="DD423" s="448"/>
      <c r="DF423" s="448"/>
      <c r="DG423" s="448"/>
      <c r="DJ423" s="445"/>
      <c r="DK423" s="445"/>
      <c r="DM423" s="447"/>
      <c r="DN423" s="447"/>
      <c r="DO423" s="462">
        <v>771</v>
      </c>
      <c r="DP423" s="461" t="s">
        <v>1470</v>
      </c>
      <c r="DQ423" s="460">
        <v>7</v>
      </c>
      <c r="DR423" s="459" t="s">
        <v>951</v>
      </c>
    </row>
    <row r="424" spans="4:122" s="435" customFormat="1" x14ac:dyDescent="0.25">
      <c r="D424" s="448"/>
      <c r="E424" s="448"/>
      <c r="F424" s="453"/>
      <c r="G424" s="454"/>
      <c r="H424" s="454"/>
      <c r="I424" s="453"/>
      <c r="J424" s="454"/>
      <c r="K424" s="453"/>
      <c r="L424" s="453"/>
      <c r="M424" s="453"/>
      <c r="N424" s="453"/>
      <c r="O424" s="453"/>
      <c r="P424" s="452"/>
      <c r="Q424" s="446"/>
      <c r="R424" s="446"/>
      <c r="S424" s="602"/>
      <c r="U424" s="445"/>
      <c r="V424" s="450"/>
      <c r="W424" s="434"/>
      <c r="X424" s="451"/>
      <c r="Y424" s="445"/>
      <c r="Z424" s="439"/>
      <c r="AA424" s="450"/>
      <c r="AB424" s="445"/>
      <c r="AC424" s="449"/>
      <c r="AD424" s="445"/>
      <c r="AE424" s="554"/>
      <c r="AF424" s="448"/>
      <c r="AG424" s="448"/>
      <c r="AH424" s="448"/>
      <c r="CR424" s="445"/>
      <c r="CT424" s="448"/>
      <c r="CU424" s="448"/>
      <c r="CW424" s="448"/>
      <c r="CX424" s="448"/>
      <c r="CZ424" s="448"/>
      <c r="DA424" s="448"/>
      <c r="DC424" s="448"/>
      <c r="DD424" s="448"/>
      <c r="DF424" s="448"/>
      <c r="DG424" s="448"/>
      <c r="DJ424" s="445"/>
      <c r="DK424" s="445"/>
      <c r="DM424" s="447"/>
      <c r="DN424" s="447"/>
      <c r="DO424" s="462">
        <v>772</v>
      </c>
      <c r="DP424" s="461" t="s">
        <v>1471</v>
      </c>
      <c r="DQ424" s="460">
        <v>8</v>
      </c>
      <c r="DR424" s="459" t="s">
        <v>951</v>
      </c>
    </row>
    <row r="425" spans="4:122" s="435" customFormat="1" x14ac:dyDescent="0.25">
      <c r="D425" s="448"/>
      <c r="E425" s="448"/>
      <c r="F425" s="453"/>
      <c r="G425" s="454"/>
      <c r="H425" s="454"/>
      <c r="I425" s="453"/>
      <c r="J425" s="454"/>
      <c r="K425" s="453"/>
      <c r="L425" s="453"/>
      <c r="M425" s="453"/>
      <c r="N425" s="453"/>
      <c r="O425" s="453"/>
      <c r="P425" s="452"/>
      <c r="Q425" s="446"/>
      <c r="R425" s="446"/>
      <c r="S425" s="602"/>
      <c r="U425" s="445"/>
      <c r="V425" s="450"/>
      <c r="W425" s="434"/>
      <c r="X425" s="451"/>
      <c r="Y425" s="445"/>
      <c r="Z425" s="439"/>
      <c r="AA425" s="450"/>
      <c r="AB425" s="445"/>
      <c r="AC425" s="449"/>
      <c r="AD425" s="445"/>
      <c r="AE425" s="554"/>
      <c r="AF425" s="448"/>
      <c r="AG425" s="448"/>
      <c r="AH425" s="448"/>
      <c r="CR425" s="445"/>
      <c r="CT425" s="448"/>
      <c r="CU425" s="448"/>
      <c r="CW425" s="448"/>
      <c r="CX425" s="448"/>
      <c r="CZ425" s="448"/>
      <c r="DA425" s="448"/>
      <c r="DC425" s="448"/>
      <c r="DD425" s="448"/>
      <c r="DF425" s="448"/>
      <c r="DG425" s="448"/>
      <c r="DJ425" s="445"/>
      <c r="DK425" s="445"/>
      <c r="DM425" s="447"/>
      <c r="DN425" s="447"/>
      <c r="DO425" s="462">
        <v>773</v>
      </c>
      <c r="DP425" s="461" t="s">
        <v>1472</v>
      </c>
      <c r="DQ425" s="460">
        <v>9</v>
      </c>
      <c r="DR425" s="459" t="s">
        <v>951</v>
      </c>
    </row>
    <row r="426" spans="4:122" s="435" customFormat="1" x14ac:dyDescent="0.25">
      <c r="D426" s="448"/>
      <c r="E426" s="448"/>
      <c r="F426" s="453"/>
      <c r="G426" s="454"/>
      <c r="H426" s="454"/>
      <c r="I426" s="453"/>
      <c r="J426" s="454"/>
      <c r="K426" s="453"/>
      <c r="L426" s="453"/>
      <c r="M426" s="453"/>
      <c r="N426" s="453"/>
      <c r="O426" s="453"/>
      <c r="P426" s="452"/>
      <c r="Q426" s="446"/>
      <c r="R426" s="446"/>
      <c r="S426" s="602"/>
      <c r="U426" s="445"/>
      <c r="V426" s="450"/>
      <c r="W426" s="434"/>
      <c r="X426" s="451"/>
      <c r="Y426" s="445"/>
      <c r="Z426" s="439"/>
      <c r="AA426" s="450"/>
      <c r="AB426" s="445"/>
      <c r="AC426" s="449"/>
      <c r="AD426" s="445"/>
      <c r="AE426" s="554"/>
      <c r="AF426" s="448"/>
      <c r="AG426" s="448"/>
      <c r="AH426" s="448"/>
      <c r="CR426" s="445"/>
      <c r="CT426" s="448"/>
      <c r="CU426" s="448"/>
      <c r="CW426" s="448"/>
      <c r="CX426" s="448"/>
      <c r="CZ426" s="448"/>
      <c r="DA426" s="448"/>
      <c r="DC426" s="448"/>
      <c r="DD426" s="448"/>
      <c r="DF426" s="448"/>
      <c r="DG426" s="448"/>
      <c r="DJ426" s="445"/>
      <c r="DK426" s="445"/>
      <c r="DM426" s="447"/>
      <c r="DN426" s="447"/>
      <c r="DO426" s="462">
        <v>774</v>
      </c>
      <c r="DP426" s="461" t="s">
        <v>1473</v>
      </c>
      <c r="DQ426" s="460">
        <v>10</v>
      </c>
      <c r="DR426" s="459" t="s">
        <v>951</v>
      </c>
    </row>
    <row r="427" spans="4:122" s="435" customFormat="1" x14ac:dyDescent="0.25">
      <c r="D427" s="448"/>
      <c r="E427" s="448"/>
      <c r="F427" s="453"/>
      <c r="G427" s="454"/>
      <c r="H427" s="454"/>
      <c r="I427" s="453"/>
      <c r="J427" s="454"/>
      <c r="K427" s="453"/>
      <c r="L427" s="453"/>
      <c r="M427" s="453"/>
      <c r="N427" s="453"/>
      <c r="O427" s="453"/>
      <c r="P427" s="452"/>
      <c r="Q427" s="446"/>
      <c r="R427" s="446"/>
      <c r="S427" s="602"/>
      <c r="U427" s="445"/>
      <c r="V427" s="450"/>
      <c r="W427" s="434"/>
      <c r="X427" s="451"/>
      <c r="Y427" s="445"/>
      <c r="Z427" s="439"/>
      <c r="AA427" s="450"/>
      <c r="AB427" s="445"/>
      <c r="AC427" s="449"/>
      <c r="AD427" s="445"/>
      <c r="AE427" s="554"/>
      <c r="AF427" s="448"/>
      <c r="AG427" s="448"/>
      <c r="AH427" s="448"/>
      <c r="CR427" s="445"/>
      <c r="CT427" s="448"/>
      <c r="CU427" s="448"/>
      <c r="CW427" s="448"/>
      <c r="CX427" s="448"/>
      <c r="CZ427" s="448"/>
      <c r="DA427" s="448"/>
      <c r="DC427" s="448"/>
      <c r="DD427" s="448"/>
      <c r="DF427" s="448"/>
      <c r="DG427" s="448"/>
      <c r="DJ427" s="445"/>
      <c r="DK427" s="445"/>
      <c r="DM427" s="447"/>
      <c r="DN427" s="447"/>
      <c r="DO427" s="462">
        <v>775</v>
      </c>
      <c r="DP427" s="461" t="s">
        <v>1474</v>
      </c>
      <c r="DQ427" s="460">
        <v>11</v>
      </c>
      <c r="DR427" s="459" t="s">
        <v>951</v>
      </c>
    </row>
    <row r="428" spans="4:122" s="435" customFormat="1" x14ac:dyDescent="0.25">
      <c r="D428" s="448"/>
      <c r="E428" s="448"/>
      <c r="F428" s="453"/>
      <c r="G428" s="454"/>
      <c r="H428" s="454"/>
      <c r="I428" s="453"/>
      <c r="J428" s="454"/>
      <c r="K428" s="453"/>
      <c r="L428" s="453"/>
      <c r="M428" s="453"/>
      <c r="N428" s="453"/>
      <c r="O428" s="453"/>
      <c r="P428" s="452"/>
      <c r="Q428" s="446"/>
      <c r="R428" s="446"/>
      <c r="S428" s="602"/>
      <c r="U428" s="445"/>
      <c r="V428" s="450"/>
      <c r="W428" s="434"/>
      <c r="X428" s="451"/>
      <c r="Y428" s="445"/>
      <c r="Z428" s="439"/>
      <c r="AA428" s="450"/>
      <c r="AB428" s="445"/>
      <c r="AC428" s="449"/>
      <c r="AD428" s="445"/>
      <c r="AE428" s="554"/>
      <c r="AF428" s="448"/>
      <c r="AG428" s="448"/>
      <c r="AH428" s="448"/>
      <c r="CR428" s="445"/>
      <c r="CT428" s="448"/>
      <c r="CU428" s="448"/>
      <c r="CW428" s="448"/>
      <c r="CX428" s="448"/>
      <c r="CZ428" s="448"/>
      <c r="DA428" s="448"/>
      <c r="DC428" s="448"/>
      <c r="DD428" s="448"/>
      <c r="DF428" s="448"/>
      <c r="DG428" s="448"/>
      <c r="DJ428" s="445"/>
      <c r="DK428" s="445"/>
      <c r="DM428" s="447"/>
      <c r="DN428" s="447"/>
      <c r="DO428" s="462">
        <v>780</v>
      </c>
      <c r="DP428" s="461" t="s">
        <v>1475</v>
      </c>
      <c r="DQ428" s="460">
        <v>6</v>
      </c>
      <c r="DR428" s="459"/>
    </row>
    <row r="429" spans="4:122" s="435" customFormat="1" x14ac:dyDescent="0.25">
      <c r="D429" s="448"/>
      <c r="E429" s="448"/>
      <c r="F429" s="453"/>
      <c r="G429" s="454"/>
      <c r="H429" s="454"/>
      <c r="I429" s="453"/>
      <c r="J429" s="454"/>
      <c r="K429" s="453"/>
      <c r="L429" s="453"/>
      <c r="M429" s="453"/>
      <c r="N429" s="453"/>
      <c r="O429" s="453"/>
      <c r="P429" s="452"/>
      <c r="Q429" s="446"/>
      <c r="R429" s="446"/>
      <c r="S429" s="602"/>
      <c r="U429" s="445"/>
      <c r="V429" s="450"/>
      <c r="W429" s="434"/>
      <c r="X429" s="451"/>
      <c r="Y429" s="445"/>
      <c r="Z429" s="439"/>
      <c r="AA429" s="450"/>
      <c r="AB429" s="445"/>
      <c r="AC429" s="449"/>
      <c r="AD429" s="445"/>
      <c r="AE429" s="554"/>
      <c r="AF429" s="448"/>
      <c r="AG429" s="448"/>
      <c r="AH429" s="448"/>
      <c r="CR429" s="445"/>
      <c r="CT429" s="448"/>
      <c r="CU429" s="448"/>
      <c r="CW429" s="448"/>
      <c r="CX429" s="448"/>
      <c r="CZ429" s="448"/>
      <c r="DA429" s="448"/>
      <c r="DC429" s="448"/>
      <c r="DD429" s="448"/>
      <c r="DF429" s="448"/>
      <c r="DG429" s="448"/>
      <c r="DJ429" s="445"/>
      <c r="DK429" s="445"/>
      <c r="DM429" s="447"/>
      <c r="DN429" s="447"/>
      <c r="DO429" s="462">
        <v>781</v>
      </c>
      <c r="DP429" s="461" t="s">
        <v>1476</v>
      </c>
      <c r="DQ429" s="460">
        <v>7</v>
      </c>
      <c r="DR429" s="459" t="s">
        <v>952</v>
      </c>
    </row>
    <row r="430" spans="4:122" s="435" customFormat="1" x14ac:dyDescent="0.25">
      <c r="D430" s="448"/>
      <c r="E430" s="448"/>
      <c r="F430" s="453"/>
      <c r="G430" s="454"/>
      <c r="H430" s="454"/>
      <c r="I430" s="453"/>
      <c r="J430" s="454"/>
      <c r="K430" s="453"/>
      <c r="L430" s="453"/>
      <c r="M430" s="453"/>
      <c r="N430" s="453"/>
      <c r="O430" s="453"/>
      <c r="P430" s="452"/>
      <c r="Q430" s="446"/>
      <c r="R430" s="446"/>
      <c r="S430" s="602"/>
      <c r="U430" s="445"/>
      <c r="V430" s="450"/>
      <c r="W430" s="434"/>
      <c r="X430" s="451"/>
      <c r="Y430" s="445"/>
      <c r="Z430" s="439"/>
      <c r="AA430" s="450"/>
      <c r="AB430" s="445"/>
      <c r="AC430" s="449"/>
      <c r="AD430" s="445"/>
      <c r="AE430" s="554"/>
      <c r="AF430" s="448"/>
      <c r="AG430" s="448"/>
      <c r="AH430" s="448"/>
      <c r="CR430" s="445"/>
      <c r="CT430" s="448"/>
      <c r="CU430" s="448"/>
      <c r="CW430" s="448"/>
      <c r="CX430" s="448"/>
      <c r="CZ430" s="448"/>
      <c r="DA430" s="448"/>
      <c r="DC430" s="448"/>
      <c r="DD430" s="448"/>
      <c r="DF430" s="448"/>
      <c r="DG430" s="448"/>
      <c r="DJ430" s="445"/>
      <c r="DK430" s="445"/>
      <c r="DM430" s="447"/>
      <c r="DN430" s="447"/>
      <c r="DO430" s="462">
        <v>782</v>
      </c>
      <c r="DP430" s="461" t="s">
        <v>1477</v>
      </c>
      <c r="DQ430" s="460">
        <v>8</v>
      </c>
      <c r="DR430" s="459" t="s">
        <v>952</v>
      </c>
    </row>
    <row r="431" spans="4:122" s="435" customFormat="1" x14ac:dyDescent="0.25">
      <c r="D431" s="448"/>
      <c r="E431" s="448"/>
      <c r="F431" s="453"/>
      <c r="G431" s="454"/>
      <c r="H431" s="454"/>
      <c r="I431" s="453"/>
      <c r="J431" s="454"/>
      <c r="K431" s="453"/>
      <c r="L431" s="453"/>
      <c r="M431" s="453"/>
      <c r="N431" s="453"/>
      <c r="O431" s="453"/>
      <c r="P431" s="452"/>
      <c r="Q431" s="446"/>
      <c r="R431" s="446"/>
      <c r="S431" s="602"/>
      <c r="U431" s="445"/>
      <c r="V431" s="450"/>
      <c r="W431" s="434"/>
      <c r="X431" s="451"/>
      <c r="Y431" s="445"/>
      <c r="Z431" s="439"/>
      <c r="AA431" s="450"/>
      <c r="AB431" s="445"/>
      <c r="AC431" s="449"/>
      <c r="AD431" s="445"/>
      <c r="AE431" s="554"/>
      <c r="AF431" s="448"/>
      <c r="AG431" s="448"/>
      <c r="AH431" s="448"/>
      <c r="CR431" s="445"/>
      <c r="CT431" s="448"/>
      <c r="CU431" s="448"/>
      <c r="CW431" s="448"/>
      <c r="CX431" s="448"/>
      <c r="CZ431" s="448"/>
      <c r="DA431" s="448"/>
      <c r="DC431" s="448"/>
      <c r="DD431" s="448"/>
      <c r="DF431" s="448"/>
      <c r="DG431" s="448"/>
      <c r="DJ431" s="445"/>
      <c r="DK431" s="445"/>
      <c r="DM431" s="447"/>
      <c r="DN431" s="447"/>
      <c r="DO431" s="462">
        <v>783</v>
      </c>
      <c r="DP431" s="461" t="s">
        <v>1478</v>
      </c>
      <c r="DQ431" s="460">
        <v>9</v>
      </c>
      <c r="DR431" s="459" t="s">
        <v>952</v>
      </c>
    </row>
    <row r="432" spans="4:122" s="435" customFormat="1" x14ac:dyDescent="0.25">
      <c r="D432" s="448"/>
      <c r="E432" s="448"/>
      <c r="F432" s="453"/>
      <c r="G432" s="454"/>
      <c r="H432" s="454"/>
      <c r="I432" s="453"/>
      <c r="J432" s="454"/>
      <c r="K432" s="453"/>
      <c r="L432" s="453"/>
      <c r="M432" s="453"/>
      <c r="N432" s="453"/>
      <c r="O432" s="453"/>
      <c r="P432" s="452"/>
      <c r="Q432" s="446"/>
      <c r="R432" s="446"/>
      <c r="S432" s="602"/>
      <c r="U432" s="445"/>
      <c r="V432" s="450"/>
      <c r="W432" s="434"/>
      <c r="X432" s="451"/>
      <c r="Y432" s="445"/>
      <c r="Z432" s="439"/>
      <c r="AA432" s="450"/>
      <c r="AB432" s="445"/>
      <c r="AC432" s="449"/>
      <c r="AD432" s="445"/>
      <c r="AE432" s="554"/>
      <c r="AF432" s="448"/>
      <c r="AG432" s="448"/>
      <c r="AH432" s="448"/>
      <c r="CR432" s="445"/>
      <c r="CT432" s="448"/>
      <c r="CU432" s="448"/>
      <c r="CW432" s="448"/>
      <c r="CX432" s="448"/>
      <c r="CZ432" s="448"/>
      <c r="DA432" s="448"/>
      <c r="DC432" s="448"/>
      <c r="DD432" s="448"/>
      <c r="DF432" s="448"/>
      <c r="DG432" s="448"/>
      <c r="DJ432" s="445"/>
      <c r="DK432" s="445"/>
      <c r="DM432" s="447"/>
      <c r="DN432" s="447"/>
      <c r="DO432" s="462">
        <v>784</v>
      </c>
      <c r="DP432" s="461" t="s">
        <v>1479</v>
      </c>
      <c r="DQ432" s="460">
        <v>10</v>
      </c>
      <c r="DR432" s="459" t="s">
        <v>952</v>
      </c>
    </row>
    <row r="433" spans="4:122" s="435" customFormat="1" x14ac:dyDescent="0.25">
      <c r="D433" s="448"/>
      <c r="E433" s="448"/>
      <c r="F433" s="453"/>
      <c r="G433" s="454"/>
      <c r="H433" s="454"/>
      <c r="I433" s="453"/>
      <c r="J433" s="454"/>
      <c r="K433" s="453"/>
      <c r="L433" s="453"/>
      <c r="M433" s="453"/>
      <c r="N433" s="453"/>
      <c r="O433" s="453"/>
      <c r="P433" s="452"/>
      <c r="Q433" s="446"/>
      <c r="R433" s="446"/>
      <c r="S433" s="602"/>
      <c r="U433" s="445"/>
      <c r="V433" s="450"/>
      <c r="W433" s="434"/>
      <c r="X433" s="451"/>
      <c r="Y433" s="445"/>
      <c r="Z433" s="439"/>
      <c r="AA433" s="450"/>
      <c r="AB433" s="445"/>
      <c r="AC433" s="449"/>
      <c r="AD433" s="445"/>
      <c r="AE433" s="554"/>
      <c r="AF433" s="448"/>
      <c r="AG433" s="448"/>
      <c r="AH433" s="448"/>
      <c r="CR433" s="445"/>
      <c r="CT433" s="448"/>
      <c r="CU433" s="448"/>
      <c r="CW433" s="448"/>
      <c r="CX433" s="448"/>
      <c r="CZ433" s="448"/>
      <c r="DA433" s="448"/>
      <c r="DC433" s="448"/>
      <c r="DD433" s="448"/>
      <c r="DF433" s="448"/>
      <c r="DG433" s="448"/>
      <c r="DJ433" s="445"/>
      <c r="DK433" s="445"/>
      <c r="DM433" s="447"/>
      <c r="DN433" s="447"/>
      <c r="DO433" s="462">
        <v>785</v>
      </c>
      <c r="DP433" s="461" t="s">
        <v>1480</v>
      </c>
      <c r="DQ433" s="460">
        <v>11</v>
      </c>
      <c r="DR433" s="459" t="s">
        <v>952</v>
      </c>
    </row>
    <row r="434" spans="4:122" s="435" customFormat="1" x14ac:dyDescent="0.25">
      <c r="D434" s="448"/>
      <c r="E434" s="448"/>
      <c r="F434" s="453"/>
      <c r="G434" s="454"/>
      <c r="H434" s="454"/>
      <c r="I434" s="453"/>
      <c r="J434" s="454"/>
      <c r="K434" s="453"/>
      <c r="L434" s="453"/>
      <c r="M434" s="453"/>
      <c r="N434" s="453"/>
      <c r="O434" s="453"/>
      <c r="P434" s="452"/>
      <c r="Q434" s="446"/>
      <c r="R434" s="446"/>
      <c r="S434" s="602"/>
      <c r="U434" s="445"/>
      <c r="V434" s="450"/>
      <c r="W434" s="434"/>
      <c r="X434" s="451"/>
      <c r="Y434" s="445"/>
      <c r="Z434" s="439"/>
      <c r="AA434" s="450"/>
      <c r="AB434" s="445"/>
      <c r="AC434" s="449"/>
      <c r="AD434" s="445"/>
      <c r="AE434" s="554"/>
      <c r="AF434" s="448"/>
      <c r="AG434" s="448"/>
      <c r="AH434" s="448"/>
      <c r="CR434" s="445"/>
      <c r="CT434" s="448"/>
      <c r="CU434" s="448"/>
      <c r="CW434" s="448"/>
      <c r="CX434" s="448"/>
      <c r="CZ434" s="448"/>
      <c r="DA434" s="448"/>
      <c r="DC434" s="448"/>
      <c r="DD434" s="448"/>
      <c r="DF434" s="448"/>
      <c r="DG434" s="448"/>
      <c r="DJ434" s="445"/>
      <c r="DK434" s="445"/>
      <c r="DM434" s="447"/>
      <c r="DN434" s="447"/>
      <c r="DO434" s="462">
        <v>811</v>
      </c>
      <c r="DP434" s="461" t="s">
        <v>1481</v>
      </c>
      <c r="DQ434" s="460">
        <v>4</v>
      </c>
      <c r="DR434" s="459"/>
    </row>
    <row r="435" spans="4:122" s="435" customFormat="1" x14ac:dyDescent="0.25">
      <c r="D435" s="448"/>
      <c r="E435" s="448"/>
      <c r="F435" s="453"/>
      <c r="G435" s="454"/>
      <c r="H435" s="454"/>
      <c r="I435" s="453"/>
      <c r="J435" s="454"/>
      <c r="K435" s="453"/>
      <c r="L435" s="453"/>
      <c r="M435" s="453"/>
      <c r="N435" s="453"/>
      <c r="O435" s="453"/>
      <c r="P435" s="452"/>
      <c r="Q435" s="446"/>
      <c r="R435" s="446"/>
      <c r="S435" s="602"/>
      <c r="U435" s="445"/>
      <c r="V435" s="450"/>
      <c r="W435" s="434"/>
      <c r="X435" s="451"/>
      <c r="Y435" s="445"/>
      <c r="Z435" s="439"/>
      <c r="AA435" s="450"/>
      <c r="AB435" s="445"/>
      <c r="AC435" s="449"/>
      <c r="AD435" s="445"/>
      <c r="AE435" s="554"/>
      <c r="AF435" s="448"/>
      <c r="AG435" s="448"/>
      <c r="AH435" s="448"/>
      <c r="CR435" s="445"/>
      <c r="CT435" s="448"/>
      <c r="CU435" s="448"/>
      <c r="CW435" s="448"/>
      <c r="CX435" s="448"/>
      <c r="CZ435" s="448"/>
      <c r="DA435" s="448"/>
      <c r="DC435" s="448"/>
      <c r="DD435" s="448"/>
      <c r="DF435" s="448"/>
      <c r="DG435" s="448"/>
      <c r="DJ435" s="445"/>
      <c r="DK435" s="445"/>
      <c r="DM435" s="447"/>
      <c r="DN435" s="447"/>
      <c r="DO435" s="462">
        <v>812</v>
      </c>
      <c r="DP435" s="461" t="s">
        <v>1482</v>
      </c>
      <c r="DQ435" s="460">
        <v>5</v>
      </c>
      <c r="DR435" s="459"/>
    </row>
    <row r="436" spans="4:122" s="435" customFormat="1" x14ac:dyDescent="0.25">
      <c r="D436" s="448"/>
      <c r="E436" s="448"/>
      <c r="F436" s="453"/>
      <c r="G436" s="454"/>
      <c r="H436" s="454"/>
      <c r="I436" s="453"/>
      <c r="J436" s="454"/>
      <c r="K436" s="453"/>
      <c r="L436" s="453"/>
      <c r="M436" s="453"/>
      <c r="N436" s="453"/>
      <c r="O436" s="453"/>
      <c r="P436" s="452"/>
      <c r="Q436" s="446"/>
      <c r="R436" s="446"/>
      <c r="S436" s="602"/>
      <c r="U436" s="445"/>
      <c r="V436" s="450"/>
      <c r="W436" s="434"/>
      <c r="X436" s="451"/>
      <c r="Y436" s="445"/>
      <c r="Z436" s="439"/>
      <c r="AA436" s="450"/>
      <c r="AB436" s="445"/>
      <c r="AC436" s="449"/>
      <c r="AD436" s="445"/>
      <c r="AE436" s="554"/>
      <c r="AF436" s="448"/>
      <c r="AG436" s="448"/>
      <c r="AH436" s="448"/>
      <c r="CR436" s="445"/>
      <c r="CT436" s="448"/>
      <c r="CU436" s="448"/>
      <c r="CW436" s="448"/>
      <c r="CX436" s="448"/>
      <c r="CZ436" s="448"/>
      <c r="DA436" s="448"/>
      <c r="DC436" s="448"/>
      <c r="DD436" s="448"/>
      <c r="DF436" s="448"/>
      <c r="DG436" s="448"/>
      <c r="DJ436" s="445"/>
      <c r="DK436" s="445"/>
      <c r="DM436" s="447"/>
      <c r="DN436" s="447"/>
      <c r="DO436" s="462">
        <v>813</v>
      </c>
      <c r="DP436" s="461" t="s">
        <v>1483</v>
      </c>
      <c r="DQ436" s="460">
        <v>6</v>
      </c>
      <c r="DR436" s="459"/>
    </row>
    <row r="437" spans="4:122" s="435" customFormat="1" x14ac:dyDescent="0.25">
      <c r="D437" s="448"/>
      <c r="E437" s="448"/>
      <c r="F437" s="453"/>
      <c r="G437" s="454"/>
      <c r="H437" s="454"/>
      <c r="I437" s="453"/>
      <c r="J437" s="454"/>
      <c r="K437" s="453"/>
      <c r="L437" s="453"/>
      <c r="M437" s="453"/>
      <c r="N437" s="453"/>
      <c r="O437" s="453"/>
      <c r="P437" s="452"/>
      <c r="Q437" s="446"/>
      <c r="R437" s="446"/>
      <c r="S437" s="602"/>
      <c r="U437" s="445"/>
      <c r="V437" s="450"/>
      <c r="W437" s="434"/>
      <c r="X437" s="451"/>
      <c r="Y437" s="445"/>
      <c r="Z437" s="439"/>
      <c r="AA437" s="450"/>
      <c r="AB437" s="445"/>
      <c r="AC437" s="449"/>
      <c r="AD437" s="445"/>
      <c r="AE437" s="554"/>
      <c r="AF437" s="448"/>
      <c r="AG437" s="448"/>
      <c r="AH437" s="448"/>
      <c r="CR437" s="445"/>
      <c r="CT437" s="448"/>
      <c r="CU437" s="448"/>
      <c r="CW437" s="448"/>
      <c r="CX437" s="448"/>
      <c r="CZ437" s="448"/>
      <c r="DA437" s="448"/>
      <c r="DC437" s="448"/>
      <c r="DD437" s="448"/>
      <c r="DF437" s="448"/>
      <c r="DG437" s="448"/>
      <c r="DJ437" s="445"/>
      <c r="DK437" s="445"/>
      <c r="DM437" s="447"/>
      <c r="DN437" s="447"/>
      <c r="DO437" s="462">
        <v>814</v>
      </c>
      <c r="DP437" s="461" t="s">
        <v>1484</v>
      </c>
      <c r="DQ437" s="460">
        <v>7</v>
      </c>
      <c r="DR437" s="459"/>
    </row>
    <row r="438" spans="4:122" s="435" customFormat="1" x14ac:dyDescent="0.25">
      <c r="D438" s="448"/>
      <c r="E438" s="448"/>
      <c r="F438" s="453"/>
      <c r="G438" s="454"/>
      <c r="H438" s="454"/>
      <c r="I438" s="453"/>
      <c r="J438" s="454"/>
      <c r="K438" s="453"/>
      <c r="L438" s="453"/>
      <c r="M438" s="453"/>
      <c r="N438" s="453"/>
      <c r="O438" s="453"/>
      <c r="P438" s="452"/>
      <c r="Q438" s="446"/>
      <c r="R438" s="446"/>
      <c r="S438" s="602"/>
      <c r="U438" s="445"/>
      <c r="V438" s="450"/>
      <c r="W438" s="434"/>
      <c r="X438" s="451"/>
      <c r="Y438" s="445"/>
      <c r="Z438" s="439"/>
      <c r="AA438" s="450"/>
      <c r="AB438" s="445"/>
      <c r="AC438" s="449"/>
      <c r="AD438" s="445"/>
      <c r="AE438" s="554"/>
      <c r="AF438" s="448"/>
      <c r="AG438" s="448"/>
      <c r="AH438" s="448"/>
      <c r="CR438" s="445"/>
      <c r="CT438" s="448"/>
      <c r="CU438" s="448"/>
      <c r="CW438" s="448"/>
      <c r="CX438" s="448"/>
      <c r="CZ438" s="448"/>
      <c r="DA438" s="448"/>
      <c r="DC438" s="448"/>
      <c r="DD438" s="448"/>
      <c r="DF438" s="448"/>
      <c r="DG438" s="448"/>
      <c r="DJ438" s="445"/>
      <c r="DK438" s="445"/>
      <c r="DM438" s="447"/>
      <c r="DN438" s="447"/>
      <c r="DO438" s="462">
        <v>821</v>
      </c>
      <c r="DP438" s="461" t="s">
        <v>1485</v>
      </c>
      <c r="DQ438" s="460">
        <v>7</v>
      </c>
      <c r="DR438" s="459"/>
    </row>
    <row r="439" spans="4:122" s="435" customFormat="1" x14ac:dyDescent="0.25">
      <c r="D439" s="448"/>
      <c r="E439" s="448"/>
      <c r="F439" s="453"/>
      <c r="G439" s="454"/>
      <c r="H439" s="454"/>
      <c r="I439" s="453"/>
      <c r="J439" s="454"/>
      <c r="K439" s="453"/>
      <c r="L439" s="453"/>
      <c r="M439" s="453"/>
      <c r="N439" s="453"/>
      <c r="O439" s="453"/>
      <c r="P439" s="452"/>
      <c r="Q439" s="446"/>
      <c r="R439" s="446"/>
      <c r="S439" s="602"/>
      <c r="U439" s="445"/>
      <c r="V439" s="450"/>
      <c r="W439" s="434"/>
      <c r="X439" s="451"/>
      <c r="Y439" s="445"/>
      <c r="Z439" s="439"/>
      <c r="AA439" s="450"/>
      <c r="AB439" s="445"/>
      <c r="AC439" s="449"/>
      <c r="AD439" s="445"/>
      <c r="AE439" s="554"/>
      <c r="AF439" s="448"/>
      <c r="AG439" s="448"/>
      <c r="AH439" s="448"/>
      <c r="CR439" s="445"/>
      <c r="CT439" s="448"/>
      <c r="CU439" s="448"/>
      <c r="CW439" s="448"/>
      <c r="CX439" s="448"/>
      <c r="CZ439" s="448"/>
      <c r="DA439" s="448"/>
      <c r="DC439" s="448"/>
      <c r="DD439" s="448"/>
      <c r="DF439" s="448"/>
      <c r="DG439" s="448"/>
      <c r="DJ439" s="445"/>
      <c r="DK439" s="445"/>
      <c r="DM439" s="447"/>
      <c r="DN439" s="447"/>
      <c r="DO439" s="462">
        <v>822</v>
      </c>
      <c r="DP439" s="461" t="s">
        <v>1486</v>
      </c>
      <c r="DQ439" s="460">
        <v>8</v>
      </c>
      <c r="DR439" s="459"/>
    </row>
    <row r="440" spans="4:122" s="435" customFormat="1" x14ac:dyDescent="0.25">
      <c r="D440" s="448"/>
      <c r="E440" s="448"/>
      <c r="F440" s="453"/>
      <c r="G440" s="454"/>
      <c r="H440" s="454"/>
      <c r="I440" s="453"/>
      <c r="J440" s="454"/>
      <c r="K440" s="453"/>
      <c r="L440" s="453"/>
      <c r="M440" s="453"/>
      <c r="N440" s="453"/>
      <c r="O440" s="453"/>
      <c r="P440" s="452"/>
      <c r="Q440" s="446"/>
      <c r="R440" s="446"/>
      <c r="S440" s="602"/>
      <c r="U440" s="445"/>
      <c r="V440" s="450"/>
      <c r="W440" s="434"/>
      <c r="X440" s="451"/>
      <c r="Y440" s="445"/>
      <c r="Z440" s="439"/>
      <c r="AA440" s="450"/>
      <c r="AB440" s="445"/>
      <c r="AC440" s="449"/>
      <c r="AD440" s="445"/>
      <c r="AE440" s="554"/>
      <c r="AF440" s="448"/>
      <c r="AG440" s="448"/>
      <c r="AH440" s="448"/>
      <c r="CR440" s="445"/>
      <c r="CT440" s="448"/>
      <c r="CU440" s="448"/>
      <c r="CW440" s="448"/>
      <c r="CX440" s="448"/>
      <c r="CZ440" s="448"/>
      <c r="DA440" s="448"/>
      <c r="DC440" s="448"/>
      <c r="DD440" s="448"/>
      <c r="DF440" s="448"/>
      <c r="DG440" s="448"/>
      <c r="DJ440" s="445"/>
      <c r="DK440" s="445"/>
      <c r="DM440" s="447"/>
      <c r="DN440" s="447"/>
      <c r="DO440" s="462">
        <v>823</v>
      </c>
      <c r="DP440" s="461" t="s">
        <v>1487</v>
      </c>
      <c r="DQ440" s="460">
        <v>9</v>
      </c>
      <c r="DR440" s="459"/>
    </row>
    <row r="441" spans="4:122" s="435" customFormat="1" x14ac:dyDescent="0.25">
      <c r="D441" s="448"/>
      <c r="E441" s="448"/>
      <c r="F441" s="453"/>
      <c r="G441" s="454"/>
      <c r="H441" s="454"/>
      <c r="I441" s="453"/>
      <c r="J441" s="454"/>
      <c r="K441" s="453"/>
      <c r="L441" s="453"/>
      <c r="M441" s="453"/>
      <c r="N441" s="453"/>
      <c r="O441" s="453"/>
      <c r="P441" s="452"/>
      <c r="Q441" s="446"/>
      <c r="R441" s="446"/>
      <c r="S441" s="602"/>
      <c r="U441" s="445"/>
      <c r="V441" s="450"/>
      <c r="W441" s="434"/>
      <c r="X441" s="451"/>
      <c r="Y441" s="445"/>
      <c r="Z441" s="439"/>
      <c r="AA441" s="450"/>
      <c r="AB441" s="445"/>
      <c r="AC441" s="449"/>
      <c r="AD441" s="445"/>
      <c r="AE441" s="554"/>
      <c r="AF441" s="448"/>
      <c r="AG441" s="448"/>
      <c r="AH441" s="448"/>
      <c r="CR441" s="445"/>
      <c r="CT441" s="448"/>
      <c r="CU441" s="448"/>
      <c r="CW441" s="448"/>
      <c r="CX441" s="448"/>
      <c r="CZ441" s="448"/>
      <c r="DA441" s="448"/>
      <c r="DC441" s="448"/>
      <c r="DD441" s="448"/>
      <c r="DF441" s="448"/>
      <c r="DG441" s="448"/>
      <c r="DJ441" s="445"/>
      <c r="DK441" s="445"/>
      <c r="DM441" s="447"/>
      <c r="DN441" s="447"/>
      <c r="DO441" s="462">
        <v>824</v>
      </c>
      <c r="DP441" s="461" t="s">
        <v>1488</v>
      </c>
      <c r="DQ441" s="460">
        <v>10</v>
      </c>
      <c r="DR441" s="459"/>
    </row>
    <row r="442" spans="4:122" s="435" customFormat="1" x14ac:dyDescent="0.25">
      <c r="D442" s="448"/>
      <c r="E442" s="448"/>
      <c r="F442" s="453"/>
      <c r="G442" s="454"/>
      <c r="H442" s="454"/>
      <c r="I442" s="453"/>
      <c r="J442" s="454"/>
      <c r="K442" s="453"/>
      <c r="L442" s="453"/>
      <c r="M442" s="453"/>
      <c r="N442" s="453"/>
      <c r="O442" s="453"/>
      <c r="P442" s="452"/>
      <c r="Q442" s="446"/>
      <c r="R442" s="446"/>
      <c r="S442" s="602"/>
      <c r="U442" s="445"/>
      <c r="V442" s="450"/>
      <c r="W442" s="434"/>
      <c r="X442" s="451"/>
      <c r="Y442" s="445"/>
      <c r="Z442" s="439"/>
      <c r="AA442" s="450"/>
      <c r="AB442" s="445"/>
      <c r="AC442" s="449"/>
      <c r="AD442" s="445"/>
      <c r="AE442" s="554"/>
      <c r="AF442" s="448"/>
      <c r="AG442" s="448"/>
      <c r="AH442" s="448"/>
      <c r="CR442" s="445"/>
      <c r="CT442" s="448"/>
      <c r="CU442" s="448"/>
      <c r="CW442" s="448"/>
      <c r="CX442" s="448"/>
      <c r="CZ442" s="448"/>
      <c r="DA442" s="448"/>
      <c r="DC442" s="448"/>
      <c r="DD442" s="448"/>
      <c r="DF442" s="448"/>
      <c r="DG442" s="448"/>
      <c r="DJ442" s="445"/>
      <c r="DK442" s="445"/>
      <c r="DM442" s="447"/>
      <c r="DN442" s="447"/>
      <c r="DO442" s="462">
        <v>850</v>
      </c>
      <c r="DP442" s="461" t="s">
        <v>1491</v>
      </c>
      <c r="DQ442" s="460">
        <v>8</v>
      </c>
      <c r="DR442" s="459"/>
    </row>
    <row r="443" spans="4:122" s="435" customFormat="1" x14ac:dyDescent="0.25">
      <c r="D443" s="448"/>
      <c r="E443" s="448"/>
      <c r="F443" s="453"/>
      <c r="G443" s="454"/>
      <c r="H443" s="454"/>
      <c r="I443" s="453"/>
      <c r="J443" s="454"/>
      <c r="K443" s="453"/>
      <c r="L443" s="453"/>
      <c r="M443" s="453"/>
      <c r="N443" s="453"/>
      <c r="O443" s="453"/>
      <c r="P443" s="452"/>
      <c r="Q443" s="446"/>
      <c r="R443" s="446"/>
      <c r="S443" s="602"/>
      <c r="U443" s="445"/>
      <c r="V443" s="450"/>
      <c r="W443" s="434"/>
      <c r="X443" s="451"/>
      <c r="Y443" s="445"/>
      <c r="Z443" s="439"/>
      <c r="AA443" s="450"/>
      <c r="AB443" s="445"/>
      <c r="AC443" s="449"/>
      <c r="AD443" s="445"/>
      <c r="AE443" s="554"/>
      <c r="AF443" s="448"/>
      <c r="AG443" s="448"/>
      <c r="AH443" s="448"/>
      <c r="CR443" s="445"/>
      <c r="CT443" s="448"/>
      <c r="CU443" s="448"/>
      <c r="CW443" s="448"/>
      <c r="CX443" s="448"/>
      <c r="CZ443" s="448"/>
      <c r="DA443" s="448"/>
      <c r="DC443" s="448"/>
      <c r="DD443" s="448"/>
      <c r="DF443" s="448"/>
      <c r="DG443" s="448"/>
      <c r="DJ443" s="445"/>
      <c r="DK443" s="445"/>
      <c r="DM443" s="447"/>
      <c r="DN443" s="447"/>
      <c r="DO443" s="462">
        <v>851</v>
      </c>
      <c r="DP443" s="461" t="s">
        <v>1492</v>
      </c>
      <c r="DQ443" s="460">
        <v>9</v>
      </c>
      <c r="DR443" s="459"/>
    </row>
    <row r="444" spans="4:122" s="435" customFormat="1" x14ac:dyDescent="0.25">
      <c r="D444" s="448"/>
      <c r="E444" s="448"/>
      <c r="F444" s="453"/>
      <c r="G444" s="454"/>
      <c r="H444" s="454"/>
      <c r="I444" s="453"/>
      <c r="J444" s="454"/>
      <c r="K444" s="453"/>
      <c r="L444" s="453"/>
      <c r="M444" s="453"/>
      <c r="N444" s="453"/>
      <c r="O444" s="453"/>
      <c r="P444" s="452"/>
      <c r="Q444" s="446"/>
      <c r="R444" s="446"/>
      <c r="S444" s="602"/>
      <c r="U444" s="445"/>
      <c r="V444" s="450"/>
      <c r="W444" s="434"/>
      <c r="X444" s="451"/>
      <c r="Y444" s="445"/>
      <c r="Z444" s="439"/>
      <c r="AA444" s="450"/>
      <c r="AB444" s="445"/>
      <c r="AC444" s="449"/>
      <c r="AD444" s="445"/>
      <c r="AE444" s="554"/>
      <c r="AF444" s="448"/>
      <c r="AG444" s="448"/>
      <c r="AH444" s="448"/>
      <c r="CR444" s="445"/>
      <c r="CT444" s="448"/>
      <c r="CU444" s="448"/>
      <c r="CW444" s="448"/>
      <c r="CX444" s="448"/>
      <c r="CZ444" s="448"/>
      <c r="DA444" s="448"/>
      <c r="DC444" s="448"/>
      <c r="DD444" s="448"/>
      <c r="DF444" s="448"/>
      <c r="DG444" s="448"/>
      <c r="DJ444" s="445"/>
      <c r="DK444" s="445"/>
      <c r="DM444" s="447"/>
      <c r="DN444" s="447"/>
      <c r="DO444" s="462">
        <v>852</v>
      </c>
      <c r="DP444" s="461" t="s">
        <v>1493</v>
      </c>
      <c r="DQ444" s="460">
        <v>10</v>
      </c>
      <c r="DR444" s="459"/>
    </row>
    <row r="445" spans="4:122" s="435" customFormat="1" x14ac:dyDescent="0.25">
      <c r="D445" s="448"/>
      <c r="E445" s="448"/>
      <c r="F445" s="453"/>
      <c r="G445" s="454"/>
      <c r="H445" s="454"/>
      <c r="I445" s="453"/>
      <c r="J445" s="454"/>
      <c r="K445" s="453"/>
      <c r="L445" s="453"/>
      <c r="M445" s="453"/>
      <c r="N445" s="453"/>
      <c r="O445" s="453"/>
      <c r="P445" s="452"/>
      <c r="Q445" s="446"/>
      <c r="R445" s="446"/>
      <c r="S445" s="602"/>
      <c r="U445" s="445"/>
      <c r="V445" s="450"/>
      <c r="W445" s="434"/>
      <c r="X445" s="451"/>
      <c r="Y445" s="445"/>
      <c r="Z445" s="439"/>
      <c r="AA445" s="450"/>
      <c r="AB445" s="445"/>
      <c r="AC445" s="449"/>
      <c r="AD445" s="445"/>
      <c r="AE445" s="554"/>
      <c r="AF445" s="448"/>
      <c r="AG445" s="448"/>
      <c r="AH445" s="448"/>
      <c r="CR445" s="445"/>
      <c r="CT445" s="448"/>
      <c r="CU445" s="448"/>
      <c r="CW445" s="448"/>
      <c r="CX445" s="448"/>
      <c r="CZ445" s="448"/>
      <c r="DA445" s="448"/>
      <c r="DC445" s="448"/>
      <c r="DD445" s="448"/>
      <c r="DF445" s="448"/>
      <c r="DG445" s="448"/>
      <c r="DJ445" s="445"/>
      <c r="DK445" s="445"/>
      <c r="DM445" s="447"/>
      <c r="DN445" s="447"/>
      <c r="DO445" s="462">
        <v>853</v>
      </c>
      <c r="DP445" s="461" t="s">
        <v>1494</v>
      </c>
      <c r="DQ445" s="460">
        <v>11</v>
      </c>
      <c r="DR445" s="459"/>
    </row>
    <row r="446" spans="4:122" s="435" customFormat="1" x14ac:dyDescent="0.25">
      <c r="D446" s="448"/>
      <c r="E446" s="448"/>
      <c r="F446" s="453"/>
      <c r="G446" s="454"/>
      <c r="H446" s="454"/>
      <c r="I446" s="453"/>
      <c r="J446" s="454"/>
      <c r="K446" s="453"/>
      <c r="L446" s="453"/>
      <c r="M446" s="453"/>
      <c r="N446" s="453"/>
      <c r="O446" s="453"/>
      <c r="P446" s="452"/>
      <c r="Q446" s="446"/>
      <c r="R446" s="446"/>
      <c r="S446" s="602"/>
      <c r="U446" s="445"/>
      <c r="V446" s="450"/>
      <c r="W446" s="434"/>
      <c r="X446" s="451"/>
      <c r="Y446" s="445"/>
      <c r="Z446" s="439"/>
      <c r="AA446" s="450"/>
      <c r="AB446" s="445"/>
      <c r="AC446" s="449"/>
      <c r="AD446" s="445"/>
      <c r="AE446" s="554"/>
      <c r="AF446" s="448"/>
      <c r="AG446" s="448"/>
      <c r="AH446" s="448"/>
      <c r="CR446" s="445"/>
      <c r="CT446" s="448"/>
      <c r="CU446" s="448"/>
      <c r="CW446" s="448"/>
      <c r="CX446" s="448"/>
      <c r="CZ446" s="448"/>
      <c r="DA446" s="448"/>
      <c r="DC446" s="448"/>
      <c r="DD446" s="448"/>
      <c r="DF446" s="448"/>
      <c r="DG446" s="448"/>
      <c r="DJ446" s="445"/>
      <c r="DK446" s="445"/>
      <c r="DM446" s="447"/>
      <c r="DN446" s="447"/>
      <c r="DO446" s="462">
        <v>951</v>
      </c>
      <c r="DP446" s="461" t="s">
        <v>66</v>
      </c>
      <c r="DQ446" s="460">
        <v>6</v>
      </c>
      <c r="DR446" s="459"/>
    </row>
    <row r="447" spans="4:122" s="435" customFormat="1" x14ac:dyDescent="0.25">
      <c r="D447" s="448"/>
      <c r="E447" s="448"/>
      <c r="F447" s="453"/>
      <c r="G447" s="454"/>
      <c r="H447" s="454"/>
      <c r="I447" s="453"/>
      <c r="J447" s="454"/>
      <c r="K447" s="453"/>
      <c r="L447" s="453"/>
      <c r="M447" s="453"/>
      <c r="N447" s="453"/>
      <c r="O447" s="453"/>
      <c r="P447" s="452"/>
      <c r="Q447" s="446"/>
      <c r="R447" s="446"/>
      <c r="S447" s="602"/>
      <c r="U447" s="445"/>
      <c r="V447" s="450"/>
      <c r="W447" s="434"/>
      <c r="X447" s="451"/>
      <c r="Y447" s="445"/>
      <c r="Z447" s="439"/>
      <c r="AA447" s="450"/>
      <c r="AB447" s="445"/>
      <c r="AC447" s="449"/>
      <c r="AD447" s="445"/>
      <c r="AE447" s="554"/>
      <c r="AF447" s="448"/>
      <c r="AG447" s="448"/>
      <c r="AH447" s="448"/>
      <c r="CR447" s="445"/>
      <c r="CT447" s="448"/>
      <c r="CU447" s="448"/>
      <c r="CW447" s="448"/>
      <c r="CX447" s="448"/>
      <c r="CZ447" s="448"/>
      <c r="DA447" s="448"/>
      <c r="DC447" s="448"/>
      <c r="DD447" s="448"/>
      <c r="DF447" s="448"/>
      <c r="DG447" s="448"/>
      <c r="DJ447" s="445"/>
      <c r="DK447" s="445"/>
      <c r="DM447" s="447"/>
      <c r="DN447" s="447"/>
      <c r="DO447" s="462">
        <v>952</v>
      </c>
      <c r="DP447" s="461" t="s">
        <v>67</v>
      </c>
      <c r="DQ447" s="460">
        <v>7</v>
      </c>
      <c r="DR447" s="459"/>
    </row>
    <row r="448" spans="4:122" s="435" customFormat="1" x14ac:dyDescent="0.25">
      <c r="D448" s="448"/>
      <c r="E448" s="448"/>
      <c r="F448" s="453"/>
      <c r="G448" s="454"/>
      <c r="H448" s="454"/>
      <c r="I448" s="453"/>
      <c r="J448" s="454"/>
      <c r="K448" s="453"/>
      <c r="L448" s="453"/>
      <c r="M448" s="453"/>
      <c r="N448" s="453"/>
      <c r="O448" s="453"/>
      <c r="P448" s="452"/>
      <c r="Q448" s="446"/>
      <c r="R448" s="446"/>
      <c r="S448" s="602"/>
      <c r="U448" s="445"/>
      <c r="V448" s="450"/>
      <c r="W448" s="434"/>
      <c r="X448" s="451"/>
      <c r="Y448" s="445"/>
      <c r="Z448" s="439"/>
      <c r="AA448" s="450"/>
      <c r="AB448" s="445"/>
      <c r="AC448" s="449"/>
      <c r="AD448" s="445"/>
      <c r="AE448" s="554"/>
      <c r="AF448" s="448"/>
      <c r="AG448" s="448"/>
      <c r="AH448" s="448"/>
      <c r="CR448" s="445"/>
      <c r="CT448" s="448"/>
      <c r="CU448" s="448"/>
      <c r="CW448" s="448"/>
      <c r="CX448" s="448"/>
      <c r="CZ448" s="448"/>
      <c r="DA448" s="448"/>
      <c r="DC448" s="448"/>
      <c r="DD448" s="448"/>
      <c r="DF448" s="448"/>
      <c r="DG448" s="448"/>
      <c r="DJ448" s="445"/>
      <c r="DK448" s="445"/>
      <c r="DM448" s="447"/>
      <c r="DN448" s="447"/>
      <c r="DO448" s="462">
        <v>953</v>
      </c>
      <c r="DP448" s="461" t="s">
        <v>68</v>
      </c>
      <c r="DQ448" s="460">
        <v>8</v>
      </c>
      <c r="DR448" s="459"/>
    </row>
    <row r="449" spans="4:122" s="435" customFormat="1" x14ac:dyDescent="0.25">
      <c r="D449" s="448"/>
      <c r="E449" s="448"/>
      <c r="F449" s="453"/>
      <c r="G449" s="454"/>
      <c r="H449" s="454"/>
      <c r="I449" s="453"/>
      <c r="J449" s="454"/>
      <c r="K449" s="453"/>
      <c r="L449" s="453"/>
      <c r="M449" s="453"/>
      <c r="N449" s="453"/>
      <c r="O449" s="453"/>
      <c r="P449" s="452"/>
      <c r="Q449" s="446"/>
      <c r="R449" s="446"/>
      <c r="S449" s="602"/>
      <c r="U449" s="445"/>
      <c r="V449" s="450"/>
      <c r="W449" s="434"/>
      <c r="X449" s="451"/>
      <c r="Y449" s="445"/>
      <c r="Z449" s="439"/>
      <c r="AA449" s="450"/>
      <c r="AB449" s="445"/>
      <c r="AC449" s="449"/>
      <c r="AD449" s="445"/>
      <c r="AE449" s="554"/>
      <c r="AF449" s="448"/>
      <c r="AG449" s="448"/>
      <c r="AH449" s="448"/>
      <c r="CR449" s="445"/>
      <c r="CT449" s="448"/>
      <c r="CU449" s="448"/>
      <c r="CW449" s="448"/>
      <c r="CX449" s="448"/>
      <c r="CZ449" s="448"/>
      <c r="DA449" s="448"/>
      <c r="DC449" s="448"/>
      <c r="DD449" s="448"/>
      <c r="DF449" s="448"/>
      <c r="DG449" s="448"/>
      <c r="DJ449" s="445"/>
      <c r="DK449" s="445"/>
      <c r="DM449" s="447"/>
      <c r="DN449" s="447"/>
      <c r="DO449" s="462">
        <v>954</v>
      </c>
      <c r="DP449" s="461" t="s">
        <v>1489</v>
      </c>
      <c r="DQ449" s="460">
        <v>8</v>
      </c>
      <c r="DR449" s="459"/>
    </row>
    <row r="450" spans="4:122" s="435" customFormat="1" x14ac:dyDescent="0.25">
      <c r="D450" s="448"/>
      <c r="E450" s="448"/>
      <c r="F450" s="453"/>
      <c r="G450" s="454"/>
      <c r="H450" s="454"/>
      <c r="I450" s="453"/>
      <c r="J450" s="454"/>
      <c r="K450" s="453"/>
      <c r="L450" s="453"/>
      <c r="M450" s="453"/>
      <c r="N450" s="453"/>
      <c r="O450" s="453"/>
      <c r="P450" s="452"/>
      <c r="Q450" s="446"/>
      <c r="R450" s="446"/>
      <c r="S450" s="602"/>
      <c r="U450" s="445"/>
      <c r="V450" s="450"/>
      <c r="W450" s="434"/>
      <c r="X450" s="451"/>
      <c r="Y450" s="445"/>
      <c r="Z450" s="439"/>
      <c r="AA450" s="450"/>
      <c r="AB450" s="445"/>
      <c r="AC450" s="449"/>
      <c r="AD450" s="445"/>
      <c r="AE450" s="554"/>
      <c r="AF450" s="448"/>
      <c r="AG450" s="448"/>
      <c r="AH450" s="448"/>
      <c r="CR450" s="445"/>
      <c r="CT450" s="448"/>
      <c r="CU450" s="448"/>
      <c r="CW450" s="448"/>
      <c r="CX450" s="448"/>
      <c r="CZ450" s="448"/>
      <c r="DA450" s="448"/>
      <c r="DC450" s="448"/>
      <c r="DD450" s="448"/>
      <c r="DF450" s="448"/>
      <c r="DG450" s="448"/>
      <c r="DJ450" s="445"/>
      <c r="DK450" s="445"/>
      <c r="DM450" s="447"/>
      <c r="DN450" s="447"/>
      <c r="DO450" s="462">
        <v>955</v>
      </c>
      <c r="DP450" s="461" t="s">
        <v>1490</v>
      </c>
      <c r="DQ450" s="460">
        <v>9</v>
      </c>
      <c r="DR450" s="459"/>
    </row>
    <row r="451" spans="4:122" s="435" customFormat="1" x14ac:dyDescent="0.25">
      <c r="D451" s="448"/>
      <c r="E451" s="448"/>
      <c r="F451" s="453"/>
      <c r="G451" s="454"/>
      <c r="H451" s="454"/>
      <c r="I451" s="453"/>
      <c r="J451" s="454"/>
      <c r="K451" s="453"/>
      <c r="L451" s="453"/>
      <c r="M451" s="453"/>
      <c r="N451" s="453"/>
      <c r="O451" s="453"/>
      <c r="P451" s="452"/>
      <c r="Q451" s="446"/>
      <c r="R451" s="446"/>
      <c r="S451" s="602"/>
      <c r="U451" s="445"/>
      <c r="V451" s="450"/>
      <c r="W451" s="434"/>
      <c r="X451" s="451"/>
      <c r="Y451" s="445"/>
      <c r="Z451" s="439"/>
      <c r="AA451" s="450"/>
      <c r="AB451" s="445"/>
      <c r="AC451" s="449"/>
      <c r="AD451" s="445"/>
      <c r="AE451" s="554"/>
      <c r="AF451" s="448"/>
      <c r="AG451" s="448"/>
      <c r="AH451" s="448"/>
      <c r="CR451" s="445"/>
      <c r="CT451" s="448"/>
      <c r="CU451" s="448"/>
      <c r="CW451" s="448"/>
      <c r="CX451" s="448"/>
      <c r="CZ451" s="448"/>
      <c r="DA451" s="448"/>
      <c r="DC451" s="448"/>
      <c r="DD451" s="448"/>
      <c r="DF451" s="448"/>
      <c r="DG451" s="448"/>
      <c r="DJ451" s="445"/>
      <c r="DK451" s="445"/>
      <c r="DM451" s="447"/>
      <c r="DN451" s="447"/>
      <c r="DO451" s="462">
        <v>961</v>
      </c>
      <c r="DP451" s="461" t="s">
        <v>71</v>
      </c>
      <c r="DQ451" s="460">
        <v>6</v>
      </c>
      <c r="DR451" s="459"/>
    </row>
    <row r="452" spans="4:122" s="435" customFormat="1" x14ac:dyDescent="0.25">
      <c r="D452" s="448"/>
      <c r="E452" s="448"/>
      <c r="F452" s="453"/>
      <c r="G452" s="454"/>
      <c r="H452" s="454"/>
      <c r="I452" s="453"/>
      <c r="J452" s="454"/>
      <c r="K452" s="453"/>
      <c r="L452" s="453"/>
      <c r="M452" s="453"/>
      <c r="N452" s="453"/>
      <c r="O452" s="453"/>
      <c r="P452" s="452"/>
      <c r="Q452" s="446"/>
      <c r="R452" s="446"/>
      <c r="S452" s="602"/>
      <c r="U452" s="445"/>
      <c r="V452" s="450"/>
      <c r="W452" s="434"/>
      <c r="X452" s="451"/>
      <c r="Y452" s="445"/>
      <c r="Z452" s="439"/>
      <c r="AA452" s="450"/>
      <c r="AB452" s="445"/>
      <c r="AC452" s="449"/>
      <c r="AD452" s="445"/>
      <c r="AE452" s="554"/>
      <c r="AF452" s="448"/>
      <c r="AG452" s="448"/>
      <c r="AH452" s="448"/>
      <c r="CR452" s="445"/>
      <c r="CT452" s="448"/>
      <c r="CU452" s="448"/>
      <c r="CW452" s="448"/>
      <c r="CX452" s="448"/>
      <c r="CZ452" s="448"/>
      <c r="DA452" s="448"/>
      <c r="DC452" s="448"/>
      <c r="DD452" s="448"/>
      <c r="DF452" s="448"/>
      <c r="DG452" s="448"/>
      <c r="DJ452" s="445"/>
      <c r="DK452" s="445"/>
      <c r="DM452" s="447"/>
      <c r="DN452" s="447"/>
      <c r="DO452" s="462">
        <v>962</v>
      </c>
      <c r="DP452" s="461" t="s">
        <v>72</v>
      </c>
      <c r="DQ452" s="460">
        <v>7</v>
      </c>
      <c r="DR452" s="459"/>
    </row>
    <row r="453" spans="4:122" s="435" customFormat="1" x14ac:dyDescent="0.25">
      <c r="D453" s="448"/>
      <c r="E453" s="448"/>
      <c r="F453" s="453"/>
      <c r="G453" s="454"/>
      <c r="H453" s="454"/>
      <c r="I453" s="453"/>
      <c r="J453" s="454"/>
      <c r="K453" s="453"/>
      <c r="L453" s="453"/>
      <c r="M453" s="453"/>
      <c r="N453" s="453"/>
      <c r="O453" s="453"/>
      <c r="P453" s="452"/>
      <c r="Q453" s="446"/>
      <c r="R453" s="446"/>
      <c r="S453" s="602"/>
      <c r="U453" s="445"/>
      <c r="V453" s="450"/>
      <c r="W453" s="434"/>
      <c r="X453" s="451"/>
      <c r="Y453" s="445"/>
      <c r="Z453" s="439"/>
      <c r="AA453" s="450"/>
      <c r="AB453" s="445"/>
      <c r="AC453" s="449"/>
      <c r="AD453" s="445"/>
      <c r="AE453" s="554"/>
      <c r="AF453" s="448"/>
      <c r="AG453" s="448"/>
      <c r="AH453" s="448"/>
      <c r="CR453" s="445"/>
      <c r="CT453" s="448"/>
      <c r="CU453" s="448"/>
      <c r="CW453" s="448"/>
      <c r="CX453" s="448"/>
      <c r="CZ453" s="448"/>
      <c r="DA453" s="448"/>
      <c r="DC453" s="448"/>
      <c r="DD453" s="448"/>
      <c r="DF453" s="448"/>
      <c r="DG453" s="448"/>
      <c r="DJ453" s="445"/>
      <c r="DK453" s="445"/>
      <c r="DM453" s="447"/>
      <c r="DN453" s="447"/>
      <c r="DO453" s="462">
        <v>963</v>
      </c>
      <c r="DP453" s="461" t="s">
        <v>73</v>
      </c>
      <c r="DQ453" s="460">
        <v>8</v>
      </c>
      <c r="DR453" s="459"/>
    </row>
    <row r="454" spans="4:122" s="435" customFormat="1" x14ac:dyDescent="0.25">
      <c r="D454" s="448"/>
      <c r="E454" s="448"/>
      <c r="F454" s="453"/>
      <c r="G454" s="454"/>
      <c r="H454" s="454"/>
      <c r="I454" s="453"/>
      <c r="J454" s="454"/>
      <c r="K454" s="453"/>
      <c r="L454" s="453"/>
      <c r="M454" s="453"/>
      <c r="N454" s="453"/>
      <c r="O454" s="453"/>
      <c r="P454" s="452"/>
      <c r="Q454" s="446"/>
      <c r="R454" s="446"/>
      <c r="S454" s="602"/>
      <c r="U454" s="445"/>
      <c r="V454" s="450"/>
      <c r="W454" s="434"/>
      <c r="X454" s="451"/>
      <c r="Y454" s="445"/>
      <c r="Z454" s="439"/>
      <c r="AA454" s="450"/>
      <c r="AB454" s="445"/>
      <c r="AC454" s="449"/>
      <c r="AD454" s="445"/>
      <c r="AE454" s="554"/>
      <c r="AF454" s="448"/>
      <c r="AG454" s="448"/>
      <c r="AH454" s="448"/>
      <c r="CR454" s="445"/>
      <c r="CT454" s="448"/>
      <c r="CU454" s="448"/>
      <c r="CW454" s="448"/>
      <c r="CX454" s="448"/>
      <c r="CZ454" s="448"/>
      <c r="DA454" s="448"/>
      <c r="DC454" s="448"/>
      <c r="DD454" s="448"/>
      <c r="DF454" s="448"/>
      <c r="DG454" s="448"/>
      <c r="DJ454" s="445"/>
      <c r="DK454" s="445"/>
      <c r="DM454" s="447"/>
      <c r="DN454" s="447"/>
      <c r="DO454" s="462">
        <v>971</v>
      </c>
      <c r="DP454" s="461" t="s">
        <v>74</v>
      </c>
      <c r="DQ454" s="460">
        <v>6</v>
      </c>
      <c r="DR454" s="459"/>
    </row>
    <row r="455" spans="4:122" s="435" customFormat="1" x14ac:dyDescent="0.25">
      <c r="D455" s="448"/>
      <c r="E455" s="448"/>
      <c r="F455" s="453"/>
      <c r="G455" s="454"/>
      <c r="H455" s="454"/>
      <c r="I455" s="453"/>
      <c r="J455" s="454"/>
      <c r="K455" s="453"/>
      <c r="L455" s="453"/>
      <c r="M455" s="453"/>
      <c r="N455" s="453"/>
      <c r="O455" s="453"/>
      <c r="P455" s="452"/>
      <c r="Q455" s="446"/>
      <c r="R455" s="446"/>
      <c r="S455" s="602"/>
      <c r="U455" s="445"/>
      <c r="V455" s="450"/>
      <c r="W455" s="434"/>
      <c r="X455" s="451"/>
      <c r="Y455" s="445"/>
      <c r="Z455" s="439"/>
      <c r="AA455" s="450"/>
      <c r="AB455" s="445"/>
      <c r="AC455" s="449"/>
      <c r="AD455" s="445"/>
      <c r="AE455" s="554"/>
      <c r="AF455" s="448"/>
      <c r="AG455" s="448"/>
      <c r="AH455" s="448"/>
      <c r="CR455" s="445"/>
      <c r="CT455" s="448"/>
      <c r="CU455" s="448"/>
      <c r="CW455" s="448"/>
      <c r="CX455" s="448"/>
      <c r="CZ455" s="448"/>
      <c r="DA455" s="448"/>
      <c r="DC455" s="448"/>
      <c r="DD455" s="448"/>
      <c r="DF455" s="448"/>
      <c r="DG455" s="448"/>
      <c r="DJ455" s="445"/>
      <c r="DK455" s="445"/>
      <c r="DM455" s="447"/>
      <c r="DN455" s="447"/>
      <c r="DO455" s="458">
        <v>972</v>
      </c>
      <c r="DP455" s="457" t="s">
        <v>75</v>
      </c>
      <c r="DQ455" s="456">
        <v>7</v>
      </c>
      <c r="DR455" s="455"/>
    </row>
    <row r="456" spans="4:122" s="435" customFormat="1" x14ac:dyDescent="0.25">
      <c r="D456" s="448"/>
      <c r="E456" s="448"/>
      <c r="F456" s="453"/>
      <c r="G456" s="454"/>
      <c r="H456" s="454"/>
      <c r="I456" s="453"/>
      <c r="J456" s="454"/>
      <c r="K456" s="453"/>
      <c r="L456" s="453"/>
      <c r="M456" s="453"/>
      <c r="N456" s="453"/>
      <c r="O456" s="453"/>
      <c r="P456" s="452"/>
      <c r="Q456" s="446"/>
      <c r="R456" s="446"/>
      <c r="S456" s="602"/>
      <c r="U456" s="445"/>
      <c r="V456" s="450"/>
      <c r="W456" s="434"/>
      <c r="X456" s="451"/>
      <c r="Y456" s="445"/>
      <c r="Z456" s="439"/>
      <c r="AA456" s="450"/>
      <c r="AB456" s="445"/>
      <c r="AC456" s="449"/>
      <c r="AD456" s="445"/>
      <c r="AE456" s="554"/>
      <c r="AF456" s="448"/>
      <c r="AG456" s="448"/>
      <c r="AH456" s="448"/>
      <c r="CR456" s="445"/>
      <c r="CT456" s="448"/>
      <c r="CU456" s="448"/>
      <c r="CW456" s="448"/>
      <c r="CX456" s="448"/>
      <c r="CZ456" s="448"/>
      <c r="DA456" s="448"/>
      <c r="DC456" s="448"/>
      <c r="DD456" s="448"/>
      <c r="DF456" s="448"/>
      <c r="DG456" s="448"/>
      <c r="DJ456" s="445"/>
      <c r="DK456" s="445"/>
      <c r="DM456" s="447"/>
      <c r="DN456" s="447"/>
    </row>
    <row r="457" spans="4:122" s="435" customFormat="1" x14ac:dyDescent="0.25">
      <c r="D457" s="448"/>
      <c r="E457" s="448"/>
      <c r="F457" s="453"/>
      <c r="G457" s="454"/>
      <c r="H457" s="454"/>
      <c r="I457" s="453"/>
      <c r="J457" s="454"/>
      <c r="K457" s="453"/>
      <c r="L457" s="453"/>
      <c r="M457" s="453"/>
      <c r="N457" s="453"/>
      <c r="O457" s="453"/>
      <c r="P457" s="452"/>
      <c r="Q457" s="446"/>
      <c r="R457" s="446"/>
      <c r="S457" s="602"/>
      <c r="U457" s="445"/>
      <c r="V457" s="450"/>
      <c r="W457" s="434"/>
      <c r="X457" s="451"/>
      <c r="Y457" s="445"/>
      <c r="Z457" s="439"/>
      <c r="AA457" s="450"/>
      <c r="AB457" s="445"/>
      <c r="AC457" s="449"/>
      <c r="AD457" s="445"/>
      <c r="AE457" s="554"/>
      <c r="AF457" s="448"/>
      <c r="AG457" s="448"/>
      <c r="AH457" s="448"/>
      <c r="CR457" s="445"/>
      <c r="CT457" s="448"/>
      <c r="CU457" s="448"/>
      <c r="CW457" s="448"/>
      <c r="CX457" s="448"/>
      <c r="CZ457" s="448"/>
      <c r="DA457" s="448"/>
      <c r="DC457" s="448"/>
      <c r="DD457" s="448"/>
      <c r="DF457" s="448"/>
      <c r="DG457" s="448"/>
      <c r="DJ457" s="445"/>
      <c r="DK457" s="445"/>
      <c r="DM457" s="447"/>
      <c r="DN457" s="447"/>
    </row>
    <row r="458" spans="4:122" s="435" customFormat="1" x14ac:dyDescent="0.25">
      <c r="D458" s="448"/>
      <c r="E458" s="448"/>
      <c r="F458" s="453"/>
      <c r="G458" s="454"/>
      <c r="H458" s="454"/>
      <c r="I458" s="453"/>
      <c r="J458" s="454"/>
      <c r="K458" s="453"/>
      <c r="L458" s="453"/>
      <c r="M458" s="453"/>
      <c r="N458" s="453"/>
      <c r="O458" s="453"/>
      <c r="P458" s="452"/>
      <c r="Q458" s="446"/>
      <c r="R458" s="446"/>
      <c r="S458" s="602"/>
      <c r="U458" s="445"/>
      <c r="V458" s="450"/>
      <c r="W458" s="434"/>
      <c r="X458" s="451"/>
      <c r="Y458" s="445"/>
      <c r="Z458" s="439"/>
      <c r="AA458" s="450"/>
      <c r="AB458" s="445"/>
      <c r="AC458" s="449"/>
      <c r="AD458" s="445"/>
      <c r="AE458" s="554"/>
      <c r="AF458" s="448"/>
      <c r="AG458" s="448"/>
      <c r="AH458" s="448"/>
      <c r="CR458" s="445"/>
      <c r="CT458" s="448"/>
      <c r="CU458" s="448"/>
      <c r="CW458" s="448"/>
      <c r="CX458" s="448"/>
      <c r="CZ458" s="448"/>
      <c r="DA458" s="448"/>
      <c r="DC458" s="448"/>
      <c r="DD458" s="448"/>
      <c r="DF458" s="448"/>
      <c r="DG458" s="448"/>
      <c r="DJ458" s="445"/>
      <c r="DK458" s="445"/>
      <c r="DM458" s="447"/>
      <c r="DN458" s="447"/>
    </row>
    <row r="459" spans="4:122" s="435" customFormat="1" x14ac:dyDescent="0.25">
      <c r="D459" s="448"/>
      <c r="E459" s="448"/>
      <c r="F459" s="453"/>
      <c r="G459" s="454"/>
      <c r="H459" s="454"/>
      <c r="I459" s="453"/>
      <c r="J459" s="454"/>
      <c r="K459" s="453"/>
      <c r="L459" s="453"/>
      <c r="M459" s="453"/>
      <c r="N459" s="453"/>
      <c r="O459" s="453"/>
      <c r="P459" s="452"/>
      <c r="Q459" s="446"/>
      <c r="R459" s="446"/>
      <c r="S459" s="602"/>
      <c r="U459" s="445"/>
      <c r="V459" s="450"/>
      <c r="W459" s="434"/>
      <c r="X459" s="451"/>
      <c r="Y459" s="445"/>
      <c r="Z459" s="439"/>
      <c r="AA459" s="450"/>
      <c r="AB459" s="445"/>
      <c r="AC459" s="449"/>
      <c r="AD459" s="445"/>
      <c r="AE459" s="554"/>
      <c r="AF459" s="448"/>
      <c r="AG459" s="448"/>
      <c r="AH459" s="448"/>
      <c r="CR459" s="445"/>
      <c r="CT459" s="448"/>
      <c r="CU459" s="448"/>
      <c r="CW459" s="448"/>
      <c r="CX459" s="448"/>
      <c r="CZ459" s="448"/>
      <c r="DA459" s="448"/>
      <c r="DC459" s="448"/>
      <c r="DD459" s="448"/>
      <c r="DF459" s="448"/>
      <c r="DG459" s="448"/>
      <c r="DJ459" s="445"/>
      <c r="DK459" s="445"/>
      <c r="DM459" s="447"/>
      <c r="DN459" s="447"/>
    </row>
    <row r="460" spans="4:122" s="435" customFormat="1" x14ac:dyDescent="0.25">
      <c r="D460" s="448"/>
      <c r="E460" s="448"/>
      <c r="F460" s="453"/>
      <c r="G460" s="454"/>
      <c r="H460" s="454"/>
      <c r="I460" s="453"/>
      <c r="J460" s="454"/>
      <c r="K460" s="453"/>
      <c r="L460" s="453"/>
      <c r="M460" s="453"/>
      <c r="N460" s="453"/>
      <c r="O460" s="453"/>
      <c r="P460" s="452"/>
      <c r="Q460" s="446"/>
      <c r="R460" s="446"/>
      <c r="S460" s="602"/>
      <c r="U460" s="445"/>
      <c r="V460" s="450"/>
      <c r="W460" s="434"/>
      <c r="X460" s="451"/>
      <c r="Y460" s="445"/>
      <c r="Z460" s="439"/>
      <c r="AA460" s="450"/>
      <c r="AB460" s="445"/>
      <c r="AC460" s="449"/>
      <c r="AD460" s="445"/>
      <c r="AE460" s="554"/>
      <c r="AF460" s="448"/>
      <c r="AG460" s="448"/>
      <c r="AH460" s="448"/>
      <c r="CR460" s="445"/>
      <c r="CT460" s="448"/>
      <c r="CU460" s="448"/>
      <c r="CW460" s="448"/>
      <c r="CX460" s="448"/>
      <c r="CZ460" s="448"/>
      <c r="DA460" s="448"/>
      <c r="DC460" s="448"/>
      <c r="DD460" s="448"/>
      <c r="DF460" s="448"/>
      <c r="DG460" s="448"/>
      <c r="DJ460" s="445"/>
      <c r="DK460" s="445"/>
      <c r="DM460" s="447"/>
      <c r="DN460" s="447"/>
    </row>
    <row r="461" spans="4:122" s="435" customFormat="1" x14ac:dyDescent="0.25">
      <c r="D461" s="448"/>
      <c r="E461" s="448"/>
      <c r="F461" s="453"/>
      <c r="G461" s="454"/>
      <c r="H461" s="454"/>
      <c r="I461" s="453"/>
      <c r="J461" s="454"/>
      <c r="K461" s="453"/>
      <c r="L461" s="453"/>
      <c r="M461" s="453"/>
      <c r="N461" s="453"/>
      <c r="O461" s="453"/>
      <c r="P461" s="452"/>
      <c r="Q461" s="446"/>
      <c r="R461" s="446"/>
      <c r="S461" s="602"/>
      <c r="U461" s="445"/>
      <c r="V461" s="450"/>
      <c r="W461" s="434"/>
      <c r="X461" s="451"/>
      <c r="Y461" s="445"/>
      <c r="Z461" s="439"/>
      <c r="AA461" s="450"/>
      <c r="AB461" s="445"/>
      <c r="AC461" s="449"/>
      <c r="AD461" s="445"/>
      <c r="AE461" s="554"/>
      <c r="AF461" s="448"/>
      <c r="AG461" s="448"/>
      <c r="AH461" s="448"/>
      <c r="CR461" s="445"/>
      <c r="CT461" s="448"/>
      <c r="CU461" s="448"/>
      <c r="CW461" s="448"/>
      <c r="CX461" s="448"/>
      <c r="CZ461" s="448"/>
      <c r="DA461" s="448"/>
      <c r="DC461" s="448"/>
      <c r="DD461" s="448"/>
      <c r="DF461" s="448"/>
      <c r="DG461" s="448"/>
      <c r="DJ461" s="445"/>
      <c r="DK461" s="445"/>
      <c r="DM461" s="447"/>
      <c r="DN461" s="447"/>
    </row>
    <row r="462" spans="4:122" s="435" customFormat="1" x14ac:dyDescent="0.25">
      <c r="D462" s="448"/>
      <c r="E462" s="448"/>
      <c r="F462" s="453"/>
      <c r="G462" s="454"/>
      <c r="H462" s="454"/>
      <c r="I462" s="453"/>
      <c r="J462" s="454"/>
      <c r="K462" s="453"/>
      <c r="L462" s="453"/>
      <c r="M462" s="453"/>
      <c r="N462" s="453"/>
      <c r="O462" s="453"/>
      <c r="P462" s="452"/>
      <c r="Q462" s="446"/>
      <c r="R462" s="446"/>
      <c r="S462" s="602"/>
      <c r="U462" s="445"/>
      <c r="V462" s="450"/>
      <c r="W462" s="434"/>
      <c r="X462" s="451"/>
      <c r="Y462" s="445"/>
      <c r="Z462" s="439"/>
      <c r="AA462" s="450"/>
      <c r="AB462" s="445"/>
      <c r="AC462" s="449"/>
      <c r="AD462" s="445"/>
      <c r="AE462" s="554"/>
      <c r="AF462" s="448"/>
      <c r="AG462" s="448"/>
      <c r="AH462" s="448"/>
      <c r="CR462" s="445"/>
      <c r="CT462" s="448"/>
      <c r="CU462" s="448"/>
      <c r="CW462" s="448"/>
      <c r="CX462" s="448"/>
      <c r="CZ462" s="448"/>
      <c r="DA462" s="448"/>
      <c r="DC462" s="448"/>
      <c r="DD462" s="448"/>
      <c r="DF462" s="448"/>
      <c r="DG462" s="448"/>
      <c r="DJ462" s="445"/>
      <c r="DK462" s="445"/>
      <c r="DM462" s="447"/>
      <c r="DN462" s="447"/>
    </row>
    <row r="463" spans="4:122" s="435" customFormat="1" x14ac:dyDescent="0.25">
      <c r="D463" s="448"/>
      <c r="E463" s="448"/>
      <c r="F463" s="453"/>
      <c r="G463" s="454"/>
      <c r="H463" s="454"/>
      <c r="I463" s="453"/>
      <c r="J463" s="454"/>
      <c r="K463" s="453"/>
      <c r="L463" s="453"/>
      <c r="M463" s="453"/>
      <c r="N463" s="453"/>
      <c r="O463" s="453"/>
      <c r="P463" s="452"/>
      <c r="Q463" s="446"/>
      <c r="R463" s="446"/>
      <c r="S463" s="602"/>
      <c r="U463" s="445"/>
      <c r="V463" s="450"/>
      <c r="W463" s="434"/>
      <c r="X463" s="451"/>
      <c r="Y463" s="445"/>
      <c r="Z463" s="439"/>
      <c r="AA463" s="450"/>
      <c r="AB463" s="445"/>
      <c r="AC463" s="449"/>
      <c r="AD463" s="445"/>
      <c r="AE463" s="554"/>
      <c r="AF463" s="448"/>
      <c r="AG463" s="448"/>
      <c r="AH463" s="448"/>
      <c r="CR463" s="445"/>
      <c r="CT463" s="448"/>
      <c r="CU463" s="448"/>
      <c r="CW463" s="448"/>
      <c r="CX463" s="448"/>
      <c r="CZ463" s="448"/>
      <c r="DA463" s="448"/>
      <c r="DC463" s="448"/>
      <c r="DD463" s="448"/>
      <c r="DF463" s="448"/>
      <c r="DG463" s="448"/>
      <c r="DJ463" s="445"/>
      <c r="DK463" s="445"/>
      <c r="DM463" s="447"/>
      <c r="DN463" s="447"/>
    </row>
    <row r="464" spans="4:122" s="435" customFormat="1" x14ac:dyDescent="0.25">
      <c r="D464" s="448"/>
      <c r="E464" s="448"/>
      <c r="F464" s="453"/>
      <c r="G464" s="454"/>
      <c r="H464" s="454"/>
      <c r="I464" s="453"/>
      <c r="J464" s="454"/>
      <c r="K464" s="453"/>
      <c r="L464" s="453"/>
      <c r="M464" s="453"/>
      <c r="N464" s="453"/>
      <c r="O464" s="453"/>
      <c r="P464" s="452"/>
      <c r="Q464" s="446"/>
      <c r="R464" s="446"/>
      <c r="S464" s="602"/>
      <c r="U464" s="445"/>
      <c r="V464" s="450"/>
      <c r="W464" s="434"/>
      <c r="X464" s="451"/>
      <c r="Y464" s="445"/>
      <c r="Z464" s="439"/>
      <c r="AA464" s="450"/>
      <c r="AB464" s="445"/>
      <c r="AC464" s="449"/>
      <c r="AD464" s="445"/>
      <c r="AE464" s="554"/>
      <c r="AF464" s="448"/>
      <c r="AG464" s="448"/>
      <c r="AH464" s="448"/>
      <c r="CR464" s="445"/>
      <c r="CT464" s="448"/>
      <c r="CU464" s="448"/>
      <c r="CW464" s="448"/>
      <c r="CX464" s="448"/>
      <c r="CZ464" s="448"/>
      <c r="DA464" s="448"/>
      <c r="DC464" s="448"/>
      <c r="DD464" s="448"/>
      <c r="DF464" s="448"/>
      <c r="DG464" s="448"/>
      <c r="DJ464" s="445"/>
      <c r="DK464" s="445"/>
      <c r="DM464" s="447"/>
      <c r="DN464" s="447"/>
    </row>
    <row r="465" spans="1:16367" x14ac:dyDescent="0.25">
      <c r="A465" s="435"/>
      <c r="B465" s="435"/>
      <c r="C465" s="435"/>
      <c r="D465" s="448"/>
      <c r="E465" s="448"/>
      <c r="F465" s="453"/>
      <c r="G465" s="454"/>
      <c r="H465" s="454"/>
      <c r="I465" s="453"/>
      <c r="J465" s="454"/>
      <c r="K465" s="453"/>
      <c r="L465" s="453"/>
      <c r="M465" s="453"/>
      <c r="N465" s="453"/>
      <c r="O465" s="453"/>
      <c r="P465" s="452"/>
      <c r="Q465" s="446"/>
      <c r="R465" s="446"/>
      <c r="S465" s="602"/>
      <c r="T465" s="435"/>
      <c r="U465" s="445"/>
      <c r="V465" s="450"/>
      <c r="X465" s="451"/>
      <c r="Y465" s="445"/>
      <c r="AA465" s="450"/>
      <c r="AB465" s="445"/>
      <c r="AC465" s="449"/>
      <c r="AD465" s="445"/>
      <c r="AE465" s="554"/>
      <c r="AF465" s="448"/>
      <c r="AG465" s="448"/>
      <c r="AH465" s="448"/>
      <c r="AI465" s="435"/>
      <c r="AJ465" s="435"/>
      <c r="AK465" s="435"/>
      <c r="AL465" s="435"/>
      <c r="AM465" s="435"/>
      <c r="AN465" s="435"/>
      <c r="AO465" s="435"/>
      <c r="AP465" s="435"/>
      <c r="AQ465" s="435"/>
      <c r="AR465" s="435"/>
      <c r="AS465" s="435"/>
      <c r="AT465" s="435"/>
      <c r="AU465" s="435"/>
      <c r="AV465" s="435"/>
      <c r="AW465" s="435"/>
      <c r="AX465" s="435"/>
      <c r="AY465" s="435"/>
      <c r="AZ465" s="435"/>
      <c r="BA465" s="435"/>
      <c r="BB465" s="435"/>
      <c r="BC465" s="435"/>
      <c r="BD465" s="435"/>
      <c r="BE465" s="435"/>
      <c r="BF465" s="435"/>
      <c r="BG465" s="435"/>
      <c r="BH465" s="435"/>
      <c r="BI465" s="435"/>
      <c r="BJ465" s="435"/>
      <c r="BK465" s="435"/>
      <c r="BL465" s="435"/>
      <c r="BM465" s="435"/>
      <c r="BN465" s="435"/>
      <c r="BO465" s="435"/>
      <c r="BP465" s="435"/>
      <c r="BQ465" s="435"/>
      <c r="BR465" s="435"/>
      <c r="BS465" s="435"/>
      <c r="BT465" s="435"/>
      <c r="BU465" s="435"/>
      <c r="BV465" s="435"/>
      <c r="BW465" s="435"/>
      <c r="BX465" s="435"/>
      <c r="BY465" s="435"/>
      <c r="BZ465" s="435"/>
      <c r="CA465" s="435"/>
      <c r="CB465" s="435"/>
      <c r="CC465" s="435"/>
      <c r="CD465" s="435"/>
      <c r="CE465" s="435"/>
      <c r="CF465" s="435"/>
      <c r="CG465" s="435"/>
      <c r="CH465" s="435"/>
      <c r="CI465" s="435"/>
      <c r="CJ465" s="435"/>
      <c r="CK465" s="435"/>
      <c r="CL465" s="435"/>
      <c r="CM465" s="435"/>
      <c r="CN465" s="435"/>
      <c r="CO465" s="435"/>
      <c r="CP465" s="435"/>
      <c r="CQ465" s="435"/>
      <c r="CR465" s="445"/>
      <c r="CS465" s="435"/>
      <c r="CT465" s="448"/>
      <c r="CU465" s="448"/>
      <c r="CV465" s="435"/>
      <c r="CW465" s="448"/>
      <c r="CX465" s="448"/>
      <c r="CY465" s="435"/>
      <c r="CZ465" s="448"/>
      <c r="DA465" s="448"/>
      <c r="DB465" s="435"/>
      <c r="DC465" s="448"/>
      <c r="DD465" s="448"/>
      <c r="DE465" s="435"/>
      <c r="DF465" s="448"/>
      <c r="DG465" s="448"/>
      <c r="DH465" s="435"/>
      <c r="DJ465" s="445"/>
      <c r="DK465" s="445"/>
      <c r="DL465" s="435"/>
      <c r="DM465" s="447"/>
      <c r="DN465" s="447"/>
      <c r="DO465" s="435"/>
      <c r="DP465" s="435"/>
      <c r="DQ465" s="435"/>
      <c r="DR465" s="435"/>
      <c r="DS465" s="435"/>
      <c r="DT465" s="435"/>
      <c r="DU465" s="435"/>
      <c r="DV465" s="435"/>
      <c r="DW465" s="435"/>
      <c r="DX465" s="435"/>
      <c r="DY465" s="435"/>
      <c r="DZ465" s="435"/>
      <c r="EA465" s="435"/>
      <c r="EB465" s="435"/>
      <c r="EC465" s="435"/>
      <c r="ED465" s="435"/>
      <c r="EE465" s="435"/>
      <c r="EF465" s="435"/>
      <c r="EG465" s="435"/>
      <c r="EH465" s="435"/>
      <c r="EI465" s="435"/>
      <c r="EJ465" s="435"/>
      <c r="EK465" s="435"/>
      <c r="EL465" s="435"/>
      <c r="EM465" s="435"/>
      <c r="EN465" s="435"/>
      <c r="EO465" s="435"/>
      <c r="EP465" s="435"/>
      <c r="EQ465" s="435"/>
      <c r="ER465" s="435"/>
      <c r="ES465" s="435"/>
      <c r="ET465" s="435"/>
      <c r="EU465" s="435"/>
      <c r="EV465" s="435"/>
      <c r="EW465" s="435"/>
      <c r="EX465" s="435"/>
      <c r="EY465" s="435"/>
      <c r="EZ465" s="435"/>
      <c r="FA465" s="435"/>
      <c r="FB465" s="435"/>
      <c r="FC465" s="435"/>
      <c r="FD465" s="435"/>
      <c r="FE465" s="435"/>
      <c r="FF465" s="435"/>
      <c r="FG465" s="435"/>
      <c r="FH465" s="435"/>
      <c r="FI465" s="435"/>
      <c r="FJ465" s="435"/>
      <c r="FK465" s="435"/>
      <c r="FL465" s="435"/>
      <c r="FM465" s="435"/>
      <c r="FN465" s="435"/>
      <c r="FO465" s="435"/>
      <c r="FP465" s="435"/>
      <c r="FQ465" s="435"/>
      <c r="FR465" s="435"/>
      <c r="FS465" s="435"/>
      <c r="FT465" s="435"/>
      <c r="FU465" s="435"/>
      <c r="FV465" s="435"/>
      <c r="FW465" s="435"/>
      <c r="FX465" s="435"/>
      <c r="FY465" s="435"/>
      <c r="FZ465" s="435"/>
      <c r="GA465" s="435"/>
      <c r="GB465" s="435"/>
      <c r="GC465" s="435"/>
      <c r="GD465" s="435"/>
      <c r="GE465" s="435"/>
      <c r="GF465" s="435"/>
      <c r="GG465" s="435"/>
      <c r="GH465" s="435"/>
      <c r="GI465" s="435"/>
      <c r="GJ465" s="435"/>
      <c r="GK465" s="435"/>
      <c r="GL465" s="435"/>
      <c r="GM465" s="435"/>
      <c r="GN465" s="435"/>
      <c r="GO465" s="435"/>
      <c r="GP465" s="435"/>
      <c r="GQ465" s="435"/>
      <c r="GR465" s="435"/>
      <c r="GS465" s="435"/>
      <c r="GT465" s="435"/>
      <c r="GU465" s="435"/>
      <c r="GV465" s="435"/>
      <c r="GW465" s="435"/>
      <c r="GX465" s="435"/>
      <c r="GY465" s="435"/>
      <c r="GZ465" s="435"/>
      <c r="HA465" s="435"/>
      <c r="HB465" s="435"/>
      <c r="HC465" s="435"/>
      <c r="HD465" s="435"/>
      <c r="HE465" s="435"/>
      <c r="HF465" s="435"/>
      <c r="HG465" s="435"/>
      <c r="HH465" s="435"/>
      <c r="HI465" s="435"/>
      <c r="HJ465" s="435"/>
      <c r="HK465" s="435"/>
      <c r="HL465" s="435"/>
      <c r="HM465" s="435"/>
      <c r="HN465" s="435"/>
      <c r="HO465" s="435"/>
      <c r="HP465" s="435"/>
      <c r="HQ465" s="435"/>
      <c r="HR465" s="435"/>
      <c r="HS465" s="435"/>
      <c r="HT465" s="435"/>
      <c r="HU465" s="435"/>
      <c r="HV465" s="435"/>
      <c r="HW465" s="435"/>
      <c r="HX465" s="435"/>
      <c r="HY465" s="435"/>
      <c r="HZ465" s="435"/>
      <c r="IA465" s="435"/>
      <c r="IB465" s="435"/>
      <c r="IC465" s="435"/>
      <c r="ID465" s="435"/>
      <c r="IE465" s="435"/>
      <c r="IF465" s="435"/>
      <c r="IG465" s="435"/>
      <c r="IH465" s="435"/>
      <c r="II465" s="435"/>
      <c r="IJ465" s="435"/>
      <c r="IK465" s="435"/>
      <c r="IL465" s="435"/>
      <c r="IM465" s="435"/>
      <c r="IN465" s="435"/>
      <c r="IO465" s="435"/>
      <c r="IP465" s="435"/>
      <c r="IQ465" s="435"/>
      <c r="IR465" s="435"/>
      <c r="IS465" s="435"/>
      <c r="IT465" s="435"/>
      <c r="IU465" s="435"/>
      <c r="IV465" s="435"/>
      <c r="IW465" s="435"/>
      <c r="IX465" s="435"/>
      <c r="IY465" s="435"/>
      <c r="IZ465" s="435"/>
      <c r="JA465" s="435"/>
      <c r="JB465" s="435"/>
      <c r="JC465" s="435"/>
      <c r="JD465" s="435"/>
      <c r="JE465" s="435"/>
      <c r="JF465" s="435"/>
      <c r="JG465" s="435"/>
      <c r="JH465" s="435"/>
      <c r="JI465" s="435"/>
      <c r="JJ465" s="435"/>
      <c r="JK465" s="435"/>
      <c r="JL465" s="435"/>
      <c r="JM465" s="435"/>
      <c r="JN465" s="435"/>
      <c r="JO465" s="435"/>
      <c r="JP465" s="435"/>
      <c r="JQ465" s="435"/>
      <c r="JR465" s="435"/>
      <c r="JS465" s="435"/>
      <c r="JT465" s="435"/>
      <c r="JU465" s="435"/>
      <c r="JV465" s="435"/>
      <c r="JW465" s="435"/>
      <c r="JX465" s="435"/>
      <c r="JY465" s="435"/>
      <c r="JZ465" s="435"/>
      <c r="KA465" s="435"/>
      <c r="KB465" s="435"/>
      <c r="KC465" s="435"/>
      <c r="KD465" s="435"/>
      <c r="KE465" s="435"/>
      <c r="KF465" s="435"/>
      <c r="KG465" s="435"/>
      <c r="KH465" s="435"/>
      <c r="KI465" s="435"/>
      <c r="KJ465" s="435"/>
      <c r="KK465" s="435"/>
      <c r="KL465" s="435"/>
      <c r="KM465" s="435"/>
      <c r="KN465" s="435"/>
      <c r="KO465" s="435"/>
      <c r="KP465" s="435"/>
      <c r="KQ465" s="435"/>
      <c r="KR465" s="435"/>
      <c r="KS465" s="435"/>
      <c r="KT465" s="435"/>
      <c r="KU465" s="435"/>
      <c r="KV465" s="435"/>
      <c r="KW465" s="435"/>
      <c r="KX465" s="435"/>
      <c r="KY465" s="435"/>
      <c r="KZ465" s="435"/>
      <c r="LA465" s="435"/>
      <c r="LB465" s="435"/>
      <c r="LC465" s="435"/>
      <c r="LD465" s="435"/>
      <c r="LE465" s="435"/>
      <c r="LF465" s="435"/>
      <c r="LG465" s="435"/>
      <c r="LH465" s="435"/>
      <c r="LI465" s="435"/>
      <c r="LJ465" s="435"/>
      <c r="LK465" s="435"/>
      <c r="LL465" s="435"/>
      <c r="LM465" s="435"/>
      <c r="LN465" s="435"/>
      <c r="LO465" s="435"/>
      <c r="LP465" s="435"/>
      <c r="LQ465" s="435"/>
      <c r="LR465" s="435"/>
      <c r="LS465" s="435"/>
      <c r="LT465" s="435"/>
      <c r="LU465" s="435"/>
      <c r="LV465" s="435"/>
      <c r="LW465" s="435"/>
      <c r="LX465" s="435"/>
      <c r="LY465" s="435"/>
      <c r="LZ465" s="435"/>
      <c r="MA465" s="435"/>
      <c r="MB465" s="435"/>
      <c r="MC465" s="435"/>
      <c r="MD465" s="435"/>
      <c r="ME465" s="435"/>
      <c r="MF465" s="435"/>
      <c r="MG465" s="435"/>
      <c r="MH465" s="435"/>
      <c r="MI465" s="435"/>
      <c r="MJ465" s="435"/>
      <c r="MK465" s="435"/>
      <c r="ML465" s="435"/>
      <c r="MM465" s="435"/>
      <c r="MN465" s="435"/>
      <c r="MO465" s="435"/>
      <c r="MP465" s="435"/>
      <c r="MQ465" s="435"/>
      <c r="MR465" s="435"/>
      <c r="MS465" s="435"/>
      <c r="MT465" s="435"/>
      <c r="MU465" s="435"/>
      <c r="MV465" s="435"/>
      <c r="MW465" s="435"/>
      <c r="MX465" s="435"/>
      <c r="MY465" s="435"/>
      <c r="MZ465" s="435"/>
      <c r="NA465" s="435"/>
      <c r="NB465" s="435"/>
      <c r="NC465" s="435"/>
      <c r="ND465" s="435"/>
      <c r="NE465" s="435"/>
      <c r="NF465" s="435"/>
      <c r="NG465" s="435"/>
      <c r="NH465" s="435"/>
      <c r="NI465" s="435"/>
      <c r="NJ465" s="435"/>
      <c r="NK465" s="435"/>
      <c r="NL465" s="435"/>
      <c r="NM465" s="435"/>
      <c r="NN465" s="435"/>
      <c r="NO465" s="435"/>
      <c r="NP465" s="435"/>
      <c r="NQ465" s="435"/>
      <c r="NR465" s="435"/>
      <c r="NS465" s="435"/>
      <c r="NT465" s="435"/>
      <c r="NU465" s="435"/>
      <c r="NV465" s="435"/>
      <c r="NW465" s="435"/>
      <c r="NX465" s="435"/>
      <c r="NY465" s="435"/>
      <c r="NZ465" s="435"/>
      <c r="OA465" s="435"/>
      <c r="OB465" s="435"/>
      <c r="OC465" s="435"/>
      <c r="OD465" s="435"/>
      <c r="OE465" s="435"/>
      <c r="OF465" s="435"/>
      <c r="OG465" s="435"/>
      <c r="OH465" s="435"/>
      <c r="OI465" s="435"/>
      <c r="OJ465" s="435"/>
      <c r="OK465" s="435"/>
      <c r="OL465" s="435"/>
      <c r="OM465" s="435"/>
      <c r="ON465" s="435"/>
      <c r="OO465" s="435"/>
      <c r="OP465" s="435"/>
      <c r="OQ465" s="435"/>
      <c r="OR465" s="435"/>
      <c r="OS465" s="435"/>
      <c r="OT465" s="435"/>
      <c r="OU465" s="435"/>
      <c r="OV465" s="435"/>
      <c r="OW465" s="435"/>
      <c r="OX465" s="435"/>
      <c r="OY465" s="435"/>
      <c r="OZ465" s="435"/>
      <c r="PA465" s="435"/>
      <c r="PB465" s="435"/>
      <c r="PC465" s="435"/>
      <c r="PD465" s="435"/>
      <c r="PE465" s="435"/>
      <c r="PF465" s="435"/>
      <c r="PG465" s="435"/>
      <c r="PH465" s="435"/>
      <c r="PI465" s="435"/>
      <c r="PJ465" s="435"/>
      <c r="PK465" s="435"/>
      <c r="PL465" s="435"/>
      <c r="PM465" s="435"/>
      <c r="PN465" s="435"/>
      <c r="PO465" s="435"/>
      <c r="PP465" s="435"/>
      <c r="PQ465" s="435"/>
      <c r="PR465" s="435"/>
      <c r="PS465" s="435"/>
      <c r="PT465" s="435"/>
      <c r="PU465" s="435"/>
      <c r="PV465" s="435"/>
      <c r="PW465" s="435"/>
      <c r="PX465" s="435"/>
      <c r="PY465" s="435"/>
      <c r="PZ465" s="435"/>
      <c r="QA465" s="435"/>
      <c r="QB465" s="435"/>
      <c r="QC465" s="435"/>
      <c r="QD465" s="435"/>
      <c r="QE465" s="435"/>
      <c r="QF465" s="435"/>
      <c r="QG465" s="435"/>
      <c r="QH465" s="435"/>
      <c r="QI465" s="435"/>
      <c r="QJ465" s="435"/>
      <c r="QK465" s="435"/>
      <c r="QL465" s="435"/>
      <c r="QM465" s="435"/>
      <c r="QN465" s="435"/>
      <c r="QO465" s="435"/>
      <c r="QP465" s="435"/>
      <c r="QQ465" s="435"/>
      <c r="QR465" s="435"/>
      <c r="QS465" s="435"/>
      <c r="QT465" s="435"/>
      <c r="QU465" s="435"/>
      <c r="QV465" s="435"/>
      <c r="QW465" s="435"/>
      <c r="QX465" s="435"/>
      <c r="QY465" s="435"/>
      <c r="QZ465" s="435"/>
      <c r="RA465" s="435"/>
      <c r="RB465" s="435"/>
      <c r="RC465" s="435"/>
      <c r="RD465" s="435"/>
      <c r="RE465" s="435"/>
      <c r="RF465" s="435"/>
      <c r="RG465" s="435"/>
      <c r="RH465" s="435"/>
      <c r="RI465" s="435"/>
      <c r="RJ465" s="435"/>
      <c r="RK465" s="435"/>
      <c r="RL465" s="435"/>
      <c r="RM465" s="435"/>
      <c r="RN465" s="435"/>
      <c r="RO465" s="435"/>
      <c r="RP465" s="435"/>
      <c r="RQ465" s="435"/>
      <c r="RR465" s="435"/>
      <c r="RS465" s="435"/>
      <c r="RT465" s="435"/>
      <c r="RU465" s="435"/>
      <c r="RV465" s="435"/>
      <c r="RW465" s="435"/>
      <c r="RX465" s="435"/>
      <c r="RY465" s="435"/>
      <c r="RZ465" s="435"/>
      <c r="SA465" s="435"/>
      <c r="SB465" s="435"/>
      <c r="SC465" s="435"/>
      <c r="SD465" s="435"/>
      <c r="SE465" s="435"/>
      <c r="SF465" s="435"/>
      <c r="SG465" s="435"/>
      <c r="SH465" s="435"/>
      <c r="SI465" s="435"/>
      <c r="SJ465" s="435"/>
      <c r="SK465" s="435"/>
      <c r="SL465" s="435"/>
      <c r="SM465" s="435"/>
      <c r="SN465" s="435"/>
      <c r="SO465" s="435"/>
      <c r="SP465" s="435"/>
      <c r="SQ465" s="435"/>
      <c r="SR465" s="435"/>
      <c r="SS465" s="435"/>
      <c r="ST465" s="435"/>
      <c r="SU465" s="435"/>
      <c r="SV465" s="435"/>
      <c r="SW465" s="435"/>
      <c r="SX465" s="435"/>
      <c r="SY465" s="435"/>
      <c r="SZ465" s="435"/>
      <c r="TA465" s="435"/>
      <c r="TB465" s="435"/>
      <c r="TC465" s="435"/>
      <c r="TD465" s="435"/>
      <c r="TE465" s="435"/>
      <c r="TF465" s="435"/>
      <c r="TG465" s="435"/>
      <c r="TH465" s="435"/>
      <c r="TI465" s="435"/>
      <c r="TJ465" s="435"/>
      <c r="TK465" s="435"/>
      <c r="TL465" s="435"/>
      <c r="TM465" s="435"/>
      <c r="TN465" s="435"/>
      <c r="TO465" s="435"/>
      <c r="TP465" s="435"/>
      <c r="TQ465" s="435"/>
      <c r="TR465" s="435"/>
      <c r="TS465" s="435"/>
      <c r="TT465" s="435"/>
      <c r="TU465" s="435"/>
      <c r="TV465" s="435"/>
      <c r="TW465" s="435"/>
      <c r="TX465" s="435"/>
      <c r="TY465" s="435"/>
      <c r="TZ465" s="435"/>
      <c r="UA465" s="435"/>
      <c r="UB465" s="435"/>
      <c r="UC465" s="435"/>
      <c r="UD465" s="435"/>
      <c r="UE465" s="435"/>
      <c r="UF465" s="435"/>
      <c r="UG465" s="435"/>
      <c r="UH465" s="435"/>
      <c r="UI465" s="435"/>
      <c r="UJ465" s="435"/>
      <c r="UK465" s="435"/>
      <c r="UL465" s="435"/>
      <c r="UM465" s="435"/>
      <c r="UN465" s="435"/>
      <c r="UO465" s="435"/>
      <c r="UP465" s="435"/>
      <c r="UQ465" s="435"/>
      <c r="UR465" s="435"/>
      <c r="US465" s="435"/>
      <c r="UT465" s="435"/>
      <c r="UU465" s="435"/>
      <c r="UV465" s="435"/>
      <c r="UW465" s="435"/>
      <c r="UX465" s="435"/>
      <c r="UY465" s="435"/>
      <c r="UZ465" s="435"/>
      <c r="VA465" s="435"/>
      <c r="VB465" s="435"/>
      <c r="VC465" s="435"/>
      <c r="VD465" s="435"/>
      <c r="VE465" s="435"/>
      <c r="VF465" s="435"/>
      <c r="VG465" s="435"/>
      <c r="VH465" s="435"/>
      <c r="VI465" s="435"/>
      <c r="VJ465" s="435"/>
      <c r="VK465" s="435"/>
      <c r="VL465" s="435"/>
      <c r="VM465" s="435"/>
      <c r="VN465" s="435"/>
      <c r="VO465" s="435"/>
      <c r="VP465" s="435"/>
      <c r="VQ465" s="435"/>
      <c r="VR465" s="435"/>
      <c r="VS465" s="435"/>
      <c r="VT465" s="435"/>
      <c r="VU465" s="435"/>
      <c r="VV465" s="435"/>
      <c r="VW465" s="435"/>
      <c r="VX465" s="435"/>
      <c r="VY465" s="435"/>
      <c r="VZ465" s="435"/>
      <c r="WA465" s="435"/>
      <c r="WB465" s="435"/>
      <c r="WC465" s="435"/>
      <c r="WD465" s="435"/>
      <c r="WE465" s="435"/>
      <c r="WF465" s="435"/>
      <c r="WG465" s="435"/>
      <c r="WH465" s="435"/>
      <c r="WI465" s="435"/>
      <c r="WJ465" s="435"/>
      <c r="WK465" s="435"/>
      <c r="WL465" s="435"/>
      <c r="WM465" s="435"/>
      <c r="WN465" s="435"/>
      <c r="WO465" s="435"/>
      <c r="WP465" s="435"/>
      <c r="WQ465" s="435"/>
      <c r="WR465" s="435"/>
      <c r="WS465" s="435"/>
      <c r="WT465" s="435"/>
      <c r="WU465" s="435"/>
      <c r="WV465" s="435"/>
      <c r="WW465" s="435"/>
      <c r="WX465" s="435"/>
      <c r="WY465" s="435"/>
      <c r="WZ465" s="435"/>
      <c r="XA465" s="435"/>
      <c r="XB465" s="435"/>
      <c r="XC465" s="435"/>
      <c r="XD465" s="435"/>
      <c r="XE465" s="435"/>
      <c r="XF465" s="435"/>
      <c r="XG465" s="435"/>
      <c r="XH465" s="435"/>
      <c r="XI465" s="435"/>
      <c r="XJ465" s="435"/>
      <c r="XK465" s="435"/>
      <c r="XL465" s="435"/>
      <c r="XM465" s="435"/>
      <c r="XN465" s="435"/>
      <c r="XO465" s="435"/>
      <c r="XP465" s="435"/>
      <c r="XQ465" s="435"/>
      <c r="XR465" s="435"/>
      <c r="XS465" s="435"/>
      <c r="XT465" s="435"/>
      <c r="XU465" s="435"/>
      <c r="XV465" s="435"/>
      <c r="XW465" s="435"/>
      <c r="XX465" s="435"/>
      <c r="XY465" s="435"/>
      <c r="XZ465" s="435"/>
      <c r="YA465" s="435"/>
      <c r="YB465" s="435"/>
      <c r="YC465" s="435"/>
      <c r="YD465" s="435"/>
      <c r="YE465" s="435"/>
      <c r="YF465" s="435"/>
      <c r="YG465" s="435"/>
      <c r="YH465" s="435"/>
      <c r="YI465" s="435"/>
      <c r="YJ465" s="435"/>
      <c r="YK465" s="435"/>
      <c r="YL465" s="435"/>
      <c r="YM465" s="435"/>
      <c r="YN465" s="435"/>
      <c r="YO465" s="435"/>
      <c r="YP465" s="435"/>
      <c r="YQ465" s="435"/>
      <c r="YR465" s="435"/>
      <c r="YS465" s="435"/>
      <c r="YT465" s="435"/>
      <c r="YU465" s="435"/>
      <c r="YV465" s="435"/>
      <c r="YW465" s="435"/>
      <c r="YX465" s="435"/>
      <c r="YY465" s="435"/>
      <c r="YZ465" s="435"/>
      <c r="ZA465" s="435"/>
      <c r="ZB465" s="435"/>
      <c r="ZC465" s="435"/>
      <c r="ZD465" s="435"/>
      <c r="ZE465" s="435"/>
      <c r="ZF465" s="435"/>
      <c r="ZG465" s="435"/>
      <c r="ZH465" s="435"/>
      <c r="ZI465" s="435"/>
      <c r="ZJ465" s="435"/>
      <c r="ZK465" s="435"/>
      <c r="ZL465" s="435"/>
      <c r="ZM465" s="435"/>
      <c r="ZN465" s="435"/>
      <c r="ZO465" s="435"/>
      <c r="ZP465" s="435"/>
      <c r="ZQ465" s="435"/>
      <c r="ZR465" s="435"/>
      <c r="ZS465" s="435"/>
      <c r="ZT465" s="435"/>
      <c r="ZU465" s="435"/>
      <c r="ZV465" s="435"/>
      <c r="ZW465" s="435"/>
      <c r="ZX465" s="435"/>
      <c r="ZY465" s="435"/>
      <c r="ZZ465" s="435"/>
      <c r="AAA465" s="435"/>
      <c r="AAB465" s="435"/>
      <c r="AAC465" s="435"/>
      <c r="AAD465" s="435"/>
      <c r="AAE465" s="435"/>
      <c r="AAF465" s="435"/>
      <c r="AAG465" s="435"/>
      <c r="AAH465" s="435"/>
      <c r="AAI465" s="435"/>
      <c r="AAJ465" s="435"/>
      <c r="AAK465" s="435"/>
      <c r="AAL465" s="435"/>
      <c r="AAM465" s="435"/>
      <c r="AAN465" s="435"/>
      <c r="AAO465" s="435"/>
      <c r="AAP465" s="435"/>
      <c r="AAQ465" s="435"/>
      <c r="AAR465" s="435"/>
      <c r="AAS465" s="435"/>
      <c r="AAT465" s="435"/>
      <c r="AAU465" s="435"/>
      <c r="AAV465" s="435"/>
      <c r="AAW465" s="435"/>
      <c r="AAX465" s="435"/>
      <c r="AAY465" s="435"/>
      <c r="AAZ465" s="435"/>
      <c r="ABA465" s="435"/>
      <c r="ABB465" s="435"/>
      <c r="ABC465" s="435"/>
      <c r="ABD465" s="435"/>
      <c r="ABE465" s="435"/>
      <c r="ABF465" s="435"/>
      <c r="ABG465" s="435"/>
      <c r="ABH465" s="435"/>
      <c r="ABI465" s="435"/>
      <c r="ABJ465" s="435"/>
      <c r="ABK465" s="435"/>
      <c r="ABL465" s="435"/>
      <c r="ABM465" s="435"/>
      <c r="ABN465" s="435"/>
      <c r="ABO465" s="435"/>
      <c r="ABP465" s="435"/>
      <c r="ABQ465" s="435"/>
      <c r="ABR465" s="435"/>
      <c r="ABS465" s="435"/>
      <c r="ABT465" s="435"/>
      <c r="ABU465" s="435"/>
      <c r="ABV465" s="435"/>
      <c r="ABW465" s="435"/>
      <c r="ABX465" s="435"/>
      <c r="ABY465" s="435"/>
      <c r="ABZ465" s="435"/>
      <c r="ACA465" s="435"/>
      <c r="ACB465" s="435"/>
      <c r="ACC465" s="435"/>
      <c r="ACD465" s="435"/>
      <c r="ACE465" s="435"/>
      <c r="ACF465" s="435"/>
      <c r="ACG465" s="435"/>
      <c r="ACH465" s="435"/>
      <c r="ACI465" s="435"/>
      <c r="ACJ465" s="435"/>
      <c r="ACK465" s="435"/>
      <c r="ACL465" s="435"/>
      <c r="ACM465" s="435"/>
      <c r="ACN465" s="435"/>
      <c r="ACO465" s="435"/>
      <c r="ACP465" s="435"/>
      <c r="ACQ465" s="435"/>
      <c r="ACR465" s="435"/>
      <c r="ACS465" s="435"/>
      <c r="ACT465" s="435"/>
      <c r="ACU465" s="435"/>
      <c r="ACV465" s="435"/>
      <c r="ACW465" s="435"/>
      <c r="ACX465" s="435"/>
      <c r="ACY465" s="435"/>
      <c r="ACZ465" s="435"/>
      <c r="ADA465" s="435"/>
      <c r="ADB465" s="435"/>
      <c r="ADC465" s="435"/>
      <c r="ADD465" s="435"/>
      <c r="ADE465" s="435"/>
      <c r="ADF465" s="435"/>
      <c r="ADG465" s="435"/>
      <c r="ADH465" s="435"/>
      <c r="ADI465" s="435"/>
      <c r="ADJ465" s="435"/>
      <c r="ADK465" s="435"/>
      <c r="ADL465" s="435"/>
      <c r="ADM465" s="435"/>
      <c r="ADN465" s="435"/>
      <c r="ADO465" s="435"/>
      <c r="ADP465" s="435"/>
      <c r="ADQ465" s="435"/>
      <c r="ADR465" s="435"/>
      <c r="ADS465" s="435"/>
      <c r="ADT465" s="435"/>
      <c r="ADU465" s="435"/>
      <c r="ADV465" s="435"/>
      <c r="ADW465" s="435"/>
      <c r="ADX465" s="435"/>
      <c r="ADY465" s="435"/>
      <c r="ADZ465" s="435"/>
      <c r="AEA465" s="435"/>
      <c r="AEB465" s="435"/>
      <c r="AEC465" s="435"/>
      <c r="AED465" s="435"/>
      <c r="AEE465" s="435"/>
      <c r="AEF465" s="435"/>
      <c r="AEG465" s="435"/>
      <c r="AEH465" s="435"/>
      <c r="AEI465" s="435"/>
      <c r="AEJ465" s="435"/>
      <c r="AEK465" s="435"/>
      <c r="AEL465" s="435"/>
      <c r="AEM465" s="435"/>
      <c r="AEN465" s="435"/>
      <c r="AEO465" s="435"/>
      <c r="AEP465" s="435"/>
      <c r="AEQ465" s="435"/>
      <c r="AER465" s="435"/>
      <c r="AES465" s="435"/>
      <c r="AET465" s="435"/>
      <c r="AEU465" s="435"/>
      <c r="AEV465" s="435"/>
      <c r="AEW465" s="435"/>
      <c r="AEX465" s="435"/>
      <c r="AEY465" s="435"/>
      <c r="AEZ465" s="435"/>
      <c r="AFA465" s="435"/>
      <c r="AFB465" s="435"/>
      <c r="AFC465" s="435"/>
      <c r="AFD465" s="435"/>
      <c r="AFE465" s="435"/>
      <c r="AFF465" s="435"/>
      <c r="AFG465" s="435"/>
      <c r="AFH465" s="435"/>
      <c r="AFI465" s="435"/>
      <c r="AFJ465" s="435"/>
      <c r="AFK465" s="435"/>
      <c r="AFL465" s="435"/>
      <c r="AFM465" s="435"/>
      <c r="AFN465" s="435"/>
      <c r="AFO465" s="435"/>
      <c r="AFP465" s="435"/>
      <c r="AFQ465" s="435"/>
      <c r="AFR465" s="435"/>
      <c r="AFS465" s="435"/>
      <c r="AFT465" s="435"/>
      <c r="AFU465" s="435"/>
      <c r="AFV465" s="435"/>
      <c r="AFW465" s="435"/>
      <c r="AFX465" s="435"/>
      <c r="AFY465" s="435"/>
      <c r="AFZ465" s="435"/>
      <c r="AGA465" s="435"/>
      <c r="AGB465" s="435"/>
      <c r="AGC465" s="435"/>
      <c r="AGD465" s="435"/>
      <c r="AGE465" s="435"/>
      <c r="AGF465" s="435"/>
      <c r="AGG465" s="435"/>
      <c r="AGH465" s="435"/>
      <c r="AGI465" s="435"/>
      <c r="AGJ465" s="435"/>
      <c r="AGK465" s="435"/>
      <c r="AGL465" s="435"/>
      <c r="AGM465" s="435"/>
      <c r="AGN465" s="435"/>
      <c r="AGO465" s="435"/>
      <c r="AGP465" s="435"/>
      <c r="AGQ465" s="435"/>
      <c r="AGR465" s="435"/>
      <c r="AGS465" s="435"/>
      <c r="AGT465" s="435"/>
      <c r="AGU465" s="435"/>
      <c r="AGV465" s="435"/>
      <c r="AGW465" s="435"/>
      <c r="AGX465" s="435"/>
      <c r="AGY465" s="435"/>
      <c r="AGZ465" s="435"/>
      <c r="AHA465" s="435"/>
      <c r="AHB465" s="435"/>
      <c r="AHC465" s="435"/>
      <c r="AHD465" s="435"/>
      <c r="AHE465" s="435"/>
      <c r="AHF465" s="435"/>
      <c r="AHG465" s="435"/>
      <c r="AHH465" s="435"/>
      <c r="AHI465" s="435"/>
      <c r="AHJ465" s="435"/>
      <c r="AHK465" s="435"/>
      <c r="AHL465" s="435"/>
      <c r="AHM465" s="435"/>
      <c r="AHN465" s="435"/>
      <c r="AHO465" s="435"/>
      <c r="AHP465" s="435"/>
      <c r="AHQ465" s="435"/>
      <c r="AHR465" s="435"/>
      <c r="AHS465" s="435"/>
      <c r="AHT465" s="435"/>
      <c r="AHU465" s="435"/>
      <c r="AHV465" s="435"/>
      <c r="AHW465" s="435"/>
      <c r="AHX465" s="435"/>
      <c r="AHY465" s="435"/>
      <c r="AHZ465" s="435"/>
      <c r="AIA465" s="435"/>
      <c r="AIB465" s="435"/>
      <c r="AIC465" s="435"/>
      <c r="AID465" s="435"/>
      <c r="AIE465" s="435"/>
      <c r="AIF465" s="435"/>
      <c r="AIG465" s="435"/>
      <c r="AIH465" s="435"/>
      <c r="AII465" s="435"/>
      <c r="AIJ465" s="435"/>
      <c r="AIK465" s="435"/>
      <c r="AIL465" s="435"/>
      <c r="AIM465" s="435"/>
      <c r="AIN465" s="435"/>
      <c r="AIO465" s="435"/>
      <c r="AIP465" s="435"/>
      <c r="AIQ465" s="435"/>
      <c r="AIR465" s="435"/>
      <c r="AIS465" s="435"/>
      <c r="AIT465" s="435"/>
      <c r="AIU465" s="435"/>
      <c r="AIV465" s="435"/>
      <c r="AIW465" s="435"/>
      <c r="AIX465" s="435"/>
      <c r="AIY465" s="435"/>
      <c r="AIZ465" s="435"/>
      <c r="AJA465" s="435"/>
      <c r="AJB465" s="435"/>
      <c r="AJC465" s="435"/>
      <c r="AJD465" s="435"/>
      <c r="AJE465" s="435"/>
      <c r="AJF465" s="435"/>
      <c r="AJG465" s="435"/>
      <c r="AJH465" s="435"/>
      <c r="AJI465" s="435"/>
      <c r="AJJ465" s="435"/>
      <c r="AJK465" s="435"/>
      <c r="AJL465" s="435"/>
      <c r="AJM465" s="435"/>
      <c r="AJN465" s="435"/>
      <c r="AJO465" s="435"/>
      <c r="AJP465" s="435"/>
      <c r="AJQ465" s="435"/>
      <c r="AJR465" s="435"/>
      <c r="AJS465" s="435"/>
      <c r="AJT465" s="435"/>
      <c r="AJU465" s="435"/>
      <c r="AJV465" s="435"/>
      <c r="AJW465" s="435"/>
      <c r="AJX465" s="435"/>
      <c r="AJY465" s="435"/>
      <c r="AJZ465" s="435"/>
      <c r="AKA465" s="435"/>
      <c r="AKB465" s="435"/>
      <c r="AKC465" s="435"/>
      <c r="AKD465" s="435"/>
      <c r="AKE465" s="435"/>
      <c r="AKF465" s="435"/>
      <c r="AKG465" s="435"/>
      <c r="AKH465" s="435"/>
      <c r="AKI465" s="435"/>
      <c r="AKJ465" s="435"/>
      <c r="AKK465" s="435"/>
      <c r="AKL465" s="435"/>
      <c r="AKM465" s="435"/>
      <c r="AKN465" s="435"/>
      <c r="AKO465" s="435"/>
      <c r="AKP465" s="435"/>
      <c r="AKQ465" s="435"/>
      <c r="AKR465" s="435"/>
      <c r="AKS465" s="435"/>
      <c r="AKT465" s="435"/>
      <c r="AKU465" s="435"/>
      <c r="AKV465" s="435"/>
      <c r="AKW465" s="435"/>
      <c r="AKX465" s="435"/>
      <c r="AKY465" s="435"/>
      <c r="AKZ465" s="435"/>
      <c r="ALA465" s="435"/>
      <c r="ALB465" s="435"/>
      <c r="ALC465" s="435"/>
      <c r="ALD465" s="435"/>
      <c r="ALE465" s="435"/>
      <c r="ALF465" s="435"/>
      <c r="ALG465" s="435"/>
      <c r="ALH465" s="435"/>
      <c r="ALI465" s="435"/>
      <c r="ALJ465" s="435"/>
      <c r="ALK465" s="435"/>
      <c r="ALL465" s="435"/>
      <c r="ALM465" s="435"/>
      <c r="ALN465" s="435"/>
      <c r="ALO465" s="435"/>
      <c r="ALP465" s="435"/>
      <c r="ALQ465" s="435"/>
      <c r="ALR465" s="435"/>
      <c r="ALS465" s="435"/>
      <c r="ALT465" s="435"/>
      <c r="ALU465" s="435"/>
      <c r="ALV465" s="435"/>
      <c r="ALW465" s="435"/>
      <c r="ALX465" s="435"/>
      <c r="ALY465" s="435"/>
      <c r="ALZ465" s="435"/>
      <c r="AMA465" s="435"/>
      <c r="AMB465" s="435"/>
      <c r="AMC465" s="435"/>
      <c r="AMD465" s="435"/>
      <c r="AME465" s="435"/>
      <c r="AMF465" s="435"/>
      <c r="AMG465" s="435"/>
      <c r="AMH465" s="435"/>
      <c r="AMI465" s="435"/>
      <c r="AMJ465" s="435"/>
      <c r="AMK465" s="435"/>
      <c r="AML465" s="435"/>
      <c r="AMM465" s="435"/>
      <c r="AMN465" s="435"/>
      <c r="AMO465" s="435"/>
      <c r="AMP465" s="435"/>
      <c r="AMQ465" s="435"/>
      <c r="AMR465" s="435"/>
      <c r="AMS465" s="435"/>
      <c r="AMT465" s="435"/>
      <c r="AMU465" s="435"/>
      <c r="AMV465" s="435"/>
      <c r="AMW465" s="435"/>
      <c r="AMX465" s="435"/>
      <c r="AMY465" s="435"/>
      <c r="AMZ465" s="435"/>
      <c r="ANA465" s="435"/>
      <c r="ANB465" s="435"/>
      <c r="ANC465" s="435"/>
      <c r="AND465" s="435"/>
      <c r="ANE465" s="435"/>
      <c r="ANF465" s="435"/>
      <c r="ANG465" s="435"/>
      <c r="ANH465" s="435"/>
      <c r="ANI465" s="435"/>
      <c r="ANJ465" s="435"/>
      <c r="ANK465" s="435"/>
      <c r="ANL465" s="435"/>
      <c r="ANM465" s="435"/>
      <c r="ANN465" s="435"/>
      <c r="ANO465" s="435"/>
      <c r="ANP465" s="435"/>
      <c r="ANQ465" s="435"/>
      <c r="ANR465" s="435"/>
      <c r="ANS465" s="435"/>
      <c r="ANT465" s="435"/>
      <c r="ANU465" s="435"/>
      <c r="ANV465" s="435"/>
      <c r="ANW465" s="435"/>
      <c r="ANX465" s="435"/>
      <c r="ANY465" s="435"/>
      <c r="ANZ465" s="435"/>
      <c r="AOA465" s="435"/>
      <c r="AOB465" s="435"/>
      <c r="AOC465" s="435"/>
      <c r="AOD465" s="435"/>
      <c r="AOE465" s="435"/>
      <c r="AOF465" s="435"/>
      <c r="AOG465" s="435"/>
      <c r="AOH465" s="435"/>
      <c r="AOI465" s="435"/>
      <c r="AOJ465" s="435"/>
      <c r="AOK465" s="435"/>
      <c r="AOL465" s="435"/>
      <c r="AOM465" s="435"/>
      <c r="AON465" s="435"/>
      <c r="AOO465" s="435"/>
      <c r="AOP465" s="435"/>
      <c r="AOQ465" s="435"/>
      <c r="AOR465" s="435"/>
      <c r="AOS465" s="435"/>
      <c r="AOT465" s="435"/>
      <c r="AOU465" s="435"/>
      <c r="AOV465" s="435"/>
      <c r="AOW465" s="435"/>
      <c r="AOX465" s="435"/>
      <c r="AOY465" s="435"/>
      <c r="AOZ465" s="435"/>
      <c r="APA465" s="435"/>
      <c r="APB465" s="435"/>
      <c r="APC465" s="435"/>
      <c r="APD465" s="435"/>
      <c r="APE465" s="435"/>
      <c r="APF465" s="435"/>
      <c r="APG465" s="435"/>
      <c r="APH465" s="435"/>
      <c r="API465" s="435"/>
      <c r="APJ465" s="435"/>
      <c r="APK465" s="435"/>
      <c r="APL465" s="435"/>
      <c r="APM465" s="435"/>
      <c r="APN465" s="435"/>
      <c r="APO465" s="435"/>
      <c r="APP465" s="435"/>
      <c r="APQ465" s="435"/>
      <c r="APR465" s="435"/>
      <c r="APS465" s="435"/>
      <c r="APT465" s="435"/>
      <c r="APU465" s="435"/>
      <c r="APV465" s="435"/>
      <c r="APW465" s="435"/>
      <c r="APX465" s="435"/>
      <c r="APY465" s="435"/>
      <c r="APZ465" s="435"/>
      <c r="AQA465" s="435"/>
      <c r="AQB465" s="435"/>
      <c r="AQC465" s="435"/>
      <c r="AQD465" s="435"/>
      <c r="AQE465" s="435"/>
      <c r="AQF465" s="435"/>
      <c r="AQG465" s="435"/>
      <c r="AQH465" s="435"/>
      <c r="AQI465" s="435"/>
      <c r="AQJ465" s="435"/>
      <c r="AQK465" s="435"/>
      <c r="AQL465" s="435"/>
      <c r="AQM465" s="435"/>
      <c r="AQN465" s="435"/>
      <c r="AQO465" s="435"/>
      <c r="AQP465" s="435"/>
      <c r="AQQ465" s="435"/>
      <c r="AQR465" s="435"/>
      <c r="AQS465" s="435"/>
      <c r="AQT465" s="435"/>
      <c r="AQU465" s="435"/>
      <c r="AQV465" s="435"/>
      <c r="AQW465" s="435"/>
      <c r="AQX465" s="435"/>
      <c r="AQY465" s="435"/>
      <c r="AQZ465" s="435"/>
      <c r="ARA465" s="435"/>
      <c r="ARB465" s="435"/>
      <c r="ARC465" s="435"/>
      <c r="ARD465" s="435"/>
      <c r="ARE465" s="435"/>
      <c r="ARF465" s="435"/>
      <c r="ARG465" s="435"/>
      <c r="ARH465" s="435"/>
      <c r="ARI465" s="435"/>
      <c r="ARJ465" s="435"/>
      <c r="ARK465" s="435"/>
      <c r="ARL465" s="435"/>
      <c r="ARM465" s="435"/>
      <c r="ARN465" s="435"/>
      <c r="ARO465" s="435"/>
      <c r="ARP465" s="435"/>
      <c r="ARQ465" s="435"/>
      <c r="ARR465" s="435"/>
      <c r="ARS465" s="435"/>
      <c r="ART465" s="435"/>
      <c r="ARU465" s="435"/>
      <c r="ARV465" s="435"/>
      <c r="ARW465" s="435"/>
      <c r="ARX465" s="435"/>
      <c r="ARY465" s="435"/>
      <c r="ARZ465" s="435"/>
      <c r="ASA465" s="435"/>
      <c r="ASB465" s="435"/>
      <c r="ASC465" s="435"/>
      <c r="ASD465" s="435"/>
      <c r="ASE465" s="435"/>
      <c r="ASF465" s="435"/>
      <c r="ASG465" s="435"/>
      <c r="ASH465" s="435"/>
      <c r="ASI465" s="435"/>
      <c r="ASJ465" s="435"/>
      <c r="ASK465" s="435"/>
      <c r="ASL465" s="435"/>
      <c r="ASM465" s="435"/>
      <c r="ASN465" s="435"/>
      <c r="ASO465" s="435"/>
      <c r="ASP465" s="435"/>
      <c r="ASQ465" s="435"/>
      <c r="ASR465" s="435"/>
      <c r="ASS465" s="435"/>
      <c r="AST465" s="435"/>
      <c r="ASU465" s="435"/>
      <c r="ASV465" s="435"/>
      <c r="ASW465" s="435"/>
      <c r="ASX465" s="435"/>
      <c r="ASY465" s="435"/>
      <c r="ASZ465" s="435"/>
      <c r="ATA465" s="435"/>
      <c r="ATB465" s="435"/>
      <c r="ATC465" s="435"/>
      <c r="ATD465" s="435"/>
      <c r="ATE465" s="435"/>
      <c r="ATF465" s="435"/>
      <c r="ATG465" s="435"/>
      <c r="ATH465" s="435"/>
      <c r="ATI465" s="435"/>
      <c r="ATJ465" s="435"/>
      <c r="ATK465" s="435"/>
      <c r="ATL465" s="435"/>
      <c r="ATM465" s="435"/>
      <c r="ATN465" s="435"/>
      <c r="ATO465" s="435"/>
      <c r="ATP465" s="435"/>
      <c r="ATQ465" s="435"/>
      <c r="ATR465" s="435"/>
      <c r="ATS465" s="435"/>
      <c r="ATT465" s="435"/>
      <c r="ATU465" s="435"/>
      <c r="ATV465" s="435"/>
      <c r="ATW465" s="435"/>
      <c r="ATX465" s="435"/>
      <c r="ATY465" s="435"/>
      <c r="ATZ465" s="435"/>
      <c r="AUA465" s="435"/>
      <c r="AUB465" s="435"/>
      <c r="AUC465" s="435"/>
      <c r="AUD465" s="435"/>
      <c r="AUE465" s="435"/>
      <c r="AUF465" s="435"/>
      <c r="AUG465" s="435"/>
      <c r="AUH465" s="435"/>
      <c r="AUI465" s="435"/>
      <c r="AUJ465" s="435"/>
      <c r="AUK465" s="435"/>
      <c r="AUL465" s="435"/>
      <c r="AUM465" s="435"/>
      <c r="AUN465" s="435"/>
      <c r="AUO465" s="435"/>
      <c r="AUP465" s="435"/>
      <c r="AUQ465" s="435"/>
      <c r="AUR465" s="435"/>
      <c r="AUS465" s="435"/>
      <c r="AUT465" s="435"/>
      <c r="AUU465" s="435"/>
      <c r="AUV465" s="435"/>
      <c r="AUW465" s="435"/>
      <c r="AUX465" s="435"/>
      <c r="AUY465" s="435"/>
      <c r="AUZ465" s="435"/>
      <c r="AVA465" s="435"/>
      <c r="AVB465" s="435"/>
      <c r="AVC465" s="435"/>
      <c r="AVD465" s="435"/>
      <c r="AVE465" s="435"/>
      <c r="AVF465" s="435"/>
      <c r="AVG465" s="435"/>
      <c r="AVH465" s="435"/>
      <c r="AVI465" s="435"/>
      <c r="AVJ465" s="435"/>
      <c r="AVK465" s="435"/>
      <c r="AVL465" s="435"/>
      <c r="AVM465" s="435"/>
      <c r="AVN465" s="435"/>
      <c r="AVO465" s="435"/>
      <c r="AVP465" s="435"/>
      <c r="AVQ465" s="435"/>
      <c r="AVR465" s="435"/>
      <c r="AVS465" s="435"/>
      <c r="AVT465" s="435"/>
      <c r="AVU465" s="435"/>
      <c r="AVV465" s="435"/>
      <c r="AVW465" s="435"/>
      <c r="AVX465" s="435"/>
      <c r="AVY465" s="435"/>
      <c r="AVZ465" s="435"/>
      <c r="AWA465" s="435"/>
      <c r="AWB465" s="435"/>
      <c r="AWC465" s="435"/>
      <c r="AWD465" s="435"/>
      <c r="AWE465" s="435"/>
      <c r="AWF465" s="435"/>
      <c r="AWG465" s="435"/>
      <c r="AWH465" s="435"/>
      <c r="AWI465" s="435"/>
      <c r="AWJ465" s="435"/>
      <c r="AWK465" s="435"/>
      <c r="AWL465" s="435"/>
      <c r="AWM465" s="435"/>
      <c r="AWN465" s="435"/>
      <c r="AWO465" s="435"/>
      <c r="AWP465" s="435"/>
      <c r="AWQ465" s="435"/>
      <c r="AWR465" s="435"/>
      <c r="AWS465" s="435"/>
      <c r="AWT465" s="435"/>
      <c r="AWU465" s="435"/>
      <c r="AWV465" s="435"/>
      <c r="AWW465" s="435"/>
      <c r="AWX465" s="435"/>
      <c r="AWY465" s="435"/>
      <c r="AWZ465" s="435"/>
      <c r="AXA465" s="435"/>
      <c r="AXB465" s="435"/>
      <c r="AXC465" s="435"/>
      <c r="AXD465" s="435"/>
      <c r="AXE465" s="435"/>
      <c r="AXF465" s="435"/>
      <c r="AXG465" s="435"/>
      <c r="AXH465" s="435"/>
      <c r="AXI465" s="435"/>
      <c r="AXJ465" s="435"/>
      <c r="AXK465" s="435"/>
      <c r="AXL465" s="435"/>
      <c r="AXM465" s="435"/>
      <c r="AXN465" s="435"/>
      <c r="AXO465" s="435"/>
      <c r="AXP465" s="435"/>
      <c r="AXQ465" s="435"/>
      <c r="AXR465" s="435"/>
      <c r="AXS465" s="435"/>
      <c r="AXT465" s="435"/>
      <c r="AXU465" s="435"/>
      <c r="AXV465" s="435"/>
      <c r="AXW465" s="435"/>
      <c r="AXX465" s="435"/>
      <c r="AXY465" s="435"/>
      <c r="AXZ465" s="435"/>
      <c r="AYA465" s="435"/>
      <c r="AYB465" s="435"/>
      <c r="AYC465" s="435"/>
      <c r="AYD465" s="435"/>
      <c r="AYE465" s="435"/>
      <c r="AYF465" s="435"/>
      <c r="AYG465" s="435"/>
      <c r="AYH465" s="435"/>
      <c r="AYI465" s="435"/>
      <c r="AYJ465" s="435"/>
      <c r="AYK465" s="435"/>
      <c r="AYL465" s="435"/>
      <c r="AYM465" s="435"/>
      <c r="AYN465" s="435"/>
      <c r="AYO465" s="435"/>
      <c r="AYP465" s="435"/>
      <c r="AYQ465" s="435"/>
      <c r="AYR465" s="435"/>
      <c r="AYS465" s="435"/>
      <c r="AYT465" s="435"/>
      <c r="AYU465" s="435"/>
      <c r="AYV465" s="435"/>
      <c r="AYW465" s="435"/>
      <c r="AYX465" s="435"/>
      <c r="AYY465" s="435"/>
      <c r="AYZ465" s="435"/>
      <c r="AZA465" s="435"/>
      <c r="AZB465" s="435"/>
      <c r="AZC465" s="435"/>
      <c r="AZD465" s="435"/>
      <c r="AZE465" s="435"/>
      <c r="AZF465" s="435"/>
      <c r="AZG465" s="435"/>
      <c r="AZH465" s="435"/>
      <c r="AZI465" s="435"/>
      <c r="AZJ465" s="435"/>
      <c r="AZK465" s="435"/>
      <c r="AZL465" s="435"/>
      <c r="AZM465" s="435"/>
      <c r="AZN465" s="435"/>
      <c r="AZO465" s="435"/>
      <c r="AZP465" s="435"/>
      <c r="AZQ465" s="435"/>
      <c r="AZR465" s="435"/>
      <c r="AZS465" s="435"/>
      <c r="AZT465" s="435"/>
      <c r="AZU465" s="435"/>
      <c r="AZV465" s="435"/>
      <c r="AZW465" s="435"/>
      <c r="AZX465" s="435"/>
      <c r="AZY465" s="435"/>
      <c r="AZZ465" s="435"/>
      <c r="BAA465" s="435"/>
      <c r="BAB465" s="435"/>
      <c r="BAC465" s="435"/>
      <c r="BAD465" s="435"/>
      <c r="BAE465" s="435"/>
      <c r="BAF465" s="435"/>
      <c r="BAG465" s="435"/>
      <c r="BAH465" s="435"/>
      <c r="BAI465" s="435"/>
      <c r="BAJ465" s="435"/>
      <c r="BAK465" s="435"/>
      <c r="BAL465" s="435"/>
      <c r="BAM465" s="435"/>
      <c r="BAN465" s="435"/>
      <c r="BAO465" s="435"/>
      <c r="BAP465" s="435"/>
      <c r="BAQ465" s="435"/>
      <c r="BAR465" s="435"/>
      <c r="BAS465" s="435"/>
      <c r="BAT465" s="435"/>
      <c r="BAU465" s="435"/>
      <c r="BAV465" s="435"/>
      <c r="BAW465" s="435"/>
      <c r="BAX465" s="435"/>
      <c r="BAY465" s="435"/>
      <c r="BAZ465" s="435"/>
      <c r="BBA465" s="435"/>
      <c r="BBB465" s="435"/>
      <c r="BBC465" s="435"/>
      <c r="BBD465" s="435"/>
      <c r="BBE465" s="435"/>
      <c r="BBF465" s="435"/>
      <c r="BBG465" s="435"/>
      <c r="BBH465" s="435"/>
      <c r="BBI465" s="435"/>
      <c r="BBJ465" s="435"/>
      <c r="BBK465" s="435"/>
      <c r="BBL465" s="435"/>
      <c r="BBM465" s="435"/>
      <c r="BBN465" s="435"/>
      <c r="BBO465" s="435"/>
      <c r="BBP465" s="435"/>
      <c r="BBQ465" s="435"/>
      <c r="BBR465" s="435"/>
      <c r="BBS465" s="435"/>
      <c r="BBT465" s="435"/>
      <c r="BBU465" s="435"/>
      <c r="BBV465" s="435"/>
      <c r="BBW465" s="435"/>
      <c r="BBX465" s="435"/>
      <c r="BBY465" s="435"/>
      <c r="BBZ465" s="435"/>
      <c r="BCA465" s="435"/>
      <c r="BCB465" s="435"/>
      <c r="BCC465" s="435"/>
      <c r="BCD465" s="435"/>
      <c r="BCE465" s="435"/>
      <c r="BCF465" s="435"/>
      <c r="BCG465" s="435"/>
      <c r="BCH465" s="435"/>
      <c r="BCI465" s="435"/>
      <c r="BCJ465" s="435"/>
      <c r="BCK465" s="435"/>
      <c r="BCL465" s="435"/>
      <c r="BCM465" s="435"/>
      <c r="BCN465" s="435"/>
      <c r="BCO465" s="435"/>
      <c r="BCP465" s="435"/>
      <c r="BCQ465" s="435"/>
      <c r="BCR465" s="435"/>
      <c r="BCS465" s="435"/>
      <c r="BCT465" s="435"/>
      <c r="BCU465" s="435"/>
      <c r="BCV465" s="435"/>
      <c r="BCW465" s="435"/>
      <c r="BCX465" s="435"/>
      <c r="BCY465" s="435"/>
      <c r="BCZ465" s="435"/>
      <c r="BDA465" s="435"/>
      <c r="BDB465" s="435"/>
      <c r="BDC465" s="435"/>
      <c r="BDD465" s="435"/>
      <c r="BDE465" s="435"/>
      <c r="BDF465" s="435"/>
      <c r="BDG465" s="435"/>
      <c r="BDH465" s="435"/>
      <c r="BDI465" s="435"/>
      <c r="BDJ465" s="435"/>
      <c r="BDK465" s="435"/>
      <c r="BDL465" s="435"/>
      <c r="BDM465" s="435"/>
      <c r="BDN465" s="435"/>
      <c r="BDO465" s="435"/>
      <c r="BDP465" s="435"/>
      <c r="BDQ465" s="435"/>
      <c r="BDR465" s="435"/>
      <c r="BDS465" s="435"/>
      <c r="BDT465" s="435"/>
      <c r="BDU465" s="435"/>
      <c r="BDV465" s="435"/>
      <c r="BDW465" s="435"/>
      <c r="BDX465" s="435"/>
      <c r="BDY465" s="435"/>
      <c r="BDZ465" s="435"/>
      <c r="BEA465" s="435"/>
      <c r="BEB465" s="435"/>
      <c r="BEC465" s="435"/>
      <c r="BED465" s="435"/>
      <c r="BEE465" s="435"/>
      <c r="BEF465" s="435"/>
      <c r="BEG465" s="435"/>
      <c r="BEH465" s="435"/>
      <c r="BEI465" s="435"/>
      <c r="BEJ465" s="435"/>
      <c r="BEK465" s="435"/>
      <c r="BEL465" s="435"/>
      <c r="BEM465" s="435"/>
      <c r="BEN465" s="435"/>
      <c r="BEO465" s="435"/>
      <c r="BEP465" s="435"/>
      <c r="BEQ465" s="435"/>
      <c r="BER465" s="435"/>
      <c r="BES465" s="435"/>
      <c r="BET465" s="435"/>
      <c r="BEU465" s="435"/>
      <c r="BEV465" s="435"/>
      <c r="BEW465" s="435"/>
      <c r="BEX465" s="435"/>
      <c r="BEY465" s="435"/>
      <c r="BEZ465" s="435"/>
      <c r="BFA465" s="435"/>
      <c r="BFB465" s="435"/>
      <c r="BFC465" s="435"/>
      <c r="BFD465" s="435"/>
      <c r="BFE465" s="435"/>
      <c r="BFF465" s="435"/>
      <c r="BFG465" s="435"/>
      <c r="BFH465" s="435"/>
      <c r="BFI465" s="435"/>
      <c r="BFJ465" s="435"/>
      <c r="BFK465" s="435"/>
      <c r="BFL465" s="435"/>
      <c r="BFM465" s="435"/>
      <c r="BFN465" s="435"/>
      <c r="BFO465" s="435"/>
      <c r="BFP465" s="435"/>
      <c r="BFQ465" s="435"/>
      <c r="BFR465" s="435"/>
      <c r="BFS465" s="435"/>
      <c r="BFT465" s="435"/>
      <c r="BFU465" s="435"/>
      <c r="BFV465" s="435"/>
      <c r="BFW465" s="435"/>
      <c r="BFX465" s="435"/>
      <c r="BFY465" s="435"/>
      <c r="BFZ465" s="435"/>
      <c r="BGA465" s="435"/>
      <c r="BGB465" s="435"/>
      <c r="BGC465" s="435"/>
      <c r="BGD465" s="435"/>
      <c r="BGE465" s="435"/>
      <c r="BGF465" s="435"/>
      <c r="BGG465" s="435"/>
      <c r="BGH465" s="435"/>
      <c r="BGI465" s="435"/>
      <c r="BGJ465" s="435"/>
      <c r="BGK465" s="435"/>
      <c r="BGL465" s="435"/>
      <c r="BGM465" s="435"/>
      <c r="BGN465" s="435"/>
      <c r="BGO465" s="435"/>
      <c r="BGP465" s="435"/>
      <c r="BGQ465" s="435"/>
      <c r="BGR465" s="435"/>
      <c r="BGS465" s="435"/>
      <c r="BGT465" s="435"/>
      <c r="BGU465" s="435"/>
      <c r="BGV465" s="435"/>
      <c r="BGW465" s="435"/>
      <c r="BGX465" s="435"/>
      <c r="BGY465" s="435"/>
      <c r="BGZ465" s="435"/>
      <c r="BHA465" s="435"/>
      <c r="BHB465" s="435"/>
      <c r="BHC465" s="435"/>
      <c r="BHD465" s="435"/>
      <c r="BHE465" s="435"/>
      <c r="BHF465" s="435"/>
      <c r="BHG465" s="435"/>
      <c r="BHH465" s="435"/>
      <c r="BHI465" s="435"/>
      <c r="BHJ465" s="435"/>
      <c r="BHK465" s="435"/>
      <c r="BHL465" s="435"/>
      <c r="BHM465" s="435"/>
      <c r="BHN465" s="435"/>
      <c r="BHO465" s="435"/>
      <c r="BHP465" s="435"/>
      <c r="BHQ465" s="435"/>
      <c r="BHR465" s="435"/>
      <c r="BHS465" s="435"/>
      <c r="BHT465" s="435"/>
      <c r="BHU465" s="435"/>
      <c r="BHV465" s="435"/>
      <c r="BHW465" s="435"/>
      <c r="BHX465" s="435"/>
      <c r="BHY465" s="435"/>
      <c r="BHZ465" s="435"/>
      <c r="BIA465" s="435"/>
      <c r="BIB465" s="435"/>
      <c r="BIC465" s="435"/>
      <c r="BID465" s="435"/>
      <c r="BIE465" s="435"/>
      <c r="BIF465" s="435"/>
      <c r="BIG465" s="435"/>
      <c r="BIH465" s="435"/>
      <c r="BII465" s="435"/>
      <c r="BIJ465" s="435"/>
      <c r="BIK465" s="435"/>
      <c r="BIL465" s="435"/>
      <c r="BIM465" s="435"/>
      <c r="BIN465" s="435"/>
      <c r="BIO465" s="435"/>
      <c r="BIP465" s="435"/>
      <c r="BIQ465" s="435"/>
      <c r="BIR465" s="435"/>
      <c r="BIS465" s="435"/>
      <c r="BIT465" s="435"/>
      <c r="BIU465" s="435"/>
      <c r="BIV465" s="435"/>
      <c r="BIW465" s="435"/>
      <c r="BIX465" s="435"/>
      <c r="BIY465" s="435"/>
      <c r="BIZ465" s="435"/>
      <c r="BJA465" s="435"/>
      <c r="BJB465" s="435"/>
      <c r="BJC465" s="435"/>
      <c r="BJD465" s="435"/>
      <c r="BJE465" s="435"/>
      <c r="BJF465" s="435"/>
      <c r="BJG465" s="435"/>
      <c r="BJH465" s="435"/>
      <c r="BJI465" s="435"/>
      <c r="BJJ465" s="435"/>
      <c r="BJK465" s="435"/>
      <c r="BJL465" s="435"/>
      <c r="BJM465" s="435"/>
      <c r="BJN465" s="435"/>
      <c r="BJO465" s="435"/>
      <c r="BJP465" s="435"/>
      <c r="BJQ465" s="435"/>
      <c r="BJR465" s="435"/>
      <c r="BJS465" s="435"/>
      <c r="BJT465" s="435"/>
      <c r="BJU465" s="435"/>
      <c r="BJV465" s="435"/>
      <c r="BJW465" s="435"/>
      <c r="BJX465" s="435"/>
      <c r="BJY465" s="435"/>
      <c r="BJZ465" s="435"/>
      <c r="BKA465" s="435"/>
      <c r="BKB465" s="435"/>
      <c r="BKC465" s="435"/>
      <c r="BKD465" s="435"/>
      <c r="BKE465" s="435"/>
      <c r="BKF465" s="435"/>
      <c r="BKG465" s="435"/>
      <c r="BKH465" s="435"/>
      <c r="BKI465" s="435"/>
      <c r="BKJ465" s="435"/>
      <c r="BKK465" s="435"/>
      <c r="BKL465" s="435"/>
      <c r="BKM465" s="435"/>
      <c r="BKN465" s="435"/>
      <c r="BKO465" s="435"/>
      <c r="BKP465" s="435"/>
      <c r="BKQ465" s="435"/>
      <c r="BKR465" s="435"/>
      <c r="BKS465" s="435"/>
      <c r="BKT465" s="435"/>
      <c r="BKU465" s="435"/>
      <c r="BKV465" s="435"/>
      <c r="BKW465" s="435"/>
      <c r="BKX465" s="435"/>
      <c r="BKY465" s="435"/>
      <c r="BKZ465" s="435"/>
      <c r="BLA465" s="435"/>
      <c r="BLB465" s="435"/>
      <c r="BLC465" s="435"/>
      <c r="BLD465" s="435"/>
      <c r="BLE465" s="435"/>
      <c r="BLF465" s="435"/>
      <c r="BLG465" s="435"/>
      <c r="BLH465" s="435"/>
      <c r="BLI465" s="435"/>
      <c r="BLJ465" s="435"/>
      <c r="BLK465" s="435"/>
      <c r="BLL465" s="435"/>
      <c r="BLM465" s="435"/>
      <c r="BLN465" s="435"/>
      <c r="BLO465" s="435"/>
      <c r="BLP465" s="435"/>
      <c r="BLQ465" s="435"/>
      <c r="BLR465" s="435"/>
      <c r="BLS465" s="435"/>
      <c r="BLT465" s="435"/>
      <c r="BLU465" s="435"/>
      <c r="BLV465" s="435"/>
      <c r="BLW465" s="435"/>
      <c r="BLX465" s="435"/>
      <c r="BLY465" s="435"/>
      <c r="BLZ465" s="435"/>
      <c r="BMA465" s="435"/>
      <c r="BMB465" s="435"/>
      <c r="BMC465" s="435"/>
      <c r="BMD465" s="435"/>
      <c r="BME465" s="435"/>
      <c r="BMF465" s="435"/>
      <c r="BMG465" s="435"/>
      <c r="BMH465" s="435"/>
      <c r="BMI465" s="435"/>
      <c r="BMJ465" s="435"/>
      <c r="BMK465" s="435"/>
      <c r="BML465" s="435"/>
      <c r="BMM465" s="435"/>
      <c r="BMN465" s="435"/>
      <c r="BMO465" s="435"/>
      <c r="BMP465" s="435"/>
      <c r="BMQ465" s="435"/>
      <c r="BMR465" s="435"/>
      <c r="BMS465" s="435"/>
      <c r="BMT465" s="435"/>
      <c r="BMU465" s="435"/>
      <c r="BMV465" s="435"/>
      <c r="BMW465" s="435"/>
      <c r="BMX465" s="435"/>
      <c r="BMY465" s="435"/>
      <c r="BMZ465" s="435"/>
      <c r="BNA465" s="435"/>
      <c r="BNB465" s="435"/>
      <c r="BNC465" s="435"/>
      <c r="BND465" s="435"/>
      <c r="BNE465" s="435"/>
      <c r="BNF465" s="435"/>
      <c r="BNG465" s="435"/>
      <c r="BNH465" s="435"/>
      <c r="BNI465" s="435"/>
      <c r="BNJ465" s="435"/>
      <c r="BNK465" s="435"/>
      <c r="BNL465" s="435"/>
      <c r="BNM465" s="435"/>
      <c r="BNN465" s="435"/>
      <c r="BNO465" s="435"/>
      <c r="BNP465" s="435"/>
      <c r="BNQ465" s="435"/>
      <c r="BNR465" s="435"/>
      <c r="BNS465" s="435"/>
      <c r="BNT465" s="435"/>
      <c r="BNU465" s="435"/>
      <c r="BNV465" s="435"/>
      <c r="BNW465" s="435"/>
      <c r="BNX465" s="435"/>
      <c r="BNY465" s="435"/>
      <c r="BNZ465" s="435"/>
      <c r="BOA465" s="435"/>
      <c r="BOB465" s="435"/>
      <c r="BOC465" s="435"/>
      <c r="BOD465" s="435"/>
      <c r="BOE465" s="435"/>
      <c r="BOF465" s="435"/>
      <c r="BOG465" s="435"/>
      <c r="BOH465" s="435"/>
      <c r="BOI465" s="435"/>
      <c r="BOJ465" s="435"/>
      <c r="BOK465" s="435"/>
      <c r="BOL465" s="435"/>
      <c r="BOM465" s="435"/>
      <c r="BON465" s="435"/>
      <c r="BOO465" s="435"/>
      <c r="BOP465" s="435"/>
      <c r="BOQ465" s="435"/>
      <c r="BOR465" s="435"/>
      <c r="BOS465" s="435"/>
      <c r="BOT465" s="435"/>
      <c r="BOU465" s="435"/>
      <c r="BOV465" s="435"/>
      <c r="BOW465" s="435"/>
      <c r="BOX465" s="435"/>
      <c r="BOY465" s="435"/>
      <c r="BOZ465" s="435"/>
      <c r="BPA465" s="435"/>
      <c r="BPB465" s="435"/>
      <c r="BPC465" s="435"/>
      <c r="BPD465" s="435"/>
      <c r="BPE465" s="435"/>
      <c r="BPF465" s="435"/>
      <c r="BPG465" s="435"/>
      <c r="BPH465" s="435"/>
      <c r="BPI465" s="435"/>
      <c r="BPJ465" s="435"/>
      <c r="BPK465" s="435"/>
      <c r="BPL465" s="435"/>
      <c r="BPM465" s="435"/>
      <c r="BPN465" s="435"/>
      <c r="BPO465" s="435"/>
      <c r="BPP465" s="435"/>
      <c r="BPQ465" s="435"/>
      <c r="BPR465" s="435"/>
      <c r="BPS465" s="435"/>
      <c r="BPT465" s="435"/>
      <c r="BPU465" s="435"/>
      <c r="BPV465" s="435"/>
      <c r="BPW465" s="435"/>
      <c r="BPX465" s="435"/>
      <c r="BPY465" s="435"/>
      <c r="BPZ465" s="435"/>
      <c r="BQA465" s="435"/>
      <c r="BQB465" s="435"/>
      <c r="BQC465" s="435"/>
      <c r="BQD465" s="435"/>
      <c r="BQE465" s="435"/>
      <c r="BQF465" s="435"/>
      <c r="BQG465" s="435"/>
      <c r="BQH465" s="435"/>
      <c r="BQI465" s="435"/>
      <c r="BQJ465" s="435"/>
      <c r="BQK465" s="435"/>
      <c r="BQL465" s="435"/>
      <c r="BQM465" s="435"/>
      <c r="BQN465" s="435"/>
      <c r="BQO465" s="435"/>
      <c r="BQP465" s="435"/>
      <c r="BQQ465" s="435"/>
      <c r="BQR465" s="435"/>
      <c r="BQS465" s="435"/>
      <c r="BQT465" s="435"/>
      <c r="BQU465" s="435"/>
      <c r="BQV465" s="435"/>
      <c r="BQW465" s="435"/>
      <c r="BQX465" s="435"/>
      <c r="BQY465" s="435"/>
      <c r="BQZ465" s="435"/>
      <c r="BRA465" s="435"/>
      <c r="BRB465" s="435"/>
      <c r="BRC465" s="435"/>
      <c r="BRD465" s="435"/>
      <c r="BRE465" s="435"/>
      <c r="BRF465" s="435"/>
      <c r="BRG465" s="435"/>
      <c r="BRH465" s="435"/>
      <c r="BRI465" s="435"/>
      <c r="BRJ465" s="435"/>
      <c r="BRK465" s="435"/>
      <c r="BRL465" s="435"/>
      <c r="BRM465" s="435"/>
      <c r="BRN465" s="435"/>
      <c r="BRO465" s="435"/>
      <c r="BRP465" s="435"/>
      <c r="BRQ465" s="435"/>
      <c r="BRR465" s="435"/>
      <c r="BRS465" s="435"/>
      <c r="BRT465" s="435"/>
      <c r="BRU465" s="435"/>
      <c r="BRV465" s="435"/>
      <c r="BRW465" s="435"/>
      <c r="BRX465" s="435"/>
      <c r="BRY465" s="435"/>
      <c r="BRZ465" s="435"/>
      <c r="BSA465" s="435"/>
      <c r="BSB465" s="435"/>
      <c r="BSC465" s="435"/>
      <c r="BSD465" s="435"/>
      <c r="BSE465" s="435"/>
      <c r="BSF465" s="435"/>
      <c r="BSG465" s="435"/>
      <c r="BSH465" s="435"/>
      <c r="BSI465" s="435"/>
      <c r="BSJ465" s="435"/>
      <c r="BSK465" s="435"/>
      <c r="BSL465" s="435"/>
      <c r="BSM465" s="435"/>
      <c r="BSN465" s="435"/>
      <c r="BSO465" s="435"/>
      <c r="BSP465" s="435"/>
      <c r="BSQ465" s="435"/>
      <c r="BSR465" s="435"/>
      <c r="BSS465" s="435"/>
      <c r="BST465" s="435"/>
      <c r="BSU465" s="435"/>
      <c r="BSV465" s="435"/>
      <c r="BSW465" s="435"/>
      <c r="BSX465" s="435"/>
      <c r="BSY465" s="435"/>
      <c r="BSZ465" s="435"/>
      <c r="BTA465" s="435"/>
      <c r="BTB465" s="435"/>
      <c r="BTC465" s="435"/>
      <c r="BTD465" s="435"/>
      <c r="BTE465" s="435"/>
      <c r="BTF465" s="435"/>
      <c r="BTG465" s="435"/>
      <c r="BTH465" s="435"/>
      <c r="BTI465" s="435"/>
      <c r="BTJ465" s="435"/>
      <c r="BTK465" s="435"/>
      <c r="BTL465" s="435"/>
      <c r="BTM465" s="435"/>
      <c r="BTN465" s="435"/>
      <c r="BTO465" s="435"/>
      <c r="BTP465" s="435"/>
      <c r="BTQ465" s="435"/>
      <c r="BTR465" s="435"/>
      <c r="BTS465" s="435"/>
      <c r="BTT465" s="435"/>
      <c r="BTU465" s="435"/>
      <c r="BTV465" s="435"/>
      <c r="BTW465" s="435"/>
      <c r="BTX465" s="435"/>
      <c r="BTY465" s="435"/>
      <c r="BTZ465" s="435"/>
      <c r="BUA465" s="435"/>
      <c r="BUB465" s="435"/>
      <c r="BUC465" s="435"/>
      <c r="BUD465" s="435"/>
      <c r="BUE465" s="435"/>
      <c r="BUF465" s="435"/>
      <c r="BUG465" s="435"/>
      <c r="BUH465" s="435"/>
      <c r="BUI465" s="435"/>
      <c r="BUJ465" s="435"/>
      <c r="BUK465" s="435"/>
      <c r="BUL465" s="435"/>
      <c r="BUM465" s="435"/>
      <c r="BUN465" s="435"/>
      <c r="BUO465" s="435"/>
      <c r="BUP465" s="435"/>
      <c r="BUQ465" s="435"/>
      <c r="BUR465" s="435"/>
      <c r="BUS465" s="435"/>
      <c r="BUT465" s="435"/>
      <c r="BUU465" s="435"/>
      <c r="BUV465" s="435"/>
      <c r="BUW465" s="435"/>
      <c r="BUX465" s="435"/>
      <c r="BUY465" s="435"/>
      <c r="BUZ465" s="435"/>
      <c r="BVA465" s="435"/>
      <c r="BVB465" s="435"/>
      <c r="BVC465" s="435"/>
      <c r="BVD465" s="435"/>
      <c r="BVE465" s="435"/>
      <c r="BVF465" s="435"/>
      <c r="BVG465" s="435"/>
      <c r="BVH465" s="435"/>
      <c r="BVI465" s="435"/>
      <c r="BVJ465" s="435"/>
      <c r="BVK465" s="435"/>
      <c r="BVL465" s="435"/>
      <c r="BVM465" s="435"/>
      <c r="BVN465" s="435"/>
      <c r="BVO465" s="435"/>
      <c r="BVP465" s="435"/>
      <c r="BVQ465" s="435"/>
      <c r="BVR465" s="435"/>
      <c r="BVS465" s="435"/>
      <c r="BVT465" s="435"/>
      <c r="BVU465" s="435"/>
      <c r="BVV465" s="435"/>
      <c r="BVW465" s="435"/>
      <c r="BVX465" s="435"/>
      <c r="BVY465" s="435"/>
      <c r="BVZ465" s="435"/>
      <c r="BWA465" s="435"/>
      <c r="BWB465" s="435"/>
      <c r="BWC465" s="435"/>
      <c r="BWD465" s="435"/>
      <c r="BWE465" s="435"/>
      <c r="BWF465" s="435"/>
      <c r="BWG465" s="435"/>
      <c r="BWH465" s="435"/>
      <c r="BWI465" s="435"/>
      <c r="BWJ465" s="435"/>
      <c r="BWK465" s="435"/>
      <c r="BWL465" s="435"/>
      <c r="BWM465" s="435"/>
      <c r="BWN465" s="435"/>
      <c r="BWO465" s="435"/>
      <c r="BWP465" s="435"/>
      <c r="BWQ465" s="435"/>
      <c r="BWR465" s="435"/>
      <c r="BWS465" s="435"/>
      <c r="BWT465" s="435"/>
      <c r="BWU465" s="435"/>
      <c r="BWV465" s="435"/>
      <c r="BWW465" s="435"/>
      <c r="BWX465" s="435"/>
      <c r="BWY465" s="435"/>
      <c r="BWZ465" s="435"/>
      <c r="BXA465" s="435"/>
      <c r="BXB465" s="435"/>
      <c r="BXC465" s="435"/>
      <c r="BXD465" s="435"/>
      <c r="BXE465" s="435"/>
      <c r="BXF465" s="435"/>
      <c r="BXG465" s="435"/>
      <c r="BXH465" s="435"/>
      <c r="BXI465" s="435"/>
      <c r="BXJ465" s="435"/>
      <c r="BXK465" s="435"/>
      <c r="BXL465" s="435"/>
      <c r="BXM465" s="435"/>
      <c r="BXN465" s="435"/>
      <c r="BXO465" s="435"/>
      <c r="BXP465" s="435"/>
      <c r="BXQ465" s="435"/>
      <c r="BXR465" s="435"/>
      <c r="BXS465" s="435"/>
      <c r="BXT465" s="435"/>
      <c r="BXU465" s="435"/>
      <c r="BXV465" s="435"/>
      <c r="BXW465" s="435"/>
      <c r="BXX465" s="435"/>
      <c r="BXY465" s="435"/>
      <c r="BXZ465" s="435"/>
      <c r="BYA465" s="435"/>
      <c r="BYB465" s="435"/>
      <c r="BYC465" s="435"/>
      <c r="BYD465" s="435"/>
      <c r="BYE465" s="435"/>
      <c r="BYF465" s="435"/>
      <c r="BYG465" s="435"/>
      <c r="BYH465" s="435"/>
      <c r="BYI465" s="435"/>
      <c r="BYJ465" s="435"/>
      <c r="BYK465" s="435"/>
      <c r="BYL465" s="435"/>
      <c r="BYM465" s="435"/>
      <c r="BYN465" s="435"/>
      <c r="BYO465" s="435"/>
      <c r="BYP465" s="435"/>
      <c r="BYQ465" s="435"/>
      <c r="BYR465" s="435"/>
      <c r="BYS465" s="435"/>
      <c r="BYT465" s="435"/>
      <c r="BYU465" s="435"/>
      <c r="BYV465" s="435"/>
      <c r="BYW465" s="435"/>
      <c r="BYX465" s="435"/>
      <c r="BYY465" s="435"/>
      <c r="BYZ465" s="435"/>
      <c r="BZA465" s="435"/>
      <c r="BZB465" s="435"/>
      <c r="BZC465" s="435"/>
      <c r="BZD465" s="435"/>
      <c r="BZE465" s="435"/>
      <c r="BZF465" s="435"/>
      <c r="BZG465" s="435"/>
      <c r="BZH465" s="435"/>
      <c r="BZI465" s="435"/>
      <c r="BZJ465" s="435"/>
      <c r="BZK465" s="435"/>
      <c r="BZL465" s="435"/>
      <c r="BZM465" s="435"/>
      <c r="BZN465" s="435"/>
      <c r="BZO465" s="435"/>
      <c r="BZP465" s="435"/>
      <c r="BZQ465" s="435"/>
      <c r="BZR465" s="435"/>
      <c r="BZS465" s="435"/>
      <c r="BZT465" s="435"/>
      <c r="BZU465" s="435"/>
      <c r="BZV465" s="435"/>
      <c r="BZW465" s="435"/>
      <c r="BZX465" s="435"/>
      <c r="BZY465" s="435"/>
      <c r="BZZ465" s="435"/>
      <c r="CAA465" s="435"/>
      <c r="CAB465" s="435"/>
      <c r="CAC465" s="435"/>
      <c r="CAD465" s="435"/>
      <c r="CAE465" s="435"/>
      <c r="CAF465" s="435"/>
      <c r="CAG465" s="435"/>
      <c r="CAH465" s="435"/>
      <c r="CAI465" s="435"/>
      <c r="CAJ465" s="435"/>
      <c r="CAK465" s="435"/>
      <c r="CAL465" s="435"/>
      <c r="CAM465" s="435"/>
      <c r="CAN465" s="435"/>
      <c r="CAO465" s="435"/>
      <c r="CAP465" s="435"/>
      <c r="CAQ465" s="435"/>
      <c r="CAR465" s="435"/>
      <c r="CAS465" s="435"/>
      <c r="CAT465" s="435"/>
      <c r="CAU465" s="435"/>
      <c r="CAV465" s="435"/>
      <c r="CAW465" s="435"/>
      <c r="CAX465" s="435"/>
      <c r="CAY465" s="435"/>
      <c r="CAZ465" s="435"/>
      <c r="CBA465" s="435"/>
      <c r="CBB465" s="435"/>
      <c r="CBC465" s="435"/>
      <c r="CBD465" s="435"/>
      <c r="CBE465" s="435"/>
      <c r="CBF465" s="435"/>
      <c r="CBG465" s="435"/>
      <c r="CBH465" s="435"/>
      <c r="CBI465" s="435"/>
      <c r="CBJ465" s="435"/>
      <c r="CBK465" s="435"/>
      <c r="CBL465" s="435"/>
      <c r="CBM465" s="435"/>
      <c r="CBN465" s="435"/>
      <c r="CBO465" s="435"/>
      <c r="CBP465" s="435"/>
      <c r="CBQ465" s="435"/>
      <c r="CBR465" s="435"/>
      <c r="CBS465" s="435"/>
      <c r="CBT465" s="435"/>
      <c r="CBU465" s="435"/>
      <c r="CBV465" s="435"/>
      <c r="CBW465" s="435"/>
      <c r="CBX465" s="435"/>
      <c r="CBY465" s="435"/>
      <c r="CBZ465" s="435"/>
      <c r="CCA465" s="435"/>
      <c r="CCB465" s="435"/>
      <c r="CCC465" s="435"/>
      <c r="CCD465" s="435"/>
      <c r="CCE465" s="435"/>
      <c r="CCF465" s="435"/>
      <c r="CCG465" s="435"/>
      <c r="CCH465" s="435"/>
      <c r="CCI465" s="435"/>
      <c r="CCJ465" s="435"/>
      <c r="CCK465" s="435"/>
      <c r="CCL465" s="435"/>
      <c r="CCM465" s="435"/>
      <c r="CCN465" s="435"/>
      <c r="CCO465" s="435"/>
      <c r="CCP465" s="435"/>
      <c r="CCQ465" s="435"/>
      <c r="CCR465" s="435"/>
      <c r="CCS465" s="435"/>
      <c r="CCT465" s="435"/>
      <c r="CCU465" s="435"/>
      <c r="CCV465" s="435"/>
      <c r="CCW465" s="435"/>
      <c r="CCX465" s="435"/>
      <c r="CCY465" s="435"/>
      <c r="CCZ465" s="435"/>
      <c r="CDA465" s="435"/>
      <c r="CDB465" s="435"/>
      <c r="CDC465" s="435"/>
      <c r="CDD465" s="435"/>
      <c r="CDE465" s="435"/>
      <c r="CDF465" s="435"/>
      <c r="CDG465" s="435"/>
      <c r="CDH465" s="435"/>
      <c r="CDI465" s="435"/>
      <c r="CDJ465" s="435"/>
      <c r="CDK465" s="435"/>
      <c r="CDL465" s="435"/>
      <c r="CDM465" s="435"/>
      <c r="CDN465" s="435"/>
      <c r="CDO465" s="435"/>
      <c r="CDP465" s="435"/>
      <c r="CDQ465" s="435"/>
      <c r="CDR465" s="435"/>
      <c r="CDS465" s="435"/>
      <c r="CDT465" s="435"/>
      <c r="CDU465" s="435"/>
      <c r="CDV465" s="435"/>
      <c r="CDW465" s="435"/>
      <c r="CDX465" s="435"/>
      <c r="CDY465" s="435"/>
      <c r="CDZ465" s="435"/>
      <c r="CEA465" s="435"/>
      <c r="CEB465" s="435"/>
      <c r="CEC465" s="435"/>
      <c r="CED465" s="435"/>
      <c r="CEE465" s="435"/>
      <c r="CEF465" s="435"/>
      <c r="CEG465" s="435"/>
      <c r="CEH465" s="435"/>
      <c r="CEI465" s="435"/>
      <c r="CEJ465" s="435"/>
      <c r="CEK465" s="435"/>
      <c r="CEL465" s="435"/>
      <c r="CEM465" s="435"/>
      <c r="CEN465" s="435"/>
      <c r="CEO465" s="435"/>
      <c r="CEP465" s="435"/>
      <c r="CEQ465" s="435"/>
      <c r="CER465" s="435"/>
      <c r="CES465" s="435"/>
      <c r="CET465" s="435"/>
      <c r="CEU465" s="435"/>
      <c r="CEV465" s="435"/>
      <c r="CEW465" s="435"/>
      <c r="CEX465" s="435"/>
      <c r="CEY465" s="435"/>
      <c r="CEZ465" s="435"/>
      <c r="CFA465" s="435"/>
      <c r="CFB465" s="435"/>
      <c r="CFC465" s="435"/>
      <c r="CFD465" s="435"/>
      <c r="CFE465" s="435"/>
      <c r="CFF465" s="435"/>
      <c r="CFG465" s="435"/>
      <c r="CFH465" s="435"/>
      <c r="CFI465" s="435"/>
      <c r="CFJ465" s="435"/>
      <c r="CFK465" s="435"/>
      <c r="CFL465" s="435"/>
      <c r="CFM465" s="435"/>
      <c r="CFN465" s="435"/>
      <c r="CFO465" s="435"/>
      <c r="CFP465" s="435"/>
      <c r="CFQ465" s="435"/>
      <c r="CFR465" s="435"/>
      <c r="CFS465" s="435"/>
      <c r="CFT465" s="435"/>
      <c r="CFU465" s="435"/>
      <c r="CFV465" s="435"/>
      <c r="CFW465" s="435"/>
      <c r="CFX465" s="435"/>
      <c r="CFY465" s="435"/>
      <c r="CFZ465" s="435"/>
      <c r="CGA465" s="435"/>
      <c r="CGB465" s="435"/>
      <c r="CGC465" s="435"/>
      <c r="CGD465" s="435"/>
      <c r="CGE465" s="435"/>
      <c r="CGF465" s="435"/>
      <c r="CGG465" s="435"/>
      <c r="CGH465" s="435"/>
      <c r="CGI465" s="435"/>
      <c r="CGJ465" s="435"/>
      <c r="CGK465" s="435"/>
      <c r="CGL465" s="435"/>
      <c r="CGM465" s="435"/>
      <c r="CGN465" s="435"/>
      <c r="CGO465" s="435"/>
      <c r="CGP465" s="435"/>
      <c r="CGQ465" s="435"/>
      <c r="CGR465" s="435"/>
      <c r="CGS465" s="435"/>
      <c r="CGT465" s="435"/>
      <c r="CGU465" s="435"/>
      <c r="CGV465" s="435"/>
      <c r="CGW465" s="435"/>
      <c r="CGX465" s="435"/>
      <c r="CGY465" s="435"/>
      <c r="CGZ465" s="435"/>
      <c r="CHA465" s="435"/>
      <c r="CHB465" s="435"/>
      <c r="CHC465" s="435"/>
      <c r="CHD465" s="435"/>
      <c r="CHE465" s="435"/>
      <c r="CHF465" s="435"/>
      <c r="CHG465" s="435"/>
      <c r="CHH465" s="435"/>
      <c r="CHI465" s="435"/>
      <c r="CHJ465" s="435"/>
      <c r="CHK465" s="435"/>
      <c r="CHL465" s="435"/>
      <c r="CHM465" s="435"/>
      <c r="CHN465" s="435"/>
      <c r="CHO465" s="435"/>
      <c r="CHP465" s="435"/>
      <c r="CHQ465" s="435"/>
      <c r="CHR465" s="435"/>
      <c r="CHS465" s="435"/>
      <c r="CHT465" s="435"/>
      <c r="CHU465" s="435"/>
      <c r="CHV465" s="435"/>
      <c r="CHW465" s="435"/>
      <c r="CHX465" s="435"/>
      <c r="CHY465" s="435"/>
      <c r="CHZ465" s="435"/>
      <c r="CIA465" s="435"/>
      <c r="CIB465" s="435"/>
      <c r="CIC465" s="435"/>
      <c r="CID465" s="435"/>
      <c r="CIE465" s="435"/>
      <c r="CIF465" s="435"/>
      <c r="CIG465" s="435"/>
      <c r="CIH465" s="435"/>
      <c r="CII465" s="435"/>
      <c r="CIJ465" s="435"/>
      <c r="CIK465" s="435"/>
      <c r="CIL465" s="435"/>
      <c r="CIM465" s="435"/>
      <c r="CIN465" s="435"/>
      <c r="CIO465" s="435"/>
      <c r="CIP465" s="435"/>
      <c r="CIQ465" s="435"/>
      <c r="CIR465" s="435"/>
      <c r="CIS465" s="435"/>
      <c r="CIT465" s="435"/>
      <c r="CIU465" s="435"/>
      <c r="CIV465" s="435"/>
      <c r="CIW465" s="435"/>
      <c r="CIX465" s="435"/>
      <c r="CIY465" s="435"/>
      <c r="CIZ465" s="435"/>
      <c r="CJA465" s="435"/>
      <c r="CJB465" s="435"/>
      <c r="CJC465" s="435"/>
      <c r="CJD465" s="435"/>
      <c r="CJE465" s="435"/>
      <c r="CJF465" s="435"/>
      <c r="CJG465" s="435"/>
      <c r="CJH465" s="435"/>
      <c r="CJI465" s="435"/>
      <c r="CJJ465" s="435"/>
      <c r="CJK465" s="435"/>
      <c r="CJL465" s="435"/>
      <c r="CJM465" s="435"/>
      <c r="CJN465" s="435"/>
      <c r="CJO465" s="435"/>
      <c r="CJP465" s="435"/>
      <c r="CJQ465" s="435"/>
      <c r="CJR465" s="435"/>
      <c r="CJS465" s="435"/>
      <c r="CJT465" s="435"/>
      <c r="CJU465" s="435"/>
      <c r="CJV465" s="435"/>
      <c r="CJW465" s="435"/>
      <c r="CJX465" s="435"/>
      <c r="CJY465" s="435"/>
      <c r="CJZ465" s="435"/>
      <c r="CKA465" s="435"/>
      <c r="CKB465" s="435"/>
      <c r="CKC465" s="435"/>
      <c r="CKD465" s="435"/>
      <c r="CKE465" s="435"/>
      <c r="CKF465" s="435"/>
      <c r="CKG465" s="435"/>
      <c r="CKH465" s="435"/>
      <c r="CKI465" s="435"/>
      <c r="CKJ465" s="435"/>
      <c r="CKK465" s="435"/>
      <c r="CKL465" s="435"/>
      <c r="CKM465" s="435"/>
      <c r="CKN465" s="435"/>
      <c r="CKO465" s="435"/>
      <c r="CKP465" s="435"/>
      <c r="CKQ465" s="435"/>
      <c r="CKR465" s="435"/>
      <c r="CKS465" s="435"/>
      <c r="CKT465" s="435"/>
      <c r="CKU465" s="435"/>
      <c r="CKV465" s="435"/>
      <c r="CKW465" s="435"/>
      <c r="CKX465" s="435"/>
      <c r="CKY465" s="435"/>
      <c r="CKZ465" s="435"/>
      <c r="CLA465" s="435"/>
      <c r="CLB465" s="435"/>
      <c r="CLC465" s="435"/>
      <c r="CLD465" s="435"/>
      <c r="CLE465" s="435"/>
      <c r="CLF465" s="435"/>
      <c r="CLG465" s="435"/>
      <c r="CLH465" s="435"/>
      <c r="CLI465" s="435"/>
      <c r="CLJ465" s="435"/>
      <c r="CLK465" s="435"/>
      <c r="CLL465" s="435"/>
      <c r="CLM465" s="435"/>
      <c r="CLN465" s="435"/>
      <c r="CLO465" s="435"/>
      <c r="CLP465" s="435"/>
      <c r="CLQ465" s="435"/>
      <c r="CLR465" s="435"/>
      <c r="CLS465" s="435"/>
      <c r="CLT465" s="435"/>
      <c r="CLU465" s="435"/>
      <c r="CLV465" s="435"/>
      <c r="CLW465" s="435"/>
      <c r="CLX465" s="435"/>
      <c r="CLY465" s="435"/>
      <c r="CLZ465" s="435"/>
      <c r="CMA465" s="435"/>
      <c r="CMB465" s="435"/>
      <c r="CMC465" s="435"/>
      <c r="CMD465" s="435"/>
      <c r="CME465" s="435"/>
      <c r="CMF465" s="435"/>
      <c r="CMG465" s="435"/>
      <c r="CMH465" s="435"/>
      <c r="CMI465" s="435"/>
      <c r="CMJ465" s="435"/>
      <c r="CMK465" s="435"/>
      <c r="CML465" s="435"/>
      <c r="CMM465" s="435"/>
      <c r="CMN465" s="435"/>
      <c r="CMO465" s="435"/>
      <c r="CMP465" s="435"/>
      <c r="CMQ465" s="435"/>
      <c r="CMR465" s="435"/>
      <c r="CMS465" s="435"/>
      <c r="CMT465" s="435"/>
      <c r="CMU465" s="435"/>
      <c r="CMV465" s="435"/>
      <c r="CMW465" s="435"/>
      <c r="CMX465" s="435"/>
      <c r="CMY465" s="435"/>
      <c r="CMZ465" s="435"/>
      <c r="CNA465" s="435"/>
      <c r="CNB465" s="435"/>
      <c r="CNC465" s="435"/>
      <c r="CND465" s="435"/>
      <c r="CNE465" s="435"/>
      <c r="CNF465" s="435"/>
      <c r="CNG465" s="435"/>
      <c r="CNH465" s="435"/>
      <c r="CNI465" s="435"/>
      <c r="CNJ465" s="435"/>
      <c r="CNK465" s="435"/>
      <c r="CNL465" s="435"/>
      <c r="CNM465" s="435"/>
      <c r="CNN465" s="435"/>
      <c r="CNO465" s="435"/>
      <c r="CNP465" s="435"/>
      <c r="CNQ465" s="435"/>
      <c r="CNR465" s="435"/>
      <c r="CNS465" s="435"/>
      <c r="CNT465" s="435"/>
      <c r="CNU465" s="435"/>
      <c r="CNV465" s="435"/>
      <c r="CNW465" s="435"/>
      <c r="CNX465" s="435"/>
      <c r="CNY465" s="435"/>
      <c r="CNZ465" s="435"/>
      <c r="COA465" s="435"/>
      <c r="COB465" s="435"/>
      <c r="COC465" s="435"/>
      <c r="COD465" s="435"/>
      <c r="COE465" s="435"/>
      <c r="COF465" s="435"/>
      <c r="COG465" s="435"/>
      <c r="COH465" s="435"/>
      <c r="COI465" s="435"/>
      <c r="COJ465" s="435"/>
      <c r="COK465" s="435"/>
      <c r="COL465" s="435"/>
      <c r="COM465" s="435"/>
      <c r="CON465" s="435"/>
      <c r="COO465" s="435"/>
      <c r="COP465" s="435"/>
      <c r="COQ465" s="435"/>
      <c r="COR465" s="435"/>
      <c r="COS465" s="435"/>
      <c r="COT465" s="435"/>
      <c r="COU465" s="435"/>
      <c r="COV465" s="435"/>
      <c r="COW465" s="435"/>
      <c r="COX465" s="435"/>
      <c r="COY465" s="435"/>
      <c r="COZ465" s="435"/>
      <c r="CPA465" s="435"/>
      <c r="CPB465" s="435"/>
      <c r="CPC465" s="435"/>
      <c r="CPD465" s="435"/>
      <c r="CPE465" s="435"/>
      <c r="CPF465" s="435"/>
      <c r="CPG465" s="435"/>
      <c r="CPH465" s="435"/>
      <c r="CPI465" s="435"/>
      <c r="CPJ465" s="435"/>
      <c r="CPK465" s="435"/>
      <c r="CPL465" s="435"/>
      <c r="CPM465" s="435"/>
      <c r="CPN465" s="435"/>
      <c r="CPO465" s="435"/>
      <c r="CPP465" s="435"/>
      <c r="CPQ465" s="435"/>
      <c r="CPR465" s="435"/>
      <c r="CPS465" s="435"/>
      <c r="CPT465" s="435"/>
      <c r="CPU465" s="435"/>
      <c r="CPV465" s="435"/>
      <c r="CPW465" s="435"/>
      <c r="CPX465" s="435"/>
      <c r="CPY465" s="435"/>
      <c r="CPZ465" s="435"/>
      <c r="CQA465" s="435"/>
      <c r="CQB465" s="435"/>
      <c r="CQC465" s="435"/>
      <c r="CQD465" s="435"/>
      <c r="CQE465" s="435"/>
      <c r="CQF465" s="435"/>
      <c r="CQG465" s="435"/>
      <c r="CQH465" s="435"/>
      <c r="CQI465" s="435"/>
      <c r="CQJ465" s="435"/>
      <c r="CQK465" s="435"/>
      <c r="CQL465" s="435"/>
      <c r="CQM465" s="435"/>
      <c r="CQN465" s="435"/>
      <c r="CQO465" s="435"/>
      <c r="CQP465" s="435"/>
      <c r="CQQ465" s="435"/>
      <c r="CQR465" s="435"/>
      <c r="CQS465" s="435"/>
      <c r="CQT465" s="435"/>
      <c r="CQU465" s="435"/>
      <c r="CQV465" s="435"/>
      <c r="CQW465" s="435"/>
      <c r="CQX465" s="435"/>
      <c r="CQY465" s="435"/>
      <c r="CQZ465" s="435"/>
      <c r="CRA465" s="435"/>
      <c r="CRB465" s="435"/>
      <c r="CRC465" s="435"/>
      <c r="CRD465" s="435"/>
      <c r="CRE465" s="435"/>
      <c r="CRF465" s="435"/>
      <c r="CRG465" s="435"/>
      <c r="CRH465" s="435"/>
      <c r="CRI465" s="435"/>
      <c r="CRJ465" s="435"/>
      <c r="CRK465" s="435"/>
      <c r="CRL465" s="435"/>
      <c r="CRM465" s="435"/>
      <c r="CRN465" s="435"/>
      <c r="CRO465" s="435"/>
      <c r="CRP465" s="435"/>
      <c r="CRQ465" s="435"/>
      <c r="CRR465" s="435"/>
      <c r="CRS465" s="435"/>
      <c r="CRT465" s="435"/>
      <c r="CRU465" s="435"/>
      <c r="CRV465" s="435"/>
      <c r="CRW465" s="435"/>
      <c r="CRX465" s="435"/>
      <c r="CRY465" s="435"/>
      <c r="CRZ465" s="435"/>
      <c r="CSA465" s="435"/>
      <c r="CSB465" s="435"/>
      <c r="CSC465" s="435"/>
      <c r="CSD465" s="435"/>
      <c r="CSE465" s="435"/>
      <c r="CSF465" s="435"/>
      <c r="CSG465" s="435"/>
      <c r="CSH465" s="435"/>
      <c r="CSI465" s="435"/>
      <c r="CSJ465" s="435"/>
      <c r="CSK465" s="435"/>
      <c r="CSL465" s="435"/>
      <c r="CSM465" s="435"/>
      <c r="CSN465" s="435"/>
      <c r="CSO465" s="435"/>
      <c r="CSP465" s="435"/>
      <c r="CSQ465" s="435"/>
      <c r="CSR465" s="435"/>
      <c r="CSS465" s="435"/>
      <c r="CST465" s="435"/>
      <c r="CSU465" s="435"/>
      <c r="CSV465" s="435"/>
      <c r="CSW465" s="435"/>
      <c r="CSX465" s="435"/>
      <c r="CSY465" s="435"/>
      <c r="CSZ465" s="435"/>
      <c r="CTA465" s="435"/>
      <c r="CTB465" s="435"/>
      <c r="CTC465" s="435"/>
      <c r="CTD465" s="435"/>
      <c r="CTE465" s="435"/>
      <c r="CTF465" s="435"/>
      <c r="CTG465" s="435"/>
      <c r="CTH465" s="435"/>
      <c r="CTI465" s="435"/>
      <c r="CTJ465" s="435"/>
      <c r="CTK465" s="435"/>
      <c r="CTL465" s="435"/>
      <c r="CTM465" s="435"/>
      <c r="CTN465" s="435"/>
      <c r="CTO465" s="435"/>
      <c r="CTP465" s="435"/>
      <c r="CTQ465" s="435"/>
      <c r="CTR465" s="435"/>
      <c r="CTS465" s="435"/>
      <c r="CTT465" s="435"/>
      <c r="CTU465" s="435"/>
      <c r="CTV465" s="435"/>
      <c r="CTW465" s="435"/>
      <c r="CTX465" s="435"/>
      <c r="CTY465" s="435"/>
      <c r="CTZ465" s="435"/>
      <c r="CUA465" s="435"/>
      <c r="CUB465" s="435"/>
      <c r="CUC465" s="435"/>
      <c r="CUD465" s="435"/>
      <c r="CUE465" s="435"/>
      <c r="CUF465" s="435"/>
      <c r="CUG465" s="435"/>
      <c r="CUH465" s="435"/>
      <c r="CUI465" s="435"/>
      <c r="CUJ465" s="435"/>
      <c r="CUK465" s="435"/>
      <c r="CUL465" s="435"/>
      <c r="CUM465" s="435"/>
      <c r="CUN465" s="435"/>
      <c r="CUO465" s="435"/>
      <c r="CUP465" s="435"/>
      <c r="CUQ465" s="435"/>
      <c r="CUR465" s="435"/>
      <c r="CUS465" s="435"/>
      <c r="CUT465" s="435"/>
      <c r="CUU465" s="435"/>
      <c r="CUV465" s="435"/>
      <c r="CUW465" s="435"/>
      <c r="CUX465" s="435"/>
      <c r="CUY465" s="435"/>
      <c r="CUZ465" s="435"/>
      <c r="CVA465" s="435"/>
      <c r="CVB465" s="435"/>
      <c r="CVC465" s="435"/>
      <c r="CVD465" s="435"/>
      <c r="CVE465" s="435"/>
      <c r="CVF465" s="435"/>
      <c r="CVG465" s="435"/>
      <c r="CVH465" s="435"/>
      <c r="CVI465" s="435"/>
      <c r="CVJ465" s="435"/>
      <c r="CVK465" s="435"/>
      <c r="CVL465" s="435"/>
      <c r="CVM465" s="435"/>
      <c r="CVN465" s="435"/>
      <c r="CVO465" s="435"/>
      <c r="CVP465" s="435"/>
      <c r="CVQ465" s="435"/>
      <c r="CVR465" s="435"/>
      <c r="CVS465" s="435"/>
      <c r="CVT465" s="435"/>
      <c r="CVU465" s="435"/>
      <c r="CVV465" s="435"/>
      <c r="CVW465" s="435"/>
      <c r="CVX465" s="435"/>
      <c r="CVY465" s="435"/>
      <c r="CVZ465" s="435"/>
      <c r="CWA465" s="435"/>
      <c r="CWB465" s="435"/>
      <c r="CWC465" s="435"/>
      <c r="CWD465" s="435"/>
      <c r="CWE465" s="435"/>
      <c r="CWF465" s="435"/>
      <c r="CWG465" s="435"/>
      <c r="CWH465" s="435"/>
      <c r="CWI465" s="435"/>
      <c r="CWJ465" s="435"/>
      <c r="CWK465" s="435"/>
      <c r="CWL465" s="435"/>
      <c r="CWM465" s="435"/>
      <c r="CWN465" s="435"/>
      <c r="CWO465" s="435"/>
      <c r="CWP465" s="435"/>
      <c r="CWQ465" s="435"/>
      <c r="CWR465" s="435"/>
      <c r="CWS465" s="435"/>
      <c r="CWT465" s="435"/>
      <c r="CWU465" s="435"/>
      <c r="CWV465" s="435"/>
      <c r="CWW465" s="435"/>
      <c r="CWX465" s="435"/>
      <c r="CWY465" s="435"/>
      <c r="CWZ465" s="435"/>
      <c r="CXA465" s="435"/>
      <c r="CXB465" s="435"/>
      <c r="CXC465" s="435"/>
      <c r="CXD465" s="435"/>
      <c r="CXE465" s="435"/>
      <c r="CXF465" s="435"/>
      <c r="CXG465" s="435"/>
      <c r="CXH465" s="435"/>
      <c r="CXI465" s="435"/>
      <c r="CXJ465" s="435"/>
      <c r="CXK465" s="435"/>
      <c r="CXL465" s="435"/>
      <c r="CXM465" s="435"/>
      <c r="CXN465" s="435"/>
      <c r="CXO465" s="435"/>
      <c r="CXP465" s="435"/>
      <c r="CXQ465" s="435"/>
      <c r="CXR465" s="435"/>
      <c r="CXS465" s="435"/>
      <c r="CXT465" s="435"/>
      <c r="CXU465" s="435"/>
      <c r="CXV465" s="435"/>
      <c r="CXW465" s="435"/>
      <c r="CXX465" s="435"/>
      <c r="CXY465" s="435"/>
      <c r="CXZ465" s="435"/>
      <c r="CYA465" s="435"/>
      <c r="CYB465" s="435"/>
      <c r="CYC465" s="435"/>
      <c r="CYD465" s="435"/>
      <c r="CYE465" s="435"/>
      <c r="CYF465" s="435"/>
      <c r="CYG465" s="435"/>
      <c r="CYH465" s="435"/>
      <c r="CYI465" s="435"/>
      <c r="CYJ465" s="435"/>
      <c r="CYK465" s="435"/>
      <c r="CYL465" s="435"/>
      <c r="CYM465" s="435"/>
      <c r="CYN465" s="435"/>
      <c r="CYO465" s="435"/>
      <c r="CYP465" s="435"/>
      <c r="CYQ465" s="435"/>
      <c r="CYR465" s="435"/>
      <c r="CYS465" s="435"/>
      <c r="CYT465" s="435"/>
      <c r="CYU465" s="435"/>
      <c r="CYV465" s="435"/>
      <c r="CYW465" s="435"/>
      <c r="CYX465" s="435"/>
      <c r="CYY465" s="435"/>
      <c r="CYZ465" s="435"/>
      <c r="CZA465" s="435"/>
      <c r="CZB465" s="435"/>
      <c r="CZC465" s="435"/>
      <c r="CZD465" s="435"/>
      <c r="CZE465" s="435"/>
      <c r="CZF465" s="435"/>
      <c r="CZG465" s="435"/>
      <c r="CZH465" s="435"/>
      <c r="CZI465" s="435"/>
      <c r="CZJ465" s="435"/>
      <c r="CZK465" s="435"/>
      <c r="CZL465" s="435"/>
      <c r="CZM465" s="435"/>
      <c r="CZN465" s="435"/>
      <c r="CZO465" s="435"/>
      <c r="CZP465" s="435"/>
      <c r="CZQ465" s="435"/>
      <c r="CZR465" s="435"/>
      <c r="CZS465" s="435"/>
      <c r="CZT465" s="435"/>
      <c r="CZU465" s="435"/>
      <c r="CZV465" s="435"/>
      <c r="CZW465" s="435"/>
      <c r="CZX465" s="435"/>
      <c r="CZY465" s="435"/>
      <c r="CZZ465" s="435"/>
      <c r="DAA465" s="435"/>
      <c r="DAB465" s="435"/>
      <c r="DAC465" s="435"/>
      <c r="DAD465" s="435"/>
      <c r="DAE465" s="435"/>
      <c r="DAF465" s="435"/>
      <c r="DAG465" s="435"/>
      <c r="DAH465" s="435"/>
      <c r="DAI465" s="435"/>
      <c r="DAJ465" s="435"/>
      <c r="DAK465" s="435"/>
      <c r="DAL465" s="435"/>
      <c r="DAM465" s="435"/>
      <c r="DAN465" s="435"/>
      <c r="DAO465" s="435"/>
      <c r="DAP465" s="435"/>
      <c r="DAQ465" s="435"/>
      <c r="DAR465" s="435"/>
      <c r="DAS465" s="435"/>
      <c r="DAT465" s="435"/>
      <c r="DAU465" s="435"/>
      <c r="DAV465" s="435"/>
      <c r="DAW465" s="435"/>
      <c r="DAX465" s="435"/>
      <c r="DAY465" s="435"/>
      <c r="DAZ465" s="435"/>
      <c r="DBA465" s="435"/>
      <c r="DBB465" s="435"/>
      <c r="DBC465" s="435"/>
      <c r="DBD465" s="435"/>
      <c r="DBE465" s="435"/>
      <c r="DBF465" s="435"/>
      <c r="DBG465" s="435"/>
      <c r="DBH465" s="435"/>
      <c r="DBI465" s="435"/>
      <c r="DBJ465" s="435"/>
      <c r="DBK465" s="435"/>
      <c r="DBL465" s="435"/>
      <c r="DBM465" s="435"/>
      <c r="DBN465" s="435"/>
      <c r="DBO465" s="435"/>
      <c r="DBP465" s="435"/>
      <c r="DBQ465" s="435"/>
      <c r="DBR465" s="435"/>
      <c r="DBS465" s="435"/>
      <c r="DBT465" s="435"/>
      <c r="DBU465" s="435"/>
      <c r="DBV465" s="435"/>
      <c r="DBW465" s="435"/>
      <c r="DBX465" s="435"/>
      <c r="DBY465" s="435"/>
      <c r="DBZ465" s="435"/>
      <c r="DCA465" s="435"/>
      <c r="DCB465" s="435"/>
      <c r="DCC465" s="435"/>
      <c r="DCD465" s="435"/>
      <c r="DCE465" s="435"/>
      <c r="DCF465" s="435"/>
      <c r="DCG465" s="435"/>
      <c r="DCH465" s="435"/>
      <c r="DCI465" s="435"/>
      <c r="DCJ465" s="435"/>
      <c r="DCK465" s="435"/>
      <c r="DCL465" s="435"/>
      <c r="DCM465" s="435"/>
      <c r="DCN465" s="435"/>
      <c r="DCO465" s="435"/>
      <c r="DCP465" s="435"/>
      <c r="DCQ465" s="435"/>
      <c r="DCR465" s="435"/>
      <c r="DCS465" s="435"/>
      <c r="DCT465" s="435"/>
      <c r="DCU465" s="435"/>
      <c r="DCV465" s="435"/>
      <c r="DCW465" s="435"/>
      <c r="DCX465" s="435"/>
      <c r="DCY465" s="435"/>
      <c r="DCZ465" s="435"/>
      <c r="DDA465" s="435"/>
      <c r="DDB465" s="435"/>
      <c r="DDC465" s="435"/>
      <c r="DDD465" s="435"/>
      <c r="DDE465" s="435"/>
      <c r="DDF465" s="435"/>
      <c r="DDG465" s="435"/>
      <c r="DDH465" s="435"/>
      <c r="DDI465" s="435"/>
      <c r="DDJ465" s="435"/>
      <c r="DDK465" s="435"/>
      <c r="DDL465" s="435"/>
      <c r="DDM465" s="435"/>
      <c r="DDN465" s="435"/>
      <c r="DDO465" s="435"/>
      <c r="DDP465" s="435"/>
      <c r="DDQ465" s="435"/>
      <c r="DDR465" s="435"/>
      <c r="DDS465" s="435"/>
      <c r="DDT465" s="435"/>
      <c r="DDU465" s="435"/>
      <c r="DDV465" s="435"/>
      <c r="DDW465" s="435"/>
      <c r="DDX465" s="435"/>
      <c r="DDY465" s="435"/>
      <c r="DDZ465" s="435"/>
      <c r="DEA465" s="435"/>
      <c r="DEB465" s="435"/>
      <c r="DEC465" s="435"/>
      <c r="DED465" s="435"/>
      <c r="DEE465" s="435"/>
      <c r="DEF465" s="435"/>
      <c r="DEG465" s="435"/>
      <c r="DEH465" s="435"/>
      <c r="DEI465" s="435"/>
      <c r="DEJ465" s="435"/>
      <c r="DEK465" s="435"/>
      <c r="DEL465" s="435"/>
      <c r="DEM465" s="435"/>
      <c r="DEN465" s="435"/>
      <c r="DEO465" s="435"/>
      <c r="DEP465" s="435"/>
      <c r="DEQ465" s="435"/>
      <c r="DER465" s="435"/>
      <c r="DES465" s="435"/>
      <c r="DET465" s="435"/>
      <c r="DEU465" s="435"/>
      <c r="DEV465" s="435"/>
      <c r="DEW465" s="435"/>
      <c r="DEX465" s="435"/>
      <c r="DEY465" s="435"/>
      <c r="DEZ465" s="435"/>
      <c r="DFA465" s="435"/>
      <c r="DFB465" s="435"/>
      <c r="DFC465" s="435"/>
      <c r="DFD465" s="435"/>
      <c r="DFE465" s="435"/>
      <c r="DFF465" s="435"/>
      <c r="DFG465" s="435"/>
      <c r="DFH465" s="435"/>
      <c r="DFI465" s="435"/>
      <c r="DFJ465" s="435"/>
      <c r="DFK465" s="435"/>
      <c r="DFL465" s="435"/>
      <c r="DFM465" s="435"/>
      <c r="DFN465" s="435"/>
      <c r="DFO465" s="435"/>
      <c r="DFP465" s="435"/>
      <c r="DFQ465" s="435"/>
      <c r="DFR465" s="435"/>
      <c r="DFS465" s="435"/>
      <c r="DFT465" s="435"/>
      <c r="DFU465" s="435"/>
      <c r="DFV465" s="435"/>
      <c r="DFW465" s="435"/>
      <c r="DFX465" s="435"/>
      <c r="DFY465" s="435"/>
      <c r="DFZ465" s="435"/>
      <c r="DGA465" s="435"/>
      <c r="DGB465" s="435"/>
      <c r="DGC465" s="435"/>
      <c r="DGD465" s="435"/>
      <c r="DGE465" s="435"/>
      <c r="DGF465" s="435"/>
      <c r="DGG465" s="435"/>
      <c r="DGH465" s="435"/>
      <c r="DGI465" s="435"/>
      <c r="DGJ465" s="435"/>
      <c r="DGK465" s="435"/>
      <c r="DGL465" s="435"/>
      <c r="DGM465" s="435"/>
      <c r="DGN465" s="435"/>
      <c r="DGO465" s="435"/>
      <c r="DGP465" s="435"/>
      <c r="DGQ465" s="435"/>
      <c r="DGR465" s="435"/>
      <c r="DGS465" s="435"/>
      <c r="DGT465" s="435"/>
      <c r="DGU465" s="435"/>
      <c r="DGV465" s="435"/>
      <c r="DGW465" s="435"/>
      <c r="DGX465" s="435"/>
      <c r="DGY465" s="435"/>
      <c r="DGZ465" s="435"/>
      <c r="DHA465" s="435"/>
      <c r="DHB465" s="435"/>
      <c r="DHC465" s="435"/>
      <c r="DHD465" s="435"/>
      <c r="DHE465" s="435"/>
      <c r="DHF465" s="435"/>
      <c r="DHG465" s="435"/>
      <c r="DHH465" s="435"/>
      <c r="DHI465" s="435"/>
      <c r="DHJ465" s="435"/>
      <c r="DHK465" s="435"/>
      <c r="DHL465" s="435"/>
      <c r="DHM465" s="435"/>
      <c r="DHN465" s="435"/>
      <c r="DHO465" s="435"/>
      <c r="DHP465" s="435"/>
      <c r="DHQ465" s="435"/>
      <c r="DHR465" s="435"/>
      <c r="DHS465" s="435"/>
      <c r="DHT465" s="435"/>
      <c r="DHU465" s="435"/>
      <c r="DHV465" s="435"/>
      <c r="DHW465" s="435"/>
      <c r="DHX465" s="435"/>
      <c r="DHY465" s="435"/>
      <c r="DHZ465" s="435"/>
      <c r="DIA465" s="435"/>
      <c r="DIB465" s="435"/>
      <c r="DIC465" s="435"/>
      <c r="DID465" s="435"/>
      <c r="DIE465" s="435"/>
      <c r="DIF465" s="435"/>
      <c r="DIG465" s="435"/>
      <c r="DIH465" s="435"/>
      <c r="DII465" s="435"/>
      <c r="DIJ465" s="435"/>
      <c r="DIK465" s="435"/>
      <c r="DIL465" s="435"/>
      <c r="DIM465" s="435"/>
      <c r="DIN465" s="435"/>
      <c r="DIO465" s="435"/>
      <c r="DIP465" s="435"/>
      <c r="DIQ465" s="435"/>
      <c r="DIR465" s="435"/>
      <c r="DIS465" s="435"/>
      <c r="DIT465" s="435"/>
      <c r="DIU465" s="435"/>
      <c r="DIV465" s="435"/>
      <c r="DIW465" s="435"/>
      <c r="DIX465" s="435"/>
      <c r="DIY465" s="435"/>
      <c r="DIZ465" s="435"/>
      <c r="DJA465" s="435"/>
      <c r="DJB465" s="435"/>
      <c r="DJC465" s="435"/>
      <c r="DJD465" s="435"/>
      <c r="DJE465" s="435"/>
      <c r="DJF465" s="435"/>
      <c r="DJG465" s="435"/>
      <c r="DJH465" s="435"/>
      <c r="DJI465" s="435"/>
      <c r="DJJ465" s="435"/>
      <c r="DJK465" s="435"/>
      <c r="DJL465" s="435"/>
      <c r="DJM465" s="435"/>
      <c r="DJN465" s="435"/>
      <c r="DJO465" s="435"/>
      <c r="DJP465" s="435"/>
      <c r="DJQ465" s="435"/>
      <c r="DJR465" s="435"/>
      <c r="DJS465" s="435"/>
      <c r="DJT465" s="435"/>
      <c r="DJU465" s="435"/>
      <c r="DJV465" s="435"/>
      <c r="DJW465" s="435"/>
      <c r="DJX465" s="435"/>
      <c r="DJY465" s="435"/>
      <c r="DJZ465" s="435"/>
      <c r="DKA465" s="435"/>
      <c r="DKB465" s="435"/>
      <c r="DKC465" s="435"/>
      <c r="DKD465" s="435"/>
      <c r="DKE465" s="435"/>
      <c r="DKF465" s="435"/>
      <c r="DKG465" s="435"/>
      <c r="DKH465" s="435"/>
      <c r="DKI465" s="435"/>
      <c r="DKJ465" s="435"/>
      <c r="DKK465" s="435"/>
      <c r="DKL465" s="435"/>
      <c r="DKM465" s="435"/>
      <c r="DKN465" s="435"/>
      <c r="DKO465" s="435"/>
      <c r="DKP465" s="435"/>
      <c r="DKQ465" s="435"/>
      <c r="DKR465" s="435"/>
      <c r="DKS465" s="435"/>
      <c r="DKT465" s="435"/>
      <c r="DKU465" s="435"/>
      <c r="DKV465" s="435"/>
      <c r="DKW465" s="435"/>
      <c r="DKX465" s="435"/>
      <c r="DKY465" s="435"/>
      <c r="DKZ465" s="435"/>
      <c r="DLA465" s="435"/>
      <c r="DLB465" s="435"/>
      <c r="DLC465" s="435"/>
      <c r="DLD465" s="435"/>
      <c r="DLE465" s="435"/>
      <c r="DLF465" s="435"/>
      <c r="DLG465" s="435"/>
      <c r="DLH465" s="435"/>
      <c r="DLI465" s="435"/>
      <c r="DLJ465" s="435"/>
      <c r="DLK465" s="435"/>
      <c r="DLL465" s="435"/>
      <c r="DLM465" s="435"/>
      <c r="DLN465" s="435"/>
      <c r="DLO465" s="435"/>
      <c r="DLP465" s="435"/>
      <c r="DLQ465" s="435"/>
      <c r="DLR465" s="435"/>
      <c r="DLS465" s="435"/>
      <c r="DLT465" s="435"/>
      <c r="DLU465" s="435"/>
      <c r="DLV465" s="435"/>
      <c r="DLW465" s="435"/>
      <c r="DLX465" s="435"/>
      <c r="DLY465" s="435"/>
      <c r="DLZ465" s="435"/>
      <c r="DMA465" s="435"/>
      <c r="DMB465" s="435"/>
      <c r="DMC465" s="435"/>
      <c r="DMD465" s="435"/>
      <c r="DME465" s="435"/>
      <c r="DMF465" s="435"/>
      <c r="DMG465" s="435"/>
      <c r="DMH465" s="435"/>
      <c r="DMI465" s="435"/>
      <c r="DMJ465" s="435"/>
      <c r="DMK465" s="435"/>
      <c r="DML465" s="435"/>
      <c r="DMM465" s="435"/>
      <c r="DMN465" s="435"/>
      <c r="DMO465" s="435"/>
      <c r="DMP465" s="435"/>
      <c r="DMQ465" s="435"/>
      <c r="DMR465" s="435"/>
      <c r="DMS465" s="435"/>
      <c r="DMT465" s="435"/>
      <c r="DMU465" s="435"/>
      <c r="DMV465" s="435"/>
      <c r="DMW465" s="435"/>
      <c r="DMX465" s="435"/>
      <c r="DMY465" s="435"/>
      <c r="DMZ465" s="435"/>
      <c r="DNA465" s="435"/>
      <c r="DNB465" s="435"/>
      <c r="DNC465" s="435"/>
      <c r="DND465" s="435"/>
      <c r="DNE465" s="435"/>
      <c r="DNF465" s="435"/>
      <c r="DNG465" s="435"/>
      <c r="DNH465" s="435"/>
      <c r="DNI465" s="435"/>
      <c r="DNJ465" s="435"/>
      <c r="DNK465" s="435"/>
      <c r="DNL465" s="435"/>
      <c r="DNM465" s="435"/>
      <c r="DNN465" s="435"/>
      <c r="DNO465" s="435"/>
      <c r="DNP465" s="435"/>
      <c r="DNQ465" s="435"/>
      <c r="DNR465" s="435"/>
      <c r="DNS465" s="435"/>
      <c r="DNT465" s="435"/>
      <c r="DNU465" s="435"/>
      <c r="DNV465" s="435"/>
      <c r="DNW465" s="435"/>
      <c r="DNX465" s="435"/>
      <c r="DNY465" s="435"/>
      <c r="DNZ465" s="435"/>
      <c r="DOA465" s="435"/>
      <c r="DOB465" s="435"/>
      <c r="DOC465" s="435"/>
      <c r="DOD465" s="435"/>
      <c r="DOE465" s="435"/>
      <c r="DOF465" s="435"/>
      <c r="DOG465" s="435"/>
      <c r="DOH465" s="435"/>
      <c r="DOI465" s="435"/>
      <c r="DOJ465" s="435"/>
      <c r="DOK465" s="435"/>
      <c r="DOL465" s="435"/>
      <c r="DOM465" s="435"/>
      <c r="DON465" s="435"/>
      <c r="DOO465" s="435"/>
      <c r="DOP465" s="435"/>
      <c r="DOQ465" s="435"/>
      <c r="DOR465" s="435"/>
      <c r="DOS465" s="435"/>
      <c r="DOT465" s="435"/>
      <c r="DOU465" s="435"/>
      <c r="DOV465" s="435"/>
      <c r="DOW465" s="435"/>
      <c r="DOX465" s="435"/>
      <c r="DOY465" s="435"/>
      <c r="DOZ465" s="435"/>
      <c r="DPA465" s="435"/>
      <c r="DPB465" s="435"/>
      <c r="DPC465" s="435"/>
      <c r="DPD465" s="435"/>
      <c r="DPE465" s="435"/>
      <c r="DPF465" s="435"/>
      <c r="DPG465" s="435"/>
      <c r="DPH465" s="435"/>
      <c r="DPI465" s="435"/>
      <c r="DPJ465" s="435"/>
      <c r="DPK465" s="435"/>
      <c r="DPL465" s="435"/>
      <c r="DPM465" s="435"/>
      <c r="DPN465" s="435"/>
      <c r="DPO465" s="435"/>
      <c r="DPP465" s="435"/>
      <c r="DPQ465" s="435"/>
      <c r="DPR465" s="435"/>
      <c r="DPS465" s="435"/>
      <c r="DPT465" s="435"/>
      <c r="DPU465" s="435"/>
      <c r="DPV465" s="435"/>
      <c r="DPW465" s="435"/>
      <c r="DPX465" s="435"/>
      <c r="DPY465" s="435"/>
      <c r="DPZ465" s="435"/>
      <c r="DQA465" s="435"/>
      <c r="DQB465" s="435"/>
      <c r="DQC465" s="435"/>
      <c r="DQD465" s="435"/>
      <c r="DQE465" s="435"/>
      <c r="DQF465" s="435"/>
      <c r="DQG465" s="435"/>
      <c r="DQH465" s="435"/>
      <c r="DQI465" s="435"/>
      <c r="DQJ465" s="435"/>
      <c r="DQK465" s="435"/>
      <c r="DQL465" s="435"/>
      <c r="DQM465" s="435"/>
      <c r="DQN465" s="435"/>
      <c r="DQO465" s="435"/>
      <c r="DQP465" s="435"/>
      <c r="DQQ465" s="435"/>
      <c r="DQR465" s="435"/>
      <c r="DQS465" s="435"/>
      <c r="DQT465" s="435"/>
      <c r="DQU465" s="435"/>
      <c r="DQV465" s="435"/>
      <c r="DQW465" s="435"/>
      <c r="DQX465" s="435"/>
      <c r="DQY465" s="435"/>
      <c r="DQZ465" s="435"/>
      <c r="DRA465" s="435"/>
      <c r="DRB465" s="435"/>
      <c r="DRC465" s="435"/>
      <c r="DRD465" s="435"/>
      <c r="DRE465" s="435"/>
      <c r="DRF465" s="435"/>
      <c r="DRG465" s="435"/>
      <c r="DRH465" s="435"/>
      <c r="DRI465" s="435"/>
      <c r="DRJ465" s="435"/>
      <c r="DRK465" s="435"/>
      <c r="DRL465" s="435"/>
      <c r="DRM465" s="435"/>
      <c r="DRN465" s="435"/>
      <c r="DRO465" s="435"/>
      <c r="DRP465" s="435"/>
      <c r="DRQ465" s="435"/>
      <c r="DRR465" s="435"/>
      <c r="DRS465" s="435"/>
      <c r="DRT465" s="435"/>
      <c r="DRU465" s="435"/>
      <c r="DRV465" s="435"/>
      <c r="DRW465" s="435"/>
      <c r="DRX465" s="435"/>
      <c r="DRY465" s="435"/>
      <c r="DRZ465" s="435"/>
      <c r="DSA465" s="435"/>
      <c r="DSB465" s="435"/>
      <c r="DSC465" s="435"/>
      <c r="DSD465" s="435"/>
      <c r="DSE465" s="435"/>
      <c r="DSF465" s="435"/>
      <c r="DSG465" s="435"/>
      <c r="DSH465" s="435"/>
      <c r="DSI465" s="435"/>
      <c r="DSJ465" s="435"/>
      <c r="DSK465" s="435"/>
      <c r="DSL465" s="435"/>
      <c r="DSM465" s="435"/>
      <c r="DSN465" s="435"/>
      <c r="DSO465" s="435"/>
      <c r="DSP465" s="435"/>
      <c r="DSQ465" s="435"/>
      <c r="DSR465" s="435"/>
      <c r="DSS465" s="435"/>
      <c r="DST465" s="435"/>
      <c r="DSU465" s="435"/>
      <c r="DSV465" s="435"/>
      <c r="DSW465" s="435"/>
      <c r="DSX465" s="435"/>
      <c r="DSY465" s="435"/>
      <c r="DSZ465" s="435"/>
      <c r="DTA465" s="435"/>
      <c r="DTB465" s="435"/>
      <c r="DTC465" s="435"/>
      <c r="DTD465" s="435"/>
      <c r="DTE465" s="435"/>
      <c r="DTF465" s="435"/>
      <c r="DTG465" s="435"/>
      <c r="DTH465" s="435"/>
      <c r="DTI465" s="435"/>
      <c r="DTJ465" s="435"/>
      <c r="DTK465" s="435"/>
      <c r="DTL465" s="435"/>
      <c r="DTM465" s="435"/>
      <c r="DTN465" s="435"/>
      <c r="DTO465" s="435"/>
      <c r="DTP465" s="435"/>
      <c r="DTQ465" s="435"/>
      <c r="DTR465" s="435"/>
      <c r="DTS465" s="435"/>
      <c r="DTT465" s="435"/>
      <c r="DTU465" s="435"/>
      <c r="DTV465" s="435"/>
      <c r="DTW465" s="435"/>
      <c r="DTX465" s="435"/>
      <c r="DTY465" s="435"/>
      <c r="DTZ465" s="435"/>
      <c r="DUA465" s="435"/>
      <c r="DUB465" s="435"/>
      <c r="DUC465" s="435"/>
      <c r="DUD465" s="435"/>
      <c r="DUE465" s="435"/>
      <c r="DUF465" s="435"/>
      <c r="DUG465" s="435"/>
      <c r="DUH465" s="435"/>
      <c r="DUI465" s="435"/>
      <c r="DUJ465" s="435"/>
      <c r="DUK465" s="435"/>
      <c r="DUL465" s="435"/>
      <c r="DUM465" s="435"/>
      <c r="DUN465" s="435"/>
      <c r="DUO465" s="435"/>
      <c r="DUP465" s="435"/>
      <c r="DUQ465" s="435"/>
      <c r="DUR465" s="435"/>
      <c r="DUS465" s="435"/>
      <c r="DUT465" s="435"/>
      <c r="DUU465" s="435"/>
      <c r="DUV465" s="435"/>
      <c r="DUW465" s="435"/>
      <c r="DUX465" s="435"/>
      <c r="DUY465" s="435"/>
      <c r="DUZ465" s="435"/>
      <c r="DVA465" s="435"/>
      <c r="DVB465" s="435"/>
      <c r="DVC465" s="435"/>
      <c r="DVD465" s="435"/>
      <c r="DVE465" s="435"/>
      <c r="DVF465" s="435"/>
      <c r="DVG465" s="435"/>
      <c r="DVH465" s="435"/>
      <c r="DVI465" s="435"/>
      <c r="DVJ465" s="435"/>
      <c r="DVK465" s="435"/>
      <c r="DVL465" s="435"/>
      <c r="DVM465" s="435"/>
      <c r="DVN465" s="435"/>
      <c r="DVO465" s="435"/>
      <c r="DVP465" s="435"/>
      <c r="DVQ465" s="435"/>
      <c r="DVR465" s="435"/>
      <c r="DVS465" s="435"/>
      <c r="DVT465" s="435"/>
      <c r="DVU465" s="435"/>
      <c r="DVV465" s="435"/>
      <c r="DVW465" s="435"/>
      <c r="DVX465" s="435"/>
      <c r="DVY465" s="435"/>
      <c r="DVZ465" s="435"/>
      <c r="DWA465" s="435"/>
      <c r="DWB465" s="435"/>
      <c r="DWC465" s="435"/>
      <c r="DWD465" s="435"/>
      <c r="DWE465" s="435"/>
      <c r="DWF465" s="435"/>
      <c r="DWG465" s="435"/>
      <c r="DWH465" s="435"/>
      <c r="DWI465" s="435"/>
      <c r="DWJ465" s="435"/>
      <c r="DWK465" s="435"/>
      <c r="DWL465" s="435"/>
      <c r="DWM465" s="435"/>
      <c r="DWN465" s="435"/>
      <c r="DWO465" s="435"/>
      <c r="DWP465" s="435"/>
      <c r="DWQ465" s="435"/>
      <c r="DWR465" s="435"/>
      <c r="DWS465" s="435"/>
      <c r="DWT465" s="435"/>
      <c r="DWU465" s="435"/>
      <c r="DWV465" s="435"/>
      <c r="DWW465" s="435"/>
      <c r="DWX465" s="435"/>
      <c r="DWY465" s="435"/>
      <c r="DWZ465" s="435"/>
      <c r="DXA465" s="435"/>
      <c r="DXB465" s="435"/>
      <c r="DXC465" s="435"/>
      <c r="DXD465" s="435"/>
      <c r="DXE465" s="435"/>
      <c r="DXF465" s="435"/>
      <c r="DXG465" s="435"/>
      <c r="DXH465" s="435"/>
      <c r="DXI465" s="435"/>
      <c r="DXJ465" s="435"/>
      <c r="DXK465" s="435"/>
      <c r="DXL465" s="435"/>
      <c r="DXM465" s="435"/>
      <c r="DXN465" s="435"/>
      <c r="DXO465" s="435"/>
      <c r="DXP465" s="435"/>
      <c r="DXQ465" s="435"/>
      <c r="DXR465" s="435"/>
      <c r="DXS465" s="435"/>
      <c r="DXT465" s="435"/>
      <c r="DXU465" s="435"/>
      <c r="DXV465" s="435"/>
      <c r="DXW465" s="435"/>
      <c r="DXX465" s="435"/>
      <c r="DXY465" s="435"/>
      <c r="DXZ465" s="435"/>
      <c r="DYA465" s="435"/>
      <c r="DYB465" s="435"/>
      <c r="DYC465" s="435"/>
      <c r="DYD465" s="435"/>
      <c r="DYE465" s="435"/>
      <c r="DYF465" s="435"/>
      <c r="DYG465" s="435"/>
      <c r="DYH465" s="435"/>
      <c r="DYI465" s="435"/>
      <c r="DYJ465" s="435"/>
      <c r="DYK465" s="435"/>
      <c r="DYL465" s="435"/>
      <c r="DYM465" s="435"/>
      <c r="DYN465" s="435"/>
      <c r="DYO465" s="435"/>
      <c r="DYP465" s="435"/>
      <c r="DYQ465" s="435"/>
      <c r="DYR465" s="435"/>
      <c r="DYS465" s="435"/>
      <c r="DYT465" s="435"/>
      <c r="DYU465" s="435"/>
      <c r="DYV465" s="435"/>
      <c r="DYW465" s="435"/>
      <c r="DYX465" s="435"/>
      <c r="DYY465" s="435"/>
      <c r="DYZ465" s="435"/>
      <c r="DZA465" s="435"/>
      <c r="DZB465" s="435"/>
      <c r="DZC465" s="435"/>
      <c r="DZD465" s="435"/>
      <c r="DZE465" s="435"/>
      <c r="DZF465" s="435"/>
      <c r="DZG465" s="435"/>
      <c r="DZH465" s="435"/>
      <c r="DZI465" s="435"/>
      <c r="DZJ465" s="435"/>
      <c r="DZK465" s="435"/>
      <c r="DZL465" s="435"/>
      <c r="DZM465" s="435"/>
      <c r="DZN465" s="435"/>
      <c r="DZO465" s="435"/>
      <c r="DZP465" s="435"/>
      <c r="DZQ465" s="435"/>
      <c r="DZR465" s="435"/>
      <c r="DZS465" s="435"/>
      <c r="DZT465" s="435"/>
      <c r="DZU465" s="435"/>
      <c r="DZV465" s="435"/>
      <c r="DZW465" s="435"/>
      <c r="DZX465" s="435"/>
      <c r="DZY465" s="435"/>
      <c r="DZZ465" s="435"/>
      <c r="EAA465" s="435"/>
      <c r="EAB465" s="435"/>
      <c r="EAC465" s="435"/>
      <c r="EAD465" s="435"/>
      <c r="EAE465" s="435"/>
      <c r="EAF465" s="435"/>
      <c r="EAG465" s="435"/>
      <c r="EAH465" s="435"/>
      <c r="EAI465" s="435"/>
      <c r="EAJ465" s="435"/>
      <c r="EAK465" s="435"/>
      <c r="EAL465" s="435"/>
      <c r="EAM465" s="435"/>
      <c r="EAN465" s="435"/>
      <c r="EAO465" s="435"/>
      <c r="EAP465" s="435"/>
      <c r="EAQ465" s="435"/>
      <c r="EAR465" s="435"/>
      <c r="EAS465" s="435"/>
      <c r="EAT465" s="435"/>
      <c r="EAU465" s="435"/>
      <c r="EAV465" s="435"/>
      <c r="EAW465" s="435"/>
      <c r="EAX465" s="435"/>
      <c r="EAY465" s="435"/>
      <c r="EAZ465" s="435"/>
      <c r="EBA465" s="435"/>
      <c r="EBB465" s="435"/>
      <c r="EBC465" s="435"/>
      <c r="EBD465" s="435"/>
      <c r="EBE465" s="435"/>
      <c r="EBF465" s="435"/>
      <c r="EBG465" s="435"/>
      <c r="EBH465" s="435"/>
      <c r="EBI465" s="435"/>
      <c r="EBJ465" s="435"/>
      <c r="EBK465" s="435"/>
      <c r="EBL465" s="435"/>
      <c r="EBM465" s="435"/>
      <c r="EBN465" s="435"/>
      <c r="EBO465" s="435"/>
      <c r="EBP465" s="435"/>
      <c r="EBQ465" s="435"/>
      <c r="EBR465" s="435"/>
      <c r="EBS465" s="435"/>
      <c r="EBT465" s="435"/>
      <c r="EBU465" s="435"/>
      <c r="EBV465" s="435"/>
      <c r="EBW465" s="435"/>
      <c r="EBX465" s="435"/>
      <c r="EBY465" s="435"/>
      <c r="EBZ465" s="435"/>
      <c r="ECA465" s="435"/>
      <c r="ECB465" s="435"/>
      <c r="ECC465" s="435"/>
      <c r="ECD465" s="435"/>
      <c r="ECE465" s="435"/>
      <c r="ECF465" s="435"/>
      <c r="ECG465" s="435"/>
      <c r="ECH465" s="435"/>
      <c r="ECI465" s="435"/>
      <c r="ECJ465" s="435"/>
      <c r="ECK465" s="435"/>
      <c r="ECL465" s="435"/>
      <c r="ECM465" s="435"/>
      <c r="ECN465" s="435"/>
      <c r="ECO465" s="435"/>
      <c r="ECP465" s="435"/>
      <c r="ECQ465" s="435"/>
      <c r="ECR465" s="435"/>
      <c r="ECS465" s="435"/>
      <c r="ECT465" s="435"/>
      <c r="ECU465" s="435"/>
      <c r="ECV465" s="435"/>
      <c r="ECW465" s="435"/>
      <c r="ECX465" s="435"/>
      <c r="ECY465" s="435"/>
      <c r="ECZ465" s="435"/>
      <c r="EDA465" s="435"/>
      <c r="EDB465" s="435"/>
      <c r="EDC465" s="435"/>
      <c r="EDD465" s="435"/>
      <c r="EDE465" s="435"/>
      <c r="EDF465" s="435"/>
      <c r="EDG465" s="435"/>
      <c r="EDH465" s="435"/>
      <c r="EDI465" s="435"/>
      <c r="EDJ465" s="435"/>
      <c r="EDK465" s="435"/>
      <c r="EDL465" s="435"/>
      <c r="EDM465" s="435"/>
      <c r="EDN465" s="435"/>
      <c r="EDO465" s="435"/>
      <c r="EDP465" s="435"/>
      <c r="EDQ465" s="435"/>
      <c r="EDR465" s="435"/>
      <c r="EDS465" s="435"/>
      <c r="EDT465" s="435"/>
      <c r="EDU465" s="435"/>
      <c r="EDV465" s="435"/>
      <c r="EDW465" s="435"/>
      <c r="EDX465" s="435"/>
      <c r="EDY465" s="435"/>
      <c r="EDZ465" s="435"/>
      <c r="EEA465" s="435"/>
      <c r="EEB465" s="435"/>
      <c r="EEC465" s="435"/>
      <c r="EED465" s="435"/>
      <c r="EEE465" s="435"/>
      <c r="EEF465" s="435"/>
      <c r="EEG465" s="435"/>
      <c r="EEH465" s="435"/>
      <c r="EEI465" s="435"/>
      <c r="EEJ465" s="435"/>
      <c r="EEK465" s="435"/>
      <c r="EEL465" s="435"/>
      <c r="EEM465" s="435"/>
      <c r="EEN465" s="435"/>
      <c r="EEO465" s="435"/>
      <c r="EEP465" s="435"/>
      <c r="EEQ465" s="435"/>
      <c r="EER465" s="435"/>
      <c r="EES465" s="435"/>
      <c r="EET465" s="435"/>
      <c r="EEU465" s="435"/>
      <c r="EEV465" s="435"/>
      <c r="EEW465" s="435"/>
      <c r="EEX465" s="435"/>
      <c r="EEY465" s="435"/>
      <c r="EEZ465" s="435"/>
      <c r="EFA465" s="435"/>
      <c r="EFB465" s="435"/>
      <c r="EFC465" s="435"/>
      <c r="EFD465" s="435"/>
      <c r="EFE465" s="435"/>
      <c r="EFF465" s="435"/>
      <c r="EFG465" s="435"/>
      <c r="EFH465" s="435"/>
      <c r="EFI465" s="435"/>
      <c r="EFJ465" s="435"/>
      <c r="EFK465" s="435"/>
      <c r="EFL465" s="435"/>
      <c r="EFM465" s="435"/>
      <c r="EFN465" s="435"/>
      <c r="EFO465" s="435"/>
      <c r="EFP465" s="435"/>
      <c r="EFQ465" s="435"/>
      <c r="EFR465" s="435"/>
      <c r="EFS465" s="435"/>
      <c r="EFT465" s="435"/>
      <c r="EFU465" s="435"/>
      <c r="EFV465" s="435"/>
      <c r="EFW465" s="435"/>
      <c r="EFX465" s="435"/>
      <c r="EFY465" s="435"/>
      <c r="EFZ465" s="435"/>
      <c r="EGA465" s="435"/>
      <c r="EGB465" s="435"/>
      <c r="EGC465" s="435"/>
      <c r="EGD465" s="435"/>
      <c r="EGE465" s="435"/>
      <c r="EGF465" s="435"/>
      <c r="EGG465" s="435"/>
      <c r="EGH465" s="435"/>
      <c r="EGI465" s="435"/>
      <c r="EGJ465" s="435"/>
      <c r="EGK465" s="435"/>
      <c r="EGL465" s="435"/>
      <c r="EGM465" s="435"/>
      <c r="EGN465" s="435"/>
      <c r="EGO465" s="435"/>
      <c r="EGP465" s="435"/>
      <c r="EGQ465" s="435"/>
      <c r="EGR465" s="435"/>
      <c r="EGS465" s="435"/>
      <c r="EGT465" s="435"/>
      <c r="EGU465" s="435"/>
      <c r="EGV465" s="435"/>
      <c r="EGW465" s="435"/>
      <c r="EGX465" s="435"/>
      <c r="EGY465" s="435"/>
      <c r="EGZ465" s="435"/>
      <c r="EHA465" s="435"/>
      <c r="EHB465" s="435"/>
      <c r="EHC465" s="435"/>
      <c r="EHD465" s="435"/>
      <c r="EHE465" s="435"/>
      <c r="EHF465" s="435"/>
      <c r="EHG465" s="435"/>
      <c r="EHH465" s="435"/>
      <c r="EHI465" s="435"/>
      <c r="EHJ465" s="435"/>
      <c r="EHK465" s="435"/>
      <c r="EHL465" s="435"/>
      <c r="EHM465" s="435"/>
      <c r="EHN465" s="435"/>
      <c r="EHO465" s="435"/>
      <c r="EHP465" s="435"/>
      <c r="EHQ465" s="435"/>
      <c r="EHR465" s="435"/>
      <c r="EHS465" s="435"/>
      <c r="EHT465" s="435"/>
      <c r="EHU465" s="435"/>
      <c r="EHV465" s="435"/>
      <c r="EHW465" s="435"/>
      <c r="EHX465" s="435"/>
      <c r="EHY465" s="435"/>
      <c r="EHZ465" s="435"/>
      <c r="EIA465" s="435"/>
      <c r="EIB465" s="435"/>
      <c r="EIC465" s="435"/>
      <c r="EID465" s="435"/>
      <c r="EIE465" s="435"/>
      <c r="EIF465" s="435"/>
      <c r="EIG465" s="435"/>
      <c r="EIH465" s="435"/>
      <c r="EII465" s="435"/>
      <c r="EIJ465" s="435"/>
      <c r="EIK465" s="435"/>
      <c r="EIL465" s="435"/>
      <c r="EIM465" s="435"/>
      <c r="EIN465" s="435"/>
      <c r="EIO465" s="435"/>
      <c r="EIP465" s="435"/>
      <c r="EIQ465" s="435"/>
      <c r="EIR465" s="435"/>
      <c r="EIS465" s="435"/>
      <c r="EIT465" s="435"/>
      <c r="EIU465" s="435"/>
      <c r="EIV465" s="435"/>
      <c r="EIW465" s="435"/>
      <c r="EIX465" s="435"/>
      <c r="EIY465" s="435"/>
      <c r="EIZ465" s="435"/>
      <c r="EJA465" s="435"/>
      <c r="EJB465" s="435"/>
      <c r="EJC465" s="435"/>
      <c r="EJD465" s="435"/>
      <c r="EJE465" s="435"/>
      <c r="EJF465" s="435"/>
      <c r="EJG465" s="435"/>
      <c r="EJH465" s="435"/>
      <c r="EJI465" s="435"/>
      <c r="EJJ465" s="435"/>
      <c r="EJK465" s="435"/>
      <c r="EJL465" s="435"/>
      <c r="EJM465" s="435"/>
      <c r="EJN465" s="435"/>
      <c r="EJO465" s="435"/>
      <c r="EJP465" s="435"/>
      <c r="EJQ465" s="435"/>
      <c r="EJR465" s="435"/>
      <c r="EJS465" s="435"/>
      <c r="EJT465" s="435"/>
      <c r="EJU465" s="435"/>
      <c r="EJV465" s="435"/>
      <c r="EJW465" s="435"/>
      <c r="EJX465" s="435"/>
      <c r="EJY465" s="435"/>
      <c r="EJZ465" s="435"/>
      <c r="EKA465" s="435"/>
      <c r="EKB465" s="435"/>
      <c r="EKC465" s="435"/>
      <c r="EKD465" s="435"/>
      <c r="EKE465" s="435"/>
      <c r="EKF465" s="435"/>
      <c r="EKG465" s="435"/>
      <c r="EKH465" s="435"/>
      <c r="EKI465" s="435"/>
      <c r="EKJ465" s="435"/>
      <c r="EKK465" s="435"/>
      <c r="EKL465" s="435"/>
      <c r="EKM465" s="435"/>
      <c r="EKN465" s="435"/>
      <c r="EKO465" s="435"/>
      <c r="EKP465" s="435"/>
      <c r="EKQ465" s="435"/>
      <c r="EKR465" s="435"/>
      <c r="EKS465" s="435"/>
      <c r="EKT465" s="435"/>
      <c r="EKU465" s="435"/>
      <c r="EKV465" s="435"/>
      <c r="EKW465" s="435"/>
      <c r="EKX465" s="435"/>
      <c r="EKY465" s="435"/>
      <c r="EKZ465" s="435"/>
      <c r="ELA465" s="435"/>
      <c r="ELB465" s="435"/>
      <c r="ELC465" s="435"/>
      <c r="ELD465" s="435"/>
      <c r="ELE465" s="435"/>
      <c r="ELF465" s="435"/>
      <c r="ELG465" s="435"/>
      <c r="ELH465" s="435"/>
      <c r="ELI465" s="435"/>
      <c r="ELJ465" s="435"/>
      <c r="ELK465" s="435"/>
      <c r="ELL465" s="435"/>
      <c r="ELM465" s="435"/>
      <c r="ELN465" s="435"/>
      <c r="ELO465" s="435"/>
      <c r="ELP465" s="435"/>
      <c r="ELQ465" s="435"/>
      <c r="ELR465" s="435"/>
      <c r="ELS465" s="435"/>
      <c r="ELT465" s="435"/>
      <c r="ELU465" s="435"/>
      <c r="ELV465" s="435"/>
      <c r="ELW465" s="435"/>
      <c r="ELX465" s="435"/>
      <c r="ELY465" s="435"/>
      <c r="ELZ465" s="435"/>
      <c r="EMA465" s="435"/>
      <c r="EMB465" s="435"/>
      <c r="EMC465" s="435"/>
      <c r="EMD465" s="435"/>
      <c r="EME465" s="435"/>
      <c r="EMF465" s="435"/>
      <c r="EMG465" s="435"/>
      <c r="EMH465" s="435"/>
      <c r="EMI465" s="435"/>
      <c r="EMJ465" s="435"/>
      <c r="EMK465" s="435"/>
      <c r="EML465" s="435"/>
      <c r="EMM465" s="435"/>
      <c r="EMN465" s="435"/>
      <c r="EMO465" s="435"/>
      <c r="EMP465" s="435"/>
      <c r="EMQ465" s="435"/>
      <c r="EMR465" s="435"/>
      <c r="EMS465" s="435"/>
      <c r="EMT465" s="435"/>
      <c r="EMU465" s="435"/>
      <c r="EMV465" s="435"/>
      <c r="EMW465" s="435"/>
      <c r="EMX465" s="435"/>
      <c r="EMY465" s="435"/>
      <c r="EMZ465" s="435"/>
      <c r="ENA465" s="435"/>
      <c r="ENB465" s="435"/>
      <c r="ENC465" s="435"/>
      <c r="END465" s="435"/>
      <c r="ENE465" s="435"/>
      <c r="ENF465" s="435"/>
      <c r="ENG465" s="435"/>
      <c r="ENH465" s="435"/>
      <c r="ENI465" s="435"/>
      <c r="ENJ465" s="435"/>
      <c r="ENK465" s="435"/>
      <c r="ENL465" s="435"/>
      <c r="ENM465" s="435"/>
      <c r="ENN465" s="435"/>
      <c r="ENO465" s="435"/>
      <c r="ENP465" s="435"/>
      <c r="ENQ465" s="435"/>
      <c r="ENR465" s="435"/>
      <c r="ENS465" s="435"/>
      <c r="ENT465" s="435"/>
      <c r="ENU465" s="435"/>
      <c r="ENV465" s="435"/>
      <c r="ENW465" s="435"/>
      <c r="ENX465" s="435"/>
      <c r="ENY465" s="435"/>
      <c r="ENZ465" s="435"/>
      <c r="EOA465" s="435"/>
      <c r="EOB465" s="435"/>
      <c r="EOC465" s="435"/>
      <c r="EOD465" s="435"/>
      <c r="EOE465" s="435"/>
      <c r="EOF465" s="435"/>
      <c r="EOG465" s="435"/>
      <c r="EOH465" s="435"/>
      <c r="EOI465" s="435"/>
      <c r="EOJ465" s="435"/>
      <c r="EOK465" s="435"/>
      <c r="EOL465" s="435"/>
      <c r="EOM465" s="435"/>
      <c r="EON465" s="435"/>
      <c r="EOO465" s="435"/>
      <c r="EOP465" s="435"/>
      <c r="EOQ465" s="435"/>
      <c r="EOR465" s="435"/>
      <c r="EOS465" s="435"/>
      <c r="EOT465" s="435"/>
      <c r="EOU465" s="435"/>
      <c r="EOV465" s="435"/>
      <c r="EOW465" s="435"/>
      <c r="EOX465" s="435"/>
      <c r="EOY465" s="435"/>
      <c r="EOZ465" s="435"/>
      <c r="EPA465" s="435"/>
      <c r="EPB465" s="435"/>
      <c r="EPC465" s="435"/>
      <c r="EPD465" s="435"/>
      <c r="EPE465" s="435"/>
      <c r="EPF465" s="435"/>
      <c r="EPG465" s="435"/>
      <c r="EPH465" s="435"/>
      <c r="EPI465" s="435"/>
      <c r="EPJ465" s="435"/>
      <c r="EPK465" s="435"/>
      <c r="EPL465" s="435"/>
      <c r="EPM465" s="435"/>
      <c r="EPN465" s="435"/>
      <c r="EPO465" s="435"/>
      <c r="EPP465" s="435"/>
      <c r="EPQ465" s="435"/>
      <c r="EPR465" s="435"/>
      <c r="EPS465" s="435"/>
      <c r="EPT465" s="435"/>
      <c r="EPU465" s="435"/>
      <c r="EPV465" s="435"/>
      <c r="EPW465" s="435"/>
      <c r="EPX465" s="435"/>
      <c r="EPY465" s="435"/>
      <c r="EPZ465" s="435"/>
      <c r="EQA465" s="435"/>
      <c r="EQB465" s="435"/>
      <c r="EQC465" s="435"/>
      <c r="EQD465" s="435"/>
      <c r="EQE465" s="435"/>
      <c r="EQF465" s="435"/>
      <c r="EQG465" s="435"/>
      <c r="EQH465" s="435"/>
      <c r="EQI465" s="435"/>
      <c r="EQJ465" s="435"/>
      <c r="EQK465" s="435"/>
      <c r="EQL465" s="435"/>
      <c r="EQM465" s="435"/>
      <c r="EQN465" s="435"/>
      <c r="EQO465" s="435"/>
      <c r="EQP465" s="435"/>
      <c r="EQQ465" s="435"/>
      <c r="EQR465" s="435"/>
      <c r="EQS465" s="435"/>
      <c r="EQT465" s="435"/>
      <c r="EQU465" s="435"/>
      <c r="EQV465" s="435"/>
      <c r="EQW465" s="435"/>
      <c r="EQX465" s="435"/>
      <c r="EQY465" s="435"/>
      <c r="EQZ465" s="435"/>
      <c r="ERA465" s="435"/>
      <c r="ERB465" s="435"/>
      <c r="ERC465" s="435"/>
      <c r="ERD465" s="435"/>
      <c r="ERE465" s="435"/>
      <c r="ERF465" s="435"/>
      <c r="ERG465" s="435"/>
      <c r="ERH465" s="435"/>
      <c r="ERI465" s="435"/>
      <c r="ERJ465" s="435"/>
      <c r="ERK465" s="435"/>
      <c r="ERL465" s="435"/>
      <c r="ERM465" s="435"/>
      <c r="ERN465" s="435"/>
      <c r="ERO465" s="435"/>
      <c r="ERP465" s="435"/>
      <c r="ERQ465" s="435"/>
      <c r="ERR465" s="435"/>
      <c r="ERS465" s="435"/>
      <c r="ERT465" s="435"/>
      <c r="ERU465" s="435"/>
      <c r="ERV465" s="435"/>
      <c r="ERW465" s="435"/>
      <c r="ERX465" s="435"/>
      <c r="ERY465" s="435"/>
      <c r="ERZ465" s="435"/>
      <c r="ESA465" s="435"/>
      <c r="ESB465" s="435"/>
      <c r="ESC465" s="435"/>
      <c r="ESD465" s="435"/>
      <c r="ESE465" s="435"/>
      <c r="ESF465" s="435"/>
      <c r="ESG465" s="435"/>
      <c r="ESH465" s="435"/>
      <c r="ESI465" s="435"/>
      <c r="ESJ465" s="435"/>
      <c r="ESK465" s="435"/>
      <c r="ESL465" s="435"/>
      <c r="ESM465" s="435"/>
      <c r="ESN465" s="435"/>
      <c r="ESO465" s="435"/>
      <c r="ESP465" s="435"/>
      <c r="ESQ465" s="435"/>
      <c r="ESR465" s="435"/>
      <c r="ESS465" s="435"/>
      <c r="EST465" s="435"/>
      <c r="ESU465" s="435"/>
      <c r="ESV465" s="435"/>
      <c r="ESW465" s="435"/>
      <c r="ESX465" s="435"/>
      <c r="ESY465" s="435"/>
      <c r="ESZ465" s="435"/>
      <c r="ETA465" s="435"/>
      <c r="ETB465" s="435"/>
      <c r="ETC465" s="435"/>
      <c r="ETD465" s="435"/>
      <c r="ETE465" s="435"/>
      <c r="ETF465" s="435"/>
      <c r="ETG465" s="435"/>
      <c r="ETH465" s="435"/>
      <c r="ETI465" s="435"/>
      <c r="ETJ465" s="435"/>
      <c r="ETK465" s="435"/>
      <c r="ETL465" s="435"/>
      <c r="ETM465" s="435"/>
      <c r="ETN465" s="435"/>
      <c r="ETO465" s="435"/>
      <c r="ETP465" s="435"/>
      <c r="ETQ465" s="435"/>
      <c r="ETR465" s="435"/>
      <c r="ETS465" s="435"/>
      <c r="ETT465" s="435"/>
      <c r="ETU465" s="435"/>
      <c r="ETV465" s="435"/>
      <c r="ETW465" s="435"/>
      <c r="ETX465" s="435"/>
      <c r="ETY465" s="435"/>
      <c r="ETZ465" s="435"/>
      <c r="EUA465" s="435"/>
      <c r="EUB465" s="435"/>
      <c r="EUC465" s="435"/>
      <c r="EUD465" s="435"/>
      <c r="EUE465" s="435"/>
      <c r="EUF465" s="435"/>
      <c r="EUG465" s="435"/>
      <c r="EUH465" s="435"/>
      <c r="EUI465" s="435"/>
      <c r="EUJ465" s="435"/>
      <c r="EUK465" s="435"/>
      <c r="EUL465" s="435"/>
      <c r="EUM465" s="435"/>
      <c r="EUN465" s="435"/>
      <c r="EUO465" s="435"/>
      <c r="EUP465" s="435"/>
      <c r="EUQ465" s="435"/>
      <c r="EUR465" s="435"/>
      <c r="EUS465" s="435"/>
      <c r="EUT465" s="435"/>
      <c r="EUU465" s="435"/>
      <c r="EUV465" s="435"/>
      <c r="EUW465" s="435"/>
      <c r="EUX465" s="435"/>
      <c r="EUY465" s="435"/>
      <c r="EUZ465" s="435"/>
      <c r="EVA465" s="435"/>
      <c r="EVB465" s="435"/>
      <c r="EVC465" s="435"/>
      <c r="EVD465" s="435"/>
      <c r="EVE465" s="435"/>
      <c r="EVF465" s="435"/>
      <c r="EVG465" s="435"/>
      <c r="EVH465" s="435"/>
      <c r="EVI465" s="435"/>
      <c r="EVJ465" s="435"/>
      <c r="EVK465" s="435"/>
      <c r="EVL465" s="435"/>
      <c r="EVM465" s="435"/>
      <c r="EVN465" s="435"/>
      <c r="EVO465" s="435"/>
      <c r="EVP465" s="435"/>
      <c r="EVQ465" s="435"/>
      <c r="EVR465" s="435"/>
      <c r="EVS465" s="435"/>
      <c r="EVT465" s="435"/>
      <c r="EVU465" s="435"/>
      <c r="EVV465" s="435"/>
      <c r="EVW465" s="435"/>
      <c r="EVX465" s="435"/>
      <c r="EVY465" s="435"/>
      <c r="EVZ465" s="435"/>
      <c r="EWA465" s="435"/>
      <c r="EWB465" s="435"/>
      <c r="EWC465" s="435"/>
      <c r="EWD465" s="435"/>
      <c r="EWE465" s="435"/>
      <c r="EWF465" s="435"/>
      <c r="EWG465" s="435"/>
      <c r="EWH465" s="435"/>
      <c r="EWI465" s="435"/>
      <c r="EWJ465" s="435"/>
      <c r="EWK465" s="435"/>
      <c r="EWL465" s="435"/>
      <c r="EWM465" s="435"/>
      <c r="EWN465" s="435"/>
      <c r="EWO465" s="435"/>
      <c r="EWP465" s="435"/>
      <c r="EWQ465" s="435"/>
      <c r="EWR465" s="435"/>
      <c r="EWS465" s="435"/>
      <c r="EWT465" s="435"/>
      <c r="EWU465" s="435"/>
      <c r="EWV465" s="435"/>
      <c r="EWW465" s="435"/>
      <c r="EWX465" s="435"/>
      <c r="EWY465" s="435"/>
      <c r="EWZ465" s="435"/>
      <c r="EXA465" s="435"/>
      <c r="EXB465" s="435"/>
      <c r="EXC465" s="435"/>
      <c r="EXD465" s="435"/>
      <c r="EXE465" s="435"/>
      <c r="EXF465" s="435"/>
      <c r="EXG465" s="435"/>
      <c r="EXH465" s="435"/>
      <c r="EXI465" s="435"/>
      <c r="EXJ465" s="435"/>
      <c r="EXK465" s="435"/>
      <c r="EXL465" s="435"/>
      <c r="EXM465" s="435"/>
      <c r="EXN465" s="435"/>
      <c r="EXO465" s="435"/>
      <c r="EXP465" s="435"/>
      <c r="EXQ465" s="435"/>
      <c r="EXR465" s="435"/>
      <c r="EXS465" s="435"/>
      <c r="EXT465" s="435"/>
      <c r="EXU465" s="435"/>
      <c r="EXV465" s="435"/>
      <c r="EXW465" s="435"/>
      <c r="EXX465" s="435"/>
      <c r="EXY465" s="435"/>
      <c r="EXZ465" s="435"/>
      <c r="EYA465" s="435"/>
      <c r="EYB465" s="435"/>
      <c r="EYC465" s="435"/>
      <c r="EYD465" s="435"/>
      <c r="EYE465" s="435"/>
      <c r="EYF465" s="435"/>
      <c r="EYG465" s="435"/>
      <c r="EYH465" s="435"/>
      <c r="EYI465" s="435"/>
      <c r="EYJ465" s="435"/>
      <c r="EYK465" s="435"/>
      <c r="EYL465" s="435"/>
      <c r="EYM465" s="435"/>
      <c r="EYN465" s="435"/>
      <c r="EYO465" s="435"/>
      <c r="EYP465" s="435"/>
      <c r="EYQ465" s="435"/>
      <c r="EYR465" s="435"/>
      <c r="EYS465" s="435"/>
      <c r="EYT465" s="435"/>
      <c r="EYU465" s="435"/>
      <c r="EYV465" s="435"/>
      <c r="EYW465" s="435"/>
      <c r="EYX465" s="435"/>
      <c r="EYY465" s="435"/>
      <c r="EYZ465" s="435"/>
      <c r="EZA465" s="435"/>
      <c r="EZB465" s="435"/>
      <c r="EZC465" s="435"/>
      <c r="EZD465" s="435"/>
      <c r="EZE465" s="435"/>
      <c r="EZF465" s="435"/>
      <c r="EZG465" s="435"/>
      <c r="EZH465" s="435"/>
      <c r="EZI465" s="435"/>
      <c r="EZJ465" s="435"/>
      <c r="EZK465" s="435"/>
      <c r="EZL465" s="435"/>
      <c r="EZM465" s="435"/>
      <c r="EZN465" s="435"/>
      <c r="EZO465" s="435"/>
      <c r="EZP465" s="435"/>
      <c r="EZQ465" s="435"/>
      <c r="EZR465" s="435"/>
      <c r="EZS465" s="435"/>
      <c r="EZT465" s="435"/>
      <c r="EZU465" s="435"/>
      <c r="EZV465" s="435"/>
      <c r="EZW465" s="435"/>
      <c r="EZX465" s="435"/>
      <c r="EZY465" s="435"/>
      <c r="EZZ465" s="435"/>
      <c r="FAA465" s="435"/>
      <c r="FAB465" s="435"/>
      <c r="FAC465" s="435"/>
      <c r="FAD465" s="435"/>
      <c r="FAE465" s="435"/>
      <c r="FAF465" s="435"/>
      <c r="FAG465" s="435"/>
      <c r="FAH465" s="435"/>
      <c r="FAI465" s="435"/>
      <c r="FAJ465" s="435"/>
      <c r="FAK465" s="435"/>
      <c r="FAL465" s="435"/>
      <c r="FAM465" s="435"/>
      <c r="FAN465" s="435"/>
      <c r="FAO465" s="435"/>
      <c r="FAP465" s="435"/>
      <c r="FAQ465" s="435"/>
      <c r="FAR465" s="435"/>
      <c r="FAS465" s="435"/>
      <c r="FAT465" s="435"/>
      <c r="FAU465" s="435"/>
      <c r="FAV465" s="435"/>
      <c r="FAW465" s="435"/>
      <c r="FAX465" s="435"/>
      <c r="FAY465" s="435"/>
      <c r="FAZ465" s="435"/>
      <c r="FBA465" s="435"/>
      <c r="FBB465" s="435"/>
      <c r="FBC465" s="435"/>
      <c r="FBD465" s="435"/>
      <c r="FBE465" s="435"/>
      <c r="FBF465" s="435"/>
      <c r="FBG465" s="435"/>
      <c r="FBH465" s="435"/>
      <c r="FBI465" s="435"/>
      <c r="FBJ465" s="435"/>
      <c r="FBK465" s="435"/>
      <c r="FBL465" s="435"/>
      <c r="FBM465" s="435"/>
      <c r="FBN465" s="435"/>
      <c r="FBO465" s="435"/>
      <c r="FBP465" s="435"/>
      <c r="FBQ465" s="435"/>
      <c r="FBR465" s="435"/>
      <c r="FBS465" s="435"/>
      <c r="FBT465" s="435"/>
      <c r="FBU465" s="435"/>
      <c r="FBV465" s="435"/>
      <c r="FBW465" s="435"/>
      <c r="FBX465" s="435"/>
      <c r="FBY465" s="435"/>
      <c r="FBZ465" s="435"/>
      <c r="FCA465" s="435"/>
      <c r="FCB465" s="435"/>
      <c r="FCC465" s="435"/>
      <c r="FCD465" s="435"/>
      <c r="FCE465" s="435"/>
      <c r="FCF465" s="435"/>
      <c r="FCG465" s="435"/>
      <c r="FCH465" s="435"/>
      <c r="FCI465" s="435"/>
      <c r="FCJ465" s="435"/>
      <c r="FCK465" s="435"/>
      <c r="FCL465" s="435"/>
      <c r="FCM465" s="435"/>
      <c r="FCN465" s="435"/>
      <c r="FCO465" s="435"/>
      <c r="FCP465" s="435"/>
      <c r="FCQ465" s="435"/>
      <c r="FCR465" s="435"/>
      <c r="FCS465" s="435"/>
      <c r="FCT465" s="435"/>
      <c r="FCU465" s="435"/>
      <c r="FCV465" s="435"/>
      <c r="FCW465" s="435"/>
      <c r="FCX465" s="435"/>
      <c r="FCY465" s="435"/>
      <c r="FCZ465" s="435"/>
      <c r="FDA465" s="435"/>
      <c r="FDB465" s="435"/>
      <c r="FDC465" s="435"/>
      <c r="FDD465" s="435"/>
      <c r="FDE465" s="435"/>
      <c r="FDF465" s="435"/>
      <c r="FDG465" s="435"/>
      <c r="FDH465" s="435"/>
      <c r="FDI465" s="435"/>
      <c r="FDJ465" s="435"/>
      <c r="FDK465" s="435"/>
      <c r="FDL465" s="435"/>
      <c r="FDM465" s="435"/>
      <c r="FDN465" s="435"/>
      <c r="FDO465" s="435"/>
      <c r="FDP465" s="435"/>
      <c r="FDQ465" s="435"/>
      <c r="FDR465" s="435"/>
      <c r="FDS465" s="435"/>
      <c r="FDT465" s="435"/>
      <c r="FDU465" s="435"/>
      <c r="FDV465" s="435"/>
      <c r="FDW465" s="435"/>
      <c r="FDX465" s="435"/>
      <c r="FDY465" s="435"/>
      <c r="FDZ465" s="435"/>
      <c r="FEA465" s="435"/>
      <c r="FEB465" s="435"/>
      <c r="FEC465" s="435"/>
      <c r="FED465" s="435"/>
      <c r="FEE465" s="435"/>
      <c r="FEF465" s="435"/>
      <c r="FEG465" s="435"/>
      <c r="FEH465" s="435"/>
      <c r="FEI465" s="435"/>
      <c r="FEJ465" s="435"/>
      <c r="FEK465" s="435"/>
      <c r="FEL465" s="435"/>
      <c r="FEM465" s="435"/>
      <c r="FEN465" s="435"/>
      <c r="FEO465" s="435"/>
      <c r="FEP465" s="435"/>
      <c r="FEQ465" s="435"/>
      <c r="FER465" s="435"/>
      <c r="FES465" s="435"/>
      <c r="FET465" s="435"/>
      <c r="FEU465" s="435"/>
      <c r="FEV465" s="435"/>
      <c r="FEW465" s="435"/>
      <c r="FEX465" s="435"/>
      <c r="FEY465" s="435"/>
      <c r="FEZ465" s="435"/>
      <c r="FFA465" s="435"/>
      <c r="FFB465" s="435"/>
      <c r="FFC465" s="435"/>
      <c r="FFD465" s="435"/>
      <c r="FFE465" s="435"/>
      <c r="FFF465" s="435"/>
      <c r="FFG465" s="435"/>
      <c r="FFH465" s="435"/>
      <c r="FFI465" s="435"/>
      <c r="FFJ465" s="435"/>
      <c r="FFK465" s="435"/>
      <c r="FFL465" s="435"/>
      <c r="FFM465" s="435"/>
      <c r="FFN465" s="435"/>
      <c r="FFO465" s="435"/>
      <c r="FFP465" s="435"/>
      <c r="FFQ465" s="435"/>
      <c r="FFR465" s="435"/>
      <c r="FFS465" s="435"/>
      <c r="FFT465" s="435"/>
      <c r="FFU465" s="435"/>
      <c r="FFV465" s="435"/>
      <c r="FFW465" s="435"/>
      <c r="FFX465" s="435"/>
      <c r="FFY465" s="435"/>
      <c r="FFZ465" s="435"/>
      <c r="FGA465" s="435"/>
      <c r="FGB465" s="435"/>
      <c r="FGC465" s="435"/>
      <c r="FGD465" s="435"/>
      <c r="FGE465" s="435"/>
      <c r="FGF465" s="435"/>
      <c r="FGG465" s="435"/>
      <c r="FGH465" s="435"/>
      <c r="FGI465" s="435"/>
      <c r="FGJ465" s="435"/>
      <c r="FGK465" s="435"/>
      <c r="FGL465" s="435"/>
      <c r="FGM465" s="435"/>
      <c r="FGN465" s="435"/>
      <c r="FGO465" s="435"/>
      <c r="FGP465" s="435"/>
      <c r="FGQ465" s="435"/>
      <c r="FGR465" s="435"/>
      <c r="FGS465" s="435"/>
      <c r="FGT465" s="435"/>
      <c r="FGU465" s="435"/>
      <c r="FGV465" s="435"/>
      <c r="FGW465" s="435"/>
      <c r="FGX465" s="435"/>
      <c r="FGY465" s="435"/>
      <c r="FGZ465" s="435"/>
      <c r="FHA465" s="435"/>
      <c r="FHB465" s="435"/>
      <c r="FHC465" s="435"/>
      <c r="FHD465" s="435"/>
      <c r="FHE465" s="435"/>
      <c r="FHF465" s="435"/>
      <c r="FHG465" s="435"/>
      <c r="FHH465" s="435"/>
      <c r="FHI465" s="435"/>
      <c r="FHJ465" s="435"/>
      <c r="FHK465" s="435"/>
      <c r="FHL465" s="435"/>
      <c r="FHM465" s="435"/>
      <c r="FHN465" s="435"/>
      <c r="FHO465" s="435"/>
      <c r="FHP465" s="435"/>
      <c r="FHQ465" s="435"/>
      <c r="FHR465" s="435"/>
      <c r="FHS465" s="435"/>
      <c r="FHT465" s="435"/>
      <c r="FHU465" s="435"/>
      <c r="FHV465" s="435"/>
      <c r="FHW465" s="435"/>
      <c r="FHX465" s="435"/>
      <c r="FHY465" s="435"/>
      <c r="FHZ465" s="435"/>
      <c r="FIA465" s="435"/>
      <c r="FIB465" s="435"/>
      <c r="FIC465" s="435"/>
      <c r="FID465" s="435"/>
      <c r="FIE465" s="435"/>
      <c r="FIF465" s="435"/>
      <c r="FIG465" s="435"/>
      <c r="FIH465" s="435"/>
      <c r="FII465" s="435"/>
      <c r="FIJ465" s="435"/>
      <c r="FIK465" s="435"/>
      <c r="FIL465" s="435"/>
      <c r="FIM465" s="435"/>
      <c r="FIN465" s="435"/>
      <c r="FIO465" s="435"/>
      <c r="FIP465" s="435"/>
      <c r="FIQ465" s="435"/>
      <c r="FIR465" s="435"/>
      <c r="FIS465" s="435"/>
      <c r="FIT465" s="435"/>
      <c r="FIU465" s="435"/>
      <c r="FIV465" s="435"/>
      <c r="FIW465" s="435"/>
      <c r="FIX465" s="435"/>
      <c r="FIY465" s="435"/>
      <c r="FIZ465" s="435"/>
      <c r="FJA465" s="435"/>
      <c r="FJB465" s="435"/>
      <c r="FJC465" s="435"/>
      <c r="FJD465" s="435"/>
      <c r="FJE465" s="435"/>
      <c r="FJF465" s="435"/>
      <c r="FJG465" s="435"/>
      <c r="FJH465" s="435"/>
      <c r="FJI465" s="435"/>
      <c r="FJJ465" s="435"/>
      <c r="FJK465" s="435"/>
      <c r="FJL465" s="435"/>
      <c r="FJM465" s="435"/>
      <c r="FJN465" s="435"/>
      <c r="FJO465" s="435"/>
      <c r="FJP465" s="435"/>
      <c r="FJQ465" s="435"/>
      <c r="FJR465" s="435"/>
      <c r="FJS465" s="435"/>
      <c r="FJT465" s="435"/>
      <c r="FJU465" s="435"/>
      <c r="FJV465" s="435"/>
      <c r="FJW465" s="435"/>
      <c r="FJX465" s="435"/>
      <c r="FJY465" s="435"/>
      <c r="FJZ465" s="435"/>
      <c r="FKA465" s="435"/>
      <c r="FKB465" s="435"/>
      <c r="FKC465" s="435"/>
      <c r="FKD465" s="435"/>
      <c r="FKE465" s="435"/>
      <c r="FKF465" s="435"/>
      <c r="FKG465" s="435"/>
      <c r="FKH465" s="435"/>
      <c r="FKI465" s="435"/>
      <c r="FKJ465" s="435"/>
      <c r="FKK465" s="435"/>
      <c r="FKL465" s="435"/>
      <c r="FKM465" s="435"/>
      <c r="FKN465" s="435"/>
      <c r="FKO465" s="435"/>
      <c r="FKP465" s="435"/>
      <c r="FKQ465" s="435"/>
      <c r="FKR465" s="435"/>
      <c r="FKS465" s="435"/>
      <c r="FKT465" s="435"/>
      <c r="FKU465" s="435"/>
      <c r="FKV465" s="435"/>
      <c r="FKW465" s="435"/>
      <c r="FKX465" s="435"/>
      <c r="FKY465" s="435"/>
      <c r="FKZ465" s="435"/>
      <c r="FLA465" s="435"/>
      <c r="FLB465" s="435"/>
      <c r="FLC465" s="435"/>
      <c r="FLD465" s="435"/>
      <c r="FLE465" s="435"/>
      <c r="FLF465" s="435"/>
      <c r="FLG465" s="435"/>
      <c r="FLH465" s="435"/>
      <c r="FLI465" s="435"/>
      <c r="FLJ465" s="435"/>
      <c r="FLK465" s="435"/>
      <c r="FLL465" s="435"/>
      <c r="FLM465" s="435"/>
      <c r="FLN465" s="435"/>
      <c r="FLO465" s="435"/>
      <c r="FLP465" s="435"/>
      <c r="FLQ465" s="435"/>
      <c r="FLR465" s="435"/>
      <c r="FLS465" s="435"/>
      <c r="FLT465" s="435"/>
      <c r="FLU465" s="435"/>
      <c r="FLV465" s="435"/>
      <c r="FLW465" s="435"/>
      <c r="FLX465" s="435"/>
      <c r="FLY465" s="435"/>
      <c r="FLZ465" s="435"/>
      <c r="FMA465" s="435"/>
      <c r="FMB465" s="435"/>
      <c r="FMC465" s="435"/>
      <c r="FMD465" s="435"/>
      <c r="FME465" s="435"/>
      <c r="FMF465" s="435"/>
      <c r="FMG465" s="435"/>
      <c r="FMH465" s="435"/>
      <c r="FMI465" s="435"/>
      <c r="FMJ465" s="435"/>
      <c r="FMK465" s="435"/>
      <c r="FML465" s="435"/>
      <c r="FMM465" s="435"/>
      <c r="FMN465" s="435"/>
      <c r="FMO465" s="435"/>
      <c r="FMP465" s="435"/>
      <c r="FMQ465" s="435"/>
      <c r="FMR465" s="435"/>
      <c r="FMS465" s="435"/>
      <c r="FMT465" s="435"/>
      <c r="FMU465" s="435"/>
      <c r="FMV465" s="435"/>
      <c r="FMW465" s="435"/>
      <c r="FMX465" s="435"/>
      <c r="FMY465" s="435"/>
      <c r="FMZ465" s="435"/>
      <c r="FNA465" s="435"/>
      <c r="FNB465" s="435"/>
      <c r="FNC465" s="435"/>
      <c r="FND465" s="435"/>
      <c r="FNE465" s="435"/>
      <c r="FNF465" s="435"/>
      <c r="FNG465" s="435"/>
      <c r="FNH465" s="435"/>
      <c r="FNI465" s="435"/>
      <c r="FNJ465" s="435"/>
      <c r="FNK465" s="435"/>
      <c r="FNL465" s="435"/>
      <c r="FNM465" s="435"/>
      <c r="FNN465" s="435"/>
      <c r="FNO465" s="435"/>
      <c r="FNP465" s="435"/>
      <c r="FNQ465" s="435"/>
      <c r="FNR465" s="435"/>
      <c r="FNS465" s="435"/>
      <c r="FNT465" s="435"/>
      <c r="FNU465" s="435"/>
      <c r="FNV465" s="435"/>
      <c r="FNW465" s="435"/>
      <c r="FNX465" s="435"/>
      <c r="FNY465" s="435"/>
      <c r="FNZ465" s="435"/>
      <c r="FOA465" s="435"/>
      <c r="FOB465" s="435"/>
      <c r="FOC465" s="435"/>
      <c r="FOD465" s="435"/>
      <c r="FOE465" s="435"/>
      <c r="FOF465" s="435"/>
      <c r="FOG465" s="435"/>
      <c r="FOH465" s="435"/>
      <c r="FOI465" s="435"/>
      <c r="FOJ465" s="435"/>
      <c r="FOK465" s="435"/>
      <c r="FOL465" s="435"/>
      <c r="FOM465" s="435"/>
      <c r="FON465" s="435"/>
      <c r="FOO465" s="435"/>
      <c r="FOP465" s="435"/>
      <c r="FOQ465" s="435"/>
      <c r="FOR465" s="435"/>
      <c r="FOS465" s="435"/>
      <c r="FOT465" s="435"/>
      <c r="FOU465" s="435"/>
      <c r="FOV465" s="435"/>
      <c r="FOW465" s="435"/>
      <c r="FOX465" s="435"/>
      <c r="FOY465" s="435"/>
      <c r="FOZ465" s="435"/>
      <c r="FPA465" s="435"/>
      <c r="FPB465" s="435"/>
      <c r="FPC465" s="435"/>
      <c r="FPD465" s="435"/>
      <c r="FPE465" s="435"/>
      <c r="FPF465" s="435"/>
      <c r="FPG465" s="435"/>
      <c r="FPH465" s="435"/>
      <c r="FPI465" s="435"/>
      <c r="FPJ465" s="435"/>
      <c r="FPK465" s="435"/>
      <c r="FPL465" s="435"/>
      <c r="FPM465" s="435"/>
      <c r="FPN465" s="435"/>
      <c r="FPO465" s="435"/>
      <c r="FPP465" s="435"/>
      <c r="FPQ465" s="435"/>
      <c r="FPR465" s="435"/>
      <c r="FPS465" s="435"/>
      <c r="FPT465" s="435"/>
      <c r="FPU465" s="435"/>
      <c r="FPV465" s="435"/>
      <c r="FPW465" s="435"/>
      <c r="FPX465" s="435"/>
      <c r="FPY465" s="435"/>
      <c r="FPZ465" s="435"/>
      <c r="FQA465" s="435"/>
      <c r="FQB465" s="435"/>
      <c r="FQC465" s="435"/>
      <c r="FQD465" s="435"/>
      <c r="FQE465" s="435"/>
      <c r="FQF465" s="435"/>
      <c r="FQG465" s="435"/>
      <c r="FQH465" s="435"/>
      <c r="FQI465" s="435"/>
      <c r="FQJ465" s="435"/>
      <c r="FQK465" s="435"/>
      <c r="FQL465" s="435"/>
      <c r="FQM465" s="435"/>
      <c r="FQN465" s="435"/>
      <c r="FQO465" s="435"/>
      <c r="FQP465" s="435"/>
      <c r="FQQ465" s="435"/>
      <c r="FQR465" s="435"/>
      <c r="FQS465" s="435"/>
      <c r="FQT465" s="435"/>
      <c r="FQU465" s="435"/>
      <c r="FQV465" s="435"/>
      <c r="FQW465" s="435"/>
      <c r="FQX465" s="435"/>
      <c r="FQY465" s="435"/>
      <c r="FQZ465" s="435"/>
      <c r="FRA465" s="435"/>
      <c r="FRB465" s="435"/>
      <c r="FRC465" s="435"/>
      <c r="FRD465" s="435"/>
      <c r="FRE465" s="435"/>
      <c r="FRF465" s="435"/>
      <c r="FRG465" s="435"/>
      <c r="FRH465" s="435"/>
      <c r="FRI465" s="435"/>
      <c r="FRJ465" s="435"/>
      <c r="FRK465" s="435"/>
      <c r="FRL465" s="435"/>
      <c r="FRM465" s="435"/>
      <c r="FRN465" s="435"/>
      <c r="FRO465" s="435"/>
      <c r="FRP465" s="435"/>
      <c r="FRQ465" s="435"/>
      <c r="FRR465" s="435"/>
      <c r="FRS465" s="435"/>
      <c r="FRT465" s="435"/>
      <c r="FRU465" s="435"/>
      <c r="FRV465" s="435"/>
      <c r="FRW465" s="435"/>
      <c r="FRX465" s="435"/>
      <c r="FRY465" s="435"/>
      <c r="FRZ465" s="435"/>
      <c r="FSA465" s="435"/>
      <c r="FSB465" s="435"/>
      <c r="FSC465" s="435"/>
      <c r="FSD465" s="435"/>
      <c r="FSE465" s="435"/>
      <c r="FSF465" s="435"/>
      <c r="FSG465" s="435"/>
      <c r="FSH465" s="435"/>
      <c r="FSI465" s="435"/>
      <c r="FSJ465" s="435"/>
      <c r="FSK465" s="435"/>
      <c r="FSL465" s="435"/>
      <c r="FSM465" s="435"/>
      <c r="FSN465" s="435"/>
      <c r="FSO465" s="435"/>
      <c r="FSP465" s="435"/>
      <c r="FSQ465" s="435"/>
      <c r="FSR465" s="435"/>
      <c r="FSS465" s="435"/>
      <c r="FST465" s="435"/>
      <c r="FSU465" s="435"/>
      <c r="FSV465" s="435"/>
      <c r="FSW465" s="435"/>
      <c r="FSX465" s="435"/>
      <c r="FSY465" s="435"/>
      <c r="FSZ465" s="435"/>
      <c r="FTA465" s="435"/>
      <c r="FTB465" s="435"/>
      <c r="FTC465" s="435"/>
      <c r="FTD465" s="435"/>
      <c r="FTE465" s="435"/>
      <c r="FTF465" s="435"/>
      <c r="FTG465" s="435"/>
      <c r="FTH465" s="435"/>
      <c r="FTI465" s="435"/>
      <c r="FTJ465" s="435"/>
      <c r="FTK465" s="435"/>
      <c r="FTL465" s="435"/>
      <c r="FTM465" s="435"/>
      <c r="FTN465" s="435"/>
      <c r="FTO465" s="435"/>
      <c r="FTP465" s="435"/>
      <c r="FTQ465" s="435"/>
      <c r="FTR465" s="435"/>
      <c r="FTS465" s="435"/>
      <c r="FTT465" s="435"/>
      <c r="FTU465" s="435"/>
      <c r="FTV465" s="435"/>
      <c r="FTW465" s="435"/>
      <c r="FTX465" s="435"/>
      <c r="FTY465" s="435"/>
      <c r="FTZ465" s="435"/>
      <c r="FUA465" s="435"/>
      <c r="FUB465" s="435"/>
      <c r="FUC465" s="435"/>
      <c r="FUD465" s="435"/>
      <c r="FUE465" s="435"/>
      <c r="FUF465" s="435"/>
      <c r="FUG465" s="435"/>
      <c r="FUH465" s="435"/>
      <c r="FUI465" s="435"/>
      <c r="FUJ465" s="435"/>
      <c r="FUK465" s="435"/>
      <c r="FUL465" s="435"/>
      <c r="FUM465" s="435"/>
      <c r="FUN465" s="435"/>
      <c r="FUO465" s="435"/>
      <c r="FUP465" s="435"/>
      <c r="FUQ465" s="435"/>
      <c r="FUR465" s="435"/>
      <c r="FUS465" s="435"/>
      <c r="FUT465" s="435"/>
      <c r="FUU465" s="435"/>
      <c r="FUV465" s="435"/>
      <c r="FUW465" s="435"/>
      <c r="FUX465" s="435"/>
      <c r="FUY465" s="435"/>
      <c r="FUZ465" s="435"/>
      <c r="FVA465" s="435"/>
      <c r="FVB465" s="435"/>
      <c r="FVC465" s="435"/>
      <c r="FVD465" s="435"/>
      <c r="FVE465" s="435"/>
      <c r="FVF465" s="435"/>
      <c r="FVG465" s="435"/>
      <c r="FVH465" s="435"/>
      <c r="FVI465" s="435"/>
      <c r="FVJ465" s="435"/>
      <c r="FVK465" s="435"/>
      <c r="FVL465" s="435"/>
      <c r="FVM465" s="435"/>
      <c r="FVN465" s="435"/>
      <c r="FVO465" s="435"/>
      <c r="FVP465" s="435"/>
      <c r="FVQ465" s="435"/>
      <c r="FVR465" s="435"/>
      <c r="FVS465" s="435"/>
      <c r="FVT465" s="435"/>
      <c r="FVU465" s="435"/>
      <c r="FVV465" s="435"/>
      <c r="FVW465" s="435"/>
      <c r="FVX465" s="435"/>
      <c r="FVY465" s="435"/>
      <c r="FVZ465" s="435"/>
      <c r="FWA465" s="435"/>
      <c r="FWB465" s="435"/>
      <c r="FWC465" s="435"/>
      <c r="FWD465" s="435"/>
      <c r="FWE465" s="435"/>
      <c r="FWF465" s="435"/>
      <c r="FWG465" s="435"/>
      <c r="FWH465" s="435"/>
      <c r="FWI465" s="435"/>
      <c r="FWJ465" s="435"/>
      <c r="FWK465" s="435"/>
      <c r="FWL465" s="435"/>
      <c r="FWM465" s="435"/>
      <c r="FWN465" s="435"/>
      <c r="FWO465" s="435"/>
      <c r="FWP465" s="435"/>
      <c r="FWQ465" s="435"/>
      <c r="FWR465" s="435"/>
      <c r="FWS465" s="435"/>
      <c r="FWT465" s="435"/>
      <c r="FWU465" s="435"/>
      <c r="FWV465" s="435"/>
      <c r="FWW465" s="435"/>
      <c r="FWX465" s="435"/>
      <c r="FWY465" s="435"/>
      <c r="FWZ465" s="435"/>
      <c r="FXA465" s="435"/>
      <c r="FXB465" s="435"/>
      <c r="FXC465" s="435"/>
      <c r="FXD465" s="435"/>
      <c r="FXE465" s="435"/>
      <c r="FXF465" s="435"/>
      <c r="FXG465" s="435"/>
      <c r="FXH465" s="435"/>
      <c r="FXI465" s="435"/>
      <c r="FXJ465" s="435"/>
      <c r="FXK465" s="435"/>
      <c r="FXL465" s="435"/>
      <c r="FXM465" s="435"/>
      <c r="FXN465" s="435"/>
      <c r="FXO465" s="435"/>
      <c r="FXP465" s="435"/>
      <c r="FXQ465" s="435"/>
      <c r="FXR465" s="435"/>
      <c r="FXS465" s="435"/>
      <c r="FXT465" s="435"/>
      <c r="FXU465" s="435"/>
      <c r="FXV465" s="435"/>
      <c r="FXW465" s="435"/>
      <c r="FXX465" s="435"/>
      <c r="FXY465" s="435"/>
      <c r="FXZ465" s="435"/>
      <c r="FYA465" s="435"/>
      <c r="FYB465" s="435"/>
      <c r="FYC465" s="435"/>
      <c r="FYD465" s="435"/>
      <c r="FYE465" s="435"/>
      <c r="FYF465" s="435"/>
      <c r="FYG465" s="435"/>
      <c r="FYH465" s="435"/>
      <c r="FYI465" s="435"/>
      <c r="FYJ465" s="435"/>
      <c r="FYK465" s="435"/>
      <c r="FYL465" s="435"/>
      <c r="FYM465" s="435"/>
      <c r="FYN465" s="435"/>
      <c r="FYO465" s="435"/>
      <c r="FYP465" s="435"/>
      <c r="FYQ465" s="435"/>
      <c r="FYR465" s="435"/>
      <c r="FYS465" s="435"/>
      <c r="FYT465" s="435"/>
      <c r="FYU465" s="435"/>
      <c r="FYV465" s="435"/>
      <c r="FYW465" s="435"/>
      <c r="FYX465" s="435"/>
      <c r="FYY465" s="435"/>
      <c r="FYZ465" s="435"/>
      <c r="FZA465" s="435"/>
      <c r="FZB465" s="435"/>
      <c r="FZC465" s="435"/>
      <c r="FZD465" s="435"/>
      <c r="FZE465" s="435"/>
      <c r="FZF465" s="435"/>
      <c r="FZG465" s="435"/>
      <c r="FZH465" s="435"/>
      <c r="FZI465" s="435"/>
      <c r="FZJ465" s="435"/>
      <c r="FZK465" s="435"/>
      <c r="FZL465" s="435"/>
      <c r="FZM465" s="435"/>
      <c r="FZN465" s="435"/>
      <c r="FZO465" s="435"/>
      <c r="FZP465" s="435"/>
      <c r="FZQ465" s="435"/>
      <c r="FZR465" s="435"/>
      <c r="FZS465" s="435"/>
      <c r="FZT465" s="435"/>
      <c r="FZU465" s="435"/>
      <c r="FZV465" s="435"/>
      <c r="FZW465" s="435"/>
      <c r="FZX465" s="435"/>
      <c r="FZY465" s="435"/>
      <c r="FZZ465" s="435"/>
      <c r="GAA465" s="435"/>
      <c r="GAB465" s="435"/>
      <c r="GAC465" s="435"/>
      <c r="GAD465" s="435"/>
      <c r="GAE465" s="435"/>
      <c r="GAF465" s="435"/>
      <c r="GAG465" s="435"/>
      <c r="GAH465" s="435"/>
      <c r="GAI465" s="435"/>
      <c r="GAJ465" s="435"/>
      <c r="GAK465" s="435"/>
      <c r="GAL465" s="435"/>
      <c r="GAM465" s="435"/>
      <c r="GAN465" s="435"/>
      <c r="GAO465" s="435"/>
      <c r="GAP465" s="435"/>
      <c r="GAQ465" s="435"/>
      <c r="GAR465" s="435"/>
      <c r="GAS465" s="435"/>
      <c r="GAT465" s="435"/>
      <c r="GAU465" s="435"/>
      <c r="GAV465" s="435"/>
      <c r="GAW465" s="435"/>
      <c r="GAX465" s="435"/>
      <c r="GAY465" s="435"/>
      <c r="GAZ465" s="435"/>
      <c r="GBA465" s="435"/>
      <c r="GBB465" s="435"/>
      <c r="GBC465" s="435"/>
      <c r="GBD465" s="435"/>
      <c r="GBE465" s="435"/>
      <c r="GBF465" s="435"/>
      <c r="GBG465" s="435"/>
      <c r="GBH465" s="435"/>
      <c r="GBI465" s="435"/>
      <c r="GBJ465" s="435"/>
      <c r="GBK465" s="435"/>
      <c r="GBL465" s="435"/>
      <c r="GBM465" s="435"/>
      <c r="GBN465" s="435"/>
      <c r="GBO465" s="435"/>
      <c r="GBP465" s="435"/>
      <c r="GBQ465" s="435"/>
      <c r="GBR465" s="435"/>
      <c r="GBS465" s="435"/>
      <c r="GBT465" s="435"/>
      <c r="GBU465" s="435"/>
      <c r="GBV465" s="435"/>
      <c r="GBW465" s="435"/>
      <c r="GBX465" s="435"/>
      <c r="GBY465" s="435"/>
      <c r="GBZ465" s="435"/>
      <c r="GCA465" s="435"/>
      <c r="GCB465" s="435"/>
      <c r="GCC465" s="435"/>
      <c r="GCD465" s="435"/>
      <c r="GCE465" s="435"/>
      <c r="GCF465" s="435"/>
      <c r="GCG465" s="435"/>
      <c r="GCH465" s="435"/>
      <c r="GCI465" s="435"/>
      <c r="GCJ465" s="435"/>
      <c r="GCK465" s="435"/>
      <c r="GCL465" s="435"/>
      <c r="GCM465" s="435"/>
      <c r="GCN465" s="435"/>
      <c r="GCO465" s="435"/>
      <c r="GCP465" s="435"/>
      <c r="GCQ465" s="435"/>
      <c r="GCR465" s="435"/>
      <c r="GCS465" s="435"/>
      <c r="GCT465" s="435"/>
      <c r="GCU465" s="435"/>
      <c r="GCV465" s="435"/>
      <c r="GCW465" s="435"/>
      <c r="GCX465" s="435"/>
      <c r="GCY465" s="435"/>
      <c r="GCZ465" s="435"/>
      <c r="GDA465" s="435"/>
      <c r="GDB465" s="435"/>
      <c r="GDC465" s="435"/>
      <c r="GDD465" s="435"/>
      <c r="GDE465" s="435"/>
      <c r="GDF465" s="435"/>
      <c r="GDG465" s="435"/>
      <c r="GDH465" s="435"/>
      <c r="GDI465" s="435"/>
      <c r="GDJ465" s="435"/>
      <c r="GDK465" s="435"/>
      <c r="GDL465" s="435"/>
      <c r="GDM465" s="435"/>
      <c r="GDN465" s="435"/>
      <c r="GDO465" s="435"/>
      <c r="GDP465" s="435"/>
      <c r="GDQ465" s="435"/>
      <c r="GDR465" s="435"/>
      <c r="GDS465" s="435"/>
      <c r="GDT465" s="435"/>
      <c r="GDU465" s="435"/>
      <c r="GDV465" s="435"/>
      <c r="GDW465" s="435"/>
      <c r="GDX465" s="435"/>
      <c r="GDY465" s="435"/>
      <c r="GDZ465" s="435"/>
      <c r="GEA465" s="435"/>
      <c r="GEB465" s="435"/>
      <c r="GEC465" s="435"/>
      <c r="GED465" s="435"/>
      <c r="GEE465" s="435"/>
      <c r="GEF465" s="435"/>
      <c r="GEG465" s="435"/>
      <c r="GEH465" s="435"/>
      <c r="GEI465" s="435"/>
      <c r="GEJ465" s="435"/>
      <c r="GEK465" s="435"/>
      <c r="GEL465" s="435"/>
      <c r="GEM465" s="435"/>
      <c r="GEN465" s="435"/>
      <c r="GEO465" s="435"/>
      <c r="GEP465" s="435"/>
      <c r="GEQ465" s="435"/>
      <c r="GER465" s="435"/>
      <c r="GES465" s="435"/>
      <c r="GET465" s="435"/>
      <c r="GEU465" s="435"/>
      <c r="GEV465" s="435"/>
      <c r="GEW465" s="435"/>
      <c r="GEX465" s="435"/>
      <c r="GEY465" s="435"/>
      <c r="GEZ465" s="435"/>
      <c r="GFA465" s="435"/>
      <c r="GFB465" s="435"/>
      <c r="GFC465" s="435"/>
      <c r="GFD465" s="435"/>
      <c r="GFE465" s="435"/>
      <c r="GFF465" s="435"/>
      <c r="GFG465" s="435"/>
      <c r="GFH465" s="435"/>
      <c r="GFI465" s="435"/>
      <c r="GFJ465" s="435"/>
      <c r="GFK465" s="435"/>
      <c r="GFL465" s="435"/>
      <c r="GFM465" s="435"/>
      <c r="GFN465" s="435"/>
      <c r="GFO465" s="435"/>
      <c r="GFP465" s="435"/>
      <c r="GFQ465" s="435"/>
      <c r="GFR465" s="435"/>
      <c r="GFS465" s="435"/>
      <c r="GFT465" s="435"/>
      <c r="GFU465" s="435"/>
      <c r="GFV465" s="435"/>
      <c r="GFW465" s="435"/>
      <c r="GFX465" s="435"/>
      <c r="GFY465" s="435"/>
      <c r="GFZ465" s="435"/>
      <c r="GGA465" s="435"/>
      <c r="GGB465" s="435"/>
      <c r="GGC465" s="435"/>
      <c r="GGD465" s="435"/>
      <c r="GGE465" s="435"/>
      <c r="GGF465" s="435"/>
      <c r="GGG465" s="435"/>
      <c r="GGH465" s="435"/>
      <c r="GGI465" s="435"/>
      <c r="GGJ465" s="435"/>
      <c r="GGK465" s="435"/>
      <c r="GGL465" s="435"/>
      <c r="GGM465" s="435"/>
      <c r="GGN465" s="435"/>
      <c r="GGO465" s="435"/>
      <c r="GGP465" s="435"/>
      <c r="GGQ465" s="435"/>
      <c r="GGR465" s="435"/>
      <c r="GGS465" s="435"/>
      <c r="GGT465" s="435"/>
      <c r="GGU465" s="435"/>
      <c r="GGV465" s="435"/>
      <c r="GGW465" s="435"/>
      <c r="GGX465" s="435"/>
      <c r="GGY465" s="435"/>
      <c r="GGZ465" s="435"/>
      <c r="GHA465" s="435"/>
      <c r="GHB465" s="435"/>
      <c r="GHC465" s="435"/>
      <c r="GHD465" s="435"/>
      <c r="GHE465" s="435"/>
      <c r="GHF465" s="435"/>
      <c r="GHG465" s="435"/>
      <c r="GHH465" s="435"/>
      <c r="GHI465" s="435"/>
      <c r="GHJ465" s="435"/>
      <c r="GHK465" s="435"/>
      <c r="GHL465" s="435"/>
      <c r="GHM465" s="435"/>
      <c r="GHN465" s="435"/>
      <c r="GHO465" s="435"/>
      <c r="GHP465" s="435"/>
      <c r="GHQ465" s="435"/>
      <c r="GHR465" s="435"/>
      <c r="GHS465" s="435"/>
      <c r="GHT465" s="435"/>
      <c r="GHU465" s="435"/>
      <c r="GHV465" s="435"/>
      <c r="GHW465" s="435"/>
      <c r="GHX465" s="435"/>
      <c r="GHY465" s="435"/>
      <c r="GHZ465" s="435"/>
      <c r="GIA465" s="435"/>
      <c r="GIB465" s="435"/>
      <c r="GIC465" s="435"/>
      <c r="GID465" s="435"/>
      <c r="GIE465" s="435"/>
      <c r="GIF465" s="435"/>
      <c r="GIG465" s="435"/>
      <c r="GIH465" s="435"/>
      <c r="GII465" s="435"/>
      <c r="GIJ465" s="435"/>
      <c r="GIK465" s="435"/>
      <c r="GIL465" s="435"/>
      <c r="GIM465" s="435"/>
      <c r="GIN465" s="435"/>
      <c r="GIO465" s="435"/>
      <c r="GIP465" s="435"/>
      <c r="GIQ465" s="435"/>
      <c r="GIR465" s="435"/>
      <c r="GIS465" s="435"/>
      <c r="GIT465" s="435"/>
      <c r="GIU465" s="435"/>
      <c r="GIV465" s="435"/>
      <c r="GIW465" s="435"/>
      <c r="GIX465" s="435"/>
      <c r="GIY465" s="435"/>
      <c r="GIZ465" s="435"/>
      <c r="GJA465" s="435"/>
      <c r="GJB465" s="435"/>
      <c r="GJC465" s="435"/>
      <c r="GJD465" s="435"/>
      <c r="GJE465" s="435"/>
      <c r="GJF465" s="435"/>
      <c r="GJG465" s="435"/>
      <c r="GJH465" s="435"/>
      <c r="GJI465" s="435"/>
      <c r="GJJ465" s="435"/>
      <c r="GJK465" s="435"/>
      <c r="GJL465" s="435"/>
      <c r="GJM465" s="435"/>
      <c r="GJN465" s="435"/>
      <c r="GJO465" s="435"/>
      <c r="GJP465" s="435"/>
      <c r="GJQ465" s="435"/>
      <c r="GJR465" s="435"/>
      <c r="GJS465" s="435"/>
      <c r="GJT465" s="435"/>
      <c r="GJU465" s="435"/>
      <c r="GJV465" s="435"/>
      <c r="GJW465" s="435"/>
      <c r="GJX465" s="435"/>
      <c r="GJY465" s="435"/>
      <c r="GJZ465" s="435"/>
      <c r="GKA465" s="435"/>
      <c r="GKB465" s="435"/>
      <c r="GKC465" s="435"/>
      <c r="GKD465" s="435"/>
      <c r="GKE465" s="435"/>
      <c r="GKF465" s="435"/>
      <c r="GKG465" s="435"/>
      <c r="GKH465" s="435"/>
      <c r="GKI465" s="435"/>
      <c r="GKJ465" s="435"/>
      <c r="GKK465" s="435"/>
      <c r="GKL465" s="435"/>
      <c r="GKM465" s="435"/>
      <c r="GKN465" s="435"/>
      <c r="GKO465" s="435"/>
      <c r="GKP465" s="435"/>
      <c r="GKQ465" s="435"/>
      <c r="GKR465" s="435"/>
      <c r="GKS465" s="435"/>
      <c r="GKT465" s="435"/>
      <c r="GKU465" s="435"/>
      <c r="GKV465" s="435"/>
      <c r="GKW465" s="435"/>
      <c r="GKX465" s="435"/>
      <c r="GKY465" s="435"/>
      <c r="GKZ465" s="435"/>
      <c r="GLA465" s="435"/>
      <c r="GLB465" s="435"/>
      <c r="GLC465" s="435"/>
      <c r="GLD465" s="435"/>
      <c r="GLE465" s="435"/>
      <c r="GLF465" s="435"/>
      <c r="GLG465" s="435"/>
      <c r="GLH465" s="435"/>
      <c r="GLI465" s="435"/>
      <c r="GLJ465" s="435"/>
      <c r="GLK465" s="435"/>
      <c r="GLL465" s="435"/>
      <c r="GLM465" s="435"/>
      <c r="GLN465" s="435"/>
      <c r="GLO465" s="435"/>
      <c r="GLP465" s="435"/>
      <c r="GLQ465" s="435"/>
      <c r="GLR465" s="435"/>
      <c r="GLS465" s="435"/>
      <c r="GLT465" s="435"/>
      <c r="GLU465" s="435"/>
      <c r="GLV465" s="435"/>
      <c r="GLW465" s="435"/>
      <c r="GLX465" s="435"/>
      <c r="GLY465" s="435"/>
      <c r="GLZ465" s="435"/>
      <c r="GMA465" s="435"/>
      <c r="GMB465" s="435"/>
      <c r="GMC465" s="435"/>
      <c r="GMD465" s="435"/>
      <c r="GME465" s="435"/>
      <c r="GMF465" s="435"/>
      <c r="GMG465" s="435"/>
      <c r="GMH465" s="435"/>
      <c r="GMI465" s="435"/>
      <c r="GMJ465" s="435"/>
      <c r="GMK465" s="435"/>
      <c r="GML465" s="435"/>
      <c r="GMM465" s="435"/>
      <c r="GMN465" s="435"/>
      <c r="GMO465" s="435"/>
      <c r="GMP465" s="435"/>
      <c r="GMQ465" s="435"/>
      <c r="GMR465" s="435"/>
      <c r="GMS465" s="435"/>
      <c r="GMT465" s="435"/>
      <c r="GMU465" s="435"/>
      <c r="GMV465" s="435"/>
      <c r="GMW465" s="435"/>
      <c r="GMX465" s="435"/>
      <c r="GMY465" s="435"/>
      <c r="GMZ465" s="435"/>
      <c r="GNA465" s="435"/>
      <c r="GNB465" s="435"/>
      <c r="GNC465" s="435"/>
      <c r="GND465" s="435"/>
      <c r="GNE465" s="435"/>
      <c r="GNF465" s="435"/>
      <c r="GNG465" s="435"/>
      <c r="GNH465" s="435"/>
      <c r="GNI465" s="435"/>
      <c r="GNJ465" s="435"/>
      <c r="GNK465" s="435"/>
      <c r="GNL465" s="435"/>
      <c r="GNM465" s="435"/>
      <c r="GNN465" s="435"/>
      <c r="GNO465" s="435"/>
      <c r="GNP465" s="435"/>
      <c r="GNQ465" s="435"/>
      <c r="GNR465" s="435"/>
      <c r="GNS465" s="435"/>
      <c r="GNT465" s="435"/>
      <c r="GNU465" s="435"/>
      <c r="GNV465" s="435"/>
      <c r="GNW465" s="435"/>
      <c r="GNX465" s="435"/>
      <c r="GNY465" s="435"/>
      <c r="GNZ465" s="435"/>
      <c r="GOA465" s="435"/>
      <c r="GOB465" s="435"/>
      <c r="GOC465" s="435"/>
      <c r="GOD465" s="435"/>
      <c r="GOE465" s="435"/>
      <c r="GOF465" s="435"/>
      <c r="GOG465" s="435"/>
      <c r="GOH465" s="435"/>
      <c r="GOI465" s="435"/>
      <c r="GOJ465" s="435"/>
      <c r="GOK465" s="435"/>
      <c r="GOL465" s="435"/>
      <c r="GOM465" s="435"/>
      <c r="GON465" s="435"/>
      <c r="GOO465" s="435"/>
      <c r="GOP465" s="435"/>
      <c r="GOQ465" s="435"/>
      <c r="GOR465" s="435"/>
      <c r="GOS465" s="435"/>
      <c r="GOT465" s="435"/>
      <c r="GOU465" s="435"/>
      <c r="GOV465" s="435"/>
      <c r="GOW465" s="435"/>
      <c r="GOX465" s="435"/>
      <c r="GOY465" s="435"/>
      <c r="GOZ465" s="435"/>
      <c r="GPA465" s="435"/>
      <c r="GPB465" s="435"/>
      <c r="GPC465" s="435"/>
      <c r="GPD465" s="435"/>
      <c r="GPE465" s="435"/>
      <c r="GPF465" s="435"/>
      <c r="GPG465" s="435"/>
      <c r="GPH465" s="435"/>
      <c r="GPI465" s="435"/>
      <c r="GPJ465" s="435"/>
      <c r="GPK465" s="435"/>
      <c r="GPL465" s="435"/>
      <c r="GPM465" s="435"/>
      <c r="GPN465" s="435"/>
      <c r="GPO465" s="435"/>
      <c r="GPP465" s="435"/>
      <c r="GPQ465" s="435"/>
      <c r="GPR465" s="435"/>
      <c r="GPS465" s="435"/>
      <c r="GPT465" s="435"/>
      <c r="GPU465" s="435"/>
      <c r="GPV465" s="435"/>
      <c r="GPW465" s="435"/>
      <c r="GPX465" s="435"/>
      <c r="GPY465" s="435"/>
      <c r="GPZ465" s="435"/>
      <c r="GQA465" s="435"/>
      <c r="GQB465" s="435"/>
      <c r="GQC465" s="435"/>
      <c r="GQD465" s="435"/>
      <c r="GQE465" s="435"/>
      <c r="GQF465" s="435"/>
      <c r="GQG465" s="435"/>
      <c r="GQH465" s="435"/>
      <c r="GQI465" s="435"/>
      <c r="GQJ465" s="435"/>
      <c r="GQK465" s="435"/>
      <c r="GQL465" s="435"/>
      <c r="GQM465" s="435"/>
      <c r="GQN465" s="435"/>
      <c r="GQO465" s="435"/>
      <c r="GQP465" s="435"/>
      <c r="GQQ465" s="435"/>
      <c r="GQR465" s="435"/>
      <c r="GQS465" s="435"/>
      <c r="GQT465" s="435"/>
      <c r="GQU465" s="435"/>
      <c r="GQV465" s="435"/>
      <c r="GQW465" s="435"/>
      <c r="GQX465" s="435"/>
      <c r="GQY465" s="435"/>
      <c r="GQZ465" s="435"/>
      <c r="GRA465" s="435"/>
      <c r="GRB465" s="435"/>
      <c r="GRC465" s="435"/>
      <c r="GRD465" s="435"/>
      <c r="GRE465" s="435"/>
      <c r="GRF465" s="435"/>
      <c r="GRG465" s="435"/>
      <c r="GRH465" s="435"/>
      <c r="GRI465" s="435"/>
      <c r="GRJ465" s="435"/>
      <c r="GRK465" s="435"/>
      <c r="GRL465" s="435"/>
      <c r="GRM465" s="435"/>
      <c r="GRN465" s="435"/>
      <c r="GRO465" s="435"/>
      <c r="GRP465" s="435"/>
      <c r="GRQ465" s="435"/>
      <c r="GRR465" s="435"/>
      <c r="GRS465" s="435"/>
      <c r="GRT465" s="435"/>
      <c r="GRU465" s="435"/>
      <c r="GRV465" s="435"/>
      <c r="GRW465" s="435"/>
      <c r="GRX465" s="435"/>
      <c r="GRY465" s="435"/>
      <c r="GRZ465" s="435"/>
      <c r="GSA465" s="435"/>
      <c r="GSB465" s="435"/>
      <c r="GSC465" s="435"/>
      <c r="GSD465" s="435"/>
      <c r="GSE465" s="435"/>
      <c r="GSF465" s="435"/>
      <c r="GSG465" s="435"/>
      <c r="GSH465" s="435"/>
      <c r="GSI465" s="435"/>
      <c r="GSJ465" s="435"/>
      <c r="GSK465" s="435"/>
      <c r="GSL465" s="435"/>
      <c r="GSM465" s="435"/>
      <c r="GSN465" s="435"/>
      <c r="GSO465" s="435"/>
      <c r="GSP465" s="435"/>
      <c r="GSQ465" s="435"/>
      <c r="GSR465" s="435"/>
      <c r="GSS465" s="435"/>
      <c r="GST465" s="435"/>
      <c r="GSU465" s="435"/>
      <c r="GSV465" s="435"/>
      <c r="GSW465" s="435"/>
      <c r="GSX465" s="435"/>
      <c r="GSY465" s="435"/>
      <c r="GSZ465" s="435"/>
      <c r="GTA465" s="435"/>
      <c r="GTB465" s="435"/>
      <c r="GTC465" s="435"/>
      <c r="GTD465" s="435"/>
      <c r="GTE465" s="435"/>
      <c r="GTF465" s="435"/>
      <c r="GTG465" s="435"/>
      <c r="GTH465" s="435"/>
      <c r="GTI465" s="435"/>
      <c r="GTJ465" s="435"/>
      <c r="GTK465" s="435"/>
      <c r="GTL465" s="435"/>
      <c r="GTM465" s="435"/>
      <c r="GTN465" s="435"/>
      <c r="GTO465" s="435"/>
      <c r="GTP465" s="435"/>
      <c r="GTQ465" s="435"/>
      <c r="GTR465" s="435"/>
      <c r="GTS465" s="435"/>
      <c r="GTT465" s="435"/>
      <c r="GTU465" s="435"/>
      <c r="GTV465" s="435"/>
      <c r="GTW465" s="435"/>
      <c r="GTX465" s="435"/>
      <c r="GTY465" s="435"/>
      <c r="GTZ465" s="435"/>
      <c r="GUA465" s="435"/>
      <c r="GUB465" s="435"/>
      <c r="GUC465" s="435"/>
      <c r="GUD465" s="435"/>
      <c r="GUE465" s="435"/>
      <c r="GUF465" s="435"/>
      <c r="GUG465" s="435"/>
      <c r="GUH465" s="435"/>
      <c r="GUI465" s="435"/>
      <c r="GUJ465" s="435"/>
      <c r="GUK465" s="435"/>
      <c r="GUL465" s="435"/>
      <c r="GUM465" s="435"/>
      <c r="GUN465" s="435"/>
      <c r="GUO465" s="435"/>
      <c r="GUP465" s="435"/>
      <c r="GUQ465" s="435"/>
      <c r="GUR465" s="435"/>
      <c r="GUS465" s="435"/>
      <c r="GUT465" s="435"/>
      <c r="GUU465" s="435"/>
      <c r="GUV465" s="435"/>
      <c r="GUW465" s="435"/>
      <c r="GUX465" s="435"/>
      <c r="GUY465" s="435"/>
      <c r="GUZ465" s="435"/>
      <c r="GVA465" s="435"/>
      <c r="GVB465" s="435"/>
      <c r="GVC465" s="435"/>
      <c r="GVD465" s="435"/>
      <c r="GVE465" s="435"/>
      <c r="GVF465" s="435"/>
      <c r="GVG465" s="435"/>
      <c r="GVH465" s="435"/>
      <c r="GVI465" s="435"/>
      <c r="GVJ465" s="435"/>
      <c r="GVK465" s="435"/>
      <c r="GVL465" s="435"/>
      <c r="GVM465" s="435"/>
      <c r="GVN465" s="435"/>
      <c r="GVO465" s="435"/>
      <c r="GVP465" s="435"/>
      <c r="GVQ465" s="435"/>
      <c r="GVR465" s="435"/>
      <c r="GVS465" s="435"/>
      <c r="GVT465" s="435"/>
      <c r="GVU465" s="435"/>
      <c r="GVV465" s="435"/>
      <c r="GVW465" s="435"/>
      <c r="GVX465" s="435"/>
      <c r="GVY465" s="435"/>
      <c r="GVZ465" s="435"/>
      <c r="GWA465" s="435"/>
      <c r="GWB465" s="435"/>
      <c r="GWC465" s="435"/>
      <c r="GWD465" s="435"/>
      <c r="GWE465" s="435"/>
      <c r="GWF465" s="435"/>
      <c r="GWG465" s="435"/>
      <c r="GWH465" s="435"/>
      <c r="GWI465" s="435"/>
      <c r="GWJ465" s="435"/>
      <c r="GWK465" s="435"/>
      <c r="GWL465" s="435"/>
      <c r="GWM465" s="435"/>
      <c r="GWN465" s="435"/>
      <c r="GWO465" s="435"/>
      <c r="GWP465" s="435"/>
      <c r="GWQ465" s="435"/>
      <c r="GWR465" s="435"/>
      <c r="GWS465" s="435"/>
      <c r="GWT465" s="435"/>
      <c r="GWU465" s="435"/>
      <c r="GWV465" s="435"/>
      <c r="GWW465" s="435"/>
      <c r="GWX465" s="435"/>
      <c r="GWY465" s="435"/>
      <c r="GWZ465" s="435"/>
      <c r="GXA465" s="435"/>
      <c r="GXB465" s="435"/>
      <c r="GXC465" s="435"/>
      <c r="GXD465" s="435"/>
      <c r="GXE465" s="435"/>
      <c r="GXF465" s="435"/>
      <c r="GXG465" s="435"/>
      <c r="GXH465" s="435"/>
      <c r="GXI465" s="435"/>
      <c r="GXJ465" s="435"/>
      <c r="GXK465" s="435"/>
      <c r="GXL465" s="435"/>
      <c r="GXM465" s="435"/>
      <c r="GXN465" s="435"/>
      <c r="GXO465" s="435"/>
      <c r="GXP465" s="435"/>
      <c r="GXQ465" s="435"/>
      <c r="GXR465" s="435"/>
      <c r="GXS465" s="435"/>
      <c r="GXT465" s="435"/>
      <c r="GXU465" s="435"/>
      <c r="GXV465" s="435"/>
      <c r="GXW465" s="435"/>
      <c r="GXX465" s="435"/>
      <c r="GXY465" s="435"/>
      <c r="GXZ465" s="435"/>
      <c r="GYA465" s="435"/>
      <c r="GYB465" s="435"/>
      <c r="GYC465" s="435"/>
      <c r="GYD465" s="435"/>
      <c r="GYE465" s="435"/>
      <c r="GYF465" s="435"/>
      <c r="GYG465" s="435"/>
      <c r="GYH465" s="435"/>
      <c r="GYI465" s="435"/>
      <c r="GYJ465" s="435"/>
      <c r="GYK465" s="435"/>
      <c r="GYL465" s="435"/>
      <c r="GYM465" s="435"/>
      <c r="GYN465" s="435"/>
      <c r="GYO465" s="435"/>
      <c r="GYP465" s="435"/>
      <c r="GYQ465" s="435"/>
      <c r="GYR465" s="435"/>
      <c r="GYS465" s="435"/>
      <c r="GYT465" s="435"/>
      <c r="GYU465" s="435"/>
      <c r="GYV465" s="435"/>
      <c r="GYW465" s="435"/>
      <c r="GYX465" s="435"/>
      <c r="GYY465" s="435"/>
      <c r="GYZ465" s="435"/>
      <c r="GZA465" s="435"/>
      <c r="GZB465" s="435"/>
      <c r="GZC465" s="435"/>
      <c r="GZD465" s="435"/>
      <c r="GZE465" s="435"/>
      <c r="GZF465" s="435"/>
      <c r="GZG465" s="435"/>
      <c r="GZH465" s="435"/>
      <c r="GZI465" s="435"/>
      <c r="GZJ465" s="435"/>
      <c r="GZK465" s="435"/>
      <c r="GZL465" s="435"/>
      <c r="GZM465" s="435"/>
      <c r="GZN465" s="435"/>
      <c r="GZO465" s="435"/>
      <c r="GZP465" s="435"/>
      <c r="GZQ465" s="435"/>
      <c r="GZR465" s="435"/>
      <c r="GZS465" s="435"/>
      <c r="GZT465" s="435"/>
      <c r="GZU465" s="435"/>
      <c r="GZV465" s="435"/>
      <c r="GZW465" s="435"/>
      <c r="GZX465" s="435"/>
      <c r="GZY465" s="435"/>
      <c r="GZZ465" s="435"/>
      <c r="HAA465" s="435"/>
      <c r="HAB465" s="435"/>
      <c r="HAC465" s="435"/>
      <c r="HAD465" s="435"/>
      <c r="HAE465" s="435"/>
      <c r="HAF465" s="435"/>
      <c r="HAG465" s="435"/>
      <c r="HAH465" s="435"/>
      <c r="HAI465" s="435"/>
      <c r="HAJ465" s="435"/>
      <c r="HAK465" s="435"/>
      <c r="HAL465" s="435"/>
      <c r="HAM465" s="435"/>
      <c r="HAN465" s="435"/>
      <c r="HAO465" s="435"/>
      <c r="HAP465" s="435"/>
      <c r="HAQ465" s="435"/>
      <c r="HAR465" s="435"/>
      <c r="HAS465" s="435"/>
      <c r="HAT465" s="435"/>
      <c r="HAU465" s="435"/>
      <c r="HAV465" s="435"/>
      <c r="HAW465" s="435"/>
      <c r="HAX465" s="435"/>
      <c r="HAY465" s="435"/>
      <c r="HAZ465" s="435"/>
      <c r="HBA465" s="435"/>
      <c r="HBB465" s="435"/>
      <c r="HBC465" s="435"/>
      <c r="HBD465" s="435"/>
      <c r="HBE465" s="435"/>
      <c r="HBF465" s="435"/>
      <c r="HBG465" s="435"/>
      <c r="HBH465" s="435"/>
      <c r="HBI465" s="435"/>
      <c r="HBJ465" s="435"/>
      <c r="HBK465" s="435"/>
      <c r="HBL465" s="435"/>
      <c r="HBM465" s="435"/>
      <c r="HBN465" s="435"/>
      <c r="HBO465" s="435"/>
      <c r="HBP465" s="435"/>
      <c r="HBQ465" s="435"/>
      <c r="HBR465" s="435"/>
      <c r="HBS465" s="435"/>
      <c r="HBT465" s="435"/>
      <c r="HBU465" s="435"/>
      <c r="HBV465" s="435"/>
      <c r="HBW465" s="435"/>
      <c r="HBX465" s="435"/>
      <c r="HBY465" s="435"/>
      <c r="HBZ465" s="435"/>
      <c r="HCA465" s="435"/>
      <c r="HCB465" s="435"/>
      <c r="HCC465" s="435"/>
      <c r="HCD465" s="435"/>
      <c r="HCE465" s="435"/>
      <c r="HCF465" s="435"/>
      <c r="HCG465" s="435"/>
      <c r="HCH465" s="435"/>
      <c r="HCI465" s="435"/>
      <c r="HCJ465" s="435"/>
      <c r="HCK465" s="435"/>
      <c r="HCL465" s="435"/>
      <c r="HCM465" s="435"/>
      <c r="HCN465" s="435"/>
      <c r="HCO465" s="435"/>
      <c r="HCP465" s="435"/>
      <c r="HCQ465" s="435"/>
      <c r="HCR465" s="435"/>
      <c r="HCS465" s="435"/>
      <c r="HCT465" s="435"/>
      <c r="HCU465" s="435"/>
      <c r="HCV465" s="435"/>
      <c r="HCW465" s="435"/>
      <c r="HCX465" s="435"/>
      <c r="HCY465" s="435"/>
      <c r="HCZ465" s="435"/>
      <c r="HDA465" s="435"/>
      <c r="HDB465" s="435"/>
      <c r="HDC465" s="435"/>
      <c r="HDD465" s="435"/>
      <c r="HDE465" s="435"/>
      <c r="HDF465" s="435"/>
      <c r="HDG465" s="435"/>
      <c r="HDH465" s="435"/>
      <c r="HDI465" s="435"/>
      <c r="HDJ465" s="435"/>
      <c r="HDK465" s="435"/>
      <c r="HDL465" s="435"/>
      <c r="HDM465" s="435"/>
      <c r="HDN465" s="435"/>
      <c r="HDO465" s="435"/>
      <c r="HDP465" s="435"/>
      <c r="HDQ465" s="435"/>
      <c r="HDR465" s="435"/>
      <c r="HDS465" s="435"/>
      <c r="HDT465" s="435"/>
      <c r="HDU465" s="435"/>
      <c r="HDV465" s="435"/>
      <c r="HDW465" s="435"/>
      <c r="HDX465" s="435"/>
      <c r="HDY465" s="435"/>
      <c r="HDZ465" s="435"/>
      <c r="HEA465" s="435"/>
      <c r="HEB465" s="435"/>
      <c r="HEC465" s="435"/>
      <c r="HED465" s="435"/>
      <c r="HEE465" s="435"/>
      <c r="HEF465" s="435"/>
      <c r="HEG465" s="435"/>
      <c r="HEH465" s="435"/>
      <c r="HEI465" s="435"/>
      <c r="HEJ465" s="435"/>
      <c r="HEK465" s="435"/>
      <c r="HEL465" s="435"/>
      <c r="HEM465" s="435"/>
      <c r="HEN465" s="435"/>
      <c r="HEO465" s="435"/>
      <c r="HEP465" s="435"/>
      <c r="HEQ465" s="435"/>
      <c r="HER465" s="435"/>
      <c r="HES465" s="435"/>
      <c r="HET465" s="435"/>
      <c r="HEU465" s="435"/>
      <c r="HEV465" s="435"/>
      <c r="HEW465" s="435"/>
      <c r="HEX465" s="435"/>
      <c r="HEY465" s="435"/>
      <c r="HEZ465" s="435"/>
      <c r="HFA465" s="435"/>
      <c r="HFB465" s="435"/>
      <c r="HFC465" s="435"/>
      <c r="HFD465" s="435"/>
      <c r="HFE465" s="435"/>
      <c r="HFF465" s="435"/>
      <c r="HFG465" s="435"/>
      <c r="HFH465" s="435"/>
      <c r="HFI465" s="435"/>
      <c r="HFJ465" s="435"/>
      <c r="HFK465" s="435"/>
      <c r="HFL465" s="435"/>
      <c r="HFM465" s="435"/>
      <c r="HFN465" s="435"/>
      <c r="HFO465" s="435"/>
      <c r="HFP465" s="435"/>
      <c r="HFQ465" s="435"/>
      <c r="HFR465" s="435"/>
      <c r="HFS465" s="435"/>
      <c r="HFT465" s="435"/>
      <c r="HFU465" s="435"/>
      <c r="HFV465" s="435"/>
      <c r="HFW465" s="435"/>
      <c r="HFX465" s="435"/>
      <c r="HFY465" s="435"/>
      <c r="HFZ465" s="435"/>
      <c r="HGA465" s="435"/>
      <c r="HGB465" s="435"/>
      <c r="HGC465" s="435"/>
      <c r="HGD465" s="435"/>
      <c r="HGE465" s="435"/>
      <c r="HGF465" s="435"/>
      <c r="HGG465" s="435"/>
      <c r="HGH465" s="435"/>
      <c r="HGI465" s="435"/>
      <c r="HGJ465" s="435"/>
      <c r="HGK465" s="435"/>
      <c r="HGL465" s="435"/>
      <c r="HGM465" s="435"/>
      <c r="HGN465" s="435"/>
      <c r="HGO465" s="435"/>
      <c r="HGP465" s="435"/>
      <c r="HGQ465" s="435"/>
      <c r="HGR465" s="435"/>
      <c r="HGS465" s="435"/>
      <c r="HGT465" s="435"/>
      <c r="HGU465" s="435"/>
      <c r="HGV465" s="435"/>
      <c r="HGW465" s="435"/>
      <c r="HGX465" s="435"/>
      <c r="HGY465" s="435"/>
      <c r="HGZ465" s="435"/>
      <c r="HHA465" s="435"/>
      <c r="HHB465" s="435"/>
      <c r="HHC465" s="435"/>
      <c r="HHD465" s="435"/>
      <c r="HHE465" s="435"/>
      <c r="HHF465" s="435"/>
      <c r="HHG465" s="435"/>
      <c r="HHH465" s="435"/>
      <c r="HHI465" s="435"/>
      <c r="HHJ465" s="435"/>
      <c r="HHK465" s="435"/>
      <c r="HHL465" s="435"/>
      <c r="HHM465" s="435"/>
      <c r="HHN465" s="435"/>
      <c r="HHO465" s="435"/>
      <c r="HHP465" s="435"/>
      <c r="HHQ465" s="435"/>
      <c r="HHR465" s="435"/>
      <c r="HHS465" s="435"/>
      <c r="HHT465" s="435"/>
      <c r="HHU465" s="435"/>
      <c r="HHV465" s="435"/>
      <c r="HHW465" s="435"/>
      <c r="HHX465" s="435"/>
      <c r="HHY465" s="435"/>
      <c r="HHZ465" s="435"/>
      <c r="HIA465" s="435"/>
      <c r="HIB465" s="435"/>
      <c r="HIC465" s="435"/>
      <c r="HID465" s="435"/>
      <c r="HIE465" s="435"/>
      <c r="HIF465" s="435"/>
      <c r="HIG465" s="435"/>
      <c r="HIH465" s="435"/>
      <c r="HII465" s="435"/>
      <c r="HIJ465" s="435"/>
      <c r="HIK465" s="435"/>
      <c r="HIL465" s="435"/>
      <c r="HIM465" s="435"/>
      <c r="HIN465" s="435"/>
      <c r="HIO465" s="435"/>
      <c r="HIP465" s="435"/>
      <c r="HIQ465" s="435"/>
      <c r="HIR465" s="435"/>
      <c r="HIS465" s="435"/>
      <c r="HIT465" s="435"/>
      <c r="HIU465" s="435"/>
      <c r="HIV465" s="435"/>
      <c r="HIW465" s="435"/>
      <c r="HIX465" s="435"/>
      <c r="HIY465" s="435"/>
      <c r="HIZ465" s="435"/>
      <c r="HJA465" s="435"/>
      <c r="HJB465" s="435"/>
      <c r="HJC465" s="435"/>
      <c r="HJD465" s="435"/>
      <c r="HJE465" s="435"/>
      <c r="HJF465" s="435"/>
      <c r="HJG465" s="435"/>
      <c r="HJH465" s="435"/>
      <c r="HJI465" s="435"/>
      <c r="HJJ465" s="435"/>
      <c r="HJK465" s="435"/>
      <c r="HJL465" s="435"/>
      <c r="HJM465" s="435"/>
      <c r="HJN465" s="435"/>
      <c r="HJO465" s="435"/>
      <c r="HJP465" s="435"/>
      <c r="HJQ465" s="435"/>
      <c r="HJR465" s="435"/>
      <c r="HJS465" s="435"/>
      <c r="HJT465" s="435"/>
      <c r="HJU465" s="435"/>
      <c r="HJV465" s="435"/>
      <c r="HJW465" s="435"/>
      <c r="HJX465" s="435"/>
      <c r="HJY465" s="435"/>
      <c r="HJZ465" s="435"/>
      <c r="HKA465" s="435"/>
      <c r="HKB465" s="435"/>
      <c r="HKC465" s="435"/>
      <c r="HKD465" s="435"/>
      <c r="HKE465" s="435"/>
      <c r="HKF465" s="435"/>
      <c r="HKG465" s="435"/>
      <c r="HKH465" s="435"/>
      <c r="HKI465" s="435"/>
      <c r="HKJ465" s="435"/>
      <c r="HKK465" s="435"/>
      <c r="HKL465" s="435"/>
      <c r="HKM465" s="435"/>
      <c r="HKN465" s="435"/>
      <c r="HKO465" s="435"/>
      <c r="HKP465" s="435"/>
      <c r="HKQ465" s="435"/>
      <c r="HKR465" s="435"/>
      <c r="HKS465" s="435"/>
      <c r="HKT465" s="435"/>
      <c r="HKU465" s="435"/>
      <c r="HKV465" s="435"/>
      <c r="HKW465" s="435"/>
      <c r="HKX465" s="435"/>
      <c r="HKY465" s="435"/>
      <c r="HKZ465" s="435"/>
      <c r="HLA465" s="435"/>
      <c r="HLB465" s="435"/>
      <c r="HLC465" s="435"/>
      <c r="HLD465" s="435"/>
      <c r="HLE465" s="435"/>
      <c r="HLF465" s="435"/>
      <c r="HLG465" s="435"/>
      <c r="HLH465" s="435"/>
      <c r="HLI465" s="435"/>
      <c r="HLJ465" s="435"/>
      <c r="HLK465" s="435"/>
      <c r="HLL465" s="435"/>
      <c r="HLM465" s="435"/>
      <c r="HLN465" s="435"/>
      <c r="HLO465" s="435"/>
      <c r="HLP465" s="435"/>
      <c r="HLQ465" s="435"/>
      <c r="HLR465" s="435"/>
      <c r="HLS465" s="435"/>
      <c r="HLT465" s="435"/>
      <c r="HLU465" s="435"/>
      <c r="HLV465" s="435"/>
      <c r="HLW465" s="435"/>
      <c r="HLX465" s="435"/>
      <c r="HLY465" s="435"/>
      <c r="HLZ465" s="435"/>
      <c r="HMA465" s="435"/>
      <c r="HMB465" s="435"/>
      <c r="HMC465" s="435"/>
      <c r="HMD465" s="435"/>
      <c r="HME465" s="435"/>
      <c r="HMF465" s="435"/>
      <c r="HMG465" s="435"/>
      <c r="HMH465" s="435"/>
      <c r="HMI465" s="435"/>
      <c r="HMJ465" s="435"/>
      <c r="HMK465" s="435"/>
      <c r="HML465" s="435"/>
      <c r="HMM465" s="435"/>
      <c r="HMN465" s="435"/>
      <c r="HMO465" s="435"/>
      <c r="HMP465" s="435"/>
      <c r="HMQ465" s="435"/>
      <c r="HMR465" s="435"/>
      <c r="HMS465" s="435"/>
      <c r="HMT465" s="435"/>
      <c r="HMU465" s="435"/>
      <c r="HMV465" s="435"/>
      <c r="HMW465" s="435"/>
      <c r="HMX465" s="435"/>
      <c r="HMY465" s="435"/>
      <c r="HMZ465" s="435"/>
      <c r="HNA465" s="435"/>
      <c r="HNB465" s="435"/>
      <c r="HNC465" s="435"/>
      <c r="HND465" s="435"/>
      <c r="HNE465" s="435"/>
      <c r="HNF465" s="435"/>
      <c r="HNG465" s="435"/>
      <c r="HNH465" s="435"/>
      <c r="HNI465" s="435"/>
      <c r="HNJ465" s="435"/>
      <c r="HNK465" s="435"/>
      <c r="HNL465" s="435"/>
      <c r="HNM465" s="435"/>
      <c r="HNN465" s="435"/>
      <c r="HNO465" s="435"/>
      <c r="HNP465" s="435"/>
      <c r="HNQ465" s="435"/>
      <c r="HNR465" s="435"/>
      <c r="HNS465" s="435"/>
      <c r="HNT465" s="435"/>
      <c r="HNU465" s="435"/>
      <c r="HNV465" s="435"/>
      <c r="HNW465" s="435"/>
      <c r="HNX465" s="435"/>
      <c r="HNY465" s="435"/>
      <c r="HNZ465" s="435"/>
      <c r="HOA465" s="435"/>
      <c r="HOB465" s="435"/>
      <c r="HOC465" s="435"/>
      <c r="HOD465" s="435"/>
      <c r="HOE465" s="435"/>
      <c r="HOF465" s="435"/>
      <c r="HOG465" s="435"/>
      <c r="HOH465" s="435"/>
      <c r="HOI465" s="435"/>
      <c r="HOJ465" s="435"/>
      <c r="HOK465" s="435"/>
      <c r="HOL465" s="435"/>
      <c r="HOM465" s="435"/>
      <c r="HON465" s="435"/>
      <c r="HOO465" s="435"/>
      <c r="HOP465" s="435"/>
      <c r="HOQ465" s="435"/>
      <c r="HOR465" s="435"/>
      <c r="HOS465" s="435"/>
      <c r="HOT465" s="435"/>
      <c r="HOU465" s="435"/>
      <c r="HOV465" s="435"/>
      <c r="HOW465" s="435"/>
      <c r="HOX465" s="435"/>
      <c r="HOY465" s="435"/>
      <c r="HOZ465" s="435"/>
      <c r="HPA465" s="435"/>
      <c r="HPB465" s="435"/>
      <c r="HPC465" s="435"/>
      <c r="HPD465" s="435"/>
      <c r="HPE465" s="435"/>
      <c r="HPF465" s="435"/>
      <c r="HPG465" s="435"/>
      <c r="HPH465" s="435"/>
      <c r="HPI465" s="435"/>
      <c r="HPJ465" s="435"/>
      <c r="HPK465" s="435"/>
      <c r="HPL465" s="435"/>
      <c r="HPM465" s="435"/>
      <c r="HPN465" s="435"/>
      <c r="HPO465" s="435"/>
      <c r="HPP465" s="435"/>
      <c r="HPQ465" s="435"/>
      <c r="HPR465" s="435"/>
      <c r="HPS465" s="435"/>
      <c r="HPT465" s="435"/>
      <c r="HPU465" s="435"/>
      <c r="HPV465" s="435"/>
      <c r="HPW465" s="435"/>
      <c r="HPX465" s="435"/>
      <c r="HPY465" s="435"/>
      <c r="HPZ465" s="435"/>
      <c r="HQA465" s="435"/>
      <c r="HQB465" s="435"/>
      <c r="HQC465" s="435"/>
      <c r="HQD465" s="435"/>
      <c r="HQE465" s="435"/>
      <c r="HQF465" s="435"/>
      <c r="HQG465" s="435"/>
      <c r="HQH465" s="435"/>
      <c r="HQI465" s="435"/>
      <c r="HQJ465" s="435"/>
      <c r="HQK465" s="435"/>
      <c r="HQL465" s="435"/>
      <c r="HQM465" s="435"/>
      <c r="HQN465" s="435"/>
      <c r="HQO465" s="435"/>
      <c r="HQP465" s="435"/>
      <c r="HQQ465" s="435"/>
      <c r="HQR465" s="435"/>
      <c r="HQS465" s="435"/>
      <c r="HQT465" s="435"/>
      <c r="HQU465" s="435"/>
      <c r="HQV465" s="435"/>
      <c r="HQW465" s="435"/>
      <c r="HQX465" s="435"/>
      <c r="HQY465" s="435"/>
      <c r="HQZ465" s="435"/>
      <c r="HRA465" s="435"/>
      <c r="HRB465" s="435"/>
      <c r="HRC465" s="435"/>
      <c r="HRD465" s="435"/>
      <c r="HRE465" s="435"/>
      <c r="HRF465" s="435"/>
      <c r="HRG465" s="435"/>
      <c r="HRH465" s="435"/>
      <c r="HRI465" s="435"/>
      <c r="HRJ465" s="435"/>
      <c r="HRK465" s="435"/>
      <c r="HRL465" s="435"/>
      <c r="HRM465" s="435"/>
      <c r="HRN465" s="435"/>
      <c r="HRO465" s="435"/>
      <c r="HRP465" s="435"/>
      <c r="HRQ465" s="435"/>
      <c r="HRR465" s="435"/>
      <c r="HRS465" s="435"/>
      <c r="HRT465" s="435"/>
      <c r="HRU465" s="435"/>
      <c r="HRV465" s="435"/>
      <c r="HRW465" s="435"/>
      <c r="HRX465" s="435"/>
      <c r="HRY465" s="435"/>
      <c r="HRZ465" s="435"/>
      <c r="HSA465" s="435"/>
      <c r="HSB465" s="435"/>
      <c r="HSC465" s="435"/>
      <c r="HSD465" s="435"/>
      <c r="HSE465" s="435"/>
      <c r="HSF465" s="435"/>
      <c r="HSG465" s="435"/>
      <c r="HSH465" s="435"/>
      <c r="HSI465" s="435"/>
      <c r="HSJ465" s="435"/>
      <c r="HSK465" s="435"/>
      <c r="HSL465" s="435"/>
      <c r="HSM465" s="435"/>
      <c r="HSN465" s="435"/>
      <c r="HSO465" s="435"/>
      <c r="HSP465" s="435"/>
      <c r="HSQ465" s="435"/>
      <c r="HSR465" s="435"/>
      <c r="HSS465" s="435"/>
      <c r="HST465" s="435"/>
      <c r="HSU465" s="435"/>
      <c r="HSV465" s="435"/>
      <c r="HSW465" s="435"/>
      <c r="HSX465" s="435"/>
      <c r="HSY465" s="435"/>
      <c r="HSZ465" s="435"/>
      <c r="HTA465" s="435"/>
      <c r="HTB465" s="435"/>
      <c r="HTC465" s="435"/>
      <c r="HTD465" s="435"/>
      <c r="HTE465" s="435"/>
      <c r="HTF465" s="435"/>
      <c r="HTG465" s="435"/>
      <c r="HTH465" s="435"/>
      <c r="HTI465" s="435"/>
      <c r="HTJ465" s="435"/>
      <c r="HTK465" s="435"/>
      <c r="HTL465" s="435"/>
      <c r="HTM465" s="435"/>
      <c r="HTN465" s="435"/>
      <c r="HTO465" s="435"/>
      <c r="HTP465" s="435"/>
      <c r="HTQ465" s="435"/>
      <c r="HTR465" s="435"/>
      <c r="HTS465" s="435"/>
      <c r="HTT465" s="435"/>
      <c r="HTU465" s="435"/>
      <c r="HTV465" s="435"/>
      <c r="HTW465" s="435"/>
      <c r="HTX465" s="435"/>
      <c r="HTY465" s="435"/>
      <c r="HTZ465" s="435"/>
      <c r="HUA465" s="435"/>
      <c r="HUB465" s="435"/>
      <c r="HUC465" s="435"/>
      <c r="HUD465" s="435"/>
      <c r="HUE465" s="435"/>
      <c r="HUF465" s="435"/>
      <c r="HUG465" s="435"/>
      <c r="HUH465" s="435"/>
      <c r="HUI465" s="435"/>
      <c r="HUJ465" s="435"/>
      <c r="HUK465" s="435"/>
      <c r="HUL465" s="435"/>
      <c r="HUM465" s="435"/>
      <c r="HUN465" s="435"/>
      <c r="HUO465" s="435"/>
      <c r="HUP465" s="435"/>
      <c r="HUQ465" s="435"/>
      <c r="HUR465" s="435"/>
      <c r="HUS465" s="435"/>
      <c r="HUT465" s="435"/>
      <c r="HUU465" s="435"/>
      <c r="HUV465" s="435"/>
      <c r="HUW465" s="435"/>
      <c r="HUX465" s="435"/>
      <c r="HUY465" s="435"/>
      <c r="HUZ465" s="435"/>
      <c r="HVA465" s="435"/>
      <c r="HVB465" s="435"/>
      <c r="HVC465" s="435"/>
      <c r="HVD465" s="435"/>
      <c r="HVE465" s="435"/>
      <c r="HVF465" s="435"/>
      <c r="HVG465" s="435"/>
      <c r="HVH465" s="435"/>
      <c r="HVI465" s="435"/>
      <c r="HVJ465" s="435"/>
      <c r="HVK465" s="435"/>
      <c r="HVL465" s="435"/>
      <c r="HVM465" s="435"/>
      <c r="HVN465" s="435"/>
      <c r="HVO465" s="435"/>
      <c r="HVP465" s="435"/>
      <c r="HVQ465" s="435"/>
      <c r="HVR465" s="435"/>
      <c r="HVS465" s="435"/>
      <c r="HVT465" s="435"/>
      <c r="HVU465" s="435"/>
      <c r="HVV465" s="435"/>
      <c r="HVW465" s="435"/>
      <c r="HVX465" s="435"/>
      <c r="HVY465" s="435"/>
      <c r="HVZ465" s="435"/>
      <c r="HWA465" s="435"/>
      <c r="HWB465" s="435"/>
      <c r="HWC465" s="435"/>
      <c r="HWD465" s="435"/>
      <c r="HWE465" s="435"/>
      <c r="HWF465" s="435"/>
      <c r="HWG465" s="435"/>
      <c r="HWH465" s="435"/>
      <c r="HWI465" s="435"/>
      <c r="HWJ465" s="435"/>
      <c r="HWK465" s="435"/>
      <c r="HWL465" s="435"/>
      <c r="HWM465" s="435"/>
      <c r="HWN465" s="435"/>
      <c r="HWO465" s="435"/>
      <c r="HWP465" s="435"/>
      <c r="HWQ465" s="435"/>
      <c r="HWR465" s="435"/>
      <c r="HWS465" s="435"/>
      <c r="HWT465" s="435"/>
      <c r="HWU465" s="435"/>
      <c r="HWV465" s="435"/>
      <c r="HWW465" s="435"/>
      <c r="HWX465" s="435"/>
      <c r="HWY465" s="435"/>
      <c r="HWZ465" s="435"/>
      <c r="HXA465" s="435"/>
      <c r="HXB465" s="435"/>
      <c r="HXC465" s="435"/>
      <c r="HXD465" s="435"/>
      <c r="HXE465" s="435"/>
      <c r="HXF465" s="435"/>
      <c r="HXG465" s="435"/>
      <c r="HXH465" s="435"/>
      <c r="HXI465" s="435"/>
      <c r="HXJ465" s="435"/>
      <c r="HXK465" s="435"/>
      <c r="HXL465" s="435"/>
      <c r="HXM465" s="435"/>
      <c r="HXN465" s="435"/>
      <c r="HXO465" s="435"/>
      <c r="HXP465" s="435"/>
      <c r="HXQ465" s="435"/>
      <c r="HXR465" s="435"/>
      <c r="HXS465" s="435"/>
      <c r="HXT465" s="435"/>
      <c r="HXU465" s="435"/>
      <c r="HXV465" s="435"/>
      <c r="HXW465" s="435"/>
      <c r="HXX465" s="435"/>
      <c r="HXY465" s="435"/>
      <c r="HXZ465" s="435"/>
      <c r="HYA465" s="435"/>
      <c r="HYB465" s="435"/>
      <c r="HYC465" s="435"/>
      <c r="HYD465" s="435"/>
      <c r="HYE465" s="435"/>
      <c r="HYF465" s="435"/>
      <c r="HYG465" s="435"/>
      <c r="HYH465" s="435"/>
      <c r="HYI465" s="435"/>
      <c r="HYJ465" s="435"/>
      <c r="HYK465" s="435"/>
      <c r="HYL465" s="435"/>
      <c r="HYM465" s="435"/>
      <c r="HYN465" s="435"/>
      <c r="HYO465" s="435"/>
      <c r="HYP465" s="435"/>
      <c r="HYQ465" s="435"/>
      <c r="HYR465" s="435"/>
      <c r="HYS465" s="435"/>
      <c r="HYT465" s="435"/>
      <c r="HYU465" s="435"/>
      <c r="HYV465" s="435"/>
      <c r="HYW465" s="435"/>
      <c r="HYX465" s="435"/>
      <c r="HYY465" s="435"/>
      <c r="HYZ465" s="435"/>
      <c r="HZA465" s="435"/>
      <c r="HZB465" s="435"/>
      <c r="HZC465" s="435"/>
      <c r="HZD465" s="435"/>
      <c r="HZE465" s="435"/>
      <c r="HZF465" s="435"/>
      <c r="HZG465" s="435"/>
      <c r="HZH465" s="435"/>
      <c r="HZI465" s="435"/>
      <c r="HZJ465" s="435"/>
      <c r="HZK465" s="435"/>
      <c r="HZL465" s="435"/>
      <c r="HZM465" s="435"/>
      <c r="HZN465" s="435"/>
      <c r="HZO465" s="435"/>
      <c r="HZP465" s="435"/>
      <c r="HZQ465" s="435"/>
      <c r="HZR465" s="435"/>
      <c r="HZS465" s="435"/>
      <c r="HZT465" s="435"/>
      <c r="HZU465" s="435"/>
      <c r="HZV465" s="435"/>
      <c r="HZW465" s="435"/>
      <c r="HZX465" s="435"/>
      <c r="HZY465" s="435"/>
      <c r="HZZ465" s="435"/>
      <c r="IAA465" s="435"/>
      <c r="IAB465" s="435"/>
      <c r="IAC465" s="435"/>
      <c r="IAD465" s="435"/>
      <c r="IAE465" s="435"/>
      <c r="IAF465" s="435"/>
      <c r="IAG465" s="435"/>
      <c r="IAH465" s="435"/>
      <c r="IAI465" s="435"/>
      <c r="IAJ465" s="435"/>
      <c r="IAK465" s="435"/>
      <c r="IAL465" s="435"/>
      <c r="IAM465" s="435"/>
      <c r="IAN465" s="435"/>
      <c r="IAO465" s="435"/>
      <c r="IAP465" s="435"/>
      <c r="IAQ465" s="435"/>
      <c r="IAR465" s="435"/>
      <c r="IAS465" s="435"/>
      <c r="IAT465" s="435"/>
      <c r="IAU465" s="435"/>
      <c r="IAV465" s="435"/>
      <c r="IAW465" s="435"/>
      <c r="IAX465" s="435"/>
      <c r="IAY465" s="435"/>
      <c r="IAZ465" s="435"/>
      <c r="IBA465" s="435"/>
      <c r="IBB465" s="435"/>
      <c r="IBC465" s="435"/>
      <c r="IBD465" s="435"/>
      <c r="IBE465" s="435"/>
      <c r="IBF465" s="435"/>
      <c r="IBG465" s="435"/>
      <c r="IBH465" s="435"/>
      <c r="IBI465" s="435"/>
      <c r="IBJ465" s="435"/>
      <c r="IBK465" s="435"/>
      <c r="IBL465" s="435"/>
      <c r="IBM465" s="435"/>
      <c r="IBN465" s="435"/>
      <c r="IBO465" s="435"/>
      <c r="IBP465" s="435"/>
      <c r="IBQ465" s="435"/>
      <c r="IBR465" s="435"/>
      <c r="IBS465" s="435"/>
      <c r="IBT465" s="435"/>
      <c r="IBU465" s="435"/>
      <c r="IBV465" s="435"/>
      <c r="IBW465" s="435"/>
      <c r="IBX465" s="435"/>
      <c r="IBY465" s="435"/>
      <c r="IBZ465" s="435"/>
      <c r="ICA465" s="435"/>
      <c r="ICB465" s="435"/>
      <c r="ICC465" s="435"/>
      <c r="ICD465" s="435"/>
      <c r="ICE465" s="435"/>
      <c r="ICF465" s="435"/>
      <c r="ICG465" s="435"/>
      <c r="ICH465" s="435"/>
      <c r="ICI465" s="435"/>
      <c r="ICJ465" s="435"/>
      <c r="ICK465" s="435"/>
      <c r="ICL465" s="435"/>
      <c r="ICM465" s="435"/>
      <c r="ICN465" s="435"/>
      <c r="ICO465" s="435"/>
      <c r="ICP465" s="435"/>
      <c r="ICQ465" s="435"/>
      <c r="ICR465" s="435"/>
      <c r="ICS465" s="435"/>
      <c r="ICT465" s="435"/>
      <c r="ICU465" s="435"/>
      <c r="ICV465" s="435"/>
      <c r="ICW465" s="435"/>
      <c r="ICX465" s="435"/>
      <c r="ICY465" s="435"/>
      <c r="ICZ465" s="435"/>
      <c r="IDA465" s="435"/>
      <c r="IDB465" s="435"/>
      <c r="IDC465" s="435"/>
      <c r="IDD465" s="435"/>
      <c r="IDE465" s="435"/>
      <c r="IDF465" s="435"/>
      <c r="IDG465" s="435"/>
      <c r="IDH465" s="435"/>
      <c r="IDI465" s="435"/>
      <c r="IDJ465" s="435"/>
      <c r="IDK465" s="435"/>
      <c r="IDL465" s="435"/>
      <c r="IDM465" s="435"/>
      <c r="IDN465" s="435"/>
      <c r="IDO465" s="435"/>
      <c r="IDP465" s="435"/>
      <c r="IDQ465" s="435"/>
      <c r="IDR465" s="435"/>
      <c r="IDS465" s="435"/>
      <c r="IDT465" s="435"/>
      <c r="IDU465" s="435"/>
      <c r="IDV465" s="435"/>
      <c r="IDW465" s="435"/>
      <c r="IDX465" s="435"/>
      <c r="IDY465" s="435"/>
      <c r="IDZ465" s="435"/>
      <c r="IEA465" s="435"/>
      <c r="IEB465" s="435"/>
      <c r="IEC465" s="435"/>
      <c r="IED465" s="435"/>
      <c r="IEE465" s="435"/>
      <c r="IEF465" s="435"/>
      <c r="IEG465" s="435"/>
      <c r="IEH465" s="435"/>
      <c r="IEI465" s="435"/>
      <c r="IEJ465" s="435"/>
      <c r="IEK465" s="435"/>
      <c r="IEL465" s="435"/>
      <c r="IEM465" s="435"/>
      <c r="IEN465" s="435"/>
      <c r="IEO465" s="435"/>
      <c r="IEP465" s="435"/>
      <c r="IEQ465" s="435"/>
      <c r="IER465" s="435"/>
      <c r="IES465" s="435"/>
      <c r="IET465" s="435"/>
      <c r="IEU465" s="435"/>
      <c r="IEV465" s="435"/>
      <c r="IEW465" s="435"/>
      <c r="IEX465" s="435"/>
      <c r="IEY465" s="435"/>
      <c r="IEZ465" s="435"/>
      <c r="IFA465" s="435"/>
      <c r="IFB465" s="435"/>
      <c r="IFC465" s="435"/>
      <c r="IFD465" s="435"/>
      <c r="IFE465" s="435"/>
      <c r="IFF465" s="435"/>
      <c r="IFG465" s="435"/>
      <c r="IFH465" s="435"/>
      <c r="IFI465" s="435"/>
      <c r="IFJ465" s="435"/>
      <c r="IFK465" s="435"/>
      <c r="IFL465" s="435"/>
      <c r="IFM465" s="435"/>
      <c r="IFN465" s="435"/>
      <c r="IFO465" s="435"/>
      <c r="IFP465" s="435"/>
      <c r="IFQ465" s="435"/>
      <c r="IFR465" s="435"/>
      <c r="IFS465" s="435"/>
      <c r="IFT465" s="435"/>
      <c r="IFU465" s="435"/>
      <c r="IFV465" s="435"/>
      <c r="IFW465" s="435"/>
      <c r="IFX465" s="435"/>
      <c r="IFY465" s="435"/>
      <c r="IFZ465" s="435"/>
      <c r="IGA465" s="435"/>
      <c r="IGB465" s="435"/>
      <c r="IGC465" s="435"/>
      <c r="IGD465" s="435"/>
      <c r="IGE465" s="435"/>
      <c r="IGF465" s="435"/>
      <c r="IGG465" s="435"/>
      <c r="IGH465" s="435"/>
      <c r="IGI465" s="435"/>
      <c r="IGJ465" s="435"/>
      <c r="IGK465" s="435"/>
      <c r="IGL465" s="435"/>
      <c r="IGM465" s="435"/>
      <c r="IGN465" s="435"/>
      <c r="IGO465" s="435"/>
      <c r="IGP465" s="435"/>
      <c r="IGQ465" s="435"/>
      <c r="IGR465" s="435"/>
      <c r="IGS465" s="435"/>
      <c r="IGT465" s="435"/>
      <c r="IGU465" s="435"/>
      <c r="IGV465" s="435"/>
      <c r="IGW465" s="435"/>
      <c r="IGX465" s="435"/>
      <c r="IGY465" s="435"/>
      <c r="IGZ465" s="435"/>
      <c r="IHA465" s="435"/>
      <c r="IHB465" s="435"/>
      <c r="IHC465" s="435"/>
      <c r="IHD465" s="435"/>
      <c r="IHE465" s="435"/>
      <c r="IHF465" s="435"/>
      <c r="IHG465" s="435"/>
      <c r="IHH465" s="435"/>
      <c r="IHI465" s="435"/>
      <c r="IHJ465" s="435"/>
      <c r="IHK465" s="435"/>
      <c r="IHL465" s="435"/>
      <c r="IHM465" s="435"/>
      <c r="IHN465" s="435"/>
      <c r="IHO465" s="435"/>
      <c r="IHP465" s="435"/>
      <c r="IHQ465" s="435"/>
      <c r="IHR465" s="435"/>
      <c r="IHS465" s="435"/>
      <c r="IHT465" s="435"/>
      <c r="IHU465" s="435"/>
      <c r="IHV465" s="435"/>
      <c r="IHW465" s="435"/>
      <c r="IHX465" s="435"/>
      <c r="IHY465" s="435"/>
      <c r="IHZ465" s="435"/>
      <c r="IIA465" s="435"/>
      <c r="IIB465" s="435"/>
      <c r="IIC465" s="435"/>
      <c r="IID465" s="435"/>
      <c r="IIE465" s="435"/>
      <c r="IIF465" s="435"/>
      <c r="IIG465" s="435"/>
      <c r="IIH465" s="435"/>
      <c r="III465" s="435"/>
      <c r="IIJ465" s="435"/>
      <c r="IIK465" s="435"/>
      <c r="IIL465" s="435"/>
      <c r="IIM465" s="435"/>
      <c r="IIN465" s="435"/>
      <c r="IIO465" s="435"/>
      <c r="IIP465" s="435"/>
      <c r="IIQ465" s="435"/>
      <c r="IIR465" s="435"/>
      <c r="IIS465" s="435"/>
      <c r="IIT465" s="435"/>
      <c r="IIU465" s="435"/>
      <c r="IIV465" s="435"/>
      <c r="IIW465" s="435"/>
      <c r="IIX465" s="435"/>
      <c r="IIY465" s="435"/>
      <c r="IIZ465" s="435"/>
      <c r="IJA465" s="435"/>
      <c r="IJB465" s="435"/>
      <c r="IJC465" s="435"/>
      <c r="IJD465" s="435"/>
      <c r="IJE465" s="435"/>
      <c r="IJF465" s="435"/>
      <c r="IJG465" s="435"/>
      <c r="IJH465" s="435"/>
      <c r="IJI465" s="435"/>
      <c r="IJJ465" s="435"/>
      <c r="IJK465" s="435"/>
      <c r="IJL465" s="435"/>
      <c r="IJM465" s="435"/>
      <c r="IJN465" s="435"/>
      <c r="IJO465" s="435"/>
      <c r="IJP465" s="435"/>
      <c r="IJQ465" s="435"/>
      <c r="IJR465" s="435"/>
      <c r="IJS465" s="435"/>
      <c r="IJT465" s="435"/>
      <c r="IJU465" s="435"/>
      <c r="IJV465" s="435"/>
      <c r="IJW465" s="435"/>
      <c r="IJX465" s="435"/>
      <c r="IJY465" s="435"/>
      <c r="IJZ465" s="435"/>
      <c r="IKA465" s="435"/>
      <c r="IKB465" s="435"/>
      <c r="IKC465" s="435"/>
      <c r="IKD465" s="435"/>
      <c r="IKE465" s="435"/>
      <c r="IKF465" s="435"/>
      <c r="IKG465" s="435"/>
      <c r="IKH465" s="435"/>
      <c r="IKI465" s="435"/>
      <c r="IKJ465" s="435"/>
      <c r="IKK465" s="435"/>
      <c r="IKL465" s="435"/>
      <c r="IKM465" s="435"/>
      <c r="IKN465" s="435"/>
      <c r="IKO465" s="435"/>
      <c r="IKP465" s="435"/>
      <c r="IKQ465" s="435"/>
      <c r="IKR465" s="435"/>
      <c r="IKS465" s="435"/>
      <c r="IKT465" s="435"/>
      <c r="IKU465" s="435"/>
      <c r="IKV465" s="435"/>
      <c r="IKW465" s="435"/>
      <c r="IKX465" s="435"/>
      <c r="IKY465" s="435"/>
      <c r="IKZ465" s="435"/>
      <c r="ILA465" s="435"/>
      <c r="ILB465" s="435"/>
      <c r="ILC465" s="435"/>
      <c r="ILD465" s="435"/>
      <c r="ILE465" s="435"/>
      <c r="ILF465" s="435"/>
      <c r="ILG465" s="435"/>
      <c r="ILH465" s="435"/>
      <c r="ILI465" s="435"/>
      <c r="ILJ465" s="435"/>
      <c r="ILK465" s="435"/>
      <c r="ILL465" s="435"/>
      <c r="ILM465" s="435"/>
      <c r="ILN465" s="435"/>
      <c r="ILO465" s="435"/>
      <c r="ILP465" s="435"/>
      <c r="ILQ465" s="435"/>
      <c r="ILR465" s="435"/>
      <c r="ILS465" s="435"/>
      <c r="ILT465" s="435"/>
      <c r="ILU465" s="435"/>
      <c r="ILV465" s="435"/>
      <c r="ILW465" s="435"/>
      <c r="ILX465" s="435"/>
      <c r="ILY465" s="435"/>
      <c r="ILZ465" s="435"/>
      <c r="IMA465" s="435"/>
      <c r="IMB465" s="435"/>
      <c r="IMC465" s="435"/>
      <c r="IMD465" s="435"/>
      <c r="IME465" s="435"/>
      <c r="IMF465" s="435"/>
      <c r="IMG465" s="435"/>
      <c r="IMH465" s="435"/>
      <c r="IMI465" s="435"/>
      <c r="IMJ465" s="435"/>
      <c r="IMK465" s="435"/>
      <c r="IML465" s="435"/>
      <c r="IMM465" s="435"/>
      <c r="IMN465" s="435"/>
      <c r="IMO465" s="435"/>
      <c r="IMP465" s="435"/>
      <c r="IMQ465" s="435"/>
      <c r="IMR465" s="435"/>
      <c r="IMS465" s="435"/>
      <c r="IMT465" s="435"/>
      <c r="IMU465" s="435"/>
      <c r="IMV465" s="435"/>
      <c r="IMW465" s="435"/>
      <c r="IMX465" s="435"/>
      <c r="IMY465" s="435"/>
      <c r="IMZ465" s="435"/>
      <c r="INA465" s="435"/>
      <c r="INB465" s="435"/>
      <c r="INC465" s="435"/>
      <c r="IND465" s="435"/>
      <c r="INE465" s="435"/>
      <c r="INF465" s="435"/>
      <c r="ING465" s="435"/>
      <c r="INH465" s="435"/>
      <c r="INI465" s="435"/>
      <c r="INJ465" s="435"/>
      <c r="INK465" s="435"/>
      <c r="INL465" s="435"/>
      <c r="INM465" s="435"/>
      <c r="INN465" s="435"/>
      <c r="INO465" s="435"/>
      <c r="INP465" s="435"/>
      <c r="INQ465" s="435"/>
      <c r="INR465" s="435"/>
      <c r="INS465" s="435"/>
      <c r="INT465" s="435"/>
      <c r="INU465" s="435"/>
      <c r="INV465" s="435"/>
      <c r="INW465" s="435"/>
      <c r="INX465" s="435"/>
      <c r="INY465" s="435"/>
      <c r="INZ465" s="435"/>
      <c r="IOA465" s="435"/>
      <c r="IOB465" s="435"/>
      <c r="IOC465" s="435"/>
      <c r="IOD465" s="435"/>
      <c r="IOE465" s="435"/>
      <c r="IOF465" s="435"/>
      <c r="IOG465" s="435"/>
      <c r="IOH465" s="435"/>
      <c r="IOI465" s="435"/>
      <c r="IOJ465" s="435"/>
      <c r="IOK465" s="435"/>
      <c r="IOL465" s="435"/>
      <c r="IOM465" s="435"/>
      <c r="ION465" s="435"/>
      <c r="IOO465" s="435"/>
      <c r="IOP465" s="435"/>
      <c r="IOQ465" s="435"/>
      <c r="IOR465" s="435"/>
      <c r="IOS465" s="435"/>
      <c r="IOT465" s="435"/>
      <c r="IOU465" s="435"/>
      <c r="IOV465" s="435"/>
      <c r="IOW465" s="435"/>
      <c r="IOX465" s="435"/>
      <c r="IOY465" s="435"/>
      <c r="IOZ465" s="435"/>
      <c r="IPA465" s="435"/>
      <c r="IPB465" s="435"/>
      <c r="IPC465" s="435"/>
      <c r="IPD465" s="435"/>
      <c r="IPE465" s="435"/>
      <c r="IPF465" s="435"/>
      <c r="IPG465" s="435"/>
      <c r="IPH465" s="435"/>
      <c r="IPI465" s="435"/>
      <c r="IPJ465" s="435"/>
      <c r="IPK465" s="435"/>
      <c r="IPL465" s="435"/>
      <c r="IPM465" s="435"/>
      <c r="IPN465" s="435"/>
      <c r="IPO465" s="435"/>
      <c r="IPP465" s="435"/>
      <c r="IPQ465" s="435"/>
      <c r="IPR465" s="435"/>
      <c r="IPS465" s="435"/>
      <c r="IPT465" s="435"/>
      <c r="IPU465" s="435"/>
      <c r="IPV465" s="435"/>
      <c r="IPW465" s="435"/>
      <c r="IPX465" s="435"/>
      <c r="IPY465" s="435"/>
      <c r="IPZ465" s="435"/>
      <c r="IQA465" s="435"/>
      <c r="IQB465" s="435"/>
      <c r="IQC465" s="435"/>
      <c r="IQD465" s="435"/>
      <c r="IQE465" s="435"/>
      <c r="IQF465" s="435"/>
      <c r="IQG465" s="435"/>
      <c r="IQH465" s="435"/>
      <c r="IQI465" s="435"/>
      <c r="IQJ465" s="435"/>
      <c r="IQK465" s="435"/>
      <c r="IQL465" s="435"/>
      <c r="IQM465" s="435"/>
      <c r="IQN465" s="435"/>
      <c r="IQO465" s="435"/>
      <c r="IQP465" s="435"/>
      <c r="IQQ465" s="435"/>
      <c r="IQR465" s="435"/>
      <c r="IQS465" s="435"/>
      <c r="IQT465" s="435"/>
      <c r="IQU465" s="435"/>
      <c r="IQV465" s="435"/>
      <c r="IQW465" s="435"/>
      <c r="IQX465" s="435"/>
      <c r="IQY465" s="435"/>
      <c r="IQZ465" s="435"/>
      <c r="IRA465" s="435"/>
      <c r="IRB465" s="435"/>
      <c r="IRC465" s="435"/>
      <c r="IRD465" s="435"/>
      <c r="IRE465" s="435"/>
      <c r="IRF465" s="435"/>
      <c r="IRG465" s="435"/>
      <c r="IRH465" s="435"/>
      <c r="IRI465" s="435"/>
      <c r="IRJ465" s="435"/>
      <c r="IRK465" s="435"/>
      <c r="IRL465" s="435"/>
      <c r="IRM465" s="435"/>
      <c r="IRN465" s="435"/>
      <c r="IRO465" s="435"/>
      <c r="IRP465" s="435"/>
      <c r="IRQ465" s="435"/>
      <c r="IRR465" s="435"/>
      <c r="IRS465" s="435"/>
      <c r="IRT465" s="435"/>
      <c r="IRU465" s="435"/>
      <c r="IRV465" s="435"/>
      <c r="IRW465" s="435"/>
      <c r="IRX465" s="435"/>
      <c r="IRY465" s="435"/>
      <c r="IRZ465" s="435"/>
      <c r="ISA465" s="435"/>
      <c r="ISB465" s="435"/>
      <c r="ISC465" s="435"/>
      <c r="ISD465" s="435"/>
      <c r="ISE465" s="435"/>
      <c r="ISF465" s="435"/>
      <c r="ISG465" s="435"/>
      <c r="ISH465" s="435"/>
      <c r="ISI465" s="435"/>
      <c r="ISJ465" s="435"/>
      <c r="ISK465" s="435"/>
      <c r="ISL465" s="435"/>
      <c r="ISM465" s="435"/>
      <c r="ISN465" s="435"/>
      <c r="ISO465" s="435"/>
      <c r="ISP465" s="435"/>
      <c r="ISQ465" s="435"/>
      <c r="ISR465" s="435"/>
      <c r="ISS465" s="435"/>
      <c r="IST465" s="435"/>
      <c r="ISU465" s="435"/>
      <c r="ISV465" s="435"/>
      <c r="ISW465" s="435"/>
      <c r="ISX465" s="435"/>
      <c r="ISY465" s="435"/>
      <c r="ISZ465" s="435"/>
      <c r="ITA465" s="435"/>
      <c r="ITB465" s="435"/>
      <c r="ITC465" s="435"/>
      <c r="ITD465" s="435"/>
      <c r="ITE465" s="435"/>
      <c r="ITF465" s="435"/>
      <c r="ITG465" s="435"/>
      <c r="ITH465" s="435"/>
      <c r="ITI465" s="435"/>
      <c r="ITJ465" s="435"/>
      <c r="ITK465" s="435"/>
      <c r="ITL465" s="435"/>
      <c r="ITM465" s="435"/>
      <c r="ITN465" s="435"/>
      <c r="ITO465" s="435"/>
      <c r="ITP465" s="435"/>
      <c r="ITQ465" s="435"/>
      <c r="ITR465" s="435"/>
      <c r="ITS465" s="435"/>
      <c r="ITT465" s="435"/>
      <c r="ITU465" s="435"/>
      <c r="ITV465" s="435"/>
      <c r="ITW465" s="435"/>
      <c r="ITX465" s="435"/>
      <c r="ITY465" s="435"/>
      <c r="ITZ465" s="435"/>
      <c r="IUA465" s="435"/>
      <c r="IUB465" s="435"/>
      <c r="IUC465" s="435"/>
      <c r="IUD465" s="435"/>
      <c r="IUE465" s="435"/>
      <c r="IUF465" s="435"/>
      <c r="IUG465" s="435"/>
      <c r="IUH465" s="435"/>
      <c r="IUI465" s="435"/>
      <c r="IUJ465" s="435"/>
      <c r="IUK465" s="435"/>
      <c r="IUL465" s="435"/>
      <c r="IUM465" s="435"/>
      <c r="IUN465" s="435"/>
      <c r="IUO465" s="435"/>
      <c r="IUP465" s="435"/>
      <c r="IUQ465" s="435"/>
      <c r="IUR465" s="435"/>
      <c r="IUS465" s="435"/>
      <c r="IUT465" s="435"/>
      <c r="IUU465" s="435"/>
      <c r="IUV465" s="435"/>
      <c r="IUW465" s="435"/>
      <c r="IUX465" s="435"/>
      <c r="IUY465" s="435"/>
      <c r="IUZ465" s="435"/>
      <c r="IVA465" s="435"/>
      <c r="IVB465" s="435"/>
      <c r="IVC465" s="435"/>
      <c r="IVD465" s="435"/>
      <c r="IVE465" s="435"/>
      <c r="IVF465" s="435"/>
      <c r="IVG465" s="435"/>
      <c r="IVH465" s="435"/>
      <c r="IVI465" s="435"/>
      <c r="IVJ465" s="435"/>
      <c r="IVK465" s="435"/>
      <c r="IVL465" s="435"/>
      <c r="IVM465" s="435"/>
      <c r="IVN465" s="435"/>
      <c r="IVO465" s="435"/>
      <c r="IVP465" s="435"/>
      <c r="IVQ465" s="435"/>
      <c r="IVR465" s="435"/>
      <c r="IVS465" s="435"/>
      <c r="IVT465" s="435"/>
      <c r="IVU465" s="435"/>
      <c r="IVV465" s="435"/>
      <c r="IVW465" s="435"/>
      <c r="IVX465" s="435"/>
      <c r="IVY465" s="435"/>
      <c r="IVZ465" s="435"/>
      <c r="IWA465" s="435"/>
      <c r="IWB465" s="435"/>
      <c r="IWC465" s="435"/>
      <c r="IWD465" s="435"/>
      <c r="IWE465" s="435"/>
      <c r="IWF465" s="435"/>
      <c r="IWG465" s="435"/>
      <c r="IWH465" s="435"/>
      <c r="IWI465" s="435"/>
      <c r="IWJ465" s="435"/>
      <c r="IWK465" s="435"/>
      <c r="IWL465" s="435"/>
      <c r="IWM465" s="435"/>
      <c r="IWN465" s="435"/>
      <c r="IWO465" s="435"/>
      <c r="IWP465" s="435"/>
      <c r="IWQ465" s="435"/>
      <c r="IWR465" s="435"/>
      <c r="IWS465" s="435"/>
      <c r="IWT465" s="435"/>
      <c r="IWU465" s="435"/>
      <c r="IWV465" s="435"/>
      <c r="IWW465" s="435"/>
      <c r="IWX465" s="435"/>
      <c r="IWY465" s="435"/>
      <c r="IWZ465" s="435"/>
      <c r="IXA465" s="435"/>
      <c r="IXB465" s="435"/>
      <c r="IXC465" s="435"/>
      <c r="IXD465" s="435"/>
      <c r="IXE465" s="435"/>
      <c r="IXF465" s="435"/>
      <c r="IXG465" s="435"/>
      <c r="IXH465" s="435"/>
      <c r="IXI465" s="435"/>
      <c r="IXJ465" s="435"/>
      <c r="IXK465" s="435"/>
      <c r="IXL465" s="435"/>
      <c r="IXM465" s="435"/>
      <c r="IXN465" s="435"/>
      <c r="IXO465" s="435"/>
      <c r="IXP465" s="435"/>
      <c r="IXQ465" s="435"/>
      <c r="IXR465" s="435"/>
      <c r="IXS465" s="435"/>
      <c r="IXT465" s="435"/>
      <c r="IXU465" s="435"/>
      <c r="IXV465" s="435"/>
      <c r="IXW465" s="435"/>
      <c r="IXX465" s="435"/>
      <c r="IXY465" s="435"/>
      <c r="IXZ465" s="435"/>
      <c r="IYA465" s="435"/>
      <c r="IYB465" s="435"/>
      <c r="IYC465" s="435"/>
      <c r="IYD465" s="435"/>
      <c r="IYE465" s="435"/>
      <c r="IYF465" s="435"/>
      <c r="IYG465" s="435"/>
      <c r="IYH465" s="435"/>
      <c r="IYI465" s="435"/>
      <c r="IYJ465" s="435"/>
      <c r="IYK465" s="435"/>
      <c r="IYL465" s="435"/>
      <c r="IYM465" s="435"/>
      <c r="IYN465" s="435"/>
      <c r="IYO465" s="435"/>
      <c r="IYP465" s="435"/>
      <c r="IYQ465" s="435"/>
      <c r="IYR465" s="435"/>
      <c r="IYS465" s="435"/>
      <c r="IYT465" s="435"/>
      <c r="IYU465" s="435"/>
      <c r="IYV465" s="435"/>
      <c r="IYW465" s="435"/>
      <c r="IYX465" s="435"/>
      <c r="IYY465" s="435"/>
      <c r="IYZ465" s="435"/>
      <c r="IZA465" s="435"/>
      <c r="IZB465" s="435"/>
      <c r="IZC465" s="435"/>
      <c r="IZD465" s="435"/>
      <c r="IZE465" s="435"/>
      <c r="IZF465" s="435"/>
      <c r="IZG465" s="435"/>
      <c r="IZH465" s="435"/>
      <c r="IZI465" s="435"/>
      <c r="IZJ465" s="435"/>
      <c r="IZK465" s="435"/>
      <c r="IZL465" s="435"/>
      <c r="IZM465" s="435"/>
      <c r="IZN465" s="435"/>
      <c r="IZO465" s="435"/>
      <c r="IZP465" s="435"/>
      <c r="IZQ465" s="435"/>
      <c r="IZR465" s="435"/>
      <c r="IZS465" s="435"/>
      <c r="IZT465" s="435"/>
      <c r="IZU465" s="435"/>
      <c r="IZV465" s="435"/>
      <c r="IZW465" s="435"/>
      <c r="IZX465" s="435"/>
      <c r="IZY465" s="435"/>
      <c r="IZZ465" s="435"/>
      <c r="JAA465" s="435"/>
      <c r="JAB465" s="435"/>
      <c r="JAC465" s="435"/>
      <c r="JAD465" s="435"/>
      <c r="JAE465" s="435"/>
      <c r="JAF465" s="435"/>
      <c r="JAG465" s="435"/>
      <c r="JAH465" s="435"/>
      <c r="JAI465" s="435"/>
      <c r="JAJ465" s="435"/>
      <c r="JAK465" s="435"/>
      <c r="JAL465" s="435"/>
      <c r="JAM465" s="435"/>
      <c r="JAN465" s="435"/>
      <c r="JAO465" s="435"/>
      <c r="JAP465" s="435"/>
      <c r="JAQ465" s="435"/>
      <c r="JAR465" s="435"/>
      <c r="JAS465" s="435"/>
      <c r="JAT465" s="435"/>
      <c r="JAU465" s="435"/>
      <c r="JAV465" s="435"/>
      <c r="JAW465" s="435"/>
      <c r="JAX465" s="435"/>
      <c r="JAY465" s="435"/>
      <c r="JAZ465" s="435"/>
      <c r="JBA465" s="435"/>
      <c r="JBB465" s="435"/>
      <c r="JBC465" s="435"/>
      <c r="JBD465" s="435"/>
      <c r="JBE465" s="435"/>
      <c r="JBF465" s="435"/>
      <c r="JBG465" s="435"/>
      <c r="JBH465" s="435"/>
      <c r="JBI465" s="435"/>
      <c r="JBJ465" s="435"/>
      <c r="JBK465" s="435"/>
      <c r="JBL465" s="435"/>
      <c r="JBM465" s="435"/>
      <c r="JBN465" s="435"/>
      <c r="JBO465" s="435"/>
      <c r="JBP465" s="435"/>
      <c r="JBQ465" s="435"/>
      <c r="JBR465" s="435"/>
      <c r="JBS465" s="435"/>
      <c r="JBT465" s="435"/>
      <c r="JBU465" s="435"/>
      <c r="JBV465" s="435"/>
      <c r="JBW465" s="435"/>
      <c r="JBX465" s="435"/>
      <c r="JBY465" s="435"/>
      <c r="JBZ465" s="435"/>
      <c r="JCA465" s="435"/>
      <c r="JCB465" s="435"/>
      <c r="JCC465" s="435"/>
      <c r="JCD465" s="435"/>
      <c r="JCE465" s="435"/>
      <c r="JCF465" s="435"/>
      <c r="JCG465" s="435"/>
      <c r="JCH465" s="435"/>
      <c r="JCI465" s="435"/>
      <c r="JCJ465" s="435"/>
      <c r="JCK465" s="435"/>
      <c r="JCL465" s="435"/>
      <c r="JCM465" s="435"/>
      <c r="JCN465" s="435"/>
      <c r="JCO465" s="435"/>
      <c r="JCP465" s="435"/>
      <c r="JCQ465" s="435"/>
      <c r="JCR465" s="435"/>
      <c r="JCS465" s="435"/>
      <c r="JCT465" s="435"/>
      <c r="JCU465" s="435"/>
      <c r="JCV465" s="435"/>
      <c r="JCW465" s="435"/>
      <c r="JCX465" s="435"/>
      <c r="JCY465" s="435"/>
      <c r="JCZ465" s="435"/>
      <c r="JDA465" s="435"/>
      <c r="JDB465" s="435"/>
      <c r="JDC465" s="435"/>
      <c r="JDD465" s="435"/>
      <c r="JDE465" s="435"/>
      <c r="JDF465" s="435"/>
      <c r="JDG465" s="435"/>
      <c r="JDH465" s="435"/>
      <c r="JDI465" s="435"/>
      <c r="JDJ465" s="435"/>
      <c r="JDK465" s="435"/>
      <c r="JDL465" s="435"/>
      <c r="JDM465" s="435"/>
      <c r="JDN465" s="435"/>
      <c r="JDO465" s="435"/>
      <c r="JDP465" s="435"/>
      <c r="JDQ465" s="435"/>
      <c r="JDR465" s="435"/>
      <c r="JDS465" s="435"/>
      <c r="JDT465" s="435"/>
      <c r="JDU465" s="435"/>
      <c r="JDV465" s="435"/>
      <c r="JDW465" s="435"/>
      <c r="JDX465" s="435"/>
      <c r="JDY465" s="435"/>
      <c r="JDZ465" s="435"/>
      <c r="JEA465" s="435"/>
      <c r="JEB465" s="435"/>
      <c r="JEC465" s="435"/>
      <c r="JED465" s="435"/>
      <c r="JEE465" s="435"/>
      <c r="JEF465" s="435"/>
      <c r="JEG465" s="435"/>
      <c r="JEH465" s="435"/>
      <c r="JEI465" s="435"/>
      <c r="JEJ465" s="435"/>
      <c r="JEK465" s="435"/>
      <c r="JEL465" s="435"/>
      <c r="JEM465" s="435"/>
      <c r="JEN465" s="435"/>
      <c r="JEO465" s="435"/>
      <c r="JEP465" s="435"/>
      <c r="JEQ465" s="435"/>
      <c r="JER465" s="435"/>
      <c r="JES465" s="435"/>
      <c r="JET465" s="435"/>
      <c r="JEU465" s="435"/>
      <c r="JEV465" s="435"/>
      <c r="JEW465" s="435"/>
      <c r="JEX465" s="435"/>
      <c r="JEY465" s="435"/>
      <c r="JEZ465" s="435"/>
      <c r="JFA465" s="435"/>
      <c r="JFB465" s="435"/>
      <c r="JFC465" s="435"/>
      <c r="JFD465" s="435"/>
      <c r="JFE465" s="435"/>
      <c r="JFF465" s="435"/>
      <c r="JFG465" s="435"/>
      <c r="JFH465" s="435"/>
      <c r="JFI465" s="435"/>
      <c r="JFJ465" s="435"/>
      <c r="JFK465" s="435"/>
      <c r="JFL465" s="435"/>
      <c r="JFM465" s="435"/>
      <c r="JFN465" s="435"/>
      <c r="JFO465" s="435"/>
      <c r="JFP465" s="435"/>
      <c r="JFQ465" s="435"/>
      <c r="JFR465" s="435"/>
      <c r="JFS465" s="435"/>
      <c r="JFT465" s="435"/>
      <c r="JFU465" s="435"/>
      <c r="JFV465" s="435"/>
      <c r="JFW465" s="435"/>
      <c r="JFX465" s="435"/>
      <c r="JFY465" s="435"/>
      <c r="JFZ465" s="435"/>
      <c r="JGA465" s="435"/>
      <c r="JGB465" s="435"/>
      <c r="JGC465" s="435"/>
      <c r="JGD465" s="435"/>
      <c r="JGE465" s="435"/>
      <c r="JGF465" s="435"/>
      <c r="JGG465" s="435"/>
      <c r="JGH465" s="435"/>
      <c r="JGI465" s="435"/>
      <c r="JGJ465" s="435"/>
      <c r="JGK465" s="435"/>
      <c r="JGL465" s="435"/>
      <c r="JGM465" s="435"/>
      <c r="JGN465" s="435"/>
      <c r="JGO465" s="435"/>
      <c r="JGP465" s="435"/>
      <c r="JGQ465" s="435"/>
      <c r="JGR465" s="435"/>
      <c r="JGS465" s="435"/>
      <c r="JGT465" s="435"/>
      <c r="JGU465" s="435"/>
      <c r="JGV465" s="435"/>
      <c r="JGW465" s="435"/>
      <c r="JGX465" s="435"/>
      <c r="JGY465" s="435"/>
      <c r="JGZ465" s="435"/>
      <c r="JHA465" s="435"/>
      <c r="JHB465" s="435"/>
      <c r="JHC465" s="435"/>
      <c r="JHD465" s="435"/>
      <c r="JHE465" s="435"/>
      <c r="JHF465" s="435"/>
      <c r="JHG465" s="435"/>
      <c r="JHH465" s="435"/>
      <c r="JHI465" s="435"/>
      <c r="JHJ465" s="435"/>
      <c r="JHK465" s="435"/>
      <c r="JHL465" s="435"/>
      <c r="JHM465" s="435"/>
      <c r="JHN465" s="435"/>
      <c r="JHO465" s="435"/>
      <c r="JHP465" s="435"/>
      <c r="JHQ465" s="435"/>
      <c r="JHR465" s="435"/>
      <c r="JHS465" s="435"/>
      <c r="JHT465" s="435"/>
      <c r="JHU465" s="435"/>
      <c r="JHV465" s="435"/>
      <c r="JHW465" s="435"/>
      <c r="JHX465" s="435"/>
      <c r="JHY465" s="435"/>
      <c r="JHZ465" s="435"/>
      <c r="JIA465" s="435"/>
      <c r="JIB465" s="435"/>
      <c r="JIC465" s="435"/>
      <c r="JID465" s="435"/>
      <c r="JIE465" s="435"/>
      <c r="JIF465" s="435"/>
      <c r="JIG465" s="435"/>
      <c r="JIH465" s="435"/>
      <c r="JII465" s="435"/>
      <c r="JIJ465" s="435"/>
      <c r="JIK465" s="435"/>
      <c r="JIL465" s="435"/>
      <c r="JIM465" s="435"/>
      <c r="JIN465" s="435"/>
      <c r="JIO465" s="435"/>
      <c r="JIP465" s="435"/>
      <c r="JIQ465" s="435"/>
      <c r="JIR465" s="435"/>
      <c r="JIS465" s="435"/>
      <c r="JIT465" s="435"/>
      <c r="JIU465" s="435"/>
      <c r="JIV465" s="435"/>
      <c r="JIW465" s="435"/>
      <c r="JIX465" s="435"/>
      <c r="JIY465" s="435"/>
      <c r="JIZ465" s="435"/>
      <c r="JJA465" s="435"/>
      <c r="JJB465" s="435"/>
      <c r="JJC465" s="435"/>
      <c r="JJD465" s="435"/>
      <c r="JJE465" s="435"/>
      <c r="JJF465" s="435"/>
      <c r="JJG465" s="435"/>
      <c r="JJH465" s="435"/>
      <c r="JJI465" s="435"/>
      <c r="JJJ465" s="435"/>
      <c r="JJK465" s="435"/>
      <c r="JJL465" s="435"/>
      <c r="JJM465" s="435"/>
      <c r="JJN465" s="435"/>
      <c r="JJO465" s="435"/>
      <c r="JJP465" s="435"/>
      <c r="JJQ465" s="435"/>
      <c r="JJR465" s="435"/>
      <c r="JJS465" s="435"/>
      <c r="JJT465" s="435"/>
      <c r="JJU465" s="435"/>
      <c r="JJV465" s="435"/>
      <c r="JJW465" s="435"/>
      <c r="JJX465" s="435"/>
      <c r="JJY465" s="435"/>
      <c r="JJZ465" s="435"/>
      <c r="JKA465" s="435"/>
      <c r="JKB465" s="435"/>
      <c r="JKC465" s="435"/>
      <c r="JKD465" s="435"/>
      <c r="JKE465" s="435"/>
      <c r="JKF465" s="435"/>
      <c r="JKG465" s="435"/>
      <c r="JKH465" s="435"/>
      <c r="JKI465" s="435"/>
      <c r="JKJ465" s="435"/>
      <c r="JKK465" s="435"/>
      <c r="JKL465" s="435"/>
      <c r="JKM465" s="435"/>
      <c r="JKN465" s="435"/>
      <c r="JKO465" s="435"/>
      <c r="JKP465" s="435"/>
      <c r="JKQ465" s="435"/>
      <c r="JKR465" s="435"/>
      <c r="JKS465" s="435"/>
      <c r="JKT465" s="435"/>
      <c r="JKU465" s="435"/>
      <c r="JKV465" s="435"/>
      <c r="JKW465" s="435"/>
      <c r="JKX465" s="435"/>
      <c r="JKY465" s="435"/>
      <c r="JKZ465" s="435"/>
      <c r="JLA465" s="435"/>
      <c r="JLB465" s="435"/>
      <c r="JLC465" s="435"/>
      <c r="JLD465" s="435"/>
      <c r="JLE465" s="435"/>
      <c r="JLF465" s="435"/>
      <c r="JLG465" s="435"/>
      <c r="JLH465" s="435"/>
      <c r="JLI465" s="435"/>
      <c r="JLJ465" s="435"/>
      <c r="JLK465" s="435"/>
      <c r="JLL465" s="435"/>
      <c r="JLM465" s="435"/>
      <c r="JLN465" s="435"/>
      <c r="JLO465" s="435"/>
      <c r="JLP465" s="435"/>
      <c r="JLQ465" s="435"/>
      <c r="JLR465" s="435"/>
      <c r="JLS465" s="435"/>
      <c r="JLT465" s="435"/>
      <c r="JLU465" s="435"/>
      <c r="JLV465" s="435"/>
      <c r="JLW465" s="435"/>
      <c r="JLX465" s="435"/>
      <c r="JLY465" s="435"/>
      <c r="JLZ465" s="435"/>
      <c r="JMA465" s="435"/>
      <c r="JMB465" s="435"/>
      <c r="JMC465" s="435"/>
      <c r="JMD465" s="435"/>
      <c r="JME465" s="435"/>
      <c r="JMF465" s="435"/>
      <c r="JMG465" s="435"/>
      <c r="JMH465" s="435"/>
      <c r="JMI465" s="435"/>
      <c r="JMJ465" s="435"/>
      <c r="JMK465" s="435"/>
      <c r="JML465" s="435"/>
      <c r="JMM465" s="435"/>
      <c r="JMN465" s="435"/>
      <c r="JMO465" s="435"/>
      <c r="JMP465" s="435"/>
      <c r="JMQ465" s="435"/>
      <c r="JMR465" s="435"/>
      <c r="JMS465" s="435"/>
      <c r="JMT465" s="435"/>
      <c r="JMU465" s="435"/>
      <c r="JMV465" s="435"/>
      <c r="JMW465" s="435"/>
      <c r="JMX465" s="435"/>
      <c r="JMY465" s="435"/>
      <c r="JMZ465" s="435"/>
      <c r="JNA465" s="435"/>
      <c r="JNB465" s="435"/>
      <c r="JNC465" s="435"/>
      <c r="JND465" s="435"/>
      <c r="JNE465" s="435"/>
      <c r="JNF465" s="435"/>
      <c r="JNG465" s="435"/>
      <c r="JNH465" s="435"/>
      <c r="JNI465" s="435"/>
      <c r="JNJ465" s="435"/>
      <c r="JNK465" s="435"/>
      <c r="JNL465" s="435"/>
      <c r="JNM465" s="435"/>
      <c r="JNN465" s="435"/>
      <c r="JNO465" s="435"/>
      <c r="JNP465" s="435"/>
      <c r="JNQ465" s="435"/>
      <c r="JNR465" s="435"/>
      <c r="JNS465" s="435"/>
      <c r="JNT465" s="435"/>
      <c r="JNU465" s="435"/>
      <c r="JNV465" s="435"/>
      <c r="JNW465" s="435"/>
      <c r="JNX465" s="435"/>
      <c r="JNY465" s="435"/>
      <c r="JNZ465" s="435"/>
      <c r="JOA465" s="435"/>
      <c r="JOB465" s="435"/>
      <c r="JOC465" s="435"/>
      <c r="JOD465" s="435"/>
      <c r="JOE465" s="435"/>
      <c r="JOF465" s="435"/>
      <c r="JOG465" s="435"/>
      <c r="JOH465" s="435"/>
      <c r="JOI465" s="435"/>
      <c r="JOJ465" s="435"/>
      <c r="JOK465" s="435"/>
      <c r="JOL465" s="435"/>
      <c r="JOM465" s="435"/>
      <c r="JON465" s="435"/>
      <c r="JOO465" s="435"/>
      <c r="JOP465" s="435"/>
      <c r="JOQ465" s="435"/>
      <c r="JOR465" s="435"/>
      <c r="JOS465" s="435"/>
      <c r="JOT465" s="435"/>
      <c r="JOU465" s="435"/>
      <c r="JOV465" s="435"/>
      <c r="JOW465" s="435"/>
      <c r="JOX465" s="435"/>
      <c r="JOY465" s="435"/>
      <c r="JOZ465" s="435"/>
      <c r="JPA465" s="435"/>
      <c r="JPB465" s="435"/>
      <c r="JPC465" s="435"/>
      <c r="JPD465" s="435"/>
      <c r="JPE465" s="435"/>
      <c r="JPF465" s="435"/>
      <c r="JPG465" s="435"/>
      <c r="JPH465" s="435"/>
      <c r="JPI465" s="435"/>
      <c r="JPJ465" s="435"/>
      <c r="JPK465" s="435"/>
      <c r="JPL465" s="435"/>
      <c r="JPM465" s="435"/>
      <c r="JPN465" s="435"/>
      <c r="JPO465" s="435"/>
      <c r="JPP465" s="435"/>
      <c r="JPQ465" s="435"/>
      <c r="JPR465" s="435"/>
      <c r="JPS465" s="435"/>
      <c r="JPT465" s="435"/>
      <c r="JPU465" s="435"/>
      <c r="JPV465" s="435"/>
      <c r="JPW465" s="435"/>
      <c r="JPX465" s="435"/>
      <c r="JPY465" s="435"/>
      <c r="JPZ465" s="435"/>
      <c r="JQA465" s="435"/>
      <c r="JQB465" s="435"/>
      <c r="JQC465" s="435"/>
      <c r="JQD465" s="435"/>
      <c r="JQE465" s="435"/>
      <c r="JQF465" s="435"/>
      <c r="JQG465" s="435"/>
      <c r="JQH465" s="435"/>
      <c r="JQI465" s="435"/>
      <c r="JQJ465" s="435"/>
      <c r="JQK465" s="435"/>
      <c r="JQL465" s="435"/>
      <c r="JQM465" s="435"/>
      <c r="JQN465" s="435"/>
      <c r="JQO465" s="435"/>
      <c r="JQP465" s="435"/>
      <c r="JQQ465" s="435"/>
      <c r="JQR465" s="435"/>
      <c r="JQS465" s="435"/>
      <c r="JQT465" s="435"/>
      <c r="JQU465" s="435"/>
      <c r="JQV465" s="435"/>
      <c r="JQW465" s="435"/>
      <c r="JQX465" s="435"/>
      <c r="JQY465" s="435"/>
      <c r="JQZ465" s="435"/>
      <c r="JRA465" s="435"/>
      <c r="JRB465" s="435"/>
      <c r="JRC465" s="435"/>
      <c r="JRD465" s="435"/>
      <c r="JRE465" s="435"/>
      <c r="JRF465" s="435"/>
      <c r="JRG465" s="435"/>
      <c r="JRH465" s="435"/>
      <c r="JRI465" s="435"/>
      <c r="JRJ465" s="435"/>
      <c r="JRK465" s="435"/>
      <c r="JRL465" s="435"/>
      <c r="JRM465" s="435"/>
      <c r="JRN465" s="435"/>
      <c r="JRO465" s="435"/>
      <c r="JRP465" s="435"/>
      <c r="JRQ465" s="435"/>
      <c r="JRR465" s="435"/>
      <c r="JRS465" s="435"/>
      <c r="JRT465" s="435"/>
      <c r="JRU465" s="435"/>
      <c r="JRV465" s="435"/>
      <c r="JRW465" s="435"/>
      <c r="JRX465" s="435"/>
      <c r="JRY465" s="435"/>
      <c r="JRZ465" s="435"/>
      <c r="JSA465" s="435"/>
      <c r="JSB465" s="435"/>
      <c r="JSC465" s="435"/>
      <c r="JSD465" s="435"/>
      <c r="JSE465" s="435"/>
      <c r="JSF465" s="435"/>
      <c r="JSG465" s="435"/>
      <c r="JSH465" s="435"/>
      <c r="JSI465" s="435"/>
      <c r="JSJ465" s="435"/>
      <c r="JSK465" s="435"/>
      <c r="JSL465" s="435"/>
      <c r="JSM465" s="435"/>
      <c r="JSN465" s="435"/>
      <c r="JSO465" s="435"/>
      <c r="JSP465" s="435"/>
      <c r="JSQ465" s="435"/>
      <c r="JSR465" s="435"/>
      <c r="JSS465" s="435"/>
      <c r="JST465" s="435"/>
      <c r="JSU465" s="435"/>
      <c r="JSV465" s="435"/>
      <c r="JSW465" s="435"/>
      <c r="JSX465" s="435"/>
      <c r="JSY465" s="435"/>
      <c r="JSZ465" s="435"/>
      <c r="JTA465" s="435"/>
      <c r="JTB465" s="435"/>
      <c r="JTC465" s="435"/>
      <c r="JTD465" s="435"/>
      <c r="JTE465" s="435"/>
      <c r="JTF465" s="435"/>
      <c r="JTG465" s="435"/>
      <c r="JTH465" s="435"/>
      <c r="JTI465" s="435"/>
      <c r="JTJ465" s="435"/>
      <c r="JTK465" s="435"/>
      <c r="JTL465" s="435"/>
      <c r="JTM465" s="435"/>
      <c r="JTN465" s="435"/>
      <c r="JTO465" s="435"/>
      <c r="JTP465" s="435"/>
      <c r="JTQ465" s="435"/>
      <c r="JTR465" s="435"/>
      <c r="JTS465" s="435"/>
      <c r="JTT465" s="435"/>
      <c r="JTU465" s="435"/>
      <c r="JTV465" s="435"/>
      <c r="JTW465" s="435"/>
      <c r="JTX465" s="435"/>
      <c r="JTY465" s="435"/>
      <c r="JTZ465" s="435"/>
      <c r="JUA465" s="435"/>
      <c r="JUB465" s="435"/>
      <c r="JUC465" s="435"/>
      <c r="JUD465" s="435"/>
      <c r="JUE465" s="435"/>
      <c r="JUF465" s="435"/>
      <c r="JUG465" s="435"/>
      <c r="JUH465" s="435"/>
      <c r="JUI465" s="435"/>
      <c r="JUJ465" s="435"/>
      <c r="JUK465" s="435"/>
      <c r="JUL465" s="435"/>
      <c r="JUM465" s="435"/>
      <c r="JUN465" s="435"/>
      <c r="JUO465" s="435"/>
      <c r="JUP465" s="435"/>
      <c r="JUQ465" s="435"/>
      <c r="JUR465" s="435"/>
      <c r="JUS465" s="435"/>
      <c r="JUT465" s="435"/>
      <c r="JUU465" s="435"/>
      <c r="JUV465" s="435"/>
      <c r="JUW465" s="435"/>
      <c r="JUX465" s="435"/>
      <c r="JUY465" s="435"/>
      <c r="JUZ465" s="435"/>
      <c r="JVA465" s="435"/>
      <c r="JVB465" s="435"/>
      <c r="JVC465" s="435"/>
      <c r="JVD465" s="435"/>
      <c r="JVE465" s="435"/>
      <c r="JVF465" s="435"/>
      <c r="JVG465" s="435"/>
      <c r="JVH465" s="435"/>
      <c r="JVI465" s="435"/>
      <c r="JVJ465" s="435"/>
      <c r="JVK465" s="435"/>
      <c r="JVL465" s="435"/>
      <c r="JVM465" s="435"/>
      <c r="JVN465" s="435"/>
      <c r="JVO465" s="435"/>
      <c r="JVP465" s="435"/>
      <c r="JVQ465" s="435"/>
      <c r="JVR465" s="435"/>
      <c r="JVS465" s="435"/>
      <c r="JVT465" s="435"/>
      <c r="JVU465" s="435"/>
      <c r="JVV465" s="435"/>
      <c r="JVW465" s="435"/>
      <c r="JVX465" s="435"/>
      <c r="JVY465" s="435"/>
      <c r="JVZ465" s="435"/>
      <c r="JWA465" s="435"/>
      <c r="JWB465" s="435"/>
      <c r="JWC465" s="435"/>
      <c r="JWD465" s="435"/>
      <c r="JWE465" s="435"/>
      <c r="JWF465" s="435"/>
      <c r="JWG465" s="435"/>
      <c r="JWH465" s="435"/>
      <c r="JWI465" s="435"/>
      <c r="JWJ465" s="435"/>
      <c r="JWK465" s="435"/>
      <c r="JWL465" s="435"/>
      <c r="JWM465" s="435"/>
      <c r="JWN465" s="435"/>
      <c r="JWO465" s="435"/>
      <c r="JWP465" s="435"/>
      <c r="JWQ465" s="435"/>
      <c r="JWR465" s="435"/>
      <c r="JWS465" s="435"/>
      <c r="JWT465" s="435"/>
      <c r="JWU465" s="435"/>
      <c r="JWV465" s="435"/>
      <c r="JWW465" s="435"/>
      <c r="JWX465" s="435"/>
      <c r="JWY465" s="435"/>
      <c r="JWZ465" s="435"/>
      <c r="JXA465" s="435"/>
      <c r="JXB465" s="435"/>
      <c r="JXC465" s="435"/>
      <c r="JXD465" s="435"/>
      <c r="JXE465" s="435"/>
      <c r="JXF465" s="435"/>
      <c r="JXG465" s="435"/>
      <c r="JXH465" s="435"/>
      <c r="JXI465" s="435"/>
      <c r="JXJ465" s="435"/>
      <c r="JXK465" s="435"/>
      <c r="JXL465" s="435"/>
      <c r="JXM465" s="435"/>
      <c r="JXN465" s="435"/>
      <c r="JXO465" s="435"/>
      <c r="JXP465" s="435"/>
      <c r="JXQ465" s="435"/>
      <c r="JXR465" s="435"/>
      <c r="JXS465" s="435"/>
      <c r="JXT465" s="435"/>
      <c r="JXU465" s="435"/>
      <c r="JXV465" s="435"/>
      <c r="JXW465" s="435"/>
      <c r="JXX465" s="435"/>
      <c r="JXY465" s="435"/>
      <c r="JXZ465" s="435"/>
      <c r="JYA465" s="435"/>
      <c r="JYB465" s="435"/>
      <c r="JYC465" s="435"/>
      <c r="JYD465" s="435"/>
      <c r="JYE465" s="435"/>
      <c r="JYF465" s="435"/>
      <c r="JYG465" s="435"/>
      <c r="JYH465" s="435"/>
      <c r="JYI465" s="435"/>
      <c r="JYJ465" s="435"/>
      <c r="JYK465" s="435"/>
      <c r="JYL465" s="435"/>
      <c r="JYM465" s="435"/>
      <c r="JYN465" s="435"/>
      <c r="JYO465" s="435"/>
      <c r="JYP465" s="435"/>
      <c r="JYQ465" s="435"/>
      <c r="JYR465" s="435"/>
      <c r="JYS465" s="435"/>
      <c r="JYT465" s="435"/>
      <c r="JYU465" s="435"/>
      <c r="JYV465" s="435"/>
      <c r="JYW465" s="435"/>
      <c r="JYX465" s="435"/>
      <c r="JYY465" s="435"/>
      <c r="JYZ465" s="435"/>
      <c r="JZA465" s="435"/>
      <c r="JZB465" s="435"/>
      <c r="JZC465" s="435"/>
      <c r="JZD465" s="435"/>
      <c r="JZE465" s="435"/>
      <c r="JZF465" s="435"/>
      <c r="JZG465" s="435"/>
      <c r="JZH465" s="435"/>
      <c r="JZI465" s="435"/>
      <c r="JZJ465" s="435"/>
      <c r="JZK465" s="435"/>
      <c r="JZL465" s="435"/>
      <c r="JZM465" s="435"/>
      <c r="JZN465" s="435"/>
      <c r="JZO465" s="435"/>
      <c r="JZP465" s="435"/>
      <c r="JZQ465" s="435"/>
      <c r="JZR465" s="435"/>
      <c r="JZS465" s="435"/>
      <c r="JZT465" s="435"/>
      <c r="JZU465" s="435"/>
      <c r="JZV465" s="435"/>
      <c r="JZW465" s="435"/>
      <c r="JZX465" s="435"/>
      <c r="JZY465" s="435"/>
      <c r="JZZ465" s="435"/>
      <c r="KAA465" s="435"/>
      <c r="KAB465" s="435"/>
      <c r="KAC465" s="435"/>
      <c r="KAD465" s="435"/>
      <c r="KAE465" s="435"/>
      <c r="KAF465" s="435"/>
      <c r="KAG465" s="435"/>
      <c r="KAH465" s="435"/>
      <c r="KAI465" s="435"/>
      <c r="KAJ465" s="435"/>
      <c r="KAK465" s="435"/>
      <c r="KAL465" s="435"/>
      <c r="KAM465" s="435"/>
      <c r="KAN465" s="435"/>
      <c r="KAO465" s="435"/>
      <c r="KAP465" s="435"/>
      <c r="KAQ465" s="435"/>
      <c r="KAR465" s="435"/>
      <c r="KAS465" s="435"/>
      <c r="KAT465" s="435"/>
      <c r="KAU465" s="435"/>
      <c r="KAV465" s="435"/>
      <c r="KAW465" s="435"/>
      <c r="KAX465" s="435"/>
      <c r="KAY465" s="435"/>
      <c r="KAZ465" s="435"/>
      <c r="KBA465" s="435"/>
      <c r="KBB465" s="435"/>
      <c r="KBC465" s="435"/>
      <c r="KBD465" s="435"/>
      <c r="KBE465" s="435"/>
      <c r="KBF465" s="435"/>
      <c r="KBG465" s="435"/>
      <c r="KBH465" s="435"/>
      <c r="KBI465" s="435"/>
      <c r="KBJ465" s="435"/>
      <c r="KBK465" s="435"/>
      <c r="KBL465" s="435"/>
      <c r="KBM465" s="435"/>
      <c r="KBN465" s="435"/>
      <c r="KBO465" s="435"/>
      <c r="KBP465" s="435"/>
      <c r="KBQ465" s="435"/>
      <c r="KBR465" s="435"/>
      <c r="KBS465" s="435"/>
      <c r="KBT465" s="435"/>
      <c r="KBU465" s="435"/>
      <c r="KBV465" s="435"/>
      <c r="KBW465" s="435"/>
      <c r="KBX465" s="435"/>
      <c r="KBY465" s="435"/>
      <c r="KBZ465" s="435"/>
      <c r="KCA465" s="435"/>
      <c r="KCB465" s="435"/>
      <c r="KCC465" s="435"/>
      <c r="KCD465" s="435"/>
      <c r="KCE465" s="435"/>
      <c r="KCF465" s="435"/>
      <c r="KCG465" s="435"/>
      <c r="KCH465" s="435"/>
      <c r="KCI465" s="435"/>
      <c r="KCJ465" s="435"/>
      <c r="KCK465" s="435"/>
      <c r="KCL465" s="435"/>
      <c r="KCM465" s="435"/>
      <c r="KCN465" s="435"/>
      <c r="KCO465" s="435"/>
      <c r="KCP465" s="435"/>
      <c r="KCQ465" s="435"/>
      <c r="KCR465" s="435"/>
      <c r="KCS465" s="435"/>
      <c r="KCT465" s="435"/>
      <c r="KCU465" s="435"/>
      <c r="KCV465" s="435"/>
      <c r="KCW465" s="435"/>
      <c r="KCX465" s="435"/>
      <c r="KCY465" s="435"/>
      <c r="KCZ465" s="435"/>
      <c r="KDA465" s="435"/>
      <c r="KDB465" s="435"/>
      <c r="KDC465" s="435"/>
      <c r="KDD465" s="435"/>
      <c r="KDE465" s="435"/>
      <c r="KDF465" s="435"/>
      <c r="KDG465" s="435"/>
      <c r="KDH465" s="435"/>
      <c r="KDI465" s="435"/>
      <c r="KDJ465" s="435"/>
      <c r="KDK465" s="435"/>
      <c r="KDL465" s="435"/>
      <c r="KDM465" s="435"/>
      <c r="KDN465" s="435"/>
      <c r="KDO465" s="435"/>
      <c r="KDP465" s="435"/>
      <c r="KDQ465" s="435"/>
      <c r="KDR465" s="435"/>
      <c r="KDS465" s="435"/>
      <c r="KDT465" s="435"/>
      <c r="KDU465" s="435"/>
      <c r="KDV465" s="435"/>
      <c r="KDW465" s="435"/>
      <c r="KDX465" s="435"/>
      <c r="KDY465" s="435"/>
      <c r="KDZ465" s="435"/>
      <c r="KEA465" s="435"/>
      <c r="KEB465" s="435"/>
      <c r="KEC465" s="435"/>
      <c r="KED465" s="435"/>
      <c r="KEE465" s="435"/>
      <c r="KEF465" s="435"/>
      <c r="KEG465" s="435"/>
      <c r="KEH465" s="435"/>
      <c r="KEI465" s="435"/>
      <c r="KEJ465" s="435"/>
      <c r="KEK465" s="435"/>
      <c r="KEL465" s="435"/>
      <c r="KEM465" s="435"/>
      <c r="KEN465" s="435"/>
      <c r="KEO465" s="435"/>
      <c r="KEP465" s="435"/>
      <c r="KEQ465" s="435"/>
      <c r="KER465" s="435"/>
      <c r="KES465" s="435"/>
      <c r="KET465" s="435"/>
      <c r="KEU465" s="435"/>
      <c r="KEV465" s="435"/>
      <c r="KEW465" s="435"/>
      <c r="KEX465" s="435"/>
      <c r="KEY465" s="435"/>
      <c r="KEZ465" s="435"/>
      <c r="KFA465" s="435"/>
      <c r="KFB465" s="435"/>
      <c r="KFC465" s="435"/>
      <c r="KFD465" s="435"/>
      <c r="KFE465" s="435"/>
      <c r="KFF465" s="435"/>
      <c r="KFG465" s="435"/>
      <c r="KFH465" s="435"/>
      <c r="KFI465" s="435"/>
      <c r="KFJ465" s="435"/>
      <c r="KFK465" s="435"/>
      <c r="KFL465" s="435"/>
      <c r="KFM465" s="435"/>
      <c r="KFN465" s="435"/>
      <c r="KFO465" s="435"/>
      <c r="KFP465" s="435"/>
      <c r="KFQ465" s="435"/>
      <c r="KFR465" s="435"/>
      <c r="KFS465" s="435"/>
      <c r="KFT465" s="435"/>
      <c r="KFU465" s="435"/>
      <c r="KFV465" s="435"/>
      <c r="KFW465" s="435"/>
      <c r="KFX465" s="435"/>
      <c r="KFY465" s="435"/>
      <c r="KFZ465" s="435"/>
      <c r="KGA465" s="435"/>
      <c r="KGB465" s="435"/>
      <c r="KGC465" s="435"/>
      <c r="KGD465" s="435"/>
      <c r="KGE465" s="435"/>
      <c r="KGF465" s="435"/>
      <c r="KGG465" s="435"/>
      <c r="KGH465" s="435"/>
      <c r="KGI465" s="435"/>
      <c r="KGJ465" s="435"/>
      <c r="KGK465" s="435"/>
      <c r="KGL465" s="435"/>
      <c r="KGM465" s="435"/>
      <c r="KGN465" s="435"/>
      <c r="KGO465" s="435"/>
      <c r="KGP465" s="435"/>
      <c r="KGQ465" s="435"/>
      <c r="KGR465" s="435"/>
      <c r="KGS465" s="435"/>
      <c r="KGT465" s="435"/>
      <c r="KGU465" s="435"/>
      <c r="KGV465" s="435"/>
      <c r="KGW465" s="435"/>
      <c r="KGX465" s="435"/>
      <c r="KGY465" s="435"/>
      <c r="KGZ465" s="435"/>
      <c r="KHA465" s="435"/>
      <c r="KHB465" s="435"/>
      <c r="KHC465" s="435"/>
      <c r="KHD465" s="435"/>
      <c r="KHE465" s="435"/>
      <c r="KHF465" s="435"/>
      <c r="KHG465" s="435"/>
      <c r="KHH465" s="435"/>
      <c r="KHI465" s="435"/>
      <c r="KHJ465" s="435"/>
      <c r="KHK465" s="435"/>
      <c r="KHL465" s="435"/>
      <c r="KHM465" s="435"/>
      <c r="KHN465" s="435"/>
      <c r="KHO465" s="435"/>
      <c r="KHP465" s="435"/>
      <c r="KHQ465" s="435"/>
      <c r="KHR465" s="435"/>
      <c r="KHS465" s="435"/>
      <c r="KHT465" s="435"/>
      <c r="KHU465" s="435"/>
      <c r="KHV465" s="435"/>
      <c r="KHW465" s="435"/>
      <c r="KHX465" s="435"/>
      <c r="KHY465" s="435"/>
      <c r="KHZ465" s="435"/>
      <c r="KIA465" s="435"/>
      <c r="KIB465" s="435"/>
      <c r="KIC465" s="435"/>
      <c r="KID465" s="435"/>
      <c r="KIE465" s="435"/>
      <c r="KIF465" s="435"/>
      <c r="KIG465" s="435"/>
      <c r="KIH465" s="435"/>
      <c r="KII465" s="435"/>
      <c r="KIJ465" s="435"/>
      <c r="KIK465" s="435"/>
      <c r="KIL465" s="435"/>
      <c r="KIM465" s="435"/>
      <c r="KIN465" s="435"/>
      <c r="KIO465" s="435"/>
      <c r="KIP465" s="435"/>
      <c r="KIQ465" s="435"/>
      <c r="KIR465" s="435"/>
      <c r="KIS465" s="435"/>
      <c r="KIT465" s="435"/>
      <c r="KIU465" s="435"/>
      <c r="KIV465" s="435"/>
      <c r="KIW465" s="435"/>
      <c r="KIX465" s="435"/>
      <c r="KIY465" s="435"/>
      <c r="KIZ465" s="435"/>
      <c r="KJA465" s="435"/>
      <c r="KJB465" s="435"/>
      <c r="KJC465" s="435"/>
      <c r="KJD465" s="435"/>
      <c r="KJE465" s="435"/>
      <c r="KJF465" s="435"/>
      <c r="KJG465" s="435"/>
      <c r="KJH465" s="435"/>
      <c r="KJI465" s="435"/>
      <c r="KJJ465" s="435"/>
      <c r="KJK465" s="435"/>
      <c r="KJL465" s="435"/>
      <c r="KJM465" s="435"/>
      <c r="KJN465" s="435"/>
      <c r="KJO465" s="435"/>
      <c r="KJP465" s="435"/>
      <c r="KJQ465" s="435"/>
      <c r="KJR465" s="435"/>
      <c r="KJS465" s="435"/>
      <c r="KJT465" s="435"/>
      <c r="KJU465" s="435"/>
      <c r="KJV465" s="435"/>
      <c r="KJW465" s="435"/>
      <c r="KJX465" s="435"/>
      <c r="KJY465" s="435"/>
      <c r="KJZ465" s="435"/>
      <c r="KKA465" s="435"/>
      <c r="KKB465" s="435"/>
      <c r="KKC465" s="435"/>
      <c r="KKD465" s="435"/>
      <c r="KKE465" s="435"/>
      <c r="KKF465" s="435"/>
      <c r="KKG465" s="435"/>
      <c r="KKH465" s="435"/>
      <c r="KKI465" s="435"/>
      <c r="KKJ465" s="435"/>
      <c r="KKK465" s="435"/>
      <c r="KKL465" s="435"/>
      <c r="KKM465" s="435"/>
      <c r="KKN465" s="435"/>
      <c r="KKO465" s="435"/>
      <c r="KKP465" s="435"/>
      <c r="KKQ465" s="435"/>
      <c r="KKR465" s="435"/>
      <c r="KKS465" s="435"/>
      <c r="KKT465" s="435"/>
      <c r="KKU465" s="435"/>
      <c r="KKV465" s="435"/>
      <c r="KKW465" s="435"/>
      <c r="KKX465" s="435"/>
      <c r="KKY465" s="435"/>
      <c r="KKZ465" s="435"/>
      <c r="KLA465" s="435"/>
      <c r="KLB465" s="435"/>
      <c r="KLC465" s="435"/>
      <c r="KLD465" s="435"/>
      <c r="KLE465" s="435"/>
      <c r="KLF465" s="435"/>
      <c r="KLG465" s="435"/>
      <c r="KLH465" s="435"/>
      <c r="KLI465" s="435"/>
      <c r="KLJ465" s="435"/>
      <c r="KLK465" s="435"/>
      <c r="KLL465" s="435"/>
      <c r="KLM465" s="435"/>
      <c r="KLN465" s="435"/>
      <c r="KLO465" s="435"/>
      <c r="KLP465" s="435"/>
      <c r="KLQ465" s="435"/>
      <c r="KLR465" s="435"/>
      <c r="KLS465" s="435"/>
      <c r="KLT465" s="435"/>
      <c r="KLU465" s="435"/>
      <c r="KLV465" s="435"/>
      <c r="KLW465" s="435"/>
      <c r="KLX465" s="435"/>
      <c r="KLY465" s="435"/>
      <c r="KLZ465" s="435"/>
      <c r="KMA465" s="435"/>
      <c r="KMB465" s="435"/>
      <c r="KMC465" s="435"/>
      <c r="KMD465" s="435"/>
      <c r="KME465" s="435"/>
      <c r="KMF465" s="435"/>
      <c r="KMG465" s="435"/>
      <c r="KMH465" s="435"/>
      <c r="KMI465" s="435"/>
      <c r="KMJ465" s="435"/>
      <c r="KMK465" s="435"/>
      <c r="KML465" s="435"/>
      <c r="KMM465" s="435"/>
      <c r="KMN465" s="435"/>
      <c r="KMO465" s="435"/>
      <c r="KMP465" s="435"/>
      <c r="KMQ465" s="435"/>
      <c r="KMR465" s="435"/>
      <c r="KMS465" s="435"/>
      <c r="KMT465" s="435"/>
      <c r="KMU465" s="435"/>
      <c r="KMV465" s="435"/>
      <c r="KMW465" s="435"/>
      <c r="KMX465" s="435"/>
      <c r="KMY465" s="435"/>
      <c r="KMZ465" s="435"/>
      <c r="KNA465" s="435"/>
      <c r="KNB465" s="435"/>
      <c r="KNC465" s="435"/>
      <c r="KND465" s="435"/>
      <c r="KNE465" s="435"/>
      <c r="KNF465" s="435"/>
      <c r="KNG465" s="435"/>
      <c r="KNH465" s="435"/>
      <c r="KNI465" s="435"/>
      <c r="KNJ465" s="435"/>
      <c r="KNK465" s="435"/>
      <c r="KNL465" s="435"/>
      <c r="KNM465" s="435"/>
      <c r="KNN465" s="435"/>
      <c r="KNO465" s="435"/>
      <c r="KNP465" s="435"/>
      <c r="KNQ465" s="435"/>
      <c r="KNR465" s="435"/>
      <c r="KNS465" s="435"/>
      <c r="KNT465" s="435"/>
      <c r="KNU465" s="435"/>
      <c r="KNV465" s="435"/>
      <c r="KNW465" s="435"/>
      <c r="KNX465" s="435"/>
      <c r="KNY465" s="435"/>
      <c r="KNZ465" s="435"/>
      <c r="KOA465" s="435"/>
      <c r="KOB465" s="435"/>
      <c r="KOC465" s="435"/>
      <c r="KOD465" s="435"/>
      <c r="KOE465" s="435"/>
      <c r="KOF465" s="435"/>
      <c r="KOG465" s="435"/>
      <c r="KOH465" s="435"/>
      <c r="KOI465" s="435"/>
      <c r="KOJ465" s="435"/>
      <c r="KOK465" s="435"/>
      <c r="KOL465" s="435"/>
      <c r="KOM465" s="435"/>
      <c r="KON465" s="435"/>
      <c r="KOO465" s="435"/>
      <c r="KOP465" s="435"/>
      <c r="KOQ465" s="435"/>
      <c r="KOR465" s="435"/>
      <c r="KOS465" s="435"/>
      <c r="KOT465" s="435"/>
      <c r="KOU465" s="435"/>
      <c r="KOV465" s="435"/>
      <c r="KOW465" s="435"/>
      <c r="KOX465" s="435"/>
      <c r="KOY465" s="435"/>
      <c r="KOZ465" s="435"/>
      <c r="KPA465" s="435"/>
      <c r="KPB465" s="435"/>
      <c r="KPC465" s="435"/>
      <c r="KPD465" s="435"/>
      <c r="KPE465" s="435"/>
      <c r="KPF465" s="435"/>
      <c r="KPG465" s="435"/>
      <c r="KPH465" s="435"/>
      <c r="KPI465" s="435"/>
      <c r="KPJ465" s="435"/>
      <c r="KPK465" s="435"/>
      <c r="KPL465" s="435"/>
      <c r="KPM465" s="435"/>
      <c r="KPN465" s="435"/>
      <c r="KPO465" s="435"/>
      <c r="KPP465" s="435"/>
      <c r="KPQ465" s="435"/>
      <c r="KPR465" s="435"/>
      <c r="KPS465" s="435"/>
      <c r="KPT465" s="435"/>
      <c r="KPU465" s="435"/>
      <c r="KPV465" s="435"/>
      <c r="KPW465" s="435"/>
      <c r="KPX465" s="435"/>
      <c r="KPY465" s="435"/>
      <c r="KPZ465" s="435"/>
      <c r="KQA465" s="435"/>
      <c r="KQB465" s="435"/>
      <c r="KQC465" s="435"/>
      <c r="KQD465" s="435"/>
      <c r="KQE465" s="435"/>
      <c r="KQF465" s="435"/>
      <c r="KQG465" s="435"/>
      <c r="KQH465" s="435"/>
      <c r="KQI465" s="435"/>
      <c r="KQJ465" s="435"/>
      <c r="KQK465" s="435"/>
      <c r="KQL465" s="435"/>
      <c r="KQM465" s="435"/>
      <c r="KQN465" s="435"/>
      <c r="KQO465" s="435"/>
      <c r="KQP465" s="435"/>
      <c r="KQQ465" s="435"/>
      <c r="KQR465" s="435"/>
      <c r="KQS465" s="435"/>
      <c r="KQT465" s="435"/>
      <c r="KQU465" s="435"/>
      <c r="KQV465" s="435"/>
      <c r="KQW465" s="435"/>
      <c r="KQX465" s="435"/>
      <c r="KQY465" s="435"/>
      <c r="KQZ465" s="435"/>
      <c r="KRA465" s="435"/>
      <c r="KRB465" s="435"/>
      <c r="KRC465" s="435"/>
      <c r="KRD465" s="435"/>
      <c r="KRE465" s="435"/>
      <c r="KRF465" s="435"/>
      <c r="KRG465" s="435"/>
      <c r="KRH465" s="435"/>
      <c r="KRI465" s="435"/>
      <c r="KRJ465" s="435"/>
      <c r="KRK465" s="435"/>
      <c r="KRL465" s="435"/>
      <c r="KRM465" s="435"/>
      <c r="KRN465" s="435"/>
      <c r="KRO465" s="435"/>
      <c r="KRP465" s="435"/>
      <c r="KRQ465" s="435"/>
      <c r="KRR465" s="435"/>
      <c r="KRS465" s="435"/>
      <c r="KRT465" s="435"/>
      <c r="KRU465" s="435"/>
      <c r="KRV465" s="435"/>
      <c r="KRW465" s="435"/>
      <c r="KRX465" s="435"/>
      <c r="KRY465" s="435"/>
      <c r="KRZ465" s="435"/>
      <c r="KSA465" s="435"/>
      <c r="KSB465" s="435"/>
      <c r="KSC465" s="435"/>
      <c r="KSD465" s="435"/>
      <c r="KSE465" s="435"/>
      <c r="KSF465" s="435"/>
      <c r="KSG465" s="435"/>
      <c r="KSH465" s="435"/>
      <c r="KSI465" s="435"/>
      <c r="KSJ465" s="435"/>
      <c r="KSK465" s="435"/>
      <c r="KSL465" s="435"/>
      <c r="KSM465" s="435"/>
      <c r="KSN465" s="435"/>
      <c r="KSO465" s="435"/>
      <c r="KSP465" s="435"/>
      <c r="KSQ465" s="435"/>
      <c r="KSR465" s="435"/>
      <c r="KSS465" s="435"/>
      <c r="KST465" s="435"/>
      <c r="KSU465" s="435"/>
      <c r="KSV465" s="435"/>
      <c r="KSW465" s="435"/>
      <c r="KSX465" s="435"/>
      <c r="KSY465" s="435"/>
      <c r="KSZ465" s="435"/>
      <c r="KTA465" s="435"/>
      <c r="KTB465" s="435"/>
      <c r="KTC465" s="435"/>
      <c r="KTD465" s="435"/>
      <c r="KTE465" s="435"/>
      <c r="KTF465" s="435"/>
      <c r="KTG465" s="435"/>
      <c r="KTH465" s="435"/>
      <c r="KTI465" s="435"/>
      <c r="KTJ465" s="435"/>
      <c r="KTK465" s="435"/>
      <c r="KTL465" s="435"/>
      <c r="KTM465" s="435"/>
      <c r="KTN465" s="435"/>
      <c r="KTO465" s="435"/>
      <c r="KTP465" s="435"/>
      <c r="KTQ465" s="435"/>
      <c r="KTR465" s="435"/>
      <c r="KTS465" s="435"/>
      <c r="KTT465" s="435"/>
      <c r="KTU465" s="435"/>
      <c r="KTV465" s="435"/>
      <c r="KTW465" s="435"/>
      <c r="KTX465" s="435"/>
      <c r="KTY465" s="435"/>
      <c r="KTZ465" s="435"/>
      <c r="KUA465" s="435"/>
      <c r="KUB465" s="435"/>
      <c r="KUC465" s="435"/>
      <c r="KUD465" s="435"/>
      <c r="KUE465" s="435"/>
      <c r="KUF465" s="435"/>
      <c r="KUG465" s="435"/>
      <c r="KUH465" s="435"/>
      <c r="KUI465" s="435"/>
      <c r="KUJ465" s="435"/>
      <c r="KUK465" s="435"/>
      <c r="KUL465" s="435"/>
      <c r="KUM465" s="435"/>
      <c r="KUN465" s="435"/>
      <c r="KUO465" s="435"/>
      <c r="KUP465" s="435"/>
      <c r="KUQ465" s="435"/>
      <c r="KUR465" s="435"/>
      <c r="KUS465" s="435"/>
      <c r="KUT465" s="435"/>
      <c r="KUU465" s="435"/>
      <c r="KUV465" s="435"/>
      <c r="KUW465" s="435"/>
      <c r="KUX465" s="435"/>
      <c r="KUY465" s="435"/>
      <c r="KUZ465" s="435"/>
      <c r="KVA465" s="435"/>
      <c r="KVB465" s="435"/>
      <c r="KVC465" s="435"/>
      <c r="KVD465" s="435"/>
      <c r="KVE465" s="435"/>
      <c r="KVF465" s="435"/>
      <c r="KVG465" s="435"/>
      <c r="KVH465" s="435"/>
      <c r="KVI465" s="435"/>
      <c r="KVJ465" s="435"/>
      <c r="KVK465" s="435"/>
      <c r="KVL465" s="435"/>
      <c r="KVM465" s="435"/>
      <c r="KVN465" s="435"/>
      <c r="KVO465" s="435"/>
      <c r="KVP465" s="435"/>
      <c r="KVQ465" s="435"/>
      <c r="KVR465" s="435"/>
      <c r="KVS465" s="435"/>
      <c r="KVT465" s="435"/>
      <c r="KVU465" s="435"/>
      <c r="KVV465" s="435"/>
      <c r="KVW465" s="435"/>
      <c r="KVX465" s="435"/>
      <c r="KVY465" s="435"/>
      <c r="KVZ465" s="435"/>
      <c r="KWA465" s="435"/>
      <c r="KWB465" s="435"/>
      <c r="KWC465" s="435"/>
      <c r="KWD465" s="435"/>
      <c r="KWE465" s="435"/>
      <c r="KWF465" s="435"/>
      <c r="KWG465" s="435"/>
      <c r="KWH465" s="435"/>
      <c r="KWI465" s="435"/>
      <c r="KWJ465" s="435"/>
      <c r="KWK465" s="435"/>
      <c r="KWL465" s="435"/>
      <c r="KWM465" s="435"/>
      <c r="KWN465" s="435"/>
      <c r="KWO465" s="435"/>
      <c r="KWP465" s="435"/>
      <c r="KWQ465" s="435"/>
      <c r="KWR465" s="435"/>
      <c r="KWS465" s="435"/>
      <c r="KWT465" s="435"/>
      <c r="KWU465" s="435"/>
      <c r="KWV465" s="435"/>
      <c r="KWW465" s="435"/>
      <c r="KWX465" s="435"/>
      <c r="KWY465" s="435"/>
      <c r="KWZ465" s="435"/>
      <c r="KXA465" s="435"/>
      <c r="KXB465" s="435"/>
      <c r="KXC465" s="435"/>
      <c r="KXD465" s="435"/>
      <c r="KXE465" s="435"/>
      <c r="KXF465" s="435"/>
      <c r="KXG465" s="435"/>
      <c r="KXH465" s="435"/>
      <c r="KXI465" s="435"/>
      <c r="KXJ465" s="435"/>
      <c r="KXK465" s="435"/>
      <c r="KXL465" s="435"/>
      <c r="KXM465" s="435"/>
      <c r="KXN465" s="435"/>
      <c r="KXO465" s="435"/>
      <c r="KXP465" s="435"/>
      <c r="KXQ465" s="435"/>
      <c r="KXR465" s="435"/>
      <c r="KXS465" s="435"/>
      <c r="KXT465" s="435"/>
      <c r="KXU465" s="435"/>
      <c r="KXV465" s="435"/>
      <c r="KXW465" s="435"/>
      <c r="KXX465" s="435"/>
      <c r="KXY465" s="435"/>
      <c r="KXZ465" s="435"/>
      <c r="KYA465" s="435"/>
      <c r="KYB465" s="435"/>
      <c r="KYC465" s="435"/>
      <c r="KYD465" s="435"/>
      <c r="KYE465" s="435"/>
      <c r="KYF465" s="435"/>
      <c r="KYG465" s="435"/>
      <c r="KYH465" s="435"/>
      <c r="KYI465" s="435"/>
      <c r="KYJ465" s="435"/>
      <c r="KYK465" s="435"/>
      <c r="KYL465" s="435"/>
      <c r="KYM465" s="435"/>
      <c r="KYN465" s="435"/>
      <c r="KYO465" s="435"/>
      <c r="KYP465" s="435"/>
      <c r="KYQ465" s="435"/>
      <c r="KYR465" s="435"/>
      <c r="KYS465" s="435"/>
      <c r="KYT465" s="435"/>
      <c r="KYU465" s="435"/>
      <c r="KYV465" s="435"/>
      <c r="KYW465" s="435"/>
      <c r="KYX465" s="435"/>
      <c r="KYY465" s="435"/>
      <c r="KYZ465" s="435"/>
      <c r="KZA465" s="435"/>
      <c r="KZB465" s="435"/>
      <c r="KZC465" s="435"/>
      <c r="KZD465" s="435"/>
      <c r="KZE465" s="435"/>
      <c r="KZF465" s="435"/>
      <c r="KZG465" s="435"/>
      <c r="KZH465" s="435"/>
      <c r="KZI465" s="435"/>
      <c r="KZJ465" s="435"/>
      <c r="KZK465" s="435"/>
      <c r="KZL465" s="435"/>
      <c r="KZM465" s="435"/>
      <c r="KZN465" s="435"/>
      <c r="KZO465" s="435"/>
      <c r="KZP465" s="435"/>
      <c r="KZQ465" s="435"/>
      <c r="KZR465" s="435"/>
      <c r="KZS465" s="435"/>
      <c r="KZT465" s="435"/>
      <c r="KZU465" s="435"/>
      <c r="KZV465" s="435"/>
      <c r="KZW465" s="435"/>
      <c r="KZX465" s="435"/>
      <c r="KZY465" s="435"/>
      <c r="KZZ465" s="435"/>
      <c r="LAA465" s="435"/>
      <c r="LAB465" s="435"/>
      <c r="LAC465" s="435"/>
      <c r="LAD465" s="435"/>
      <c r="LAE465" s="435"/>
      <c r="LAF465" s="435"/>
      <c r="LAG465" s="435"/>
      <c r="LAH465" s="435"/>
      <c r="LAI465" s="435"/>
      <c r="LAJ465" s="435"/>
      <c r="LAK465" s="435"/>
      <c r="LAL465" s="435"/>
      <c r="LAM465" s="435"/>
      <c r="LAN465" s="435"/>
      <c r="LAO465" s="435"/>
      <c r="LAP465" s="435"/>
      <c r="LAQ465" s="435"/>
      <c r="LAR465" s="435"/>
      <c r="LAS465" s="435"/>
      <c r="LAT465" s="435"/>
      <c r="LAU465" s="435"/>
      <c r="LAV465" s="435"/>
      <c r="LAW465" s="435"/>
      <c r="LAX465" s="435"/>
      <c r="LAY465" s="435"/>
      <c r="LAZ465" s="435"/>
      <c r="LBA465" s="435"/>
      <c r="LBB465" s="435"/>
      <c r="LBC465" s="435"/>
      <c r="LBD465" s="435"/>
      <c r="LBE465" s="435"/>
      <c r="LBF465" s="435"/>
      <c r="LBG465" s="435"/>
      <c r="LBH465" s="435"/>
      <c r="LBI465" s="435"/>
      <c r="LBJ465" s="435"/>
      <c r="LBK465" s="435"/>
      <c r="LBL465" s="435"/>
      <c r="LBM465" s="435"/>
      <c r="LBN465" s="435"/>
      <c r="LBO465" s="435"/>
      <c r="LBP465" s="435"/>
      <c r="LBQ465" s="435"/>
      <c r="LBR465" s="435"/>
      <c r="LBS465" s="435"/>
      <c r="LBT465" s="435"/>
      <c r="LBU465" s="435"/>
      <c r="LBV465" s="435"/>
      <c r="LBW465" s="435"/>
      <c r="LBX465" s="435"/>
      <c r="LBY465" s="435"/>
      <c r="LBZ465" s="435"/>
      <c r="LCA465" s="435"/>
      <c r="LCB465" s="435"/>
      <c r="LCC465" s="435"/>
      <c r="LCD465" s="435"/>
      <c r="LCE465" s="435"/>
      <c r="LCF465" s="435"/>
      <c r="LCG465" s="435"/>
      <c r="LCH465" s="435"/>
      <c r="LCI465" s="435"/>
      <c r="LCJ465" s="435"/>
      <c r="LCK465" s="435"/>
      <c r="LCL465" s="435"/>
      <c r="LCM465" s="435"/>
      <c r="LCN465" s="435"/>
      <c r="LCO465" s="435"/>
      <c r="LCP465" s="435"/>
      <c r="LCQ465" s="435"/>
      <c r="LCR465" s="435"/>
      <c r="LCS465" s="435"/>
      <c r="LCT465" s="435"/>
      <c r="LCU465" s="435"/>
      <c r="LCV465" s="435"/>
      <c r="LCW465" s="435"/>
      <c r="LCX465" s="435"/>
      <c r="LCY465" s="435"/>
      <c r="LCZ465" s="435"/>
      <c r="LDA465" s="435"/>
      <c r="LDB465" s="435"/>
      <c r="LDC465" s="435"/>
      <c r="LDD465" s="435"/>
      <c r="LDE465" s="435"/>
      <c r="LDF465" s="435"/>
      <c r="LDG465" s="435"/>
      <c r="LDH465" s="435"/>
      <c r="LDI465" s="435"/>
      <c r="LDJ465" s="435"/>
      <c r="LDK465" s="435"/>
      <c r="LDL465" s="435"/>
      <c r="LDM465" s="435"/>
      <c r="LDN465" s="435"/>
      <c r="LDO465" s="435"/>
      <c r="LDP465" s="435"/>
      <c r="LDQ465" s="435"/>
      <c r="LDR465" s="435"/>
      <c r="LDS465" s="435"/>
      <c r="LDT465" s="435"/>
      <c r="LDU465" s="435"/>
      <c r="LDV465" s="435"/>
      <c r="LDW465" s="435"/>
      <c r="LDX465" s="435"/>
      <c r="LDY465" s="435"/>
      <c r="LDZ465" s="435"/>
      <c r="LEA465" s="435"/>
      <c r="LEB465" s="435"/>
      <c r="LEC465" s="435"/>
      <c r="LED465" s="435"/>
      <c r="LEE465" s="435"/>
      <c r="LEF465" s="435"/>
      <c r="LEG465" s="435"/>
      <c r="LEH465" s="435"/>
      <c r="LEI465" s="435"/>
      <c r="LEJ465" s="435"/>
      <c r="LEK465" s="435"/>
      <c r="LEL465" s="435"/>
      <c r="LEM465" s="435"/>
      <c r="LEN465" s="435"/>
      <c r="LEO465" s="435"/>
      <c r="LEP465" s="435"/>
      <c r="LEQ465" s="435"/>
      <c r="LER465" s="435"/>
      <c r="LES465" s="435"/>
      <c r="LET465" s="435"/>
      <c r="LEU465" s="435"/>
      <c r="LEV465" s="435"/>
      <c r="LEW465" s="435"/>
      <c r="LEX465" s="435"/>
      <c r="LEY465" s="435"/>
      <c r="LEZ465" s="435"/>
      <c r="LFA465" s="435"/>
      <c r="LFB465" s="435"/>
      <c r="LFC465" s="435"/>
      <c r="LFD465" s="435"/>
      <c r="LFE465" s="435"/>
      <c r="LFF465" s="435"/>
      <c r="LFG465" s="435"/>
      <c r="LFH465" s="435"/>
      <c r="LFI465" s="435"/>
      <c r="LFJ465" s="435"/>
      <c r="LFK465" s="435"/>
      <c r="LFL465" s="435"/>
      <c r="LFM465" s="435"/>
      <c r="LFN465" s="435"/>
      <c r="LFO465" s="435"/>
      <c r="LFP465" s="435"/>
      <c r="LFQ465" s="435"/>
      <c r="LFR465" s="435"/>
      <c r="LFS465" s="435"/>
      <c r="LFT465" s="435"/>
      <c r="LFU465" s="435"/>
      <c r="LFV465" s="435"/>
      <c r="LFW465" s="435"/>
      <c r="LFX465" s="435"/>
      <c r="LFY465" s="435"/>
      <c r="LFZ465" s="435"/>
      <c r="LGA465" s="435"/>
      <c r="LGB465" s="435"/>
      <c r="LGC465" s="435"/>
      <c r="LGD465" s="435"/>
      <c r="LGE465" s="435"/>
      <c r="LGF465" s="435"/>
      <c r="LGG465" s="435"/>
      <c r="LGH465" s="435"/>
      <c r="LGI465" s="435"/>
      <c r="LGJ465" s="435"/>
      <c r="LGK465" s="435"/>
      <c r="LGL465" s="435"/>
      <c r="LGM465" s="435"/>
      <c r="LGN465" s="435"/>
      <c r="LGO465" s="435"/>
      <c r="LGP465" s="435"/>
      <c r="LGQ465" s="435"/>
      <c r="LGR465" s="435"/>
      <c r="LGS465" s="435"/>
      <c r="LGT465" s="435"/>
      <c r="LGU465" s="435"/>
      <c r="LGV465" s="435"/>
      <c r="LGW465" s="435"/>
      <c r="LGX465" s="435"/>
      <c r="LGY465" s="435"/>
      <c r="LGZ465" s="435"/>
      <c r="LHA465" s="435"/>
      <c r="LHB465" s="435"/>
      <c r="LHC465" s="435"/>
      <c r="LHD465" s="435"/>
      <c r="LHE465" s="435"/>
      <c r="LHF465" s="435"/>
      <c r="LHG465" s="435"/>
      <c r="LHH465" s="435"/>
      <c r="LHI465" s="435"/>
      <c r="LHJ465" s="435"/>
      <c r="LHK465" s="435"/>
      <c r="LHL465" s="435"/>
      <c r="LHM465" s="435"/>
      <c r="LHN465" s="435"/>
      <c r="LHO465" s="435"/>
      <c r="LHP465" s="435"/>
      <c r="LHQ465" s="435"/>
      <c r="LHR465" s="435"/>
      <c r="LHS465" s="435"/>
      <c r="LHT465" s="435"/>
      <c r="LHU465" s="435"/>
      <c r="LHV465" s="435"/>
      <c r="LHW465" s="435"/>
      <c r="LHX465" s="435"/>
      <c r="LHY465" s="435"/>
      <c r="LHZ465" s="435"/>
      <c r="LIA465" s="435"/>
      <c r="LIB465" s="435"/>
      <c r="LIC465" s="435"/>
      <c r="LID465" s="435"/>
      <c r="LIE465" s="435"/>
      <c r="LIF465" s="435"/>
      <c r="LIG465" s="435"/>
      <c r="LIH465" s="435"/>
      <c r="LII465" s="435"/>
      <c r="LIJ465" s="435"/>
      <c r="LIK465" s="435"/>
      <c r="LIL465" s="435"/>
      <c r="LIM465" s="435"/>
      <c r="LIN465" s="435"/>
      <c r="LIO465" s="435"/>
      <c r="LIP465" s="435"/>
      <c r="LIQ465" s="435"/>
      <c r="LIR465" s="435"/>
      <c r="LIS465" s="435"/>
      <c r="LIT465" s="435"/>
      <c r="LIU465" s="435"/>
      <c r="LIV465" s="435"/>
      <c r="LIW465" s="435"/>
      <c r="LIX465" s="435"/>
      <c r="LIY465" s="435"/>
      <c r="LIZ465" s="435"/>
      <c r="LJA465" s="435"/>
      <c r="LJB465" s="435"/>
      <c r="LJC465" s="435"/>
      <c r="LJD465" s="435"/>
      <c r="LJE465" s="435"/>
      <c r="LJF465" s="435"/>
      <c r="LJG465" s="435"/>
      <c r="LJH465" s="435"/>
      <c r="LJI465" s="435"/>
      <c r="LJJ465" s="435"/>
      <c r="LJK465" s="435"/>
      <c r="LJL465" s="435"/>
      <c r="LJM465" s="435"/>
      <c r="LJN465" s="435"/>
      <c r="LJO465" s="435"/>
      <c r="LJP465" s="435"/>
      <c r="LJQ465" s="435"/>
      <c r="LJR465" s="435"/>
      <c r="LJS465" s="435"/>
      <c r="LJT465" s="435"/>
      <c r="LJU465" s="435"/>
      <c r="LJV465" s="435"/>
      <c r="LJW465" s="435"/>
      <c r="LJX465" s="435"/>
      <c r="LJY465" s="435"/>
      <c r="LJZ465" s="435"/>
      <c r="LKA465" s="435"/>
      <c r="LKB465" s="435"/>
      <c r="LKC465" s="435"/>
      <c r="LKD465" s="435"/>
      <c r="LKE465" s="435"/>
      <c r="LKF465" s="435"/>
      <c r="LKG465" s="435"/>
      <c r="LKH465" s="435"/>
      <c r="LKI465" s="435"/>
      <c r="LKJ465" s="435"/>
      <c r="LKK465" s="435"/>
      <c r="LKL465" s="435"/>
      <c r="LKM465" s="435"/>
      <c r="LKN465" s="435"/>
      <c r="LKO465" s="435"/>
      <c r="LKP465" s="435"/>
      <c r="LKQ465" s="435"/>
      <c r="LKR465" s="435"/>
      <c r="LKS465" s="435"/>
      <c r="LKT465" s="435"/>
      <c r="LKU465" s="435"/>
      <c r="LKV465" s="435"/>
      <c r="LKW465" s="435"/>
      <c r="LKX465" s="435"/>
      <c r="LKY465" s="435"/>
      <c r="LKZ465" s="435"/>
      <c r="LLA465" s="435"/>
      <c r="LLB465" s="435"/>
      <c r="LLC465" s="435"/>
      <c r="LLD465" s="435"/>
      <c r="LLE465" s="435"/>
      <c r="LLF465" s="435"/>
      <c r="LLG465" s="435"/>
      <c r="LLH465" s="435"/>
      <c r="LLI465" s="435"/>
      <c r="LLJ465" s="435"/>
      <c r="LLK465" s="435"/>
      <c r="LLL465" s="435"/>
      <c r="LLM465" s="435"/>
      <c r="LLN465" s="435"/>
      <c r="LLO465" s="435"/>
      <c r="LLP465" s="435"/>
      <c r="LLQ465" s="435"/>
      <c r="LLR465" s="435"/>
      <c r="LLS465" s="435"/>
      <c r="LLT465" s="435"/>
      <c r="LLU465" s="435"/>
      <c r="LLV465" s="435"/>
      <c r="LLW465" s="435"/>
      <c r="LLX465" s="435"/>
      <c r="LLY465" s="435"/>
      <c r="LLZ465" s="435"/>
      <c r="LMA465" s="435"/>
      <c r="LMB465" s="435"/>
      <c r="LMC465" s="435"/>
      <c r="LMD465" s="435"/>
      <c r="LME465" s="435"/>
      <c r="LMF465" s="435"/>
      <c r="LMG465" s="435"/>
      <c r="LMH465" s="435"/>
      <c r="LMI465" s="435"/>
      <c r="LMJ465" s="435"/>
      <c r="LMK465" s="435"/>
      <c r="LML465" s="435"/>
      <c r="LMM465" s="435"/>
      <c r="LMN465" s="435"/>
      <c r="LMO465" s="435"/>
      <c r="LMP465" s="435"/>
      <c r="LMQ465" s="435"/>
      <c r="LMR465" s="435"/>
      <c r="LMS465" s="435"/>
      <c r="LMT465" s="435"/>
      <c r="LMU465" s="435"/>
      <c r="LMV465" s="435"/>
      <c r="LMW465" s="435"/>
      <c r="LMX465" s="435"/>
      <c r="LMY465" s="435"/>
      <c r="LMZ465" s="435"/>
      <c r="LNA465" s="435"/>
      <c r="LNB465" s="435"/>
      <c r="LNC465" s="435"/>
      <c r="LND465" s="435"/>
      <c r="LNE465" s="435"/>
      <c r="LNF465" s="435"/>
      <c r="LNG465" s="435"/>
      <c r="LNH465" s="435"/>
      <c r="LNI465" s="435"/>
      <c r="LNJ465" s="435"/>
      <c r="LNK465" s="435"/>
      <c r="LNL465" s="435"/>
      <c r="LNM465" s="435"/>
      <c r="LNN465" s="435"/>
      <c r="LNO465" s="435"/>
      <c r="LNP465" s="435"/>
      <c r="LNQ465" s="435"/>
      <c r="LNR465" s="435"/>
      <c r="LNS465" s="435"/>
      <c r="LNT465" s="435"/>
      <c r="LNU465" s="435"/>
      <c r="LNV465" s="435"/>
      <c r="LNW465" s="435"/>
      <c r="LNX465" s="435"/>
      <c r="LNY465" s="435"/>
      <c r="LNZ465" s="435"/>
      <c r="LOA465" s="435"/>
      <c r="LOB465" s="435"/>
      <c r="LOC465" s="435"/>
      <c r="LOD465" s="435"/>
      <c r="LOE465" s="435"/>
      <c r="LOF465" s="435"/>
      <c r="LOG465" s="435"/>
      <c r="LOH465" s="435"/>
      <c r="LOI465" s="435"/>
      <c r="LOJ465" s="435"/>
      <c r="LOK465" s="435"/>
      <c r="LOL465" s="435"/>
      <c r="LOM465" s="435"/>
      <c r="LON465" s="435"/>
      <c r="LOO465" s="435"/>
      <c r="LOP465" s="435"/>
      <c r="LOQ465" s="435"/>
      <c r="LOR465" s="435"/>
      <c r="LOS465" s="435"/>
      <c r="LOT465" s="435"/>
      <c r="LOU465" s="435"/>
      <c r="LOV465" s="435"/>
      <c r="LOW465" s="435"/>
      <c r="LOX465" s="435"/>
      <c r="LOY465" s="435"/>
      <c r="LOZ465" s="435"/>
      <c r="LPA465" s="435"/>
      <c r="LPB465" s="435"/>
      <c r="LPC465" s="435"/>
      <c r="LPD465" s="435"/>
      <c r="LPE465" s="435"/>
      <c r="LPF465" s="435"/>
      <c r="LPG465" s="435"/>
      <c r="LPH465" s="435"/>
      <c r="LPI465" s="435"/>
      <c r="LPJ465" s="435"/>
      <c r="LPK465" s="435"/>
      <c r="LPL465" s="435"/>
      <c r="LPM465" s="435"/>
      <c r="LPN465" s="435"/>
      <c r="LPO465" s="435"/>
      <c r="LPP465" s="435"/>
      <c r="LPQ465" s="435"/>
      <c r="LPR465" s="435"/>
      <c r="LPS465" s="435"/>
      <c r="LPT465" s="435"/>
      <c r="LPU465" s="435"/>
      <c r="LPV465" s="435"/>
      <c r="LPW465" s="435"/>
      <c r="LPX465" s="435"/>
      <c r="LPY465" s="435"/>
      <c r="LPZ465" s="435"/>
      <c r="LQA465" s="435"/>
      <c r="LQB465" s="435"/>
      <c r="LQC465" s="435"/>
      <c r="LQD465" s="435"/>
      <c r="LQE465" s="435"/>
      <c r="LQF465" s="435"/>
      <c r="LQG465" s="435"/>
      <c r="LQH465" s="435"/>
      <c r="LQI465" s="435"/>
      <c r="LQJ465" s="435"/>
      <c r="LQK465" s="435"/>
      <c r="LQL465" s="435"/>
      <c r="LQM465" s="435"/>
      <c r="LQN465" s="435"/>
      <c r="LQO465" s="435"/>
      <c r="LQP465" s="435"/>
      <c r="LQQ465" s="435"/>
      <c r="LQR465" s="435"/>
      <c r="LQS465" s="435"/>
      <c r="LQT465" s="435"/>
      <c r="LQU465" s="435"/>
      <c r="LQV465" s="435"/>
      <c r="LQW465" s="435"/>
      <c r="LQX465" s="435"/>
      <c r="LQY465" s="435"/>
      <c r="LQZ465" s="435"/>
      <c r="LRA465" s="435"/>
      <c r="LRB465" s="435"/>
      <c r="LRC465" s="435"/>
      <c r="LRD465" s="435"/>
      <c r="LRE465" s="435"/>
      <c r="LRF465" s="435"/>
      <c r="LRG465" s="435"/>
      <c r="LRH465" s="435"/>
      <c r="LRI465" s="435"/>
      <c r="LRJ465" s="435"/>
      <c r="LRK465" s="435"/>
      <c r="LRL465" s="435"/>
      <c r="LRM465" s="435"/>
      <c r="LRN465" s="435"/>
      <c r="LRO465" s="435"/>
      <c r="LRP465" s="435"/>
      <c r="LRQ465" s="435"/>
      <c r="LRR465" s="435"/>
      <c r="LRS465" s="435"/>
      <c r="LRT465" s="435"/>
      <c r="LRU465" s="435"/>
      <c r="LRV465" s="435"/>
      <c r="LRW465" s="435"/>
      <c r="LRX465" s="435"/>
      <c r="LRY465" s="435"/>
      <c r="LRZ465" s="435"/>
      <c r="LSA465" s="435"/>
      <c r="LSB465" s="435"/>
      <c r="LSC465" s="435"/>
      <c r="LSD465" s="435"/>
      <c r="LSE465" s="435"/>
      <c r="LSF465" s="435"/>
      <c r="LSG465" s="435"/>
      <c r="LSH465" s="435"/>
      <c r="LSI465" s="435"/>
      <c r="LSJ465" s="435"/>
      <c r="LSK465" s="435"/>
      <c r="LSL465" s="435"/>
      <c r="LSM465" s="435"/>
      <c r="LSN465" s="435"/>
      <c r="LSO465" s="435"/>
      <c r="LSP465" s="435"/>
      <c r="LSQ465" s="435"/>
      <c r="LSR465" s="435"/>
      <c r="LSS465" s="435"/>
      <c r="LST465" s="435"/>
      <c r="LSU465" s="435"/>
      <c r="LSV465" s="435"/>
      <c r="LSW465" s="435"/>
      <c r="LSX465" s="435"/>
      <c r="LSY465" s="435"/>
      <c r="LSZ465" s="435"/>
      <c r="LTA465" s="435"/>
      <c r="LTB465" s="435"/>
      <c r="LTC465" s="435"/>
      <c r="LTD465" s="435"/>
      <c r="LTE465" s="435"/>
      <c r="LTF465" s="435"/>
      <c r="LTG465" s="435"/>
      <c r="LTH465" s="435"/>
      <c r="LTI465" s="435"/>
      <c r="LTJ465" s="435"/>
      <c r="LTK465" s="435"/>
      <c r="LTL465" s="435"/>
      <c r="LTM465" s="435"/>
      <c r="LTN465" s="435"/>
      <c r="LTO465" s="435"/>
      <c r="LTP465" s="435"/>
      <c r="LTQ465" s="435"/>
      <c r="LTR465" s="435"/>
      <c r="LTS465" s="435"/>
      <c r="LTT465" s="435"/>
      <c r="LTU465" s="435"/>
      <c r="LTV465" s="435"/>
      <c r="LTW465" s="435"/>
      <c r="LTX465" s="435"/>
      <c r="LTY465" s="435"/>
      <c r="LTZ465" s="435"/>
      <c r="LUA465" s="435"/>
      <c r="LUB465" s="435"/>
      <c r="LUC465" s="435"/>
      <c r="LUD465" s="435"/>
      <c r="LUE465" s="435"/>
      <c r="LUF465" s="435"/>
      <c r="LUG465" s="435"/>
      <c r="LUH465" s="435"/>
      <c r="LUI465" s="435"/>
      <c r="LUJ465" s="435"/>
      <c r="LUK465" s="435"/>
      <c r="LUL465" s="435"/>
      <c r="LUM465" s="435"/>
      <c r="LUN465" s="435"/>
      <c r="LUO465" s="435"/>
      <c r="LUP465" s="435"/>
      <c r="LUQ465" s="435"/>
      <c r="LUR465" s="435"/>
      <c r="LUS465" s="435"/>
      <c r="LUT465" s="435"/>
      <c r="LUU465" s="435"/>
      <c r="LUV465" s="435"/>
      <c r="LUW465" s="435"/>
      <c r="LUX465" s="435"/>
      <c r="LUY465" s="435"/>
      <c r="LUZ465" s="435"/>
      <c r="LVA465" s="435"/>
      <c r="LVB465" s="435"/>
      <c r="LVC465" s="435"/>
      <c r="LVD465" s="435"/>
      <c r="LVE465" s="435"/>
      <c r="LVF465" s="435"/>
      <c r="LVG465" s="435"/>
      <c r="LVH465" s="435"/>
      <c r="LVI465" s="435"/>
      <c r="LVJ465" s="435"/>
      <c r="LVK465" s="435"/>
      <c r="LVL465" s="435"/>
      <c r="LVM465" s="435"/>
      <c r="LVN465" s="435"/>
      <c r="LVO465" s="435"/>
      <c r="LVP465" s="435"/>
      <c r="LVQ465" s="435"/>
      <c r="LVR465" s="435"/>
      <c r="LVS465" s="435"/>
      <c r="LVT465" s="435"/>
      <c r="LVU465" s="435"/>
      <c r="LVV465" s="435"/>
      <c r="LVW465" s="435"/>
      <c r="LVX465" s="435"/>
      <c r="LVY465" s="435"/>
      <c r="LVZ465" s="435"/>
      <c r="LWA465" s="435"/>
      <c r="LWB465" s="435"/>
      <c r="LWC465" s="435"/>
      <c r="LWD465" s="435"/>
      <c r="LWE465" s="435"/>
      <c r="LWF465" s="435"/>
      <c r="LWG465" s="435"/>
      <c r="LWH465" s="435"/>
      <c r="LWI465" s="435"/>
      <c r="LWJ465" s="435"/>
      <c r="LWK465" s="435"/>
      <c r="LWL465" s="435"/>
      <c r="LWM465" s="435"/>
      <c r="LWN465" s="435"/>
      <c r="LWO465" s="435"/>
      <c r="LWP465" s="435"/>
      <c r="LWQ465" s="435"/>
      <c r="LWR465" s="435"/>
      <c r="LWS465" s="435"/>
      <c r="LWT465" s="435"/>
      <c r="LWU465" s="435"/>
      <c r="LWV465" s="435"/>
      <c r="LWW465" s="435"/>
      <c r="LWX465" s="435"/>
      <c r="LWY465" s="435"/>
      <c r="LWZ465" s="435"/>
      <c r="LXA465" s="435"/>
      <c r="LXB465" s="435"/>
      <c r="LXC465" s="435"/>
      <c r="LXD465" s="435"/>
      <c r="LXE465" s="435"/>
      <c r="LXF465" s="435"/>
      <c r="LXG465" s="435"/>
      <c r="LXH465" s="435"/>
      <c r="LXI465" s="435"/>
      <c r="LXJ465" s="435"/>
      <c r="LXK465" s="435"/>
      <c r="LXL465" s="435"/>
      <c r="LXM465" s="435"/>
      <c r="LXN465" s="435"/>
      <c r="LXO465" s="435"/>
      <c r="LXP465" s="435"/>
      <c r="LXQ465" s="435"/>
      <c r="LXR465" s="435"/>
      <c r="LXS465" s="435"/>
      <c r="LXT465" s="435"/>
      <c r="LXU465" s="435"/>
      <c r="LXV465" s="435"/>
      <c r="LXW465" s="435"/>
      <c r="LXX465" s="435"/>
      <c r="LXY465" s="435"/>
      <c r="LXZ465" s="435"/>
      <c r="LYA465" s="435"/>
      <c r="LYB465" s="435"/>
      <c r="LYC465" s="435"/>
      <c r="LYD465" s="435"/>
      <c r="LYE465" s="435"/>
      <c r="LYF465" s="435"/>
      <c r="LYG465" s="435"/>
      <c r="LYH465" s="435"/>
      <c r="LYI465" s="435"/>
      <c r="LYJ465" s="435"/>
      <c r="LYK465" s="435"/>
      <c r="LYL465" s="435"/>
      <c r="LYM465" s="435"/>
      <c r="LYN465" s="435"/>
      <c r="LYO465" s="435"/>
      <c r="LYP465" s="435"/>
      <c r="LYQ465" s="435"/>
      <c r="LYR465" s="435"/>
      <c r="LYS465" s="435"/>
      <c r="LYT465" s="435"/>
      <c r="LYU465" s="435"/>
      <c r="LYV465" s="435"/>
      <c r="LYW465" s="435"/>
      <c r="LYX465" s="435"/>
      <c r="LYY465" s="435"/>
      <c r="LYZ465" s="435"/>
      <c r="LZA465" s="435"/>
      <c r="LZB465" s="435"/>
      <c r="LZC465" s="435"/>
      <c r="LZD465" s="435"/>
      <c r="LZE465" s="435"/>
      <c r="LZF465" s="435"/>
      <c r="LZG465" s="435"/>
      <c r="LZH465" s="435"/>
      <c r="LZI465" s="435"/>
      <c r="LZJ465" s="435"/>
      <c r="LZK465" s="435"/>
      <c r="LZL465" s="435"/>
      <c r="LZM465" s="435"/>
      <c r="LZN465" s="435"/>
      <c r="LZO465" s="435"/>
      <c r="LZP465" s="435"/>
      <c r="LZQ465" s="435"/>
      <c r="LZR465" s="435"/>
      <c r="LZS465" s="435"/>
      <c r="LZT465" s="435"/>
      <c r="LZU465" s="435"/>
      <c r="LZV465" s="435"/>
      <c r="LZW465" s="435"/>
      <c r="LZX465" s="435"/>
      <c r="LZY465" s="435"/>
      <c r="LZZ465" s="435"/>
      <c r="MAA465" s="435"/>
      <c r="MAB465" s="435"/>
      <c r="MAC465" s="435"/>
      <c r="MAD465" s="435"/>
      <c r="MAE465" s="435"/>
      <c r="MAF465" s="435"/>
      <c r="MAG465" s="435"/>
      <c r="MAH465" s="435"/>
      <c r="MAI465" s="435"/>
      <c r="MAJ465" s="435"/>
      <c r="MAK465" s="435"/>
      <c r="MAL465" s="435"/>
      <c r="MAM465" s="435"/>
      <c r="MAN465" s="435"/>
      <c r="MAO465" s="435"/>
      <c r="MAP465" s="435"/>
      <c r="MAQ465" s="435"/>
      <c r="MAR465" s="435"/>
      <c r="MAS465" s="435"/>
      <c r="MAT465" s="435"/>
      <c r="MAU465" s="435"/>
      <c r="MAV465" s="435"/>
      <c r="MAW465" s="435"/>
      <c r="MAX465" s="435"/>
      <c r="MAY465" s="435"/>
      <c r="MAZ465" s="435"/>
      <c r="MBA465" s="435"/>
      <c r="MBB465" s="435"/>
      <c r="MBC465" s="435"/>
      <c r="MBD465" s="435"/>
      <c r="MBE465" s="435"/>
      <c r="MBF465" s="435"/>
      <c r="MBG465" s="435"/>
      <c r="MBH465" s="435"/>
      <c r="MBI465" s="435"/>
      <c r="MBJ465" s="435"/>
      <c r="MBK465" s="435"/>
      <c r="MBL465" s="435"/>
      <c r="MBM465" s="435"/>
      <c r="MBN465" s="435"/>
      <c r="MBO465" s="435"/>
      <c r="MBP465" s="435"/>
      <c r="MBQ465" s="435"/>
      <c r="MBR465" s="435"/>
      <c r="MBS465" s="435"/>
      <c r="MBT465" s="435"/>
      <c r="MBU465" s="435"/>
      <c r="MBV465" s="435"/>
      <c r="MBW465" s="435"/>
      <c r="MBX465" s="435"/>
      <c r="MBY465" s="435"/>
      <c r="MBZ465" s="435"/>
      <c r="MCA465" s="435"/>
      <c r="MCB465" s="435"/>
      <c r="MCC465" s="435"/>
      <c r="MCD465" s="435"/>
      <c r="MCE465" s="435"/>
      <c r="MCF465" s="435"/>
      <c r="MCG465" s="435"/>
      <c r="MCH465" s="435"/>
      <c r="MCI465" s="435"/>
      <c r="MCJ465" s="435"/>
      <c r="MCK465" s="435"/>
      <c r="MCL465" s="435"/>
      <c r="MCM465" s="435"/>
      <c r="MCN465" s="435"/>
      <c r="MCO465" s="435"/>
      <c r="MCP465" s="435"/>
      <c r="MCQ465" s="435"/>
      <c r="MCR465" s="435"/>
      <c r="MCS465" s="435"/>
      <c r="MCT465" s="435"/>
      <c r="MCU465" s="435"/>
      <c r="MCV465" s="435"/>
      <c r="MCW465" s="435"/>
      <c r="MCX465" s="435"/>
      <c r="MCY465" s="435"/>
      <c r="MCZ465" s="435"/>
      <c r="MDA465" s="435"/>
      <c r="MDB465" s="435"/>
      <c r="MDC465" s="435"/>
      <c r="MDD465" s="435"/>
      <c r="MDE465" s="435"/>
      <c r="MDF465" s="435"/>
      <c r="MDG465" s="435"/>
      <c r="MDH465" s="435"/>
      <c r="MDI465" s="435"/>
      <c r="MDJ465" s="435"/>
      <c r="MDK465" s="435"/>
      <c r="MDL465" s="435"/>
      <c r="MDM465" s="435"/>
      <c r="MDN465" s="435"/>
      <c r="MDO465" s="435"/>
      <c r="MDP465" s="435"/>
      <c r="MDQ465" s="435"/>
      <c r="MDR465" s="435"/>
      <c r="MDS465" s="435"/>
      <c r="MDT465" s="435"/>
      <c r="MDU465" s="435"/>
      <c r="MDV465" s="435"/>
      <c r="MDW465" s="435"/>
      <c r="MDX465" s="435"/>
      <c r="MDY465" s="435"/>
      <c r="MDZ465" s="435"/>
      <c r="MEA465" s="435"/>
      <c r="MEB465" s="435"/>
      <c r="MEC465" s="435"/>
      <c r="MED465" s="435"/>
      <c r="MEE465" s="435"/>
      <c r="MEF465" s="435"/>
      <c r="MEG465" s="435"/>
      <c r="MEH465" s="435"/>
      <c r="MEI465" s="435"/>
      <c r="MEJ465" s="435"/>
      <c r="MEK465" s="435"/>
      <c r="MEL465" s="435"/>
      <c r="MEM465" s="435"/>
      <c r="MEN465" s="435"/>
      <c r="MEO465" s="435"/>
      <c r="MEP465" s="435"/>
      <c r="MEQ465" s="435"/>
      <c r="MER465" s="435"/>
      <c r="MES465" s="435"/>
      <c r="MET465" s="435"/>
      <c r="MEU465" s="435"/>
      <c r="MEV465" s="435"/>
      <c r="MEW465" s="435"/>
      <c r="MEX465" s="435"/>
      <c r="MEY465" s="435"/>
      <c r="MEZ465" s="435"/>
      <c r="MFA465" s="435"/>
      <c r="MFB465" s="435"/>
      <c r="MFC465" s="435"/>
      <c r="MFD465" s="435"/>
      <c r="MFE465" s="435"/>
      <c r="MFF465" s="435"/>
      <c r="MFG465" s="435"/>
      <c r="MFH465" s="435"/>
      <c r="MFI465" s="435"/>
      <c r="MFJ465" s="435"/>
      <c r="MFK465" s="435"/>
      <c r="MFL465" s="435"/>
      <c r="MFM465" s="435"/>
      <c r="MFN465" s="435"/>
      <c r="MFO465" s="435"/>
      <c r="MFP465" s="435"/>
      <c r="MFQ465" s="435"/>
      <c r="MFR465" s="435"/>
      <c r="MFS465" s="435"/>
      <c r="MFT465" s="435"/>
      <c r="MFU465" s="435"/>
      <c r="MFV465" s="435"/>
      <c r="MFW465" s="435"/>
      <c r="MFX465" s="435"/>
      <c r="MFY465" s="435"/>
      <c r="MFZ465" s="435"/>
      <c r="MGA465" s="435"/>
      <c r="MGB465" s="435"/>
      <c r="MGC465" s="435"/>
      <c r="MGD465" s="435"/>
      <c r="MGE465" s="435"/>
      <c r="MGF465" s="435"/>
      <c r="MGG465" s="435"/>
      <c r="MGH465" s="435"/>
      <c r="MGI465" s="435"/>
      <c r="MGJ465" s="435"/>
      <c r="MGK465" s="435"/>
      <c r="MGL465" s="435"/>
      <c r="MGM465" s="435"/>
      <c r="MGN465" s="435"/>
      <c r="MGO465" s="435"/>
      <c r="MGP465" s="435"/>
      <c r="MGQ465" s="435"/>
      <c r="MGR465" s="435"/>
      <c r="MGS465" s="435"/>
      <c r="MGT465" s="435"/>
      <c r="MGU465" s="435"/>
      <c r="MGV465" s="435"/>
      <c r="MGW465" s="435"/>
      <c r="MGX465" s="435"/>
      <c r="MGY465" s="435"/>
      <c r="MGZ465" s="435"/>
      <c r="MHA465" s="435"/>
      <c r="MHB465" s="435"/>
      <c r="MHC465" s="435"/>
      <c r="MHD465" s="435"/>
      <c r="MHE465" s="435"/>
      <c r="MHF465" s="435"/>
      <c r="MHG465" s="435"/>
      <c r="MHH465" s="435"/>
      <c r="MHI465" s="435"/>
      <c r="MHJ465" s="435"/>
      <c r="MHK465" s="435"/>
      <c r="MHL465" s="435"/>
      <c r="MHM465" s="435"/>
      <c r="MHN465" s="435"/>
      <c r="MHO465" s="435"/>
      <c r="MHP465" s="435"/>
      <c r="MHQ465" s="435"/>
      <c r="MHR465" s="435"/>
      <c r="MHS465" s="435"/>
      <c r="MHT465" s="435"/>
      <c r="MHU465" s="435"/>
      <c r="MHV465" s="435"/>
      <c r="MHW465" s="435"/>
      <c r="MHX465" s="435"/>
      <c r="MHY465" s="435"/>
      <c r="MHZ465" s="435"/>
      <c r="MIA465" s="435"/>
      <c r="MIB465" s="435"/>
      <c r="MIC465" s="435"/>
      <c r="MID465" s="435"/>
      <c r="MIE465" s="435"/>
      <c r="MIF465" s="435"/>
      <c r="MIG465" s="435"/>
      <c r="MIH465" s="435"/>
      <c r="MII465" s="435"/>
      <c r="MIJ465" s="435"/>
      <c r="MIK465" s="435"/>
      <c r="MIL465" s="435"/>
      <c r="MIM465" s="435"/>
      <c r="MIN465" s="435"/>
      <c r="MIO465" s="435"/>
      <c r="MIP465" s="435"/>
      <c r="MIQ465" s="435"/>
      <c r="MIR465" s="435"/>
      <c r="MIS465" s="435"/>
      <c r="MIT465" s="435"/>
      <c r="MIU465" s="435"/>
      <c r="MIV465" s="435"/>
      <c r="MIW465" s="435"/>
      <c r="MIX465" s="435"/>
      <c r="MIY465" s="435"/>
      <c r="MIZ465" s="435"/>
      <c r="MJA465" s="435"/>
      <c r="MJB465" s="435"/>
      <c r="MJC465" s="435"/>
      <c r="MJD465" s="435"/>
      <c r="MJE465" s="435"/>
      <c r="MJF465" s="435"/>
      <c r="MJG465" s="435"/>
      <c r="MJH465" s="435"/>
      <c r="MJI465" s="435"/>
      <c r="MJJ465" s="435"/>
      <c r="MJK465" s="435"/>
      <c r="MJL465" s="435"/>
      <c r="MJM465" s="435"/>
      <c r="MJN465" s="435"/>
      <c r="MJO465" s="435"/>
      <c r="MJP465" s="435"/>
      <c r="MJQ465" s="435"/>
      <c r="MJR465" s="435"/>
      <c r="MJS465" s="435"/>
      <c r="MJT465" s="435"/>
      <c r="MJU465" s="435"/>
      <c r="MJV465" s="435"/>
      <c r="MJW465" s="435"/>
      <c r="MJX465" s="435"/>
      <c r="MJY465" s="435"/>
      <c r="MJZ465" s="435"/>
      <c r="MKA465" s="435"/>
      <c r="MKB465" s="435"/>
      <c r="MKC465" s="435"/>
      <c r="MKD465" s="435"/>
      <c r="MKE465" s="435"/>
      <c r="MKF465" s="435"/>
      <c r="MKG465" s="435"/>
      <c r="MKH465" s="435"/>
      <c r="MKI465" s="435"/>
      <c r="MKJ465" s="435"/>
      <c r="MKK465" s="435"/>
      <c r="MKL465" s="435"/>
      <c r="MKM465" s="435"/>
      <c r="MKN465" s="435"/>
      <c r="MKO465" s="435"/>
      <c r="MKP465" s="435"/>
      <c r="MKQ465" s="435"/>
      <c r="MKR465" s="435"/>
      <c r="MKS465" s="435"/>
      <c r="MKT465" s="435"/>
      <c r="MKU465" s="435"/>
      <c r="MKV465" s="435"/>
      <c r="MKW465" s="435"/>
      <c r="MKX465" s="435"/>
      <c r="MKY465" s="435"/>
      <c r="MKZ465" s="435"/>
      <c r="MLA465" s="435"/>
      <c r="MLB465" s="435"/>
      <c r="MLC465" s="435"/>
      <c r="MLD465" s="435"/>
      <c r="MLE465" s="435"/>
      <c r="MLF465" s="435"/>
      <c r="MLG465" s="435"/>
      <c r="MLH465" s="435"/>
      <c r="MLI465" s="435"/>
      <c r="MLJ465" s="435"/>
      <c r="MLK465" s="435"/>
      <c r="MLL465" s="435"/>
      <c r="MLM465" s="435"/>
      <c r="MLN465" s="435"/>
      <c r="MLO465" s="435"/>
      <c r="MLP465" s="435"/>
      <c r="MLQ465" s="435"/>
      <c r="MLR465" s="435"/>
      <c r="MLS465" s="435"/>
      <c r="MLT465" s="435"/>
      <c r="MLU465" s="435"/>
      <c r="MLV465" s="435"/>
      <c r="MLW465" s="435"/>
      <c r="MLX465" s="435"/>
      <c r="MLY465" s="435"/>
      <c r="MLZ465" s="435"/>
      <c r="MMA465" s="435"/>
      <c r="MMB465" s="435"/>
      <c r="MMC465" s="435"/>
      <c r="MMD465" s="435"/>
      <c r="MME465" s="435"/>
      <c r="MMF465" s="435"/>
      <c r="MMG465" s="435"/>
      <c r="MMH465" s="435"/>
      <c r="MMI465" s="435"/>
      <c r="MMJ465" s="435"/>
      <c r="MMK465" s="435"/>
      <c r="MML465" s="435"/>
      <c r="MMM465" s="435"/>
      <c r="MMN465" s="435"/>
      <c r="MMO465" s="435"/>
      <c r="MMP465" s="435"/>
      <c r="MMQ465" s="435"/>
      <c r="MMR465" s="435"/>
      <c r="MMS465" s="435"/>
      <c r="MMT465" s="435"/>
      <c r="MMU465" s="435"/>
      <c r="MMV465" s="435"/>
      <c r="MMW465" s="435"/>
      <c r="MMX465" s="435"/>
      <c r="MMY465" s="435"/>
      <c r="MMZ465" s="435"/>
      <c r="MNA465" s="435"/>
      <c r="MNB465" s="435"/>
      <c r="MNC465" s="435"/>
      <c r="MND465" s="435"/>
      <c r="MNE465" s="435"/>
      <c r="MNF465" s="435"/>
      <c r="MNG465" s="435"/>
      <c r="MNH465" s="435"/>
      <c r="MNI465" s="435"/>
      <c r="MNJ465" s="435"/>
      <c r="MNK465" s="435"/>
      <c r="MNL465" s="435"/>
      <c r="MNM465" s="435"/>
      <c r="MNN465" s="435"/>
      <c r="MNO465" s="435"/>
      <c r="MNP465" s="435"/>
      <c r="MNQ465" s="435"/>
      <c r="MNR465" s="435"/>
      <c r="MNS465" s="435"/>
      <c r="MNT465" s="435"/>
      <c r="MNU465" s="435"/>
      <c r="MNV465" s="435"/>
      <c r="MNW465" s="435"/>
      <c r="MNX465" s="435"/>
      <c r="MNY465" s="435"/>
      <c r="MNZ465" s="435"/>
      <c r="MOA465" s="435"/>
      <c r="MOB465" s="435"/>
      <c r="MOC465" s="435"/>
      <c r="MOD465" s="435"/>
      <c r="MOE465" s="435"/>
      <c r="MOF465" s="435"/>
      <c r="MOG465" s="435"/>
      <c r="MOH465" s="435"/>
      <c r="MOI465" s="435"/>
      <c r="MOJ465" s="435"/>
      <c r="MOK465" s="435"/>
      <c r="MOL465" s="435"/>
      <c r="MOM465" s="435"/>
      <c r="MON465" s="435"/>
      <c r="MOO465" s="435"/>
      <c r="MOP465" s="435"/>
      <c r="MOQ465" s="435"/>
      <c r="MOR465" s="435"/>
      <c r="MOS465" s="435"/>
      <c r="MOT465" s="435"/>
      <c r="MOU465" s="435"/>
      <c r="MOV465" s="435"/>
      <c r="MOW465" s="435"/>
      <c r="MOX465" s="435"/>
      <c r="MOY465" s="435"/>
      <c r="MOZ465" s="435"/>
      <c r="MPA465" s="435"/>
      <c r="MPB465" s="435"/>
      <c r="MPC465" s="435"/>
      <c r="MPD465" s="435"/>
      <c r="MPE465" s="435"/>
      <c r="MPF465" s="435"/>
      <c r="MPG465" s="435"/>
      <c r="MPH465" s="435"/>
      <c r="MPI465" s="435"/>
      <c r="MPJ465" s="435"/>
      <c r="MPK465" s="435"/>
      <c r="MPL465" s="435"/>
      <c r="MPM465" s="435"/>
      <c r="MPN465" s="435"/>
      <c r="MPO465" s="435"/>
      <c r="MPP465" s="435"/>
      <c r="MPQ465" s="435"/>
      <c r="MPR465" s="435"/>
      <c r="MPS465" s="435"/>
      <c r="MPT465" s="435"/>
      <c r="MPU465" s="435"/>
      <c r="MPV465" s="435"/>
      <c r="MPW465" s="435"/>
      <c r="MPX465" s="435"/>
      <c r="MPY465" s="435"/>
      <c r="MPZ465" s="435"/>
      <c r="MQA465" s="435"/>
      <c r="MQB465" s="435"/>
      <c r="MQC465" s="435"/>
      <c r="MQD465" s="435"/>
      <c r="MQE465" s="435"/>
      <c r="MQF465" s="435"/>
      <c r="MQG465" s="435"/>
      <c r="MQH465" s="435"/>
      <c r="MQI465" s="435"/>
      <c r="MQJ465" s="435"/>
      <c r="MQK465" s="435"/>
      <c r="MQL465" s="435"/>
      <c r="MQM465" s="435"/>
      <c r="MQN465" s="435"/>
      <c r="MQO465" s="435"/>
      <c r="MQP465" s="435"/>
      <c r="MQQ465" s="435"/>
      <c r="MQR465" s="435"/>
      <c r="MQS465" s="435"/>
      <c r="MQT465" s="435"/>
      <c r="MQU465" s="435"/>
      <c r="MQV465" s="435"/>
      <c r="MQW465" s="435"/>
      <c r="MQX465" s="435"/>
      <c r="MQY465" s="435"/>
      <c r="MQZ465" s="435"/>
      <c r="MRA465" s="435"/>
      <c r="MRB465" s="435"/>
      <c r="MRC465" s="435"/>
      <c r="MRD465" s="435"/>
      <c r="MRE465" s="435"/>
      <c r="MRF465" s="435"/>
      <c r="MRG465" s="435"/>
      <c r="MRH465" s="435"/>
      <c r="MRI465" s="435"/>
      <c r="MRJ465" s="435"/>
      <c r="MRK465" s="435"/>
      <c r="MRL465" s="435"/>
      <c r="MRM465" s="435"/>
      <c r="MRN465" s="435"/>
      <c r="MRO465" s="435"/>
      <c r="MRP465" s="435"/>
      <c r="MRQ465" s="435"/>
      <c r="MRR465" s="435"/>
      <c r="MRS465" s="435"/>
      <c r="MRT465" s="435"/>
      <c r="MRU465" s="435"/>
      <c r="MRV465" s="435"/>
      <c r="MRW465" s="435"/>
      <c r="MRX465" s="435"/>
      <c r="MRY465" s="435"/>
      <c r="MRZ465" s="435"/>
      <c r="MSA465" s="435"/>
      <c r="MSB465" s="435"/>
      <c r="MSC465" s="435"/>
      <c r="MSD465" s="435"/>
      <c r="MSE465" s="435"/>
      <c r="MSF465" s="435"/>
      <c r="MSG465" s="435"/>
      <c r="MSH465" s="435"/>
      <c r="MSI465" s="435"/>
      <c r="MSJ465" s="435"/>
      <c r="MSK465" s="435"/>
      <c r="MSL465" s="435"/>
      <c r="MSM465" s="435"/>
      <c r="MSN465" s="435"/>
      <c r="MSO465" s="435"/>
      <c r="MSP465" s="435"/>
      <c r="MSQ465" s="435"/>
      <c r="MSR465" s="435"/>
      <c r="MSS465" s="435"/>
      <c r="MST465" s="435"/>
      <c r="MSU465" s="435"/>
      <c r="MSV465" s="435"/>
      <c r="MSW465" s="435"/>
      <c r="MSX465" s="435"/>
      <c r="MSY465" s="435"/>
      <c r="MSZ465" s="435"/>
      <c r="MTA465" s="435"/>
      <c r="MTB465" s="435"/>
      <c r="MTC465" s="435"/>
      <c r="MTD465" s="435"/>
      <c r="MTE465" s="435"/>
      <c r="MTF465" s="435"/>
      <c r="MTG465" s="435"/>
      <c r="MTH465" s="435"/>
      <c r="MTI465" s="435"/>
      <c r="MTJ465" s="435"/>
      <c r="MTK465" s="435"/>
      <c r="MTL465" s="435"/>
      <c r="MTM465" s="435"/>
      <c r="MTN465" s="435"/>
      <c r="MTO465" s="435"/>
      <c r="MTP465" s="435"/>
      <c r="MTQ465" s="435"/>
      <c r="MTR465" s="435"/>
      <c r="MTS465" s="435"/>
      <c r="MTT465" s="435"/>
      <c r="MTU465" s="435"/>
      <c r="MTV465" s="435"/>
      <c r="MTW465" s="435"/>
      <c r="MTX465" s="435"/>
      <c r="MTY465" s="435"/>
      <c r="MTZ465" s="435"/>
      <c r="MUA465" s="435"/>
      <c r="MUB465" s="435"/>
      <c r="MUC465" s="435"/>
      <c r="MUD465" s="435"/>
      <c r="MUE465" s="435"/>
      <c r="MUF465" s="435"/>
      <c r="MUG465" s="435"/>
      <c r="MUH465" s="435"/>
      <c r="MUI465" s="435"/>
      <c r="MUJ465" s="435"/>
      <c r="MUK465" s="435"/>
      <c r="MUL465" s="435"/>
      <c r="MUM465" s="435"/>
      <c r="MUN465" s="435"/>
      <c r="MUO465" s="435"/>
      <c r="MUP465" s="435"/>
      <c r="MUQ465" s="435"/>
      <c r="MUR465" s="435"/>
      <c r="MUS465" s="435"/>
      <c r="MUT465" s="435"/>
      <c r="MUU465" s="435"/>
      <c r="MUV465" s="435"/>
      <c r="MUW465" s="435"/>
      <c r="MUX465" s="435"/>
      <c r="MUY465" s="435"/>
      <c r="MUZ465" s="435"/>
      <c r="MVA465" s="435"/>
      <c r="MVB465" s="435"/>
      <c r="MVC465" s="435"/>
      <c r="MVD465" s="435"/>
      <c r="MVE465" s="435"/>
      <c r="MVF465" s="435"/>
      <c r="MVG465" s="435"/>
      <c r="MVH465" s="435"/>
      <c r="MVI465" s="435"/>
      <c r="MVJ465" s="435"/>
      <c r="MVK465" s="435"/>
      <c r="MVL465" s="435"/>
      <c r="MVM465" s="435"/>
      <c r="MVN465" s="435"/>
      <c r="MVO465" s="435"/>
      <c r="MVP465" s="435"/>
      <c r="MVQ465" s="435"/>
      <c r="MVR465" s="435"/>
      <c r="MVS465" s="435"/>
      <c r="MVT465" s="435"/>
      <c r="MVU465" s="435"/>
      <c r="MVV465" s="435"/>
      <c r="MVW465" s="435"/>
      <c r="MVX465" s="435"/>
      <c r="MVY465" s="435"/>
      <c r="MVZ465" s="435"/>
      <c r="MWA465" s="435"/>
      <c r="MWB465" s="435"/>
      <c r="MWC465" s="435"/>
      <c r="MWD465" s="435"/>
      <c r="MWE465" s="435"/>
      <c r="MWF465" s="435"/>
      <c r="MWG465" s="435"/>
      <c r="MWH465" s="435"/>
      <c r="MWI465" s="435"/>
      <c r="MWJ465" s="435"/>
      <c r="MWK465" s="435"/>
      <c r="MWL465" s="435"/>
      <c r="MWM465" s="435"/>
      <c r="MWN465" s="435"/>
      <c r="MWO465" s="435"/>
      <c r="MWP465" s="435"/>
      <c r="MWQ465" s="435"/>
      <c r="MWR465" s="435"/>
      <c r="MWS465" s="435"/>
      <c r="MWT465" s="435"/>
      <c r="MWU465" s="435"/>
      <c r="MWV465" s="435"/>
      <c r="MWW465" s="435"/>
      <c r="MWX465" s="435"/>
      <c r="MWY465" s="435"/>
      <c r="MWZ465" s="435"/>
      <c r="MXA465" s="435"/>
      <c r="MXB465" s="435"/>
      <c r="MXC465" s="435"/>
      <c r="MXD465" s="435"/>
      <c r="MXE465" s="435"/>
      <c r="MXF465" s="435"/>
      <c r="MXG465" s="435"/>
      <c r="MXH465" s="435"/>
      <c r="MXI465" s="435"/>
      <c r="MXJ465" s="435"/>
      <c r="MXK465" s="435"/>
      <c r="MXL465" s="435"/>
      <c r="MXM465" s="435"/>
      <c r="MXN465" s="435"/>
      <c r="MXO465" s="435"/>
      <c r="MXP465" s="435"/>
      <c r="MXQ465" s="435"/>
      <c r="MXR465" s="435"/>
      <c r="MXS465" s="435"/>
      <c r="MXT465" s="435"/>
      <c r="MXU465" s="435"/>
      <c r="MXV465" s="435"/>
      <c r="MXW465" s="435"/>
      <c r="MXX465" s="435"/>
      <c r="MXY465" s="435"/>
      <c r="MXZ465" s="435"/>
      <c r="MYA465" s="435"/>
      <c r="MYB465" s="435"/>
      <c r="MYC465" s="435"/>
      <c r="MYD465" s="435"/>
      <c r="MYE465" s="435"/>
      <c r="MYF465" s="435"/>
      <c r="MYG465" s="435"/>
      <c r="MYH465" s="435"/>
      <c r="MYI465" s="435"/>
      <c r="MYJ465" s="435"/>
      <c r="MYK465" s="435"/>
      <c r="MYL465" s="435"/>
      <c r="MYM465" s="435"/>
      <c r="MYN465" s="435"/>
      <c r="MYO465" s="435"/>
      <c r="MYP465" s="435"/>
      <c r="MYQ465" s="435"/>
      <c r="MYR465" s="435"/>
      <c r="MYS465" s="435"/>
      <c r="MYT465" s="435"/>
      <c r="MYU465" s="435"/>
      <c r="MYV465" s="435"/>
      <c r="MYW465" s="435"/>
      <c r="MYX465" s="435"/>
      <c r="MYY465" s="435"/>
      <c r="MYZ465" s="435"/>
      <c r="MZA465" s="435"/>
      <c r="MZB465" s="435"/>
      <c r="MZC465" s="435"/>
      <c r="MZD465" s="435"/>
      <c r="MZE465" s="435"/>
      <c r="MZF465" s="435"/>
      <c r="MZG465" s="435"/>
      <c r="MZH465" s="435"/>
      <c r="MZI465" s="435"/>
      <c r="MZJ465" s="435"/>
      <c r="MZK465" s="435"/>
      <c r="MZL465" s="435"/>
      <c r="MZM465" s="435"/>
      <c r="MZN465" s="435"/>
      <c r="MZO465" s="435"/>
      <c r="MZP465" s="435"/>
      <c r="MZQ465" s="435"/>
      <c r="MZR465" s="435"/>
      <c r="MZS465" s="435"/>
      <c r="MZT465" s="435"/>
      <c r="MZU465" s="435"/>
      <c r="MZV465" s="435"/>
      <c r="MZW465" s="435"/>
      <c r="MZX465" s="435"/>
      <c r="MZY465" s="435"/>
      <c r="MZZ465" s="435"/>
      <c r="NAA465" s="435"/>
      <c r="NAB465" s="435"/>
      <c r="NAC465" s="435"/>
      <c r="NAD465" s="435"/>
      <c r="NAE465" s="435"/>
      <c r="NAF465" s="435"/>
      <c r="NAG465" s="435"/>
      <c r="NAH465" s="435"/>
      <c r="NAI465" s="435"/>
      <c r="NAJ465" s="435"/>
      <c r="NAK465" s="435"/>
      <c r="NAL465" s="435"/>
      <c r="NAM465" s="435"/>
      <c r="NAN465" s="435"/>
      <c r="NAO465" s="435"/>
      <c r="NAP465" s="435"/>
      <c r="NAQ465" s="435"/>
      <c r="NAR465" s="435"/>
      <c r="NAS465" s="435"/>
      <c r="NAT465" s="435"/>
      <c r="NAU465" s="435"/>
      <c r="NAV465" s="435"/>
      <c r="NAW465" s="435"/>
      <c r="NAX465" s="435"/>
      <c r="NAY465" s="435"/>
      <c r="NAZ465" s="435"/>
      <c r="NBA465" s="435"/>
      <c r="NBB465" s="435"/>
      <c r="NBC465" s="435"/>
      <c r="NBD465" s="435"/>
      <c r="NBE465" s="435"/>
      <c r="NBF465" s="435"/>
      <c r="NBG465" s="435"/>
      <c r="NBH465" s="435"/>
      <c r="NBI465" s="435"/>
      <c r="NBJ465" s="435"/>
      <c r="NBK465" s="435"/>
      <c r="NBL465" s="435"/>
      <c r="NBM465" s="435"/>
      <c r="NBN465" s="435"/>
      <c r="NBO465" s="435"/>
      <c r="NBP465" s="435"/>
      <c r="NBQ465" s="435"/>
      <c r="NBR465" s="435"/>
      <c r="NBS465" s="435"/>
      <c r="NBT465" s="435"/>
      <c r="NBU465" s="435"/>
      <c r="NBV465" s="435"/>
      <c r="NBW465" s="435"/>
      <c r="NBX465" s="435"/>
      <c r="NBY465" s="435"/>
      <c r="NBZ465" s="435"/>
      <c r="NCA465" s="435"/>
      <c r="NCB465" s="435"/>
      <c r="NCC465" s="435"/>
      <c r="NCD465" s="435"/>
      <c r="NCE465" s="435"/>
      <c r="NCF465" s="435"/>
      <c r="NCG465" s="435"/>
      <c r="NCH465" s="435"/>
      <c r="NCI465" s="435"/>
      <c r="NCJ465" s="435"/>
      <c r="NCK465" s="435"/>
      <c r="NCL465" s="435"/>
      <c r="NCM465" s="435"/>
      <c r="NCN465" s="435"/>
      <c r="NCO465" s="435"/>
      <c r="NCP465" s="435"/>
      <c r="NCQ465" s="435"/>
      <c r="NCR465" s="435"/>
      <c r="NCS465" s="435"/>
      <c r="NCT465" s="435"/>
      <c r="NCU465" s="435"/>
      <c r="NCV465" s="435"/>
      <c r="NCW465" s="435"/>
      <c r="NCX465" s="435"/>
      <c r="NCY465" s="435"/>
      <c r="NCZ465" s="435"/>
      <c r="NDA465" s="435"/>
      <c r="NDB465" s="435"/>
      <c r="NDC465" s="435"/>
      <c r="NDD465" s="435"/>
      <c r="NDE465" s="435"/>
      <c r="NDF465" s="435"/>
      <c r="NDG465" s="435"/>
      <c r="NDH465" s="435"/>
      <c r="NDI465" s="435"/>
      <c r="NDJ465" s="435"/>
      <c r="NDK465" s="435"/>
      <c r="NDL465" s="435"/>
      <c r="NDM465" s="435"/>
      <c r="NDN465" s="435"/>
      <c r="NDO465" s="435"/>
      <c r="NDP465" s="435"/>
      <c r="NDQ465" s="435"/>
      <c r="NDR465" s="435"/>
      <c r="NDS465" s="435"/>
      <c r="NDT465" s="435"/>
      <c r="NDU465" s="435"/>
      <c r="NDV465" s="435"/>
      <c r="NDW465" s="435"/>
      <c r="NDX465" s="435"/>
      <c r="NDY465" s="435"/>
      <c r="NDZ465" s="435"/>
      <c r="NEA465" s="435"/>
      <c r="NEB465" s="435"/>
      <c r="NEC465" s="435"/>
      <c r="NED465" s="435"/>
      <c r="NEE465" s="435"/>
      <c r="NEF465" s="435"/>
      <c r="NEG465" s="435"/>
      <c r="NEH465" s="435"/>
      <c r="NEI465" s="435"/>
      <c r="NEJ465" s="435"/>
      <c r="NEK465" s="435"/>
      <c r="NEL465" s="435"/>
      <c r="NEM465" s="435"/>
      <c r="NEN465" s="435"/>
      <c r="NEO465" s="435"/>
      <c r="NEP465" s="435"/>
      <c r="NEQ465" s="435"/>
      <c r="NER465" s="435"/>
      <c r="NES465" s="435"/>
      <c r="NET465" s="435"/>
      <c r="NEU465" s="435"/>
      <c r="NEV465" s="435"/>
      <c r="NEW465" s="435"/>
      <c r="NEX465" s="435"/>
      <c r="NEY465" s="435"/>
      <c r="NEZ465" s="435"/>
      <c r="NFA465" s="435"/>
      <c r="NFB465" s="435"/>
      <c r="NFC465" s="435"/>
      <c r="NFD465" s="435"/>
      <c r="NFE465" s="435"/>
      <c r="NFF465" s="435"/>
      <c r="NFG465" s="435"/>
      <c r="NFH465" s="435"/>
      <c r="NFI465" s="435"/>
      <c r="NFJ465" s="435"/>
      <c r="NFK465" s="435"/>
      <c r="NFL465" s="435"/>
      <c r="NFM465" s="435"/>
      <c r="NFN465" s="435"/>
      <c r="NFO465" s="435"/>
      <c r="NFP465" s="435"/>
      <c r="NFQ465" s="435"/>
      <c r="NFR465" s="435"/>
      <c r="NFS465" s="435"/>
      <c r="NFT465" s="435"/>
      <c r="NFU465" s="435"/>
      <c r="NFV465" s="435"/>
      <c r="NFW465" s="435"/>
      <c r="NFX465" s="435"/>
      <c r="NFY465" s="435"/>
      <c r="NFZ465" s="435"/>
      <c r="NGA465" s="435"/>
      <c r="NGB465" s="435"/>
      <c r="NGC465" s="435"/>
      <c r="NGD465" s="435"/>
      <c r="NGE465" s="435"/>
      <c r="NGF465" s="435"/>
      <c r="NGG465" s="435"/>
      <c r="NGH465" s="435"/>
      <c r="NGI465" s="435"/>
      <c r="NGJ465" s="435"/>
      <c r="NGK465" s="435"/>
      <c r="NGL465" s="435"/>
      <c r="NGM465" s="435"/>
      <c r="NGN465" s="435"/>
      <c r="NGO465" s="435"/>
      <c r="NGP465" s="435"/>
      <c r="NGQ465" s="435"/>
      <c r="NGR465" s="435"/>
      <c r="NGS465" s="435"/>
      <c r="NGT465" s="435"/>
      <c r="NGU465" s="435"/>
      <c r="NGV465" s="435"/>
      <c r="NGW465" s="435"/>
      <c r="NGX465" s="435"/>
      <c r="NGY465" s="435"/>
      <c r="NGZ465" s="435"/>
      <c r="NHA465" s="435"/>
      <c r="NHB465" s="435"/>
      <c r="NHC465" s="435"/>
      <c r="NHD465" s="435"/>
      <c r="NHE465" s="435"/>
      <c r="NHF465" s="435"/>
      <c r="NHG465" s="435"/>
      <c r="NHH465" s="435"/>
      <c r="NHI465" s="435"/>
      <c r="NHJ465" s="435"/>
      <c r="NHK465" s="435"/>
      <c r="NHL465" s="435"/>
      <c r="NHM465" s="435"/>
      <c r="NHN465" s="435"/>
      <c r="NHO465" s="435"/>
      <c r="NHP465" s="435"/>
      <c r="NHQ465" s="435"/>
      <c r="NHR465" s="435"/>
      <c r="NHS465" s="435"/>
      <c r="NHT465" s="435"/>
      <c r="NHU465" s="435"/>
      <c r="NHV465" s="435"/>
      <c r="NHW465" s="435"/>
      <c r="NHX465" s="435"/>
      <c r="NHY465" s="435"/>
      <c r="NHZ465" s="435"/>
      <c r="NIA465" s="435"/>
      <c r="NIB465" s="435"/>
      <c r="NIC465" s="435"/>
      <c r="NID465" s="435"/>
      <c r="NIE465" s="435"/>
      <c r="NIF465" s="435"/>
      <c r="NIG465" s="435"/>
      <c r="NIH465" s="435"/>
      <c r="NII465" s="435"/>
      <c r="NIJ465" s="435"/>
      <c r="NIK465" s="435"/>
      <c r="NIL465" s="435"/>
      <c r="NIM465" s="435"/>
      <c r="NIN465" s="435"/>
      <c r="NIO465" s="435"/>
      <c r="NIP465" s="435"/>
      <c r="NIQ465" s="435"/>
      <c r="NIR465" s="435"/>
      <c r="NIS465" s="435"/>
      <c r="NIT465" s="435"/>
      <c r="NIU465" s="435"/>
      <c r="NIV465" s="435"/>
      <c r="NIW465" s="435"/>
      <c r="NIX465" s="435"/>
      <c r="NIY465" s="435"/>
      <c r="NIZ465" s="435"/>
      <c r="NJA465" s="435"/>
      <c r="NJB465" s="435"/>
      <c r="NJC465" s="435"/>
      <c r="NJD465" s="435"/>
      <c r="NJE465" s="435"/>
      <c r="NJF465" s="435"/>
      <c r="NJG465" s="435"/>
      <c r="NJH465" s="435"/>
      <c r="NJI465" s="435"/>
      <c r="NJJ465" s="435"/>
      <c r="NJK465" s="435"/>
      <c r="NJL465" s="435"/>
      <c r="NJM465" s="435"/>
      <c r="NJN465" s="435"/>
      <c r="NJO465" s="435"/>
      <c r="NJP465" s="435"/>
      <c r="NJQ465" s="435"/>
      <c r="NJR465" s="435"/>
      <c r="NJS465" s="435"/>
      <c r="NJT465" s="435"/>
      <c r="NJU465" s="435"/>
      <c r="NJV465" s="435"/>
      <c r="NJW465" s="435"/>
      <c r="NJX465" s="435"/>
      <c r="NJY465" s="435"/>
      <c r="NJZ465" s="435"/>
      <c r="NKA465" s="435"/>
      <c r="NKB465" s="435"/>
      <c r="NKC465" s="435"/>
      <c r="NKD465" s="435"/>
      <c r="NKE465" s="435"/>
      <c r="NKF465" s="435"/>
      <c r="NKG465" s="435"/>
      <c r="NKH465" s="435"/>
      <c r="NKI465" s="435"/>
      <c r="NKJ465" s="435"/>
      <c r="NKK465" s="435"/>
      <c r="NKL465" s="435"/>
      <c r="NKM465" s="435"/>
      <c r="NKN465" s="435"/>
      <c r="NKO465" s="435"/>
      <c r="NKP465" s="435"/>
      <c r="NKQ465" s="435"/>
      <c r="NKR465" s="435"/>
      <c r="NKS465" s="435"/>
      <c r="NKT465" s="435"/>
      <c r="NKU465" s="435"/>
      <c r="NKV465" s="435"/>
      <c r="NKW465" s="435"/>
      <c r="NKX465" s="435"/>
      <c r="NKY465" s="435"/>
      <c r="NKZ465" s="435"/>
      <c r="NLA465" s="435"/>
      <c r="NLB465" s="435"/>
      <c r="NLC465" s="435"/>
      <c r="NLD465" s="435"/>
      <c r="NLE465" s="435"/>
      <c r="NLF465" s="435"/>
      <c r="NLG465" s="435"/>
      <c r="NLH465" s="435"/>
      <c r="NLI465" s="435"/>
      <c r="NLJ465" s="435"/>
      <c r="NLK465" s="435"/>
      <c r="NLL465" s="435"/>
      <c r="NLM465" s="435"/>
      <c r="NLN465" s="435"/>
      <c r="NLO465" s="435"/>
      <c r="NLP465" s="435"/>
      <c r="NLQ465" s="435"/>
      <c r="NLR465" s="435"/>
      <c r="NLS465" s="435"/>
      <c r="NLT465" s="435"/>
      <c r="NLU465" s="435"/>
      <c r="NLV465" s="435"/>
      <c r="NLW465" s="435"/>
      <c r="NLX465" s="435"/>
      <c r="NLY465" s="435"/>
      <c r="NLZ465" s="435"/>
      <c r="NMA465" s="435"/>
      <c r="NMB465" s="435"/>
      <c r="NMC465" s="435"/>
      <c r="NMD465" s="435"/>
      <c r="NME465" s="435"/>
      <c r="NMF465" s="435"/>
      <c r="NMG465" s="435"/>
      <c r="NMH465" s="435"/>
      <c r="NMI465" s="435"/>
      <c r="NMJ465" s="435"/>
      <c r="NMK465" s="435"/>
      <c r="NML465" s="435"/>
      <c r="NMM465" s="435"/>
      <c r="NMN465" s="435"/>
      <c r="NMO465" s="435"/>
      <c r="NMP465" s="435"/>
      <c r="NMQ465" s="435"/>
      <c r="NMR465" s="435"/>
      <c r="NMS465" s="435"/>
      <c r="NMT465" s="435"/>
      <c r="NMU465" s="435"/>
      <c r="NMV465" s="435"/>
      <c r="NMW465" s="435"/>
      <c r="NMX465" s="435"/>
      <c r="NMY465" s="435"/>
      <c r="NMZ465" s="435"/>
      <c r="NNA465" s="435"/>
      <c r="NNB465" s="435"/>
      <c r="NNC465" s="435"/>
      <c r="NND465" s="435"/>
      <c r="NNE465" s="435"/>
      <c r="NNF465" s="435"/>
      <c r="NNG465" s="435"/>
      <c r="NNH465" s="435"/>
      <c r="NNI465" s="435"/>
      <c r="NNJ465" s="435"/>
      <c r="NNK465" s="435"/>
      <c r="NNL465" s="435"/>
      <c r="NNM465" s="435"/>
      <c r="NNN465" s="435"/>
      <c r="NNO465" s="435"/>
      <c r="NNP465" s="435"/>
      <c r="NNQ465" s="435"/>
      <c r="NNR465" s="435"/>
      <c r="NNS465" s="435"/>
      <c r="NNT465" s="435"/>
      <c r="NNU465" s="435"/>
      <c r="NNV465" s="435"/>
      <c r="NNW465" s="435"/>
      <c r="NNX465" s="435"/>
      <c r="NNY465" s="435"/>
      <c r="NNZ465" s="435"/>
      <c r="NOA465" s="435"/>
      <c r="NOB465" s="435"/>
      <c r="NOC465" s="435"/>
      <c r="NOD465" s="435"/>
      <c r="NOE465" s="435"/>
      <c r="NOF465" s="435"/>
      <c r="NOG465" s="435"/>
      <c r="NOH465" s="435"/>
      <c r="NOI465" s="435"/>
      <c r="NOJ465" s="435"/>
      <c r="NOK465" s="435"/>
      <c r="NOL465" s="435"/>
      <c r="NOM465" s="435"/>
      <c r="NON465" s="435"/>
      <c r="NOO465" s="435"/>
      <c r="NOP465" s="435"/>
      <c r="NOQ465" s="435"/>
      <c r="NOR465" s="435"/>
      <c r="NOS465" s="435"/>
      <c r="NOT465" s="435"/>
      <c r="NOU465" s="435"/>
      <c r="NOV465" s="435"/>
      <c r="NOW465" s="435"/>
      <c r="NOX465" s="435"/>
      <c r="NOY465" s="435"/>
      <c r="NOZ465" s="435"/>
      <c r="NPA465" s="435"/>
      <c r="NPB465" s="435"/>
      <c r="NPC465" s="435"/>
      <c r="NPD465" s="435"/>
      <c r="NPE465" s="435"/>
      <c r="NPF465" s="435"/>
      <c r="NPG465" s="435"/>
      <c r="NPH465" s="435"/>
      <c r="NPI465" s="435"/>
      <c r="NPJ465" s="435"/>
      <c r="NPK465" s="435"/>
      <c r="NPL465" s="435"/>
      <c r="NPM465" s="435"/>
      <c r="NPN465" s="435"/>
      <c r="NPO465" s="435"/>
      <c r="NPP465" s="435"/>
      <c r="NPQ465" s="435"/>
      <c r="NPR465" s="435"/>
      <c r="NPS465" s="435"/>
      <c r="NPT465" s="435"/>
      <c r="NPU465" s="435"/>
      <c r="NPV465" s="435"/>
      <c r="NPW465" s="435"/>
      <c r="NPX465" s="435"/>
      <c r="NPY465" s="435"/>
      <c r="NPZ465" s="435"/>
      <c r="NQA465" s="435"/>
      <c r="NQB465" s="435"/>
      <c r="NQC465" s="435"/>
      <c r="NQD465" s="435"/>
      <c r="NQE465" s="435"/>
      <c r="NQF465" s="435"/>
      <c r="NQG465" s="435"/>
      <c r="NQH465" s="435"/>
      <c r="NQI465" s="435"/>
      <c r="NQJ465" s="435"/>
      <c r="NQK465" s="435"/>
      <c r="NQL465" s="435"/>
      <c r="NQM465" s="435"/>
      <c r="NQN465" s="435"/>
      <c r="NQO465" s="435"/>
      <c r="NQP465" s="435"/>
      <c r="NQQ465" s="435"/>
      <c r="NQR465" s="435"/>
      <c r="NQS465" s="435"/>
      <c r="NQT465" s="435"/>
      <c r="NQU465" s="435"/>
      <c r="NQV465" s="435"/>
      <c r="NQW465" s="435"/>
      <c r="NQX465" s="435"/>
      <c r="NQY465" s="435"/>
      <c r="NQZ465" s="435"/>
      <c r="NRA465" s="435"/>
      <c r="NRB465" s="435"/>
      <c r="NRC465" s="435"/>
      <c r="NRD465" s="435"/>
      <c r="NRE465" s="435"/>
      <c r="NRF465" s="435"/>
      <c r="NRG465" s="435"/>
      <c r="NRH465" s="435"/>
      <c r="NRI465" s="435"/>
      <c r="NRJ465" s="435"/>
      <c r="NRK465" s="435"/>
      <c r="NRL465" s="435"/>
      <c r="NRM465" s="435"/>
      <c r="NRN465" s="435"/>
      <c r="NRO465" s="435"/>
      <c r="NRP465" s="435"/>
      <c r="NRQ465" s="435"/>
      <c r="NRR465" s="435"/>
      <c r="NRS465" s="435"/>
      <c r="NRT465" s="435"/>
      <c r="NRU465" s="435"/>
      <c r="NRV465" s="435"/>
      <c r="NRW465" s="435"/>
      <c r="NRX465" s="435"/>
      <c r="NRY465" s="435"/>
      <c r="NRZ465" s="435"/>
      <c r="NSA465" s="435"/>
      <c r="NSB465" s="435"/>
      <c r="NSC465" s="435"/>
      <c r="NSD465" s="435"/>
      <c r="NSE465" s="435"/>
      <c r="NSF465" s="435"/>
      <c r="NSG465" s="435"/>
      <c r="NSH465" s="435"/>
      <c r="NSI465" s="435"/>
      <c r="NSJ465" s="435"/>
      <c r="NSK465" s="435"/>
      <c r="NSL465" s="435"/>
      <c r="NSM465" s="435"/>
      <c r="NSN465" s="435"/>
      <c r="NSO465" s="435"/>
      <c r="NSP465" s="435"/>
      <c r="NSQ465" s="435"/>
      <c r="NSR465" s="435"/>
      <c r="NSS465" s="435"/>
      <c r="NST465" s="435"/>
      <c r="NSU465" s="435"/>
      <c r="NSV465" s="435"/>
      <c r="NSW465" s="435"/>
      <c r="NSX465" s="435"/>
      <c r="NSY465" s="435"/>
      <c r="NSZ465" s="435"/>
      <c r="NTA465" s="435"/>
      <c r="NTB465" s="435"/>
      <c r="NTC465" s="435"/>
      <c r="NTD465" s="435"/>
      <c r="NTE465" s="435"/>
      <c r="NTF465" s="435"/>
      <c r="NTG465" s="435"/>
      <c r="NTH465" s="435"/>
      <c r="NTI465" s="435"/>
      <c r="NTJ465" s="435"/>
      <c r="NTK465" s="435"/>
      <c r="NTL465" s="435"/>
      <c r="NTM465" s="435"/>
      <c r="NTN465" s="435"/>
      <c r="NTO465" s="435"/>
      <c r="NTP465" s="435"/>
      <c r="NTQ465" s="435"/>
      <c r="NTR465" s="435"/>
      <c r="NTS465" s="435"/>
      <c r="NTT465" s="435"/>
      <c r="NTU465" s="435"/>
      <c r="NTV465" s="435"/>
      <c r="NTW465" s="435"/>
      <c r="NTX465" s="435"/>
      <c r="NTY465" s="435"/>
      <c r="NTZ465" s="435"/>
      <c r="NUA465" s="435"/>
      <c r="NUB465" s="435"/>
      <c r="NUC465" s="435"/>
      <c r="NUD465" s="435"/>
      <c r="NUE465" s="435"/>
      <c r="NUF465" s="435"/>
      <c r="NUG465" s="435"/>
      <c r="NUH465" s="435"/>
      <c r="NUI465" s="435"/>
      <c r="NUJ465" s="435"/>
      <c r="NUK465" s="435"/>
      <c r="NUL465" s="435"/>
      <c r="NUM465" s="435"/>
      <c r="NUN465" s="435"/>
      <c r="NUO465" s="435"/>
      <c r="NUP465" s="435"/>
      <c r="NUQ465" s="435"/>
      <c r="NUR465" s="435"/>
      <c r="NUS465" s="435"/>
      <c r="NUT465" s="435"/>
      <c r="NUU465" s="435"/>
      <c r="NUV465" s="435"/>
      <c r="NUW465" s="435"/>
      <c r="NUX465" s="435"/>
      <c r="NUY465" s="435"/>
      <c r="NUZ465" s="435"/>
      <c r="NVA465" s="435"/>
      <c r="NVB465" s="435"/>
      <c r="NVC465" s="435"/>
      <c r="NVD465" s="435"/>
      <c r="NVE465" s="435"/>
      <c r="NVF465" s="435"/>
      <c r="NVG465" s="435"/>
      <c r="NVH465" s="435"/>
      <c r="NVI465" s="435"/>
      <c r="NVJ465" s="435"/>
      <c r="NVK465" s="435"/>
      <c r="NVL465" s="435"/>
      <c r="NVM465" s="435"/>
      <c r="NVN465" s="435"/>
      <c r="NVO465" s="435"/>
      <c r="NVP465" s="435"/>
      <c r="NVQ465" s="435"/>
      <c r="NVR465" s="435"/>
      <c r="NVS465" s="435"/>
      <c r="NVT465" s="435"/>
      <c r="NVU465" s="435"/>
      <c r="NVV465" s="435"/>
      <c r="NVW465" s="435"/>
      <c r="NVX465" s="435"/>
      <c r="NVY465" s="435"/>
      <c r="NVZ465" s="435"/>
      <c r="NWA465" s="435"/>
      <c r="NWB465" s="435"/>
      <c r="NWC465" s="435"/>
      <c r="NWD465" s="435"/>
      <c r="NWE465" s="435"/>
      <c r="NWF465" s="435"/>
      <c r="NWG465" s="435"/>
      <c r="NWH465" s="435"/>
      <c r="NWI465" s="435"/>
      <c r="NWJ465" s="435"/>
      <c r="NWK465" s="435"/>
      <c r="NWL465" s="435"/>
      <c r="NWM465" s="435"/>
      <c r="NWN465" s="435"/>
      <c r="NWO465" s="435"/>
      <c r="NWP465" s="435"/>
      <c r="NWQ465" s="435"/>
      <c r="NWR465" s="435"/>
      <c r="NWS465" s="435"/>
      <c r="NWT465" s="435"/>
      <c r="NWU465" s="435"/>
      <c r="NWV465" s="435"/>
      <c r="NWW465" s="435"/>
      <c r="NWX465" s="435"/>
      <c r="NWY465" s="435"/>
      <c r="NWZ465" s="435"/>
      <c r="NXA465" s="435"/>
      <c r="NXB465" s="435"/>
      <c r="NXC465" s="435"/>
      <c r="NXD465" s="435"/>
      <c r="NXE465" s="435"/>
      <c r="NXF465" s="435"/>
      <c r="NXG465" s="435"/>
      <c r="NXH465" s="435"/>
      <c r="NXI465" s="435"/>
      <c r="NXJ465" s="435"/>
      <c r="NXK465" s="435"/>
      <c r="NXL465" s="435"/>
      <c r="NXM465" s="435"/>
      <c r="NXN465" s="435"/>
      <c r="NXO465" s="435"/>
      <c r="NXP465" s="435"/>
      <c r="NXQ465" s="435"/>
      <c r="NXR465" s="435"/>
      <c r="NXS465" s="435"/>
      <c r="NXT465" s="435"/>
      <c r="NXU465" s="435"/>
      <c r="NXV465" s="435"/>
      <c r="NXW465" s="435"/>
      <c r="NXX465" s="435"/>
      <c r="NXY465" s="435"/>
      <c r="NXZ465" s="435"/>
      <c r="NYA465" s="435"/>
      <c r="NYB465" s="435"/>
      <c r="NYC465" s="435"/>
      <c r="NYD465" s="435"/>
      <c r="NYE465" s="435"/>
      <c r="NYF465" s="435"/>
      <c r="NYG465" s="435"/>
      <c r="NYH465" s="435"/>
      <c r="NYI465" s="435"/>
      <c r="NYJ465" s="435"/>
      <c r="NYK465" s="435"/>
      <c r="NYL465" s="435"/>
      <c r="NYM465" s="435"/>
      <c r="NYN465" s="435"/>
      <c r="NYO465" s="435"/>
      <c r="NYP465" s="435"/>
      <c r="NYQ465" s="435"/>
      <c r="NYR465" s="435"/>
      <c r="NYS465" s="435"/>
      <c r="NYT465" s="435"/>
      <c r="NYU465" s="435"/>
      <c r="NYV465" s="435"/>
      <c r="NYW465" s="435"/>
      <c r="NYX465" s="435"/>
      <c r="NYY465" s="435"/>
      <c r="NYZ465" s="435"/>
      <c r="NZA465" s="435"/>
      <c r="NZB465" s="435"/>
      <c r="NZC465" s="435"/>
      <c r="NZD465" s="435"/>
      <c r="NZE465" s="435"/>
      <c r="NZF465" s="435"/>
      <c r="NZG465" s="435"/>
      <c r="NZH465" s="435"/>
      <c r="NZI465" s="435"/>
      <c r="NZJ465" s="435"/>
      <c r="NZK465" s="435"/>
      <c r="NZL465" s="435"/>
      <c r="NZM465" s="435"/>
      <c r="NZN465" s="435"/>
      <c r="NZO465" s="435"/>
      <c r="NZP465" s="435"/>
      <c r="NZQ465" s="435"/>
      <c r="NZR465" s="435"/>
      <c r="NZS465" s="435"/>
      <c r="NZT465" s="435"/>
      <c r="NZU465" s="435"/>
      <c r="NZV465" s="435"/>
      <c r="NZW465" s="435"/>
      <c r="NZX465" s="435"/>
      <c r="NZY465" s="435"/>
      <c r="NZZ465" s="435"/>
      <c r="OAA465" s="435"/>
      <c r="OAB465" s="435"/>
      <c r="OAC465" s="435"/>
      <c r="OAD465" s="435"/>
      <c r="OAE465" s="435"/>
      <c r="OAF465" s="435"/>
      <c r="OAG465" s="435"/>
      <c r="OAH465" s="435"/>
      <c r="OAI465" s="435"/>
      <c r="OAJ465" s="435"/>
      <c r="OAK465" s="435"/>
      <c r="OAL465" s="435"/>
      <c r="OAM465" s="435"/>
      <c r="OAN465" s="435"/>
      <c r="OAO465" s="435"/>
      <c r="OAP465" s="435"/>
      <c r="OAQ465" s="435"/>
      <c r="OAR465" s="435"/>
      <c r="OAS465" s="435"/>
      <c r="OAT465" s="435"/>
      <c r="OAU465" s="435"/>
      <c r="OAV465" s="435"/>
      <c r="OAW465" s="435"/>
      <c r="OAX465" s="435"/>
      <c r="OAY465" s="435"/>
      <c r="OAZ465" s="435"/>
      <c r="OBA465" s="435"/>
      <c r="OBB465" s="435"/>
      <c r="OBC465" s="435"/>
      <c r="OBD465" s="435"/>
      <c r="OBE465" s="435"/>
      <c r="OBF465" s="435"/>
      <c r="OBG465" s="435"/>
      <c r="OBH465" s="435"/>
      <c r="OBI465" s="435"/>
      <c r="OBJ465" s="435"/>
      <c r="OBK465" s="435"/>
      <c r="OBL465" s="435"/>
      <c r="OBM465" s="435"/>
      <c r="OBN465" s="435"/>
      <c r="OBO465" s="435"/>
      <c r="OBP465" s="435"/>
      <c r="OBQ465" s="435"/>
      <c r="OBR465" s="435"/>
      <c r="OBS465" s="435"/>
      <c r="OBT465" s="435"/>
      <c r="OBU465" s="435"/>
      <c r="OBV465" s="435"/>
      <c r="OBW465" s="435"/>
      <c r="OBX465" s="435"/>
      <c r="OBY465" s="435"/>
      <c r="OBZ465" s="435"/>
      <c r="OCA465" s="435"/>
      <c r="OCB465" s="435"/>
      <c r="OCC465" s="435"/>
      <c r="OCD465" s="435"/>
      <c r="OCE465" s="435"/>
      <c r="OCF465" s="435"/>
      <c r="OCG465" s="435"/>
      <c r="OCH465" s="435"/>
      <c r="OCI465" s="435"/>
      <c r="OCJ465" s="435"/>
      <c r="OCK465" s="435"/>
      <c r="OCL465" s="435"/>
      <c r="OCM465" s="435"/>
      <c r="OCN465" s="435"/>
      <c r="OCO465" s="435"/>
      <c r="OCP465" s="435"/>
      <c r="OCQ465" s="435"/>
      <c r="OCR465" s="435"/>
      <c r="OCS465" s="435"/>
      <c r="OCT465" s="435"/>
      <c r="OCU465" s="435"/>
      <c r="OCV465" s="435"/>
      <c r="OCW465" s="435"/>
      <c r="OCX465" s="435"/>
      <c r="OCY465" s="435"/>
      <c r="OCZ465" s="435"/>
      <c r="ODA465" s="435"/>
      <c r="ODB465" s="435"/>
      <c r="ODC465" s="435"/>
      <c r="ODD465" s="435"/>
      <c r="ODE465" s="435"/>
      <c r="ODF465" s="435"/>
      <c r="ODG465" s="435"/>
      <c r="ODH465" s="435"/>
      <c r="ODI465" s="435"/>
      <c r="ODJ465" s="435"/>
      <c r="ODK465" s="435"/>
      <c r="ODL465" s="435"/>
      <c r="ODM465" s="435"/>
      <c r="ODN465" s="435"/>
      <c r="ODO465" s="435"/>
      <c r="ODP465" s="435"/>
      <c r="ODQ465" s="435"/>
      <c r="ODR465" s="435"/>
      <c r="ODS465" s="435"/>
      <c r="ODT465" s="435"/>
      <c r="ODU465" s="435"/>
      <c r="ODV465" s="435"/>
      <c r="ODW465" s="435"/>
      <c r="ODX465" s="435"/>
      <c r="ODY465" s="435"/>
      <c r="ODZ465" s="435"/>
      <c r="OEA465" s="435"/>
      <c r="OEB465" s="435"/>
      <c r="OEC465" s="435"/>
      <c r="OED465" s="435"/>
      <c r="OEE465" s="435"/>
      <c r="OEF465" s="435"/>
      <c r="OEG465" s="435"/>
      <c r="OEH465" s="435"/>
      <c r="OEI465" s="435"/>
      <c r="OEJ465" s="435"/>
      <c r="OEK465" s="435"/>
      <c r="OEL465" s="435"/>
      <c r="OEM465" s="435"/>
      <c r="OEN465" s="435"/>
      <c r="OEO465" s="435"/>
      <c r="OEP465" s="435"/>
      <c r="OEQ465" s="435"/>
      <c r="OER465" s="435"/>
      <c r="OES465" s="435"/>
      <c r="OET465" s="435"/>
      <c r="OEU465" s="435"/>
      <c r="OEV465" s="435"/>
      <c r="OEW465" s="435"/>
      <c r="OEX465" s="435"/>
      <c r="OEY465" s="435"/>
      <c r="OEZ465" s="435"/>
      <c r="OFA465" s="435"/>
      <c r="OFB465" s="435"/>
      <c r="OFC465" s="435"/>
      <c r="OFD465" s="435"/>
      <c r="OFE465" s="435"/>
      <c r="OFF465" s="435"/>
      <c r="OFG465" s="435"/>
      <c r="OFH465" s="435"/>
      <c r="OFI465" s="435"/>
      <c r="OFJ465" s="435"/>
      <c r="OFK465" s="435"/>
      <c r="OFL465" s="435"/>
      <c r="OFM465" s="435"/>
      <c r="OFN465" s="435"/>
      <c r="OFO465" s="435"/>
      <c r="OFP465" s="435"/>
      <c r="OFQ465" s="435"/>
      <c r="OFR465" s="435"/>
      <c r="OFS465" s="435"/>
      <c r="OFT465" s="435"/>
      <c r="OFU465" s="435"/>
      <c r="OFV465" s="435"/>
      <c r="OFW465" s="435"/>
      <c r="OFX465" s="435"/>
      <c r="OFY465" s="435"/>
      <c r="OFZ465" s="435"/>
      <c r="OGA465" s="435"/>
      <c r="OGB465" s="435"/>
      <c r="OGC465" s="435"/>
      <c r="OGD465" s="435"/>
      <c r="OGE465" s="435"/>
      <c r="OGF465" s="435"/>
      <c r="OGG465" s="435"/>
      <c r="OGH465" s="435"/>
      <c r="OGI465" s="435"/>
      <c r="OGJ465" s="435"/>
      <c r="OGK465" s="435"/>
      <c r="OGL465" s="435"/>
      <c r="OGM465" s="435"/>
      <c r="OGN465" s="435"/>
      <c r="OGO465" s="435"/>
      <c r="OGP465" s="435"/>
      <c r="OGQ465" s="435"/>
      <c r="OGR465" s="435"/>
      <c r="OGS465" s="435"/>
      <c r="OGT465" s="435"/>
      <c r="OGU465" s="435"/>
      <c r="OGV465" s="435"/>
      <c r="OGW465" s="435"/>
      <c r="OGX465" s="435"/>
      <c r="OGY465" s="435"/>
      <c r="OGZ465" s="435"/>
      <c r="OHA465" s="435"/>
      <c r="OHB465" s="435"/>
      <c r="OHC465" s="435"/>
      <c r="OHD465" s="435"/>
      <c r="OHE465" s="435"/>
      <c r="OHF465" s="435"/>
      <c r="OHG465" s="435"/>
      <c r="OHH465" s="435"/>
      <c r="OHI465" s="435"/>
      <c r="OHJ465" s="435"/>
      <c r="OHK465" s="435"/>
      <c r="OHL465" s="435"/>
      <c r="OHM465" s="435"/>
      <c r="OHN465" s="435"/>
      <c r="OHO465" s="435"/>
      <c r="OHP465" s="435"/>
      <c r="OHQ465" s="435"/>
      <c r="OHR465" s="435"/>
      <c r="OHS465" s="435"/>
      <c r="OHT465" s="435"/>
      <c r="OHU465" s="435"/>
      <c r="OHV465" s="435"/>
      <c r="OHW465" s="435"/>
      <c r="OHX465" s="435"/>
      <c r="OHY465" s="435"/>
      <c r="OHZ465" s="435"/>
      <c r="OIA465" s="435"/>
      <c r="OIB465" s="435"/>
      <c r="OIC465" s="435"/>
      <c r="OID465" s="435"/>
      <c r="OIE465" s="435"/>
      <c r="OIF465" s="435"/>
      <c r="OIG465" s="435"/>
      <c r="OIH465" s="435"/>
      <c r="OII465" s="435"/>
      <c r="OIJ465" s="435"/>
      <c r="OIK465" s="435"/>
      <c r="OIL465" s="435"/>
      <c r="OIM465" s="435"/>
      <c r="OIN465" s="435"/>
      <c r="OIO465" s="435"/>
      <c r="OIP465" s="435"/>
      <c r="OIQ465" s="435"/>
      <c r="OIR465" s="435"/>
      <c r="OIS465" s="435"/>
      <c r="OIT465" s="435"/>
      <c r="OIU465" s="435"/>
      <c r="OIV465" s="435"/>
      <c r="OIW465" s="435"/>
      <c r="OIX465" s="435"/>
      <c r="OIY465" s="435"/>
      <c r="OIZ465" s="435"/>
      <c r="OJA465" s="435"/>
      <c r="OJB465" s="435"/>
      <c r="OJC465" s="435"/>
      <c r="OJD465" s="435"/>
      <c r="OJE465" s="435"/>
      <c r="OJF465" s="435"/>
      <c r="OJG465" s="435"/>
      <c r="OJH465" s="435"/>
      <c r="OJI465" s="435"/>
      <c r="OJJ465" s="435"/>
      <c r="OJK465" s="435"/>
      <c r="OJL465" s="435"/>
      <c r="OJM465" s="435"/>
      <c r="OJN465" s="435"/>
      <c r="OJO465" s="435"/>
      <c r="OJP465" s="435"/>
      <c r="OJQ465" s="435"/>
      <c r="OJR465" s="435"/>
      <c r="OJS465" s="435"/>
      <c r="OJT465" s="435"/>
      <c r="OJU465" s="435"/>
      <c r="OJV465" s="435"/>
      <c r="OJW465" s="435"/>
      <c r="OJX465" s="435"/>
      <c r="OJY465" s="435"/>
      <c r="OJZ465" s="435"/>
      <c r="OKA465" s="435"/>
      <c r="OKB465" s="435"/>
      <c r="OKC465" s="435"/>
      <c r="OKD465" s="435"/>
      <c r="OKE465" s="435"/>
      <c r="OKF465" s="435"/>
      <c r="OKG465" s="435"/>
      <c r="OKH465" s="435"/>
      <c r="OKI465" s="435"/>
      <c r="OKJ465" s="435"/>
      <c r="OKK465" s="435"/>
      <c r="OKL465" s="435"/>
      <c r="OKM465" s="435"/>
      <c r="OKN465" s="435"/>
      <c r="OKO465" s="435"/>
      <c r="OKP465" s="435"/>
      <c r="OKQ465" s="435"/>
      <c r="OKR465" s="435"/>
      <c r="OKS465" s="435"/>
      <c r="OKT465" s="435"/>
      <c r="OKU465" s="435"/>
      <c r="OKV465" s="435"/>
      <c r="OKW465" s="435"/>
      <c r="OKX465" s="435"/>
      <c r="OKY465" s="435"/>
      <c r="OKZ465" s="435"/>
      <c r="OLA465" s="435"/>
      <c r="OLB465" s="435"/>
      <c r="OLC465" s="435"/>
      <c r="OLD465" s="435"/>
      <c r="OLE465" s="435"/>
      <c r="OLF465" s="435"/>
      <c r="OLG465" s="435"/>
      <c r="OLH465" s="435"/>
      <c r="OLI465" s="435"/>
      <c r="OLJ465" s="435"/>
      <c r="OLK465" s="435"/>
      <c r="OLL465" s="435"/>
      <c r="OLM465" s="435"/>
      <c r="OLN465" s="435"/>
      <c r="OLO465" s="435"/>
      <c r="OLP465" s="435"/>
      <c r="OLQ465" s="435"/>
      <c r="OLR465" s="435"/>
      <c r="OLS465" s="435"/>
      <c r="OLT465" s="435"/>
      <c r="OLU465" s="435"/>
      <c r="OLV465" s="435"/>
      <c r="OLW465" s="435"/>
      <c r="OLX465" s="435"/>
      <c r="OLY465" s="435"/>
      <c r="OLZ465" s="435"/>
      <c r="OMA465" s="435"/>
      <c r="OMB465" s="435"/>
      <c r="OMC465" s="435"/>
      <c r="OMD465" s="435"/>
      <c r="OME465" s="435"/>
      <c r="OMF465" s="435"/>
      <c r="OMG465" s="435"/>
      <c r="OMH465" s="435"/>
      <c r="OMI465" s="435"/>
      <c r="OMJ465" s="435"/>
      <c r="OMK465" s="435"/>
      <c r="OML465" s="435"/>
      <c r="OMM465" s="435"/>
      <c r="OMN465" s="435"/>
      <c r="OMO465" s="435"/>
      <c r="OMP465" s="435"/>
      <c r="OMQ465" s="435"/>
      <c r="OMR465" s="435"/>
      <c r="OMS465" s="435"/>
      <c r="OMT465" s="435"/>
      <c r="OMU465" s="435"/>
      <c r="OMV465" s="435"/>
      <c r="OMW465" s="435"/>
      <c r="OMX465" s="435"/>
      <c r="OMY465" s="435"/>
      <c r="OMZ465" s="435"/>
      <c r="ONA465" s="435"/>
      <c r="ONB465" s="435"/>
      <c r="ONC465" s="435"/>
      <c r="OND465" s="435"/>
      <c r="ONE465" s="435"/>
      <c r="ONF465" s="435"/>
      <c r="ONG465" s="435"/>
      <c r="ONH465" s="435"/>
      <c r="ONI465" s="435"/>
      <c r="ONJ465" s="435"/>
      <c r="ONK465" s="435"/>
      <c r="ONL465" s="435"/>
      <c r="ONM465" s="435"/>
      <c r="ONN465" s="435"/>
      <c r="ONO465" s="435"/>
      <c r="ONP465" s="435"/>
      <c r="ONQ465" s="435"/>
      <c r="ONR465" s="435"/>
      <c r="ONS465" s="435"/>
      <c r="ONT465" s="435"/>
      <c r="ONU465" s="435"/>
      <c r="ONV465" s="435"/>
      <c r="ONW465" s="435"/>
      <c r="ONX465" s="435"/>
      <c r="ONY465" s="435"/>
      <c r="ONZ465" s="435"/>
      <c r="OOA465" s="435"/>
      <c r="OOB465" s="435"/>
      <c r="OOC465" s="435"/>
      <c r="OOD465" s="435"/>
      <c r="OOE465" s="435"/>
      <c r="OOF465" s="435"/>
      <c r="OOG465" s="435"/>
      <c r="OOH465" s="435"/>
      <c r="OOI465" s="435"/>
      <c r="OOJ465" s="435"/>
      <c r="OOK465" s="435"/>
      <c r="OOL465" s="435"/>
      <c r="OOM465" s="435"/>
      <c r="OON465" s="435"/>
      <c r="OOO465" s="435"/>
      <c r="OOP465" s="435"/>
      <c r="OOQ465" s="435"/>
      <c r="OOR465" s="435"/>
      <c r="OOS465" s="435"/>
      <c r="OOT465" s="435"/>
      <c r="OOU465" s="435"/>
      <c r="OOV465" s="435"/>
      <c r="OOW465" s="435"/>
      <c r="OOX465" s="435"/>
      <c r="OOY465" s="435"/>
      <c r="OOZ465" s="435"/>
      <c r="OPA465" s="435"/>
      <c r="OPB465" s="435"/>
      <c r="OPC465" s="435"/>
      <c r="OPD465" s="435"/>
      <c r="OPE465" s="435"/>
      <c r="OPF465" s="435"/>
      <c r="OPG465" s="435"/>
      <c r="OPH465" s="435"/>
      <c r="OPI465" s="435"/>
      <c r="OPJ465" s="435"/>
      <c r="OPK465" s="435"/>
      <c r="OPL465" s="435"/>
      <c r="OPM465" s="435"/>
      <c r="OPN465" s="435"/>
      <c r="OPO465" s="435"/>
      <c r="OPP465" s="435"/>
      <c r="OPQ465" s="435"/>
      <c r="OPR465" s="435"/>
      <c r="OPS465" s="435"/>
      <c r="OPT465" s="435"/>
      <c r="OPU465" s="435"/>
      <c r="OPV465" s="435"/>
      <c r="OPW465" s="435"/>
      <c r="OPX465" s="435"/>
      <c r="OPY465" s="435"/>
      <c r="OPZ465" s="435"/>
      <c r="OQA465" s="435"/>
      <c r="OQB465" s="435"/>
      <c r="OQC465" s="435"/>
      <c r="OQD465" s="435"/>
      <c r="OQE465" s="435"/>
      <c r="OQF465" s="435"/>
      <c r="OQG465" s="435"/>
      <c r="OQH465" s="435"/>
      <c r="OQI465" s="435"/>
      <c r="OQJ465" s="435"/>
      <c r="OQK465" s="435"/>
      <c r="OQL465" s="435"/>
      <c r="OQM465" s="435"/>
      <c r="OQN465" s="435"/>
      <c r="OQO465" s="435"/>
      <c r="OQP465" s="435"/>
      <c r="OQQ465" s="435"/>
      <c r="OQR465" s="435"/>
      <c r="OQS465" s="435"/>
      <c r="OQT465" s="435"/>
      <c r="OQU465" s="435"/>
      <c r="OQV465" s="435"/>
      <c r="OQW465" s="435"/>
      <c r="OQX465" s="435"/>
      <c r="OQY465" s="435"/>
      <c r="OQZ465" s="435"/>
      <c r="ORA465" s="435"/>
      <c r="ORB465" s="435"/>
      <c r="ORC465" s="435"/>
      <c r="ORD465" s="435"/>
      <c r="ORE465" s="435"/>
      <c r="ORF465" s="435"/>
      <c r="ORG465" s="435"/>
      <c r="ORH465" s="435"/>
      <c r="ORI465" s="435"/>
      <c r="ORJ465" s="435"/>
      <c r="ORK465" s="435"/>
      <c r="ORL465" s="435"/>
      <c r="ORM465" s="435"/>
      <c r="ORN465" s="435"/>
      <c r="ORO465" s="435"/>
      <c r="ORP465" s="435"/>
      <c r="ORQ465" s="435"/>
      <c r="ORR465" s="435"/>
      <c r="ORS465" s="435"/>
      <c r="ORT465" s="435"/>
      <c r="ORU465" s="435"/>
      <c r="ORV465" s="435"/>
      <c r="ORW465" s="435"/>
      <c r="ORX465" s="435"/>
      <c r="ORY465" s="435"/>
      <c r="ORZ465" s="435"/>
      <c r="OSA465" s="435"/>
      <c r="OSB465" s="435"/>
      <c r="OSC465" s="435"/>
      <c r="OSD465" s="435"/>
      <c r="OSE465" s="435"/>
      <c r="OSF465" s="435"/>
      <c r="OSG465" s="435"/>
      <c r="OSH465" s="435"/>
      <c r="OSI465" s="435"/>
      <c r="OSJ465" s="435"/>
      <c r="OSK465" s="435"/>
      <c r="OSL465" s="435"/>
      <c r="OSM465" s="435"/>
      <c r="OSN465" s="435"/>
      <c r="OSO465" s="435"/>
      <c r="OSP465" s="435"/>
      <c r="OSQ465" s="435"/>
      <c r="OSR465" s="435"/>
      <c r="OSS465" s="435"/>
      <c r="OST465" s="435"/>
      <c r="OSU465" s="435"/>
      <c r="OSV465" s="435"/>
      <c r="OSW465" s="435"/>
      <c r="OSX465" s="435"/>
      <c r="OSY465" s="435"/>
      <c r="OSZ465" s="435"/>
      <c r="OTA465" s="435"/>
      <c r="OTB465" s="435"/>
      <c r="OTC465" s="435"/>
      <c r="OTD465" s="435"/>
      <c r="OTE465" s="435"/>
      <c r="OTF465" s="435"/>
      <c r="OTG465" s="435"/>
      <c r="OTH465" s="435"/>
      <c r="OTI465" s="435"/>
      <c r="OTJ465" s="435"/>
      <c r="OTK465" s="435"/>
      <c r="OTL465" s="435"/>
      <c r="OTM465" s="435"/>
      <c r="OTN465" s="435"/>
      <c r="OTO465" s="435"/>
      <c r="OTP465" s="435"/>
      <c r="OTQ465" s="435"/>
      <c r="OTR465" s="435"/>
      <c r="OTS465" s="435"/>
      <c r="OTT465" s="435"/>
      <c r="OTU465" s="435"/>
      <c r="OTV465" s="435"/>
      <c r="OTW465" s="435"/>
      <c r="OTX465" s="435"/>
      <c r="OTY465" s="435"/>
      <c r="OTZ465" s="435"/>
      <c r="OUA465" s="435"/>
      <c r="OUB465" s="435"/>
      <c r="OUC465" s="435"/>
      <c r="OUD465" s="435"/>
      <c r="OUE465" s="435"/>
      <c r="OUF465" s="435"/>
      <c r="OUG465" s="435"/>
      <c r="OUH465" s="435"/>
      <c r="OUI465" s="435"/>
      <c r="OUJ465" s="435"/>
      <c r="OUK465" s="435"/>
      <c r="OUL465" s="435"/>
      <c r="OUM465" s="435"/>
      <c r="OUN465" s="435"/>
      <c r="OUO465" s="435"/>
      <c r="OUP465" s="435"/>
      <c r="OUQ465" s="435"/>
      <c r="OUR465" s="435"/>
      <c r="OUS465" s="435"/>
      <c r="OUT465" s="435"/>
      <c r="OUU465" s="435"/>
      <c r="OUV465" s="435"/>
      <c r="OUW465" s="435"/>
      <c r="OUX465" s="435"/>
      <c r="OUY465" s="435"/>
      <c r="OUZ465" s="435"/>
      <c r="OVA465" s="435"/>
      <c r="OVB465" s="435"/>
      <c r="OVC465" s="435"/>
      <c r="OVD465" s="435"/>
      <c r="OVE465" s="435"/>
      <c r="OVF465" s="435"/>
      <c r="OVG465" s="435"/>
      <c r="OVH465" s="435"/>
      <c r="OVI465" s="435"/>
      <c r="OVJ465" s="435"/>
      <c r="OVK465" s="435"/>
      <c r="OVL465" s="435"/>
      <c r="OVM465" s="435"/>
      <c r="OVN465" s="435"/>
      <c r="OVO465" s="435"/>
      <c r="OVP465" s="435"/>
      <c r="OVQ465" s="435"/>
      <c r="OVR465" s="435"/>
      <c r="OVS465" s="435"/>
      <c r="OVT465" s="435"/>
      <c r="OVU465" s="435"/>
      <c r="OVV465" s="435"/>
      <c r="OVW465" s="435"/>
      <c r="OVX465" s="435"/>
      <c r="OVY465" s="435"/>
      <c r="OVZ465" s="435"/>
      <c r="OWA465" s="435"/>
      <c r="OWB465" s="435"/>
      <c r="OWC465" s="435"/>
      <c r="OWD465" s="435"/>
      <c r="OWE465" s="435"/>
      <c r="OWF465" s="435"/>
      <c r="OWG465" s="435"/>
      <c r="OWH465" s="435"/>
      <c r="OWI465" s="435"/>
      <c r="OWJ465" s="435"/>
      <c r="OWK465" s="435"/>
      <c r="OWL465" s="435"/>
      <c r="OWM465" s="435"/>
      <c r="OWN465" s="435"/>
      <c r="OWO465" s="435"/>
      <c r="OWP465" s="435"/>
      <c r="OWQ465" s="435"/>
      <c r="OWR465" s="435"/>
      <c r="OWS465" s="435"/>
      <c r="OWT465" s="435"/>
      <c r="OWU465" s="435"/>
      <c r="OWV465" s="435"/>
      <c r="OWW465" s="435"/>
      <c r="OWX465" s="435"/>
      <c r="OWY465" s="435"/>
      <c r="OWZ465" s="435"/>
      <c r="OXA465" s="435"/>
      <c r="OXB465" s="435"/>
      <c r="OXC465" s="435"/>
      <c r="OXD465" s="435"/>
      <c r="OXE465" s="435"/>
      <c r="OXF465" s="435"/>
      <c r="OXG465" s="435"/>
      <c r="OXH465" s="435"/>
      <c r="OXI465" s="435"/>
      <c r="OXJ465" s="435"/>
      <c r="OXK465" s="435"/>
      <c r="OXL465" s="435"/>
      <c r="OXM465" s="435"/>
      <c r="OXN465" s="435"/>
      <c r="OXO465" s="435"/>
      <c r="OXP465" s="435"/>
      <c r="OXQ465" s="435"/>
      <c r="OXR465" s="435"/>
      <c r="OXS465" s="435"/>
      <c r="OXT465" s="435"/>
      <c r="OXU465" s="435"/>
      <c r="OXV465" s="435"/>
      <c r="OXW465" s="435"/>
      <c r="OXX465" s="435"/>
      <c r="OXY465" s="435"/>
      <c r="OXZ465" s="435"/>
      <c r="OYA465" s="435"/>
      <c r="OYB465" s="435"/>
      <c r="OYC465" s="435"/>
      <c r="OYD465" s="435"/>
      <c r="OYE465" s="435"/>
      <c r="OYF465" s="435"/>
      <c r="OYG465" s="435"/>
      <c r="OYH465" s="435"/>
      <c r="OYI465" s="435"/>
      <c r="OYJ465" s="435"/>
      <c r="OYK465" s="435"/>
      <c r="OYL465" s="435"/>
      <c r="OYM465" s="435"/>
      <c r="OYN465" s="435"/>
      <c r="OYO465" s="435"/>
      <c r="OYP465" s="435"/>
      <c r="OYQ465" s="435"/>
      <c r="OYR465" s="435"/>
      <c r="OYS465" s="435"/>
      <c r="OYT465" s="435"/>
      <c r="OYU465" s="435"/>
      <c r="OYV465" s="435"/>
      <c r="OYW465" s="435"/>
      <c r="OYX465" s="435"/>
      <c r="OYY465" s="435"/>
      <c r="OYZ465" s="435"/>
      <c r="OZA465" s="435"/>
      <c r="OZB465" s="435"/>
      <c r="OZC465" s="435"/>
      <c r="OZD465" s="435"/>
      <c r="OZE465" s="435"/>
      <c r="OZF465" s="435"/>
      <c r="OZG465" s="435"/>
      <c r="OZH465" s="435"/>
      <c r="OZI465" s="435"/>
      <c r="OZJ465" s="435"/>
      <c r="OZK465" s="435"/>
      <c r="OZL465" s="435"/>
      <c r="OZM465" s="435"/>
      <c r="OZN465" s="435"/>
      <c r="OZO465" s="435"/>
      <c r="OZP465" s="435"/>
      <c r="OZQ465" s="435"/>
      <c r="OZR465" s="435"/>
      <c r="OZS465" s="435"/>
      <c r="OZT465" s="435"/>
      <c r="OZU465" s="435"/>
      <c r="OZV465" s="435"/>
      <c r="OZW465" s="435"/>
      <c r="OZX465" s="435"/>
      <c r="OZY465" s="435"/>
      <c r="OZZ465" s="435"/>
      <c r="PAA465" s="435"/>
      <c r="PAB465" s="435"/>
      <c r="PAC465" s="435"/>
      <c r="PAD465" s="435"/>
      <c r="PAE465" s="435"/>
      <c r="PAF465" s="435"/>
      <c r="PAG465" s="435"/>
      <c r="PAH465" s="435"/>
      <c r="PAI465" s="435"/>
      <c r="PAJ465" s="435"/>
      <c r="PAK465" s="435"/>
      <c r="PAL465" s="435"/>
      <c r="PAM465" s="435"/>
      <c r="PAN465" s="435"/>
      <c r="PAO465" s="435"/>
      <c r="PAP465" s="435"/>
      <c r="PAQ465" s="435"/>
      <c r="PAR465" s="435"/>
      <c r="PAS465" s="435"/>
      <c r="PAT465" s="435"/>
      <c r="PAU465" s="435"/>
      <c r="PAV465" s="435"/>
      <c r="PAW465" s="435"/>
      <c r="PAX465" s="435"/>
      <c r="PAY465" s="435"/>
      <c r="PAZ465" s="435"/>
      <c r="PBA465" s="435"/>
      <c r="PBB465" s="435"/>
      <c r="PBC465" s="435"/>
      <c r="PBD465" s="435"/>
      <c r="PBE465" s="435"/>
      <c r="PBF465" s="435"/>
      <c r="PBG465" s="435"/>
      <c r="PBH465" s="435"/>
      <c r="PBI465" s="435"/>
      <c r="PBJ465" s="435"/>
      <c r="PBK465" s="435"/>
      <c r="PBL465" s="435"/>
      <c r="PBM465" s="435"/>
      <c r="PBN465" s="435"/>
      <c r="PBO465" s="435"/>
      <c r="PBP465" s="435"/>
      <c r="PBQ465" s="435"/>
      <c r="PBR465" s="435"/>
      <c r="PBS465" s="435"/>
      <c r="PBT465" s="435"/>
      <c r="PBU465" s="435"/>
      <c r="PBV465" s="435"/>
      <c r="PBW465" s="435"/>
      <c r="PBX465" s="435"/>
      <c r="PBY465" s="435"/>
      <c r="PBZ465" s="435"/>
      <c r="PCA465" s="435"/>
      <c r="PCB465" s="435"/>
      <c r="PCC465" s="435"/>
      <c r="PCD465" s="435"/>
      <c r="PCE465" s="435"/>
      <c r="PCF465" s="435"/>
      <c r="PCG465" s="435"/>
      <c r="PCH465" s="435"/>
      <c r="PCI465" s="435"/>
      <c r="PCJ465" s="435"/>
      <c r="PCK465" s="435"/>
      <c r="PCL465" s="435"/>
      <c r="PCM465" s="435"/>
      <c r="PCN465" s="435"/>
      <c r="PCO465" s="435"/>
      <c r="PCP465" s="435"/>
      <c r="PCQ465" s="435"/>
      <c r="PCR465" s="435"/>
      <c r="PCS465" s="435"/>
      <c r="PCT465" s="435"/>
      <c r="PCU465" s="435"/>
      <c r="PCV465" s="435"/>
      <c r="PCW465" s="435"/>
      <c r="PCX465" s="435"/>
      <c r="PCY465" s="435"/>
      <c r="PCZ465" s="435"/>
      <c r="PDA465" s="435"/>
      <c r="PDB465" s="435"/>
      <c r="PDC465" s="435"/>
      <c r="PDD465" s="435"/>
      <c r="PDE465" s="435"/>
      <c r="PDF465" s="435"/>
      <c r="PDG465" s="435"/>
      <c r="PDH465" s="435"/>
      <c r="PDI465" s="435"/>
      <c r="PDJ465" s="435"/>
      <c r="PDK465" s="435"/>
      <c r="PDL465" s="435"/>
      <c r="PDM465" s="435"/>
      <c r="PDN465" s="435"/>
      <c r="PDO465" s="435"/>
      <c r="PDP465" s="435"/>
      <c r="PDQ465" s="435"/>
      <c r="PDR465" s="435"/>
      <c r="PDS465" s="435"/>
      <c r="PDT465" s="435"/>
      <c r="PDU465" s="435"/>
      <c r="PDV465" s="435"/>
      <c r="PDW465" s="435"/>
      <c r="PDX465" s="435"/>
      <c r="PDY465" s="435"/>
      <c r="PDZ465" s="435"/>
      <c r="PEA465" s="435"/>
      <c r="PEB465" s="435"/>
      <c r="PEC465" s="435"/>
      <c r="PED465" s="435"/>
      <c r="PEE465" s="435"/>
      <c r="PEF465" s="435"/>
      <c r="PEG465" s="435"/>
      <c r="PEH465" s="435"/>
      <c r="PEI465" s="435"/>
      <c r="PEJ465" s="435"/>
      <c r="PEK465" s="435"/>
      <c r="PEL465" s="435"/>
      <c r="PEM465" s="435"/>
      <c r="PEN465" s="435"/>
      <c r="PEO465" s="435"/>
      <c r="PEP465" s="435"/>
      <c r="PEQ465" s="435"/>
      <c r="PER465" s="435"/>
      <c r="PES465" s="435"/>
      <c r="PET465" s="435"/>
      <c r="PEU465" s="435"/>
      <c r="PEV465" s="435"/>
      <c r="PEW465" s="435"/>
      <c r="PEX465" s="435"/>
      <c r="PEY465" s="435"/>
      <c r="PEZ465" s="435"/>
      <c r="PFA465" s="435"/>
      <c r="PFB465" s="435"/>
      <c r="PFC465" s="435"/>
      <c r="PFD465" s="435"/>
      <c r="PFE465" s="435"/>
      <c r="PFF465" s="435"/>
      <c r="PFG465" s="435"/>
      <c r="PFH465" s="435"/>
      <c r="PFI465" s="435"/>
      <c r="PFJ465" s="435"/>
      <c r="PFK465" s="435"/>
      <c r="PFL465" s="435"/>
      <c r="PFM465" s="435"/>
      <c r="PFN465" s="435"/>
      <c r="PFO465" s="435"/>
      <c r="PFP465" s="435"/>
      <c r="PFQ465" s="435"/>
      <c r="PFR465" s="435"/>
      <c r="PFS465" s="435"/>
      <c r="PFT465" s="435"/>
      <c r="PFU465" s="435"/>
      <c r="PFV465" s="435"/>
      <c r="PFW465" s="435"/>
      <c r="PFX465" s="435"/>
      <c r="PFY465" s="435"/>
      <c r="PFZ465" s="435"/>
      <c r="PGA465" s="435"/>
      <c r="PGB465" s="435"/>
      <c r="PGC465" s="435"/>
      <c r="PGD465" s="435"/>
      <c r="PGE465" s="435"/>
      <c r="PGF465" s="435"/>
      <c r="PGG465" s="435"/>
      <c r="PGH465" s="435"/>
      <c r="PGI465" s="435"/>
      <c r="PGJ465" s="435"/>
      <c r="PGK465" s="435"/>
      <c r="PGL465" s="435"/>
      <c r="PGM465" s="435"/>
      <c r="PGN465" s="435"/>
      <c r="PGO465" s="435"/>
      <c r="PGP465" s="435"/>
      <c r="PGQ465" s="435"/>
      <c r="PGR465" s="435"/>
      <c r="PGS465" s="435"/>
      <c r="PGT465" s="435"/>
      <c r="PGU465" s="435"/>
      <c r="PGV465" s="435"/>
      <c r="PGW465" s="435"/>
      <c r="PGX465" s="435"/>
      <c r="PGY465" s="435"/>
      <c r="PGZ465" s="435"/>
      <c r="PHA465" s="435"/>
      <c r="PHB465" s="435"/>
      <c r="PHC465" s="435"/>
      <c r="PHD465" s="435"/>
      <c r="PHE465" s="435"/>
      <c r="PHF465" s="435"/>
      <c r="PHG465" s="435"/>
      <c r="PHH465" s="435"/>
      <c r="PHI465" s="435"/>
      <c r="PHJ465" s="435"/>
      <c r="PHK465" s="435"/>
      <c r="PHL465" s="435"/>
      <c r="PHM465" s="435"/>
      <c r="PHN465" s="435"/>
      <c r="PHO465" s="435"/>
      <c r="PHP465" s="435"/>
      <c r="PHQ465" s="435"/>
      <c r="PHR465" s="435"/>
      <c r="PHS465" s="435"/>
      <c r="PHT465" s="435"/>
      <c r="PHU465" s="435"/>
      <c r="PHV465" s="435"/>
      <c r="PHW465" s="435"/>
      <c r="PHX465" s="435"/>
      <c r="PHY465" s="435"/>
      <c r="PHZ465" s="435"/>
      <c r="PIA465" s="435"/>
      <c r="PIB465" s="435"/>
      <c r="PIC465" s="435"/>
      <c r="PID465" s="435"/>
      <c r="PIE465" s="435"/>
      <c r="PIF465" s="435"/>
      <c r="PIG465" s="435"/>
      <c r="PIH465" s="435"/>
      <c r="PII465" s="435"/>
      <c r="PIJ465" s="435"/>
      <c r="PIK465" s="435"/>
      <c r="PIL465" s="435"/>
      <c r="PIM465" s="435"/>
      <c r="PIN465" s="435"/>
      <c r="PIO465" s="435"/>
      <c r="PIP465" s="435"/>
      <c r="PIQ465" s="435"/>
      <c r="PIR465" s="435"/>
      <c r="PIS465" s="435"/>
      <c r="PIT465" s="435"/>
      <c r="PIU465" s="435"/>
      <c r="PIV465" s="435"/>
      <c r="PIW465" s="435"/>
      <c r="PIX465" s="435"/>
      <c r="PIY465" s="435"/>
      <c r="PIZ465" s="435"/>
      <c r="PJA465" s="435"/>
      <c r="PJB465" s="435"/>
      <c r="PJC465" s="435"/>
      <c r="PJD465" s="435"/>
      <c r="PJE465" s="435"/>
      <c r="PJF465" s="435"/>
      <c r="PJG465" s="435"/>
      <c r="PJH465" s="435"/>
      <c r="PJI465" s="435"/>
      <c r="PJJ465" s="435"/>
      <c r="PJK465" s="435"/>
      <c r="PJL465" s="435"/>
      <c r="PJM465" s="435"/>
      <c r="PJN465" s="435"/>
      <c r="PJO465" s="435"/>
      <c r="PJP465" s="435"/>
      <c r="PJQ465" s="435"/>
      <c r="PJR465" s="435"/>
      <c r="PJS465" s="435"/>
      <c r="PJT465" s="435"/>
      <c r="PJU465" s="435"/>
      <c r="PJV465" s="435"/>
      <c r="PJW465" s="435"/>
      <c r="PJX465" s="435"/>
      <c r="PJY465" s="435"/>
      <c r="PJZ465" s="435"/>
      <c r="PKA465" s="435"/>
      <c r="PKB465" s="435"/>
      <c r="PKC465" s="435"/>
      <c r="PKD465" s="435"/>
      <c r="PKE465" s="435"/>
      <c r="PKF465" s="435"/>
      <c r="PKG465" s="435"/>
      <c r="PKH465" s="435"/>
      <c r="PKI465" s="435"/>
      <c r="PKJ465" s="435"/>
      <c r="PKK465" s="435"/>
      <c r="PKL465" s="435"/>
      <c r="PKM465" s="435"/>
      <c r="PKN465" s="435"/>
      <c r="PKO465" s="435"/>
      <c r="PKP465" s="435"/>
      <c r="PKQ465" s="435"/>
      <c r="PKR465" s="435"/>
      <c r="PKS465" s="435"/>
      <c r="PKT465" s="435"/>
      <c r="PKU465" s="435"/>
      <c r="PKV465" s="435"/>
      <c r="PKW465" s="435"/>
      <c r="PKX465" s="435"/>
      <c r="PKY465" s="435"/>
      <c r="PKZ465" s="435"/>
      <c r="PLA465" s="435"/>
      <c r="PLB465" s="435"/>
      <c r="PLC465" s="435"/>
      <c r="PLD465" s="435"/>
      <c r="PLE465" s="435"/>
      <c r="PLF465" s="435"/>
      <c r="PLG465" s="435"/>
      <c r="PLH465" s="435"/>
      <c r="PLI465" s="435"/>
      <c r="PLJ465" s="435"/>
      <c r="PLK465" s="435"/>
      <c r="PLL465" s="435"/>
      <c r="PLM465" s="435"/>
      <c r="PLN465" s="435"/>
      <c r="PLO465" s="435"/>
      <c r="PLP465" s="435"/>
      <c r="PLQ465" s="435"/>
      <c r="PLR465" s="435"/>
      <c r="PLS465" s="435"/>
      <c r="PLT465" s="435"/>
      <c r="PLU465" s="435"/>
      <c r="PLV465" s="435"/>
      <c r="PLW465" s="435"/>
      <c r="PLX465" s="435"/>
      <c r="PLY465" s="435"/>
      <c r="PLZ465" s="435"/>
      <c r="PMA465" s="435"/>
      <c r="PMB465" s="435"/>
      <c r="PMC465" s="435"/>
      <c r="PMD465" s="435"/>
      <c r="PME465" s="435"/>
      <c r="PMF465" s="435"/>
      <c r="PMG465" s="435"/>
      <c r="PMH465" s="435"/>
      <c r="PMI465" s="435"/>
      <c r="PMJ465" s="435"/>
      <c r="PMK465" s="435"/>
      <c r="PML465" s="435"/>
      <c r="PMM465" s="435"/>
      <c r="PMN465" s="435"/>
      <c r="PMO465" s="435"/>
      <c r="PMP465" s="435"/>
      <c r="PMQ465" s="435"/>
      <c r="PMR465" s="435"/>
      <c r="PMS465" s="435"/>
      <c r="PMT465" s="435"/>
      <c r="PMU465" s="435"/>
      <c r="PMV465" s="435"/>
      <c r="PMW465" s="435"/>
      <c r="PMX465" s="435"/>
      <c r="PMY465" s="435"/>
      <c r="PMZ465" s="435"/>
      <c r="PNA465" s="435"/>
      <c r="PNB465" s="435"/>
      <c r="PNC465" s="435"/>
      <c r="PND465" s="435"/>
      <c r="PNE465" s="435"/>
      <c r="PNF465" s="435"/>
      <c r="PNG465" s="435"/>
      <c r="PNH465" s="435"/>
      <c r="PNI465" s="435"/>
      <c r="PNJ465" s="435"/>
      <c r="PNK465" s="435"/>
      <c r="PNL465" s="435"/>
      <c r="PNM465" s="435"/>
      <c r="PNN465" s="435"/>
      <c r="PNO465" s="435"/>
      <c r="PNP465" s="435"/>
      <c r="PNQ465" s="435"/>
      <c r="PNR465" s="435"/>
      <c r="PNS465" s="435"/>
      <c r="PNT465" s="435"/>
      <c r="PNU465" s="435"/>
      <c r="PNV465" s="435"/>
      <c r="PNW465" s="435"/>
      <c r="PNX465" s="435"/>
      <c r="PNY465" s="435"/>
      <c r="PNZ465" s="435"/>
      <c r="POA465" s="435"/>
      <c r="POB465" s="435"/>
      <c r="POC465" s="435"/>
      <c r="POD465" s="435"/>
      <c r="POE465" s="435"/>
      <c r="POF465" s="435"/>
      <c r="POG465" s="435"/>
      <c r="POH465" s="435"/>
      <c r="POI465" s="435"/>
      <c r="POJ465" s="435"/>
      <c r="POK465" s="435"/>
      <c r="POL465" s="435"/>
      <c r="POM465" s="435"/>
      <c r="PON465" s="435"/>
      <c r="POO465" s="435"/>
      <c r="POP465" s="435"/>
      <c r="POQ465" s="435"/>
      <c r="POR465" s="435"/>
      <c r="POS465" s="435"/>
      <c r="POT465" s="435"/>
      <c r="POU465" s="435"/>
      <c r="POV465" s="435"/>
      <c r="POW465" s="435"/>
      <c r="POX465" s="435"/>
      <c r="POY465" s="435"/>
      <c r="POZ465" s="435"/>
      <c r="PPA465" s="435"/>
      <c r="PPB465" s="435"/>
      <c r="PPC465" s="435"/>
      <c r="PPD465" s="435"/>
      <c r="PPE465" s="435"/>
      <c r="PPF465" s="435"/>
      <c r="PPG465" s="435"/>
      <c r="PPH465" s="435"/>
      <c r="PPI465" s="435"/>
      <c r="PPJ465" s="435"/>
      <c r="PPK465" s="435"/>
      <c r="PPL465" s="435"/>
      <c r="PPM465" s="435"/>
      <c r="PPN465" s="435"/>
      <c r="PPO465" s="435"/>
      <c r="PPP465" s="435"/>
      <c r="PPQ465" s="435"/>
      <c r="PPR465" s="435"/>
      <c r="PPS465" s="435"/>
      <c r="PPT465" s="435"/>
      <c r="PPU465" s="435"/>
      <c r="PPV465" s="435"/>
      <c r="PPW465" s="435"/>
      <c r="PPX465" s="435"/>
      <c r="PPY465" s="435"/>
      <c r="PPZ465" s="435"/>
      <c r="PQA465" s="435"/>
      <c r="PQB465" s="435"/>
      <c r="PQC465" s="435"/>
      <c r="PQD465" s="435"/>
      <c r="PQE465" s="435"/>
      <c r="PQF465" s="435"/>
      <c r="PQG465" s="435"/>
      <c r="PQH465" s="435"/>
      <c r="PQI465" s="435"/>
      <c r="PQJ465" s="435"/>
      <c r="PQK465" s="435"/>
      <c r="PQL465" s="435"/>
      <c r="PQM465" s="435"/>
      <c r="PQN465" s="435"/>
      <c r="PQO465" s="435"/>
      <c r="PQP465" s="435"/>
      <c r="PQQ465" s="435"/>
      <c r="PQR465" s="435"/>
      <c r="PQS465" s="435"/>
      <c r="PQT465" s="435"/>
      <c r="PQU465" s="435"/>
      <c r="PQV465" s="435"/>
      <c r="PQW465" s="435"/>
      <c r="PQX465" s="435"/>
      <c r="PQY465" s="435"/>
      <c r="PQZ465" s="435"/>
      <c r="PRA465" s="435"/>
      <c r="PRB465" s="435"/>
      <c r="PRC465" s="435"/>
      <c r="PRD465" s="435"/>
      <c r="PRE465" s="435"/>
      <c r="PRF465" s="435"/>
      <c r="PRG465" s="435"/>
      <c r="PRH465" s="435"/>
      <c r="PRI465" s="435"/>
      <c r="PRJ465" s="435"/>
      <c r="PRK465" s="435"/>
      <c r="PRL465" s="435"/>
      <c r="PRM465" s="435"/>
      <c r="PRN465" s="435"/>
      <c r="PRO465" s="435"/>
      <c r="PRP465" s="435"/>
      <c r="PRQ465" s="435"/>
      <c r="PRR465" s="435"/>
      <c r="PRS465" s="435"/>
      <c r="PRT465" s="435"/>
      <c r="PRU465" s="435"/>
      <c r="PRV465" s="435"/>
      <c r="PRW465" s="435"/>
      <c r="PRX465" s="435"/>
      <c r="PRY465" s="435"/>
      <c r="PRZ465" s="435"/>
      <c r="PSA465" s="435"/>
      <c r="PSB465" s="435"/>
      <c r="PSC465" s="435"/>
      <c r="PSD465" s="435"/>
      <c r="PSE465" s="435"/>
      <c r="PSF465" s="435"/>
      <c r="PSG465" s="435"/>
      <c r="PSH465" s="435"/>
      <c r="PSI465" s="435"/>
      <c r="PSJ465" s="435"/>
      <c r="PSK465" s="435"/>
      <c r="PSL465" s="435"/>
      <c r="PSM465" s="435"/>
      <c r="PSN465" s="435"/>
      <c r="PSO465" s="435"/>
      <c r="PSP465" s="435"/>
      <c r="PSQ465" s="435"/>
      <c r="PSR465" s="435"/>
      <c r="PSS465" s="435"/>
      <c r="PST465" s="435"/>
      <c r="PSU465" s="435"/>
      <c r="PSV465" s="435"/>
      <c r="PSW465" s="435"/>
      <c r="PSX465" s="435"/>
      <c r="PSY465" s="435"/>
      <c r="PSZ465" s="435"/>
      <c r="PTA465" s="435"/>
      <c r="PTB465" s="435"/>
      <c r="PTC465" s="435"/>
      <c r="PTD465" s="435"/>
      <c r="PTE465" s="435"/>
      <c r="PTF465" s="435"/>
      <c r="PTG465" s="435"/>
      <c r="PTH465" s="435"/>
      <c r="PTI465" s="435"/>
      <c r="PTJ465" s="435"/>
      <c r="PTK465" s="435"/>
      <c r="PTL465" s="435"/>
      <c r="PTM465" s="435"/>
      <c r="PTN465" s="435"/>
      <c r="PTO465" s="435"/>
      <c r="PTP465" s="435"/>
      <c r="PTQ465" s="435"/>
      <c r="PTR465" s="435"/>
      <c r="PTS465" s="435"/>
      <c r="PTT465" s="435"/>
      <c r="PTU465" s="435"/>
      <c r="PTV465" s="435"/>
      <c r="PTW465" s="435"/>
      <c r="PTX465" s="435"/>
      <c r="PTY465" s="435"/>
      <c r="PTZ465" s="435"/>
      <c r="PUA465" s="435"/>
      <c r="PUB465" s="435"/>
      <c r="PUC465" s="435"/>
      <c r="PUD465" s="435"/>
      <c r="PUE465" s="435"/>
      <c r="PUF465" s="435"/>
      <c r="PUG465" s="435"/>
      <c r="PUH465" s="435"/>
      <c r="PUI465" s="435"/>
      <c r="PUJ465" s="435"/>
      <c r="PUK465" s="435"/>
      <c r="PUL465" s="435"/>
      <c r="PUM465" s="435"/>
      <c r="PUN465" s="435"/>
      <c r="PUO465" s="435"/>
      <c r="PUP465" s="435"/>
      <c r="PUQ465" s="435"/>
      <c r="PUR465" s="435"/>
      <c r="PUS465" s="435"/>
      <c r="PUT465" s="435"/>
      <c r="PUU465" s="435"/>
      <c r="PUV465" s="435"/>
      <c r="PUW465" s="435"/>
      <c r="PUX465" s="435"/>
      <c r="PUY465" s="435"/>
      <c r="PUZ465" s="435"/>
      <c r="PVA465" s="435"/>
      <c r="PVB465" s="435"/>
      <c r="PVC465" s="435"/>
      <c r="PVD465" s="435"/>
      <c r="PVE465" s="435"/>
      <c r="PVF465" s="435"/>
      <c r="PVG465" s="435"/>
      <c r="PVH465" s="435"/>
      <c r="PVI465" s="435"/>
      <c r="PVJ465" s="435"/>
      <c r="PVK465" s="435"/>
      <c r="PVL465" s="435"/>
      <c r="PVM465" s="435"/>
      <c r="PVN465" s="435"/>
      <c r="PVO465" s="435"/>
      <c r="PVP465" s="435"/>
      <c r="PVQ465" s="435"/>
      <c r="PVR465" s="435"/>
      <c r="PVS465" s="435"/>
      <c r="PVT465" s="435"/>
      <c r="PVU465" s="435"/>
      <c r="PVV465" s="435"/>
      <c r="PVW465" s="435"/>
      <c r="PVX465" s="435"/>
      <c r="PVY465" s="435"/>
      <c r="PVZ465" s="435"/>
      <c r="PWA465" s="435"/>
      <c r="PWB465" s="435"/>
      <c r="PWC465" s="435"/>
      <c r="PWD465" s="435"/>
      <c r="PWE465" s="435"/>
      <c r="PWF465" s="435"/>
      <c r="PWG465" s="435"/>
      <c r="PWH465" s="435"/>
      <c r="PWI465" s="435"/>
      <c r="PWJ465" s="435"/>
      <c r="PWK465" s="435"/>
      <c r="PWL465" s="435"/>
      <c r="PWM465" s="435"/>
      <c r="PWN465" s="435"/>
      <c r="PWO465" s="435"/>
      <c r="PWP465" s="435"/>
      <c r="PWQ465" s="435"/>
      <c r="PWR465" s="435"/>
      <c r="PWS465" s="435"/>
      <c r="PWT465" s="435"/>
      <c r="PWU465" s="435"/>
      <c r="PWV465" s="435"/>
      <c r="PWW465" s="435"/>
      <c r="PWX465" s="435"/>
      <c r="PWY465" s="435"/>
      <c r="PWZ465" s="435"/>
      <c r="PXA465" s="435"/>
      <c r="PXB465" s="435"/>
      <c r="PXC465" s="435"/>
      <c r="PXD465" s="435"/>
      <c r="PXE465" s="435"/>
      <c r="PXF465" s="435"/>
      <c r="PXG465" s="435"/>
      <c r="PXH465" s="435"/>
      <c r="PXI465" s="435"/>
      <c r="PXJ465" s="435"/>
      <c r="PXK465" s="435"/>
      <c r="PXL465" s="435"/>
      <c r="PXM465" s="435"/>
      <c r="PXN465" s="435"/>
      <c r="PXO465" s="435"/>
      <c r="PXP465" s="435"/>
      <c r="PXQ465" s="435"/>
      <c r="PXR465" s="435"/>
      <c r="PXS465" s="435"/>
      <c r="PXT465" s="435"/>
      <c r="PXU465" s="435"/>
      <c r="PXV465" s="435"/>
      <c r="PXW465" s="435"/>
      <c r="PXX465" s="435"/>
      <c r="PXY465" s="435"/>
      <c r="PXZ465" s="435"/>
      <c r="PYA465" s="435"/>
      <c r="PYB465" s="435"/>
      <c r="PYC465" s="435"/>
      <c r="PYD465" s="435"/>
      <c r="PYE465" s="435"/>
      <c r="PYF465" s="435"/>
      <c r="PYG465" s="435"/>
      <c r="PYH465" s="435"/>
      <c r="PYI465" s="435"/>
      <c r="PYJ465" s="435"/>
      <c r="PYK465" s="435"/>
      <c r="PYL465" s="435"/>
      <c r="PYM465" s="435"/>
      <c r="PYN465" s="435"/>
      <c r="PYO465" s="435"/>
      <c r="PYP465" s="435"/>
      <c r="PYQ465" s="435"/>
      <c r="PYR465" s="435"/>
      <c r="PYS465" s="435"/>
      <c r="PYT465" s="435"/>
      <c r="PYU465" s="435"/>
      <c r="PYV465" s="435"/>
      <c r="PYW465" s="435"/>
      <c r="PYX465" s="435"/>
      <c r="PYY465" s="435"/>
      <c r="PYZ465" s="435"/>
      <c r="PZA465" s="435"/>
      <c r="PZB465" s="435"/>
      <c r="PZC465" s="435"/>
      <c r="PZD465" s="435"/>
      <c r="PZE465" s="435"/>
      <c r="PZF465" s="435"/>
      <c r="PZG465" s="435"/>
      <c r="PZH465" s="435"/>
      <c r="PZI465" s="435"/>
      <c r="PZJ465" s="435"/>
      <c r="PZK465" s="435"/>
      <c r="PZL465" s="435"/>
      <c r="PZM465" s="435"/>
      <c r="PZN465" s="435"/>
      <c r="PZO465" s="435"/>
      <c r="PZP465" s="435"/>
      <c r="PZQ465" s="435"/>
      <c r="PZR465" s="435"/>
      <c r="PZS465" s="435"/>
      <c r="PZT465" s="435"/>
      <c r="PZU465" s="435"/>
      <c r="PZV465" s="435"/>
      <c r="PZW465" s="435"/>
      <c r="PZX465" s="435"/>
      <c r="PZY465" s="435"/>
      <c r="PZZ465" s="435"/>
      <c r="QAA465" s="435"/>
      <c r="QAB465" s="435"/>
      <c r="QAC465" s="435"/>
      <c r="QAD465" s="435"/>
      <c r="QAE465" s="435"/>
      <c r="QAF465" s="435"/>
      <c r="QAG465" s="435"/>
      <c r="QAH465" s="435"/>
      <c r="QAI465" s="435"/>
      <c r="QAJ465" s="435"/>
      <c r="QAK465" s="435"/>
      <c r="QAL465" s="435"/>
      <c r="QAM465" s="435"/>
      <c r="QAN465" s="435"/>
      <c r="QAO465" s="435"/>
      <c r="QAP465" s="435"/>
      <c r="QAQ465" s="435"/>
      <c r="QAR465" s="435"/>
      <c r="QAS465" s="435"/>
      <c r="QAT465" s="435"/>
      <c r="QAU465" s="435"/>
      <c r="QAV465" s="435"/>
      <c r="QAW465" s="435"/>
      <c r="QAX465" s="435"/>
      <c r="QAY465" s="435"/>
      <c r="QAZ465" s="435"/>
      <c r="QBA465" s="435"/>
      <c r="QBB465" s="435"/>
      <c r="QBC465" s="435"/>
      <c r="QBD465" s="435"/>
      <c r="QBE465" s="435"/>
      <c r="QBF465" s="435"/>
      <c r="QBG465" s="435"/>
      <c r="QBH465" s="435"/>
      <c r="QBI465" s="435"/>
      <c r="QBJ465" s="435"/>
      <c r="QBK465" s="435"/>
      <c r="QBL465" s="435"/>
      <c r="QBM465" s="435"/>
      <c r="QBN465" s="435"/>
      <c r="QBO465" s="435"/>
      <c r="QBP465" s="435"/>
      <c r="QBQ465" s="435"/>
      <c r="QBR465" s="435"/>
      <c r="QBS465" s="435"/>
      <c r="QBT465" s="435"/>
      <c r="QBU465" s="435"/>
      <c r="QBV465" s="435"/>
      <c r="QBW465" s="435"/>
      <c r="QBX465" s="435"/>
      <c r="QBY465" s="435"/>
      <c r="QBZ465" s="435"/>
      <c r="QCA465" s="435"/>
      <c r="QCB465" s="435"/>
      <c r="QCC465" s="435"/>
      <c r="QCD465" s="435"/>
      <c r="QCE465" s="435"/>
      <c r="QCF465" s="435"/>
      <c r="QCG465" s="435"/>
      <c r="QCH465" s="435"/>
      <c r="QCI465" s="435"/>
      <c r="QCJ465" s="435"/>
      <c r="QCK465" s="435"/>
      <c r="QCL465" s="435"/>
      <c r="QCM465" s="435"/>
      <c r="QCN465" s="435"/>
      <c r="QCO465" s="435"/>
      <c r="QCP465" s="435"/>
      <c r="QCQ465" s="435"/>
      <c r="QCR465" s="435"/>
      <c r="QCS465" s="435"/>
      <c r="QCT465" s="435"/>
      <c r="QCU465" s="435"/>
      <c r="QCV465" s="435"/>
      <c r="QCW465" s="435"/>
      <c r="QCX465" s="435"/>
      <c r="QCY465" s="435"/>
      <c r="QCZ465" s="435"/>
      <c r="QDA465" s="435"/>
      <c r="QDB465" s="435"/>
      <c r="QDC465" s="435"/>
      <c r="QDD465" s="435"/>
      <c r="QDE465" s="435"/>
      <c r="QDF465" s="435"/>
      <c r="QDG465" s="435"/>
      <c r="QDH465" s="435"/>
      <c r="QDI465" s="435"/>
      <c r="QDJ465" s="435"/>
      <c r="QDK465" s="435"/>
      <c r="QDL465" s="435"/>
      <c r="QDM465" s="435"/>
      <c r="QDN465" s="435"/>
      <c r="QDO465" s="435"/>
      <c r="QDP465" s="435"/>
      <c r="QDQ465" s="435"/>
      <c r="QDR465" s="435"/>
      <c r="QDS465" s="435"/>
      <c r="QDT465" s="435"/>
      <c r="QDU465" s="435"/>
      <c r="QDV465" s="435"/>
      <c r="QDW465" s="435"/>
      <c r="QDX465" s="435"/>
      <c r="QDY465" s="435"/>
      <c r="QDZ465" s="435"/>
      <c r="QEA465" s="435"/>
      <c r="QEB465" s="435"/>
      <c r="QEC465" s="435"/>
      <c r="QED465" s="435"/>
      <c r="QEE465" s="435"/>
      <c r="QEF465" s="435"/>
      <c r="QEG465" s="435"/>
      <c r="QEH465" s="435"/>
      <c r="QEI465" s="435"/>
      <c r="QEJ465" s="435"/>
      <c r="QEK465" s="435"/>
      <c r="QEL465" s="435"/>
      <c r="QEM465" s="435"/>
      <c r="QEN465" s="435"/>
      <c r="QEO465" s="435"/>
      <c r="QEP465" s="435"/>
      <c r="QEQ465" s="435"/>
      <c r="QER465" s="435"/>
      <c r="QES465" s="435"/>
      <c r="QET465" s="435"/>
      <c r="QEU465" s="435"/>
      <c r="QEV465" s="435"/>
      <c r="QEW465" s="435"/>
      <c r="QEX465" s="435"/>
      <c r="QEY465" s="435"/>
      <c r="QEZ465" s="435"/>
      <c r="QFA465" s="435"/>
      <c r="QFB465" s="435"/>
      <c r="QFC465" s="435"/>
      <c r="QFD465" s="435"/>
      <c r="QFE465" s="435"/>
      <c r="QFF465" s="435"/>
      <c r="QFG465" s="435"/>
      <c r="QFH465" s="435"/>
      <c r="QFI465" s="435"/>
      <c r="QFJ465" s="435"/>
      <c r="QFK465" s="435"/>
      <c r="QFL465" s="435"/>
      <c r="QFM465" s="435"/>
      <c r="QFN465" s="435"/>
      <c r="QFO465" s="435"/>
      <c r="QFP465" s="435"/>
      <c r="QFQ465" s="435"/>
      <c r="QFR465" s="435"/>
      <c r="QFS465" s="435"/>
      <c r="QFT465" s="435"/>
      <c r="QFU465" s="435"/>
      <c r="QFV465" s="435"/>
      <c r="QFW465" s="435"/>
      <c r="QFX465" s="435"/>
      <c r="QFY465" s="435"/>
      <c r="QFZ465" s="435"/>
      <c r="QGA465" s="435"/>
      <c r="QGB465" s="435"/>
      <c r="QGC465" s="435"/>
      <c r="QGD465" s="435"/>
      <c r="QGE465" s="435"/>
      <c r="QGF465" s="435"/>
      <c r="QGG465" s="435"/>
      <c r="QGH465" s="435"/>
      <c r="QGI465" s="435"/>
      <c r="QGJ465" s="435"/>
      <c r="QGK465" s="435"/>
      <c r="QGL465" s="435"/>
      <c r="QGM465" s="435"/>
      <c r="QGN465" s="435"/>
      <c r="QGO465" s="435"/>
      <c r="QGP465" s="435"/>
      <c r="QGQ465" s="435"/>
      <c r="QGR465" s="435"/>
      <c r="QGS465" s="435"/>
      <c r="QGT465" s="435"/>
      <c r="QGU465" s="435"/>
      <c r="QGV465" s="435"/>
      <c r="QGW465" s="435"/>
      <c r="QGX465" s="435"/>
      <c r="QGY465" s="435"/>
      <c r="QGZ465" s="435"/>
      <c r="QHA465" s="435"/>
      <c r="QHB465" s="435"/>
      <c r="QHC465" s="435"/>
      <c r="QHD465" s="435"/>
      <c r="QHE465" s="435"/>
      <c r="QHF465" s="435"/>
      <c r="QHG465" s="435"/>
      <c r="QHH465" s="435"/>
      <c r="QHI465" s="435"/>
      <c r="QHJ465" s="435"/>
      <c r="QHK465" s="435"/>
      <c r="QHL465" s="435"/>
      <c r="QHM465" s="435"/>
      <c r="QHN465" s="435"/>
      <c r="QHO465" s="435"/>
      <c r="QHP465" s="435"/>
      <c r="QHQ465" s="435"/>
      <c r="QHR465" s="435"/>
      <c r="QHS465" s="435"/>
      <c r="QHT465" s="435"/>
      <c r="QHU465" s="435"/>
      <c r="QHV465" s="435"/>
      <c r="QHW465" s="435"/>
      <c r="QHX465" s="435"/>
      <c r="QHY465" s="435"/>
      <c r="QHZ465" s="435"/>
      <c r="QIA465" s="435"/>
      <c r="QIB465" s="435"/>
      <c r="QIC465" s="435"/>
      <c r="QID465" s="435"/>
      <c r="QIE465" s="435"/>
      <c r="QIF465" s="435"/>
      <c r="QIG465" s="435"/>
      <c r="QIH465" s="435"/>
      <c r="QII465" s="435"/>
      <c r="QIJ465" s="435"/>
      <c r="QIK465" s="435"/>
      <c r="QIL465" s="435"/>
      <c r="QIM465" s="435"/>
      <c r="QIN465" s="435"/>
      <c r="QIO465" s="435"/>
      <c r="QIP465" s="435"/>
      <c r="QIQ465" s="435"/>
      <c r="QIR465" s="435"/>
      <c r="QIS465" s="435"/>
      <c r="QIT465" s="435"/>
      <c r="QIU465" s="435"/>
      <c r="QIV465" s="435"/>
      <c r="QIW465" s="435"/>
      <c r="QIX465" s="435"/>
      <c r="QIY465" s="435"/>
      <c r="QIZ465" s="435"/>
      <c r="QJA465" s="435"/>
      <c r="QJB465" s="435"/>
      <c r="QJC465" s="435"/>
      <c r="QJD465" s="435"/>
      <c r="QJE465" s="435"/>
      <c r="QJF465" s="435"/>
      <c r="QJG465" s="435"/>
      <c r="QJH465" s="435"/>
      <c r="QJI465" s="435"/>
      <c r="QJJ465" s="435"/>
      <c r="QJK465" s="435"/>
      <c r="QJL465" s="435"/>
      <c r="QJM465" s="435"/>
      <c r="QJN465" s="435"/>
      <c r="QJO465" s="435"/>
      <c r="QJP465" s="435"/>
      <c r="QJQ465" s="435"/>
      <c r="QJR465" s="435"/>
      <c r="QJS465" s="435"/>
      <c r="QJT465" s="435"/>
      <c r="QJU465" s="435"/>
      <c r="QJV465" s="435"/>
      <c r="QJW465" s="435"/>
      <c r="QJX465" s="435"/>
      <c r="QJY465" s="435"/>
      <c r="QJZ465" s="435"/>
      <c r="QKA465" s="435"/>
      <c r="QKB465" s="435"/>
      <c r="QKC465" s="435"/>
      <c r="QKD465" s="435"/>
      <c r="QKE465" s="435"/>
      <c r="QKF465" s="435"/>
      <c r="QKG465" s="435"/>
      <c r="QKH465" s="435"/>
      <c r="QKI465" s="435"/>
      <c r="QKJ465" s="435"/>
      <c r="QKK465" s="435"/>
      <c r="QKL465" s="435"/>
      <c r="QKM465" s="435"/>
      <c r="QKN465" s="435"/>
      <c r="QKO465" s="435"/>
      <c r="QKP465" s="435"/>
      <c r="QKQ465" s="435"/>
      <c r="QKR465" s="435"/>
      <c r="QKS465" s="435"/>
      <c r="QKT465" s="435"/>
      <c r="QKU465" s="435"/>
      <c r="QKV465" s="435"/>
      <c r="QKW465" s="435"/>
      <c r="QKX465" s="435"/>
      <c r="QKY465" s="435"/>
      <c r="QKZ465" s="435"/>
      <c r="QLA465" s="435"/>
      <c r="QLB465" s="435"/>
      <c r="QLC465" s="435"/>
      <c r="QLD465" s="435"/>
      <c r="QLE465" s="435"/>
      <c r="QLF465" s="435"/>
      <c r="QLG465" s="435"/>
      <c r="QLH465" s="435"/>
      <c r="QLI465" s="435"/>
      <c r="QLJ465" s="435"/>
      <c r="QLK465" s="435"/>
      <c r="QLL465" s="435"/>
      <c r="QLM465" s="435"/>
      <c r="QLN465" s="435"/>
      <c r="QLO465" s="435"/>
      <c r="QLP465" s="435"/>
      <c r="QLQ465" s="435"/>
      <c r="QLR465" s="435"/>
      <c r="QLS465" s="435"/>
      <c r="QLT465" s="435"/>
      <c r="QLU465" s="435"/>
      <c r="QLV465" s="435"/>
      <c r="QLW465" s="435"/>
      <c r="QLX465" s="435"/>
      <c r="QLY465" s="435"/>
      <c r="QLZ465" s="435"/>
      <c r="QMA465" s="435"/>
      <c r="QMB465" s="435"/>
      <c r="QMC465" s="435"/>
      <c r="QMD465" s="435"/>
      <c r="QME465" s="435"/>
      <c r="QMF465" s="435"/>
      <c r="QMG465" s="435"/>
      <c r="QMH465" s="435"/>
      <c r="QMI465" s="435"/>
      <c r="QMJ465" s="435"/>
      <c r="QMK465" s="435"/>
      <c r="QML465" s="435"/>
      <c r="QMM465" s="435"/>
      <c r="QMN465" s="435"/>
      <c r="QMO465" s="435"/>
      <c r="QMP465" s="435"/>
      <c r="QMQ465" s="435"/>
      <c r="QMR465" s="435"/>
      <c r="QMS465" s="435"/>
      <c r="QMT465" s="435"/>
      <c r="QMU465" s="435"/>
      <c r="QMV465" s="435"/>
      <c r="QMW465" s="435"/>
      <c r="QMX465" s="435"/>
      <c r="QMY465" s="435"/>
      <c r="QMZ465" s="435"/>
      <c r="QNA465" s="435"/>
      <c r="QNB465" s="435"/>
      <c r="QNC465" s="435"/>
      <c r="QND465" s="435"/>
      <c r="QNE465" s="435"/>
      <c r="QNF465" s="435"/>
      <c r="QNG465" s="435"/>
      <c r="QNH465" s="435"/>
      <c r="QNI465" s="435"/>
      <c r="QNJ465" s="435"/>
      <c r="QNK465" s="435"/>
      <c r="QNL465" s="435"/>
      <c r="QNM465" s="435"/>
      <c r="QNN465" s="435"/>
      <c r="QNO465" s="435"/>
      <c r="QNP465" s="435"/>
      <c r="QNQ465" s="435"/>
      <c r="QNR465" s="435"/>
      <c r="QNS465" s="435"/>
      <c r="QNT465" s="435"/>
      <c r="QNU465" s="435"/>
      <c r="QNV465" s="435"/>
      <c r="QNW465" s="435"/>
      <c r="QNX465" s="435"/>
      <c r="QNY465" s="435"/>
      <c r="QNZ465" s="435"/>
      <c r="QOA465" s="435"/>
      <c r="QOB465" s="435"/>
      <c r="QOC465" s="435"/>
      <c r="QOD465" s="435"/>
      <c r="QOE465" s="435"/>
      <c r="QOF465" s="435"/>
      <c r="QOG465" s="435"/>
      <c r="QOH465" s="435"/>
      <c r="QOI465" s="435"/>
      <c r="QOJ465" s="435"/>
      <c r="QOK465" s="435"/>
      <c r="QOL465" s="435"/>
      <c r="QOM465" s="435"/>
      <c r="QON465" s="435"/>
      <c r="QOO465" s="435"/>
      <c r="QOP465" s="435"/>
      <c r="QOQ465" s="435"/>
      <c r="QOR465" s="435"/>
      <c r="QOS465" s="435"/>
      <c r="QOT465" s="435"/>
      <c r="QOU465" s="435"/>
      <c r="QOV465" s="435"/>
      <c r="QOW465" s="435"/>
      <c r="QOX465" s="435"/>
      <c r="QOY465" s="435"/>
      <c r="QOZ465" s="435"/>
      <c r="QPA465" s="435"/>
      <c r="QPB465" s="435"/>
      <c r="QPC465" s="435"/>
      <c r="QPD465" s="435"/>
      <c r="QPE465" s="435"/>
      <c r="QPF465" s="435"/>
      <c r="QPG465" s="435"/>
      <c r="QPH465" s="435"/>
      <c r="QPI465" s="435"/>
      <c r="QPJ465" s="435"/>
      <c r="QPK465" s="435"/>
      <c r="QPL465" s="435"/>
      <c r="QPM465" s="435"/>
      <c r="QPN465" s="435"/>
      <c r="QPO465" s="435"/>
      <c r="QPP465" s="435"/>
      <c r="QPQ465" s="435"/>
      <c r="QPR465" s="435"/>
      <c r="QPS465" s="435"/>
      <c r="QPT465" s="435"/>
      <c r="QPU465" s="435"/>
      <c r="QPV465" s="435"/>
      <c r="QPW465" s="435"/>
      <c r="QPX465" s="435"/>
      <c r="QPY465" s="435"/>
      <c r="QPZ465" s="435"/>
      <c r="QQA465" s="435"/>
      <c r="QQB465" s="435"/>
      <c r="QQC465" s="435"/>
      <c r="QQD465" s="435"/>
      <c r="QQE465" s="435"/>
      <c r="QQF465" s="435"/>
      <c r="QQG465" s="435"/>
      <c r="QQH465" s="435"/>
      <c r="QQI465" s="435"/>
      <c r="QQJ465" s="435"/>
      <c r="QQK465" s="435"/>
      <c r="QQL465" s="435"/>
      <c r="QQM465" s="435"/>
      <c r="QQN465" s="435"/>
      <c r="QQO465" s="435"/>
      <c r="QQP465" s="435"/>
      <c r="QQQ465" s="435"/>
      <c r="QQR465" s="435"/>
      <c r="QQS465" s="435"/>
      <c r="QQT465" s="435"/>
      <c r="QQU465" s="435"/>
      <c r="QQV465" s="435"/>
      <c r="QQW465" s="435"/>
      <c r="QQX465" s="435"/>
      <c r="QQY465" s="435"/>
      <c r="QQZ465" s="435"/>
      <c r="QRA465" s="435"/>
      <c r="QRB465" s="435"/>
      <c r="QRC465" s="435"/>
      <c r="QRD465" s="435"/>
      <c r="QRE465" s="435"/>
      <c r="QRF465" s="435"/>
      <c r="QRG465" s="435"/>
      <c r="QRH465" s="435"/>
      <c r="QRI465" s="435"/>
      <c r="QRJ465" s="435"/>
      <c r="QRK465" s="435"/>
      <c r="QRL465" s="435"/>
      <c r="QRM465" s="435"/>
      <c r="QRN465" s="435"/>
      <c r="QRO465" s="435"/>
      <c r="QRP465" s="435"/>
      <c r="QRQ465" s="435"/>
      <c r="QRR465" s="435"/>
      <c r="QRS465" s="435"/>
      <c r="QRT465" s="435"/>
      <c r="QRU465" s="435"/>
      <c r="QRV465" s="435"/>
      <c r="QRW465" s="435"/>
      <c r="QRX465" s="435"/>
      <c r="QRY465" s="435"/>
      <c r="QRZ465" s="435"/>
      <c r="QSA465" s="435"/>
      <c r="QSB465" s="435"/>
      <c r="QSC465" s="435"/>
      <c r="QSD465" s="435"/>
      <c r="QSE465" s="435"/>
      <c r="QSF465" s="435"/>
      <c r="QSG465" s="435"/>
      <c r="QSH465" s="435"/>
      <c r="QSI465" s="435"/>
      <c r="QSJ465" s="435"/>
      <c r="QSK465" s="435"/>
      <c r="QSL465" s="435"/>
      <c r="QSM465" s="435"/>
      <c r="QSN465" s="435"/>
      <c r="QSO465" s="435"/>
      <c r="QSP465" s="435"/>
      <c r="QSQ465" s="435"/>
      <c r="QSR465" s="435"/>
      <c r="QSS465" s="435"/>
      <c r="QST465" s="435"/>
      <c r="QSU465" s="435"/>
      <c r="QSV465" s="435"/>
      <c r="QSW465" s="435"/>
      <c r="QSX465" s="435"/>
      <c r="QSY465" s="435"/>
      <c r="QSZ465" s="435"/>
      <c r="QTA465" s="435"/>
      <c r="QTB465" s="435"/>
      <c r="QTC465" s="435"/>
      <c r="QTD465" s="435"/>
      <c r="QTE465" s="435"/>
      <c r="QTF465" s="435"/>
      <c r="QTG465" s="435"/>
      <c r="QTH465" s="435"/>
      <c r="QTI465" s="435"/>
      <c r="QTJ465" s="435"/>
      <c r="QTK465" s="435"/>
      <c r="QTL465" s="435"/>
      <c r="QTM465" s="435"/>
      <c r="QTN465" s="435"/>
      <c r="QTO465" s="435"/>
      <c r="QTP465" s="435"/>
      <c r="QTQ465" s="435"/>
      <c r="QTR465" s="435"/>
      <c r="QTS465" s="435"/>
      <c r="QTT465" s="435"/>
      <c r="QTU465" s="435"/>
      <c r="QTV465" s="435"/>
      <c r="QTW465" s="435"/>
      <c r="QTX465" s="435"/>
      <c r="QTY465" s="435"/>
      <c r="QTZ465" s="435"/>
      <c r="QUA465" s="435"/>
      <c r="QUB465" s="435"/>
      <c r="QUC465" s="435"/>
      <c r="QUD465" s="435"/>
      <c r="QUE465" s="435"/>
      <c r="QUF465" s="435"/>
      <c r="QUG465" s="435"/>
      <c r="QUH465" s="435"/>
      <c r="QUI465" s="435"/>
      <c r="QUJ465" s="435"/>
      <c r="QUK465" s="435"/>
      <c r="QUL465" s="435"/>
      <c r="QUM465" s="435"/>
      <c r="QUN465" s="435"/>
      <c r="QUO465" s="435"/>
      <c r="QUP465" s="435"/>
      <c r="QUQ465" s="435"/>
      <c r="QUR465" s="435"/>
      <c r="QUS465" s="435"/>
      <c r="QUT465" s="435"/>
      <c r="QUU465" s="435"/>
      <c r="QUV465" s="435"/>
      <c r="QUW465" s="435"/>
      <c r="QUX465" s="435"/>
      <c r="QUY465" s="435"/>
      <c r="QUZ465" s="435"/>
      <c r="QVA465" s="435"/>
      <c r="QVB465" s="435"/>
      <c r="QVC465" s="435"/>
      <c r="QVD465" s="435"/>
      <c r="QVE465" s="435"/>
      <c r="QVF465" s="435"/>
      <c r="QVG465" s="435"/>
      <c r="QVH465" s="435"/>
      <c r="QVI465" s="435"/>
      <c r="QVJ465" s="435"/>
      <c r="QVK465" s="435"/>
      <c r="QVL465" s="435"/>
      <c r="QVM465" s="435"/>
      <c r="QVN465" s="435"/>
      <c r="QVO465" s="435"/>
      <c r="QVP465" s="435"/>
      <c r="QVQ465" s="435"/>
      <c r="QVR465" s="435"/>
      <c r="QVS465" s="435"/>
      <c r="QVT465" s="435"/>
      <c r="QVU465" s="435"/>
      <c r="QVV465" s="435"/>
      <c r="QVW465" s="435"/>
      <c r="QVX465" s="435"/>
      <c r="QVY465" s="435"/>
      <c r="QVZ465" s="435"/>
      <c r="QWA465" s="435"/>
      <c r="QWB465" s="435"/>
      <c r="QWC465" s="435"/>
      <c r="QWD465" s="435"/>
      <c r="QWE465" s="435"/>
      <c r="QWF465" s="435"/>
      <c r="QWG465" s="435"/>
      <c r="QWH465" s="435"/>
      <c r="QWI465" s="435"/>
      <c r="QWJ465" s="435"/>
      <c r="QWK465" s="435"/>
      <c r="QWL465" s="435"/>
      <c r="QWM465" s="435"/>
      <c r="QWN465" s="435"/>
      <c r="QWO465" s="435"/>
      <c r="QWP465" s="435"/>
      <c r="QWQ465" s="435"/>
      <c r="QWR465" s="435"/>
      <c r="QWS465" s="435"/>
      <c r="QWT465" s="435"/>
      <c r="QWU465" s="435"/>
      <c r="QWV465" s="435"/>
      <c r="QWW465" s="435"/>
      <c r="QWX465" s="435"/>
      <c r="QWY465" s="435"/>
      <c r="QWZ465" s="435"/>
      <c r="QXA465" s="435"/>
      <c r="QXB465" s="435"/>
      <c r="QXC465" s="435"/>
      <c r="QXD465" s="435"/>
      <c r="QXE465" s="435"/>
      <c r="QXF465" s="435"/>
      <c r="QXG465" s="435"/>
      <c r="QXH465" s="435"/>
      <c r="QXI465" s="435"/>
      <c r="QXJ465" s="435"/>
      <c r="QXK465" s="435"/>
      <c r="QXL465" s="435"/>
      <c r="QXM465" s="435"/>
      <c r="QXN465" s="435"/>
      <c r="QXO465" s="435"/>
      <c r="QXP465" s="435"/>
      <c r="QXQ465" s="435"/>
      <c r="QXR465" s="435"/>
      <c r="QXS465" s="435"/>
      <c r="QXT465" s="435"/>
      <c r="QXU465" s="435"/>
      <c r="QXV465" s="435"/>
      <c r="QXW465" s="435"/>
      <c r="QXX465" s="435"/>
      <c r="QXY465" s="435"/>
      <c r="QXZ465" s="435"/>
      <c r="QYA465" s="435"/>
      <c r="QYB465" s="435"/>
      <c r="QYC465" s="435"/>
      <c r="QYD465" s="435"/>
      <c r="QYE465" s="435"/>
      <c r="QYF465" s="435"/>
      <c r="QYG465" s="435"/>
      <c r="QYH465" s="435"/>
      <c r="QYI465" s="435"/>
      <c r="QYJ465" s="435"/>
      <c r="QYK465" s="435"/>
      <c r="QYL465" s="435"/>
      <c r="QYM465" s="435"/>
      <c r="QYN465" s="435"/>
      <c r="QYO465" s="435"/>
      <c r="QYP465" s="435"/>
      <c r="QYQ465" s="435"/>
      <c r="QYR465" s="435"/>
      <c r="QYS465" s="435"/>
      <c r="QYT465" s="435"/>
      <c r="QYU465" s="435"/>
      <c r="QYV465" s="435"/>
      <c r="QYW465" s="435"/>
      <c r="QYX465" s="435"/>
      <c r="QYY465" s="435"/>
      <c r="QYZ465" s="435"/>
      <c r="QZA465" s="435"/>
      <c r="QZB465" s="435"/>
      <c r="QZC465" s="435"/>
      <c r="QZD465" s="435"/>
      <c r="QZE465" s="435"/>
      <c r="QZF465" s="435"/>
      <c r="QZG465" s="435"/>
      <c r="QZH465" s="435"/>
      <c r="QZI465" s="435"/>
      <c r="QZJ465" s="435"/>
      <c r="QZK465" s="435"/>
      <c r="QZL465" s="435"/>
      <c r="QZM465" s="435"/>
      <c r="QZN465" s="435"/>
      <c r="QZO465" s="435"/>
      <c r="QZP465" s="435"/>
      <c r="QZQ465" s="435"/>
      <c r="QZR465" s="435"/>
      <c r="QZS465" s="435"/>
      <c r="QZT465" s="435"/>
      <c r="QZU465" s="435"/>
      <c r="QZV465" s="435"/>
      <c r="QZW465" s="435"/>
      <c r="QZX465" s="435"/>
      <c r="QZY465" s="435"/>
      <c r="QZZ465" s="435"/>
      <c r="RAA465" s="435"/>
      <c r="RAB465" s="435"/>
      <c r="RAC465" s="435"/>
      <c r="RAD465" s="435"/>
      <c r="RAE465" s="435"/>
      <c r="RAF465" s="435"/>
      <c r="RAG465" s="435"/>
      <c r="RAH465" s="435"/>
      <c r="RAI465" s="435"/>
      <c r="RAJ465" s="435"/>
      <c r="RAK465" s="435"/>
      <c r="RAL465" s="435"/>
      <c r="RAM465" s="435"/>
      <c r="RAN465" s="435"/>
      <c r="RAO465" s="435"/>
      <c r="RAP465" s="435"/>
      <c r="RAQ465" s="435"/>
      <c r="RAR465" s="435"/>
      <c r="RAS465" s="435"/>
      <c r="RAT465" s="435"/>
      <c r="RAU465" s="435"/>
      <c r="RAV465" s="435"/>
      <c r="RAW465" s="435"/>
      <c r="RAX465" s="435"/>
      <c r="RAY465" s="435"/>
      <c r="RAZ465" s="435"/>
      <c r="RBA465" s="435"/>
      <c r="RBB465" s="435"/>
      <c r="RBC465" s="435"/>
      <c r="RBD465" s="435"/>
      <c r="RBE465" s="435"/>
      <c r="RBF465" s="435"/>
      <c r="RBG465" s="435"/>
      <c r="RBH465" s="435"/>
      <c r="RBI465" s="435"/>
      <c r="RBJ465" s="435"/>
      <c r="RBK465" s="435"/>
      <c r="RBL465" s="435"/>
      <c r="RBM465" s="435"/>
      <c r="RBN465" s="435"/>
      <c r="RBO465" s="435"/>
      <c r="RBP465" s="435"/>
      <c r="RBQ465" s="435"/>
      <c r="RBR465" s="435"/>
      <c r="RBS465" s="435"/>
      <c r="RBT465" s="435"/>
      <c r="RBU465" s="435"/>
      <c r="RBV465" s="435"/>
      <c r="RBW465" s="435"/>
      <c r="RBX465" s="435"/>
      <c r="RBY465" s="435"/>
      <c r="RBZ465" s="435"/>
      <c r="RCA465" s="435"/>
      <c r="RCB465" s="435"/>
      <c r="RCC465" s="435"/>
      <c r="RCD465" s="435"/>
      <c r="RCE465" s="435"/>
      <c r="RCF465" s="435"/>
      <c r="RCG465" s="435"/>
      <c r="RCH465" s="435"/>
      <c r="RCI465" s="435"/>
      <c r="RCJ465" s="435"/>
      <c r="RCK465" s="435"/>
      <c r="RCL465" s="435"/>
      <c r="RCM465" s="435"/>
      <c r="RCN465" s="435"/>
      <c r="RCO465" s="435"/>
      <c r="RCP465" s="435"/>
      <c r="RCQ465" s="435"/>
      <c r="RCR465" s="435"/>
      <c r="RCS465" s="435"/>
      <c r="RCT465" s="435"/>
      <c r="RCU465" s="435"/>
      <c r="RCV465" s="435"/>
      <c r="RCW465" s="435"/>
      <c r="RCX465" s="435"/>
      <c r="RCY465" s="435"/>
      <c r="RCZ465" s="435"/>
      <c r="RDA465" s="435"/>
      <c r="RDB465" s="435"/>
      <c r="RDC465" s="435"/>
      <c r="RDD465" s="435"/>
      <c r="RDE465" s="435"/>
      <c r="RDF465" s="435"/>
      <c r="RDG465" s="435"/>
      <c r="RDH465" s="435"/>
      <c r="RDI465" s="435"/>
      <c r="RDJ465" s="435"/>
      <c r="RDK465" s="435"/>
      <c r="RDL465" s="435"/>
      <c r="RDM465" s="435"/>
      <c r="RDN465" s="435"/>
      <c r="RDO465" s="435"/>
      <c r="RDP465" s="435"/>
      <c r="RDQ465" s="435"/>
      <c r="RDR465" s="435"/>
      <c r="RDS465" s="435"/>
      <c r="RDT465" s="435"/>
      <c r="RDU465" s="435"/>
      <c r="RDV465" s="435"/>
      <c r="RDW465" s="435"/>
      <c r="RDX465" s="435"/>
      <c r="RDY465" s="435"/>
      <c r="RDZ465" s="435"/>
      <c r="REA465" s="435"/>
      <c r="REB465" s="435"/>
      <c r="REC465" s="435"/>
      <c r="RED465" s="435"/>
      <c r="REE465" s="435"/>
      <c r="REF465" s="435"/>
      <c r="REG465" s="435"/>
      <c r="REH465" s="435"/>
      <c r="REI465" s="435"/>
      <c r="REJ465" s="435"/>
      <c r="REK465" s="435"/>
      <c r="REL465" s="435"/>
      <c r="REM465" s="435"/>
      <c r="REN465" s="435"/>
      <c r="REO465" s="435"/>
      <c r="REP465" s="435"/>
      <c r="REQ465" s="435"/>
      <c r="RER465" s="435"/>
      <c r="RES465" s="435"/>
      <c r="RET465" s="435"/>
      <c r="REU465" s="435"/>
      <c r="REV465" s="435"/>
      <c r="REW465" s="435"/>
      <c r="REX465" s="435"/>
      <c r="REY465" s="435"/>
      <c r="REZ465" s="435"/>
      <c r="RFA465" s="435"/>
      <c r="RFB465" s="435"/>
      <c r="RFC465" s="435"/>
      <c r="RFD465" s="435"/>
      <c r="RFE465" s="435"/>
      <c r="RFF465" s="435"/>
      <c r="RFG465" s="435"/>
      <c r="RFH465" s="435"/>
      <c r="RFI465" s="435"/>
      <c r="RFJ465" s="435"/>
      <c r="RFK465" s="435"/>
      <c r="RFL465" s="435"/>
      <c r="RFM465" s="435"/>
      <c r="RFN465" s="435"/>
      <c r="RFO465" s="435"/>
      <c r="RFP465" s="435"/>
      <c r="RFQ465" s="435"/>
      <c r="RFR465" s="435"/>
      <c r="RFS465" s="435"/>
      <c r="RFT465" s="435"/>
      <c r="RFU465" s="435"/>
      <c r="RFV465" s="435"/>
      <c r="RFW465" s="435"/>
      <c r="RFX465" s="435"/>
      <c r="RFY465" s="435"/>
      <c r="RFZ465" s="435"/>
      <c r="RGA465" s="435"/>
      <c r="RGB465" s="435"/>
      <c r="RGC465" s="435"/>
      <c r="RGD465" s="435"/>
      <c r="RGE465" s="435"/>
      <c r="RGF465" s="435"/>
      <c r="RGG465" s="435"/>
      <c r="RGH465" s="435"/>
      <c r="RGI465" s="435"/>
      <c r="RGJ465" s="435"/>
      <c r="RGK465" s="435"/>
      <c r="RGL465" s="435"/>
      <c r="RGM465" s="435"/>
      <c r="RGN465" s="435"/>
      <c r="RGO465" s="435"/>
      <c r="RGP465" s="435"/>
      <c r="RGQ465" s="435"/>
      <c r="RGR465" s="435"/>
      <c r="RGS465" s="435"/>
      <c r="RGT465" s="435"/>
      <c r="RGU465" s="435"/>
      <c r="RGV465" s="435"/>
      <c r="RGW465" s="435"/>
      <c r="RGX465" s="435"/>
      <c r="RGY465" s="435"/>
      <c r="RGZ465" s="435"/>
      <c r="RHA465" s="435"/>
      <c r="RHB465" s="435"/>
      <c r="RHC465" s="435"/>
      <c r="RHD465" s="435"/>
      <c r="RHE465" s="435"/>
      <c r="RHF465" s="435"/>
      <c r="RHG465" s="435"/>
      <c r="RHH465" s="435"/>
      <c r="RHI465" s="435"/>
      <c r="RHJ465" s="435"/>
      <c r="RHK465" s="435"/>
      <c r="RHL465" s="435"/>
      <c r="RHM465" s="435"/>
      <c r="RHN465" s="435"/>
      <c r="RHO465" s="435"/>
      <c r="RHP465" s="435"/>
      <c r="RHQ465" s="435"/>
      <c r="RHR465" s="435"/>
      <c r="RHS465" s="435"/>
      <c r="RHT465" s="435"/>
      <c r="RHU465" s="435"/>
      <c r="RHV465" s="435"/>
      <c r="RHW465" s="435"/>
      <c r="RHX465" s="435"/>
      <c r="RHY465" s="435"/>
      <c r="RHZ465" s="435"/>
      <c r="RIA465" s="435"/>
      <c r="RIB465" s="435"/>
      <c r="RIC465" s="435"/>
      <c r="RID465" s="435"/>
      <c r="RIE465" s="435"/>
      <c r="RIF465" s="435"/>
      <c r="RIG465" s="435"/>
      <c r="RIH465" s="435"/>
      <c r="RII465" s="435"/>
      <c r="RIJ465" s="435"/>
      <c r="RIK465" s="435"/>
      <c r="RIL465" s="435"/>
      <c r="RIM465" s="435"/>
      <c r="RIN465" s="435"/>
      <c r="RIO465" s="435"/>
      <c r="RIP465" s="435"/>
      <c r="RIQ465" s="435"/>
      <c r="RIR465" s="435"/>
      <c r="RIS465" s="435"/>
      <c r="RIT465" s="435"/>
      <c r="RIU465" s="435"/>
      <c r="RIV465" s="435"/>
      <c r="RIW465" s="435"/>
      <c r="RIX465" s="435"/>
      <c r="RIY465" s="435"/>
      <c r="RIZ465" s="435"/>
      <c r="RJA465" s="435"/>
      <c r="RJB465" s="435"/>
      <c r="RJC465" s="435"/>
      <c r="RJD465" s="435"/>
      <c r="RJE465" s="435"/>
      <c r="RJF465" s="435"/>
      <c r="RJG465" s="435"/>
      <c r="RJH465" s="435"/>
      <c r="RJI465" s="435"/>
      <c r="RJJ465" s="435"/>
      <c r="RJK465" s="435"/>
      <c r="RJL465" s="435"/>
      <c r="RJM465" s="435"/>
      <c r="RJN465" s="435"/>
      <c r="RJO465" s="435"/>
      <c r="RJP465" s="435"/>
      <c r="RJQ465" s="435"/>
      <c r="RJR465" s="435"/>
      <c r="RJS465" s="435"/>
      <c r="RJT465" s="435"/>
      <c r="RJU465" s="435"/>
      <c r="RJV465" s="435"/>
      <c r="RJW465" s="435"/>
      <c r="RJX465" s="435"/>
      <c r="RJY465" s="435"/>
      <c r="RJZ465" s="435"/>
      <c r="RKA465" s="435"/>
      <c r="RKB465" s="435"/>
      <c r="RKC465" s="435"/>
      <c r="RKD465" s="435"/>
      <c r="RKE465" s="435"/>
      <c r="RKF465" s="435"/>
      <c r="RKG465" s="435"/>
      <c r="RKH465" s="435"/>
      <c r="RKI465" s="435"/>
      <c r="RKJ465" s="435"/>
      <c r="RKK465" s="435"/>
      <c r="RKL465" s="435"/>
      <c r="RKM465" s="435"/>
      <c r="RKN465" s="435"/>
      <c r="RKO465" s="435"/>
      <c r="RKP465" s="435"/>
      <c r="RKQ465" s="435"/>
      <c r="RKR465" s="435"/>
      <c r="RKS465" s="435"/>
      <c r="RKT465" s="435"/>
      <c r="RKU465" s="435"/>
      <c r="RKV465" s="435"/>
      <c r="RKW465" s="435"/>
      <c r="RKX465" s="435"/>
      <c r="RKY465" s="435"/>
      <c r="RKZ465" s="435"/>
      <c r="RLA465" s="435"/>
      <c r="RLB465" s="435"/>
      <c r="RLC465" s="435"/>
      <c r="RLD465" s="435"/>
      <c r="RLE465" s="435"/>
      <c r="RLF465" s="435"/>
      <c r="RLG465" s="435"/>
      <c r="RLH465" s="435"/>
      <c r="RLI465" s="435"/>
      <c r="RLJ465" s="435"/>
      <c r="RLK465" s="435"/>
      <c r="RLL465" s="435"/>
      <c r="RLM465" s="435"/>
      <c r="RLN465" s="435"/>
      <c r="RLO465" s="435"/>
      <c r="RLP465" s="435"/>
      <c r="RLQ465" s="435"/>
      <c r="RLR465" s="435"/>
      <c r="RLS465" s="435"/>
      <c r="RLT465" s="435"/>
      <c r="RLU465" s="435"/>
      <c r="RLV465" s="435"/>
      <c r="RLW465" s="435"/>
      <c r="RLX465" s="435"/>
      <c r="RLY465" s="435"/>
      <c r="RLZ465" s="435"/>
      <c r="RMA465" s="435"/>
      <c r="RMB465" s="435"/>
      <c r="RMC465" s="435"/>
      <c r="RMD465" s="435"/>
      <c r="RME465" s="435"/>
      <c r="RMF465" s="435"/>
      <c r="RMG465" s="435"/>
      <c r="RMH465" s="435"/>
      <c r="RMI465" s="435"/>
      <c r="RMJ465" s="435"/>
      <c r="RMK465" s="435"/>
      <c r="RML465" s="435"/>
      <c r="RMM465" s="435"/>
      <c r="RMN465" s="435"/>
      <c r="RMO465" s="435"/>
      <c r="RMP465" s="435"/>
      <c r="RMQ465" s="435"/>
      <c r="RMR465" s="435"/>
      <c r="RMS465" s="435"/>
      <c r="RMT465" s="435"/>
      <c r="RMU465" s="435"/>
      <c r="RMV465" s="435"/>
      <c r="RMW465" s="435"/>
      <c r="RMX465" s="435"/>
      <c r="RMY465" s="435"/>
      <c r="RMZ465" s="435"/>
      <c r="RNA465" s="435"/>
      <c r="RNB465" s="435"/>
      <c r="RNC465" s="435"/>
      <c r="RND465" s="435"/>
      <c r="RNE465" s="435"/>
      <c r="RNF465" s="435"/>
      <c r="RNG465" s="435"/>
      <c r="RNH465" s="435"/>
      <c r="RNI465" s="435"/>
      <c r="RNJ465" s="435"/>
      <c r="RNK465" s="435"/>
      <c r="RNL465" s="435"/>
      <c r="RNM465" s="435"/>
      <c r="RNN465" s="435"/>
      <c r="RNO465" s="435"/>
      <c r="RNP465" s="435"/>
      <c r="RNQ465" s="435"/>
      <c r="RNR465" s="435"/>
      <c r="RNS465" s="435"/>
      <c r="RNT465" s="435"/>
      <c r="RNU465" s="435"/>
      <c r="RNV465" s="435"/>
      <c r="RNW465" s="435"/>
      <c r="RNX465" s="435"/>
      <c r="RNY465" s="435"/>
      <c r="RNZ465" s="435"/>
      <c r="ROA465" s="435"/>
      <c r="ROB465" s="435"/>
      <c r="ROC465" s="435"/>
      <c r="ROD465" s="435"/>
      <c r="ROE465" s="435"/>
      <c r="ROF465" s="435"/>
      <c r="ROG465" s="435"/>
      <c r="ROH465" s="435"/>
      <c r="ROI465" s="435"/>
      <c r="ROJ465" s="435"/>
      <c r="ROK465" s="435"/>
      <c r="ROL465" s="435"/>
      <c r="ROM465" s="435"/>
      <c r="RON465" s="435"/>
      <c r="ROO465" s="435"/>
      <c r="ROP465" s="435"/>
      <c r="ROQ465" s="435"/>
      <c r="ROR465" s="435"/>
      <c r="ROS465" s="435"/>
      <c r="ROT465" s="435"/>
      <c r="ROU465" s="435"/>
      <c r="ROV465" s="435"/>
      <c r="ROW465" s="435"/>
      <c r="ROX465" s="435"/>
      <c r="ROY465" s="435"/>
      <c r="ROZ465" s="435"/>
      <c r="RPA465" s="435"/>
      <c r="RPB465" s="435"/>
      <c r="RPC465" s="435"/>
      <c r="RPD465" s="435"/>
      <c r="RPE465" s="435"/>
      <c r="RPF465" s="435"/>
      <c r="RPG465" s="435"/>
      <c r="RPH465" s="435"/>
      <c r="RPI465" s="435"/>
      <c r="RPJ465" s="435"/>
      <c r="RPK465" s="435"/>
      <c r="RPL465" s="435"/>
      <c r="RPM465" s="435"/>
      <c r="RPN465" s="435"/>
      <c r="RPO465" s="435"/>
      <c r="RPP465" s="435"/>
      <c r="RPQ465" s="435"/>
      <c r="RPR465" s="435"/>
      <c r="RPS465" s="435"/>
      <c r="RPT465" s="435"/>
      <c r="RPU465" s="435"/>
      <c r="RPV465" s="435"/>
      <c r="RPW465" s="435"/>
      <c r="RPX465" s="435"/>
      <c r="RPY465" s="435"/>
      <c r="RPZ465" s="435"/>
      <c r="RQA465" s="435"/>
      <c r="RQB465" s="435"/>
      <c r="RQC465" s="435"/>
      <c r="RQD465" s="435"/>
      <c r="RQE465" s="435"/>
      <c r="RQF465" s="435"/>
      <c r="RQG465" s="435"/>
      <c r="RQH465" s="435"/>
      <c r="RQI465" s="435"/>
      <c r="RQJ465" s="435"/>
      <c r="RQK465" s="435"/>
      <c r="RQL465" s="435"/>
      <c r="RQM465" s="435"/>
      <c r="RQN465" s="435"/>
      <c r="RQO465" s="435"/>
      <c r="RQP465" s="435"/>
      <c r="RQQ465" s="435"/>
      <c r="RQR465" s="435"/>
      <c r="RQS465" s="435"/>
      <c r="RQT465" s="435"/>
      <c r="RQU465" s="435"/>
      <c r="RQV465" s="435"/>
      <c r="RQW465" s="435"/>
      <c r="RQX465" s="435"/>
      <c r="RQY465" s="435"/>
      <c r="RQZ465" s="435"/>
      <c r="RRA465" s="435"/>
      <c r="RRB465" s="435"/>
      <c r="RRC465" s="435"/>
      <c r="RRD465" s="435"/>
      <c r="RRE465" s="435"/>
      <c r="RRF465" s="435"/>
      <c r="RRG465" s="435"/>
      <c r="RRH465" s="435"/>
      <c r="RRI465" s="435"/>
      <c r="RRJ465" s="435"/>
      <c r="RRK465" s="435"/>
      <c r="RRL465" s="435"/>
      <c r="RRM465" s="435"/>
      <c r="RRN465" s="435"/>
      <c r="RRO465" s="435"/>
      <c r="RRP465" s="435"/>
      <c r="RRQ465" s="435"/>
      <c r="RRR465" s="435"/>
      <c r="RRS465" s="435"/>
      <c r="RRT465" s="435"/>
      <c r="RRU465" s="435"/>
      <c r="RRV465" s="435"/>
      <c r="RRW465" s="435"/>
      <c r="RRX465" s="435"/>
      <c r="RRY465" s="435"/>
      <c r="RRZ465" s="435"/>
      <c r="RSA465" s="435"/>
      <c r="RSB465" s="435"/>
      <c r="RSC465" s="435"/>
      <c r="RSD465" s="435"/>
      <c r="RSE465" s="435"/>
      <c r="RSF465" s="435"/>
      <c r="RSG465" s="435"/>
      <c r="RSH465" s="435"/>
      <c r="RSI465" s="435"/>
      <c r="RSJ465" s="435"/>
      <c r="RSK465" s="435"/>
      <c r="RSL465" s="435"/>
      <c r="RSM465" s="435"/>
      <c r="RSN465" s="435"/>
      <c r="RSO465" s="435"/>
      <c r="RSP465" s="435"/>
      <c r="RSQ465" s="435"/>
      <c r="RSR465" s="435"/>
      <c r="RSS465" s="435"/>
      <c r="RST465" s="435"/>
      <c r="RSU465" s="435"/>
      <c r="RSV465" s="435"/>
      <c r="RSW465" s="435"/>
      <c r="RSX465" s="435"/>
      <c r="RSY465" s="435"/>
      <c r="RSZ465" s="435"/>
      <c r="RTA465" s="435"/>
      <c r="RTB465" s="435"/>
      <c r="RTC465" s="435"/>
      <c r="RTD465" s="435"/>
      <c r="RTE465" s="435"/>
      <c r="RTF465" s="435"/>
      <c r="RTG465" s="435"/>
      <c r="RTH465" s="435"/>
      <c r="RTI465" s="435"/>
      <c r="RTJ465" s="435"/>
      <c r="RTK465" s="435"/>
      <c r="RTL465" s="435"/>
      <c r="RTM465" s="435"/>
      <c r="RTN465" s="435"/>
      <c r="RTO465" s="435"/>
      <c r="RTP465" s="435"/>
      <c r="RTQ465" s="435"/>
      <c r="RTR465" s="435"/>
      <c r="RTS465" s="435"/>
      <c r="RTT465" s="435"/>
      <c r="RTU465" s="435"/>
      <c r="RTV465" s="435"/>
      <c r="RTW465" s="435"/>
      <c r="RTX465" s="435"/>
      <c r="RTY465" s="435"/>
      <c r="RTZ465" s="435"/>
      <c r="RUA465" s="435"/>
      <c r="RUB465" s="435"/>
      <c r="RUC465" s="435"/>
      <c r="RUD465" s="435"/>
      <c r="RUE465" s="435"/>
      <c r="RUF465" s="435"/>
      <c r="RUG465" s="435"/>
      <c r="RUH465" s="435"/>
      <c r="RUI465" s="435"/>
      <c r="RUJ465" s="435"/>
      <c r="RUK465" s="435"/>
      <c r="RUL465" s="435"/>
      <c r="RUM465" s="435"/>
      <c r="RUN465" s="435"/>
      <c r="RUO465" s="435"/>
      <c r="RUP465" s="435"/>
      <c r="RUQ465" s="435"/>
      <c r="RUR465" s="435"/>
      <c r="RUS465" s="435"/>
      <c r="RUT465" s="435"/>
      <c r="RUU465" s="435"/>
      <c r="RUV465" s="435"/>
      <c r="RUW465" s="435"/>
      <c r="RUX465" s="435"/>
      <c r="RUY465" s="435"/>
      <c r="RUZ465" s="435"/>
      <c r="RVA465" s="435"/>
      <c r="RVB465" s="435"/>
      <c r="RVC465" s="435"/>
      <c r="RVD465" s="435"/>
      <c r="RVE465" s="435"/>
      <c r="RVF465" s="435"/>
      <c r="RVG465" s="435"/>
      <c r="RVH465" s="435"/>
      <c r="RVI465" s="435"/>
      <c r="RVJ465" s="435"/>
      <c r="RVK465" s="435"/>
      <c r="RVL465" s="435"/>
      <c r="RVM465" s="435"/>
      <c r="RVN465" s="435"/>
      <c r="RVO465" s="435"/>
      <c r="RVP465" s="435"/>
      <c r="RVQ465" s="435"/>
      <c r="RVR465" s="435"/>
      <c r="RVS465" s="435"/>
      <c r="RVT465" s="435"/>
      <c r="RVU465" s="435"/>
      <c r="RVV465" s="435"/>
      <c r="RVW465" s="435"/>
      <c r="RVX465" s="435"/>
      <c r="RVY465" s="435"/>
      <c r="RVZ465" s="435"/>
      <c r="RWA465" s="435"/>
      <c r="RWB465" s="435"/>
      <c r="RWC465" s="435"/>
      <c r="RWD465" s="435"/>
      <c r="RWE465" s="435"/>
      <c r="RWF465" s="435"/>
      <c r="RWG465" s="435"/>
      <c r="RWH465" s="435"/>
      <c r="RWI465" s="435"/>
      <c r="RWJ465" s="435"/>
      <c r="RWK465" s="435"/>
      <c r="RWL465" s="435"/>
      <c r="RWM465" s="435"/>
      <c r="RWN465" s="435"/>
      <c r="RWO465" s="435"/>
      <c r="RWP465" s="435"/>
      <c r="RWQ465" s="435"/>
      <c r="RWR465" s="435"/>
      <c r="RWS465" s="435"/>
      <c r="RWT465" s="435"/>
      <c r="RWU465" s="435"/>
      <c r="RWV465" s="435"/>
      <c r="RWW465" s="435"/>
      <c r="RWX465" s="435"/>
      <c r="RWY465" s="435"/>
      <c r="RWZ465" s="435"/>
      <c r="RXA465" s="435"/>
      <c r="RXB465" s="435"/>
      <c r="RXC465" s="435"/>
      <c r="RXD465" s="435"/>
      <c r="RXE465" s="435"/>
      <c r="RXF465" s="435"/>
      <c r="RXG465" s="435"/>
      <c r="RXH465" s="435"/>
      <c r="RXI465" s="435"/>
      <c r="RXJ465" s="435"/>
      <c r="RXK465" s="435"/>
      <c r="RXL465" s="435"/>
      <c r="RXM465" s="435"/>
      <c r="RXN465" s="435"/>
      <c r="RXO465" s="435"/>
      <c r="RXP465" s="435"/>
      <c r="RXQ465" s="435"/>
      <c r="RXR465" s="435"/>
      <c r="RXS465" s="435"/>
      <c r="RXT465" s="435"/>
      <c r="RXU465" s="435"/>
      <c r="RXV465" s="435"/>
      <c r="RXW465" s="435"/>
      <c r="RXX465" s="435"/>
      <c r="RXY465" s="435"/>
      <c r="RXZ465" s="435"/>
      <c r="RYA465" s="435"/>
      <c r="RYB465" s="435"/>
      <c r="RYC465" s="435"/>
      <c r="RYD465" s="435"/>
      <c r="RYE465" s="435"/>
      <c r="RYF465" s="435"/>
      <c r="RYG465" s="435"/>
      <c r="RYH465" s="435"/>
      <c r="RYI465" s="435"/>
      <c r="RYJ465" s="435"/>
      <c r="RYK465" s="435"/>
      <c r="RYL465" s="435"/>
      <c r="RYM465" s="435"/>
      <c r="RYN465" s="435"/>
      <c r="RYO465" s="435"/>
      <c r="RYP465" s="435"/>
      <c r="RYQ465" s="435"/>
      <c r="RYR465" s="435"/>
      <c r="RYS465" s="435"/>
      <c r="RYT465" s="435"/>
      <c r="RYU465" s="435"/>
      <c r="RYV465" s="435"/>
      <c r="RYW465" s="435"/>
      <c r="RYX465" s="435"/>
      <c r="RYY465" s="435"/>
      <c r="RYZ465" s="435"/>
      <c r="RZA465" s="435"/>
      <c r="RZB465" s="435"/>
      <c r="RZC465" s="435"/>
      <c r="RZD465" s="435"/>
      <c r="RZE465" s="435"/>
      <c r="RZF465" s="435"/>
      <c r="RZG465" s="435"/>
      <c r="RZH465" s="435"/>
      <c r="RZI465" s="435"/>
      <c r="RZJ465" s="435"/>
      <c r="RZK465" s="435"/>
      <c r="RZL465" s="435"/>
      <c r="RZM465" s="435"/>
      <c r="RZN465" s="435"/>
      <c r="RZO465" s="435"/>
      <c r="RZP465" s="435"/>
      <c r="RZQ465" s="435"/>
      <c r="RZR465" s="435"/>
      <c r="RZS465" s="435"/>
      <c r="RZT465" s="435"/>
      <c r="RZU465" s="435"/>
      <c r="RZV465" s="435"/>
      <c r="RZW465" s="435"/>
      <c r="RZX465" s="435"/>
      <c r="RZY465" s="435"/>
      <c r="RZZ465" s="435"/>
      <c r="SAA465" s="435"/>
      <c r="SAB465" s="435"/>
      <c r="SAC465" s="435"/>
      <c r="SAD465" s="435"/>
      <c r="SAE465" s="435"/>
      <c r="SAF465" s="435"/>
      <c r="SAG465" s="435"/>
      <c r="SAH465" s="435"/>
      <c r="SAI465" s="435"/>
      <c r="SAJ465" s="435"/>
      <c r="SAK465" s="435"/>
      <c r="SAL465" s="435"/>
      <c r="SAM465" s="435"/>
      <c r="SAN465" s="435"/>
      <c r="SAO465" s="435"/>
      <c r="SAP465" s="435"/>
      <c r="SAQ465" s="435"/>
      <c r="SAR465" s="435"/>
      <c r="SAS465" s="435"/>
      <c r="SAT465" s="435"/>
      <c r="SAU465" s="435"/>
      <c r="SAV465" s="435"/>
      <c r="SAW465" s="435"/>
      <c r="SAX465" s="435"/>
      <c r="SAY465" s="435"/>
      <c r="SAZ465" s="435"/>
      <c r="SBA465" s="435"/>
      <c r="SBB465" s="435"/>
      <c r="SBC465" s="435"/>
      <c r="SBD465" s="435"/>
      <c r="SBE465" s="435"/>
      <c r="SBF465" s="435"/>
      <c r="SBG465" s="435"/>
      <c r="SBH465" s="435"/>
      <c r="SBI465" s="435"/>
      <c r="SBJ465" s="435"/>
      <c r="SBK465" s="435"/>
      <c r="SBL465" s="435"/>
      <c r="SBM465" s="435"/>
      <c r="SBN465" s="435"/>
      <c r="SBO465" s="435"/>
      <c r="SBP465" s="435"/>
      <c r="SBQ465" s="435"/>
      <c r="SBR465" s="435"/>
      <c r="SBS465" s="435"/>
      <c r="SBT465" s="435"/>
      <c r="SBU465" s="435"/>
      <c r="SBV465" s="435"/>
      <c r="SBW465" s="435"/>
      <c r="SBX465" s="435"/>
      <c r="SBY465" s="435"/>
      <c r="SBZ465" s="435"/>
      <c r="SCA465" s="435"/>
      <c r="SCB465" s="435"/>
      <c r="SCC465" s="435"/>
      <c r="SCD465" s="435"/>
      <c r="SCE465" s="435"/>
      <c r="SCF465" s="435"/>
      <c r="SCG465" s="435"/>
      <c r="SCH465" s="435"/>
      <c r="SCI465" s="435"/>
      <c r="SCJ465" s="435"/>
      <c r="SCK465" s="435"/>
      <c r="SCL465" s="435"/>
      <c r="SCM465" s="435"/>
      <c r="SCN465" s="435"/>
      <c r="SCO465" s="435"/>
      <c r="SCP465" s="435"/>
      <c r="SCQ465" s="435"/>
      <c r="SCR465" s="435"/>
      <c r="SCS465" s="435"/>
      <c r="SCT465" s="435"/>
      <c r="SCU465" s="435"/>
      <c r="SCV465" s="435"/>
      <c r="SCW465" s="435"/>
      <c r="SCX465" s="435"/>
      <c r="SCY465" s="435"/>
      <c r="SCZ465" s="435"/>
      <c r="SDA465" s="435"/>
      <c r="SDB465" s="435"/>
      <c r="SDC465" s="435"/>
      <c r="SDD465" s="435"/>
      <c r="SDE465" s="435"/>
      <c r="SDF465" s="435"/>
      <c r="SDG465" s="435"/>
      <c r="SDH465" s="435"/>
      <c r="SDI465" s="435"/>
      <c r="SDJ465" s="435"/>
      <c r="SDK465" s="435"/>
      <c r="SDL465" s="435"/>
      <c r="SDM465" s="435"/>
      <c r="SDN465" s="435"/>
      <c r="SDO465" s="435"/>
      <c r="SDP465" s="435"/>
      <c r="SDQ465" s="435"/>
      <c r="SDR465" s="435"/>
      <c r="SDS465" s="435"/>
      <c r="SDT465" s="435"/>
      <c r="SDU465" s="435"/>
      <c r="SDV465" s="435"/>
      <c r="SDW465" s="435"/>
      <c r="SDX465" s="435"/>
      <c r="SDY465" s="435"/>
      <c r="SDZ465" s="435"/>
      <c r="SEA465" s="435"/>
      <c r="SEB465" s="435"/>
      <c r="SEC465" s="435"/>
      <c r="SED465" s="435"/>
      <c r="SEE465" s="435"/>
      <c r="SEF465" s="435"/>
      <c r="SEG465" s="435"/>
      <c r="SEH465" s="435"/>
      <c r="SEI465" s="435"/>
      <c r="SEJ465" s="435"/>
      <c r="SEK465" s="435"/>
      <c r="SEL465" s="435"/>
      <c r="SEM465" s="435"/>
      <c r="SEN465" s="435"/>
      <c r="SEO465" s="435"/>
      <c r="SEP465" s="435"/>
      <c r="SEQ465" s="435"/>
      <c r="SER465" s="435"/>
      <c r="SES465" s="435"/>
      <c r="SET465" s="435"/>
      <c r="SEU465" s="435"/>
      <c r="SEV465" s="435"/>
      <c r="SEW465" s="435"/>
      <c r="SEX465" s="435"/>
      <c r="SEY465" s="435"/>
      <c r="SEZ465" s="435"/>
      <c r="SFA465" s="435"/>
      <c r="SFB465" s="435"/>
      <c r="SFC465" s="435"/>
      <c r="SFD465" s="435"/>
      <c r="SFE465" s="435"/>
      <c r="SFF465" s="435"/>
      <c r="SFG465" s="435"/>
      <c r="SFH465" s="435"/>
      <c r="SFI465" s="435"/>
      <c r="SFJ465" s="435"/>
      <c r="SFK465" s="435"/>
      <c r="SFL465" s="435"/>
      <c r="SFM465" s="435"/>
      <c r="SFN465" s="435"/>
      <c r="SFO465" s="435"/>
      <c r="SFP465" s="435"/>
      <c r="SFQ465" s="435"/>
      <c r="SFR465" s="435"/>
      <c r="SFS465" s="435"/>
      <c r="SFT465" s="435"/>
      <c r="SFU465" s="435"/>
      <c r="SFV465" s="435"/>
      <c r="SFW465" s="435"/>
      <c r="SFX465" s="435"/>
      <c r="SFY465" s="435"/>
      <c r="SFZ465" s="435"/>
      <c r="SGA465" s="435"/>
      <c r="SGB465" s="435"/>
      <c r="SGC465" s="435"/>
      <c r="SGD465" s="435"/>
      <c r="SGE465" s="435"/>
      <c r="SGF465" s="435"/>
      <c r="SGG465" s="435"/>
      <c r="SGH465" s="435"/>
      <c r="SGI465" s="435"/>
      <c r="SGJ465" s="435"/>
      <c r="SGK465" s="435"/>
      <c r="SGL465" s="435"/>
      <c r="SGM465" s="435"/>
      <c r="SGN465" s="435"/>
      <c r="SGO465" s="435"/>
      <c r="SGP465" s="435"/>
      <c r="SGQ465" s="435"/>
      <c r="SGR465" s="435"/>
      <c r="SGS465" s="435"/>
      <c r="SGT465" s="435"/>
      <c r="SGU465" s="435"/>
      <c r="SGV465" s="435"/>
      <c r="SGW465" s="435"/>
      <c r="SGX465" s="435"/>
      <c r="SGY465" s="435"/>
      <c r="SGZ465" s="435"/>
      <c r="SHA465" s="435"/>
      <c r="SHB465" s="435"/>
      <c r="SHC465" s="435"/>
      <c r="SHD465" s="435"/>
      <c r="SHE465" s="435"/>
      <c r="SHF465" s="435"/>
      <c r="SHG465" s="435"/>
      <c r="SHH465" s="435"/>
      <c r="SHI465" s="435"/>
      <c r="SHJ465" s="435"/>
      <c r="SHK465" s="435"/>
      <c r="SHL465" s="435"/>
      <c r="SHM465" s="435"/>
      <c r="SHN465" s="435"/>
      <c r="SHO465" s="435"/>
      <c r="SHP465" s="435"/>
      <c r="SHQ465" s="435"/>
      <c r="SHR465" s="435"/>
      <c r="SHS465" s="435"/>
      <c r="SHT465" s="435"/>
      <c r="SHU465" s="435"/>
      <c r="SHV465" s="435"/>
      <c r="SHW465" s="435"/>
      <c r="SHX465" s="435"/>
      <c r="SHY465" s="435"/>
      <c r="SHZ465" s="435"/>
      <c r="SIA465" s="435"/>
      <c r="SIB465" s="435"/>
      <c r="SIC465" s="435"/>
      <c r="SID465" s="435"/>
      <c r="SIE465" s="435"/>
      <c r="SIF465" s="435"/>
      <c r="SIG465" s="435"/>
      <c r="SIH465" s="435"/>
      <c r="SII465" s="435"/>
      <c r="SIJ465" s="435"/>
      <c r="SIK465" s="435"/>
      <c r="SIL465" s="435"/>
      <c r="SIM465" s="435"/>
      <c r="SIN465" s="435"/>
      <c r="SIO465" s="435"/>
      <c r="SIP465" s="435"/>
      <c r="SIQ465" s="435"/>
      <c r="SIR465" s="435"/>
      <c r="SIS465" s="435"/>
      <c r="SIT465" s="435"/>
      <c r="SIU465" s="435"/>
      <c r="SIV465" s="435"/>
      <c r="SIW465" s="435"/>
      <c r="SIX465" s="435"/>
      <c r="SIY465" s="435"/>
      <c r="SIZ465" s="435"/>
      <c r="SJA465" s="435"/>
      <c r="SJB465" s="435"/>
      <c r="SJC465" s="435"/>
      <c r="SJD465" s="435"/>
      <c r="SJE465" s="435"/>
      <c r="SJF465" s="435"/>
      <c r="SJG465" s="435"/>
      <c r="SJH465" s="435"/>
      <c r="SJI465" s="435"/>
      <c r="SJJ465" s="435"/>
      <c r="SJK465" s="435"/>
      <c r="SJL465" s="435"/>
      <c r="SJM465" s="435"/>
      <c r="SJN465" s="435"/>
      <c r="SJO465" s="435"/>
      <c r="SJP465" s="435"/>
      <c r="SJQ465" s="435"/>
      <c r="SJR465" s="435"/>
      <c r="SJS465" s="435"/>
      <c r="SJT465" s="435"/>
      <c r="SJU465" s="435"/>
      <c r="SJV465" s="435"/>
      <c r="SJW465" s="435"/>
      <c r="SJX465" s="435"/>
      <c r="SJY465" s="435"/>
      <c r="SJZ465" s="435"/>
      <c r="SKA465" s="435"/>
      <c r="SKB465" s="435"/>
      <c r="SKC465" s="435"/>
      <c r="SKD465" s="435"/>
      <c r="SKE465" s="435"/>
      <c r="SKF465" s="435"/>
      <c r="SKG465" s="435"/>
      <c r="SKH465" s="435"/>
      <c r="SKI465" s="435"/>
      <c r="SKJ465" s="435"/>
      <c r="SKK465" s="435"/>
      <c r="SKL465" s="435"/>
      <c r="SKM465" s="435"/>
      <c r="SKN465" s="435"/>
      <c r="SKO465" s="435"/>
      <c r="SKP465" s="435"/>
      <c r="SKQ465" s="435"/>
      <c r="SKR465" s="435"/>
      <c r="SKS465" s="435"/>
      <c r="SKT465" s="435"/>
      <c r="SKU465" s="435"/>
      <c r="SKV465" s="435"/>
      <c r="SKW465" s="435"/>
      <c r="SKX465" s="435"/>
      <c r="SKY465" s="435"/>
      <c r="SKZ465" s="435"/>
      <c r="SLA465" s="435"/>
      <c r="SLB465" s="435"/>
      <c r="SLC465" s="435"/>
      <c r="SLD465" s="435"/>
      <c r="SLE465" s="435"/>
      <c r="SLF465" s="435"/>
      <c r="SLG465" s="435"/>
      <c r="SLH465" s="435"/>
      <c r="SLI465" s="435"/>
      <c r="SLJ465" s="435"/>
      <c r="SLK465" s="435"/>
      <c r="SLL465" s="435"/>
      <c r="SLM465" s="435"/>
      <c r="SLN465" s="435"/>
      <c r="SLO465" s="435"/>
      <c r="SLP465" s="435"/>
      <c r="SLQ465" s="435"/>
      <c r="SLR465" s="435"/>
      <c r="SLS465" s="435"/>
      <c r="SLT465" s="435"/>
      <c r="SLU465" s="435"/>
      <c r="SLV465" s="435"/>
      <c r="SLW465" s="435"/>
      <c r="SLX465" s="435"/>
      <c r="SLY465" s="435"/>
      <c r="SLZ465" s="435"/>
      <c r="SMA465" s="435"/>
      <c r="SMB465" s="435"/>
      <c r="SMC465" s="435"/>
      <c r="SMD465" s="435"/>
      <c r="SME465" s="435"/>
      <c r="SMF465" s="435"/>
      <c r="SMG465" s="435"/>
      <c r="SMH465" s="435"/>
      <c r="SMI465" s="435"/>
      <c r="SMJ465" s="435"/>
      <c r="SMK465" s="435"/>
      <c r="SML465" s="435"/>
      <c r="SMM465" s="435"/>
      <c r="SMN465" s="435"/>
      <c r="SMO465" s="435"/>
      <c r="SMP465" s="435"/>
      <c r="SMQ465" s="435"/>
      <c r="SMR465" s="435"/>
      <c r="SMS465" s="435"/>
      <c r="SMT465" s="435"/>
      <c r="SMU465" s="435"/>
      <c r="SMV465" s="435"/>
      <c r="SMW465" s="435"/>
      <c r="SMX465" s="435"/>
      <c r="SMY465" s="435"/>
      <c r="SMZ465" s="435"/>
      <c r="SNA465" s="435"/>
      <c r="SNB465" s="435"/>
      <c r="SNC465" s="435"/>
      <c r="SND465" s="435"/>
      <c r="SNE465" s="435"/>
      <c r="SNF465" s="435"/>
      <c r="SNG465" s="435"/>
      <c r="SNH465" s="435"/>
      <c r="SNI465" s="435"/>
      <c r="SNJ465" s="435"/>
      <c r="SNK465" s="435"/>
      <c r="SNL465" s="435"/>
      <c r="SNM465" s="435"/>
      <c r="SNN465" s="435"/>
      <c r="SNO465" s="435"/>
      <c r="SNP465" s="435"/>
      <c r="SNQ465" s="435"/>
      <c r="SNR465" s="435"/>
      <c r="SNS465" s="435"/>
      <c r="SNT465" s="435"/>
      <c r="SNU465" s="435"/>
      <c r="SNV465" s="435"/>
      <c r="SNW465" s="435"/>
      <c r="SNX465" s="435"/>
      <c r="SNY465" s="435"/>
      <c r="SNZ465" s="435"/>
      <c r="SOA465" s="435"/>
      <c r="SOB465" s="435"/>
      <c r="SOC465" s="435"/>
      <c r="SOD465" s="435"/>
      <c r="SOE465" s="435"/>
      <c r="SOF465" s="435"/>
      <c r="SOG465" s="435"/>
      <c r="SOH465" s="435"/>
      <c r="SOI465" s="435"/>
      <c r="SOJ465" s="435"/>
      <c r="SOK465" s="435"/>
      <c r="SOL465" s="435"/>
      <c r="SOM465" s="435"/>
      <c r="SON465" s="435"/>
      <c r="SOO465" s="435"/>
      <c r="SOP465" s="435"/>
      <c r="SOQ465" s="435"/>
      <c r="SOR465" s="435"/>
      <c r="SOS465" s="435"/>
      <c r="SOT465" s="435"/>
      <c r="SOU465" s="435"/>
      <c r="SOV465" s="435"/>
      <c r="SOW465" s="435"/>
      <c r="SOX465" s="435"/>
      <c r="SOY465" s="435"/>
      <c r="SOZ465" s="435"/>
      <c r="SPA465" s="435"/>
      <c r="SPB465" s="435"/>
      <c r="SPC465" s="435"/>
      <c r="SPD465" s="435"/>
      <c r="SPE465" s="435"/>
      <c r="SPF465" s="435"/>
      <c r="SPG465" s="435"/>
      <c r="SPH465" s="435"/>
      <c r="SPI465" s="435"/>
      <c r="SPJ465" s="435"/>
      <c r="SPK465" s="435"/>
      <c r="SPL465" s="435"/>
      <c r="SPM465" s="435"/>
      <c r="SPN465" s="435"/>
      <c r="SPO465" s="435"/>
      <c r="SPP465" s="435"/>
      <c r="SPQ465" s="435"/>
      <c r="SPR465" s="435"/>
      <c r="SPS465" s="435"/>
      <c r="SPT465" s="435"/>
      <c r="SPU465" s="435"/>
      <c r="SPV465" s="435"/>
      <c r="SPW465" s="435"/>
      <c r="SPX465" s="435"/>
      <c r="SPY465" s="435"/>
      <c r="SPZ465" s="435"/>
      <c r="SQA465" s="435"/>
      <c r="SQB465" s="435"/>
      <c r="SQC465" s="435"/>
      <c r="SQD465" s="435"/>
      <c r="SQE465" s="435"/>
      <c r="SQF465" s="435"/>
      <c r="SQG465" s="435"/>
      <c r="SQH465" s="435"/>
      <c r="SQI465" s="435"/>
      <c r="SQJ465" s="435"/>
      <c r="SQK465" s="435"/>
      <c r="SQL465" s="435"/>
      <c r="SQM465" s="435"/>
      <c r="SQN465" s="435"/>
      <c r="SQO465" s="435"/>
      <c r="SQP465" s="435"/>
      <c r="SQQ465" s="435"/>
      <c r="SQR465" s="435"/>
      <c r="SQS465" s="435"/>
      <c r="SQT465" s="435"/>
      <c r="SQU465" s="435"/>
      <c r="SQV465" s="435"/>
      <c r="SQW465" s="435"/>
      <c r="SQX465" s="435"/>
      <c r="SQY465" s="435"/>
      <c r="SQZ465" s="435"/>
      <c r="SRA465" s="435"/>
      <c r="SRB465" s="435"/>
      <c r="SRC465" s="435"/>
      <c r="SRD465" s="435"/>
      <c r="SRE465" s="435"/>
      <c r="SRF465" s="435"/>
      <c r="SRG465" s="435"/>
      <c r="SRH465" s="435"/>
      <c r="SRI465" s="435"/>
      <c r="SRJ465" s="435"/>
      <c r="SRK465" s="435"/>
      <c r="SRL465" s="435"/>
      <c r="SRM465" s="435"/>
      <c r="SRN465" s="435"/>
      <c r="SRO465" s="435"/>
      <c r="SRP465" s="435"/>
      <c r="SRQ465" s="435"/>
      <c r="SRR465" s="435"/>
      <c r="SRS465" s="435"/>
      <c r="SRT465" s="435"/>
      <c r="SRU465" s="435"/>
      <c r="SRV465" s="435"/>
      <c r="SRW465" s="435"/>
      <c r="SRX465" s="435"/>
      <c r="SRY465" s="435"/>
      <c r="SRZ465" s="435"/>
      <c r="SSA465" s="435"/>
      <c r="SSB465" s="435"/>
      <c r="SSC465" s="435"/>
      <c r="SSD465" s="435"/>
      <c r="SSE465" s="435"/>
      <c r="SSF465" s="435"/>
      <c r="SSG465" s="435"/>
      <c r="SSH465" s="435"/>
      <c r="SSI465" s="435"/>
      <c r="SSJ465" s="435"/>
      <c r="SSK465" s="435"/>
      <c r="SSL465" s="435"/>
      <c r="SSM465" s="435"/>
      <c r="SSN465" s="435"/>
      <c r="SSO465" s="435"/>
      <c r="SSP465" s="435"/>
      <c r="SSQ465" s="435"/>
      <c r="SSR465" s="435"/>
      <c r="SSS465" s="435"/>
      <c r="SST465" s="435"/>
      <c r="SSU465" s="435"/>
      <c r="SSV465" s="435"/>
      <c r="SSW465" s="435"/>
      <c r="SSX465" s="435"/>
      <c r="SSY465" s="435"/>
      <c r="SSZ465" s="435"/>
      <c r="STA465" s="435"/>
      <c r="STB465" s="435"/>
      <c r="STC465" s="435"/>
      <c r="STD465" s="435"/>
      <c r="STE465" s="435"/>
      <c r="STF465" s="435"/>
      <c r="STG465" s="435"/>
      <c r="STH465" s="435"/>
      <c r="STI465" s="435"/>
      <c r="STJ465" s="435"/>
      <c r="STK465" s="435"/>
      <c r="STL465" s="435"/>
      <c r="STM465" s="435"/>
      <c r="STN465" s="435"/>
      <c r="STO465" s="435"/>
      <c r="STP465" s="435"/>
      <c r="STQ465" s="435"/>
      <c r="STR465" s="435"/>
      <c r="STS465" s="435"/>
      <c r="STT465" s="435"/>
      <c r="STU465" s="435"/>
      <c r="STV465" s="435"/>
      <c r="STW465" s="435"/>
      <c r="STX465" s="435"/>
      <c r="STY465" s="435"/>
      <c r="STZ465" s="435"/>
      <c r="SUA465" s="435"/>
      <c r="SUB465" s="435"/>
      <c r="SUC465" s="435"/>
      <c r="SUD465" s="435"/>
      <c r="SUE465" s="435"/>
      <c r="SUF465" s="435"/>
      <c r="SUG465" s="435"/>
      <c r="SUH465" s="435"/>
      <c r="SUI465" s="435"/>
      <c r="SUJ465" s="435"/>
      <c r="SUK465" s="435"/>
      <c r="SUL465" s="435"/>
      <c r="SUM465" s="435"/>
      <c r="SUN465" s="435"/>
      <c r="SUO465" s="435"/>
      <c r="SUP465" s="435"/>
      <c r="SUQ465" s="435"/>
      <c r="SUR465" s="435"/>
      <c r="SUS465" s="435"/>
      <c r="SUT465" s="435"/>
      <c r="SUU465" s="435"/>
      <c r="SUV465" s="435"/>
      <c r="SUW465" s="435"/>
      <c r="SUX465" s="435"/>
      <c r="SUY465" s="435"/>
      <c r="SUZ465" s="435"/>
      <c r="SVA465" s="435"/>
      <c r="SVB465" s="435"/>
      <c r="SVC465" s="435"/>
      <c r="SVD465" s="435"/>
      <c r="SVE465" s="435"/>
      <c r="SVF465" s="435"/>
      <c r="SVG465" s="435"/>
      <c r="SVH465" s="435"/>
      <c r="SVI465" s="435"/>
      <c r="SVJ465" s="435"/>
      <c r="SVK465" s="435"/>
      <c r="SVL465" s="435"/>
      <c r="SVM465" s="435"/>
      <c r="SVN465" s="435"/>
      <c r="SVO465" s="435"/>
      <c r="SVP465" s="435"/>
      <c r="SVQ465" s="435"/>
      <c r="SVR465" s="435"/>
      <c r="SVS465" s="435"/>
      <c r="SVT465" s="435"/>
      <c r="SVU465" s="435"/>
      <c r="SVV465" s="435"/>
      <c r="SVW465" s="435"/>
      <c r="SVX465" s="435"/>
      <c r="SVY465" s="435"/>
      <c r="SVZ465" s="435"/>
      <c r="SWA465" s="435"/>
      <c r="SWB465" s="435"/>
      <c r="SWC465" s="435"/>
      <c r="SWD465" s="435"/>
      <c r="SWE465" s="435"/>
      <c r="SWF465" s="435"/>
      <c r="SWG465" s="435"/>
      <c r="SWH465" s="435"/>
      <c r="SWI465" s="435"/>
      <c r="SWJ465" s="435"/>
      <c r="SWK465" s="435"/>
      <c r="SWL465" s="435"/>
      <c r="SWM465" s="435"/>
      <c r="SWN465" s="435"/>
      <c r="SWO465" s="435"/>
      <c r="SWP465" s="435"/>
      <c r="SWQ465" s="435"/>
      <c r="SWR465" s="435"/>
      <c r="SWS465" s="435"/>
      <c r="SWT465" s="435"/>
      <c r="SWU465" s="435"/>
      <c r="SWV465" s="435"/>
      <c r="SWW465" s="435"/>
      <c r="SWX465" s="435"/>
      <c r="SWY465" s="435"/>
      <c r="SWZ465" s="435"/>
      <c r="SXA465" s="435"/>
      <c r="SXB465" s="435"/>
      <c r="SXC465" s="435"/>
      <c r="SXD465" s="435"/>
      <c r="SXE465" s="435"/>
      <c r="SXF465" s="435"/>
      <c r="SXG465" s="435"/>
      <c r="SXH465" s="435"/>
      <c r="SXI465" s="435"/>
      <c r="SXJ465" s="435"/>
      <c r="SXK465" s="435"/>
      <c r="SXL465" s="435"/>
      <c r="SXM465" s="435"/>
      <c r="SXN465" s="435"/>
      <c r="SXO465" s="435"/>
      <c r="SXP465" s="435"/>
      <c r="SXQ465" s="435"/>
      <c r="SXR465" s="435"/>
      <c r="SXS465" s="435"/>
      <c r="SXT465" s="435"/>
      <c r="SXU465" s="435"/>
      <c r="SXV465" s="435"/>
      <c r="SXW465" s="435"/>
      <c r="SXX465" s="435"/>
      <c r="SXY465" s="435"/>
      <c r="SXZ465" s="435"/>
      <c r="SYA465" s="435"/>
      <c r="SYB465" s="435"/>
      <c r="SYC465" s="435"/>
      <c r="SYD465" s="435"/>
      <c r="SYE465" s="435"/>
      <c r="SYF465" s="435"/>
      <c r="SYG465" s="435"/>
      <c r="SYH465" s="435"/>
      <c r="SYI465" s="435"/>
      <c r="SYJ465" s="435"/>
      <c r="SYK465" s="435"/>
      <c r="SYL465" s="435"/>
      <c r="SYM465" s="435"/>
      <c r="SYN465" s="435"/>
      <c r="SYO465" s="435"/>
      <c r="SYP465" s="435"/>
      <c r="SYQ465" s="435"/>
      <c r="SYR465" s="435"/>
      <c r="SYS465" s="435"/>
      <c r="SYT465" s="435"/>
      <c r="SYU465" s="435"/>
      <c r="SYV465" s="435"/>
      <c r="SYW465" s="435"/>
      <c r="SYX465" s="435"/>
      <c r="SYY465" s="435"/>
      <c r="SYZ465" s="435"/>
      <c r="SZA465" s="435"/>
      <c r="SZB465" s="435"/>
      <c r="SZC465" s="435"/>
      <c r="SZD465" s="435"/>
      <c r="SZE465" s="435"/>
      <c r="SZF465" s="435"/>
      <c r="SZG465" s="435"/>
      <c r="SZH465" s="435"/>
      <c r="SZI465" s="435"/>
      <c r="SZJ465" s="435"/>
      <c r="SZK465" s="435"/>
      <c r="SZL465" s="435"/>
      <c r="SZM465" s="435"/>
      <c r="SZN465" s="435"/>
      <c r="SZO465" s="435"/>
      <c r="SZP465" s="435"/>
      <c r="SZQ465" s="435"/>
      <c r="SZR465" s="435"/>
      <c r="SZS465" s="435"/>
      <c r="SZT465" s="435"/>
      <c r="SZU465" s="435"/>
      <c r="SZV465" s="435"/>
      <c r="SZW465" s="435"/>
      <c r="SZX465" s="435"/>
      <c r="SZY465" s="435"/>
      <c r="SZZ465" s="435"/>
      <c r="TAA465" s="435"/>
      <c r="TAB465" s="435"/>
      <c r="TAC465" s="435"/>
      <c r="TAD465" s="435"/>
      <c r="TAE465" s="435"/>
      <c r="TAF465" s="435"/>
      <c r="TAG465" s="435"/>
      <c r="TAH465" s="435"/>
      <c r="TAI465" s="435"/>
      <c r="TAJ465" s="435"/>
      <c r="TAK465" s="435"/>
      <c r="TAL465" s="435"/>
      <c r="TAM465" s="435"/>
      <c r="TAN465" s="435"/>
      <c r="TAO465" s="435"/>
      <c r="TAP465" s="435"/>
      <c r="TAQ465" s="435"/>
      <c r="TAR465" s="435"/>
      <c r="TAS465" s="435"/>
      <c r="TAT465" s="435"/>
      <c r="TAU465" s="435"/>
      <c r="TAV465" s="435"/>
      <c r="TAW465" s="435"/>
      <c r="TAX465" s="435"/>
      <c r="TAY465" s="435"/>
      <c r="TAZ465" s="435"/>
      <c r="TBA465" s="435"/>
      <c r="TBB465" s="435"/>
      <c r="TBC465" s="435"/>
      <c r="TBD465" s="435"/>
      <c r="TBE465" s="435"/>
      <c r="TBF465" s="435"/>
      <c r="TBG465" s="435"/>
      <c r="TBH465" s="435"/>
      <c r="TBI465" s="435"/>
      <c r="TBJ465" s="435"/>
      <c r="TBK465" s="435"/>
      <c r="TBL465" s="435"/>
      <c r="TBM465" s="435"/>
      <c r="TBN465" s="435"/>
      <c r="TBO465" s="435"/>
      <c r="TBP465" s="435"/>
      <c r="TBQ465" s="435"/>
      <c r="TBR465" s="435"/>
      <c r="TBS465" s="435"/>
      <c r="TBT465" s="435"/>
      <c r="TBU465" s="435"/>
      <c r="TBV465" s="435"/>
      <c r="TBW465" s="435"/>
      <c r="TBX465" s="435"/>
      <c r="TBY465" s="435"/>
      <c r="TBZ465" s="435"/>
      <c r="TCA465" s="435"/>
      <c r="TCB465" s="435"/>
      <c r="TCC465" s="435"/>
      <c r="TCD465" s="435"/>
      <c r="TCE465" s="435"/>
      <c r="TCF465" s="435"/>
      <c r="TCG465" s="435"/>
      <c r="TCH465" s="435"/>
      <c r="TCI465" s="435"/>
      <c r="TCJ465" s="435"/>
      <c r="TCK465" s="435"/>
      <c r="TCL465" s="435"/>
      <c r="TCM465" s="435"/>
      <c r="TCN465" s="435"/>
      <c r="TCO465" s="435"/>
      <c r="TCP465" s="435"/>
      <c r="TCQ465" s="435"/>
      <c r="TCR465" s="435"/>
      <c r="TCS465" s="435"/>
      <c r="TCT465" s="435"/>
      <c r="TCU465" s="435"/>
      <c r="TCV465" s="435"/>
      <c r="TCW465" s="435"/>
      <c r="TCX465" s="435"/>
      <c r="TCY465" s="435"/>
      <c r="TCZ465" s="435"/>
      <c r="TDA465" s="435"/>
      <c r="TDB465" s="435"/>
      <c r="TDC465" s="435"/>
      <c r="TDD465" s="435"/>
      <c r="TDE465" s="435"/>
      <c r="TDF465" s="435"/>
      <c r="TDG465" s="435"/>
      <c r="TDH465" s="435"/>
      <c r="TDI465" s="435"/>
      <c r="TDJ465" s="435"/>
      <c r="TDK465" s="435"/>
      <c r="TDL465" s="435"/>
      <c r="TDM465" s="435"/>
      <c r="TDN465" s="435"/>
      <c r="TDO465" s="435"/>
      <c r="TDP465" s="435"/>
      <c r="TDQ465" s="435"/>
      <c r="TDR465" s="435"/>
      <c r="TDS465" s="435"/>
      <c r="TDT465" s="435"/>
      <c r="TDU465" s="435"/>
      <c r="TDV465" s="435"/>
      <c r="TDW465" s="435"/>
      <c r="TDX465" s="435"/>
      <c r="TDY465" s="435"/>
      <c r="TDZ465" s="435"/>
      <c r="TEA465" s="435"/>
      <c r="TEB465" s="435"/>
      <c r="TEC465" s="435"/>
      <c r="TED465" s="435"/>
      <c r="TEE465" s="435"/>
      <c r="TEF465" s="435"/>
      <c r="TEG465" s="435"/>
      <c r="TEH465" s="435"/>
      <c r="TEI465" s="435"/>
      <c r="TEJ465" s="435"/>
      <c r="TEK465" s="435"/>
      <c r="TEL465" s="435"/>
      <c r="TEM465" s="435"/>
      <c r="TEN465" s="435"/>
      <c r="TEO465" s="435"/>
      <c r="TEP465" s="435"/>
      <c r="TEQ465" s="435"/>
      <c r="TER465" s="435"/>
      <c r="TES465" s="435"/>
      <c r="TET465" s="435"/>
      <c r="TEU465" s="435"/>
      <c r="TEV465" s="435"/>
      <c r="TEW465" s="435"/>
      <c r="TEX465" s="435"/>
      <c r="TEY465" s="435"/>
      <c r="TEZ465" s="435"/>
      <c r="TFA465" s="435"/>
      <c r="TFB465" s="435"/>
      <c r="TFC465" s="435"/>
      <c r="TFD465" s="435"/>
      <c r="TFE465" s="435"/>
      <c r="TFF465" s="435"/>
      <c r="TFG465" s="435"/>
      <c r="TFH465" s="435"/>
      <c r="TFI465" s="435"/>
      <c r="TFJ465" s="435"/>
      <c r="TFK465" s="435"/>
      <c r="TFL465" s="435"/>
      <c r="TFM465" s="435"/>
      <c r="TFN465" s="435"/>
      <c r="TFO465" s="435"/>
      <c r="TFP465" s="435"/>
      <c r="TFQ465" s="435"/>
      <c r="TFR465" s="435"/>
      <c r="TFS465" s="435"/>
      <c r="TFT465" s="435"/>
      <c r="TFU465" s="435"/>
      <c r="TFV465" s="435"/>
      <c r="TFW465" s="435"/>
      <c r="TFX465" s="435"/>
      <c r="TFY465" s="435"/>
      <c r="TFZ465" s="435"/>
      <c r="TGA465" s="435"/>
      <c r="TGB465" s="435"/>
      <c r="TGC465" s="435"/>
      <c r="TGD465" s="435"/>
      <c r="TGE465" s="435"/>
      <c r="TGF465" s="435"/>
      <c r="TGG465" s="435"/>
      <c r="TGH465" s="435"/>
      <c r="TGI465" s="435"/>
      <c r="TGJ465" s="435"/>
      <c r="TGK465" s="435"/>
      <c r="TGL465" s="435"/>
      <c r="TGM465" s="435"/>
      <c r="TGN465" s="435"/>
      <c r="TGO465" s="435"/>
      <c r="TGP465" s="435"/>
      <c r="TGQ465" s="435"/>
      <c r="TGR465" s="435"/>
      <c r="TGS465" s="435"/>
      <c r="TGT465" s="435"/>
      <c r="TGU465" s="435"/>
      <c r="TGV465" s="435"/>
      <c r="TGW465" s="435"/>
      <c r="TGX465" s="435"/>
      <c r="TGY465" s="435"/>
      <c r="TGZ465" s="435"/>
      <c r="THA465" s="435"/>
      <c r="THB465" s="435"/>
      <c r="THC465" s="435"/>
      <c r="THD465" s="435"/>
      <c r="THE465" s="435"/>
      <c r="THF465" s="435"/>
      <c r="THG465" s="435"/>
      <c r="THH465" s="435"/>
      <c r="THI465" s="435"/>
      <c r="THJ465" s="435"/>
      <c r="THK465" s="435"/>
      <c r="THL465" s="435"/>
      <c r="THM465" s="435"/>
      <c r="THN465" s="435"/>
      <c r="THO465" s="435"/>
      <c r="THP465" s="435"/>
      <c r="THQ465" s="435"/>
      <c r="THR465" s="435"/>
      <c r="THS465" s="435"/>
      <c r="THT465" s="435"/>
      <c r="THU465" s="435"/>
      <c r="THV465" s="435"/>
      <c r="THW465" s="435"/>
      <c r="THX465" s="435"/>
      <c r="THY465" s="435"/>
      <c r="THZ465" s="435"/>
      <c r="TIA465" s="435"/>
      <c r="TIB465" s="435"/>
      <c r="TIC465" s="435"/>
      <c r="TID465" s="435"/>
      <c r="TIE465" s="435"/>
      <c r="TIF465" s="435"/>
      <c r="TIG465" s="435"/>
      <c r="TIH465" s="435"/>
      <c r="TII465" s="435"/>
      <c r="TIJ465" s="435"/>
      <c r="TIK465" s="435"/>
      <c r="TIL465" s="435"/>
      <c r="TIM465" s="435"/>
      <c r="TIN465" s="435"/>
      <c r="TIO465" s="435"/>
      <c r="TIP465" s="435"/>
      <c r="TIQ465" s="435"/>
      <c r="TIR465" s="435"/>
      <c r="TIS465" s="435"/>
      <c r="TIT465" s="435"/>
      <c r="TIU465" s="435"/>
      <c r="TIV465" s="435"/>
      <c r="TIW465" s="435"/>
      <c r="TIX465" s="435"/>
      <c r="TIY465" s="435"/>
      <c r="TIZ465" s="435"/>
      <c r="TJA465" s="435"/>
      <c r="TJB465" s="435"/>
      <c r="TJC465" s="435"/>
      <c r="TJD465" s="435"/>
      <c r="TJE465" s="435"/>
      <c r="TJF465" s="435"/>
      <c r="TJG465" s="435"/>
      <c r="TJH465" s="435"/>
      <c r="TJI465" s="435"/>
      <c r="TJJ465" s="435"/>
      <c r="TJK465" s="435"/>
      <c r="TJL465" s="435"/>
      <c r="TJM465" s="435"/>
      <c r="TJN465" s="435"/>
      <c r="TJO465" s="435"/>
      <c r="TJP465" s="435"/>
      <c r="TJQ465" s="435"/>
      <c r="TJR465" s="435"/>
      <c r="TJS465" s="435"/>
      <c r="TJT465" s="435"/>
      <c r="TJU465" s="435"/>
      <c r="TJV465" s="435"/>
      <c r="TJW465" s="435"/>
      <c r="TJX465" s="435"/>
      <c r="TJY465" s="435"/>
      <c r="TJZ465" s="435"/>
      <c r="TKA465" s="435"/>
      <c r="TKB465" s="435"/>
      <c r="TKC465" s="435"/>
      <c r="TKD465" s="435"/>
      <c r="TKE465" s="435"/>
      <c r="TKF465" s="435"/>
      <c r="TKG465" s="435"/>
      <c r="TKH465" s="435"/>
      <c r="TKI465" s="435"/>
      <c r="TKJ465" s="435"/>
      <c r="TKK465" s="435"/>
      <c r="TKL465" s="435"/>
      <c r="TKM465" s="435"/>
      <c r="TKN465" s="435"/>
      <c r="TKO465" s="435"/>
      <c r="TKP465" s="435"/>
      <c r="TKQ465" s="435"/>
      <c r="TKR465" s="435"/>
      <c r="TKS465" s="435"/>
      <c r="TKT465" s="435"/>
      <c r="TKU465" s="435"/>
      <c r="TKV465" s="435"/>
      <c r="TKW465" s="435"/>
      <c r="TKX465" s="435"/>
      <c r="TKY465" s="435"/>
      <c r="TKZ465" s="435"/>
      <c r="TLA465" s="435"/>
      <c r="TLB465" s="435"/>
      <c r="TLC465" s="435"/>
      <c r="TLD465" s="435"/>
      <c r="TLE465" s="435"/>
      <c r="TLF465" s="435"/>
      <c r="TLG465" s="435"/>
      <c r="TLH465" s="435"/>
      <c r="TLI465" s="435"/>
      <c r="TLJ465" s="435"/>
      <c r="TLK465" s="435"/>
      <c r="TLL465" s="435"/>
      <c r="TLM465" s="435"/>
      <c r="TLN465" s="435"/>
      <c r="TLO465" s="435"/>
      <c r="TLP465" s="435"/>
      <c r="TLQ465" s="435"/>
      <c r="TLR465" s="435"/>
      <c r="TLS465" s="435"/>
      <c r="TLT465" s="435"/>
      <c r="TLU465" s="435"/>
      <c r="TLV465" s="435"/>
      <c r="TLW465" s="435"/>
      <c r="TLX465" s="435"/>
      <c r="TLY465" s="435"/>
      <c r="TLZ465" s="435"/>
      <c r="TMA465" s="435"/>
      <c r="TMB465" s="435"/>
      <c r="TMC465" s="435"/>
      <c r="TMD465" s="435"/>
      <c r="TME465" s="435"/>
      <c r="TMF465" s="435"/>
      <c r="TMG465" s="435"/>
      <c r="TMH465" s="435"/>
      <c r="TMI465" s="435"/>
      <c r="TMJ465" s="435"/>
      <c r="TMK465" s="435"/>
      <c r="TML465" s="435"/>
      <c r="TMM465" s="435"/>
      <c r="TMN465" s="435"/>
      <c r="TMO465" s="435"/>
      <c r="TMP465" s="435"/>
      <c r="TMQ465" s="435"/>
      <c r="TMR465" s="435"/>
      <c r="TMS465" s="435"/>
      <c r="TMT465" s="435"/>
      <c r="TMU465" s="435"/>
      <c r="TMV465" s="435"/>
      <c r="TMW465" s="435"/>
      <c r="TMX465" s="435"/>
      <c r="TMY465" s="435"/>
      <c r="TMZ465" s="435"/>
      <c r="TNA465" s="435"/>
      <c r="TNB465" s="435"/>
      <c r="TNC465" s="435"/>
      <c r="TND465" s="435"/>
      <c r="TNE465" s="435"/>
      <c r="TNF465" s="435"/>
      <c r="TNG465" s="435"/>
      <c r="TNH465" s="435"/>
      <c r="TNI465" s="435"/>
      <c r="TNJ465" s="435"/>
      <c r="TNK465" s="435"/>
      <c r="TNL465" s="435"/>
      <c r="TNM465" s="435"/>
      <c r="TNN465" s="435"/>
      <c r="TNO465" s="435"/>
      <c r="TNP465" s="435"/>
      <c r="TNQ465" s="435"/>
      <c r="TNR465" s="435"/>
      <c r="TNS465" s="435"/>
      <c r="TNT465" s="435"/>
      <c r="TNU465" s="435"/>
      <c r="TNV465" s="435"/>
      <c r="TNW465" s="435"/>
      <c r="TNX465" s="435"/>
      <c r="TNY465" s="435"/>
      <c r="TNZ465" s="435"/>
      <c r="TOA465" s="435"/>
      <c r="TOB465" s="435"/>
      <c r="TOC465" s="435"/>
      <c r="TOD465" s="435"/>
      <c r="TOE465" s="435"/>
      <c r="TOF465" s="435"/>
      <c r="TOG465" s="435"/>
      <c r="TOH465" s="435"/>
      <c r="TOI465" s="435"/>
      <c r="TOJ465" s="435"/>
      <c r="TOK465" s="435"/>
      <c r="TOL465" s="435"/>
      <c r="TOM465" s="435"/>
      <c r="TON465" s="435"/>
      <c r="TOO465" s="435"/>
      <c r="TOP465" s="435"/>
      <c r="TOQ465" s="435"/>
      <c r="TOR465" s="435"/>
      <c r="TOS465" s="435"/>
      <c r="TOT465" s="435"/>
      <c r="TOU465" s="435"/>
      <c r="TOV465" s="435"/>
      <c r="TOW465" s="435"/>
      <c r="TOX465" s="435"/>
      <c r="TOY465" s="435"/>
      <c r="TOZ465" s="435"/>
      <c r="TPA465" s="435"/>
      <c r="TPB465" s="435"/>
      <c r="TPC465" s="435"/>
      <c r="TPD465" s="435"/>
      <c r="TPE465" s="435"/>
      <c r="TPF465" s="435"/>
      <c r="TPG465" s="435"/>
      <c r="TPH465" s="435"/>
      <c r="TPI465" s="435"/>
      <c r="TPJ465" s="435"/>
      <c r="TPK465" s="435"/>
      <c r="TPL465" s="435"/>
      <c r="TPM465" s="435"/>
      <c r="TPN465" s="435"/>
      <c r="TPO465" s="435"/>
      <c r="TPP465" s="435"/>
      <c r="TPQ465" s="435"/>
      <c r="TPR465" s="435"/>
      <c r="TPS465" s="435"/>
      <c r="TPT465" s="435"/>
      <c r="TPU465" s="435"/>
      <c r="TPV465" s="435"/>
      <c r="TPW465" s="435"/>
      <c r="TPX465" s="435"/>
      <c r="TPY465" s="435"/>
      <c r="TPZ465" s="435"/>
      <c r="TQA465" s="435"/>
      <c r="TQB465" s="435"/>
      <c r="TQC465" s="435"/>
      <c r="TQD465" s="435"/>
      <c r="TQE465" s="435"/>
      <c r="TQF465" s="435"/>
      <c r="TQG465" s="435"/>
      <c r="TQH465" s="435"/>
      <c r="TQI465" s="435"/>
      <c r="TQJ465" s="435"/>
      <c r="TQK465" s="435"/>
      <c r="TQL465" s="435"/>
      <c r="TQM465" s="435"/>
      <c r="TQN465" s="435"/>
      <c r="TQO465" s="435"/>
      <c r="TQP465" s="435"/>
      <c r="TQQ465" s="435"/>
      <c r="TQR465" s="435"/>
      <c r="TQS465" s="435"/>
      <c r="TQT465" s="435"/>
      <c r="TQU465" s="435"/>
      <c r="TQV465" s="435"/>
      <c r="TQW465" s="435"/>
      <c r="TQX465" s="435"/>
      <c r="TQY465" s="435"/>
      <c r="TQZ465" s="435"/>
      <c r="TRA465" s="435"/>
      <c r="TRB465" s="435"/>
      <c r="TRC465" s="435"/>
      <c r="TRD465" s="435"/>
      <c r="TRE465" s="435"/>
      <c r="TRF465" s="435"/>
      <c r="TRG465" s="435"/>
      <c r="TRH465" s="435"/>
      <c r="TRI465" s="435"/>
      <c r="TRJ465" s="435"/>
      <c r="TRK465" s="435"/>
      <c r="TRL465" s="435"/>
      <c r="TRM465" s="435"/>
      <c r="TRN465" s="435"/>
      <c r="TRO465" s="435"/>
      <c r="TRP465" s="435"/>
      <c r="TRQ465" s="435"/>
      <c r="TRR465" s="435"/>
      <c r="TRS465" s="435"/>
      <c r="TRT465" s="435"/>
      <c r="TRU465" s="435"/>
      <c r="TRV465" s="435"/>
      <c r="TRW465" s="435"/>
      <c r="TRX465" s="435"/>
      <c r="TRY465" s="435"/>
      <c r="TRZ465" s="435"/>
      <c r="TSA465" s="435"/>
      <c r="TSB465" s="435"/>
      <c r="TSC465" s="435"/>
      <c r="TSD465" s="435"/>
      <c r="TSE465" s="435"/>
      <c r="TSF465" s="435"/>
      <c r="TSG465" s="435"/>
      <c r="TSH465" s="435"/>
      <c r="TSI465" s="435"/>
      <c r="TSJ465" s="435"/>
      <c r="TSK465" s="435"/>
      <c r="TSL465" s="435"/>
      <c r="TSM465" s="435"/>
      <c r="TSN465" s="435"/>
      <c r="TSO465" s="435"/>
      <c r="TSP465" s="435"/>
      <c r="TSQ465" s="435"/>
      <c r="TSR465" s="435"/>
      <c r="TSS465" s="435"/>
      <c r="TST465" s="435"/>
      <c r="TSU465" s="435"/>
      <c r="TSV465" s="435"/>
      <c r="TSW465" s="435"/>
      <c r="TSX465" s="435"/>
      <c r="TSY465" s="435"/>
      <c r="TSZ465" s="435"/>
      <c r="TTA465" s="435"/>
      <c r="TTB465" s="435"/>
      <c r="TTC465" s="435"/>
      <c r="TTD465" s="435"/>
      <c r="TTE465" s="435"/>
      <c r="TTF465" s="435"/>
      <c r="TTG465" s="435"/>
      <c r="TTH465" s="435"/>
      <c r="TTI465" s="435"/>
      <c r="TTJ465" s="435"/>
      <c r="TTK465" s="435"/>
      <c r="TTL465" s="435"/>
      <c r="TTM465" s="435"/>
      <c r="TTN465" s="435"/>
      <c r="TTO465" s="435"/>
      <c r="TTP465" s="435"/>
      <c r="TTQ465" s="435"/>
      <c r="TTR465" s="435"/>
      <c r="TTS465" s="435"/>
      <c r="TTT465" s="435"/>
      <c r="TTU465" s="435"/>
      <c r="TTV465" s="435"/>
      <c r="TTW465" s="435"/>
      <c r="TTX465" s="435"/>
      <c r="TTY465" s="435"/>
      <c r="TTZ465" s="435"/>
      <c r="TUA465" s="435"/>
      <c r="TUB465" s="435"/>
      <c r="TUC465" s="435"/>
      <c r="TUD465" s="435"/>
      <c r="TUE465" s="435"/>
      <c r="TUF465" s="435"/>
      <c r="TUG465" s="435"/>
      <c r="TUH465" s="435"/>
      <c r="TUI465" s="435"/>
      <c r="TUJ465" s="435"/>
      <c r="TUK465" s="435"/>
      <c r="TUL465" s="435"/>
      <c r="TUM465" s="435"/>
      <c r="TUN465" s="435"/>
      <c r="TUO465" s="435"/>
      <c r="TUP465" s="435"/>
      <c r="TUQ465" s="435"/>
      <c r="TUR465" s="435"/>
      <c r="TUS465" s="435"/>
      <c r="TUT465" s="435"/>
      <c r="TUU465" s="435"/>
      <c r="TUV465" s="435"/>
      <c r="TUW465" s="435"/>
      <c r="TUX465" s="435"/>
      <c r="TUY465" s="435"/>
      <c r="TUZ465" s="435"/>
      <c r="TVA465" s="435"/>
      <c r="TVB465" s="435"/>
      <c r="TVC465" s="435"/>
      <c r="TVD465" s="435"/>
      <c r="TVE465" s="435"/>
      <c r="TVF465" s="435"/>
      <c r="TVG465" s="435"/>
      <c r="TVH465" s="435"/>
      <c r="TVI465" s="435"/>
      <c r="TVJ465" s="435"/>
      <c r="TVK465" s="435"/>
      <c r="TVL465" s="435"/>
      <c r="TVM465" s="435"/>
      <c r="TVN465" s="435"/>
      <c r="TVO465" s="435"/>
      <c r="TVP465" s="435"/>
      <c r="TVQ465" s="435"/>
      <c r="TVR465" s="435"/>
      <c r="TVS465" s="435"/>
      <c r="TVT465" s="435"/>
      <c r="TVU465" s="435"/>
      <c r="TVV465" s="435"/>
      <c r="TVW465" s="435"/>
      <c r="TVX465" s="435"/>
      <c r="TVY465" s="435"/>
      <c r="TVZ465" s="435"/>
      <c r="TWA465" s="435"/>
      <c r="TWB465" s="435"/>
      <c r="TWC465" s="435"/>
      <c r="TWD465" s="435"/>
      <c r="TWE465" s="435"/>
      <c r="TWF465" s="435"/>
      <c r="TWG465" s="435"/>
      <c r="TWH465" s="435"/>
      <c r="TWI465" s="435"/>
      <c r="TWJ465" s="435"/>
      <c r="TWK465" s="435"/>
      <c r="TWL465" s="435"/>
      <c r="TWM465" s="435"/>
      <c r="TWN465" s="435"/>
      <c r="TWO465" s="435"/>
      <c r="TWP465" s="435"/>
      <c r="TWQ465" s="435"/>
      <c r="TWR465" s="435"/>
      <c r="TWS465" s="435"/>
      <c r="TWT465" s="435"/>
      <c r="TWU465" s="435"/>
      <c r="TWV465" s="435"/>
      <c r="TWW465" s="435"/>
      <c r="TWX465" s="435"/>
      <c r="TWY465" s="435"/>
      <c r="TWZ465" s="435"/>
      <c r="TXA465" s="435"/>
      <c r="TXB465" s="435"/>
      <c r="TXC465" s="435"/>
      <c r="TXD465" s="435"/>
      <c r="TXE465" s="435"/>
      <c r="TXF465" s="435"/>
      <c r="TXG465" s="435"/>
      <c r="TXH465" s="435"/>
      <c r="TXI465" s="435"/>
      <c r="TXJ465" s="435"/>
      <c r="TXK465" s="435"/>
      <c r="TXL465" s="435"/>
      <c r="TXM465" s="435"/>
      <c r="TXN465" s="435"/>
      <c r="TXO465" s="435"/>
      <c r="TXP465" s="435"/>
      <c r="TXQ465" s="435"/>
      <c r="TXR465" s="435"/>
      <c r="TXS465" s="435"/>
      <c r="TXT465" s="435"/>
      <c r="TXU465" s="435"/>
      <c r="TXV465" s="435"/>
      <c r="TXW465" s="435"/>
      <c r="TXX465" s="435"/>
      <c r="TXY465" s="435"/>
      <c r="TXZ465" s="435"/>
      <c r="TYA465" s="435"/>
      <c r="TYB465" s="435"/>
      <c r="TYC465" s="435"/>
      <c r="TYD465" s="435"/>
      <c r="TYE465" s="435"/>
      <c r="TYF465" s="435"/>
      <c r="TYG465" s="435"/>
      <c r="TYH465" s="435"/>
      <c r="TYI465" s="435"/>
      <c r="TYJ465" s="435"/>
      <c r="TYK465" s="435"/>
      <c r="TYL465" s="435"/>
      <c r="TYM465" s="435"/>
      <c r="TYN465" s="435"/>
      <c r="TYO465" s="435"/>
      <c r="TYP465" s="435"/>
      <c r="TYQ465" s="435"/>
      <c r="TYR465" s="435"/>
      <c r="TYS465" s="435"/>
      <c r="TYT465" s="435"/>
      <c r="TYU465" s="435"/>
      <c r="TYV465" s="435"/>
      <c r="TYW465" s="435"/>
      <c r="TYX465" s="435"/>
      <c r="TYY465" s="435"/>
      <c r="TYZ465" s="435"/>
      <c r="TZA465" s="435"/>
      <c r="TZB465" s="435"/>
      <c r="TZC465" s="435"/>
      <c r="TZD465" s="435"/>
      <c r="TZE465" s="435"/>
      <c r="TZF465" s="435"/>
      <c r="TZG465" s="435"/>
      <c r="TZH465" s="435"/>
      <c r="TZI465" s="435"/>
      <c r="TZJ465" s="435"/>
      <c r="TZK465" s="435"/>
      <c r="TZL465" s="435"/>
      <c r="TZM465" s="435"/>
      <c r="TZN465" s="435"/>
      <c r="TZO465" s="435"/>
      <c r="TZP465" s="435"/>
      <c r="TZQ465" s="435"/>
      <c r="TZR465" s="435"/>
      <c r="TZS465" s="435"/>
      <c r="TZT465" s="435"/>
      <c r="TZU465" s="435"/>
      <c r="TZV465" s="435"/>
      <c r="TZW465" s="435"/>
      <c r="TZX465" s="435"/>
      <c r="TZY465" s="435"/>
      <c r="TZZ465" s="435"/>
      <c r="UAA465" s="435"/>
      <c r="UAB465" s="435"/>
      <c r="UAC465" s="435"/>
      <c r="UAD465" s="435"/>
      <c r="UAE465" s="435"/>
      <c r="UAF465" s="435"/>
      <c r="UAG465" s="435"/>
      <c r="UAH465" s="435"/>
      <c r="UAI465" s="435"/>
      <c r="UAJ465" s="435"/>
      <c r="UAK465" s="435"/>
      <c r="UAL465" s="435"/>
      <c r="UAM465" s="435"/>
      <c r="UAN465" s="435"/>
      <c r="UAO465" s="435"/>
      <c r="UAP465" s="435"/>
      <c r="UAQ465" s="435"/>
      <c r="UAR465" s="435"/>
      <c r="UAS465" s="435"/>
      <c r="UAT465" s="435"/>
      <c r="UAU465" s="435"/>
      <c r="UAV465" s="435"/>
      <c r="UAW465" s="435"/>
      <c r="UAX465" s="435"/>
      <c r="UAY465" s="435"/>
      <c r="UAZ465" s="435"/>
      <c r="UBA465" s="435"/>
      <c r="UBB465" s="435"/>
      <c r="UBC465" s="435"/>
      <c r="UBD465" s="435"/>
      <c r="UBE465" s="435"/>
      <c r="UBF465" s="435"/>
      <c r="UBG465" s="435"/>
      <c r="UBH465" s="435"/>
      <c r="UBI465" s="435"/>
      <c r="UBJ465" s="435"/>
      <c r="UBK465" s="435"/>
      <c r="UBL465" s="435"/>
      <c r="UBM465" s="435"/>
      <c r="UBN465" s="435"/>
      <c r="UBO465" s="435"/>
      <c r="UBP465" s="435"/>
      <c r="UBQ465" s="435"/>
      <c r="UBR465" s="435"/>
      <c r="UBS465" s="435"/>
      <c r="UBT465" s="435"/>
      <c r="UBU465" s="435"/>
      <c r="UBV465" s="435"/>
      <c r="UBW465" s="435"/>
      <c r="UBX465" s="435"/>
      <c r="UBY465" s="435"/>
      <c r="UBZ465" s="435"/>
      <c r="UCA465" s="435"/>
      <c r="UCB465" s="435"/>
      <c r="UCC465" s="435"/>
      <c r="UCD465" s="435"/>
      <c r="UCE465" s="435"/>
      <c r="UCF465" s="435"/>
      <c r="UCG465" s="435"/>
      <c r="UCH465" s="435"/>
      <c r="UCI465" s="435"/>
      <c r="UCJ465" s="435"/>
      <c r="UCK465" s="435"/>
      <c r="UCL465" s="435"/>
      <c r="UCM465" s="435"/>
      <c r="UCN465" s="435"/>
      <c r="UCO465" s="435"/>
      <c r="UCP465" s="435"/>
      <c r="UCQ465" s="435"/>
      <c r="UCR465" s="435"/>
      <c r="UCS465" s="435"/>
      <c r="UCT465" s="435"/>
      <c r="UCU465" s="435"/>
      <c r="UCV465" s="435"/>
      <c r="UCW465" s="435"/>
      <c r="UCX465" s="435"/>
      <c r="UCY465" s="435"/>
      <c r="UCZ465" s="435"/>
      <c r="UDA465" s="435"/>
      <c r="UDB465" s="435"/>
      <c r="UDC465" s="435"/>
      <c r="UDD465" s="435"/>
      <c r="UDE465" s="435"/>
      <c r="UDF465" s="435"/>
      <c r="UDG465" s="435"/>
      <c r="UDH465" s="435"/>
      <c r="UDI465" s="435"/>
      <c r="UDJ465" s="435"/>
      <c r="UDK465" s="435"/>
      <c r="UDL465" s="435"/>
      <c r="UDM465" s="435"/>
      <c r="UDN465" s="435"/>
      <c r="UDO465" s="435"/>
      <c r="UDP465" s="435"/>
      <c r="UDQ465" s="435"/>
      <c r="UDR465" s="435"/>
      <c r="UDS465" s="435"/>
      <c r="UDT465" s="435"/>
      <c r="UDU465" s="435"/>
      <c r="UDV465" s="435"/>
      <c r="UDW465" s="435"/>
      <c r="UDX465" s="435"/>
      <c r="UDY465" s="435"/>
      <c r="UDZ465" s="435"/>
      <c r="UEA465" s="435"/>
      <c r="UEB465" s="435"/>
      <c r="UEC465" s="435"/>
      <c r="UED465" s="435"/>
      <c r="UEE465" s="435"/>
      <c r="UEF465" s="435"/>
      <c r="UEG465" s="435"/>
      <c r="UEH465" s="435"/>
      <c r="UEI465" s="435"/>
      <c r="UEJ465" s="435"/>
      <c r="UEK465" s="435"/>
      <c r="UEL465" s="435"/>
      <c r="UEM465" s="435"/>
      <c r="UEN465" s="435"/>
      <c r="UEO465" s="435"/>
      <c r="UEP465" s="435"/>
      <c r="UEQ465" s="435"/>
      <c r="UER465" s="435"/>
      <c r="UES465" s="435"/>
      <c r="UET465" s="435"/>
      <c r="UEU465" s="435"/>
      <c r="UEV465" s="435"/>
      <c r="UEW465" s="435"/>
      <c r="UEX465" s="435"/>
      <c r="UEY465" s="435"/>
      <c r="UEZ465" s="435"/>
      <c r="UFA465" s="435"/>
      <c r="UFB465" s="435"/>
      <c r="UFC465" s="435"/>
      <c r="UFD465" s="435"/>
      <c r="UFE465" s="435"/>
      <c r="UFF465" s="435"/>
      <c r="UFG465" s="435"/>
      <c r="UFH465" s="435"/>
      <c r="UFI465" s="435"/>
      <c r="UFJ465" s="435"/>
      <c r="UFK465" s="435"/>
      <c r="UFL465" s="435"/>
      <c r="UFM465" s="435"/>
      <c r="UFN465" s="435"/>
      <c r="UFO465" s="435"/>
      <c r="UFP465" s="435"/>
      <c r="UFQ465" s="435"/>
      <c r="UFR465" s="435"/>
      <c r="UFS465" s="435"/>
      <c r="UFT465" s="435"/>
      <c r="UFU465" s="435"/>
      <c r="UFV465" s="435"/>
      <c r="UFW465" s="435"/>
      <c r="UFX465" s="435"/>
      <c r="UFY465" s="435"/>
      <c r="UFZ465" s="435"/>
      <c r="UGA465" s="435"/>
      <c r="UGB465" s="435"/>
      <c r="UGC465" s="435"/>
      <c r="UGD465" s="435"/>
      <c r="UGE465" s="435"/>
      <c r="UGF465" s="435"/>
      <c r="UGG465" s="435"/>
      <c r="UGH465" s="435"/>
      <c r="UGI465" s="435"/>
      <c r="UGJ465" s="435"/>
      <c r="UGK465" s="435"/>
      <c r="UGL465" s="435"/>
      <c r="UGM465" s="435"/>
      <c r="UGN465" s="435"/>
      <c r="UGO465" s="435"/>
      <c r="UGP465" s="435"/>
      <c r="UGQ465" s="435"/>
      <c r="UGR465" s="435"/>
      <c r="UGS465" s="435"/>
      <c r="UGT465" s="435"/>
      <c r="UGU465" s="435"/>
      <c r="UGV465" s="435"/>
      <c r="UGW465" s="435"/>
      <c r="UGX465" s="435"/>
      <c r="UGY465" s="435"/>
      <c r="UGZ465" s="435"/>
      <c r="UHA465" s="435"/>
      <c r="UHB465" s="435"/>
      <c r="UHC465" s="435"/>
      <c r="UHD465" s="435"/>
      <c r="UHE465" s="435"/>
      <c r="UHF465" s="435"/>
      <c r="UHG465" s="435"/>
      <c r="UHH465" s="435"/>
      <c r="UHI465" s="435"/>
      <c r="UHJ465" s="435"/>
      <c r="UHK465" s="435"/>
      <c r="UHL465" s="435"/>
      <c r="UHM465" s="435"/>
      <c r="UHN465" s="435"/>
      <c r="UHO465" s="435"/>
      <c r="UHP465" s="435"/>
      <c r="UHQ465" s="435"/>
      <c r="UHR465" s="435"/>
      <c r="UHS465" s="435"/>
      <c r="UHT465" s="435"/>
      <c r="UHU465" s="435"/>
      <c r="UHV465" s="435"/>
      <c r="UHW465" s="435"/>
      <c r="UHX465" s="435"/>
      <c r="UHY465" s="435"/>
      <c r="UHZ465" s="435"/>
      <c r="UIA465" s="435"/>
      <c r="UIB465" s="435"/>
      <c r="UIC465" s="435"/>
      <c r="UID465" s="435"/>
      <c r="UIE465" s="435"/>
      <c r="UIF465" s="435"/>
      <c r="UIG465" s="435"/>
      <c r="UIH465" s="435"/>
      <c r="UII465" s="435"/>
      <c r="UIJ465" s="435"/>
      <c r="UIK465" s="435"/>
      <c r="UIL465" s="435"/>
      <c r="UIM465" s="435"/>
      <c r="UIN465" s="435"/>
      <c r="UIO465" s="435"/>
      <c r="UIP465" s="435"/>
      <c r="UIQ465" s="435"/>
      <c r="UIR465" s="435"/>
      <c r="UIS465" s="435"/>
      <c r="UIT465" s="435"/>
      <c r="UIU465" s="435"/>
      <c r="UIV465" s="435"/>
      <c r="UIW465" s="435"/>
      <c r="UIX465" s="435"/>
      <c r="UIY465" s="435"/>
      <c r="UIZ465" s="435"/>
      <c r="UJA465" s="435"/>
      <c r="UJB465" s="435"/>
      <c r="UJC465" s="435"/>
      <c r="UJD465" s="435"/>
      <c r="UJE465" s="435"/>
      <c r="UJF465" s="435"/>
      <c r="UJG465" s="435"/>
      <c r="UJH465" s="435"/>
      <c r="UJI465" s="435"/>
      <c r="UJJ465" s="435"/>
      <c r="UJK465" s="435"/>
      <c r="UJL465" s="435"/>
      <c r="UJM465" s="435"/>
      <c r="UJN465" s="435"/>
      <c r="UJO465" s="435"/>
      <c r="UJP465" s="435"/>
      <c r="UJQ465" s="435"/>
      <c r="UJR465" s="435"/>
      <c r="UJS465" s="435"/>
      <c r="UJT465" s="435"/>
      <c r="UJU465" s="435"/>
      <c r="UJV465" s="435"/>
      <c r="UJW465" s="435"/>
      <c r="UJX465" s="435"/>
      <c r="UJY465" s="435"/>
      <c r="UJZ465" s="435"/>
      <c r="UKA465" s="435"/>
      <c r="UKB465" s="435"/>
      <c r="UKC465" s="435"/>
      <c r="UKD465" s="435"/>
      <c r="UKE465" s="435"/>
      <c r="UKF465" s="435"/>
      <c r="UKG465" s="435"/>
      <c r="UKH465" s="435"/>
      <c r="UKI465" s="435"/>
      <c r="UKJ465" s="435"/>
      <c r="UKK465" s="435"/>
      <c r="UKL465" s="435"/>
      <c r="UKM465" s="435"/>
      <c r="UKN465" s="435"/>
      <c r="UKO465" s="435"/>
      <c r="UKP465" s="435"/>
      <c r="UKQ465" s="435"/>
      <c r="UKR465" s="435"/>
      <c r="UKS465" s="435"/>
      <c r="UKT465" s="435"/>
      <c r="UKU465" s="435"/>
      <c r="UKV465" s="435"/>
      <c r="UKW465" s="435"/>
      <c r="UKX465" s="435"/>
      <c r="UKY465" s="435"/>
      <c r="UKZ465" s="435"/>
      <c r="ULA465" s="435"/>
      <c r="ULB465" s="435"/>
      <c r="ULC465" s="435"/>
      <c r="ULD465" s="435"/>
      <c r="ULE465" s="435"/>
      <c r="ULF465" s="435"/>
      <c r="ULG465" s="435"/>
      <c r="ULH465" s="435"/>
      <c r="ULI465" s="435"/>
      <c r="ULJ465" s="435"/>
      <c r="ULK465" s="435"/>
      <c r="ULL465" s="435"/>
      <c r="ULM465" s="435"/>
      <c r="ULN465" s="435"/>
      <c r="ULO465" s="435"/>
      <c r="ULP465" s="435"/>
      <c r="ULQ465" s="435"/>
      <c r="ULR465" s="435"/>
      <c r="ULS465" s="435"/>
      <c r="ULT465" s="435"/>
      <c r="ULU465" s="435"/>
      <c r="ULV465" s="435"/>
      <c r="ULW465" s="435"/>
      <c r="ULX465" s="435"/>
      <c r="ULY465" s="435"/>
      <c r="ULZ465" s="435"/>
      <c r="UMA465" s="435"/>
      <c r="UMB465" s="435"/>
      <c r="UMC465" s="435"/>
      <c r="UMD465" s="435"/>
      <c r="UME465" s="435"/>
      <c r="UMF465" s="435"/>
      <c r="UMG465" s="435"/>
      <c r="UMH465" s="435"/>
      <c r="UMI465" s="435"/>
      <c r="UMJ465" s="435"/>
      <c r="UMK465" s="435"/>
      <c r="UML465" s="435"/>
      <c r="UMM465" s="435"/>
      <c r="UMN465" s="435"/>
      <c r="UMO465" s="435"/>
      <c r="UMP465" s="435"/>
      <c r="UMQ465" s="435"/>
      <c r="UMR465" s="435"/>
      <c r="UMS465" s="435"/>
      <c r="UMT465" s="435"/>
      <c r="UMU465" s="435"/>
      <c r="UMV465" s="435"/>
      <c r="UMW465" s="435"/>
      <c r="UMX465" s="435"/>
      <c r="UMY465" s="435"/>
      <c r="UMZ465" s="435"/>
      <c r="UNA465" s="435"/>
      <c r="UNB465" s="435"/>
      <c r="UNC465" s="435"/>
      <c r="UND465" s="435"/>
      <c r="UNE465" s="435"/>
      <c r="UNF465" s="435"/>
      <c r="UNG465" s="435"/>
      <c r="UNH465" s="435"/>
      <c r="UNI465" s="435"/>
      <c r="UNJ465" s="435"/>
      <c r="UNK465" s="435"/>
      <c r="UNL465" s="435"/>
      <c r="UNM465" s="435"/>
      <c r="UNN465" s="435"/>
      <c r="UNO465" s="435"/>
      <c r="UNP465" s="435"/>
      <c r="UNQ465" s="435"/>
      <c r="UNR465" s="435"/>
      <c r="UNS465" s="435"/>
      <c r="UNT465" s="435"/>
      <c r="UNU465" s="435"/>
      <c r="UNV465" s="435"/>
      <c r="UNW465" s="435"/>
      <c r="UNX465" s="435"/>
      <c r="UNY465" s="435"/>
      <c r="UNZ465" s="435"/>
      <c r="UOA465" s="435"/>
      <c r="UOB465" s="435"/>
      <c r="UOC465" s="435"/>
      <c r="UOD465" s="435"/>
      <c r="UOE465" s="435"/>
      <c r="UOF465" s="435"/>
      <c r="UOG465" s="435"/>
      <c r="UOH465" s="435"/>
      <c r="UOI465" s="435"/>
      <c r="UOJ465" s="435"/>
      <c r="UOK465" s="435"/>
      <c r="UOL465" s="435"/>
      <c r="UOM465" s="435"/>
      <c r="UON465" s="435"/>
      <c r="UOO465" s="435"/>
      <c r="UOP465" s="435"/>
      <c r="UOQ465" s="435"/>
      <c r="UOR465" s="435"/>
      <c r="UOS465" s="435"/>
      <c r="UOT465" s="435"/>
      <c r="UOU465" s="435"/>
      <c r="UOV465" s="435"/>
      <c r="UOW465" s="435"/>
      <c r="UOX465" s="435"/>
      <c r="UOY465" s="435"/>
      <c r="UOZ465" s="435"/>
      <c r="UPA465" s="435"/>
      <c r="UPB465" s="435"/>
      <c r="UPC465" s="435"/>
      <c r="UPD465" s="435"/>
      <c r="UPE465" s="435"/>
      <c r="UPF465" s="435"/>
      <c r="UPG465" s="435"/>
      <c r="UPH465" s="435"/>
      <c r="UPI465" s="435"/>
      <c r="UPJ465" s="435"/>
      <c r="UPK465" s="435"/>
      <c r="UPL465" s="435"/>
      <c r="UPM465" s="435"/>
      <c r="UPN465" s="435"/>
      <c r="UPO465" s="435"/>
      <c r="UPP465" s="435"/>
      <c r="UPQ465" s="435"/>
      <c r="UPR465" s="435"/>
      <c r="UPS465" s="435"/>
      <c r="UPT465" s="435"/>
      <c r="UPU465" s="435"/>
      <c r="UPV465" s="435"/>
      <c r="UPW465" s="435"/>
      <c r="UPX465" s="435"/>
      <c r="UPY465" s="435"/>
      <c r="UPZ465" s="435"/>
      <c r="UQA465" s="435"/>
      <c r="UQB465" s="435"/>
      <c r="UQC465" s="435"/>
      <c r="UQD465" s="435"/>
      <c r="UQE465" s="435"/>
      <c r="UQF465" s="435"/>
      <c r="UQG465" s="435"/>
      <c r="UQH465" s="435"/>
      <c r="UQI465" s="435"/>
      <c r="UQJ465" s="435"/>
      <c r="UQK465" s="435"/>
      <c r="UQL465" s="435"/>
      <c r="UQM465" s="435"/>
      <c r="UQN465" s="435"/>
      <c r="UQO465" s="435"/>
      <c r="UQP465" s="435"/>
      <c r="UQQ465" s="435"/>
      <c r="UQR465" s="435"/>
      <c r="UQS465" s="435"/>
      <c r="UQT465" s="435"/>
      <c r="UQU465" s="435"/>
      <c r="UQV465" s="435"/>
      <c r="UQW465" s="435"/>
      <c r="UQX465" s="435"/>
      <c r="UQY465" s="435"/>
      <c r="UQZ465" s="435"/>
      <c r="URA465" s="435"/>
      <c r="URB465" s="435"/>
      <c r="URC465" s="435"/>
      <c r="URD465" s="435"/>
      <c r="URE465" s="435"/>
      <c r="URF465" s="435"/>
      <c r="URG465" s="435"/>
      <c r="URH465" s="435"/>
      <c r="URI465" s="435"/>
      <c r="URJ465" s="435"/>
      <c r="URK465" s="435"/>
      <c r="URL465" s="435"/>
      <c r="URM465" s="435"/>
      <c r="URN465" s="435"/>
      <c r="URO465" s="435"/>
      <c r="URP465" s="435"/>
      <c r="URQ465" s="435"/>
      <c r="URR465" s="435"/>
      <c r="URS465" s="435"/>
      <c r="URT465" s="435"/>
      <c r="URU465" s="435"/>
      <c r="URV465" s="435"/>
      <c r="URW465" s="435"/>
      <c r="URX465" s="435"/>
      <c r="URY465" s="435"/>
      <c r="URZ465" s="435"/>
      <c r="USA465" s="435"/>
      <c r="USB465" s="435"/>
      <c r="USC465" s="435"/>
      <c r="USD465" s="435"/>
      <c r="USE465" s="435"/>
      <c r="USF465" s="435"/>
      <c r="USG465" s="435"/>
      <c r="USH465" s="435"/>
      <c r="USI465" s="435"/>
      <c r="USJ465" s="435"/>
      <c r="USK465" s="435"/>
      <c r="USL465" s="435"/>
      <c r="USM465" s="435"/>
      <c r="USN465" s="435"/>
      <c r="USO465" s="435"/>
      <c r="USP465" s="435"/>
      <c r="USQ465" s="435"/>
      <c r="USR465" s="435"/>
      <c r="USS465" s="435"/>
      <c r="UST465" s="435"/>
      <c r="USU465" s="435"/>
      <c r="USV465" s="435"/>
      <c r="USW465" s="435"/>
      <c r="USX465" s="435"/>
      <c r="USY465" s="435"/>
      <c r="USZ465" s="435"/>
      <c r="UTA465" s="435"/>
      <c r="UTB465" s="435"/>
      <c r="UTC465" s="435"/>
      <c r="UTD465" s="435"/>
      <c r="UTE465" s="435"/>
      <c r="UTF465" s="435"/>
      <c r="UTG465" s="435"/>
      <c r="UTH465" s="435"/>
      <c r="UTI465" s="435"/>
      <c r="UTJ465" s="435"/>
      <c r="UTK465" s="435"/>
      <c r="UTL465" s="435"/>
      <c r="UTM465" s="435"/>
      <c r="UTN465" s="435"/>
      <c r="UTO465" s="435"/>
      <c r="UTP465" s="435"/>
      <c r="UTQ465" s="435"/>
      <c r="UTR465" s="435"/>
      <c r="UTS465" s="435"/>
      <c r="UTT465" s="435"/>
      <c r="UTU465" s="435"/>
      <c r="UTV465" s="435"/>
      <c r="UTW465" s="435"/>
      <c r="UTX465" s="435"/>
      <c r="UTY465" s="435"/>
      <c r="UTZ465" s="435"/>
      <c r="UUA465" s="435"/>
      <c r="UUB465" s="435"/>
      <c r="UUC465" s="435"/>
      <c r="UUD465" s="435"/>
      <c r="UUE465" s="435"/>
      <c r="UUF465" s="435"/>
      <c r="UUG465" s="435"/>
      <c r="UUH465" s="435"/>
      <c r="UUI465" s="435"/>
      <c r="UUJ465" s="435"/>
      <c r="UUK465" s="435"/>
      <c r="UUL465" s="435"/>
      <c r="UUM465" s="435"/>
      <c r="UUN465" s="435"/>
      <c r="UUO465" s="435"/>
      <c r="UUP465" s="435"/>
      <c r="UUQ465" s="435"/>
      <c r="UUR465" s="435"/>
      <c r="UUS465" s="435"/>
      <c r="UUT465" s="435"/>
      <c r="UUU465" s="435"/>
      <c r="UUV465" s="435"/>
      <c r="UUW465" s="435"/>
      <c r="UUX465" s="435"/>
      <c r="UUY465" s="435"/>
      <c r="UUZ465" s="435"/>
      <c r="UVA465" s="435"/>
      <c r="UVB465" s="435"/>
      <c r="UVC465" s="435"/>
      <c r="UVD465" s="435"/>
      <c r="UVE465" s="435"/>
      <c r="UVF465" s="435"/>
      <c r="UVG465" s="435"/>
      <c r="UVH465" s="435"/>
      <c r="UVI465" s="435"/>
      <c r="UVJ465" s="435"/>
      <c r="UVK465" s="435"/>
      <c r="UVL465" s="435"/>
      <c r="UVM465" s="435"/>
      <c r="UVN465" s="435"/>
      <c r="UVO465" s="435"/>
      <c r="UVP465" s="435"/>
      <c r="UVQ465" s="435"/>
      <c r="UVR465" s="435"/>
      <c r="UVS465" s="435"/>
      <c r="UVT465" s="435"/>
      <c r="UVU465" s="435"/>
      <c r="UVV465" s="435"/>
      <c r="UVW465" s="435"/>
      <c r="UVX465" s="435"/>
      <c r="UVY465" s="435"/>
      <c r="UVZ465" s="435"/>
      <c r="UWA465" s="435"/>
      <c r="UWB465" s="435"/>
      <c r="UWC465" s="435"/>
      <c r="UWD465" s="435"/>
      <c r="UWE465" s="435"/>
      <c r="UWF465" s="435"/>
      <c r="UWG465" s="435"/>
      <c r="UWH465" s="435"/>
      <c r="UWI465" s="435"/>
      <c r="UWJ465" s="435"/>
      <c r="UWK465" s="435"/>
      <c r="UWL465" s="435"/>
      <c r="UWM465" s="435"/>
      <c r="UWN465" s="435"/>
      <c r="UWO465" s="435"/>
      <c r="UWP465" s="435"/>
      <c r="UWQ465" s="435"/>
      <c r="UWR465" s="435"/>
      <c r="UWS465" s="435"/>
      <c r="UWT465" s="435"/>
      <c r="UWU465" s="435"/>
      <c r="UWV465" s="435"/>
      <c r="UWW465" s="435"/>
      <c r="UWX465" s="435"/>
      <c r="UWY465" s="435"/>
      <c r="UWZ465" s="435"/>
      <c r="UXA465" s="435"/>
      <c r="UXB465" s="435"/>
      <c r="UXC465" s="435"/>
      <c r="UXD465" s="435"/>
      <c r="UXE465" s="435"/>
      <c r="UXF465" s="435"/>
      <c r="UXG465" s="435"/>
      <c r="UXH465" s="435"/>
      <c r="UXI465" s="435"/>
      <c r="UXJ465" s="435"/>
      <c r="UXK465" s="435"/>
      <c r="UXL465" s="435"/>
      <c r="UXM465" s="435"/>
      <c r="UXN465" s="435"/>
      <c r="UXO465" s="435"/>
      <c r="UXP465" s="435"/>
      <c r="UXQ465" s="435"/>
      <c r="UXR465" s="435"/>
      <c r="UXS465" s="435"/>
      <c r="UXT465" s="435"/>
      <c r="UXU465" s="435"/>
      <c r="UXV465" s="435"/>
      <c r="UXW465" s="435"/>
      <c r="UXX465" s="435"/>
      <c r="UXY465" s="435"/>
      <c r="UXZ465" s="435"/>
      <c r="UYA465" s="435"/>
      <c r="UYB465" s="435"/>
      <c r="UYC465" s="435"/>
      <c r="UYD465" s="435"/>
      <c r="UYE465" s="435"/>
      <c r="UYF465" s="435"/>
      <c r="UYG465" s="435"/>
      <c r="UYH465" s="435"/>
      <c r="UYI465" s="435"/>
      <c r="UYJ465" s="435"/>
      <c r="UYK465" s="435"/>
      <c r="UYL465" s="435"/>
      <c r="UYM465" s="435"/>
      <c r="UYN465" s="435"/>
      <c r="UYO465" s="435"/>
      <c r="UYP465" s="435"/>
      <c r="UYQ465" s="435"/>
      <c r="UYR465" s="435"/>
      <c r="UYS465" s="435"/>
      <c r="UYT465" s="435"/>
      <c r="UYU465" s="435"/>
      <c r="UYV465" s="435"/>
      <c r="UYW465" s="435"/>
      <c r="UYX465" s="435"/>
      <c r="UYY465" s="435"/>
      <c r="UYZ465" s="435"/>
      <c r="UZA465" s="435"/>
      <c r="UZB465" s="435"/>
      <c r="UZC465" s="435"/>
      <c r="UZD465" s="435"/>
      <c r="UZE465" s="435"/>
      <c r="UZF465" s="435"/>
      <c r="UZG465" s="435"/>
      <c r="UZH465" s="435"/>
      <c r="UZI465" s="435"/>
      <c r="UZJ465" s="435"/>
      <c r="UZK465" s="435"/>
      <c r="UZL465" s="435"/>
      <c r="UZM465" s="435"/>
      <c r="UZN465" s="435"/>
      <c r="UZO465" s="435"/>
      <c r="UZP465" s="435"/>
      <c r="UZQ465" s="435"/>
      <c r="UZR465" s="435"/>
      <c r="UZS465" s="435"/>
      <c r="UZT465" s="435"/>
      <c r="UZU465" s="435"/>
      <c r="UZV465" s="435"/>
      <c r="UZW465" s="435"/>
      <c r="UZX465" s="435"/>
      <c r="UZY465" s="435"/>
      <c r="UZZ465" s="435"/>
      <c r="VAA465" s="435"/>
      <c r="VAB465" s="435"/>
      <c r="VAC465" s="435"/>
      <c r="VAD465" s="435"/>
      <c r="VAE465" s="435"/>
      <c r="VAF465" s="435"/>
      <c r="VAG465" s="435"/>
      <c r="VAH465" s="435"/>
      <c r="VAI465" s="435"/>
      <c r="VAJ465" s="435"/>
      <c r="VAK465" s="435"/>
      <c r="VAL465" s="435"/>
      <c r="VAM465" s="435"/>
      <c r="VAN465" s="435"/>
      <c r="VAO465" s="435"/>
      <c r="VAP465" s="435"/>
      <c r="VAQ465" s="435"/>
      <c r="VAR465" s="435"/>
      <c r="VAS465" s="435"/>
      <c r="VAT465" s="435"/>
      <c r="VAU465" s="435"/>
      <c r="VAV465" s="435"/>
      <c r="VAW465" s="435"/>
      <c r="VAX465" s="435"/>
      <c r="VAY465" s="435"/>
      <c r="VAZ465" s="435"/>
      <c r="VBA465" s="435"/>
      <c r="VBB465" s="435"/>
      <c r="VBC465" s="435"/>
      <c r="VBD465" s="435"/>
      <c r="VBE465" s="435"/>
      <c r="VBF465" s="435"/>
      <c r="VBG465" s="435"/>
      <c r="VBH465" s="435"/>
      <c r="VBI465" s="435"/>
      <c r="VBJ465" s="435"/>
      <c r="VBK465" s="435"/>
      <c r="VBL465" s="435"/>
      <c r="VBM465" s="435"/>
      <c r="VBN465" s="435"/>
      <c r="VBO465" s="435"/>
      <c r="VBP465" s="435"/>
      <c r="VBQ465" s="435"/>
      <c r="VBR465" s="435"/>
      <c r="VBS465" s="435"/>
      <c r="VBT465" s="435"/>
      <c r="VBU465" s="435"/>
      <c r="VBV465" s="435"/>
      <c r="VBW465" s="435"/>
      <c r="VBX465" s="435"/>
      <c r="VBY465" s="435"/>
      <c r="VBZ465" s="435"/>
      <c r="VCA465" s="435"/>
      <c r="VCB465" s="435"/>
      <c r="VCC465" s="435"/>
      <c r="VCD465" s="435"/>
      <c r="VCE465" s="435"/>
      <c r="VCF465" s="435"/>
      <c r="VCG465" s="435"/>
      <c r="VCH465" s="435"/>
      <c r="VCI465" s="435"/>
      <c r="VCJ465" s="435"/>
      <c r="VCK465" s="435"/>
      <c r="VCL465" s="435"/>
      <c r="VCM465" s="435"/>
      <c r="VCN465" s="435"/>
      <c r="VCO465" s="435"/>
      <c r="VCP465" s="435"/>
      <c r="VCQ465" s="435"/>
      <c r="VCR465" s="435"/>
      <c r="VCS465" s="435"/>
      <c r="VCT465" s="435"/>
      <c r="VCU465" s="435"/>
      <c r="VCV465" s="435"/>
      <c r="VCW465" s="435"/>
      <c r="VCX465" s="435"/>
      <c r="VCY465" s="435"/>
      <c r="VCZ465" s="435"/>
      <c r="VDA465" s="435"/>
      <c r="VDB465" s="435"/>
      <c r="VDC465" s="435"/>
      <c r="VDD465" s="435"/>
      <c r="VDE465" s="435"/>
      <c r="VDF465" s="435"/>
      <c r="VDG465" s="435"/>
      <c r="VDH465" s="435"/>
      <c r="VDI465" s="435"/>
      <c r="VDJ465" s="435"/>
      <c r="VDK465" s="435"/>
      <c r="VDL465" s="435"/>
      <c r="VDM465" s="435"/>
      <c r="VDN465" s="435"/>
      <c r="VDO465" s="435"/>
      <c r="VDP465" s="435"/>
      <c r="VDQ465" s="435"/>
      <c r="VDR465" s="435"/>
      <c r="VDS465" s="435"/>
      <c r="VDT465" s="435"/>
      <c r="VDU465" s="435"/>
      <c r="VDV465" s="435"/>
      <c r="VDW465" s="435"/>
      <c r="VDX465" s="435"/>
      <c r="VDY465" s="435"/>
      <c r="VDZ465" s="435"/>
      <c r="VEA465" s="435"/>
      <c r="VEB465" s="435"/>
      <c r="VEC465" s="435"/>
      <c r="VED465" s="435"/>
      <c r="VEE465" s="435"/>
      <c r="VEF465" s="435"/>
      <c r="VEG465" s="435"/>
      <c r="VEH465" s="435"/>
      <c r="VEI465" s="435"/>
      <c r="VEJ465" s="435"/>
      <c r="VEK465" s="435"/>
      <c r="VEL465" s="435"/>
      <c r="VEM465" s="435"/>
      <c r="VEN465" s="435"/>
      <c r="VEO465" s="435"/>
      <c r="VEP465" s="435"/>
      <c r="VEQ465" s="435"/>
      <c r="VER465" s="435"/>
      <c r="VES465" s="435"/>
      <c r="VET465" s="435"/>
      <c r="VEU465" s="435"/>
      <c r="VEV465" s="435"/>
      <c r="VEW465" s="435"/>
      <c r="VEX465" s="435"/>
      <c r="VEY465" s="435"/>
      <c r="VEZ465" s="435"/>
      <c r="VFA465" s="435"/>
      <c r="VFB465" s="435"/>
      <c r="VFC465" s="435"/>
      <c r="VFD465" s="435"/>
      <c r="VFE465" s="435"/>
      <c r="VFF465" s="435"/>
      <c r="VFG465" s="435"/>
      <c r="VFH465" s="435"/>
      <c r="VFI465" s="435"/>
      <c r="VFJ465" s="435"/>
      <c r="VFK465" s="435"/>
      <c r="VFL465" s="435"/>
      <c r="VFM465" s="435"/>
      <c r="VFN465" s="435"/>
      <c r="VFO465" s="435"/>
      <c r="VFP465" s="435"/>
      <c r="VFQ465" s="435"/>
      <c r="VFR465" s="435"/>
      <c r="VFS465" s="435"/>
      <c r="VFT465" s="435"/>
      <c r="VFU465" s="435"/>
      <c r="VFV465" s="435"/>
      <c r="VFW465" s="435"/>
      <c r="VFX465" s="435"/>
      <c r="VFY465" s="435"/>
      <c r="VFZ465" s="435"/>
      <c r="VGA465" s="435"/>
      <c r="VGB465" s="435"/>
      <c r="VGC465" s="435"/>
      <c r="VGD465" s="435"/>
      <c r="VGE465" s="435"/>
      <c r="VGF465" s="435"/>
      <c r="VGG465" s="435"/>
      <c r="VGH465" s="435"/>
      <c r="VGI465" s="435"/>
      <c r="VGJ465" s="435"/>
      <c r="VGK465" s="435"/>
      <c r="VGL465" s="435"/>
      <c r="VGM465" s="435"/>
      <c r="VGN465" s="435"/>
      <c r="VGO465" s="435"/>
      <c r="VGP465" s="435"/>
      <c r="VGQ465" s="435"/>
      <c r="VGR465" s="435"/>
      <c r="VGS465" s="435"/>
      <c r="VGT465" s="435"/>
      <c r="VGU465" s="435"/>
      <c r="VGV465" s="435"/>
      <c r="VGW465" s="435"/>
      <c r="VGX465" s="435"/>
      <c r="VGY465" s="435"/>
      <c r="VGZ465" s="435"/>
      <c r="VHA465" s="435"/>
      <c r="VHB465" s="435"/>
      <c r="VHC465" s="435"/>
      <c r="VHD465" s="435"/>
      <c r="VHE465" s="435"/>
      <c r="VHF465" s="435"/>
      <c r="VHG465" s="435"/>
      <c r="VHH465" s="435"/>
      <c r="VHI465" s="435"/>
      <c r="VHJ465" s="435"/>
      <c r="VHK465" s="435"/>
      <c r="VHL465" s="435"/>
      <c r="VHM465" s="435"/>
      <c r="VHN465" s="435"/>
      <c r="VHO465" s="435"/>
      <c r="VHP465" s="435"/>
      <c r="VHQ465" s="435"/>
      <c r="VHR465" s="435"/>
      <c r="VHS465" s="435"/>
      <c r="VHT465" s="435"/>
      <c r="VHU465" s="435"/>
      <c r="VHV465" s="435"/>
      <c r="VHW465" s="435"/>
      <c r="VHX465" s="435"/>
      <c r="VHY465" s="435"/>
      <c r="VHZ465" s="435"/>
      <c r="VIA465" s="435"/>
      <c r="VIB465" s="435"/>
      <c r="VIC465" s="435"/>
      <c r="VID465" s="435"/>
      <c r="VIE465" s="435"/>
      <c r="VIF465" s="435"/>
      <c r="VIG465" s="435"/>
      <c r="VIH465" s="435"/>
      <c r="VII465" s="435"/>
      <c r="VIJ465" s="435"/>
      <c r="VIK465" s="435"/>
      <c r="VIL465" s="435"/>
      <c r="VIM465" s="435"/>
      <c r="VIN465" s="435"/>
      <c r="VIO465" s="435"/>
      <c r="VIP465" s="435"/>
      <c r="VIQ465" s="435"/>
      <c r="VIR465" s="435"/>
      <c r="VIS465" s="435"/>
      <c r="VIT465" s="435"/>
      <c r="VIU465" s="435"/>
      <c r="VIV465" s="435"/>
      <c r="VIW465" s="435"/>
      <c r="VIX465" s="435"/>
      <c r="VIY465" s="435"/>
      <c r="VIZ465" s="435"/>
      <c r="VJA465" s="435"/>
      <c r="VJB465" s="435"/>
      <c r="VJC465" s="435"/>
      <c r="VJD465" s="435"/>
      <c r="VJE465" s="435"/>
      <c r="VJF465" s="435"/>
      <c r="VJG465" s="435"/>
      <c r="VJH465" s="435"/>
      <c r="VJI465" s="435"/>
      <c r="VJJ465" s="435"/>
      <c r="VJK465" s="435"/>
      <c r="VJL465" s="435"/>
      <c r="VJM465" s="435"/>
      <c r="VJN465" s="435"/>
      <c r="VJO465" s="435"/>
      <c r="VJP465" s="435"/>
      <c r="VJQ465" s="435"/>
      <c r="VJR465" s="435"/>
      <c r="VJS465" s="435"/>
      <c r="VJT465" s="435"/>
      <c r="VJU465" s="435"/>
      <c r="VJV465" s="435"/>
      <c r="VJW465" s="435"/>
      <c r="VJX465" s="435"/>
      <c r="VJY465" s="435"/>
      <c r="VJZ465" s="435"/>
      <c r="VKA465" s="435"/>
      <c r="VKB465" s="435"/>
      <c r="VKC465" s="435"/>
      <c r="VKD465" s="435"/>
      <c r="VKE465" s="435"/>
      <c r="VKF465" s="435"/>
      <c r="VKG465" s="435"/>
      <c r="VKH465" s="435"/>
      <c r="VKI465" s="435"/>
      <c r="VKJ465" s="435"/>
      <c r="VKK465" s="435"/>
      <c r="VKL465" s="435"/>
      <c r="VKM465" s="435"/>
      <c r="VKN465" s="435"/>
      <c r="VKO465" s="435"/>
      <c r="VKP465" s="435"/>
      <c r="VKQ465" s="435"/>
      <c r="VKR465" s="435"/>
      <c r="VKS465" s="435"/>
      <c r="VKT465" s="435"/>
      <c r="VKU465" s="435"/>
      <c r="VKV465" s="435"/>
      <c r="VKW465" s="435"/>
      <c r="VKX465" s="435"/>
      <c r="VKY465" s="435"/>
      <c r="VKZ465" s="435"/>
      <c r="VLA465" s="435"/>
      <c r="VLB465" s="435"/>
      <c r="VLC465" s="435"/>
      <c r="VLD465" s="435"/>
      <c r="VLE465" s="435"/>
      <c r="VLF465" s="435"/>
      <c r="VLG465" s="435"/>
      <c r="VLH465" s="435"/>
      <c r="VLI465" s="435"/>
      <c r="VLJ465" s="435"/>
      <c r="VLK465" s="435"/>
      <c r="VLL465" s="435"/>
      <c r="VLM465" s="435"/>
      <c r="VLN465" s="435"/>
      <c r="VLO465" s="435"/>
      <c r="VLP465" s="435"/>
      <c r="VLQ465" s="435"/>
      <c r="VLR465" s="435"/>
      <c r="VLS465" s="435"/>
      <c r="VLT465" s="435"/>
      <c r="VLU465" s="435"/>
      <c r="VLV465" s="435"/>
      <c r="VLW465" s="435"/>
      <c r="VLX465" s="435"/>
      <c r="VLY465" s="435"/>
      <c r="VLZ465" s="435"/>
      <c r="VMA465" s="435"/>
      <c r="VMB465" s="435"/>
      <c r="VMC465" s="435"/>
      <c r="VMD465" s="435"/>
      <c r="VME465" s="435"/>
      <c r="VMF465" s="435"/>
      <c r="VMG465" s="435"/>
      <c r="VMH465" s="435"/>
      <c r="VMI465" s="435"/>
      <c r="VMJ465" s="435"/>
      <c r="VMK465" s="435"/>
      <c r="VML465" s="435"/>
      <c r="VMM465" s="435"/>
      <c r="VMN465" s="435"/>
      <c r="VMO465" s="435"/>
      <c r="VMP465" s="435"/>
      <c r="VMQ465" s="435"/>
      <c r="VMR465" s="435"/>
      <c r="VMS465" s="435"/>
      <c r="VMT465" s="435"/>
      <c r="VMU465" s="435"/>
      <c r="VMV465" s="435"/>
      <c r="VMW465" s="435"/>
      <c r="VMX465" s="435"/>
      <c r="VMY465" s="435"/>
      <c r="VMZ465" s="435"/>
      <c r="VNA465" s="435"/>
      <c r="VNB465" s="435"/>
      <c r="VNC465" s="435"/>
      <c r="VND465" s="435"/>
      <c r="VNE465" s="435"/>
      <c r="VNF465" s="435"/>
      <c r="VNG465" s="435"/>
      <c r="VNH465" s="435"/>
      <c r="VNI465" s="435"/>
      <c r="VNJ465" s="435"/>
      <c r="VNK465" s="435"/>
      <c r="VNL465" s="435"/>
      <c r="VNM465" s="435"/>
      <c r="VNN465" s="435"/>
      <c r="VNO465" s="435"/>
      <c r="VNP465" s="435"/>
      <c r="VNQ465" s="435"/>
      <c r="VNR465" s="435"/>
      <c r="VNS465" s="435"/>
      <c r="VNT465" s="435"/>
      <c r="VNU465" s="435"/>
      <c r="VNV465" s="435"/>
      <c r="VNW465" s="435"/>
      <c r="VNX465" s="435"/>
      <c r="VNY465" s="435"/>
      <c r="VNZ465" s="435"/>
      <c r="VOA465" s="435"/>
      <c r="VOB465" s="435"/>
      <c r="VOC465" s="435"/>
      <c r="VOD465" s="435"/>
      <c r="VOE465" s="435"/>
      <c r="VOF465" s="435"/>
      <c r="VOG465" s="435"/>
      <c r="VOH465" s="435"/>
      <c r="VOI465" s="435"/>
      <c r="VOJ465" s="435"/>
      <c r="VOK465" s="435"/>
      <c r="VOL465" s="435"/>
      <c r="VOM465" s="435"/>
      <c r="VON465" s="435"/>
      <c r="VOO465" s="435"/>
      <c r="VOP465" s="435"/>
      <c r="VOQ465" s="435"/>
      <c r="VOR465" s="435"/>
      <c r="VOS465" s="435"/>
      <c r="VOT465" s="435"/>
      <c r="VOU465" s="435"/>
      <c r="VOV465" s="435"/>
      <c r="VOW465" s="435"/>
      <c r="VOX465" s="435"/>
      <c r="VOY465" s="435"/>
      <c r="VOZ465" s="435"/>
      <c r="VPA465" s="435"/>
      <c r="VPB465" s="435"/>
      <c r="VPC465" s="435"/>
      <c r="VPD465" s="435"/>
      <c r="VPE465" s="435"/>
      <c r="VPF465" s="435"/>
      <c r="VPG465" s="435"/>
      <c r="VPH465" s="435"/>
      <c r="VPI465" s="435"/>
      <c r="VPJ465" s="435"/>
      <c r="VPK465" s="435"/>
      <c r="VPL465" s="435"/>
      <c r="VPM465" s="435"/>
      <c r="VPN465" s="435"/>
      <c r="VPO465" s="435"/>
      <c r="VPP465" s="435"/>
      <c r="VPQ465" s="435"/>
      <c r="VPR465" s="435"/>
      <c r="VPS465" s="435"/>
      <c r="VPT465" s="435"/>
      <c r="VPU465" s="435"/>
      <c r="VPV465" s="435"/>
      <c r="VPW465" s="435"/>
      <c r="VPX465" s="435"/>
      <c r="VPY465" s="435"/>
      <c r="VPZ465" s="435"/>
      <c r="VQA465" s="435"/>
      <c r="VQB465" s="435"/>
      <c r="VQC465" s="435"/>
      <c r="VQD465" s="435"/>
      <c r="VQE465" s="435"/>
      <c r="VQF465" s="435"/>
      <c r="VQG465" s="435"/>
      <c r="VQH465" s="435"/>
      <c r="VQI465" s="435"/>
      <c r="VQJ465" s="435"/>
      <c r="VQK465" s="435"/>
      <c r="VQL465" s="435"/>
      <c r="VQM465" s="435"/>
      <c r="VQN465" s="435"/>
      <c r="VQO465" s="435"/>
      <c r="VQP465" s="435"/>
      <c r="VQQ465" s="435"/>
      <c r="VQR465" s="435"/>
      <c r="VQS465" s="435"/>
      <c r="VQT465" s="435"/>
      <c r="VQU465" s="435"/>
      <c r="VQV465" s="435"/>
      <c r="VQW465" s="435"/>
      <c r="VQX465" s="435"/>
      <c r="VQY465" s="435"/>
      <c r="VQZ465" s="435"/>
      <c r="VRA465" s="435"/>
      <c r="VRB465" s="435"/>
      <c r="VRC465" s="435"/>
      <c r="VRD465" s="435"/>
      <c r="VRE465" s="435"/>
      <c r="VRF465" s="435"/>
      <c r="VRG465" s="435"/>
      <c r="VRH465" s="435"/>
      <c r="VRI465" s="435"/>
      <c r="VRJ465" s="435"/>
      <c r="VRK465" s="435"/>
      <c r="VRL465" s="435"/>
      <c r="VRM465" s="435"/>
      <c r="VRN465" s="435"/>
      <c r="VRO465" s="435"/>
      <c r="VRP465" s="435"/>
      <c r="VRQ465" s="435"/>
      <c r="VRR465" s="435"/>
      <c r="VRS465" s="435"/>
      <c r="VRT465" s="435"/>
      <c r="VRU465" s="435"/>
      <c r="VRV465" s="435"/>
      <c r="VRW465" s="435"/>
      <c r="VRX465" s="435"/>
      <c r="VRY465" s="435"/>
      <c r="VRZ465" s="435"/>
      <c r="VSA465" s="435"/>
      <c r="VSB465" s="435"/>
      <c r="VSC465" s="435"/>
      <c r="VSD465" s="435"/>
      <c r="VSE465" s="435"/>
      <c r="VSF465" s="435"/>
      <c r="VSG465" s="435"/>
      <c r="VSH465" s="435"/>
      <c r="VSI465" s="435"/>
      <c r="VSJ465" s="435"/>
      <c r="VSK465" s="435"/>
      <c r="VSL465" s="435"/>
      <c r="VSM465" s="435"/>
      <c r="VSN465" s="435"/>
      <c r="VSO465" s="435"/>
      <c r="VSP465" s="435"/>
      <c r="VSQ465" s="435"/>
      <c r="VSR465" s="435"/>
      <c r="VSS465" s="435"/>
      <c r="VST465" s="435"/>
      <c r="VSU465" s="435"/>
      <c r="VSV465" s="435"/>
      <c r="VSW465" s="435"/>
      <c r="VSX465" s="435"/>
      <c r="VSY465" s="435"/>
      <c r="VSZ465" s="435"/>
      <c r="VTA465" s="435"/>
      <c r="VTB465" s="435"/>
      <c r="VTC465" s="435"/>
      <c r="VTD465" s="435"/>
      <c r="VTE465" s="435"/>
      <c r="VTF465" s="435"/>
      <c r="VTG465" s="435"/>
      <c r="VTH465" s="435"/>
      <c r="VTI465" s="435"/>
      <c r="VTJ465" s="435"/>
      <c r="VTK465" s="435"/>
      <c r="VTL465" s="435"/>
      <c r="VTM465" s="435"/>
      <c r="VTN465" s="435"/>
      <c r="VTO465" s="435"/>
      <c r="VTP465" s="435"/>
      <c r="VTQ465" s="435"/>
      <c r="VTR465" s="435"/>
      <c r="VTS465" s="435"/>
      <c r="VTT465" s="435"/>
      <c r="VTU465" s="435"/>
      <c r="VTV465" s="435"/>
      <c r="VTW465" s="435"/>
      <c r="VTX465" s="435"/>
      <c r="VTY465" s="435"/>
      <c r="VTZ465" s="435"/>
      <c r="VUA465" s="435"/>
      <c r="VUB465" s="435"/>
      <c r="VUC465" s="435"/>
      <c r="VUD465" s="435"/>
      <c r="VUE465" s="435"/>
      <c r="VUF465" s="435"/>
      <c r="VUG465" s="435"/>
      <c r="VUH465" s="435"/>
      <c r="VUI465" s="435"/>
      <c r="VUJ465" s="435"/>
      <c r="VUK465" s="435"/>
      <c r="VUL465" s="435"/>
      <c r="VUM465" s="435"/>
      <c r="VUN465" s="435"/>
      <c r="VUO465" s="435"/>
      <c r="VUP465" s="435"/>
      <c r="VUQ465" s="435"/>
      <c r="VUR465" s="435"/>
      <c r="VUS465" s="435"/>
      <c r="VUT465" s="435"/>
      <c r="VUU465" s="435"/>
      <c r="VUV465" s="435"/>
      <c r="VUW465" s="435"/>
      <c r="VUX465" s="435"/>
      <c r="VUY465" s="435"/>
      <c r="VUZ465" s="435"/>
      <c r="VVA465" s="435"/>
      <c r="VVB465" s="435"/>
      <c r="VVC465" s="435"/>
      <c r="VVD465" s="435"/>
      <c r="VVE465" s="435"/>
      <c r="VVF465" s="435"/>
      <c r="VVG465" s="435"/>
      <c r="VVH465" s="435"/>
      <c r="VVI465" s="435"/>
      <c r="VVJ465" s="435"/>
      <c r="VVK465" s="435"/>
      <c r="VVL465" s="435"/>
      <c r="VVM465" s="435"/>
      <c r="VVN465" s="435"/>
      <c r="VVO465" s="435"/>
      <c r="VVP465" s="435"/>
      <c r="VVQ465" s="435"/>
      <c r="VVR465" s="435"/>
      <c r="VVS465" s="435"/>
      <c r="VVT465" s="435"/>
      <c r="VVU465" s="435"/>
      <c r="VVV465" s="435"/>
      <c r="VVW465" s="435"/>
      <c r="VVX465" s="435"/>
      <c r="VVY465" s="435"/>
      <c r="VVZ465" s="435"/>
      <c r="VWA465" s="435"/>
      <c r="VWB465" s="435"/>
      <c r="VWC465" s="435"/>
      <c r="VWD465" s="435"/>
      <c r="VWE465" s="435"/>
      <c r="VWF465" s="435"/>
      <c r="VWG465" s="435"/>
      <c r="VWH465" s="435"/>
      <c r="VWI465" s="435"/>
      <c r="VWJ465" s="435"/>
      <c r="VWK465" s="435"/>
      <c r="VWL465" s="435"/>
      <c r="VWM465" s="435"/>
      <c r="VWN465" s="435"/>
      <c r="VWO465" s="435"/>
      <c r="VWP465" s="435"/>
      <c r="VWQ465" s="435"/>
      <c r="VWR465" s="435"/>
      <c r="VWS465" s="435"/>
      <c r="VWT465" s="435"/>
      <c r="VWU465" s="435"/>
      <c r="VWV465" s="435"/>
      <c r="VWW465" s="435"/>
      <c r="VWX465" s="435"/>
      <c r="VWY465" s="435"/>
      <c r="VWZ465" s="435"/>
      <c r="VXA465" s="435"/>
      <c r="VXB465" s="435"/>
      <c r="VXC465" s="435"/>
      <c r="VXD465" s="435"/>
      <c r="VXE465" s="435"/>
      <c r="VXF465" s="435"/>
      <c r="VXG465" s="435"/>
      <c r="VXH465" s="435"/>
      <c r="VXI465" s="435"/>
      <c r="VXJ465" s="435"/>
      <c r="VXK465" s="435"/>
      <c r="VXL465" s="435"/>
      <c r="VXM465" s="435"/>
      <c r="VXN465" s="435"/>
      <c r="VXO465" s="435"/>
      <c r="VXP465" s="435"/>
      <c r="VXQ465" s="435"/>
      <c r="VXR465" s="435"/>
      <c r="VXS465" s="435"/>
      <c r="VXT465" s="435"/>
      <c r="VXU465" s="435"/>
      <c r="VXV465" s="435"/>
      <c r="VXW465" s="435"/>
      <c r="VXX465" s="435"/>
      <c r="VXY465" s="435"/>
      <c r="VXZ465" s="435"/>
      <c r="VYA465" s="435"/>
      <c r="VYB465" s="435"/>
      <c r="VYC465" s="435"/>
      <c r="VYD465" s="435"/>
      <c r="VYE465" s="435"/>
      <c r="VYF465" s="435"/>
      <c r="VYG465" s="435"/>
      <c r="VYH465" s="435"/>
      <c r="VYI465" s="435"/>
      <c r="VYJ465" s="435"/>
      <c r="VYK465" s="435"/>
      <c r="VYL465" s="435"/>
      <c r="VYM465" s="435"/>
      <c r="VYN465" s="435"/>
      <c r="VYO465" s="435"/>
      <c r="VYP465" s="435"/>
      <c r="VYQ465" s="435"/>
      <c r="VYR465" s="435"/>
      <c r="VYS465" s="435"/>
      <c r="VYT465" s="435"/>
      <c r="VYU465" s="435"/>
      <c r="VYV465" s="435"/>
      <c r="VYW465" s="435"/>
      <c r="VYX465" s="435"/>
      <c r="VYY465" s="435"/>
      <c r="VYZ465" s="435"/>
      <c r="VZA465" s="435"/>
      <c r="VZB465" s="435"/>
      <c r="VZC465" s="435"/>
      <c r="VZD465" s="435"/>
      <c r="VZE465" s="435"/>
      <c r="VZF465" s="435"/>
      <c r="VZG465" s="435"/>
      <c r="VZH465" s="435"/>
      <c r="VZI465" s="435"/>
      <c r="VZJ465" s="435"/>
      <c r="VZK465" s="435"/>
      <c r="VZL465" s="435"/>
      <c r="VZM465" s="435"/>
      <c r="VZN465" s="435"/>
      <c r="VZO465" s="435"/>
      <c r="VZP465" s="435"/>
      <c r="VZQ465" s="435"/>
      <c r="VZR465" s="435"/>
      <c r="VZS465" s="435"/>
      <c r="VZT465" s="435"/>
      <c r="VZU465" s="435"/>
      <c r="VZV465" s="435"/>
      <c r="VZW465" s="435"/>
      <c r="VZX465" s="435"/>
      <c r="VZY465" s="435"/>
      <c r="VZZ465" s="435"/>
      <c r="WAA465" s="435"/>
      <c r="WAB465" s="435"/>
      <c r="WAC465" s="435"/>
      <c r="WAD465" s="435"/>
      <c r="WAE465" s="435"/>
      <c r="WAF465" s="435"/>
      <c r="WAG465" s="435"/>
      <c r="WAH465" s="435"/>
      <c r="WAI465" s="435"/>
      <c r="WAJ465" s="435"/>
      <c r="WAK465" s="435"/>
      <c r="WAL465" s="435"/>
      <c r="WAM465" s="435"/>
      <c r="WAN465" s="435"/>
      <c r="WAO465" s="435"/>
      <c r="WAP465" s="435"/>
      <c r="WAQ465" s="435"/>
      <c r="WAR465" s="435"/>
      <c r="WAS465" s="435"/>
      <c r="WAT465" s="435"/>
      <c r="WAU465" s="435"/>
      <c r="WAV465" s="435"/>
      <c r="WAW465" s="435"/>
      <c r="WAX465" s="435"/>
      <c r="WAY465" s="435"/>
      <c r="WAZ465" s="435"/>
      <c r="WBA465" s="435"/>
      <c r="WBB465" s="435"/>
      <c r="WBC465" s="435"/>
      <c r="WBD465" s="435"/>
      <c r="WBE465" s="435"/>
      <c r="WBF465" s="435"/>
      <c r="WBG465" s="435"/>
      <c r="WBH465" s="435"/>
      <c r="WBI465" s="435"/>
      <c r="WBJ465" s="435"/>
      <c r="WBK465" s="435"/>
      <c r="WBL465" s="435"/>
      <c r="WBM465" s="435"/>
      <c r="WBN465" s="435"/>
      <c r="WBO465" s="435"/>
      <c r="WBP465" s="435"/>
      <c r="WBQ465" s="435"/>
      <c r="WBR465" s="435"/>
      <c r="WBS465" s="435"/>
      <c r="WBT465" s="435"/>
      <c r="WBU465" s="435"/>
      <c r="WBV465" s="435"/>
      <c r="WBW465" s="435"/>
      <c r="WBX465" s="435"/>
      <c r="WBY465" s="435"/>
      <c r="WBZ465" s="435"/>
      <c r="WCA465" s="435"/>
      <c r="WCB465" s="435"/>
      <c r="WCC465" s="435"/>
      <c r="WCD465" s="435"/>
      <c r="WCE465" s="435"/>
      <c r="WCF465" s="435"/>
      <c r="WCG465" s="435"/>
      <c r="WCH465" s="435"/>
      <c r="WCI465" s="435"/>
      <c r="WCJ465" s="435"/>
      <c r="WCK465" s="435"/>
      <c r="WCL465" s="435"/>
      <c r="WCM465" s="435"/>
      <c r="WCN465" s="435"/>
      <c r="WCO465" s="435"/>
      <c r="WCP465" s="435"/>
      <c r="WCQ465" s="435"/>
      <c r="WCR465" s="435"/>
      <c r="WCS465" s="435"/>
      <c r="WCT465" s="435"/>
      <c r="WCU465" s="435"/>
      <c r="WCV465" s="435"/>
      <c r="WCW465" s="435"/>
      <c r="WCX465" s="435"/>
      <c r="WCY465" s="435"/>
      <c r="WCZ465" s="435"/>
      <c r="WDA465" s="435"/>
      <c r="WDB465" s="435"/>
      <c r="WDC465" s="435"/>
      <c r="WDD465" s="435"/>
      <c r="WDE465" s="435"/>
      <c r="WDF465" s="435"/>
      <c r="WDG465" s="435"/>
      <c r="WDH465" s="435"/>
      <c r="WDI465" s="435"/>
      <c r="WDJ465" s="435"/>
      <c r="WDK465" s="435"/>
      <c r="WDL465" s="435"/>
      <c r="WDM465" s="435"/>
      <c r="WDN465" s="435"/>
      <c r="WDO465" s="435"/>
      <c r="WDP465" s="435"/>
      <c r="WDQ465" s="435"/>
      <c r="WDR465" s="435"/>
      <c r="WDS465" s="435"/>
      <c r="WDT465" s="435"/>
      <c r="WDU465" s="435"/>
      <c r="WDV465" s="435"/>
      <c r="WDW465" s="435"/>
      <c r="WDX465" s="435"/>
      <c r="WDY465" s="435"/>
      <c r="WDZ465" s="435"/>
      <c r="WEA465" s="435"/>
      <c r="WEB465" s="435"/>
      <c r="WEC465" s="435"/>
      <c r="WED465" s="435"/>
      <c r="WEE465" s="435"/>
      <c r="WEF465" s="435"/>
      <c r="WEG465" s="435"/>
      <c r="WEH465" s="435"/>
      <c r="WEI465" s="435"/>
      <c r="WEJ465" s="435"/>
      <c r="WEK465" s="435"/>
      <c r="WEL465" s="435"/>
      <c r="WEM465" s="435"/>
      <c r="WEN465" s="435"/>
      <c r="WEO465" s="435"/>
      <c r="WEP465" s="435"/>
      <c r="WEQ465" s="435"/>
      <c r="WER465" s="435"/>
      <c r="WES465" s="435"/>
      <c r="WET465" s="435"/>
      <c r="WEU465" s="435"/>
      <c r="WEV465" s="435"/>
      <c r="WEW465" s="435"/>
      <c r="WEX465" s="435"/>
      <c r="WEY465" s="435"/>
      <c r="WEZ465" s="435"/>
      <c r="WFA465" s="435"/>
      <c r="WFB465" s="435"/>
      <c r="WFC465" s="435"/>
      <c r="WFD465" s="435"/>
      <c r="WFE465" s="435"/>
      <c r="WFF465" s="435"/>
      <c r="WFG465" s="435"/>
      <c r="WFH465" s="435"/>
      <c r="WFI465" s="435"/>
      <c r="WFJ465" s="435"/>
      <c r="WFK465" s="435"/>
      <c r="WFL465" s="435"/>
      <c r="WFM465" s="435"/>
      <c r="WFN465" s="435"/>
      <c r="WFO465" s="435"/>
      <c r="WFP465" s="435"/>
      <c r="WFQ465" s="435"/>
      <c r="WFR465" s="435"/>
      <c r="WFS465" s="435"/>
      <c r="WFT465" s="435"/>
      <c r="WFU465" s="435"/>
      <c r="WFV465" s="435"/>
      <c r="WFW465" s="435"/>
      <c r="WFX465" s="435"/>
      <c r="WFY465" s="435"/>
      <c r="WFZ465" s="435"/>
      <c r="WGA465" s="435"/>
      <c r="WGB465" s="435"/>
      <c r="WGC465" s="435"/>
      <c r="WGD465" s="435"/>
      <c r="WGE465" s="435"/>
      <c r="WGF465" s="435"/>
      <c r="WGG465" s="435"/>
      <c r="WGH465" s="435"/>
      <c r="WGI465" s="435"/>
      <c r="WGJ465" s="435"/>
      <c r="WGK465" s="435"/>
      <c r="WGL465" s="435"/>
      <c r="WGM465" s="435"/>
      <c r="WGN465" s="435"/>
      <c r="WGO465" s="435"/>
      <c r="WGP465" s="435"/>
      <c r="WGQ465" s="435"/>
      <c r="WGR465" s="435"/>
      <c r="WGS465" s="435"/>
      <c r="WGT465" s="435"/>
      <c r="WGU465" s="435"/>
      <c r="WGV465" s="435"/>
      <c r="WGW465" s="435"/>
      <c r="WGX465" s="435"/>
      <c r="WGY465" s="435"/>
      <c r="WGZ465" s="435"/>
      <c r="WHA465" s="435"/>
      <c r="WHB465" s="435"/>
      <c r="WHC465" s="435"/>
      <c r="WHD465" s="435"/>
      <c r="WHE465" s="435"/>
      <c r="WHF465" s="435"/>
      <c r="WHG465" s="435"/>
      <c r="WHH465" s="435"/>
      <c r="WHI465" s="435"/>
      <c r="WHJ465" s="435"/>
      <c r="WHK465" s="435"/>
      <c r="WHL465" s="435"/>
      <c r="WHM465" s="435"/>
      <c r="WHN465" s="435"/>
      <c r="WHO465" s="435"/>
      <c r="WHP465" s="435"/>
      <c r="WHQ465" s="435"/>
      <c r="WHR465" s="435"/>
      <c r="WHS465" s="435"/>
      <c r="WHT465" s="435"/>
      <c r="WHU465" s="435"/>
      <c r="WHV465" s="435"/>
      <c r="WHW465" s="435"/>
      <c r="WHX465" s="435"/>
      <c r="WHY465" s="435"/>
      <c r="WHZ465" s="435"/>
      <c r="WIA465" s="435"/>
      <c r="WIB465" s="435"/>
      <c r="WIC465" s="435"/>
      <c r="WID465" s="435"/>
      <c r="WIE465" s="435"/>
      <c r="WIF465" s="435"/>
      <c r="WIG465" s="435"/>
      <c r="WIH465" s="435"/>
      <c r="WII465" s="435"/>
      <c r="WIJ465" s="435"/>
      <c r="WIK465" s="435"/>
      <c r="WIL465" s="435"/>
      <c r="WIM465" s="435"/>
      <c r="WIN465" s="435"/>
      <c r="WIO465" s="435"/>
      <c r="WIP465" s="435"/>
      <c r="WIQ465" s="435"/>
      <c r="WIR465" s="435"/>
      <c r="WIS465" s="435"/>
      <c r="WIT465" s="435"/>
      <c r="WIU465" s="435"/>
      <c r="WIV465" s="435"/>
      <c r="WIW465" s="435"/>
      <c r="WIX465" s="435"/>
      <c r="WIY465" s="435"/>
      <c r="WIZ465" s="435"/>
      <c r="WJA465" s="435"/>
      <c r="WJB465" s="435"/>
      <c r="WJC465" s="435"/>
      <c r="WJD465" s="435"/>
      <c r="WJE465" s="435"/>
      <c r="WJF465" s="435"/>
      <c r="WJG465" s="435"/>
      <c r="WJH465" s="435"/>
      <c r="WJI465" s="435"/>
      <c r="WJJ465" s="435"/>
      <c r="WJK465" s="435"/>
      <c r="WJL465" s="435"/>
      <c r="WJM465" s="435"/>
      <c r="WJN465" s="435"/>
      <c r="WJO465" s="435"/>
      <c r="WJP465" s="435"/>
      <c r="WJQ465" s="435"/>
      <c r="WJR465" s="435"/>
      <c r="WJS465" s="435"/>
      <c r="WJT465" s="435"/>
      <c r="WJU465" s="435"/>
      <c r="WJV465" s="435"/>
      <c r="WJW465" s="435"/>
      <c r="WJX465" s="435"/>
      <c r="WJY465" s="435"/>
      <c r="WJZ465" s="435"/>
      <c r="WKA465" s="435"/>
      <c r="WKB465" s="435"/>
      <c r="WKC465" s="435"/>
      <c r="WKD465" s="435"/>
      <c r="WKE465" s="435"/>
      <c r="WKF465" s="435"/>
      <c r="WKG465" s="435"/>
      <c r="WKH465" s="435"/>
      <c r="WKI465" s="435"/>
      <c r="WKJ465" s="435"/>
      <c r="WKK465" s="435"/>
      <c r="WKL465" s="435"/>
      <c r="WKM465" s="435"/>
      <c r="WKN465" s="435"/>
      <c r="WKO465" s="435"/>
      <c r="WKP465" s="435"/>
      <c r="WKQ465" s="435"/>
      <c r="WKR465" s="435"/>
      <c r="WKS465" s="435"/>
      <c r="WKT465" s="435"/>
      <c r="WKU465" s="435"/>
      <c r="WKV465" s="435"/>
      <c r="WKW465" s="435"/>
      <c r="WKX465" s="435"/>
      <c r="WKY465" s="435"/>
      <c r="WKZ465" s="435"/>
      <c r="WLA465" s="435"/>
      <c r="WLB465" s="435"/>
      <c r="WLC465" s="435"/>
      <c r="WLD465" s="435"/>
      <c r="WLE465" s="435"/>
      <c r="WLF465" s="435"/>
      <c r="WLG465" s="435"/>
      <c r="WLH465" s="435"/>
      <c r="WLI465" s="435"/>
      <c r="WLJ465" s="435"/>
      <c r="WLK465" s="435"/>
      <c r="WLL465" s="435"/>
      <c r="WLM465" s="435"/>
      <c r="WLN465" s="435"/>
      <c r="WLO465" s="435"/>
      <c r="WLP465" s="435"/>
      <c r="WLQ465" s="435"/>
      <c r="WLR465" s="435"/>
      <c r="WLS465" s="435"/>
      <c r="WLT465" s="435"/>
      <c r="WLU465" s="435"/>
      <c r="WLV465" s="435"/>
      <c r="WLW465" s="435"/>
      <c r="WLX465" s="435"/>
      <c r="WLY465" s="435"/>
      <c r="WLZ465" s="435"/>
      <c r="WMA465" s="435"/>
      <c r="WMB465" s="435"/>
      <c r="WMC465" s="435"/>
      <c r="WMD465" s="435"/>
      <c r="WME465" s="435"/>
      <c r="WMF465" s="435"/>
      <c r="WMG465" s="435"/>
      <c r="WMH465" s="435"/>
      <c r="WMI465" s="435"/>
      <c r="WMJ465" s="435"/>
      <c r="WMK465" s="435"/>
      <c r="WML465" s="435"/>
      <c r="WMM465" s="435"/>
      <c r="WMN465" s="435"/>
      <c r="WMO465" s="435"/>
      <c r="WMP465" s="435"/>
      <c r="WMQ465" s="435"/>
      <c r="WMR465" s="435"/>
      <c r="WMS465" s="435"/>
      <c r="WMT465" s="435"/>
      <c r="WMU465" s="435"/>
      <c r="WMV465" s="435"/>
      <c r="WMW465" s="435"/>
      <c r="WMX465" s="435"/>
      <c r="WMY465" s="435"/>
      <c r="WMZ465" s="435"/>
      <c r="WNA465" s="435"/>
      <c r="WNB465" s="435"/>
      <c r="WNC465" s="435"/>
      <c r="WND465" s="435"/>
      <c r="WNE465" s="435"/>
      <c r="WNF465" s="435"/>
      <c r="WNG465" s="435"/>
      <c r="WNH465" s="435"/>
      <c r="WNI465" s="435"/>
      <c r="WNJ465" s="435"/>
      <c r="WNK465" s="435"/>
      <c r="WNL465" s="435"/>
      <c r="WNM465" s="435"/>
      <c r="WNN465" s="435"/>
      <c r="WNO465" s="435"/>
      <c r="WNP465" s="435"/>
      <c r="WNQ465" s="435"/>
      <c r="WNR465" s="435"/>
      <c r="WNS465" s="435"/>
      <c r="WNT465" s="435"/>
      <c r="WNU465" s="435"/>
      <c r="WNV465" s="435"/>
      <c r="WNW465" s="435"/>
      <c r="WNX465" s="435"/>
      <c r="WNY465" s="435"/>
      <c r="WNZ465" s="435"/>
      <c r="WOA465" s="435"/>
      <c r="WOB465" s="435"/>
      <c r="WOC465" s="435"/>
      <c r="WOD465" s="435"/>
      <c r="WOE465" s="435"/>
      <c r="WOF465" s="435"/>
      <c r="WOG465" s="435"/>
      <c r="WOH465" s="435"/>
      <c r="WOI465" s="435"/>
      <c r="WOJ465" s="435"/>
      <c r="WOK465" s="435"/>
      <c r="WOL465" s="435"/>
      <c r="WOM465" s="435"/>
      <c r="WON465" s="435"/>
      <c r="WOO465" s="435"/>
      <c r="WOP465" s="435"/>
      <c r="WOQ465" s="435"/>
      <c r="WOR465" s="435"/>
      <c r="WOS465" s="435"/>
      <c r="WOT465" s="435"/>
      <c r="WOU465" s="435"/>
      <c r="WOV465" s="435"/>
      <c r="WOW465" s="435"/>
      <c r="WOX465" s="435"/>
      <c r="WOY465" s="435"/>
      <c r="WOZ465" s="435"/>
      <c r="WPA465" s="435"/>
      <c r="WPB465" s="435"/>
      <c r="WPC465" s="435"/>
      <c r="WPD465" s="435"/>
      <c r="WPE465" s="435"/>
      <c r="WPF465" s="435"/>
      <c r="WPG465" s="435"/>
      <c r="WPH465" s="435"/>
      <c r="WPI465" s="435"/>
      <c r="WPJ465" s="435"/>
      <c r="WPK465" s="435"/>
      <c r="WPL465" s="435"/>
      <c r="WPM465" s="435"/>
      <c r="WPN465" s="435"/>
      <c r="WPO465" s="435"/>
      <c r="WPP465" s="435"/>
      <c r="WPQ465" s="435"/>
      <c r="WPR465" s="435"/>
      <c r="WPS465" s="435"/>
      <c r="WPT465" s="435"/>
      <c r="WPU465" s="435"/>
      <c r="WPV465" s="435"/>
      <c r="WPW465" s="435"/>
      <c r="WPX465" s="435"/>
      <c r="WPY465" s="435"/>
      <c r="WPZ465" s="435"/>
      <c r="WQA465" s="435"/>
      <c r="WQB465" s="435"/>
      <c r="WQC465" s="435"/>
      <c r="WQD465" s="435"/>
      <c r="WQE465" s="435"/>
      <c r="WQF465" s="435"/>
      <c r="WQG465" s="435"/>
      <c r="WQH465" s="435"/>
      <c r="WQI465" s="435"/>
      <c r="WQJ465" s="435"/>
      <c r="WQK465" s="435"/>
      <c r="WQL465" s="435"/>
      <c r="WQM465" s="435"/>
      <c r="WQN465" s="435"/>
      <c r="WQO465" s="435"/>
      <c r="WQP465" s="435"/>
      <c r="WQQ465" s="435"/>
      <c r="WQR465" s="435"/>
      <c r="WQS465" s="435"/>
      <c r="WQT465" s="435"/>
      <c r="WQU465" s="435"/>
      <c r="WQV465" s="435"/>
      <c r="WQW465" s="435"/>
      <c r="WQX465" s="435"/>
      <c r="WQY465" s="435"/>
      <c r="WQZ465" s="435"/>
      <c r="WRA465" s="435"/>
      <c r="WRB465" s="435"/>
      <c r="WRC465" s="435"/>
      <c r="WRD465" s="435"/>
      <c r="WRE465" s="435"/>
      <c r="WRF465" s="435"/>
      <c r="WRG465" s="435"/>
      <c r="WRH465" s="435"/>
      <c r="WRI465" s="435"/>
      <c r="WRJ465" s="435"/>
      <c r="WRK465" s="435"/>
      <c r="WRL465" s="435"/>
      <c r="WRM465" s="435"/>
      <c r="WRN465" s="435"/>
      <c r="WRO465" s="435"/>
      <c r="WRP465" s="435"/>
      <c r="WRQ465" s="435"/>
      <c r="WRR465" s="435"/>
      <c r="WRS465" s="435"/>
      <c r="WRT465" s="435"/>
      <c r="WRU465" s="435"/>
      <c r="WRV465" s="435"/>
      <c r="WRW465" s="435"/>
      <c r="WRX465" s="435"/>
      <c r="WRY465" s="435"/>
      <c r="WRZ465" s="435"/>
      <c r="WSA465" s="435"/>
      <c r="WSB465" s="435"/>
      <c r="WSC465" s="435"/>
      <c r="WSD465" s="435"/>
      <c r="WSE465" s="435"/>
      <c r="WSF465" s="435"/>
      <c r="WSG465" s="435"/>
      <c r="WSH465" s="435"/>
      <c r="WSI465" s="435"/>
      <c r="WSJ465" s="435"/>
      <c r="WSK465" s="435"/>
      <c r="WSL465" s="435"/>
      <c r="WSM465" s="435"/>
      <c r="WSN465" s="435"/>
      <c r="WSO465" s="435"/>
      <c r="WSP465" s="435"/>
      <c r="WSQ465" s="435"/>
      <c r="WSR465" s="435"/>
      <c r="WSS465" s="435"/>
      <c r="WST465" s="435"/>
      <c r="WSU465" s="435"/>
      <c r="WSV465" s="435"/>
      <c r="WSW465" s="435"/>
      <c r="WSX465" s="435"/>
      <c r="WSY465" s="435"/>
      <c r="WSZ465" s="435"/>
      <c r="WTA465" s="435"/>
      <c r="WTB465" s="435"/>
      <c r="WTC465" s="435"/>
      <c r="WTD465" s="435"/>
      <c r="WTE465" s="435"/>
      <c r="WTF465" s="435"/>
      <c r="WTG465" s="435"/>
      <c r="WTH465" s="435"/>
      <c r="WTI465" s="435"/>
      <c r="WTJ465" s="435"/>
      <c r="WTK465" s="435"/>
      <c r="WTL465" s="435"/>
      <c r="WTM465" s="435"/>
      <c r="WTN465" s="435"/>
      <c r="WTO465" s="435"/>
      <c r="WTP465" s="435"/>
      <c r="WTQ465" s="435"/>
      <c r="WTR465" s="435"/>
      <c r="WTS465" s="435"/>
      <c r="WTT465" s="435"/>
      <c r="WTU465" s="435"/>
      <c r="WTV465" s="435"/>
      <c r="WTW465" s="435"/>
      <c r="WTX465" s="435"/>
      <c r="WTY465" s="435"/>
      <c r="WTZ465" s="435"/>
      <c r="WUA465" s="435"/>
      <c r="WUB465" s="435"/>
      <c r="WUC465" s="435"/>
      <c r="WUD465" s="435"/>
      <c r="WUE465" s="435"/>
      <c r="WUF465" s="435"/>
      <c r="WUG465" s="435"/>
      <c r="WUH465" s="435"/>
      <c r="WUI465" s="435"/>
      <c r="WUJ465" s="435"/>
      <c r="WUK465" s="435"/>
      <c r="WUL465" s="435"/>
      <c r="WUM465" s="435"/>
      <c r="WUN465" s="435"/>
      <c r="WUO465" s="435"/>
      <c r="WUP465" s="435"/>
      <c r="WUQ465" s="435"/>
      <c r="WUR465" s="435"/>
      <c r="WUS465" s="435"/>
      <c r="WUT465" s="435"/>
      <c r="WUU465" s="435"/>
      <c r="WUV465" s="435"/>
      <c r="WUW465" s="435"/>
      <c r="WUX465" s="435"/>
      <c r="WUY465" s="435"/>
      <c r="WUZ465" s="435"/>
      <c r="WVA465" s="435"/>
      <c r="WVB465" s="435"/>
      <c r="WVC465" s="435"/>
      <c r="WVD465" s="435"/>
      <c r="WVE465" s="435"/>
      <c r="WVF465" s="435"/>
      <c r="WVG465" s="435"/>
      <c r="WVH465" s="435"/>
      <c r="WVI465" s="435"/>
      <c r="WVJ465" s="435"/>
      <c r="WVK465" s="435"/>
      <c r="WVL465" s="435"/>
      <c r="WVM465" s="435"/>
      <c r="WVN465" s="435"/>
      <c r="WVO465" s="435"/>
      <c r="WVP465" s="435"/>
      <c r="WVQ465" s="435"/>
      <c r="WVR465" s="435"/>
      <c r="WVS465" s="435"/>
      <c r="WVT465" s="435"/>
      <c r="WVU465" s="435"/>
      <c r="WVV465" s="435"/>
      <c r="WVW465" s="435"/>
      <c r="WVX465" s="435"/>
      <c r="WVY465" s="435"/>
      <c r="WVZ465" s="435"/>
      <c r="WWA465" s="435"/>
      <c r="WWB465" s="435"/>
      <c r="WWC465" s="435"/>
      <c r="WWD465" s="435"/>
      <c r="WWE465" s="435"/>
      <c r="WWF465" s="435"/>
      <c r="WWG465" s="435"/>
      <c r="WWH465" s="435"/>
      <c r="WWI465" s="435"/>
      <c r="WWJ465" s="435"/>
      <c r="WWK465" s="435"/>
      <c r="WWL465" s="435"/>
      <c r="WWM465" s="435"/>
      <c r="WWN465" s="435"/>
      <c r="WWO465" s="435"/>
      <c r="WWP465" s="435"/>
      <c r="WWQ465" s="435"/>
      <c r="WWR465" s="435"/>
      <c r="WWS465" s="435"/>
      <c r="WWT465" s="435"/>
      <c r="WWU465" s="435"/>
      <c r="WWV465" s="435"/>
      <c r="WWW465" s="435"/>
      <c r="WWX465" s="435"/>
      <c r="WWY465" s="435"/>
      <c r="WWZ465" s="435"/>
      <c r="WXA465" s="435"/>
      <c r="WXB465" s="435"/>
      <c r="WXC465" s="435"/>
      <c r="WXD465" s="435"/>
      <c r="WXE465" s="435"/>
      <c r="WXF465" s="435"/>
      <c r="WXG465" s="435"/>
      <c r="WXH465" s="435"/>
      <c r="WXI465" s="435"/>
      <c r="WXJ465" s="435"/>
      <c r="WXK465" s="435"/>
      <c r="WXL465" s="435"/>
      <c r="WXM465" s="435"/>
      <c r="WXN465" s="435"/>
      <c r="WXO465" s="435"/>
      <c r="WXP465" s="435"/>
      <c r="WXQ465" s="435"/>
      <c r="WXR465" s="435"/>
      <c r="WXS465" s="435"/>
      <c r="WXT465" s="435"/>
      <c r="WXU465" s="435"/>
      <c r="WXV465" s="435"/>
      <c r="WXW465" s="435"/>
      <c r="WXX465" s="435"/>
      <c r="WXY465" s="435"/>
      <c r="WXZ465" s="435"/>
      <c r="WYA465" s="435"/>
      <c r="WYB465" s="435"/>
      <c r="WYC465" s="435"/>
      <c r="WYD465" s="435"/>
      <c r="WYE465" s="435"/>
      <c r="WYF465" s="435"/>
      <c r="WYG465" s="435"/>
      <c r="WYH465" s="435"/>
      <c r="WYI465" s="435"/>
      <c r="WYJ465" s="435"/>
      <c r="WYK465" s="435"/>
      <c r="WYL465" s="435"/>
      <c r="WYM465" s="435"/>
      <c r="WYN465" s="435"/>
      <c r="WYO465" s="435"/>
      <c r="WYP465" s="435"/>
      <c r="WYQ465" s="435"/>
      <c r="WYR465" s="435"/>
      <c r="WYS465" s="435"/>
      <c r="WYT465" s="435"/>
      <c r="WYU465" s="435"/>
      <c r="WYV465" s="435"/>
      <c r="WYW465" s="435"/>
      <c r="WYX465" s="435"/>
      <c r="WYY465" s="435"/>
      <c r="WYZ465" s="435"/>
      <c r="WZA465" s="435"/>
      <c r="WZB465" s="435"/>
      <c r="WZC465" s="435"/>
      <c r="WZD465" s="435"/>
      <c r="WZE465" s="435"/>
      <c r="WZF465" s="435"/>
      <c r="WZG465" s="435"/>
      <c r="WZH465" s="435"/>
      <c r="WZI465" s="435"/>
      <c r="WZJ465" s="435"/>
      <c r="WZK465" s="435"/>
      <c r="WZL465" s="435"/>
      <c r="WZM465" s="435"/>
      <c r="WZN465" s="435"/>
      <c r="WZO465" s="435"/>
      <c r="WZP465" s="435"/>
      <c r="WZQ465" s="435"/>
      <c r="WZR465" s="435"/>
      <c r="WZS465" s="435"/>
      <c r="WZT465" s="435"/>
      <c r="WZU465" s="435"/>
      <c r="WZV465" s="435"/>
      <c r="WZW465" s="435"/>
      <c r="WZX465" s="435"/>
      <c r="WZY465" s="435"/>
      <c r="WZZ465" s="435"/>
      <c r="XAA465" s="435"/>
      <c r="XAB465" s="435"/>
      <c r="XAC465" s="435"/>
      <c r="XAD465" s="435"/>
      <c r="XAE465" s="435"/>
      <c r="XAF465" s="435"/>
      <c r="XAG465" s="435"/>
      <c r="XAH465" s="435"/>
      <c r="XAI465" s="435"/>
      <c r="XAJ465" s="435"/>
      <c r="XAK465" s="435"/>
      <c r="XAL465" s="435"/>
      <c r="XAM465" s="435"/>
      <c r="XAN465" s="435"/>
      <c r="XAO465" s="435"/>
      <c r="XAP465" s="435"/>
      <c r="XAQ465" s="435"/>
      <c r="XAR465" s="435"/>
      <c r="XAS465" s="435"/>
      <c r="XAT465" s="435"/>
      <c r="XAU465" s="435"/>
      <c r="XAV465" s="435"/>
      <c r="XAW465" s="435"/>
      <c r="XAX465" s="435"/>
      <c r="XAY465" s="435"/>
      <c r="XAZ465" s="435"/>
      <c r="XBA465" s="435"/>
      <c r="XBB465" s="435"/>
      <c r="XBC465" s="435"/>
      <c r="XBD465" s="435"/>
      <c r="XBE465" s="435"/>
      <c r="XBF465" s="435"/>
      <c r="XBG465" s="435"/>
      <c r="XBH465" s="435"/>
      <c r="XBI465" s="435"/>
      <c r="XBJ465" s="435"/>
      <c r="XBK465" s="435"/>
      <c r="XBL465" s="435"/>
      <c r="XBM465" s="435"/>
      <c r="XBN465" s="435"/>
      <c r="XBO465" s="435"/>
      <c r="XBP465" s="435"/>
      <c r="XBQ465" s="435"/>
      <c r="XBR465" s="435"/>
      <c r="XBS465" s="435"/>
      <c r="XBT465" s="435"/>
      <c r="XBU465" s="435"/>
      <c r="XBV465" s="435"/>
      <c r="XBW465" s="435"/>
      <c r="XBX465" s="435"/>
      <c r="XBY465" s="435"/>
      <c r="XBZ465" s="435"/>
      <c r="XCA465" s="435"/>
      <c r="XCB465" s="435"/>
      <c r="XCC465" s="435"/>
      <c r="XCD465" s="435"/>
      <c r="XCE465" s="435"/>
      <c r="XCF465" s="435"/>
      <c r="XCG465" s="435"/>
      <c r="XCH465" s="435"/>
      <c r="XCI465" s="435"/>
      <c r="XCJ465" s="435"/>
      <c r="XCK465" s="435"/>
      <c r="XCL465" s="435"/>
      <c r="XCM465" s="435"/>
      <c r="XCN465" s="435"/>
      <c r="XCO465" s="435"/>
      <c r="XCP465" s="435"/>
      <c r="XCQ465" s="435"/>
      <c r="XCR465" s="435"/>
      <c r="XCS465" s="435"/>
      <c r="XCT465" s="435"/>
      <c r="XCU465" s="435"/>
      <c r="XCV465" s="435"/>
      <c r="XCW465" s="435"/>
      <c r="XCX465" s="435"/>
      <c r="XCY465" s="435"/>
      <c r="XCZ465" s="435"/>
      <c r="XDA465" s="435"/>
      <c r="XDB465" s="435"/>
      <c r="XDC465" s="435"/>
      <c r="XDD465" s="435"/>
      <c r="XDE465" s="435"/>
      <c r="XDF465" s="435"/>
      <c r="XDG465" s="435"/>
      <c r="XDH465" s="435"/>
      <c r="XDI465" s="435"/>
      <c r="XDJ465" s="435"/>
      <c r="XDK465" s="435"/>
      <c r="XDL465" s="435"/>
      <c r="XDM465" s="435"/>
      <c r="XDN465" s="435"/>
      <c r="XDO465" s="435"/>
      <c r="XDP465" s="435"/>
      <c r="XDQ465" s="435"/>
      <c r="XDR465" s="435"/>
      <c r="XDS465" s="435"/>
      <c r="XDT465" s="435"/>
      <c r="XDU465" s="435"/>
      <c r="XDV465" s="435"/>
      <c r="XDW465" s="435"/>
      <c r="XDX465" s="435"/>
      <c r="XDY465" s="435"/>
      <c r="XDZ465" s="435"/>
      <c r="XEA465" s="435"/>
      <c r="XEB465" s="435"/>
      <c r="XEC465" s="435"/>
      <c r="XED465" s="435"/>
      <c r="XEE465" s="435"/>
      <c r="XEF465" s="435"/>
      <c r="XEG465" s="435"/>
      <c r="XEH465" s="435"/>
      <c r="XEI465" s="435"/>
      <c r="XEJ465" s="435"/>
      <c r="XEK465" s="435"/>
      <c r="XEL465" s="435"/>
      <c r="XEM465" s="435"/>
    </row>
    <row r="466" spans="1:16367" x14ac:dyDescent="0.25">
      <c r="R466" s="446"/>
      <c r="S466" s="602"/>
      <c r="T466" s="435"/>
      <c r="U466" s="445"/>
    </row>
  </sheetData>
  <autoFilter ref="A5:EW161">
    <filterColumn colId="18">
      <customFilters>
        <customFilter operator="notEqual" val=" "/>
      </customFilters>
    </filterColumn>
    <filterColumn colId="24" showButton="0"/>
  </autoFilter>
  <sortState ref="V161:V167">
    <sortCondition ref="V161:V167"/>
  </sortState>
  <mergeCells count="37">
    <mergeCell ref="A1:A4"/>
    <mergeCell ref="B1:B4"/>
    <mergeCell ref="C1:C4"/>
    <mergeCell ref="D1:D4"/>
    <mergeCell ref="E1:E4"/>
    <mergeCell ref="V4:V5"/>
    <mergeCell ref="W4:W5"/>
    <mergeCell ref="X4:X5"/>
    <mergeCell ref="F1:F4"/>
    <mergeCell ref="G1:G4"/>
    <mergeCell ref="H1:H4"/>
    <mergeCell ref="I1:I4"/>
    <mergeCell ref="J1:J4"/>
    <mergeCell ref="M1:M4"/>
    <mergeCell ref="L1:L4"/>
    <mergeCell ref="K1:K4"/>
    <mergeCell ref="R1:R4"/>
    <mergeCell ref="N1:N4"/>
    <mergeCell ref="O1:O4"/>
    <mergeCell ref="P1:P4"/>
    <mergeCell ref="Q1:Q4"/>
    <mergeCell ref="AG3:AG6"/>
    <mergeCell ref="AI4:AI5"/>
    <mergeCell ref="DO191:DQ191"/>
    <mergeCell ref="AC1:AF1"/>
    <mergeCell ref="Y3:Z3"/>
    <mergeCell ref="Y4:Z5"/>
    <mergeCell ref="AA4:AA5"/>
    <mergeCell ref="AB4:AB5"/>
    <mergeCell ref="AC4:AC5"/>
    <mergeCell ref="AD4:AD5"/>
    <mergeCell ref="AF4:AF5"/>
    <mergeCell ref="AE4:AE5"/>
    <mergeCell ref="T1:AB1"/>
    <mergeCell ref="T2:AB2"/>
    <mergeCell ref="T4:T5"/>
    <mergeCell ref="U4:U5"/>
  </mergeCells>
  <conditionalFormatting sqref="DF122 DF124:DF127 DF71 DF119 DF129:DF135 DF8:DF10 DF66:DF68 DF139:DF142 DF116:DF117 DF145:DF150 DF73:DF74 DF114 DF59:DF64 DF83:DF95 DC13 DF20:DF33 DF78:DF81 DF152 DF155:DF156 DC152:DC156 DF36:DF57 DF159:DF165 DC159:DC165 DF12:DF16 DF97:DF112">
    <cfRule type="cellIs" dxfId="1990" priority="157" stopIfTrue="1" operator="notEqual">
      <formula>$DJ8</formula>
    </cfRule>
  </conditionalFormatting>
  <conditionalFormatting sqref="DC122 DC124:DC127 DC119 DC71 DC129:DC135 DC20:DC33 DC8:DC10 DC66:DC68 DC145:DC148 DC139:DC142 DC73:DC74 DC59:DC64 DC83:DC95 DC78:DC81 DC35:DC57 DC14:DC16 DC97:DC117">
    <cfRule type="cellIs" dxfId="1989" priority="158" stopIfTrue="1" operator="notEqual">
      <formula>$DF8</formula>
    </cfRule>
  </conditionalFormatting>
  <conditionalFormatting sqref="DF34">
    <cfRule type="cellIs" dxfId="1988" priority="155" stopIfTrue="1" operator="notEqual">
      <formula>$DJ34</formula>
    </cfRule>
  </conditionalFormatting>
  <conditionalFormatting sqref="DC34">
    <cfRule type="cellIs" dxfId="1987" priority="156" stopIfTrue="1" operator="notEqual">
      <formula>$DF34</formula>
    </cfRule>
  </conditionalFormatting>
  <conditionalFormatting sqref="DF65">
    <cfRule type="cellIs" dxfId="1986" priority="153" stopIfTrue="1" operator="notEqual">
      <formula>$DJ65</formula>
    </cfRule>
  </conditionalFormatting>
  <conditionalFormatting sqref="DC65">
    <cfRule type="cellIs" dxfId="1985" priority="154" stopIfTrue="1" operator="notEqual">
      <formula>$DF65</formula>
    </cfRule>
  </conditionalFormatting>
  <conditionalFormatting sqref="DC12">
    <cfRule type="cellIs" dxfId="1984" priority="150" stopIfTrue="1" operator="notEqual">
      <formula>$DJ12</formula>
    </cfRule>
  </conditionalFormatting>
  <conditionalFormatting sqref="CZ122:CZ127 CZ129 CZ145:CZ148 CZ131:CZ136 CZ138:CZ142 CZ71:CZ74 CZ59:CZ68 CZ78:CZ95 CZ19:CZ57 CZ7:CZ16 CZ97:CZ120">
    <cfRule type="cellIs" dxfId="1983" priority="152" operator="notEqual">
      <formula>$CZ7</formula>
    </cfRule>
  </conditionalFormatting>
  <conditionalFormatting sqref="CW152 CT152 CT155:CT156 CW155:CW156 CZ152:CZ156 CT159:CT165 CW159:CW165 CZ159:CZ165">
    <cfRule type="cellIs" dxfId="1982" priority="151" stopIfTrue="1" operator="notEqual">
      <formula>$DC152</formula>
    </cfRule>
  </conditionalFormatting>
  <conditionalFormatting sqref="DF72">
    <cfRule type="cellIs" dxfId="1981" priority="148" stopIfTrue="1" operator="notEqual">
      <formula>$DJ72</formula>
    </cfRule>
  </conditionalFormatting>
  <conditionalFormatting sqref="DC72">
    <cfRule type="cellIs" dxfId="1980" priority="149" stopIfTrue="1" operator="notEqual">
      <formula>$DF72</formula>
    </cfRule>
  </conditionalFormatting>
  <conditionalFormatting sqref="DC152">
    <cfRule type="cellIs" dxfId="1979" priority="147" stopIfTrue="1" operator="notEqual">
      <formula>$DJ152</formula>
    </cfRule>
  </conditionalFormatting>
  <conditionalFormatting sqref="DF118">
    <cfRule type="cellIs" dxfId="1978" priority="145" stopIfTrue="1" operator="notEqual">
      <formula>$DJ118</formula>
    </cfRule>
  </conditionalFormatting>
  <conditionalFormatting sqref="DC118">
    <cfRule type="cellIs" dxfId="1977" priority="146" stopIfTrue="1" operator="notEqual">
      <formula>$DF118</formula>
    </cfRule>
  </conditionalFormatting>
  <conditionalFormatting sqref="DF82">
    <cfRule type="cellIs" dxfId="1976" priority="141" stopIfTrue="1" operator="notEqual">
      <formula>$DJ82</formula>
    </cfRule>
  </conditionalFormatting>
  <conditionalFormatting sqref="DC82">
    <cfRule type="cellIs" dxfId="1975" priority="142" stopIfTrue="1" operator="notEqual">
      <formula>$DF82</formula>
    </cfRule>
  </conditionalFormatting>
  <conditionalFormatting sqref="DF71">
    <cfRule type="cellIs" dxfId="1974" priority="139" stopIfTrue="1" operator="notEqual">
      <formula>$DJ71</formula>
    </cfRule>
  </conditionalFormatting>
  <conditionalFormatting sqref="DC71">
    <cfRule type="cellIs" dxfId="1973" priority="140" stopIfTrue="1" operator="notEqual">
      <formula>$DF71</formula>
    </cfRule>
  </conditionalFormatting>
  <conditionalFormatting sqref="DF72">
    <cfRule type="cellIs" dxfId="1972" priority="137" stopIfTrue="1" operator="notEqual">
      <formula>$DJ72</formula>
    </cfRule>
  </conditionalFormatting>
  <conditionalFormatting sqref="DC72">
    <cfRule type="cellIs" dxfId="1971" priority="138" stopIfTrue="1" operator="notEqual">
      <formula>$DF72</formula>
    </cfRule>
  </conditionalFormatting>
  <conditionalFormatting sqref="DF123">
    <cfRule type="cellIs" dxfId="1970" priority="134" stopIfTrue="1" operator="notEqual">
      <formula>$DJ123</formula>
    </cfRule>
  </conditionalFormatting>
  <conditionalFormatting sqref="DC123">
    <cfRule type="cellIs" dxfId="1969" priority="135" stopIfTrue="1" operator="notEqual">
      <formula>$DF123</formula>
    </cfRule>
  </conditionalFormatting>
  <conditionalFormatting sqref="DC149:DC150">
    <cfRule type="cellIs" dxfId="1968" priority="133" stopIfTrue="1" operator="notEqual">
      <formula>$DJ149</formula>
    </cfRule>
  </conditionalFormatting>
  <conditionalFormatting sqref="CZ149:CZ150">
    <cfRule type="cellIs" dxfId="1967" priority="132" stopIfTrue="1" operator="notEqual">
      <formula>$DC149</formula>
    </cfRule>
  </conditionalFormatting>
  <conditionalFormatting sqref="DF138">
    <cfRule type="cellIs" dxfId="1966" priority="130" stopIfTrue="1" operator="notEqual">
      <formula>$DJ138</formula>
    </cfRule>
  </conditionalFormatting>
  <conditionalFormatting sqref="DC138">
    <cfRule type="cellIs" dxfId="1965" priority="131" stopIfTrue="1" operator="notEqual">
      <formula>$DF138</formula>
    </cfRule>
  </conditionalFormatting>
  <conditionalFormatting sqref="DF136">
    <cfRule type="cellIs" dxfId="1964" priority="128" stopIfTrue="1" operator="notEqual">
      <formula>$DJ136</formula>
    </cfRule>
  </conditionalFormatting>
  <conditionalFormatting sqref="DC136">
    <cfRule type="cellIs" dxfId="1963" priority="129" stopIfTrue="1" operator="notEqual">
      <formula>$DF136</formula>
    </cfRule>
  </conditionalFormatting>
  <conditionalFormatting sqref="DF73:DF74">
    <cfRule type="cellIs" dxfId="1962" priority="126" stopIfTrue="1" operator="notEqual">
      <formula>$DJ73</formula>
    </cfRule>
  </conditionalFormatting>
  <conditionalFormatting sqref="DC73:DC74">
    <cfRule type="cellIs" dxfId="1961" priority="127" stopIfTrue="1" operator="notEqual">
      <formula>$DF73</formula>
    </cfRule>
  </conditionalFormatting>
  <conditionalFormatting sqref="DF73:DF74">
    <cfRule type="cellIs" dxfId="1960" priority="124" stopIfTrue="1" operator="notEqual">
      <formula>$DJ73</formula>
    </cfRule>
  </conditionalFormatting>
  <conditionalFormatting sqref="DC73:DC74">
    <cfRule type="cellIs" dxfId="1959" priority="125" stopIfTrue="1" operator="notEqual">
      <formula>$DF73</formula>
    </cfRule>
  </conditionalFormatting>
  <conditionalFormatting sqref="DF120">
    <cfRule type="cellIs" dxfId="1958" priority="120" stopIfTrue="1" operator="notEqual">
      <formula>$DJ120</formula>
    </cfRule>
  </conditionalFormatting>
  <conditionalFormatting sqref="DC120">
    <cfRule type="cellIs" dxfId="1957" priority="121" stopIfTrue="1" operator="notEqual">
      <formula>$DF120</formula>
    </cfRule>
  </conditionalFormatting>
  <conditionalFormatting sqref="DF19">
    <cfRule type="cellIs" dxfId="1956" priority="118" stopIfTrue="1" operator="notEqual">
      <formula>$DJ19</formula>
    </cfRule>
  </conditionalFormatting>
  <conditionalFormatting sqref="DC19">
    <cfRule type="cellIs" dxfId="1955" priority="119" stopIfTrue="1" operator="notEqual">
      <formula>$DF19</formula>
    </cfRule>
  </conditionalFormatting>
  <conditionalFormatting sqref="CW149:CW150">
    <cfRule type="cellIs" dxfId="1954" priority="117" stopIfTrue="1" operator="notEqual">
      <formula>$DC149</formula>
    </cfRule>
  </conditionalFormatting>
  <conditionalFormatting sqref="CW122:CW127 CW145:CW148 CW129:CW136 CW138:CW142 CW71:CW74 CW59:CW68 CW78:CW95 CW19:CW57 CW7:CW16 CW97:CW120">
    <cfRule type="expression" dxfId="1953" priority="115" stopIfTrue="1">
      <formula>$CZ7=""</formula>
    </cfRule>
    <cfRule type="cellIs" dxfId="1952" priority="116" stopIfTrue="1" operator="notEqual">
      <formula>$CZ7</formula>
    </cfRule>
  </conditionalFormatting>
  <conditionalFormatting sqref="CW6">
    <cfRule type="expression" dxfId="1951" priority="112" stopIfTrue="1">
      <formula>$CZ6=""</formula>
    </cfRule>
    <cfRule type="cellIs" dxfId="1950" priority="113" stopIfTrue="1" operator="notEqual">
      <formula>$CZ6</formula>
    </cfRule>
  </conditionalFormatting>
  <conditionalFormatting sqref="CZ6">
    <cfRule type="cellIs" dxfId="1949" priority="114" operator="notEqual">
      <formula>$CZ6</formula>
    </cfRule>
  </conditionalFormatting>
  <conditionalFormatting sqref="DF70">
    <cfRule type="cellIs" dxfId="1948" priority="110" stopIfTrue="1" operator="notEqual">
      <formula>$DJ70</formula>
    </cfRule>
  </conditionalFormatting>
  <conditionalFormatting sqref="DC70">
    <cfRule type="cellIs" dxfId="1947" priority="111" stopIfTrue="1" operator="notEqual">
      <formula>$DF70</formula>
    </cfRule>
  </conditionalFormatting>
  <conditionalFormatting sqref="CZ70">
    <cfRule type="cellIs" dxfId="1946" priority="109" operator="notEqual">
      <formula>$CZ70</formula>
    </cfRule>
  </conditionalFormatting>
  <conditionalFormatting sqref="CW70">
    <cfRule type="expression" dxfId="1945" priority="107" stopIfTrue="1">
      <formula>$CZ70=""</formula>
    </cfRule>
    <cfRule type="cellIs" dxfId="1944" priority="108" stopIfTrue="1" operator="notEqual">
      <formula>$CZ70</formula>
    </cfRule>
  </conditionalFormatting>
  <conditionalFormatting sqref="DF58">
    <cfRule type="cellIs" dxfId="1943" priority="105" stopIfTrue="1" operator="notEqual">
      <formula>$DJ58</formula>
    </cfRule>
  </conditionalFormatting>
  <conditionalFormatting sqref="DC58">
    <cfRule type="cellIs" dxfId="1942" priority="106" stopIfTrue="1" operator="notEqual">
      <formula>$DF58</formula>
    </cfRule>
  </conditionalFormatting>
  <conditionalFormatting sqref="CZ58">
    <cfRule type="cellIs" dxfId="1941" priority="104" operator="notEqual">
      <formula>$CZ58</formula>
    </cfRule>
  </conditionalFormatting>
  <conditionalFormatting sqref="CW58">
    <cfRule type="expression" dxfId="1940" priority="102" stopIfTrue="1">
      <formula>$CZ58=""</formula>
    </cfRule>
    <cfRule type="cellIs" dxfId="1939" priority="103" stopIfTrue="1" operator="notEqual">
      <formula>$CZ58</formula>
    </cfRule>
  </conditionalFormatting>
  <conditionalFormatting sqref="DF121">
    <cfRule type="cellIs" dxfId="1938" priority="100" stopIfTrue="1" operator="notEqual">
      <formula>$DJ121</formula>
    </cfRule>
  </conditionalFormatting>
  <conditionalFormatting sqref="DC121">
    <cfRule type="cellIs" dxfId="1937" priority="101" stopIfTrue="1" operator="notEqual">
      <formula>$DF121</formula>
    </cfRule>
  </conditionalFormatting>
  <conditionalFormatting sqref="CZ121">
    <cfRule type="cellIs" dxfId="1936" priority="99" operator="notEqual">
      <formula>$CZ121</formula>
    </cfRule>
  </conditionalFormatting>
  <conditionalFormatting sqref="CW121">
    <cfRule type="expression" dxfId="1935" priority="97" stopIfTrue="1">
      <formula>$CZ121=""</formula>
    </cfRule>
    <cfRule type="cellIs" dxfId="1934" priority="98" stopIfTrue="1" operator="notEqual">
      <formula>$CZ121</formula>
    </cfRule>
  </conditionalFormatting>
  <conditionalFormatting sqref="DF128">
    <cfRule type="cellIs" dxfId="1933" priority="95" stopIfTrue="1" operator="notEqual">
      <formula>$DJ128</formula>
    </cfRule>
  </conditionalFormatting>
  <conditionalFormatting sqref="DC128">
    <cfRule type="cellIs" dxfId="1932" priority="96" stopIfTrue="1" operator="notEqual">
      <formula>$DF128</formula>
    </cfRule>
  </conditionalFormatting>
  <conditionalFormatting sqref="CZ128">
    <cfRule type="cellIs" dxfId="1931" priority="94" operator="notEqual">
      <formula>$CZ128</formula>
    </cfRule>
  </conditionalFormatting>
  <conditionalFormatting sqref="CW128">
    <cfRule type="expression" dxfId="1930" priority="92" stopIfTrue="1">
      <formula>$CZ128=""</formula>
    </cfRule>
    <cfRule type="cellIs" dxfId="1929" priority="93" stopIfTrue="1" operator="notEqual">
      <formula>$CZ128</formula>
    </cfRule>
  </conditionalFormatting>
  <conditionalFormatting sqref="CZ75">
    <cfRule type="cellIs" dxfId="1928" priority="91" operator="notEqual">
      <formula>$CZ75</formula>
    </cfRule>
  </conditionalFormatting>
  <conditionalFormatting sqref="DF75">
    <cfRule type="cellIs" dxfId="1927" priority="89" stopIfTrue="1" operator="notEqual">
      <formula>$DJ75</formula>
    </cfRule>
  </conditionalFormatting>
  <conditionalFormatting sqref="DC75">
    <cfRule type="cellIs" dxfId="1926" priority="90" stopIfTrue="1" operator="notEqual">
      <formula>$DF75</formula>
    </cfRule>
  </conditionalFormatting>
  <conditionalFormatting sqref="CW75">
    <cfRule type="expression" dxfId="1925" priority="87" stopIfTrue="1">
      <formula>$CZ75=""</formula>
    </cfRule>
    <cfRule type="cellIs" dxfId="1924" priority="88" stopIfTrue="1" operator="notEqual">
      <formula>$CZ75</formula>
    </cfRule>
  </conditionalFormatting>
  <conditionalFormatting sqref="DC118">
    <cfRule type="cellIs" dxfId="1923" priority="86" stopIfTrue="1" operator="notEqual">
      <formula>$DJ118</formula>
    </cfRule>
  </conditionalFormatting>
  <conditionalFormatting sqref="DF117">
    <cfRule type="cellIs" dxfId="1922" priority="84" stopIfTrue="1" operator="notEqual">
      <formula>$DJ117</formula>
    </cfRule>
  </conditionalFormatting>
  <conditionalFormatting sqref="DC117">
    <cfRule type="cellIs" dxfId="1921" priority="85" stopIfTrue="1" operator="notEqual">
      <formula>$DF117</formula>
    </cfRule>
  </conditionalFormatting>
  <conditionalFormatting sqref="DF118">
    <cfRule type="cellIs" dxfId="1920" priority="83" stopIfTrue="1" operator="notEqual">
      <formula>$DJ118</formula>
    </cfRule>
  </conditionalFormatting>
  <conditionalFormatting sqref="DF153:DF154">
    <cfRule type="cellIs" dxfId="1919" priority="82" stopIfTrue="1" operator="notEqual">
      <formula>$DJ153</formula>
    </cfRule>
  </conditionalFormatting>
  <conditionalFormatting sqref="CW153:CW154">
    <cfRule type="cellIs" dxfId="1918" priority="81" stopIfTrue="1" operator="notEqual">
      <formula>$DC153</formula>
    </cfRule>
  </conditionalFormatting>
  <conditionalFormatting sqref="CZ75">
    <cfRule type="cellIs" dxfId="1917" priority="78" operator="notEqual">
      <formula>$CZ75</formula>
    </cfRule>
  </conditionalFormatting>
  <conditionalFormatting sqref="DF75">
    <cfRule type="cellIs" dxfId="1916" priority="76" stopIfTrue="1" operator="notEqual">
      <formula>$DJ75</formula>
    </cfRule>
  </conditionalFormatting>
  <conditionalFormatting sqref="DC75">
    <cfRule type="cellIs" dxfId="1915" priority="77" stopIfTrue="1" operator="notEqual">
      <formula>$DF75</formula>
    </cfRule>
  </conditionalFormatting>
  <conditionalFormatting sqref="CW75">
    <cfRule type="expression" dxfId="1914" priority="74" stopIfTrue="1">
      <formula>$CZ75=""</formula>
    </cfRule>
    <cfRule type="cellIs" dxfId="1913" priority="75" stopIfTrue="1" operator="notEqual">
      <formula>$CZ75</formula>
    </cfRule>
  </conditionalFormatting>
  <conditionalFormatting sqref="CZ74">
    <cfRule type="cellIs" dxfId="1912" priority="73" operator="notEqual">
      <formula>$CZ74</formula>
    </cfRule>
  </conditionalFormatting>
  <conditionalFormatting sqref="DF74">
    <cfRule type="cellIs" dxfId="1911" priority="71" stopIfTrue="1" operator="notEqual">
      <formula>$DJ74</formula>
    </cfRule>
  </conditionalFormatting>
  <conditionalFormatting sqref="DC74">
    <cfRule type="cellIs" dxfId="1910" priority="72" stopIfTrue="1" operator="notEqual">
      <formula>$DF74</formula>
    </cfRule>
  </conditionalFormatting>
  <conditionalFormatting sqref="CW74">
    <cfRule type="expression" dxfId="1909" priority="69" stopIfTrue="1">
      <formula>$CZ74=""</formula>
    </cfRule>
    <cfRule type="cellIs" dxfId="1908" priority="70" stopIfTrue="1" operator="notEqual">
      <formula>$CZ74</formula>
    </cfRule>
  </conditionalFormatting>
  <conditionalFormatting sqref="CZ76">
    <cfRule type="cellIs" dxfId="1907" priority="68" operator="notEqual">
      <formula>$CZ76</formula>
    </cfRule>
  </conditionalFormatting>
  <conditionalFormatting sqref="DF76">
    <cfRule type="cellIs" dxfId="1906" priority="66" stopIfTrue="1" operator="notEqual">
      <formula>$DJ76</formula>
    </cfRule>
  </conditionalFormatting>
  <conditionalFormatting sqref="DC76">
    <cfRule type="cellIs" dxfId="1905" priority="67" stopIfTrue="1" operator="notEqual">
      <formula>$DF76</formula>
    </cfRule>
  </conditionalFormatting>
  <conditionalFormatting sqref="CW76">
    <cfRule type="expression" dxfId="1904" priority="64" stopIfTrue="1">
      <formula>$CZ76=""</formula>
    </cfRule>
    <cfRule type="cellIs" dxfId="1903" priority="65" stopIfTrue="1" operator="notEqual">
      <formula>$CZ76</formula>
    </cfRule>
  </conditionalFormatting>
  <conditionalFormatting sqref="DF17">
    <cfRule type="cellIs" dxfId="1902" priority="62" stopIfTrue="1" operator="notEqual">
      <formula>$DJ17</formula>
    </cfRule>
  </conditionalFormatting>
  <conditionalFormatting sqref="DC17">
    <cfRule type="cellIs" dxfId="1901" priority="63" stopIfTrue="1" operator="notEqual">
      <formula>$DF17</formula>
    </cfRule>
  </conditionalFormatting>
  <conditionalFormatting sqref="CZ17">
    <cfRule type="cellIs" dxfId="1900" priority="61" operator="notEqual">
      <formula>$CZ17</formula>
    </cfRule>
  </conditionalFormatting>
  <conditionalFormatting sqref="CW17">
    <cfRule type="expression" dxfId="1899" priority="59" stopIfTrue="1">
      <formula>$CZ17=""</formula>
    </cfRule>
    <cfRule type="cellIs" dxfId="1898" priority="60" stopIfTrue="1" operator="notEqual">
      <formula>$CZ17</formula>
    </cfRule>
  </conditionalFormatting>
  <conditionalFormatting sqref="CZ130">
    <cfRule type="cellIs" dxfId="1897" priority="58" operator="notEqual">
      <formula>$CZ130</formula>
    </cfRule>
  </conditionalFormatting>
  <conditionalFormatting sqref="DF96">
    <cfRule type="cellIs" dxfId="1896" priority="56" stopIfTrue="1" operator="notEqual">
      <formula>$DJ96</formula>
    </cfRule>
  </conditionalFormatting>
  <conditionalFormatting sqref="DC96">
    <cfRule type="cellIs" dxfId="1895" priority="57" stopIfTrue="1" operator="notEqual">
      <formula>$DF96</formula>
    </cfRule>
  </conditionalFormatting>
  <conditionalFormatting sqref="CZ96">
    <cfRule type="cellIs" dxfId="1894" priority="55" operator="notEqual">
      <formula>$CZ96</formula>
    </cfRule>
  </conditionalFormatting>
  <conditionalFormatting sqref="CW96">
    <cfRule type="expression" dxfId="1893" priority="53" stopIfTrue="1">
      <formula>$CZ96=""</formula>
    </cfRule>
    <cfRule type="cellIs" dxfId="1892" priority="54" stopIfTrue="1" operator="notEqual">
      <formula>$CZ96</formula>
    </cfRule>
  </conditionalFormatting>
  <conditionalFormatting sqref="DF143:DF144">
    <cfRule type="cellIs" dxfId="1891" priority="51" stopIfTrue="1" operator="notEqual">
      <formula>$DJ143</formula>
    </cfRule>
  </conditionalFormatting>
  <conditionalFormatting sqref="DC143:DC144">
    <cfRule type="cellIs" dxfId="1890" priority="52" stopIfTrue="1" operator="notEqual">
      <formula>$DF143</formula>
    </cfRule>
  </conditionalFormatting>
  <conditionalFormatting sqref="CZ143:CZ144">
    <cfRule type="cellIs" dxfId="1889" priority="50" operator="notEqual">
      <formula>$CZ143</formula>
    </cfRule>
  </conditionalFormatting>
  <conditionalFormatting sqref="CW143:CW144">
    <cfRule type="expression" dxfId="1888" priority="48" stopIfTrue="1">
      <formula>$CZ143=""</formula>
    </cfRule>
    <cfRule type="cellIs" dxfId="1887" priority="49" stopIfTrue="1" operator="notEqual">
      <formula>$CZ143</formula>
    </cfRule>
  </conditionalFormatting>
  <conditionalFormatting sqref="CT149:CT150">
    <cfRule type="cellIs" dxfId="1886" priority="46" stopIfTrue="1" operator="notEqual">
      <formula>$DC149</formula>
    </cfRule>
  </conditionalFormatting>
  <conditionalFormatting sqref="CT70:CT76 CT19:CT68 CT6:CT17 CT78:CT136">
    <cfRule type="expression" dxfId="1885" priority="44" stopIfTrue="1">
      <formula>$CW6=""</formula>
    </cfRule>
    <cfRule type="cellIs" dxfId="1884" priority="45" stopIfTrue="1" operator="notEqual">
      <formula>$CW6</formula>
    </cfRule>
  </conditionalFormatting>
  <conditionalFormatting sqref="CT153:CT154">
    <cfRule type="cellIs" dxfId="1883" priority="43" stopIfTrue="1" operator="notEqual">
      <formula>$DC153</formula>
    </cfRule>
  </conditionalFormatting>
  <conditionalFormatting sqref="CT138:CT148">
    <cfRule type="expression" dxfId="1882" priority="40" stopIfTrue="1">
      <formula>$CW138=""</formula>
    </cfRule>
    <cfRule type="cellIs" dxfId="1881" priority="41" stopIfTrue="1" operator="notEqual">
      <formula>$CW138</formula>
    </cfRule>
  </conditionalFormatting>
  <conditionalFormatting sqref="DF69">
    <cfRule type="cellIs" dxfId="1880" priority="38" stopIfTrue="1" operator="notEqual">
      <formula>$DJ69</formula>
    </cfRule>
  </conditionalFormatting>
  <conditionalFormatting sqref="DC69">
    <cfRule type="cellIs" dxfId="1879" priority="39" stopIfTrue="1" operator="notEqual">
      <formula>$DF69</formula>
    </cfRule>
  </conditionalFormatting>
  <conditionalFormatting sqref="CZ69">
    <cfRule type="cellIs" dxfId="1878" priority="37" operator="notEqual">
      <formula>$CZ69</formula>
    </cfRule>
  </conditionalFormatting>
  <conditionalFormatting sqref="CW69">
    <cfRule type="expression" dxfId="1877" priority="35" stopIfTrue="1">
      <formula>$CZ69=""</formula>
    </cfRule>
    <cfRule type="cellIs" dxfId="1876" priority="36" stopIfTrue="1" operator="notEqual">
      <formula>$CZ69</formula>
    </cfRule>
  </conditionalFormatting>
  <conditionalFormatting sqref="CT69">
    <cfRule type="expression" dxfId="1875" priority="33" stopIfTrue="1">
      <formula>$CW69=""</formula>
    </cfRule>
    <cfRule type="cellIs" dxfId="1874" priority="34" stopIfTrue="1" operator="notEqual">
      <formula>$CW69</formula>
    </cfRule>
  </conditionalFormatting>
  <conditionalFormatting sqref="CZ137">
    <cfRule type="cellIs" dxfId="1873" priority="32" operator="notEqual">
      <formula>$CZ137</formula>
    </cfRule>
  </conditionalFormatting>
  <conditionalFormatting sqref="DF137">
    <cfRule type="cellIs" dxfId="1872" priority="30" stopIfTrue="1" operator="notEqual">
      <formula>$DJ137</formula>
    </cfRule>
  </conditionalFormatting>
  <conditionalFormatting sqref="DC137">
    <cfRule type="cellIs" dxfId="1871" priority="31" stopIfTrue="1" operator="notEqual">
      <formula>$DF137</formula>
    </cfRule>
  </conditionalFormatting>
  <conditionalFormatting sqref="CW137">
    <cfRule type="expression" dxfId="1870" priority="28" stopIfTrue="1">
      <formula>$CZ137=""</formula>
    </cfRule>
    <cfRule type="cellIs" dxfId="1869" priority="29" stopIfTrue="1" operator="notEqual">
      <formula>$CZ137</formula>
    </cfRule>
  </conditionalFormatting>
  <conditionalFormatting sqref="CT137">
    <cfRule type="expression" dxfId="1868" priority="26" stopIfTrue="1">
      <formula>$CW137=""</formula>
    </cfRule>
    <cfRule type="cellIs" dxfId="1867" priority="27" stopIfTrue="1" operator="notEqual">
      <formula>$CW137</formula>
    </cfRule>
  </conditionalFormatting>
  <conditionalFormatting sqref="DF18">
    <cfRule type="cellIs" dxfId="1866" priority="24" stopIfTrue="1" operator="notEqual">
      <formula>$DJ18</formula>
    </cfRule>
  </conditionalFormatting>
  <conditionalFormatting sqref="DC18">
    <cfRule type="cellIs" dxfId="1865" priority="25" stopIfTrue="1" operator="notEqual">
      <formula>$DF18</formula>
    </cfRule>
  </conditionalFormatting>
  <conditionalFormatting sqref="CZ18">
    <cfRule type="cellIs" dxfId="1864" priority="23" operator="notEqual">
      <formula>$CZ18</formula>
    </cfRule>
  </conditionalFormatting>
  <conditionalFormatting sqref="CW18">
    <cfRule type="expression" dxfId="1863" priority="21" stopIfTrue="1">
      <formula>$CZ18=""</formula>
    </cfRule>
    <cfRule type="cellIs" dxfId="1862" priority="22" stopIfTrue="1" operator="notEqual">
      <formula>$CZ18</formula>
    </cfRule>
  </conditionalFormatting>
  <conditionalFormatting sqref="CT18">
    <cfRule type="expression" dxfId="1861" priority="19" stopIfTrue="1">
      <formula>$CW18=""</formula>
    </cfRule>
    <cfRule type="cellIs" dxfId="1860" priority="20" stopIfTrue="1" operator="notEqual">
      <formula>$CW18</formula>
    </cfRule>
  </conditionalFormatting>
  <conditionalFormatting sqref="CZ77">
    <cfRule type="cellIs" dxfId="1859" priority="18" operator="notEqual">
      <formula>$CZ77</formula>
    </cfRule>
  </conditionalFormatting>
  <conditionalFormatting sqref="DF77">
    <cfRule type="cellIs" dxfId="1858" priority="16" stopIfTrue="1" operator="notEqual">
      <formula>$DJ77</formula>
    </cfRule>
  </conditionalFormatting>
  <conditionalFormatting sqref="DC77">
    <cfRule type="cellIs" dxfId="1857" priority="17" stopIfTrue="1" operator="notEqual">
      <formula>$DF77</formula>
    </cfRule>
  </conditionalFormatting>
  <conditionalFormatting sqref="CW77">
    <cfRule type="expression" dxfId="1856" priority="14" stopIfTrue="1">
      <formula>$CZ77=""</formula>
    </cfRule>
    <cfRule type="cellIs" dxfId="1855" priority="15" stopIfTrue="1" operator="notEqual">
      <formula>$CZ77</formula>
    </cfRule>
  </conditionalFormatting>
  <conditionalFormatting sqref="CT77">
    <cfRule type="expression" dxfId="1854" priority="12" stopIfTrue="1">
      <formula>$CW77=""</formula>
    </cfRule>
    <cfRule type="cellIs" dxfId="1853" priority="13" stopIfTrue="1" operator="notEqual">
      <formula>$CW77</formula>
    </cfRule>
  </conditionalFormatting>
  <conditionalFormatting sqref="DC157:DC158 DF157:DF158">
    <cfRule type="cellIs" dxfId="1852" priority="8" stopIfTrue="1" operator="notEqual">
      <formula>$DJ157</formula>
    </cfRule>
  </conditionalFormatting>
  <conditionalFormatting sqref="CZ157:CZ158 CW157:CW158 CT157:CT158">
    <cfRule type="cellIs" dxfId="1851" priority="7" stopIfTrue="1" operator="notEqual">
      <formula>$DC157</formula>
    </cfRule>
  </conditionalFormatting>
  <conditionalFormatting sqref="DC151 DF151">
    <cfRule type="cellIs" dxfId="1850" priority="4" stopIfTrue="1" operator="notEqual">
      <formula>$DJ151</formula>
    </cfRule>
  </conditionalFormatting>
  <conditionalFormatting sqref="CZ151 CW151 CT151">
    <cfRule type="cellIs" dxfId="1849" priority="3" stopIfTrue="1" operator="notEqual">
      <formula>$DC151</formula>
    </cfRule>
  </conditionalFormatting>
  <printOptions horizontalCentered="1"/>
  <pageMargins left="0.35" right="0.21" top="0.69" bottom="0.37" header="0.23622047244094491" footer="0.17"/>
  <pageSetup paperSize="9" scale="80" fitToHeight="0" orientation="landscape" r:id="rId1"/>
  <headerFooter>
    <oddHeader>&amp;R&amp;G</oddHeader>
    <oddFooter>&amp;L&amp;F&amp;R&amp;9Seite &amp;P (&amp;N)</oddFooter>
  </headerFooter>
  <legacy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S421"/>
  <sheetViews>
    <sheetView zoomScaleNormal="100" zoomScaleSheetLayoutView="75" workbookViewId="0">
      <pane ySplit="4" topLeftCell="A119" activePane="bottomLeft" state="frozen"/>
      <selection activeCell="AC1" sqref="AC1:AE1"/>
      <selection pane="bottomLeft" activeCell="T131" sqref="T131:AE131"/>
    </sheetView>
  </sheetViews>
  <sheetFormatPr baseColWidth="10" defaultColWidth="3.7109375" defaultRowHeight="13.5" x14ac:dyDescent="0.25"/>
  <cols>
    <col min="1" max="3" width="3.28515625" style="432" customWidth="1"/>
    <col min="4" max="5" width="3.28515625" style="436" customWidth="1"/>
    <col min="6" max="6" width="3.28515625" style="443" customWidth="1"/>
    <col min="7" max="8" width="3.28515625" style="444" customWidth="1"/>
    <col min="9" max="9" width="3.28515625" style="443" customWidth="1"/>
    <col min="10" max="10" width="3.28515625" style="444" customWidth="1"/>
    <col min="11" max="13" width="3.28515625" style="443" customWidth="1"/>
    <col min="14" max="14" width="3.28515625" style="687" customWidth="1"/>
    <col min="15" max="15" width="3.28515625" style="443" customWidth="1"/>
    <col min="16" max="16" width="3.85546875" style="686" customWidth="1"/>
    <col min="17" max="17" width="3.85546875" style="441" customWidth="1"/>
    <col min="18" max="18" width="3.7109375" style="442" customWidth="1"/>
    <col min="19" max="19" width="3.85546875" style="441" customWidth="1"/>
    <col min="20" max="20" width="15.42578125" style="432" customWidth="1"/>
    <col min="21" max="21" width="4.7109375" style="434" customWidth="1"/>
    <col min="22" max="22" width="23.28515625" style="438" customWidth="1"/>
    <col min="23" max="23" width="5.28515625" style="434" customWidth="1"/>
    <col min="24" max="24" width="19.7109375" style="440" customWidth="1"/>
    <col min="25" max="25" width="4.28515625" style="434" customWidth="1"/>
    <col min="26" max="26" width="1.140625" style="439" customWidth="1"/>
    <col min="27" max="27" width="29.85546875" style="438" customWidth="1"/>
    <col min="28" max="28" width="4.85546875" style="434" customWidth="1"/>
    <col min="29" max="29" width="32.42578125" style="437" customWidth="1"/>
    <col min="30" max="30" width="5.28515625" style="434" customWidth="1"/>
    <col min="31" max="31" width="7.28515625" style="434" customWidth="1"/>
    <col min="32" max="32" width="3.5703125" style="434" customWidth="1"/>
    <col min="33" max="33" width="25.140625" style="432" customWidth="1"/>
    <col min="34" max="16384" width="3.7109375" style="432"/>
  </cols>
  <sheetData>
    <row r="1" spans="1:33" s="435" customFormat="1" ht="23.25" x14ac:dyDescent="0.25">
      <c r="A1" s="881" t="s">
        <v>346</v>
      </c>
      <c r="B1" s="879" t="s">
        <v>347</v>
      </c>
      <c r="C1" s="879" t="s">
        <v>348</v>
      </c>
      <c r="D1" s="878" t="s">
        <v>349</v>
      </c>
      <c r="E1" s="878" t="s">
        <v>1849</v>
      </c>
      <c r="F1" s="878" t="s">
        <v>351</v>
      </c>
      <c r="G1" s="879" t="s">
        <v>352</v>
      </c>
      <c r="H1" s="879" t="s">
        <v>110</v>
      </c>
      <c r="I1" s="878" t="s">
        <v>141</v>
      </c>
      <c r="J1" s="879" t="s">
        <v>353</v>
      </c>
      <c r="K1" s="880" t="s">
        <v>1268</v>
      </c>
      <c r="L1" s="880" t="s">
        <v>355</v>
      </c>
      <c r="M1" s="880" t="s">
        <v>1521</v>
      </c>
      <c r="N1" s="882" t="s">
        <v>1523</v>
      </c>
      <c r="O1" s="881" t="s">
        <v>265</v>
      </c>
      <c r="P1" s="879" t="s">
        <v>1848</v>
      </c>
      <c r="Q1" s="879" t="s">
        <v>431</v>
      </c>
      <c r="R1" s="879" t="s">
        <v>363</v>
      </c>
      <c r="S1" s="879" t="s">
        <v>1527</v>
      </c>
      <c r="T1" s="806" t="s">
        <v>1581</v>
      </c>
      <c r="U1" s="800"/>
      <c r="V1" s="805"/>
      <c r="W1" s="803"/>
      <c r="X1" s="804"/>
      <c r="Y1" s="803"/>
      <c r="Z1" s="802"/>
      <c r="AA1" s="801"/>
      <c r="AB1" s="800"/>
      <c r="AC1" s="856">
        <v>44652</v>
      </c>
      <c r="AD1" s="856"/>
      <c r="AE1" s="856"/>
      <c r="AF1" s="799"/>
      <c r="AG1" s="592" t="s">
        <v>1525</v>
      </c>
    </row>
    <row r="2" spans="1:33" s="471" customFormat="1" ht="20.25" x14ac:dyDescent="0.2">
      <c r="A2" s="881"/>
      <c r="B2" s="879"/>
      <c r="C2" s="879"/>
      <c r="D2" s="878"/>
      <c r="E2" s="878"/>
      <c r="F2" s="878"/>
      <c r="G2" s="879"/>
      <c r="H2" s="879"/>
      <c r="I2" s="878"/>
      <c r="J2" s="879"/>
      <c r="K2" s="880"/>
      <c r="L2" s="880"/>
      <c r="M2" s="880"/>
      <c r="N2" s="882"/>
      <c r="O2" s="881"/>
      <c r="P2" s="879"/>
      <c r="Q2" s="879"/>
      <c r="R2" s="879"/>
      <c r="S2" s="879"/>
      <c r="T2" s="585" t="s">
        <v>80</v>
      </c>
      <c r="U2" s="584" t="s">
        <v>364</v>
      </c>
      <c r="V2" s="583" t="s">
        <v>81</v>
      </c>
      <c r="W2" s="578" t="s">
        <v>82</v>
      </c>
      <c r="X2" s="582" t="s">
        <v>304</v>
      </c>
      <c r="Y2" s="858" t="s">
        <v>82</v>
      </c>
      <c r="Z2" s="859"/>
      <c r="AA2" s="581" t="s">
        <v>83</v>
      </c>
      <c r="AB2" s="685"/>
      <c r="AC2" s="580" t="s">
        <v>654</v>
      </c>
      <c r="AD2" s="685"/>
      <c r="AE2" s="578" t="s">
        <v>325</v>
      </c>
      <c r="AF2" s="501"/>
      <c r="AG2" s="577"/>
    </row>
    <row r="3" spans="1:33" s="471" customFormat="1" x14ac:dyDescent="0.2">
      <c r="A3" s="881"/>
      <c r="B3" s="879"/>
      <c r="C3" s="879"/>
      <c r="D3" s="878"/>
      <c r="E3" s="878"/>
      <c r="F3" s="878"/>
      <c r="G3" s="879"/>
      <c r="H3" s="879"/>
      <c r="I3" s="878"/>
      <c r="J3" s="879"/>
      <c r="K3" s="880"/>
      <c r="L3" s="880"/>
      <c r="M3" s="880"/>
      <c r="N3" s="882"/>
      <c r="O3" s="881"/>
      <c r="P3" s="879"/>
      <c r="Q3" s="879"/>
      <c r="R3" s="879"/>
      <c r="S3" s="879"/>
      <c r="T3" s="876"/>
      <c r="U3" s="876"/>
      <c r="V3" s="866" t="s">
        <v>311</v>
      </c>
      <c r="W3" s="868" t="s">
        <v>312</v>
      </c>
      <c r="X3" s="866" t="s">
        <v>310</v>
      </c>
      <c r="Y3" s="860" t="s">
        <v>87</v>
      </c>
      <c r="Z3" s="861"/>
      <c r="AA3" s="864" t="s">
        <v>85</v>
      </c>
      <c r="AB3" s="866" t="s">
        <v>313</v>
      </c>
      <c r="AC3" s="866" t="s">
        <v>690</v>
      </c>
      <c r="AD3" s="868" t="s">
        <v>1565</v>
      </c>
      <c r="AE3" s="876"/>
      <c r="AF3" s="501"/>
      <c r="AG3" s="851" t="s">
        <v>1558</v>
      </c>
    </row>
    <row r="4" spans="1:33" s="471" customFormat="1" x14ac:dyDescent="0.2">
      <c r="A4" s="571"/>
      <c r="B4" s="570"/>
      <c r="C4" s="570"/>
      <c r="D4" s="574"/>
      <c r="E4" s="574"/>
      <c r="F4" s="574"/>
      <c r="G4" s="570"/>
      <c r="H4" s="570"/>
      <c r="I4" s="574"/>
      <c r="J4" s="570"/>
      <c r="K4" s="573"/>
      <c r="L4" s="573"/>
      <c r="M4" s="573"/>
      <c r="N4" s="798"/>
      <c r="O4" s="571"/>
      <c r="P4" s="570"/>
      <c r="Q4" s="570"/>
      <c r="R4" s="570"/>
      <c r="S4" s="570"/>
      <c r="T4" s="877"/>
      <c r="U4" s="877"/>
      <c r="V4" s="867"/>
      <c r="W4" s="869"/>
      <c r="X4" s="867"/>
      <c r="Y4" s="862"/>
      <c r="Z4" s="863"/>
      <c r="AA4" s="865"/>
      <c r="AB4" s="867"/>
      <c r="AC4" s="867"/>
      <c r="AD4" s="869"/>
      <c r="AE4" s="877"/>
      <c r="AF4" s="501"/>
      <c r="AG4" s="852"/>
    </row>
    <row r="5" spans="1:33" s="491" customFormat="1" ht="27" x14ac:dyDescent="0.25">
      <c r="A5" s="797">
        <v>1</v>
      </c>
      <c r="B5" s="797"/>
      <c r="C5" s="743">
        <f t="shared" ref="C5:C36" si="0">IF(AB5&gt;=10,1,"")</f>
        <v>1</v>
      </c>
      <c r="D5" s="796">
        <v>1</v>
      </c>
      <c r="E5" s="796"/>
      <c r="F5" s="794"/>
      <c r="G5" s="795"/>
      <c r="H5" s="795">
        <v>1</v>
      </c>
      <c r="I5" s="794"/>
      <c r="J5" s="795"/>
      <c r="K5" s="794"/>
      <c r="L5" s="794"/>
      <c r="M5" s="794"/>
      <c r="N5" s="793"/>
      <c r="O5" s="793"/>
      <c r="P5" s="792">
        <v>5558</v>
      </c>
      <c r="Q5" s="790" t="s">
        <v>433</v>
      </c>
      <c r="R5" s="791" t="s">
        <v>357</v>
      </c>
      <c r="S5" s="790" t="s">
        <v>1514</v>
      </c>
      <c r="T5" s="789" t="s">
        <v>92</v>
      </c>
      <c r="U5" s="787">
        <v>1956</v>
      </c>
      <c r="V5" s="788" t="s">
        <v>194</v>
      </c>
      <c r="W5" s="787">
        <v>1982</v>
      </c>
      <c r="X5" s="786"/>
      <c r="Y5" s="785"/>
      <c r="Z5" s="784"/>
      <c r="AA5" s="783" t="s">
        <v>332</v>
      </c>
      <c r="AB5" s="782">
        <f t="shared" ref="AB5:AB36" si="1">IF(Z5="",YEAR($AC$1)-$W5,YEAR($AC$1)-$Y5)</f>
        <v>40</v>
      </c>
      <c r="AC5" s="781" t="s">
        <v>1292</v>
      </c>
      <c r="AD5" s="780">
        <v>1985</v>
      </c>
      <c r="AE5" s="779" t="s">
        <v>1286</v>
      </c>
      <c r="AF5" s="778"/>
      <c r="AG5" s="777" t="s">
        <v>399</v>
      </c>
    </row>
    <row r="6" spans="1:33" s="491" customFormat="1" ht="27" x14ac:dyDescent="0.25">
      <c r="A6" s="743">
        <v>1</v>
      </c>
      <c r="B6" s="743"/>
      <c r="C6" s="743">
        <f t="shared" si="0"/>
        <v>1</v>
      </c>
      <c r="D6" s="742">
        <v>1</v>
      </c>
      <c r="E6" s="742"/>
      <c r="F6" s="760"/>
      <c r="G6" s="761"/>
      <c r="H6" s="761">
        <v>1</v>
      </c>
      <c r="I6" s="760"/>
      <c r="J6" s="761"/>
      <c r="K6" s="760"/>
      <c r="L6" s="760"/>
      <c r="M6" s="760"/>
      <c r="N6" s="759"/>
      <c r="O6" s="759"/>
      <c r="P6" s="746">
        <v>4182</v>
      </c>
      <c r="Q6" s="737" t="s">
        <v>436</v>
      </c>
      <c r="R6" s="763" t="s">
        <v>361</v>
      </c>
      <c r="S6" s="737" t="s">
        <v>1514</v>
      </c>
      <c r="T6" s="752" t="s">
        <v>101</v>
      </c>
      <c r="U6" s="731">
        <v>1961</v>
      </c>
      <c r="V6" s="734" t="s">
        <v>197</v>
      </c>
      <c r="W6" s="731">
        <v>1988</v>
      </c>
      <c r="X6" s="730"/>
      <c r="Y6" s="750"/>
      <c r="Z6" s="732"/>
      <c r="AA6" s="751" t="s">
        <v>102</v>
      </c>
      <c r="AB6" s="749">
        <f t="shared" si="1"/>
        <v>34</v>
      </c>
      <c r="AC6" s="748" t="s">
        <v>1294</v>
      </c>
      <c r="AD6" s="747">
        <v>1989</v>
      </c>
      <c r="AE6" s="728" t="s">
        <v>1286</v>
      </c>
      <c r="AF6" s="727"/>
      <c r="AG6" s="726" t="s">
        <v>401</v>
      </c>
    </row>
    <row r="7" spans="1:33" s="491" customFormat="1" ht="40.5" x14ac:dyDescent="0.25">
      <c r="A7" s="743"/>
      <c r="B7" s="743"/>
      <c r="C7" s="743">
        <f t="shared" si="0"/>
        <v>1</v>
      </c>
      <c r="D7" s="742">
        <v>1</v>
      </c>
      <c r="E7" s="742"/>
      <c r="F7" s="760"/>
      <c r="G7" s="761"/>
      <c r="H7" s="761">
        <v>1</v>
      </c>
      <c r="I7" s="760"/>
      <c r="J7" s="761"/>
      <c r="K7" s="760"/>
      <c r="L7" s="760"/>
      <c r="M7" s="760"/>
      <c r="N7" s="759"/>
      <c r="O7" s="759"/>
      <c r="P7" s="746">
        <v>3201</v>
      </c>
      <c r="Q7" s="737" t="s">
        <v>443</v>
      </c>
      <c r="R7" s="763" t="s">
        <v>1301</v>
      </c>
      <c r="S7" s="737" t="s">
        <v>1514</v>
      </c>
      <c r="T7" s="752" t="s">
        <v>253</v>
      </c>
      <c r="U7" s="731">
        <v>1967</v>
      </c>
      <c r="V7" s="734" t="s">
        <v>194</v>
      </c>
      <c r="W7" s="731">
        <v>1992</v>
      </c>
      <c r="X7" s="730" t="s">
        <v>1835</v>
      </c>
      <c r="Y7" s="750">
        <v>1999</v>
      </c>
      <c r="Z7" s="732"/>
      <c r="AA7" s="751" t="s">
        <v>315</v>
      </c>
      <c r="AB7" s="749">
        <f t="shared" si="1"/>
        <v>30</v>
      </c>
      <c r="AC7" s="748" t="s">
        <v>1532</v>
      </c>
      <c r="AD7" s="747">
        <v>2003</v>
      </c>
      <c r="AE7" s="728" t="s">
        <v>1286</v>
      </c>
      <c r="AF7" s="727"/>
      <c r="AG7" s="726" t="s">
        <v>399</v>
      </c>
    </row>
    <row r="8" spans="1:33" s="491" customFormat="1" ht="27" x14ac:dyDescent="0.25">
      <c r="A8" s="743">
        <v>1</v>
      </c>
      <c r="B8" s="743"/>
      <c r="C8" s="743">
        <f t="shared" si="0"/>
        <v>1</v>
      </c>
      <c r="D8" s="742">
        <v>1</v>
      </c>
      <c r="E8" s="742"/>
      <c r="F8" s="760"/>
      <c r="G8" s="761"/>
      <c r="H8" s="761">
        <v>1</v>
      </c>
      <c r="I8" s="760"/>
      <c r="J8" s="761"/>
      <c r="K8" s="760"/>
      <c r="L8" s="760"/>
      <c r="M8" s="760"/>
      <c r="N8" s="759"/>
      <c r="O8" s="759"/>
      <c r="P8" s="763">
        <v>7679</v>
      </c>
      <c r="Q8" s="763" t="s">
        <v>467</v>
      </c>
      <c r="R8" s="763" t="s">
        <v>1140</v>
      </c>
      <c r="S8" s="763" t="s">
        <v>1514</v>
      </c>
      <c r="T8" s="752" t="s">
        <v>124</v>
      </c>
      <c r="U8" s="731">
        <v>1971</v>
      </c>
      <c r="V8" s="734" t="s">
        <v>197</v>
      </c>
      <c r="W8" s="731">
        <v>1997</v>
      </c>
      <c r="X8" s="730" t="s">
        <v>1847</v>
      </c>
      <c r="Y8" s="750">
        <v>2007</v>
      </c>
      <c r="Z8" s="732"/>
      <c r="AA8" s="751" t="s">
        <v>317</v>
      </c>
      <c r="AB8" s="749">
        <f t="shared" si="1"/>
        <v>25</v>
      </c>
      <c r="AC8" s="748" t="s">
        <v>1298</v>
      </c>
      <c r="AD8" s="747">
        <v>1996</v>
      </c>
      <c r="AE8" s="728" t="s">
        <v>1286</v>
      </c>
      <c r="AF8" s="727"/>
      <c r="AG8" s="726" t="s">
        <v>399</v>
      </c>
    </row>
    <row r="9" spans="1:33" s="491" customFormat="1" ht="27" x14ac:dyDescent="0.25">
      <c r="A9" s="743">
        <v>1</v>
      </c>
      <c r="B9" s="743"/>
      <c r="C9" s="743">
        <f t="shared" si="0"/>
        <v>1</v>
      </c>
      <c r="D9" s="742">
        <v>1</v>
      </c>
      <c r="E9" s="742"/>
      <c r="F9" s="760"/>
      <c r="G9" s="761"/>
      <c r="H9" s="761">
        <v>1</v>
      </c>
      <c r="I9" s="760"/>
      <c r="J9" s="761"/>
      <c r="K9" s="760"/>
      <c r="L9" s="760"/>
      <c r="M9" s="760"/>
      <c r="N9" s="759"/>
      <c r="O9" s="759"/>
      <c r="P9" s="746">
        <v>4258</v>
      </c>
      <c r="Q9" s="737" t="s">
        <v>463</v>
      </c>
      <c r="R9" s="763" t="s">
        <v>358</v>
      </c>
      <c r="S9" s="737" t="s">
        <v>1514</v>
      </c>
      <c r="T9" s="752" t="s">
        <v>190</v>
      </c>
      <c r="U9" s="731">
        <v>1972</v>
      </c>
      <c r="V9" s="734" t="s">
        <v>194</v>
      </c>
      <c r="W9" s="731">
        <v>1997</v>
      </c>
      <c r="X9" s="730"/>
      <c r="Y9" s="750"/>
      <c r="Z9" s="732"/>
      <c r="AA9" s="751" t="s">
        <v>1021</v>
      </c>
      <c r="AB9" s="749">
        <f t="shared" si="1"/>
        <v>25</v>
      </c>
      <c r="AC9" s="748" t="s">
        <v>1299</v>
      </c>
      <c r="AD9" s="747">
        <v>2000</v>
      </c>
      <c r="AE9" s="728" t="s">
        <v>1286</v>
      </c>
      <c r="AF9" s="727"/>
      <c r="AG9" s="726" t="s">
        <v>399</v>
      </c>
    </row>
    <row r="10" spans="1:33" s="491" customFormat="1" ht="27" x14ac:dyDescent="0.25">
      <c r="A10" s="743"/>
      <c r="B10" s="743"/>
      <c r="C10" s="743">
        <f t="shared" si="0"/>
        <v>1</v>
      </c>
      <c r="D10" s="742">
        <v>1</v>
      </c>
      <c r="E10" s="742"/>
      <c r="F10" s="760"/>
      <c r="G10" s="761"/>
      <c r="H10" s="761"/>
      <c r="I10" s="760"/>
      <c r="J10" s="761"/>
      <c r="K10" s="760"/>
      <c r="L10" s="760"/>
      <c r="M10" s="760"/>
      <c r="N10" s="759"/>
      <c r="O10" s="759"/>
      <c r="P10" s="746">
        <v>7695</v>
      </c>
      <c r="Q10" s="737" t="s">
        <v>471</v>
      </c>
      <c r="R10" s="763" t="s">
        <v>359</v>
      </c>
      <c r="S10" s="737" t="s">
        <v>1514</v>
      </c>
      <c r="T10" s="752" t="s">
        <v>229</v>
      </c>
      <c r="U10" s="731">
        <v>1976</v>
      </c>
      <c r="V10" s="734" t="s">
        <v>241</v>
      </c>
      <c r="W10" s="731">
        <v>2001</v>
      </c>
      <c r="X10" s="730"/>
      <c r="Y10" s="750"/>
      <c r="Z10" s="732"/>
      <c r="AA10" s="751" t="s">
        <v>337</v>
      </c>
      <c r="AB10" s="749">
        <f t="shared" si="1"/>
        <v>21</v>
      </c>
      <c r="AC10" s="748" t="s">
        <v>1846</v>
      </c>
      <c r="AD10" s="747">
        <v>2010</v>
      </c>
      <c r="AE10" s="728" t="s">
        <v>1286</v>
      </c>
      <c r="AF10" s="727"/>
      <c r="AG10" s="726" t="s">
        <v>399</v>
      </c>
    </row>
    <row r="11" spans="1:33" s="491" customFormat="1" ht="27" x14ac:dyDescent="0.25">
      <c r="A11" s="743">
        <v>1</v>
      </c>
      <c r="B11" s="743"/>
      <c r="C11" s="743">
        <f t="shared" si="0"/>
        <v>1</v>
      </c>
      <c r="D11" s="742">
        <v>1</v>
      </c>
      <c r="E11" s="742"/>
      <c r="F11" s="760"/>
      <c r="G11" s="761"/>
      <c r="H11" s="761"/>
      <c r="I11" s="760"/>
      <c r="J11" s="761"/>
      <c r="K11" s="760"/>
      <c r="L11" s="760"/>
      <c r="M11" s="760"/>
      <c r="N11" s="759">
        <v>1</v>
      </c>
      <c r="O11" s="759"/>
      <c r="P11" s="746">
        <v>4155</v>
      </c>
      <c r="Q11" s="737" t="s">
        <v>434</v>
      </c>
      <c r="R11" s="763" t="s">
        <v>359</v>
      </c>
      <c r="S11" s="737" t="s">
        <v>1514</v>
      </c>
      <c r="T11" s="752" t="s">
        <v>93</v>
      </c>
      <c r="U11" s="731">
        <v>1958</v>
      </c>
      <c r="V11" s="734" t="s">
        <v>194</v>
      </c>
      <c r="W11" s="731">
        <v>1983</v>
      </c>
      <c r="X11" s="730"/>
      <c r="Y11" s="750"/>
      <c r="Z11" s="732"/>
      <c r="AA11" s="751" t="s">
        <v>331</v>
      </c>
      <c r="AB11" s="749">
        <f t="shared" si="1"/>
        <v>39</v>
      </c>
      <c r="AC11" s="748" t="s">
        <v>1845</v>
      </c>
      <c r="AD11" s="747">
        <v>1986</v>
      </c>
      <c r="AE11" s="728" t="s">
        <v>1287</v>
      </c>
      <c r="AF11" s="727"/>
      <c r="AG11" s="754" t="s">
        <v>1078</v>
      </c>
    </row>
    <row r="12" spans="1:33" s="491" customFormat="1" ht="27" x14ac:dyDescent="0.25">
      <c r="A12" s="743">
        <v>1</v>
      </c>
      <c r="B12" s="743"/>
      <c r="C12" s="743">
        <f t="shared" si="0"/>
        <v>1</v>
      </c>
      <c r="D12" s="742">
        <v>1</v>
      </c>
      <c r="E12" s="742"/>
      <c r="F12" s="760"/>
      <c r="G12" s="761"/>
      <c r="H12" s="761">
        <v>1</v>
      </c>
      <c r="I12" s="760"/>
      <c r="J12" s="761"/>
      <c r="K12" s="760"/>
      <c r="L12" s="760"/>
      <c r="M12" s="760"/>
      <c r="N12" s="759"/>
      <c r="O12" s="759"/>
      <c r="P12" s="746">
        <v>5574</v>
      </c>
      <c r="Q12" s="737" t="s">
        <v>435</v>
      </c>
      <c r="R12" s="763" t="s">
        <v>358</v>
      </c>
      <c r="S12" s="737" t="s">
        <v>1514</v>
      </c>
      <c r="T12" s="752" t="s">
        <v>94</v>
      </c>
      <c r="U12" s="731">
        <v>1962</v>
      </c>
      <c r="V12" s="734" t="s">
        <v>194</v>
      </c>
      <c r="W12" s="731">
        <v>1987</v>
      </c>
      <c r="X12" s="730" t="s">
        <v>1835</v>
      </c>
      <c r="Y12" s="750">
        <v>2000</v>
      </c>
      <c r="Z12" s="732"/>
      <c r="AA12" s="751" t="s">
        <v>333</v>
      </c>
      <c r="AB12" s="749">
        <f t="shared" si="1"/>
        <v>35</v>
      </c>
      <c r="AC12" s="748" t="s">
        <v>1844</v>
      </c>
      <c r="AD12" s="747">
        <v>1988</v>
      </c>
      <c r="AE12" s="728" t="s">
        <v>1287</v>
      </c>
      <c r="AF12" s="727"/>
      <c r="AG12" s="752" t="s">
        <v>1304</v>
      </c>
    </row>
    <row r="13" spans="1:33" s="491" customFormat="1" x14ac:dyDescent="0.25">
      <c r="A13" s="743"/>
      <c r="B13" s="743"/>
      <c r="C13" s="743">
        <f t="shared" si="0"/>
        <v>1</v>
      </c>
      <c r="D13" s="742">
        <v>1</v>
      </c>
      <c r="E13" s="742"/>
      <c r="F13" s="760"/>
      <c r="G13" s="761"/>
      <c r="H13" s="761"/>
      <c r="I13" s="760"/>
      <c r="J13" s="761"/>
      <c r="K13" s="760"/>
      <c r="L13" s="760"/>
      <c r="M13" s="760"/>
      <c r="N13" s="759"/>
      <c r="O13" s="759"/>
      <c r="P13" s="740">
        <v>4557</v>
      </c>
      <c r="Q13" s="739" t="s">
        <v>1843</v>
      </c>
      <c r="R13" s="745" t="s">
        <v>1301</v>
      </c>
      <c r="S13" s="739" t="s">
        <v>1514</v>
      </c>
      <c r="T13" s="744" t="s">
        <v>1842</v>
      </c>
      <c r="U13" s="735">
        <v>1955</v>
      </c>
      <c r="V13" s="734" t="s">
        <v>194</v>
      </c>
      <c r="W13" s="731">
        <v>1980</v>
      </c>
      <c r="X13" s="730"/>
      <c r="Y13" s="750"/>
      <c r="Z13" s="732"/>
      <c r="AA13" s="748"/>
      <c r="AB13" s="749">
        <f t="shared" si="1"/>
        <v>42</v>
      </c>
      <c r="AC13" s="748" t="s">
        <v>1841</v>
      </c>
      <c r="AD13" s="729">
        <v>2021</v>
      </c>
      <c r="AE13" s="728" t="s">
        <v>95</v>
      </c>
      <c r="AF13" s="727"/>
      <c r="AG13" s="726" t="s">
        <v>373</v>
      </c>
    </row>
    <row r="14" spans="1:33" s="491" customFormat="1" x14ac:dyDescent="0.25">
      <c r="A14" s="743"/>
      <c r="B14" s="743"/>
      <c r="C14" s="743">
        <f t="shared" si="0"/>
        <v>1</v>
      </c>
      <c r="D14" s="742"/>
      <c r="E14" s="742">
        <v>1</v>
      </c>
      <c r="F14" s="760"/>
      <c r="G14" s="761"/>
      <c r="H14" s="761">
        <v>1</v>
      </c>
      <c r="I14" s="760"/>
      <c r="J14" s="761"/>
      <c r="K14" s="760"/>
      <c r="L14" s="760"/>
      <c r="M14" s="760"/>
      <c r="N14" s="759"/>
      <c r="O14" s="759"/>
      <c r="P14" s="746">
        <v>5557</v>
      </c>
      <c r="Q14" s="737" t="s">
        <v>441</v>
      </c>
      <c r="R14" s="763" t="s">
        <v>358</v>
      </c>
      <c r="S14" s="737" t="s">
        <v>1514</v>
      </c>
      <c r="T14" s="752" t="s">
        <v>113</v>
      </c>
      <c r="U14" s="731">
        <v>1958</v>
      </c>
      <c r="V14" s="734" t="s">
        <v>195</v>
      </c>
      <c r="W14" s="731">
        <v>1981</v>
      </c>
      <c r="X14" s="730"/>
      <c r="Y14" s="750"/>
      <c r="Z14" s="732"/>
      <c r="AA14" s="751" t="s">
        <v>222</v>
      </c>
      <c r="AB14" s="749">
        <f t="shared" si="1"/>
        <v>41</v>
      </c>
      <c r="AC14" s="748" t="s">
        <v>1253</v>
      </c>
      <c r="AD14" s="747">
        <v>1985</v>
      </c>
      <c r="AE14" s="728" t="s">
        <v>95</v>
      </c>
      <c r="AF14" s="727"/>
      <c r="AG14" s="726" t="s">
        <v>1840</v>
      </c>
    </row>
    <row r="15" spans="1:33" s="491" customFormat="1" x14ac:dyDescent="0.25">
      <c r="A15" s="743"/>
      <c r="B15" s="743"/>
      <c r="C15" s="743">
        <f t="shared" si="0"/>
        <v>1</v>
      </c>
      <c r="D15" s="742"/>
      <c r="E15" s="742">
        <v>1</v>
      </c>
      <c r="F15" s="760"/>
      <c r="G15" s="761"/>
      <c r="H15" s="761">
        <v>1</v>
      </c>
      <c r="I15" s="760"/>
      <c r="J15" s="761"/>
      <c r="K15" s="760"/>
      <c r="L15" s="760"/>
      <c r="M15" s="760"/>
      <c r="N15" s="759"/>
      <c r="O15" s="759"/>
      <c r="P15" s="746">
        <v>4209</v>
      </c>
      <c r="Q15" s="737" t="s">
        <v>449</v>
      </c>
      <c r="R15" s="763" t="s">
        <v>359</v>
      </c>
      <c r="S15" s="737" t="s">
        <v>1514</v>
      </c>
      <c r="T15" s="752" t="s">
        <v>1568</v>
      </c>
      <c r="U15" s="731">
        <v>1957</v>
      </c>
      <c r="V15" s="734" t="s">
        <v>195</v>
      </c>
      <c r="W15" s="731">
        <v>1984</v>
      </c>
      <c r="X15" s="730"/>
      <c r="Y15" s="750"/>
      <c r="Z15" s="732"/>
      <c r="AA15" s="751" t="s">
        <v>90</v>
      </c>
      <c r="AB15" s="749">
        <f t="shared" si="1"/>
        <v>38</v>
      </c>
      <c r="AC15" s="748" t="s">
        <v>663</v>
      </c>
      <c r="AD15" s="747">
        <v>1994</v>
      </c>
      <c r="AE15" s="728" t="s">
        <v>95</v>
      </c>
      <c r="AF15" s="727"/>
      <c r="AG15" s="726" t="s">
        <v>1212</v>
      </c>
    </row>
    <row r="16" spans="1:33" s="491" customFormat="1" ht="13.5" customHeight="1" x14ac:dyDescent="0.25">
      <c r="A16" s="743"/>
      <c r="B16" s="743"/>
      <c r="C16" s="743">
        <f t="shared" si="0"/>
        <v>1</v>
      </c>
      <c r="D16" s="742">
        <v>1</v>
      </c>
      <c r="E16" s="742"/>
      <c r="F16" s="760"/>
      <c r="G16" s="761"/>
      <c r="H16" s="761"/>
      <c r="I16" s="760"/>
      <c r="J16" s="761"/>
      <c r="K16" s="760"/>
      <c r="L16" s="760"/>
      <c r="M16" s="760"/>
      <c r="N16" s="759">
        <v>1</v>
      </c>
      <c r="O16" s="759"/>
      <c r="P16" s="746">
        <v>5625</v>
      </c>
      <c r="Q16" s="737" t="s">
        <v>439</v>
      </c>
      <c r="R16" s="763" t="s">
        <v>361</v>
      </c>
      <c r="S16" s="737" t="s">
        <v>1514</v>
      </c>
      <c r="T16" s="752" t="s">
        <v>115</v>
      </c>
      <c r="U16" s="731">
        <v>1959</v>
      </c>
      <c r="V16" s="734" t="s">
        <v>100</v>
      </c>
      <c r="W16" s="731">
        <v>1985</v>
      </c>
      <c r="X16" s="730"/>
      <c r="Y16" s="750"/>
      <c r="Z16" s="732"/>
      <c r="AA16" s="751" t="s">
        <v>335</v>
      </c>
      <c r="AB16" s="749">
        <f t="shared" si="1"/>
        <v>37</v>
      </c>
      <c r="AC16" s="748" t="s">
        <v>1533</v>
      </c>
      <c r="AD16" s="747">
        <v>1987</v>
      </c>
      <c r="AE16" s="728" t="s">
        <v>95</v>
      </c>
      <c r="AF16" s="727"/>
      <c r="AG16" s="754" t="s">
        <v>1078</v>
      </c>
    </row>
    <row r="17" spans="1:33" s="491" customFormat="1" x14ac:dyDescent="0.25">
      <c r="A17" s="743"/>
      <c r="B17" s="743"/>
      <c r="C17" s="743">
        <f t="shared" si="0"/>
        <v>1</v>
      </c>
      <c r="D17" s="742">
        <v>1</v>
      </c>
      <c r="E17" s="742"/>
      <c r="F17" s="760"/>
      <c r="G17" s="761"/>
      <c r="H17" s="761"/>
      <c r="I17" s="760"/>
      <c r="J17" s="761"/>
      <c r="K17" s="760"/>
      <c r="L17" s="760"/>
      <c r="M17" s="760"/>
      <c r="N17" s="759"/>
      <c r="O17" s="759"/>
      <c r="P17" s="746">
        <v>3218</v>
      </c>
      <c r="Q17" s="737" t="s">
        <v>1281</v>
      </c>
      <c r="R17" s="763" t="s">
        <v>1301</v>
      </c>
      <c r="S17" s="737" t="s">
        <v>1514</v>
      </c>
      <c r="T17" s="752" t="s">
        <v>1282</v>
      </c>
      <c r="U17" s="731">
        <v>1959</v>
      </c>
      <c r="V17" s="734" t="s">
        <v>194</v>
      </c>
      <c r="W17" s="731">
        <v>1985</v>
      </c>
      <c r="X17" s="730"/>
      <c r="Y17" s="750"/>
      <c r="Z17" s="732"/>
      <c r="AA17" s="751" t="s">
        <v>1284</v>
      </c>
      <c r="AB17" s="749">
        <f t="shared" si="1"/>
        <v>37</v>
      </c>
      <c r="AC17" s="748" t="s">
        <v>1283</v>
      </c>
      <c r="AD17" s="747">
        <v>2017</v>
      </c>
      <c r="AE17" s="728" t="s">
        <v>95</v>
      </c>
      <c r="AF17" s="727"/>
      <c r="AG17" s="726" t="s">
        <v>373</v>
      </c>
    </row>
    <row r="18" spans="1:33" s="491" customFormat="1" x14ac:dyDescent="0.25">
      <c r="A18" s="743"/>
      <c r="B18" s="743"/>
      <c r="C18" s="743">
        <f t="shared" si="0"/>
        <v>1</v>
      </c>
      <c r="D18" s="742"/>
      <c r="E18" s="742">
        <v>1</v>
      </c>
      <c r="F18" s="760"/>
      <c r="G18" s="761"/>
      <c r="H18" s="761"/>
      <c r="I18" s="760"/>
      <c r="J18" s="761"/>
      <c r="K18" s="760"/>
      <c r="L18" s="760"/>
      <c r="M18" s="760"/>
      <c r="N18" s="759"/>
      <c r="O18" s="759"/>
      <c r="P18" s="746">
        <v>3214</v>
      </c>
      <c r="Q18" s="737" t="s">
        <v>1193</v>
      </c>
      <c r="R18" s="763" t="s">
        <v>1140</v>
      </c>
      <c r="S18" s="737" t="s">
        <v>1514</v>
      </c>
      <c r="T18" s="752" t="s">
        <v>1194</v>
      </c>
      <c r="U18" s="731">
        <v>1962</v>
      </c>
      <c r="V18" s="734" t="s">
        <v>195</v>
      </c>
      <c r="W18" s="731">
        <v>1986</v>
      </c>
      <c r="X18" s="730"/>
      <c r="Y18" s="750"/>
      <c r="Z18" s="732"/>
      <c r="AA18" s="751" t="s">
        <v>1196</v>
      </c>
      <c r="AB18" s="749">
        <f t="shared" si="1"/>
        <v>36</v>
      </c>
      <c r="AC18" s="748" t="s">
        <v>1598</v>
      </c>
      <c r="AD18" s="747">
        <v>2016</v>
      </c>
      <c r="AE18" s="728" t="s">
        <v>95</v>
      </c>
      <c r="AF18" s="727"/>
      <c r="AG18" s="726" t="s">
        <v>373</v>
      </c>
    </row>
    <row r="19" spans="1:33" s="491" customFormat="1" ht="27" x14ac:dyDescent="0.25">
      <c r="A19" s="743"/>
      <c r="B19" s="743"/>
      <c r="C19" s="743">
        <f t="shared" si="0"/>
        <v>1</v>
      </c>
      <c r="D19" s="742"/>
      <c r="E19" s="742">
        <v>1</v>
      </c>
      <c r="F19" s="760"/>
      <c r="G19" s="761"/>
      <c r="H19" s="761">
        <v>1</v>
      </c>
      <c r="I19" s="760"/>
      <c r="J19" s="761"/>
      <c r="K19" s="760"/>
      <c r="L19" s="760"/>
      <c r="M19" s="760"/>
      <c r="N19" s="759"/>
      <c r="O19" s="759"/>
      <c r="P19" s="746">
        <v>4179</v>
      </c>
      <c r="Q19" s="737" t="s">
        <v>445</v>
      </c>
      <c r="R19" s="763" t="s">
        <v>358</v>
      </c>
      <c r="S19" s="737" t="s">
        <v>1514</v>
      </c>
      <c r="T19" s="752" t="s">
        <v>118</v>
      </c>
      <c r="U19" s="731">
        <v>1962</v>
      </c>
      <c r="V19" s="734" t="s">
        <v>1069</v>
      </c>
      <c r="W19" s="731">
        <v>1987</v>
      </c>
      <c r="X19" s="730"/>
      <c r="Y19" s="750"/>
      <c r="Z19" s="732"/>
      <c r="AA19" s="751" t="s">
        <v>223</v>
      </c>
      <c r="AB19" s="749">
        <f t="shared" si="1"/>
        <v>35</v>
      </c>
      <c r="AC19" s="748" t="s">
        <v>704</v>
      </c>
      <c r="AD19" s="747">
        <v>1995</v>
      </c>
      <c r="AE19" s="728" t="s">
        <v>95</v>
      </c>
      <c r="AF19" s="727"/>
      <c r="AG19" s="726" t="s">
        <v>1213</v>
      </c>
    </row>
    <row r="20" spans="1:33" s="491" customFormat="1" x14ac:dyDescent="0.25">
      <c r="A20" s="743"/>
      <c r="B20" s="743"/>
      <c r="C20" s="743">
        <f t="shared" si="0"/>
        <v>1</v>
      </c>
      <c r="D20" s="742"/>
      <c r="E20" s="742">
        <v>1</v>
      </c>
      <c r="F20" s="760"/>
      <c r="G20" s="761"/>
      <c r="H20" s="761"/>
      <c r="I20" s="760"/>
      <c r="J20" s="761"/>
      <c r="K20" s="760"/>
      <c r="L20" s="760"/>
      <c r="M20" s="760"/>
      <c r="N20" s="759"/>
      <c r="O20" s="759"/>
      <c r="P20" s="746">
        <v>4187</v>
      </c>
      <c r="Q20" s="737" t="s">
        <v>442</v>
      </c>
      <c r="R20" s="763" t="s">
        <v>358</v>
      </c>
      <c r="S20" s="737" t="s">
        <v>1514</v>
      </c>
      <c r="T20" s="752" t="s">
        <v>116</v>
      </c>
      <c r="U20" s="731">
        <v>1962</v>
      </c>
      <c r="V20" s="734" t="s">
        <v>1061</v>
      </c>
      <c r="W20" s="731">
        <v>1987</v>
      </c>
      <c r="X20" s="730"/>
      <c r="Y20" s="750"/>
      <c r="Z20" s="732"/>
      <c r="AA20" s="751" t="s">
        <v>222</v>
      </c>
      <c r="AB20" s="749">
        <f t="shared" si="1"/>
        <v>35</v>
      </c>
      <c r="AC20" s="748" t="s">
        <v>664</v>
      </c>
      <c r="AD20" s="747">
        <v>1990</v>
      </c>
      <c r="AE20" s="728" t="s">
        <v>95</v>
      </c>
      <c r="AF20" s="727"/>
      <c r="AG20" s="726" t="s">
        <v>1213</v>
      </c>
    </row>
    <row r="21" spans="1:33" s="491" customFormat="1" ht="27" x14ac:dyDescent="0.25">
      <c r="A21" s="743">
        <v>1</v>
      </c>
      <c r="B21" s="743"/>
      <c r="C21" s="743">
        <f t="shared" si="0"/>
        <v>1</v>
      </c>
      <c r="D21" s="742">
        <v>1</v>
      </c>
      <c r="E21" s="742"/>
      <c r="F21" s="760"/>
      <c r="G21" s="761"/>
      <c r="H21" s="761">
        <v>1</v>
      </c>
      <c r="I21" s="760"/>
      <c r="J21" s="761"/>
      <c r="K21" s="760"/>
      <c r="L21" s="760"/>
      <c r="M21" s="760"/>
      <c r="N21" s="759"/>
      <c r="O21" s="759"/>
      <c r="P21" s="746">
        <v>4168</v>
      </c>
      <c r="Q21" s="737" t="s">
        <v>440</v>
      </c>
      <c r="R21" s="763" t="s">
        <v>361</v>
      </c>
      <c r="S21" s="737" t="s">
        <v>1514</v>
      </c>
      <c r="T21" s="752" t="s">
        <v>119</v>
      </c>
      <c r="U21" s="731">
        <v>1960</v>
      </c>
      <c r="V21" s="734" t="s">
        <v>197</v>
      </c>
      <c r="W21" s="731">
        <v>1988</v>
      </c>
      <c r="X21" s="730"/>
      <c r="Y21" s="750"/>
      <c r="Z21" s="732"/>
      <c r="AA21" s="751" t="s">
        <v>238</v>
      </c>
      <c r="AB21" s="749">
        <f t="shared" si="1"/>
        <v>34</v>
      </c>
      <c r="AC21" s="748" t="s">
        <v>1130</v>
      </c>
      <c r="AD21" s="747">
        <v>1989</v>
      </c>
      <c r="AE21" s="728" t="s">
        <v>95</v>
      </c>
      <c r="AF21" s="727"/>
      <c r="AG21" s="726" t="s">
        <v>418</v>
      </c>
    </row>
    <row r="22" spans="1:33" s="491" customFormat="1" x14ac:dyDescent="0.25">
      <c r="A22" s="743"/>
      <c r="B22" s="743">
        <v>1</v>
      </c>
      <c r="C22" s="743">
        <f t="shared" si="0"/>
        <v>1</v>
      </c>
      <c r="D22" s="742">
        <v>1</v>
      </c>
      <c r="E22" s="742"/>
      <c r="F22" s="760"/>
      <c r="G22" s="761"/>
      <c r="H22" s="761">
        <v>1</v>
      </c>
      <c r="I22" s="760"/>
      <c r="J22" s="761"/>
      <c r="K22" s="760"/>
      <c r="L22" s="760"/>
      <c r="M22" s="760"/>
      <c r="N22" s="759"/>
      <c r="O22" s="759"/>
      <c r="P22" s="746">
        <v>4176</v>
      </c>
      <c r="Q22" s="737" t="s">
        <v>451</v>
      </c>
      <c r="R22" s="763" t="s">
        <v>1140</v>
      </c>
      <c r="S22" s="737" t="s">
        <v>1514</v>
      </c>
      <c r="T22" s="752" t="s">
        <v>120</v>
      </c>
      <c r="U22" s="731">
        <v>1961</v>
      </c>
      <c r="V22" s="734" t="s">
        <v>197</v>
      </c>
      <c r="W22" s="731">
        <v>1988</v>
      </c>
      <c r="X22" s="730"/>
      <c r="Y22" s="750"/>
      <c r="Z22" s="732"/>
      <c r="AA22" s="751" t="s">
        <v>91</v>
      </c>
      <c r="AB22" s="749">
        <f t="shared" si="1"/>
        <v>34</v>
      </c>
      <c r="AC22" s="748" t="s">
        <v>1599</v>
      </c>
      <c r="AD22" s="747">
        <v>1989</v>
      </c>
      <c r="AE22" s="728" t="s">
        <v>95</v>
      </c>
      <c r="AF22" s="727"/>
      <c r="AG22" s="726" t="s">
        <v>373</v>
      </c>
    </row>
    <row r="23" spans="1:33" s="491" customFormat="1" x14ac:dyDescent="0.25">
      <c r="A23" s="743"/>
      <c r="B23" s="743"/>
      <c r="C23" s="743">
        <f t="shared" si="0"/>
        <v>1</v>
      </c>
      <c r="D23" s="742"/>
      <c r="E23" s="742">
        <v>1</v>
      </c>
      <c r="F23" s="742"/>
      <c r="G23" s="743"/>
      <c r="H23" s="743"/>
      <c r="I23" s="742"/>
      <c r="J23" s="743"/>
      <c r="K23" s="742"/>
      <c r="L23" s="742"/>
      <c r="M23" s="742"/>
      <c r="N23" s="741"/>
      <c r="O23" s="741"/>
      <c r="P23" s="746">
        <v>4529</v>
      </c>
      <c r="Q23" s="737" t="s">
        <v>1839</v>
      </c>
      <c r="R23" s="738" t="s">
        <v>1301</v>
      </c>
      <c r="S23" s="737" t="s">
        <v>1514</v>
      </c>
      <c r="T23" s="736" t="s">
        <v>1838</v>
      </c>
      <c r="U23" s="731">
        <v>1965</v>
      </c>
      <c r="V23" s="734" t="s">
        <v>1837</v>
      </c>
      <c r="W23" s="731">
        <v>1993</v>
      </c>
      <c r="X23" s="730"/>
      <c r="Y23" s="733"/>
      <c r="Z23" s="732"/>
      <c r="AA23" s="730" t="s">
        <v>1836</v>
      </c>
      <c r="AB23" s="749">
        <f t="shared" si="1"/>
        <v>29</v>
      </c>
      <c r="AC23" s="748" t="s">
        <v>1283</v>
      </c>
      <c r="AD23" s="729">
        <v>2020</v>
      </c>
      <c r="AE23" s="728" t="s">
        <v>95</v>
      </c>
      <c r="AF23" s="727"/>
      <c r="AG23" s="726" t="s">
        <v>373</v>
      </c>
    </row>
    <row r="24" spans="1:33" s="491" customFormat="1" ht="40.5" x14ac:dyDescent="0.25">
      <c r="A24" s="743"/>
      <c r="B24" s="743"/>
      <c r="C24" s="743">
        <f t="shared" si="0"/>
        <v>1</v>
      </c>
      <c r="D24" s="742"/>
      <c r="E24" s="742">
        <v>1</v>
      </c>
      <c r="F24" s="760"/>
      <c r="G24" s="761"/>
      <c r="H24" s="761">
        <v>1</v>
      </c>
      <c r="I24" s="760"/>
      <c r="J24" s="761"/>
      <c r="K24" s="760"/>
      <c r="L24" s="760"/>
      <c r="M24" s="760"/>
      <c r="N24" s="759"/>
      <c r="O24" s="759"/>
      <c r="P24" s="746">
        <v>4276</v>
      </c>
      <c r="Q24" s="737" t="s">
        <v>461</v>
      </c>
      <c r="R24" s="763" t="s">
        <v>1301</v>
      </c>
      <c r="S24" s="737" t="s">
        <v>1514</v>
      </c>
      <c r="T24" s="752" t="s">
        <v>234</v>
      </c>
      <c r="U24" s="731">
        <v>1972</v>
      </c>
      <c r="V24" s="734" t="s">
        <v>195</v>
      </c>
      <c r="W24" s="731">
        <v>1996</v>
      </c>
      <c r="X24" s="730" t="s">
        <v>1835</v>
      </c>
      <c r="Y24" s="750">
        <v>2002</v>
      </c>
      <c r="Z24" s="732"/>
      <c r="AA24" s="751" t="s">
        <v>547</v>
      </c>
      <c r="AB24" s="749">
        <f t="shared" si="1"/>
        <v>26</v>
      </c>
      <c r="AC24" s="748" t="s">
        <v>1534</v>
      </c>
      <c r="AD24" s="747">
        <v>2002</v>
      </c>
      <c r="AE24" s="728" t="s">
        <v>95</v>
      </c>
      <c r="AF24" s="727"/>
      <c r="AG24" s="726" t="s">
        <v>402</v>
      </c>
    </row>
    <row r="25" spans="1:33" s="491" customFormat="1" ht="27" x14ac:dyDescent="0.25">
      <c r="A25" s="743"/>
      <c r="B25" s="743"/>
      <c r="C25" s="743">
        <f t="shared" si="0"/>
        <v>1</v>
      </c>
      <c r="D25" s="742">
        <v>1</v>
      </c>
      <c r="E25" s="742"/>
      <c r="F25" s="760"/>
      <c r="G25" s="761"/>
      <c r="H25" s="761"/>
      <c r="I25" s="760"/>
      <c r="J25" s="761"/>
      <c r="K25" s="760"/>
      <c r="L25" s="760"/>
      <c r="M25" s="760"/>
      <c r="N25" s="759"/>
      <c r="O25" s="759"/>
      <c r="P25" s="746">
        <v>4263</v>
      </c>
      <c r="Q25" s="737" t="s">
        <v>464</v>
      </c>
      <c r="R25" s="763" t="s">
        <v>359</v>
      </c>
      <c r="S25" s="737" t="s">
        <v>1514</v>
      </c>
      <c r="T25" s="752" t="s">
        <v>206</v>
      </c>
      <c r="U25" s="731">
        <v>1969</v>
      </c>
      <c r="V25" s="734" t="s">
        <v>221</v>
      </c>
      <c r="W25" s="731">
        <v>1998</v>
      </c>
      <c r="X25" s="730"/>
      <c r="Y25" s="750"/>
      <c r="Z25" s="732"/>
      <c r="AA25" s="751" t="s">
        <v>548</v>
      </c>
      <c r="AB25" s="749">
        <f t="shared" si="1"/>
        <v>24</v>
      </c>
      <c r="AC25" s="748" t="s">
        <v>1131</v>
      </c>
      <c r="AD25" s="747">
        <v>2001</v>
      </c>
      <c r="AE25" s="728" t="s">
        <v>95</v>
      </c>
      <c r="AF25" s="727"/>
      <c r="AG25" s="726" t="s">
        <v>402</v>
      </c>
    </row>
    <row r="26" spans="1:33" s="491" customFormat="1" ht="27" x14ac:dyDescent="0.25">
      <c r="A26" s="743"/>
      <c r="B26" s="743">
        <v>1</v>
      </c>
      <c r="C26" s="743">
        <f t="shared" si="0"/>
        <v>1</v>
      </c>
      <c r="D26" s="742"/>
      <c r="E26" s="742">
        <v>1</v>
      </c>
      <c r="F26" s="760"/>
      <c r="G26" s="761"/>
      <c r="H26" s="761"/>
      <c r="I26" s="760"/>
      <c r="J26" s="761"/>
      <c r="K26" s="760"/>
      <c r="L26" s="760"/>
      <c r="M26" s="760"/>
      <c r="N26" s="759"/>
      <c r="O26" s="759"/>
      <c r="P26" s="746">
        <v>4288</v>
      </c>
      <c r="Q26" s="737" t="s">
        <v>465</v>
      </c>
      <c r="R26" s="763" t="s">
        <v>361</v>
      </c>
      <c r="S26" s="737" t="s">
        <v>1514</v>
      </c>
      <c r="T26" s="752" t="s">
        <v>1571</v>
      </c>
      <c r="U26" s="731">
        <v>1969</v>
      </c>
      <c r="V26" s="734" t="s">
        <v>1072</v>
      </c>
      <c r="W26" s="731">
        <v>1998</v>
      </c>
      <c r="X26" s="730"/>
      <c r="Y26" s="750"/>
      <c r="Z26" s="732"/>
      <c r="AA26" s="751" t="s">
        <v>335</v>
      </c>
      <c r="AB26" s="749">
        <f t="shared" si="1"/>
        <v>24</v>
      </c>
      <c r="AC26" s="748" t="s">
        <v>680</v>
      </c>
      <c r="AD26" s="747">
        <v>2005</v>
      </c>
      <c r="AE26" s="728" t="s">
        <v>95</v>
      </c>
      <c r="AF26" s="727"/>
      <c r="AG26" s="726" t="s">
        <v>1213</v>
      </c>
    </row>
    <row r="27" spans="1:33" s="491" customFormat="1" x14ac:dyDescent="0.25">
      <c r="A27" s="743"/>
      <c r="B27" s="743"/>
      <c r="C27" s="743">
        <f t="shared" si="0"/>
        <v>1</v>
      </c>
      <c r="D27" s="742"/>
      <c r="E27" s="742">
        <v>1</v>
      </c>
      <c r="F27" s="742"/>
      <c r="G27" s="743"/>
      <c r="H27" s="743"/>
      <c r="I27" s="742"/>
      <c r="J27" s="743"/>
      <c r="K27" s="742"/>
      <c r="L27" s="742"/>
      <c r="M27" s="742"/>
      <c r="N27" s="741"/>
      <c r="O27" s="741"/>
      <c r="P27" s="740">
        <v>4562</v>
      </c>
      <c r="Q27" s="739" t="s">
        <v>1834</v>
      </c>
      <c r="R27" s="738" t="s">
        <v>358</v>
      </c>
      <c r="S27" s="737" t="s">
        <v>1514</v>
      </c>
      <c r="T27" s="736" t="s">
        <v>1833</v>
      </c>
      <c r="U27" s="735">
        <v>1972</v>
      </c>
      <c r="V27" s="734" t="s">
        <v>197</v>
      </c>
      <c r="W27" s="731">
        <v>1999</v>
      </c>
      <c r="X27" s="730" t="s">
        <v>1832</v>
      </c>
      <c r="Y27" s="733">
        <v>2017</v>
      </c>
      <c r="Z27" s="732"/>
      <c r="AA27" s="730"/>
      <c r="AB27" s="749">
        <f t="shared" si="1"/>
        <v>23</v>
      </c>
      <c r="AC27" s="730" t="s">
        <v>1828</v>
      </c>
      <c r="AD27" s="729">
        <v>2021</v>
      </c>
      <c r="AE27" s="728" t="s">
        <v>95</v>
      </c>
      <c r="AF27" s="727"/>
      <c r="AG27" s="726" t="s">
        <v>373</v>
      </c>
    </row>
    <row r="28" spans="1:33" s="491" customFormat="1" x14ac:dyDescent="0.25">
      <c r="A28" s="743"/>
      <c r="B28" s="743"/>
      <c r="C28" s="743">
        <f t="shared" si="0"/>
        <v>1</v>
      </c>
      <c r="D28" s="742">
        <v>1</v>
      </c>
      <c r="E28" s="742"/>
      <c r="F28" s="760"/>
      <c r="G28" s="761"/>
      <c r="H28" s="761"/>
      <c r="I28" s="760"/>
      <c r="J28" s="761"/>
      <c r="K28" s="760"/>
      <c r="L28" s="760"/>
      <c r="M28" s="760"/>
      <c r="N28" s="759"/>
      <c r="O28" s="759"/>
      <c r="P28" s="746">
        <v>4512</v>
      </c>
      <c r="Q28" s="737" t="s">
        <v>1831</v>
      </c>
      <c r="R28" s="763" t="s">
        <v>358</v>
      </c>
      <c r="S28" s="737" t="s">
        <v>1514</v>
      </c>
      <c r="T28" s="752" t="s">
        <v>1830</v>
      </c>
      <c r="U28" s="731">
        <v>1973</v>
      </c>
      <c r="V28" s="734" t="s">
        <v>194</v>
      </c>
      <c r="W28" s="731">
        <v>2000</v>
      </c>
      <c r="X28" s="730" t="s">
        <v>1829</v>
      </c>
      <c r="Y28" s="750">
        <v>2018</v>
      </c>
      <c r="Z28" s="732"/>
      <c r="AA28" s="751"/>
      <c r="AB28" s="749">
        <f t="shared" si="1"/>
        <v>22</v>
      </c>
      <c r="AC28" s="748" t="s">
        <v>1828</v>
      </c>
      <c r="AD28" s="747">
        <v>2019</v>
      </c>
      <c r="AE28" s="728" t="s">
        <v>95</v>
      </c>
      <c r="AF28" s="727"/>
      <c r="AG28" s="726" t="s">
        <v>373</v>
      </c>
    </row>
    <row r="29" spans="1:33" s="491" customFormat="1" x14ac:dyDescent="0.25">
      <c r="A29" s="743"/>
      <c r="B29" s="743"/>
      <c r="C29" s="743">
        <f t="shared" si="0"/>
        <v>1</v>
      </c>
      <c r="D29" s="742">
        <v>1</v>
      </c>
      <c r="E29" s="742"/>
      <c r="F29" s="760"/>
      <c r="G29" s="761"/>
      <c r="H29" s="761">
        <v>1</v>
      </c>
      <c r="I29" s="760"/>
      <c r="J29" s="761"/>
      <c r="K29" s="760"/>
      <c r="L29" s="760"/>
      <c r="M29" s="760"/>
      <c r="N29" s="759"/>
      <c r="O29" s="759"/>
      <c r="P29" s="746">
        <v>3206</v>
      </c>
      <c r="Q29" s="737" t="s">
        <v>602</v>
      </c>
      <c r="R29" s="763" t="s">
        <v>1301</v>
      </c>
      <c r="S29" s="737" t="s">
        <v>1514</v>
      </c>
      <c r="T29" s="752" t="s">
        <v>599</v>
      </c>
      <c r="U29" s="731">
        <v>1977</v>
      </c>
      <c r="V29" s="734" t="s">
        <v>1550</v>
      </c>
      <c r="W29" s="731">
        <v>2000</v>
      </c>
      <c r="X29" s="730"/>
      <c r="Y29" s="750"/>
      <c r="Z29" s="732"/>
      <c r="AA29" s="751" t="s">
        <v>601</v>
      </c>
      <c r="AB29" s="749">
        <f t="shared" si="1"/>
        <v>22</v>
      </c>
      <c r="AC29" s="748" t="s">
        <v>1134</v>
      </c>
      <c r="AD29" s="747">
        <v>2009</v>
      </c>
      <c r="AE29" s="728" t="s">
        <v>95</v>
      </c>
      <c r="AF29" s="727"/>
      <c r="AG29" s="726" t="s">
        <v>1213</v>
      </c>
    </row>
    <row r="30" spans="1:33" s="491" customFormat="1" x14ac:dyDescent="0.25">
      <c r="A30" s="743"/>
      <c r="B30" s="743"/>
      <c r="C30" s="743">
        <f t="shared" si="0"/>
        <v>1</v>
      </c>
      <c r="D30" s="742">
        <v>1</v>
      </c>
      <c r="E30" s="742"/>
      <c r="F30" s="760"/>
      <c r="G30" s="761"/>
      <c r="H30" s="761"/>
      <c r="I30" s="760"/>
      <c r="J30" s="761"/>
      <c r="K30" s="760"/>
      <c r="L30" s="760"/>
      <c r="M30" s="760"/>
      <c r="N30" s="759"/>
      <c r="O30" s="759"/>
      <c r="P30" s="746">
        <v>4317</v>
      </c>
      <c r="Q30" s="737" t="s">
        <v>1145</v>
      </c>
      <c r="R30" s="763" t="s">
        <v>1301</v>
      </c>
      <c r="S30" s="737" t="s">
        <v>1514</v>
      </c>
      <c r="T30" s="752" t="s">
        <v>1146</v>
      </c>
      <c r="U30" s="731">
        <v>1974</v>
      </c>
      <c r="V30" s="734" t="s">
        <v>194</v>
      </c>
      <c r="W30" s="731">
        <v>2001</v>
      </c>
      <c r="X30" s="730"/>
      <c r="Y30" s="750"/>
      <c r="Z30" s="732"/>
      <c r="AA30" s="751" t="s">
        <v>1148</v>
      </c>
      <c r="AB30" s="749">
        <f t="shared" si="1"/>
        <v>21</v>
      </c>
      <c r="AC30" s="748" t="s">
        <v>1535</v>
      </c>
      <c r="AD30" s="747">
        <v>2015</v>
      </c>
      <c r="AE30" s="728" t="s">
        <v>95</v>
      </c>
      <c r="AF30" s="727"/>
      <c r="AG30" s="726" t="s">
        <v>1213</v>
      </c>
    </row>
    <row r="31" spans="1:33" s="491" customFormat="1" ht="27" x14ac:dyDescent="0.25">
      <c r="A31" s="743"/>
      <c r="B31" s="743"/>
      <c r="C31" s="743">
        <f t="shared" si="0"/>
        <v>1</v>
      </c>
      <c r="D31" s="742"/>
      <c r="E31" s="742">
        <v>1</v>
      </c>
      <c r="F31" s="760"/>
      <c r="G31" s="761"/>
      <c r="H31" s="761"/>
      <c r="I31" s="760"/>
      <c r="J31" s="761"/>
      <c r="K31" s="760"/>
      <c r="L31" s="760"/>
      <c r="M31" s="760"/>
      <c r="N31" s="759"/>
      <c r="O31" s="759"/>
      <c r="P31" s="746">
        <v>4299</v>
      </c>
      <c r="Q31" s="737" t="s">
        <v>469</v>
      </c>
      <c r="R31" s="763" t="s">
        <v>361</v>
      </c>
      <c r="S31" s="737" t="s">
        <v>1514</v>
      </c>
      <c r="T31" s="752" t="s">
        <v>301</v>
      </c>
      <c r="U31" s="731">
        <v>1975</v>
      </c>
      <c r="V31" s="734" t="s">
        <v>302</v>
      </c>
      <c r="W31" s="731">
        <v>2001</v>
      </c>
      <c r="X31" s="730"/>
      <c r="Y31" s="750"/>
      <c r="Z31" s="732"/>
      <c r="AA31" s="751" t="s">
        <v>303</v>
      </c>
      <c r="AB31" s="749">
        <f t="shared" si="1"/>
        <v>21</v>
      </c>
      <c r="AC31" s="751" t="s">
        <v>682</v>
      </c>
      <c r="AD31" s="747">
        <v>2008</v>
      </c>
      <c r="AE31" s="728" t="s">
        <v>95</v>
      </c>
      <c r="AF31" s="727"/>
      <c r="AG31" s="726" t="s">
        <v>373</v>
      </c>
    </row>
    <row r="32" spans="1:33" s="491" customFormat="1" x14ac:dyDescent="0.25">
      <c r="A32" s="743"/>
      <c r="B32" s="743">
        <v>1</v>
      </c>
      <c r="C32" s="743">
        <f t="shared" si="0"/>
        <v>1</v>
      </c>
      <c r="D32" s="742">
        <v>1</v>
      </c>
      <c r="E32" s="742"/>
      <c r="F32" s="760"/>
      <c r="G32" s="761"/>
      <c r="H32" s="761"/>
      <c r="I32" s="760"/>
      <c r="J32" s="761"/>
      <c r="K32" s="760"/>
      <c r="L32" s="760"/>
      <c r="M32" s="760"/>
      <c r="N32" s="759"/>
      <c r="O32" s="759"/>
      <c r="P32" s="746">
        <v>4350</v>
      </c>
      <c r="Q32" s="737" t="s">
        <v>588</v>
      </c>
      <c r="R32" s="763" t="s">
        <v>1301</v>
      </c>
      <c r="S32" s="737" t="s">
        <v>1514</v>
      </c>
      <c r="T32" s="752" t="s">
        <v>589</v>
      </c>
      <c r="U32" s="731">
        <v>1976</v>
      </c>
      <c r="V32" s="734" t="s">
        <v>194</v>
      </c>
      <c r="W32" s="731">
        <v>2001</v>
      </c>
      <c r="X32" s="730"/>
      <c r="Y32" s="750"/>
      <c r="Z32" s="732"/>
      <c r="AA32" s="751" t="s">
        <v>1024</v>
      </c>
      <c r="AB32" s="749">
        <f t="shared" si="1"/>
        <v>21</v>
      </c>
      <c r="AC32" s="748" t="s">
        <v>684</v>
      </c>
      <c r="AD32" s="747">
        <v>2009</v>
      </c>
      <c r="AE32" s="728" t="s">
        <v>95</v>
      </c>
      <c r="AF32" s="727"/>
      <c r="AG32" s="726" t="s">
        <v>1213</v>
      </c>
    </row>
    <row r="33" spans="1:33" s="491" customFormat="1" x14ac:dyDescent="0.25">
      <c r="A33" s="743"/>
      <c r="B33" s="743"/>
      <c r="C33" s="743">
        <f t="shared" si="0"/>
        <v>1</v>
      </c>
      <c r="D33" s="742"/>
      <c r="E33" s="742">
        <v>1</v>
      </c>
      <c r="F33" s="760"/>
      <c r="G33" s="761"/>
      <c r="H33" s="761"/>
      <c r="I33" s="760"/>
      <c r="J33" s="761"/>
      <c r="K33" s="760"/>
      <c r="L33" s="760"/>
      <c r="M33" s="760"/>
      <c r="N33" s="759"/>
      <c r="O33" s="759"/>
      <c r="P33" s="746">
        <v>4521</v>
      </c>
      <c r="Q33" s="737" t="s">
        <v>1827</v>
      </c>
      <c r="R33" s="763" t="s">
        <v>1140</v>
      </c>
      <c r="S33" s="737" t="s">
        <v>1514</v>
      </c>
      <c r="T33" s="752" t="s">
        <v>1826</v>
      </c>
      <c r="U33" s="731">
        <v>1959</v>
      </c>
      <c r="V33" s="734" t="s">
        <v>1825</v>
      </c>
      <c r="W33" s="731">
        <v>1985</v>
      </c>
      <c r="X33" s="730" t="s">
        <v>1824</v>
      </c>
      <c r="Y33" s="750">
        <v>2004</v>
      </c>
      <c r="Z33" s="732" t="s">
        <v>1641</v>
      </c>
      <c r="AA33" s="751" t="s">
        <v>1823</v>
      </c>
      <c r="AB33" s="749">
        <f t="shared" si="1"/>
        <v>18</v>
      </c>
      <c r="AC33" s="748"/>
      <c r="AD33" s="747">
        <v>2020</v>
      </c>
      <c r="AE33" s="728" t="s">
        <v>95</v>
      </c>
      <c r="AF33" s="727"/>
      <c r="AG33" s="726" t="s">
        <v>373</v>
      </c>
    </row>
    <row r="34" spans="1:33" s="491" customFormat="1" ht="15.75" x14ac:dyDescent="0.25">
      <c r="A34" s="743"/>
      <c r="B34" s="743"/>
      <c r="C34" s="743">
        <f t="shared" si="0"/>
        <v>1</v>
      </c>
      <c r="D34" s="742"/>
      <c r="E34" s="742">
        <v>1</v>
      </c>
      <c r="F34" s="760"/>
      <c r="G34" s="761"/>
      <c r="H34" s="761"/>
      <c r="I34" s="760"/>
      <c r="J34" s="761"/>
      <c r="K34" s="760"/>
      <c r="L34" s="760"/>
      <c r="M34" s="760"/>
      <c r="N34" s="759">
        <v>1</v>
      </c>
      <c r="O34" s="759"/>
      <c r="P34" s="746">
        <v>4162</v>
      </c>
      <c r="Q34" s="737" t="s">
        <v>446</v>
      </c>
      <c r="R34" s="763" t="s">
        <v>1301</v>
      </c>
      <c r="S34" s="737" t="s">
        <v>1514</v>
      </c>
      <c r="T34" s="752" t="s">
        <v>109</v>
      </c>
      <c r="U34" s="731">
        <v>1947</v>
      </c>
      <c r="V34" s="734" t="s">
        <v>1069</v>
      </c>
      <c r="W34" s="731">
        <v>1971</v>
      </c>
      <c r="X34" s="730"/>
      <c r="Y34" s="750"/>
      <c r="Z34" s="732"/>
      <c r="AA34" s="751" t="s">
        <v>1020</v>
      </c>
      <c r="AB34" s="749">
        <f t="shared" si="1"/>
        <v>51</v>
      </c>
      <c r="AC34" s="748" t="s">
        <v>938</v>
      </c>
      <c r="AD34" s="747">
        <v>2013</v>
      </c>
      <c r="AE34" s="728" t="s">
        <v>309</v>
      </c>
      <c r="AF34" s="727"/>
      <c r="AG34" s="754" t="s">
        <v>1078</v>
      </c>
    </row>
    <row r="35" spans="1:33" s="491" customFormat="1" ht="15.75" x14ac:dyDescent="0.25">
      <c r="A35" s="743"/>
      <c r="B35" s="743"/>
      <c r="C35" s="743">
        <f t="shared" si="0"/>
        <v>1</v>
      </c>
      <c r="D35" s="742">
        <v>1</v>
      </c>
      <c r="E35" s="742"/>
      <c r="F35" s="760"/>
      <c r="G35" s="761"/>
      <c r="H35" s="761">
        <v>1</v>
      </c>
      <c r="I35" s="760"/>
      <c r="J35" s="761"/>
      <c r="K35" s="760"/>
      <c r="L35" s="760"/>
      <c r="M35" s="760"/>
      <c r="N35" s="759"/>
      <c r="O35" s="759"/>
      <c r="P35" s="746">
        <v>4185</v>
      </c>
      <c r="Q35" s="737" t="s">
        <v>448</v>
      </c>
      <c r="R35" s="763" t="s">
        <v>359</v>
      </c>
      <c r="S35" s="737" t="s">
        <v>1514</v>
      </c>
      <c r="T35" s="752" t="s">
        <v>112</v>
      </c>
      <c r="U35" s="731">
        <v>1956</v>
      </c>
      <c r="V35" s="776" t="s">
        <v>854</v>
      </c>
      <c r="W35" s="731">
        <v>1981</v>
      </c>
      <c r="X35" s="730" t="s">
        <v>855</v>
      </c>
      <c r="Y35" s="750">
        <v>1990</v>
      </c>
      <c r="Z35" s="732"/>
      <c r="AA35" s="751" t="s">
        <v>329</v>
      </c>
      <c r="AB35" s="749">
        <f t="shared" si="1"/>
        <v>41</v>
      </c>
      <c r="AC35" s="748" t="s">
        <v>671</v>
      </c>
      <c r="AD35" s="747">
        <v>1990</v>
      </c>
      <c r="AE35" s="728" t="s">
        <v>1039</v>
      </c>
      <c r="AF35" s="727"/>
      <c r="AG35" s="754" t="s">
        <v>1078</v>
      </c>
    </row>
    <row r="36" spans="1:33" s="491" customFormat="1" ht="15.75" x14ac:dyDescent="0.25">
      <c r="A36" s="743"/>
      <c r="B36" s="743"/>
      <c r="C36" s="743">
        <f t="shared" si="0"/>
        <v>1</v>
      </c>
      <c r="D36" s="742"/>
      <c r="E36" s="742">
        <v>1</v>
      </c>
      <c r="F36" s="760"/>
      <c r="G36" s="761"/>
      <c r="H36" s="761"/>
      <c r="I36" s="760"/>
      <c r="J36" s="761"/>
      <c r="K36" s="760"/>
      <c r="L36" s="760"/>
      <c r="M36" s="760"/>
      <c r="N36" s="759"/>
      <c r="O36" s="759"/>
      <c r="P36" s="746">
        <v>4269</v>
      </c>
      <c r="Q36" s="737" t="s">
        <v>450</v>
      </c>
      <c r="R36" s="763" t="s">
        <v>359</v>
      </c>
      <c r="S36" s="737" t="s">
        <v>1514</v>
      </c>
      <c r="T36" s="752" t="s">
        <v>214</v>
      </c>
      <c r="U36" s="731">
        <v>1960</v>
      </c>
      <c r="V36" s="734" t="s">
        <v>237</v>
      </c>
      <c r="W36" s="731">
        <v>1986</v>
      </c>
      <c r="X36" s="730"/>
      <c r="Y36" s="750"/>
      <c r="Z36" s="732"/>
      <c r="AA36" s="751" t="s">
        <v>228</v>
      </c>
      <c r="AB36" s="749">
        <f t="shared" si="1"/>
        <v>36</v>
      </c>
      <c r="AC36" s="748" t="s">
        <v>672</v>
      </c>
      <c r="AD36" s="747">
        <v>2001</v>
      </c>
      <c r="AE36" s="728" t="s">
        <v>1039</v>
      </c>
      <c r="AF36" s="727"/>
      <c r="AG36" s="726" t="s">
        <v>1213</v>
      </c>
    </row>
    <row r="37" spans="1:33" s="491" customFormat="1" ht="15.75" x14ac:dyDescent="0.25">
      <c r="A37" s="743"/>
      <c r="B37" s="743"/>
      <c r="C37" s="743">
        <f t="shared" ref="C37:C68" si="2">IF(AB37&gt;=10,1,"")</f>
        <v>1</v>
      </c>
      <c r="D37" s="742">
        <v>1</v>
      </c>
      <c r="E37" s="742"/>
      <c r="F37" s="760"/>
      <c r="G37" s="761"/>
      <c r="H37" s="761"/>
      <c r="I37" s="760"/>
      <c r="J37" s="761"/>
      <c r="K37" s="760"/>
      <c r="L37" s="760"/>
      <c r="M37" s="760"/>
      <c r="N37" s="759"/>
      <c r="O37" s="759"/>
      <c r="P37" s="746">
        <v>4500</v>
      </c>
      <c r="Q37" s="737" t="s">
        <v>1591</v>
      </c>
      <c r="R37" s="763" t="s">
        <v>1301</v>
      </c>
      <c r="S37" s="737" t="s">
        <v>1514</v>
      </c>
      <c r="T37" s="752" t="s">
        <v>1592</v>
      </c>
      <c r="U37" s="731">
        <v>1963</v>
      </c>
      <c r="V37" s="734" t="s">
        <v>1593</v>
      </c>
      <c r="W37" s="731">
        <v>1987</v>
      </c>
      <c r="X37" s="730"/>
      <c r="Y37" s="750"/>
      <c r="Z37" s="732"/>
      <c r="AA37" s="751"/>
      <c r="AB37" s="749">
        <f t="shared" ref="AB37:AB68" si="3">IF(Z37="",YEAR($AC$1)-$W37,YEAR($AC$1)-$Y37)</f>
        <v>35</v>
      </c>
      <c r="AC37" s="748" t="s">
        <v>1283</v>
      </c>
      <c r="AD37" s="747">
        <v>2018</v>
      </c>
      <c r="AE37" s="728" t="s">
        <v>1039</v>
      </c>
      <c r="AF37" s="727"/>
      <c r="AG37" s="726" t="s">
        <v>373</v>
      </c>
    </row>
    <row r="38" spans="1:33" s="491" customFormat="1" ht="27" x14ac:dyDescent="0.25">
      <c r="A38" s="743"/>
      <c r="B38" s="743"/>
      <c r="C38" s="743">
        <f t="shared" si="2"/>
        <v>1</v>
      </c>
      <c r="D38" s="742"/>
      <c r="E38" s="742">
        <v>1</v>
      </c>
      <c r="F38" s="760"/>
      <c r="G38" s="761"/>
      <c r="H38" s="761">
        <v>1</v>
      </c>
      <c r="I38" s="760"/>
      <c r="J38" s="761"/>
      <c r="K38" s="760"/>
      <c r="L38" s="760"/>
      <c r="M38" s="760"/>
      <c r="N38" s="759"/>
      <c r="O38" s="759"/>
      <c r="P38" s="746">
        <v>3208</v>
      </c>
      <c r="Q38" s="737" t="s">
        <v>873</v>
      </c>
      <c r="R38" s="763" t="s">
        <v>1140</v>
      </c>
      <c r="S38" s="737" t="s">
        <v>1514</v>
      </c>
      <c r="T38" s="752" t="s">
        <v>874</v>
      </c>
      <c r="U38" s="731">
        <v>1959</v>
      </c>
      <c r="V38" s="776" t="s">
        <v>1070</v>
      </c>
      <c r="W38" s="731">
        <v>1990</v>
      </c>
      <c r="X38" s="730"/>
      <c r="Y38" s="750"/>
      <c r="Z38" s="732"/>
      <c r="AA38" s="751" t="s">
        <v>1141</v>
      </c>
      <c r="AB38" s="749">
        <f t="shared" si="3"/>
        <v>32</v>
      </c>
      <c r="AC38" s="748" t="s">
        <v>1539</v>
      </c>
      <c r="AD38" s="747">
        <v>2011</v>
      </c>
      <c r="AE38" s="728" t="s">
        <v>1039</v>
      </c>
      <c r="AF38" s="727"/>
      <c r="AG38" s="726" t="s">
        <v>1540</v>
      </c>
    </row>
    <row r="39" spans="1:33" s="491" customFormat="1" x14ac:dyDescent="0.25">
      <c r="A39" s="743"/>
      <c r="B39" s="743">
        <v>1</v>
      </c>
      <c r="C39" s="743">
        <f t="shared" si="2"/>
        <v>1</v>
      </c>
      <c r="D39" s="742"/>
      <c r="E39" s="742"/>
      <c r="F39" s="760">
        <v>1</v>
      </c>
      <c r="G39" s="761"/>
      <c r="H39" s="761"/>
      <c r="I39" s="760"/>
      <c r="J39" s="761"/>
      <c r="K39" s="760"/>
      <c r="L39" s="760"/>
      <c r="M39" s="760"/>
      <c r="N39" s="759"/>
      <c r="O39" s="759"/>
      <c r="P39" s="746">
        <v>4307</v>
      </c>
      <c r="Q39" s="737" t="s">
        <v>918</v>
      </c>
      <c r="R39" s="763" t="s">
        <v>361</v>
      </c>
      <c r="S39" s="737" t="s">
        <v>1514</v>
      </c>
      <c r="T39" s="752" t="s">
        <v>919</v>
      </c>
      <c r="U39" s="731">
        <v>1962</v>
      </c>
      <c r="V39" s="734" t="s">
        <v>1583</v>
      </c>
      <c r="W39" s="731">
        <v>1992</v>
      </c>
      <c r="X39" s="730" t="s">
        <v>921</v>
      </c>
      <c r="Y39" s="750">
        <v>2002</v>
      </c>
      <c r="Z39" s="732"/>
      <c r="AA39" s="751" t="s">
        <v>922</v>
      </c>
      <c r="AB39" s="749">
        <f t="shared" si="3"/>
        <v>30</v>
      </c>
      <c r="AC39" s="751" t="s">
        <v>1190</v>
      </c>
      <c r="AD39" s="747">
        <v>2012</v>
      </c>
      <c r="AE39" s="728" t="s">
        <v>95</v>
      </c>
      <c r="AF39" s="727"/>
      <c r="AG39" s="726" t="s">
        <v>1213</v>
      </c>
    </row>
    <row r="40" spans="1:33" s="491" customFormat="1" ht="15.75" x14ac:dyDescent="0.25">
      <c r="A40" s="743">
        <v>1</v>
      </c>
      <c r="B40" s="743"/>
      <c r="C40" s="743">
        <f t="shared" si="2"/>
        <v>1</v>
      </c>
      <c r="D40" s="742">
        <v>1</v>
      </c>
      <c r="E40" s="742"/>
      <c r="F40" s="760"/>
      <c r="G40" s="761"/>
      <c r="H40" s="761">
        <v>1</v>
      </c>
      <c r="I40" s="760"/>
      <c r="J40" s="761"/>
      <c r="K40" s="760"/>
      <c r="L40" s="760"/>
      <c r="M40" s="760"/>
      <c r="N40" s="759"/>
      <c r="O40" s="759"/>
      <c r="P40" s="746">
        <v>4246</v>
      </c>
      <c r="Q40" s="737" t="s">
        <v>452</v>
      </c>
      <c r="R40" s="763" t="s">
        <v>359</v>
      </c>
      <c r="S40" s="737" t="s">
        <v>1514</v>
      </c>
      <c r="T40" s="736" t="s">
        <v>122</v>
      </c>
      <c r="U40" s="731">
        <v>1968</v>
      </c>
      <c r="V40" s="734" t="s">
        <v>201</v>
      </c>
      <c r="W40" s="731">
        <v>1994</v>
      </c>
      <c r="X40" s="730"/>
      <c r="Y40" s="750"/>
      <c r="Z40" s="732"/>
      <c r="AA40" s="775" t="s">
        <v>123</v>
      </c>
      <c r="AB40" s="749">
        <f t="shared" si="3"/>
        <v>28</v>
      </c>
      <c r="AC40" s="748" t="s">
        <v>673</v>
      </c>
      <c r="AD40" s="747">
        <v>1996</v>
      </c>
      <c r="AE40" s="728" t="s">
        <v>1039</v>
      </c>
      <c r="AF40" s="727"/>
      <c r="AG40" s="726" t="s">
        <v>1213</v>
      </c>
    </row>
    <row r="41" spans="1:33" s="491" customFormat="1" ht="27" x14ac:dyDescent="0.25">
      <c r="A41" s="743"/>
      <c r="B41" s="743">
        <v>1</v>
      </c>
      <c r="C41" s="743">
        <f t="shared" si="2"/>
        <v>1</v>
      </c>
      <c r="D41" s="742"/>
      <c r="E41" s="742"/>
      <c r="F41" s="760">
        <v>1</v>
      </c>
      <c r="G41" s="761"/>
      <c r="H41" s="761"/>
      <c r="I41" s="760"/>
      <c r="J41" s="761"/>
      <c r="K41" s="760"/>
      <c r="L41" s="760"/>
      <c r="M41" s="760"/>
      <c r="N41" s="759"/>
      <c r="O41" s="759"/>
      <c r="P41" s="746">
        <v>4277</v>
      </c>
      <c r="Q41" s="737" t="s">
        <v>460</v>
      </c>
      <c r="R41" s="763" t="s">
        <v>361</v>
      </c>
      <c r="S41" s="737" t="s">
        <v>1514</v>
      </c>
      <c r="T41" s="752" t="s">
        <v>231</v>
      </c>
      <c r="U41" s="731">
        <v>1967</v>
      </c>
      <c r="V41" s="734" t="s">
        <v>1582</v>
      </c>
      <c r="W41" s="731">
        <v>1996</v>
      </c>
      <c r="X41" s="730" t="s">
        <v>1538</v>
      </c>
      <c r="Y41" s="750">
        <v>2002</v>
      </c>
      <c r="Z41" s="732"/>
      <c r="AA41" s="751" t="s">
        <v>233</v>
      </c>
      <c r="AB41" s="749">
        <f t="shared" si="3"/>
        <v>26</v>
      </c>
      <c r="AC41" s="748" t="s">
        <v>675</v>
      </c>
      <c r="AD41" s="747">
        <v>2002</v>
      </c>
      <c r="AE41" s="728" t="s">
        <v>95</v>
      </c>
      <c r="AF41" s="727"/>
      <c r="AG41" s="726" t="s">
        <v>1213</v>
      </c>
    </row>
    <row r="42" spans="1:33" s="491" customFormat="1" x14ac:dyDescent="0.25">
      <c r="A42" s="743"/>
      <c r="B42" s="743"/>
      <c r="C42" s="743">
        <f t="shared" si="2"/>
        <v>1</v>
      </c>
      <c r="D42" s="742"/>
      <c r="E42" s="742">
        <v>1</v>
      </c>
      <c r="F42" s="742"/>
      <c r="G42" s="743"/>
      <c r="H42" s="743"/>
      <c r="I42" s="742"/>
      <c r="J42" s="743"/>
      <c r="K42" s="742"/>
      <c r="L42" s="742"/>
      <c r="M42" s="742"/>
      <c r="N42" s="741"/>
      <c r="O42" s="741"/>
      <c r="P42" s="746">
        <v>9615</v>
      </c>
      <c r="Q42" s="739" t="s">
        <v>1822</v>
      </c>
      <c r="R42" s="745" t="s">
        <v>359</v>
      </c>
      <c r="S42" s="739" t="s">
        <v>1514</v>
      </c>
      <c r="T42" s="744" t="s">
        <v>1821</v>
      </c>
      <c r="U42" s="735">
        <v>1969</v>
      </c>
      <c r="V42" s="734" t="s">
        <v>235</v>
      </c>
      <c r="W42" s="731">
        <v>1990</v>
      </c>
      <c r="X42" s="730" t="s">
        <v>1820</v>
      </c>
      <c r="Y42" s="733">
        <v>1996</v>
      </c>
      <c r="Z42" s="732" t="s">
        <v>1547</v>
      </c>
      <c r="AA42" s="730" t="s">
        <v>1819</v>
      </c>
      <c r="AB42" s="749">
        <f t="shared" si="3"/>
        <v>26</v>
      </c>
      <c r="AC42" s="730" t="s">
        <v>1818</v>
      </c>
      <c r="AD42" s="729">
        <v>2022</v>
      </c>
      <c r="AE42" s="731" t="s">
        <v>95</v>
      </c>
      <c r="AF42" s="727"/>
      <c r="AG42" s="726" t="s">
        <v>373</v>
      </c>
    </row>
    <row r="43" spans="1:33" s="491" customFormat="1" ht="15.75" x14ac:dyDescent="0.25">
      <c r="A43" s="743"/>
      <c r="B43" s="743"/>
      <c r="C43" s="743">
        <f t="shared" si="2"/>
        <v>1</v>
      </c>
      <c r="D43" s="742">
        <v>1</v>
      </c>
      <c r="E43" s="742"/>
      <c r="F43" s="760"/>
      <c r="G43" s="761"/>
      <c r="H43" s="761">
        <v>1</v>
      </c>
      <c r="I43" s="760"/>
      <c r="J43" s="761"/>
      <c r="K43" s="760"/>
      <c r="L43" s="760"/>
      <c r="M43" s="760"/>
      <c r="N43" s="759"/>
      <c r="O43" s="759"/>
      <c r="P43" s="746">
        <v>4291</v>
      </c>
      <c r="Q43" s="737" t="s">
        <v>1817</v>
      </c>
      <c r="R43" s="763" t="s">
        <v>1301</v>
      </c>
      <c r="S43" s="737" t="s">
        <v>1514</v>
      </c>
      <c r="T43" s="752" t="s">
        <v>275</v>
      </c>
      <c r="U43" s="731">
        <v>1969</v>
      </c>
      <c r="V43" s="734" t="s">
        <v>299</v>
      </c>
      <c r="W43" s="731">
        <v>1996</v>
      </c>
      <c r="X43" s="730"/>
      <c r="Y43" s="750"/>
      <c r="Z43" s="732"/>
      <c r="AA43" s="748" t="s">
        <v>276</v>
      </c>
      <c r="AB43" s="749">
        <f t="shared" si="3"/>
        <v>26</v>
      </c>
      <c r="AC43" s="748" t="s">
        <v>1816</v>
      </c>
      <c r="AD43" s="747">
        <v>2006</v>
      </c>
      <c r="AE43" s="728" t="s">
        <v>1039</v>
      </c>
      <c r="AF43" s="727"/>
      <c r="AG43" s="726" t="s">
        <v>376</v>
      </c>
    </row>
    <row r="44" spans="1:33" s="491" customFormat="1" x14ac:dyDescent="0.25">
      <c r="A44" s="743"/>
      <c r="B44" s="743">
        <v>1</v>
      </c>
      <c r="C44" s="743">
        <f t="shared" si="2"/>
        <v>1</v>
      </c>
      <c r="D44" s="742"/>
      <c r="E44" s="742"/>
      <c r="F44" s="742">
        <v>1</v>
      </c>
      <c r="G44" s="743"/>
      <c r="H44" s="743"/>
      <c r="I44" s="742"/>
      <c r="J44" s="743"/>
      <c r="K44" s="742"/>
      <c r="L44" s="742"/>
      <c r="M44" s="742"/>
      <c r="N44" s="741"/>
      <c r="O44" s="741"/>
      <c r="P44" s="740">
        <v>4524</v>
      </c>
      <c r="Q44" s="739" t="s">
        <v>1815</v>
      </c>
      <c r="R44" s="745" t="s">
        <v>1140</v>
      </c>
      <c r="S44" s="739" t="s">
        <v>1514</v>
      </c>
      <c r="T44" s="744" t="s">
        <v>1814</v>
      </c>
      <c r="U44" s="735">
        <v>1976</v>
      </c>
      <c r="V44" s="734" t="s">
        <v>1813</v>
      </c>
      <c r="W44" s="731">
        <v>1997</v>
      </c>
      <c r="X44" s="730" t="s">
        <v>1812</v>
      </c>
      <c r="Y44" s="750">
        <v>2009</v>
      </c>
      <c r="Z44" s="732"/>
      <c r="AA44" s="748"/>
      <c r="AB44" s="749">
        <f t="shared" si="3"/>
        <v>25</v>
      </c>
      <c r="AC44" s="748" t="s">
        <v>1773</v>
      </c>
      <c r="AD44" s="747">
        <v>2020</v>
      </c>
      <c r="AE44" s="728" t="s">
        <v>105</v>
      </c>
      <c r="AF44" s="727"/>
      <c r="AG44" s="726" t="s">
        <v>373</v>
      </c>
    </row>
    <row r="45" spans="1:33" s="491" customFormat="1" ht="15.75" x14ac:dyDescent="0.25">
      <c r="A45" s="743"/>
      <c r="B45" s="743"/>
      <c r="C45" s="743">
        <f t="shared" si="2"/>
        <v>1</v>
      </c>
      <c r="D45" s="742"/>
      <c r="E45" s="742">
        <v>1</v>
      </c>
      <c r="F45" s="760"/>
      <c r="G45" s="761"/>
      <c r="H45" s="761">
        <v>1</v>
      </c>
      <c r="I45" s="760"/>
      <c r="J45" s="761"/>
      <c r="K45" s="760"/>
      <c r="L45" s="760"/>
      <c r="M45" s="760"/>
      <c r="N45" s="759"/>
      <c r="O45" s="759"/>
      <c r="P45" s="746">
        <v>7696</v>
      </c>
      <c r="Q45" s="737" t="s">
        <v>466</v>
      </c>
      <c r="R45" s="763" t="s">
        <v>359</v>
      </c>
      <c r="S45" s="737" t="s">
        <v>1514</v>
      </c>
      <c r="T45" s="752" t="s">
        <v>246</v>
      </c>
      <c r="U45" s="731">
        <v>1972</v>
      </c>
      <c r="V45" s="734" t="s">
        <v>1064</v>
      </c>
      <c r="W45" s="731">
        <v>1998</v>
      </c>
      <c r="X45" s="730"/>
      <c r="Y45" s="750"/>
      <c r="Z45" s="732"/>
      <c r="AA45" s="751" t="s">
        <v>247</v>
      </c>
      <c r="AB45" s="749">
        <f t="shared" si="3"/>
        <v>24</v>
      </c>
      <c r="AC45" s="748" t="s">
        <v>671</v>
      </c>
      <c r="AD45" s="747">
        <v>2003</v>
      </c>
      <c r="AE45" s="728" t="s">
        <v>1039</v>
      </c>
      <c r="AF45" s="727"/>
      <c r="AG45" s="726" t="s">
        <v>1097</v>
      </c>
    </row>
    <row r="46" spans="1:33" s="491" customFormat="1" ht="15.75" x14ac:dyDescent="0.25">
      <c r="A46" s="743"/>
      <c r="B46" s="743"/>
      <c r="C46" s="743">
        <f t="shared" si="2"/>
        <v>1</v>
      </c>
      <c r="D46" s="742">
        <v>1</v>
      </c>
      <c r="E46" s="742"/>
      <c r="F46" s="760"/>
      <c r="G46" s="761"/>
      <c r="H46" s="761"/>
      <c r="I46" s="760"/>
      <c r="J46" s="761"/>
      <c r="K46" s="760"/>
      <c r="L46" s="760"/>
      <c r="M46" s="760"/>
      <c r="N46" s="759"/>
      <c r="O46" s="759"/>
      <c r="P46" s="746">
        <v>4503</v>
      </c>
      <c r="Q46" s="737" t="s">
        <v>1612</v>
      </c>
      <c r="R46" s="763" t="s">
        <v>1140</v>
      </c>
      <c r="S46" s="737" t="s">
        <v>1603</v>
      </c>
      <c r="T46" s="752" t="s">
        <v>1611</v>
      </c>
      <c r="U46" s="731">
        <v>1966</v>
      </c>
      <c r="V46" s="734" t="s">
        <v>1610</v>
      </c>
      <c r="W46" s="731">
        <v>1986</v>
      </c>
      <c r="X46" s="730" t="s">
        <v>1609</v>
      </c>
      <c r="Y46" s="750">
        <v>1999</v>
      </c>
      <c r="Z46" s="753" t="s">
        <v>1547</v>
      </c>
      <c r="AA46" s="751" t="s">
        <v>1613</v>
      </c>
      <c r="AB46" s="749">
        <f t="shared" si="3"/>
        <v>23</v>
      </c>
      <c r="AC46" s="748" t="s">
        <v>97</v>
      </c>
      <c r="AD46" s="747">
        <v>2018</v>
      </c>
      <c r="AE46" s="728" t="s">
        <v>1039</v>
      </c>
      <c r="AF46" s="727"/>
      <c r="AG46" s="726" t="s">
        <v>373</v>
      </c>
    </row>
    <row r="47" spans="1:33" s="491" customFormat="1" ht="15.75" x14ac:dyDescent="0.25">
      <c r="A47" s="743"/>
      <c r="B47" s="743"/>
      <c r="C47" s="743">
        <f t="shared" si="2"/>
        <v>1</v>
      </c>
      <c r="D47" s="742"/>
      <c r="E47" s="742">
        <v>1</v>
      </c>
      <c r="F47" s="760"/>
      <c r="G47" s="761"/>
      <c r="H47" s="761"/>
      <c r="I47" s="760"/>
      <c r="J47" s="761"/>
      <c r="K47" s="760"/>
      <c r="L47" s="760"/>
      <c r="M47" s="760"/>
      <c r="N47" s="759"/>
      <c r="O47" s="759"/>
      <c r="P47" s="746">
        <v>3215</v>
      </c>
      <c r="Q47" s="737" t="s">
        <v>1223</v>
      </c>
      <c r="R47" s="763" t="s">
        <v>1140</v>
      </c>
      <c r="S47" s="737" t="s">
        <v>1603</v>
      </c>
      <c r="T47" s="752" t="s">
        <v>1218</v>
      </c>
      <c r="U47" s="731">
        <v>1976</v>
      </c>
      <c r="V47" s="734" t="s">
        <v>1219</v>
      </c>
      <c r="W47" s="731">
        <v>2001</v>
      </c>
      <c r="X47" s="730"/>
      <c r="Y47" s="750"/>
      <c r="Z47" s="732"/>
      <c r="AA47" s="751"/>
      <c r="AB47" s="749">
        <f t="shared" si="3"/>
        <v>21</v>
      </c>
      <c r="AC47" s="751" t="s">
        <v>1598</v>
      </c>
      <c r="AD47" s="747">
        <v>2016</v>
      </c>
      <c r="AE47" s="728" t="s">
        <v>1039</v>
      </c>
      <c r="AF47" s="727"/>
      <c r="AG47" s="726" t="s">
        <v>373</v>
      </c>
    </row>
    <row r="48" spans="1:33" s="491" customFormat="1" ht="15.75" x14ac:dyDescent="0.25">
      <c r="A48" s="743"/>
      <c r="B48" s="743">
        <v>1</v>
      </c>
      <c r="C48" s="743">
        <f t="shared" si="2"/>
        <v>1</v>
      </c>
      <c r="D48" s="742"/>
      <c r="E48" s="742">
        <v>1</v>
      </c>
      <c r="F48" s="760"/>
      <c r="G48" s="761"/>
      <c r="H48" s="761"/>
      <c r="I48" s="760"/>
      <c r="J48" s="761"/>
      <c r="K48" s="760"/>
      <c r="L48" s="760"/>
      <c r="M48" s="760"/>
      <c r="N48" s="759"/>
      <c r="O48" s="759"/>
      <c r="P48" s="746">
        <v>4275</v>
      </c>
      <c r="Q48" s="737" t="s">
        <v>470</v>
      </c>
      <c r="R48" s="763" t="s">
        <v>359</v>
      </c>
      <c r="S48" s="737" t="s">
        <v>1514</v>
      </c>
      <c r="T48" s="752" t="s">
        <v>227</v>
      </c>
      <c r="U48" s="731">
        <v>1976</v>
      </c>
      <c r="V48" s="734" t="s">
        <v>1048</v>
      </c>
      <c r="W48" s="731">
        <v>2001</v>
      </c>
      <c r="X48" s="730" t="s">
        <v>1049</v>
      </c>
      <c r="Y48" s="750">
        <v>2009</v>
      </c>
      <c r="Z48" s="732"/>
      <c r="AA48" s="751" t="s">
        <v>106</v>
      </c>
      <c r="AB48" s="749">
        <f t="shared" si="3"/>
        <v>21</v>
      </c>
      <c r="AC48" s="751" t="s">
        <v>605</v>
      </c>
      <c r="AD48" s="747">
        <v>2020</v>
      </c>
      <c r="AE48" s="728" t="s">
        <v>1039</v>
      </c>
      <c r="AF48" s="727"/>
      <c r="AG48" s="726" t="s">
        <v>1097</v>
      </c>
    </row>
    <row r="49" spans="1:33" s="491" customFormat="1" ht="15.75" x14ac:dyDescent="0.25">
      <c r="A49" s="743"/>
      <c r="B49" s="743"/>
      <c r="C49" s="743">
        <f t="shared" si="2"/>
        <v>1</v>
      </c>
      <c r="D49" s="742"/>
      <c r="E49" s="742">
        <v>1</v>
      </c>
      <c r="F49" s="760"/>
      <c r="G49" s="761"/>
      <c r="H49" s="761">
        <v>1</v>
      </c>
      <c r="I49" s="760"/>
      <c r="J49" s="761"/>
      <c r="K49" s="760"/>
      <c r="L49" s="760"/>
      <c r="M49" s="760"/>
      <c r="N49" s="759"/>
      <c r="O49" s="759"/>
      <c r="P49" s="746">
        <v>4912</v>
      </c>
      <c r="Q49" s="737" t="s">
        <v>1149</v>
      </c>
      <c r="R49" s="763" t="s">
        <v>358</v>
      </c>
      <c r="S49" s="737" t="s">
        <v>1514</v>
      </c>
      <c r="T49" s="752" t="s">
        <v>1150</v>
      </c>
      <c r="U49" s="731">
        <v>1976</v>
      </c>
      <c r="V49" s="734" t="s">
        <v>1069</v>
      </c>
      <c r="W49" s="731">
        <v>2004</v>
      </c>
      <c r="X49" s="730" t="s">
        <v>1151</v>
      </c>
      <c r="Y49" s="750">
        <v>2011</v>
      </c>
      <c r="Z49" s="732"/>
      <c r="AA49" s="751" t="s">
        <v>1152</v>
      </c>
      <c r="AB49" s="749">
        <f t="shared" si="3"/>
        <v>18</v>
      </c>
      <c r="AC49" s="748" t="s">
        <v>671</v>
      </c>
      <c r="AD49" s="747">
        <v>2015</v>
      </c>
      <c r="AE49" s="728" t="s">
        <v>1039</v>
      </c>
      <c r="AF49" s="727"/>
      <c r="AG49" s="726" t="s">
        <v>373</v>
      </c>
    </row>
    <row r="50" spans="1:33" s="491" customFormat="1" x14ac:dyDescent="0.25">
      <c r="A50" s="743"/>
      <c r="B50" s="743"/>
      <c r="C50" s="743">
        <f t="shared" si="2"/>
        <v>1</v>
      </c>
      <c r="D50" s="742"/>
      <c r="E50" s="742">
        <v>1</v>
      </c>
      <c r="F50" s="760"/>
      <c r="G50" s="761"/>
      <c r="H50" s="761">
        <v>1</v>
      </c>
      <c r="I50" s="760"/>
      <c r="J50" s="761"/>
      <c r="K50" s="760"/>
      <c r="L50" s="760"/>
      <c r="M50" s="760"/>
      <c r="N50" s="759"/>
      <c r="O50" s="759"/>
      <c r="P50" s="746">
        <v>9648</v>
      </c>
      <c r="Q50" s="737" t="s">
        <v>852</v>
      </c>
      <c r="R50" s="763" t="s">
        <v>358</v>
      </c>
      <c r="S50" s="737" t="s">
        <v>1514</v>
      </c>
      <c r="T50" s="752" t="s">
        <v>870</v>
      </c>
      <c r="U50" s="731">
        <v>1978</v>
      </c>
      <c r="V50" s="734" t="s">
        <v>198</v>
      </c>
      <c r="W50" s="731">
        <v>2004</v>
      </c>
      <c r="X50" s="730"/>
      <c r="Y50" s="750"/>
      <c r="Z50" s="732"/>
      <c r="AA50" s="751" t="s">
        <v>853</v>
      </c>
      <c r="AB50" s="749">
        <f t="shared" si="3"/>
        <v>18</v>
      </c>
      <c r="AC50" s="748" t="s">
        <v>671</v>
      </c>
      <c r="AD50" s="747">
        <v>2011</v>
      </c>
      <c r="AE50" s="728" t="s">
        <v>95</v>
      </c>
      <c r="AF50" s="727"/>
      <c r="AG50" s="726" t="s">
        <v>1811</v>
      </c>
    </row>
    <row r="51" spans="1:33" s="491" customFormat="1" x14ac:dyDescent="0.25">
      <c r="A51" s="743"/>
      <c r="B51" s="743"/>
      <c r="C51" s="743">
        <f t="shared" si="2"/>
        <v>1</v>
      </c>
      <c r="D51" s="742"/>
      <c r="E51" s="742">
        <v>1</v>
      </c>
      <c r="F51" s="760"/>
      <c r="G51" s="761"/>
      <c r="H51" s="761"/>
      <c r="I51" s="760"/>
      <c r="J51" s="761"/>
      <c r="K51" s="760"/>
      <c r="L51" s="760"/>
      <c r="M51" s="760"/>
      <c r="N51" s="759"/>
      <c r="O51" s="759"/>
      <c r="P51" s="746">
        <v>4909</v>
      </c>
      <c r="Q51" s="737" t="s">
        <v>1120</v>
      </c>
      <c r="R51" s="763" t="s">
        <v>1140</v>
      </c>
      <c r="S51" s="737" t="s">
        <v>1603</v>
      </c>
      <c r="T51" s="752" t="s">
        <v>1118</v>
      </c>
      <c r="U51" s="731">
        <v>1976</v>
      </c>
      <c r="V51" s="734" t="s">
        <v>1551</v>
      </c>
      <c r="W51" s="731">
        <v>2005</v>
      </c>
      <c r="X51" s="730" t="s">
        <v>1810</v>
      </c>
      <c r="Y51" s="750">
        <v>2018</v>
      </c>
      <c r="Z51" s="732"/>
      <c r="AA51" s="751"/>
      <c r="AB51" s="749">
        <f t="shared" si="3"/>
        <v>17</v>
      </c>
      <c r="AC51" s="751" t="s">
        <v>1541</v>
      </c>
      <c r="AD51" s="747">
        <v>2015</v>
      </c>
      <c r="AE51" s="728" t="s">
        <v>95</v>
      </c>
      <c r="AF51" s="727"/>
      <c r="AG51" s="726" t="s">
        <v>1213</v>
      </c>
    </row>
    <row r="52" spans="1:33" s="491" customFormat="1" ht="15.75" x14ac:dyDescent="0.25">
      <c r="A52" s="743"/>
      <c r="B52" s="743"/>
      <c r="C52" s="743">
        <f t="shared" si="2"/>
        <v>1</v>
      </c>
      <c r="D52" s="742"/>
      <c r="E52" s="742">
        <v>1</v>
      </c>
      <c r="F52" s="760"/>
      <c r="G52" s="761"/>
      <c r="H52" s="761"/>
      <c r="I52" s="760"/>
      <c r="J52" s="761"/>
      <c r="K52" s="760"/>
      <c r="L52" s="760"/>
      <c r="M52" s="760"/>
      <c r="N52" s="759"/>
      <c r="O52" s="759"/>
      <c r="P52" s="746">
        <v>4513</v>
      </c>
      <c r="Q52" s="737" t="s">
        <v>1809</v>
      </c>
      <c r="R52" s="763" t="s">
        <v>358</v>
      </c>
      <c r="S52" s="737" t="s">
        <v>1514</v>
      </c>
      <c r="T52" s="752" t="s">
        <v>1808</v>
      </c>
      <c r="U52" s="731">
        <v>1978</v>
      </c>
      <c r="V52" s="734" t="s">
        <v>1068</v>
      </c>
      <c r="W52" s="731">
        <v>2005</v>
      </c>
      <c r="X52" s="730" t="s">
        <v>1806</v>
      </c>
      <c r="Y52" s="750">
        <v>2006</v>
      </c>
      <c r="Z52" s="732"/>
      <c r="AA52" s="751"/>
      <c r="AB52" s="749">
        <f t="shared" si="3"/>
        <v>17</v>
      </c>
      <c r="AC52" s="748" t="s">
        <v>97</v>
      </c>
      <c r="AD52" s="747">
        <v>2019</v>
      </c>
      <c r="AE52" s="728" t="s">
        <v>1039</v>
      </c>
      <c r="AF52" s="727"/>
      <c r="AG52" s="726" t="s">
        <v>373</v>
      </c>
    </row>
    <row r="53" spans="1:33" s="491" customFormat="1" x14ac:dyDescent="0.25">
      <c r="A53" s="743"/>
      <c r="B53" s="743">
        <v>1</v>
      </c>
      <c r="C53" s="743">
        <f t="shared" si="2"/>
        <v>1</v>
      </c>
      <c r="D53" s="742"/>
      <c r="E53" s="742">
        <v>1</v>
      </c>
      <c r="F53" s="760"/>
      <c r="G53" s="761"/>
      <c r="H53" s="761">
        <v>1</v>
      </c>
      <c r="I53" s="760"/>
      <c r="J53" s="761"/>
      <c r="K53" s="760"/>
      <c r="L53" s="760"/>
      <c r="M53" s="760"/>
      <c r="N53" s="759"/>
      <c r="O53" s="759"/>
      <c r="P53" s="746">
        <v>4353</v>
      </c>
      <c r="Q53" s="737" t="s">
        <v>612</v>
      </c>
      <c r="R53" s="763" t="s">
        <v>1301</v>
      </c>
      <c r="S53" s="737" t="s">
        <v>1514</v>
      </c>
      <c r="T53" s="752" t="s">
        <v>613</v>
      </c>
      <c r="U53" s="731">
        <v>1980</v>
      </c>
      <c r="V53" s="734" t="s">
        <v>1068</v>
      </c>
      <c r="W53" s="731">
        <v>2005</v>
      </c>
      <c r="X53" s="730"/>
      <c r="Y53" s="750"/>
      <c r="Z53" s="732"/>
      <c r="AA53" s="751"/>
      <c r="AB53" s="749">
        <f t="shared" si="3"/>
        <v>17</v>
      </c>
      <c r="AC53" s="748" t="s">
        <v>1807</v>
      </c>
      <c r="AD53" s="747">
        <v>2010</v>
      </c>
      <c r="AE53" s="728" t="s">
        <v>95</v>
      </c>
      <c r="AF53" s="727"/>
      <c r="AG53" s="726" t="s">
        <v>376</v>
      </c>
    </row>
    <row r="54" spans="1:33" s="491" customFormat="1" x14ac:dyDescent="0.25">
      <c r="A54" s="743"/>
      <c r="B54" s="743">
        <v>1</v>
      </c>
      <c r="C54" s="743">
        <f t="shared" si="2"/>
        <v>1</v>
      </c>
      <c r="D54" s="742"/>
      <c r="E54" s="742">
        <v>1</v>
      </c>
      <c r="F54" s="760"/>
      <c r="G54" s="761"/>
      <c r="H54" s="761"/>
      <c r="I54" s="760"/>
      <c r="J54" s="761"/>
      <c r="K54" s="760"/>
      <c r="L54" s="760"/>
      <c r="M54" s="760"/>
      <c r="N54" s="759"/>
      <c r="O54" s="759"/>
      <c r="P54" s="746">
        <v>4326</v>
      </c>
      <c r="Q54" s="737" t="s">
        <v>1262</v>
      </c>
      <c r="R54" s="763" t="s">
        <v>359</v>
      </c>
      <c r="S54" s="737" t="s">
        <v>1514</v>
      </c>
      <c r="T54" s="752" t="s">
        <v>1572</v>
      </c>
      <c r="U54" s="731">
        <v>1981</v>
      </c>
      <c r="V54" s="734" t="s">
        <v>1063</v>
      </c>
      <c r="W54" s="731">
        <v>2005</v>
      </c>
      <c r="X54" s="730"/>
      <c r="Y54" s="750"/>
      <c r="Z54" s="732"/>
      <c r="AA54" s="751"/>
      <c r="AB54" s="749">
        <f t="shared" si="3"/>
        <v>17</v>
      </c>
      <c r="AC54" s="748" t="s">
        <v>916</v>
      </c>
      <c r="AD54" s="747">
        <v>2017</v>
      </c>
      <c r="AE54" s="728" t="s">
        <v>105</v>
      </c>
      <c r="AF54" s="727"/>
      <c r="AG54" s="726" t="s">
        <v>375</v>
      </c>
    </row>
    <row r="55" spans="1:33" s="491" customFormat="1" ht="27" x14ac:dyDescent="0.25">
      <c r="A55" s="743"/>
      <c r="B55" s="743">
        <v>1</v>
      </c>
      <c r="C55" s="743">
        <f t="shared" si="2"/>
        <v>1</v>
      </c>
      <c r="D55" s="742">
        <v>1</v>
      </c>
      <c r="E55" s="742"/>
      <c r="F55" s="760"/>
      <c r="G55" s="761"/>
      <c r="H55" s="761"/>
      <c r="I55" s="760"/>
      <c r="J55" s="761"/>
      <c r="K55" s="760"/>
      <c r="L55" s="760"/>
      <c r="M55" s="760"/>
      <c r="N55" s="759"/>
      <c r="O55" s="759"/>
      <c r="P55" s="746">
        <v>4296</v>
      </c>
      <c r="Q55" s="737" t="s">
        <v>475</v>
      </c>
      <c r="R55" s="763" t="s">
        <v>358</v>
      </c>
      <c r="S55" s="737" t="s">
        <v>1514</v>
      </c>
      <c r="T55" s="752" t="s">
        <v>298</v>
      </c>
      <c r="U55" s="731">
        <v>1982</v>
      </c>
      <c r="V55" s="734" t="s">
        <v>1806</v>
      </c>
      <c r="W55" s="731">
        <v>2007</v>
      </c>
      <c r="X55" s="730" t="s">
        <v>1805</v>
      </c>
      <c r="Y55" s="750">
        <v>2019</v>
      </c>
      <c r="Z55" s="732"/>
      <c r="AA55" s="751"/>
      <c r="AB55" s="749">
        <f t="shared" si="3"/>
        <v>15</v>
      </c>
      <c r="AC55" s="748" t="s">
        <v>916</v>
      </c>
      <c r="AD55" s="747">
        <v>2019</v>
      </c>
      <c r="AE55" s="728" t="s">
        <v>95</v>
      </c>
      <c r="AF55" s="727"/>
      <c r="AG55" s="726" t="s">
        <v>373</v>
      </c>
    </row>
    <row r="56" spans="1:33" s="491" customFormat="1" ht="27" x14ac:dyDescent="0.25">
      <c r="A56" s="743"/>
      <c r="B56" s="743"/>
      <c r="C56" s="743">
        <f t="shared" si="2"/>
        <v>1</v>
      </c>
      <c r="D56" s="742"/>
      <c r="E56" s="742">
        <v>1</v>
      </c>
      <c r="F56" s="760"/>
      <c r="G56" s="761"/>
      <c r="H56" s="761"/>
      <c r="I56" s="760"/>
      <c r="J56" s="761"/>
      <c r="K56" s="760"/>
      <c r="L56" s="760"/>
      <c r="M56" s="760"/>
      <c r="N56" s="759"/>
      <c r="O56" s="759"/>
      <c r="P56" s="746">
        <v>9698</v>
      </c>
      <c r="Q56" s="737" t="s">
        <v>598</v>
      </c>
      <c r="R56" s="763" t="s">
        <v>1140</v>
      </c>
      <c r="S56" s="737" t="s">
        <v>1514</v>
      </c>
      <c r="T56" s="752" t="s">
        <v>281</v>
      </c>
      <c r="U56" s="731">
        <v>1983</v>
      </c>
      <c r="V56" s="734" t="s">
        <v>1076</v>
      </c>
      <c r="W56" s="731">
        <v>2008</v>
      </c>
      <c r="X56" s="730" t="s">
        <v>1505</v>
      </c>
      <c r="Y56" s="750">
        <v>2009</v>
      </c>
      <c r="Z56" s="732"/>
      <c r="AA56" s="751" t="s">
        <v>1023</v>
      </c>
      <c r="AB56" s="749">
        <f t="shared" si="3"/>
        <v>14</v>
      </c>
      <c r="AC56" s="748" t="s">
        <v>1543</v>
      </c>
      <c r="AD56" s="747">
        <v>2009</v>
      </c>
      <c r="AE56" s="728" t="s">
        <v>95</v>
      </c>
      <c r="AF56" s="727"/>
      <c r="AG56" s="726" t="s">
        <v>1544</v>
      </c>
    </row>
    <row r="57" spans="1:33" s="491" customFormat="1" ht="15.75" x14ac:dyDescent="0.25">
      <c r="A57" s="743"/>
      <c r="B57" s="743"/>
      <c r="C57" s="743">
        <f t="shared" si="2"/>
        <v>1</v>
      </c>
      <c r="D57" s="742"/>
      <c r="E57" s="742">
        <v>1</v>
      </c>
      <c r="F57" s="760"/>
      <c r="G57" s="761"/>
      <c r="H57" s="761"/>
      <c r="I57" s="760"/>
      <c r="J57" s="761"/>
      <c r="K57" s="760"/>
      <c r="L57" s="760"/>
      <c r="M57" s="760"/>
      <c r="N57" s="759"/>
      <c r="O57" s="759"/>
      <c r="P57" s="746">
        <v>9677</v>
      </c>
      <c r="Q57" s="737" t="s">
        <v>567</v>
      </c>
      <c r="R57" s="763" t="s">
        <v>1303</v>
      </c>
      <c r="S57" s="737" t="s">
        <v>1514</v>
      </c>
      <c r="T57" s="752" t="s">
        <v>213</v>
      </c>
      <c r="U57" s="731">
        <v>1985</v>
      </c>
      <c r="V57" s="734" t="s">
        <v>1640</v>
      </c>
      <c r="W57" s="731">
        <v>2008</v>
      </c>
      <c r="X57" s="730" t="s">
        <v>1181</v>
      </c>
      <c r="Y57" s="750">
        <v>2013</v>
      </c>
      <c r="Z57" s="732"/>
      <c r="AA57" s="751" t="s">
        <v>1023</v>
      </c>
      <c r="AB57" s="749">
        <f t="shared" si="3"/>
        <v>14</v>
      </c>
      <c r="AC57" s="748" t="s">
        <v>666</v>
      </c>
      <c r="AD57" s="747">
        <v>2009</v>
      </c>
      <c r="AE57" s="728" t="s">
        <v>1039</v>
      </c>
      <c r="AF57" s="727"/>
      <c r="AG57" s="726" t="s">
        <v>1213</v>
      </c>
    </row>
    <row r="58" spans="1:33" s="491" customFormat="1" x14ac:dyDescent="0.25">
      <c r="A58" s="743"/>
      <c r="B58" s="743"/>
      <c r="C58" s="743">
        <f t="shared" si="2"/>
        <v>1</v>
      </c>
      <c r="D58" s="742"/>
      <c r="E58" s="742">
        <v>1</v>
      </c>
      <c r="F58" s="760"/>
      <c r="G58" s="761"/>
      <c r="H58" s="761"/>
      <c r="I58" s="760"/>
      <c r="J58" s="761"/>
      <c r="K58" s="760"/>
      <c r="L58" s="760"/>
      <c r="M58" s="760"/>
      <c r="N58" s="759"/>
      <c r="O58" s="759"/>
      <c r="P58" s="746">
        <v>8565</v>
      </c>
      <c r="Q58" s="737" t="s">
        <v>528</v>
      </c>
      <c r="R58" s="763" t="s">
        <v>1301</v>
      </c>
      <c r="S58" s="737" t="s">
        <v>1514</v>
      </c>
      <c r="T58" s="752" t="s">
        <v>529</v>
      </c>
      <c r="U58" s="731">
        <v>1984</v>
      </c>
      <c r="V58" s="734" t="s">
        <v>1552</v>
      </c>
      <c r="W58" s="731">
        <v>2009</v>
      </c>
      <c r="X58" s="730"/>
      <c r="Y58" s="750"/>
      <c r="Z58" s="732"/>
      <c r="AA58" s="751"/>
      <c r="AB58" s="749">
        <f t="shared" si="3"/>
        <v>13</v>
      </c>
      <c r="AC58" s="748" t="s">
        <v>1542</v>
      </c>
      <c r="AD58" s="747">
        <v>2009</v>
      </c>
      <c r="AE58" s="728" t="s">
        <v>95</v>
      </c>
      <c r="AF58" s="727"/>
      <c r="AG58" s="726" t="s">
        <v>1213</v>
      </c>
    </row>
    <row r="59" spans="1:33" s="491" customFormat="1" x14ac:dyDescent="0.25">
      <c r="A59" s="743"/>
      <c r="B59" s="743"/>
      <c r="C59" s="743">
        <f t="shared" si="2"/>
        <v>1</v>
      </c>
      <c r="D59" s="742">
        <v>1</v>
      </c>
      <c r="E59" s="742"/>
      <c r="F59" s="760"/>
      <c r="G59" s="761"/>
      <c r="H59" s="761"/>
      <c r="I59" s="760"/>
      <c r="J59" s="761"/>
      <c r="K59" s="760"/>
      <c r="L59" s="760"/>
      <c r="M59" s="760"/>
      <c r="N59" s="759"/>
      <c r="O59" s="759"/>
      <c r="P59" s="746">
        <v>4514</v>
      </c>
      <c r="Q59" s="739" t="s">
        <v>1804</v>
      </c>
      <c r="R59" s="763" t="s">
        <v>1301</v>
      </c>
      <c r="S59" s="737" t="s">
        <v>1514</v>
      </c>
      <c r="T59" s="752" t="s">
        <v>1803</v>
      </c>
      <c r="U59" s="731">
        <v>1986</v>
      </c>
      <c r="V59" s="734" t="s">
        <v>1550</v>
      </c>
      <c r="W59" s="735">
        <v>2009</v>
      </c>
      <c r="X59" s="730"/>
      <c r="Y59" s="750"/>
      <c r="Z59" s="732"/>
      <c r="AA59" s="751"/>
      <c r="AB59" s="749">
        <f t="shared" si="3"/>
        <v>13</v>
      </c>
      <c r="AC59" s="748" t="s">
        <v>698</v>
      </c>
      <c r="AD59" s="747">
        <v>2019</v>
      </c>
      <c r="AE59" s="728" t="s">
        <v>105</v>
      </c>
      <c r="AF59" s="727"/>
      <c r="AG59" s="726" t="s">
        <v>375</v>
      </c>
    </row>
    <row r="60" spans="1:33" s="491" customFormat="1" ht="15.75" x14ac:dyDescent="0.25">
      <c r="A60" s="743"/>
      <c r="B60" s="743"/>
      <c r="C60" s="743">
        <f t="shared" si="2"/>
        <v>1</v>
      </c>
      <c r="D60" s="742">
        <v>1</v>
      </c>
      <c r="E60" s="742"/>
      <c r="F60" s="760"/>
      <c r="G60" s="761"/>
      <c r="H60" s="761"/>
      <c r="I60" s="760"/>
      <c r="J60" s="761"/>
      <c r="K60" s="760"/>
      <c r="L60" s="760"/>
      <c r="M60" s="760"/>
      <c r="N60" s="759"/>
      <c r="O60" s="759"/>
      <c r="P60" s="740">
        <v>4510</v>
      </c>
      <c r="Q60" s="739" t="s">
        <v>1802</v>
      </c>
      <c r="R60" s="774" t="s">
        <v>1301</v>
      </c>
      <c r="S60" s="739" t="s">
        <v>1514</v>
      </c>
      <c r="T60" s="752" t="s">
        <v>1801</v>
      </c>
      <c r="U60" s="731">
        <v>1980</v>
      </c>
      <c r="V60" s="734" t="s">
        <v>1800</v>
      </c>
      <c r="W60" s="735">
        <v>2010</v>
      </c>
      <c r="X60" s="773"/>
      <c r="Y60" s="772"/>
      <c r="Z60" s="771"/>
      <c r="AA60" s="770"/>
      <c r="AB60" s="768">
        <f t="shared" si="3"/>
        <v>12</v>
      </c>
      <c r="AC60" s="748" t="s">
        <v>698</v>
      </c>
      <c r="AD60" s="766">
        <v>2019</v>
      </c>
      <c r="AE60" s="728" t="s">
        <v>1039</v>
      </c>
      <c r="AF60" s="727"/>
      <c r="AG60" s="726" t="s">
        <v>373</v>
      </c>
    </row>
    <row r="61" spans="1:33" s="491" customFormat="1" ht="15.75" x14ac:dyDescent="0.25">
      <c r="A61" s="743"/>
      <c r="B61" s="743"/>
      <c r="C61" s="743">
        <f t="shared" si="2"/>
        <v>1</v>
      </c>
      <c r="D61" s="742"/>
      <c r="E61" s="742">
        <v>1</v>
      </c>
      <c r="F61" s="760"/>
      <c r="G61" s="761"/>
      <c r="H61" s="761"/>
      <c r="I61" s="760"/>
      <c r="J61" s="761"/>
      <c r="K61" s="760"/>
      <c r="L61" s="760"/>
      <c r="M61" s="760"/>
      <c r="N61" s="759"/>
      <c r="O61" s="759"/>
      <c r="P61" s="746">
        <v>4901</v>
      </c>
      <c r="Q61" s="737" t="s">
        <v>699</v>
      </c>
      <c r="R61" s="763" t="s">
        <v>358</v>
      </c>
      <c r="S61" s="737" t="s">
        <v>1514</v>
      </c>
      <c r="T61" s="752" t="s">
        <v>697</v>
      </c>
      <c r="U61" s="731">
        <v>1984</v>
      </c>
      <c r="V61" s="734" t="s">
        <v>1640</v>
      </c>
      <c r="W61" s="731">
        <v>2010</v>
      </c>
      <c r="X61" s="730"/>
      <c r="Y61" s="750"/>
      <c r="Z61" s="732"/>
      <c r="AA61" s="751"/>
      <c r="AB61" s="749">
        <f t="shared" si="3"/>
        <v>12</v>
      </c>
      <c r="AC61" s="748" t="s">
        <v>698</v>
      </c>
      <c r="AD61" s="747">
        <v>2011</v>
      </c>
      <c r="AE61" s="728" t="s">
        <v>1039</v>
      </c>
      <c r="AF61" s="727"/>
      <c r="AG61" s="726" t="s">
        <v>373</v>
      </c>
    </row>
    <row r="62" spans="1:33" s="491" customFormat="1" x14ac:dyDescent="0.25">
      <c r="A62" s="743"/>
      <c r="B62" s="743">
        <v>1</v>
      </c>
      <c r="C62" s="743">
        <f t="shared" si="2"/>
        <v>1</v>
      </c>
      <c r="D62" s="742"/>
      <c r="E62" s="742">
        <v>1</v>
      </c>
      <c r="F62" s="760"/>
      <c r="G62" s="761"/>
      <c r="H62" s="761"/>
      <c r="I62" s="760"/>
      <c r="J62" s="761"/>
      <c r="K62" s="760"/>
      <c r="L62" s="760"/>
      <c r="M62" s="760"/>
      <c r="N62" s="759"/>
      <c r="O62" s="759"/>
      <c r="P62" s="746">
        <v>7706</v>
      </c>
      <c r="Q62" s="737" t="s">
        <v>1799</v>
      </c>
      <c r="R62" s="763" t="s">
        <v>1301</v>
      </c>
      <c r="S62" s="737" t="s">
        <v>1514</v>
      </c>
      <c r="T62" s="752" t="s">
        <v>1798</v>
      </c>
      <c r="U62" s="731">
        <v>1986</v>
      </c>
      <c r="V62" s="734" t="s">
        <v>1640</v>
      </c>
      <c r="W62" s="731">
        <v>2010</v>
      </c>
      <c r="X62" s="730"/>
      <c r="Y62" s="750"/>
      <c r="Z62" s="732"/>
      <c r="AA62" s="751"/>
      <c r="AB62" s="749">
        <f t="shared" si="3"/>
        <v>12</v>
      </c>
      <c r="AC62" s="748" t="s">
        <v>916</v>
      </c>
      <c r="AD62" s="747">
        <v>2010</v>
      </c>
      <c r="AE62" s="728" t="s">
        <v>105</v>
      </c>
      <c r="AF62" s="727"/>
      <c r="AG62" s="726" t="s">
        <v>1797</v>
      </c>
    </row>
    <row r="63" spans="1:33" s="491" customFormat="1" x14ac:dyDescent="0.25">
      <c r="A63" s="743"/>
      <c r="B63" s="743"/>
      <c r="C63" s="743">
        <f t="shared" si="2"/>
        <v>1</v>
      </c>
      <c r="D63" s="742"/>
      <c r="E63" s="742">
        <v>1</v>
      </c>
      <c r="F63" s="760"/>
      <c r="G63" s="761"/>
      <c r="H63" s="761"/>
      <c r="I63" s="760"/>
      <c r="J63" s="761"/>
      <c r="K63" s="760"/>
      <c r="L63" s="760"/>
      <c r="M63" s="760"/>
      <c r="N63" s="759"/>
      <c r="O63" s="759"/>
      <c r="P63" s="740">
        <v>4556</v>
      </c>
      <c r="Q63" s="739" t="s">
        <v>1796</v>
      </c>
      <c r="R63" s="745" t="s">
        <v>1301</v>
      </c>
      <c r="S63" s="739" t="s">
        <v>1514</v>
      </c>
      <c r="T63" s="744" t="s">
        <v>1795</v>
      </c>
      <c r="U63" s="735">
        <v>1984</v>
      </c>
      <c r="V63" s="734" t="s">
        <v>1640</v>
      </c>
      <c r="W63" s="731">
        <v>2010</v>
      </c>
      <c r="X63" s="730"/>
      <c r="Y63" s="750"/>
      <c r="Z63" s="732"/>
      <c r="AA63" s="748"/>
      <c r="AB63" s="749">
        <f t="shared" si="3"/>
        <v>12</v>
      </c>
      <c r="AC63" s="748" t="s">
        <v>698</v>
      </c>
      <c r="AD63" s="729">
        <v>2021</v>
      </c>
      <c r="AE63" s="728" t="s">
        <v>105</v>
      </c>
      <c r="AF63" s="727"/>
      <c r="AG63" s="726" t="s">
        <v>373</v>
      </c>
    </row>
    <row r="64" spans="1:33" s="491" customFormat="1" x14ac:dyDescent="0.25">
      <c r="A64" s="743"/>
      <c r="B64" s="743"/>
      <c r="C64" s="743">
        <f t="shared" si="2"/>
        <v>1</v>
      </c>
      <c r="D64" s="742"/>
      <c r="E64" s="742"/>
      <c r="F64" s="760">
        <v>1</v>
      </c>
      <c r="G64" s="761">
        <v>1</v>
      </c>
      <c r="H64" s="761"/>
      <c r="I64" s="760"/>
      <c r="J64" s="761"/>
      <c r="K64" s="760"/>
      <c r="L64" s="760"/>
      <c r="M64" s="760"/>
      <c r="N64" s="759"/>
      <c r="O64" s="759"/>
      <c r="P64" s="746">
        <v>4324</v>
      </c>
      <c r="Q64" s="737" t="s">
        <v>1244</v>
      </c>
      <c r="R64" s="763" t="s">
        <v>1140</v>
      </c>
      <c r="S64" s="737" t="s">
        <v>1514</v>
      </c>
      <c r="T64" s="752" t="s">
        <v>1245</v>
      </c>
      <c r="U64" s="731">
        <v>1976</v>
      </c>
      <c r="V64" s="734" t="s">
        <v>1252</v>
      </c>
      <c r="W64" s="731">
        <v>2012</v>
      </c>
      <c r="X64" s="730"/>
      <c r="Y64" s="750"/>
      <c r="Z64" s="732"/>
      <c r="AA64" s="751"/>
      <c r="AB64" s="749">
        <f t="shared" si="3"/>
        <v>10</v>
      </c>
      <c r="AC64" s="748" t="s">
        <v>1600</v>
      </c>
      <c r="AD64" s="747">
        <v>2017</v>
      </c>
      <c r="AE64" s="728" t="s">
        <v>105</v>
      </c>
      <c r="AF64" s="727"/>
      <c r="AG64" s="726" t="s">
        <v>375</v>
      </c>
    </row>
    <row r="65" spans="1:33" s="491" customFormat="1" x14ac:dyDescent="0.25">
      <c r="A65" s="743"/>
      <c r="B65" s="743">
        <v>1</v>
      </c>
      <c r="C65" s="743">
        <f t="shared" si="2"/>
        <v>1</v>
      </c>
      <c r="D65" s="742"/>
      <c r="E65" s="742"/>
      <c r="F65" s="760">
        <v>1</v>
      </c>
      <c r="G65" s="761">
        <v>1</v>
      </c>
      <c r="H65" s="761"/>
      <c r="I65" s="760"/>
      <c r="J65" s="761"/>
      <c r="K65" s="760"/>
      <c r="L65" s="760"/>
      <c r="M65" s="760"/>
      <c r="N65" s="759"/>
      <c r="O65" s="759"/>
      <c r="P65" s="746">
        <v>4504</v>
      </c>
      <c r="Q65" s="737" t="s">
        <v>1794</v>
      </c>
      <c r="R65" s="763" t="s">
        <v>1140</v>
      </c>
      <c r="S65" s="737" t="s">
        <v>1514</v>
      </c>
      <c r="T65" s="752" t="s">
        <v>1793</v>
      </c>
      <c r="U65" s="731">
        <v>1979</v>
      </c>
      <c r="V65" s="734" t="s">
        <v>1792</v>
      </c>
      <c r="W65" s="731">
        <v>2008</v>
      </c>
      <c r="X65" s="730" t="s">
        <v>1791</v>
      </c>
      <c r="Y65" s="750">
        <v>2012</v>
      </c>
      <c r="Z65" s="732" t="s">
        <v>1547</v>
      </c>
      <c r="AA65" s="751" t="s">
        <v>1790</v>
      </c>
      <c r="AB65" s="749">
        <f t="shared" si="3"/>
        <v>10</v>
      </c>
      <c r="AC65" s="748" t="s">
        <v>1789</v>
      </c>
      <c r="AD65" s="747">
        <v>2018</v>
      </c>
      <c r="AE65" s="728" t="s">
        <v>95</v>
      </c>
      <c r="AF65" s="727"/>
      <c r="AG65" s="726" t="s">
        <v>1213</v>
      </c>
    </row>
    <row r="66" spans="1:33" s="491" customFormat="1" ht="15.75" x14ac:dyDescent="0.25">
      <c r="A66" s="743"/>
      <c r="B66" s="743">
        <v>1</v>
      </c>
      <c r="C66" s="743" t="str">
        <f t="shared" si="2"/>
        <v/>
      </c>
      <c r="D66" s="742"/>
      <c r="E66" s="742">
        <v>1</v>
      </c>
      <c r="F66" s="760"/>
      <c r="G66" s="761"/>
      <c r="H66" s="761"/>
      <c r="I66" s="760"/>
      <c r="J66" s="761"/>
      <c r="K66" s="760"/>
      <c r="L66" s="760"/>
      <c r="M66" s="760"/>
      <c r="N66" s="759"/>
      <c r="O66" s="759"/>
      <c r="P66" s="746">
        <v>8579</v>
      </c>
      <c r="Q66" s="737" t="s">
        <v>1014</v>
      </c>
      <c r="R66" s="763" t="s">
        <v>1301</v>
      </c>
      <c r="S66" s="737" t="s">
        <v>1514</v>
      </c>
      <c r="T66" s="752" t="s">
        <v>1015</v>
      </c>
      <c r="U66" s="731">
        <v>1980</v>
      </c>
      <c r="V66" s="734" t="s">
        <v>1515</v>
      </c>
      <c r="W66" s="731">
        <v>2002</v>
      </c>
      <c r="X66" s="734" t="s">
        <v>1640</v>
      </c>
      <c r="Y66" s="750">
        <v>2013</v>
      </c>
      <c r="Z66" s="732" t="s">
        <v>1547</v>
      </c>
      <c r="AA66" s="751"/>
      <c r="AB66" s="749">
        <f t="shared" si="3"/>
        <v>9</v>
      </c>
      <c r="AC66" s="748" t="s">
        <v>916</v>
      </c>
      <c r="AD66" s="747">
        <v>2013</v>
      </c>
      <c r="AE66" s="728" t="s">
        <v>1039</v>
      </c>
      <c r="AF66" s="727"/>
      <c r="AG66" s="726" t="s">
        <v>373</v>
      </c>
    </row>
    <row r="67" spans="1:33" s="491" customFormat="1" x14ac:dyDescent="0.25">
      <c r="A67" s="743"/>
      <c r="B67" s="743"/>
      <c r="C67" s="743" t="str">
        <f t="shared" si="2"/>
        <v/>
      </c>
      <c r="D67" s="742"/>
      <c r="E67" s="742">
        <v>1</v>
      </c>
      <c r="F67" s="760"/>
      <c r="G67" s="761"/>
      <c r="H67" s="761"/>
      <c r="I67" s="760"/>
      <c r="J67" s="761"/>
      <c r="K67" s="760"/>
      <c r="L67" s="760"/>
      <c r="M67" s="760"/>
      <c r="N67" s="759"/>
      <c r="O67" s="759"/>
      <c r="P67" s="746">
        <v>4315</v>
      </c>
      <c r="Q67" s="737" t="s">
        <v>1074</v>
      </c>
      <c r="R67" s="763" t="s">
        <v>1301</v>
      </c>
      <c r="S67" s="737" t="s">
        <v>1514</v>
      </c>
      <c r="T67" s="752" t="s">
        <v>1075</v>
      </c>
      <c r="U67" s="731">
        <v>1987</v>
      </c>
      <c r="V67" s="734" t="s">
        <v>1302</v>
      </c>
      <c r="W67" s="731">
        <v>2013</v>
      </c>
      <c r="X67" s="730"/>
      <c r="Y67" s="750"/>
      <c r="Z67" s="732"/>
      <c r="AA67" s="751"/>
      <c r="AB67" s="749">
        <f t="shared" si="3"/>
        <v>9</v>
      </c>
      <c r="AC67" s="748" t="s">
        <v>698</v>
      </c>
      <c r="AD67" s="747">
        <v>2014</v>
      </c>
      <c r="AE67" s="728" t="s">
        <v>105</v>
      </c>
      <c r="AF67" s="727"/>
      <c r="AG67" s="726" t="s">
        <v>373</v>
      </c>
    </row>
    <row r="68" spans="1:33" s="491" customFormat="1" ht="27" x14ac:dyDescent="0.25">
      <c r="A68" s="743"/>
      <c r="B68" s="743"/>
      <c r="C68" s="743" t="str">
        <f t="shared" si="2"/>
        <v/>
      </c>
      <c r="D68" s="742">
        <v>1</v>
      </c>
      <c r="E68" s="742"/>
      <c r="F68" s="742"/>
      <c r="G68" s="743"/>
      <c r="H68" s="743"/>
      <c r="I68" s="742"/>
      <c r="J68" s="743"/>
      <c r="K68" s="742"/>
      <c r="L68" s="742"/>
      <c r="M68" s="742"/>
      <c r="N68" s="741"/>
      <c r="O68" s="741"/>
      <c r="P68" s="746">
        <v>4565</v>
      </c>
      <c r="Q68" s="737" t="s">
        <v>1788</v>
      </c>
      <c r="R68" s="738" t="s">
        <v>1140</v>
      </c>
      <c r="S68" s="737" t="s">
        <v>1514</v>
      </c>
      <c r="T68" s="736" t="s">
        <v>1787</v>
      </c>
      <c r="U68" s="731">
        <v>1990</v>
      </c>
      <c r="V68" s="734" t="s">
        <v>1786</v>
      </c>
      <c r="W68" s="731">
        <v>2013</v>
      </c>
      <c r="X68" s="730" t="s">
        <v>1785</v>
      </c>
      <c r="Y68" s="733">
        <v>2015</v>
      </c>
      <c r="Z68" s="732"/>
      <c r="AA68" s="730" t="s">
        <v>1762</v>
      </c>
      <c r="AB68" s="749">
        <f t="shared" si="3"/>
        <v>9</v>
      </c>
      <c r="AC68" s="748" t="s">
        <v>1784</v>
      </c>
      <c r="AD68" s="729">
        <v>2022</v>
      </c>
      <c r="AE68" s="728" t="s">
        <v>105</v>
      </c>
      <c r="AF68" s="727"/>
      <c r="AG68" s="726" t="s">
        <v>373</v>
      </c>
    </row>
    <row r="69" spans="1:33" s="435" customFormat="1" ht="15.75" x14ac:dyDescent="0.25">
      <c r="A69" s="743"/>
      <c r="B69" s="743"/>
      <c r="C69" s="743" t="str">
        <f t="shared" ref="C69:C100" si="4">IF(AB69&gt;=10,1,"")</f>
        <v/>
      </c>
      <c r="D69" s="742">
        <v>1</v>
      </c>
      <c r="E69" s="742"/>
      <c r="F69" s="760"/>
      <c r="G69" s="761"/>
      <c r="H69" s="761"/>
      <c r="I69" s="760"/>
      <c r="J69" s="761"/>
      <c r="K69" s="760"/>
      <c r="L69" s="760"/>
      <c r="M69" s="760"/>
      <c r="N69" s="759"/>
      <c r="O69" s="759"/>
      <c r="P69" s="746">
        <v>4473</v>
      </c>
      <c r="Q69" s="737" t="s">
        <v>1783</v>
      </c>
      <c r="R69" s="763" t="s">
        <v>1140</v>
      </c>
      <c r="S69" s="737" t="s">
        <v>1514</v>
      </c>
      <c r="T69" s="752" t="s">
        <v>1782</v>
      </c>
      <c r="U69" s="731">
        <v>1987</v>
      </c>
      <c r="V69" s="734" t="s">
        <v>1781</v>
      </c>
      <c r="W69" s="731">
        <v>2014</v>
      </c>
      <c r="X69" s="730" t="s">
        <v>1780</v>
      </c>
      <c r="Y69" s="750">
        <v>2020</v>
      </c>
      <c r="Z69" s="732"/>
      <c r="AA69" s="751"/>
      <c r="AB69" s="749">
        <f t="shared" ref="AB69:AB82" si="5">IF(Z69="",YEAR($AC$1)-$W69,YEAR($AC$1)-$Y69)</f>
        <v>8</v>
      </c>
      <c r="AC69" s="748" t="s">
        <v>1779</v>
      </c>
      <c r="AD69" s="747">
        <v>2022</v>
      </c>
      <c r="AE69" s="728" t="s">
        <v>1778</v>
      </c>
      <c r="AF69" s="727"/>
      <c r="AG69" s="726" t="s">
        <v>1213</v>
      </c>
    </row>
    <row r="70" spans="1:33" s="491" customFormat="1" x14ac:dyDescent="0.25">
      <c r="A70" s="743"/>
      <c r="B70" s="743">
        <v>1</v>
      </c>
      <c r="C70" s="743" t="str">
        <f t="shared" si="4"/>
        <v/>
      </c>
      <c r="D70" s="742">
        <v>1</v>
      </c>
      <c r="E70" s="742"/>
      <c r="F70" s="742"/>
      <c r="G70" s="743"/>
      <c r="H70" s="743"/>
      <c r="I70" s="742"/>
      <c r="J70" s="743"/>
      <c r="K70" s="742"/>
      <c r="L70" s="742"/>
      <c r="M70" s="742"/>
      <c r="N70" s="741"/>
      <c r="O70" s="741"/>
      <c r="P70" s="740">
        <v>4522</v>
      </c>
      <c r="Q70" s="739" t="s">
        <v>1777</v>
      </c>
      <c r="R70" s="745" t="s">
        <v>1140</v>
      </c>
      <c r="S70" s="739" t="s">
        <v>1514</v>
      </c>
      <c r="T70" s="744" t="s">
        <v>1776</v>
      </c>
      <c r="U70" s="735">
        <v>1987</v>
      </c>
      <c r="V70" s="734" t="s">
        <v>1775</v>
      </c>
      <c r="W70" s="731">
        <v>2016</v>
      </c>
      <c r="X70" s="730" t="s">
        <v>1774</v>
      </c>
      <c r="Y70" s="750">
        <v>2018</v>
      </c>
      <c r="Z70" s="732"/>
      <c r="AA70" s="748"/>
      <c r="AB70" s="749">
        <f t="shared" si="5"/>
        <v>6</v>
      </c>
      <c r="AC70" s="748" t="s">
        <v>1773</v>
      </c>
      <c r="AD70" s="747">
        <v>2020</v>
      </c>
      <c r="AE70" s="728" t="s">
        <v>105</v>
      </c>
      <c r="AF70" s="727"/>
      <c r="AG70" s="726" t="s">
        <v>373</v>
      </c>
    </row>
    <row r="71" spans="1:33" s="491" customFormat="1" x14ac:dyDescent="0.25">
      <c r="A71" s="743"/>
      <c r="B71" s="743"/>
      <c r="C71" s="743" t="str">
        <f t="shared" si="4"/>
        <v/>
      </c>
      <c r="D71" s="742"/>
      <c r="E71" s="742">
        <v>1</v>
      </c>
      <c r="F71" s="760"/>
      <c r="G71" s="761"/>
      <c r="H71" s="761"/>
      <c r="I71" s="760"/>
      <c r="J71" s="761"/>
      <c r="K71" s="760"/>
      <c r="L71" s="760"/>
      <c r="M71" s="760"/>
      <c r="N71" s="759"/>
      <c r="O71" s="759"/>
      <c r="P71" s="746">
        <v>4502</v>
      </c>
      <c r="Q71" s="737" t="s">
        <v>1595</v>
      </c>
      <c r="R71" s="763" t="s">
        <v>1301</v>
      </c>
      <c r="S71" s="737" t="s">
        <v>1514</v>
      </c>
      <c r="T71" s="752" t="s">
        <v>1594</v>
      </c>
      <c r="U71" s="731">
        <v>1991</v>
      </c>
      <c r="V71" s="734" t="s">
        <v>1640</v>
      </c>
      <c r="W71" s="731">
        <v>2016</v>
      </c>
      <c r="X71" s="730" t="s">
        <v>1182</v>
      </c>
      <c r="Y71" s="750">
        <v>2018</v>
      </c>
      <c r="Z71" s="732"/>
      <c r="AA71" s="751"/>
      <c r="AB71" s="749">
        <f t="shared" si="5"/>
        <v>6</v>
      </c>
      <c r="AC71" s="748" t="s">
        <v>698</v>
      </c>
      <c r="AD71" s="747">
        <v>2018</v>
      </c>
      <c r="AE71" s="728" t="s">
        <v>105</v>
      </c>
      <c r="AF71" s="727"/>
      <c r="AG71" s="769" t="s">
        <v>375</v>
      </c>
    </row>
    <row r="72" spans="1:33" s="491" customFormat="1" x14ac:dyDescent="0.25">
      <c r="A72" s="743"/>
      <c r="B72" s="743">
        <v>1</v>
      </c>
      <c r="C72" s="743" t="str">
        <f t="shared" si="4"/>
        <v/>
      </c>
      <c r="D72" s="742"/>
      <c r="E72" s="742">
        <v>1</v>
      </c>
      <c r="F72" s="760"/>
      <c r="G72" s="761"/>
      <c r="H72" s="761"/>
      <c r="I72" s="760"/>
      <c r="J72" s="761"/>
      <c r="K72" s="760"/>
      <c r="L72" s="760"/>
      <c r="M72" s="760"/>
      <c r="N72" s="759"/>
      <c r="O72" s="759"/>
      <c r="P72" s="740">
        <v>9756</v>
      </c>
      <c r="Q72" s="739" t="s">
        <v>1772</v>
      </c>
      <c r="R72" s="745" t="s">
        <v>1140</v>
      </c>
      <c r="S72" s="739" t="s">
        <v>1514</v>
      </c>
      <c r="T72" s="744" t="s">
        <v>1771</v>
      </c>
      <c r="U72" s="735">
        <v>1994</v>
      </c>
      <c r="V72" s="734" t="s">
        <v>1640</v>
      </c>
      <c r="W72" s="735">
        <v>2016</v>
      </c>
      <c r="X72" s="730" t="s">
        <v>1733</v>
      </c>
      <c r="Y72" s="750">
        <v>2022</v>
      </c>
      <c r="Z72" s="732"/>
      <c r="AA72" s="751"/>
      <c r="AB72" s="768">
        <f t="shared" si="5"/>
        <v>6</v>
      </c>
      <c r="AC72" s="767" t="s">
        <v>916</v>
      </c>
      <c r="AD72" s="766">
        <v>2019</v>
      </c>
      <c r="AE72" s="728" t="s">
        <v>105</v>
      </c>
      <c r="AF72" s="727"/>
      <c r="AG72" s="726" t="s">
        <v>375</v>
      </c>
    </row>
    <row r="73" spans="1:33" s="491" customFormat="1" x14ac:dyDescent="0.25">
      <c r="A73" s="743"/>
      <c r="B73" s="743"/>
      <c r="C73" s="743" t="str">
        <f t="shared" si="4"/>
        <v/>
      </c>
      <c r="D73" s="742">
        <v>1</v>
      </c>
      <c r="E73" s="742"/>
      <c r="F73" s="760"/>
      <c r="G73" s="761"/>
      <c r="H73" s="761"/>
      <c r="I73" s="760"/>
      <c r="J73" s="761"/>
      <c r="K73" s="760"/>
      <c r="L73" s="760"/>
      <c r="M73" s="760"/>
      <c r="N73" s="759"/>
      <c r="O73" s="759"/>
      <c r="P73" s="746">
        <v>8580</v>
      </c>
      <c r="Q73" s="737" t="s">
        <v>897</v>
      </c>
      <c r="R73" s="763" t="s">
        <v>359</v>
      </c>
      <c r="S73" s="737" t="s">
        <v>1514</v>
      </c>
      <c r="T73" s="752" t="s">
        <v>896</v>
      </c>
      <c r="U73" s="731">
        <v>1990</v>
      </c>
      <c r="V73" s="734" t="s">
        <v>1553</v>
      </c>
      <c r="W73" s="731">
        <v>2017</v>
      </c>
      <c r="X73" s="730"/>
      <c r="Y73" s="750"/>
      <c r="Z73" s="732"/>
      <c r="AA73" s="751" t="s">
        <v>1511</v>
      </c>
      <c r="AB73" s="749">
        <f t="shared" si="5"/>
        <v>5</v>
      </c>
      <c r="AC73" s="748" t="s">
        <v>698</v>
      </c>
      <c r="AD73" s="747">
        <v>2017</v>
      </c>
      <c r="AE73" s="728" t="s">
        <v>121</v>
      </c>
      <c r="AF73" s="727"/>
      <c r="AG73" s="726" t="s">
        <v>375</v>
      </c>
    </row>
    <row r="74" spans="1:33" s="491" customFormat="1" x14ac:dyDescent="0.25">
      <c r="A74" s="743"/>
      <c r="B74" s="743">
        <v>1</v>
      </c>
      <c r="C74" s="743" t="str">
        <f t="shared" si="4"/>
        <v/>
      </c>
      <c r="D74" s="742"/>
      <c r="E74" s="742">
        <v>1</v>
      </c>
      <c r="F74" s="742"/>
      <c r="G74" s="743"/>
      <c r="H74" s="743"/>
      <c r="I74" s="742"/>
      <c r="J74" s="743"/>
      <c r="K74" s="742"/>
      <c r="L74" s="742"/>
      <c r="M74" s="742"/>
      <c r="N74" s="741"/>
      <c r="O74" s="741"/>
      <c r="P74" s="746">
        <v>4552</v>
      </c>
      <c r="Q74" s="737" t="s">
        <v>1770</v>
      </c>
      <c r="R74" s="738" t="s">
        <v>1140</v>
      </c>
      <c r="S74" s="737" t="s">
        <v>1514</v>
      </c>
      <c r="T74" s="736" t="s">
        <v>1769</v>
      </c>
      <c r="U74" s="731">
        <v>1991</v>
      </c>
      <c r="V74" s="734" t="s">
        <v>1768</v>
      </c>
      <c r="W74" s="731">
        <v>2017</v>
      </c>
      <c r="X74" s="730" t="s">
        <v>1767</v>
      </c>
      <c r="Y74" s="733"/>
      <c r="Z74" s="732"/>
      <c r="AA74" s="748"/>
      <c r="AB74" s="749">
        <f t="shared" si="5"/>
        <v>5</v>
      </c>
      <c r="AC74" s="730" t="s">
        <v>1766</v>
      </c>
      <c r="AD74" s="729">
        <v>2021</v>
      </c>
      <c r="AE74" s="728" t="s">
        <v>121</v>
      </c>
      <c r="AF74" s="727"/>
      <c r="AG74" s="726" t="s">
        <v>373</v>
      </c>
    </row>
    <row r="75" spans="1:33" s="491" customFormat="1" x14ac:dyDescent="0.25">
      <c r="A75" s="743"/>
      <c r="B75" s="743"/>
      <c r="C75" s="743" t="str">
        <f t="shared" si="4"/>
        <v/>
      </c>
      <c r="D75" s="742"/>
      <c r="E75" s="742">
        <v>1</v>
      </c>
      <c r="F75" s="760"/>
      <c r="G75" s="761"/>
      <c r="H75" s="761"/>
      <c r="I75" s="760"/>
      <c r="J75" s="761"/>
      <c r="K75" s="760"/>
      <c r="L75" s="760"/>
      <c r="M75" s="760"/>
      <c r="N75" s="759"/>
      <c r="O75" s="759"/>
      <c r="P75" s="746">
        <v>4501</v>
      </c>
      <c r="Q75" s="737" t="s">
        <v>1606</v>
      </c>
      <c r="R75" s="763" t="s">
        <v>1303</v>
      </c>
      <c r="S75" s="737" t="s">
        <v>1514</v>
      </c>
      <c r="T75" s="752" t="s">
        <v>1605</v>
      </c>
      <c r="U75" s="731">
        <v>1992</v>
      </c>
      <c r="V75" s="734" t="s">
        <v>1640</v>
      </c>
      <c r="W75" s="731">
        <v>2018</v>
      </c>
      <c r="X75" s="730"/>
      <c r="Y75" s="750"/>
      <c r="Z75" s="732"/>
      <c r="AA75" s="751"/>
      <c r="AB75" s="749">
        <f t="shared" si="5"/>
        <v>4</v>
      </c>
      <c r="AC75" s="748" t="s">
        <v>698</v>
      </c>
      <c r="AD75" s="747">
        <v>2018</v>
      </c>
      <c r="AE75" s="728" t="s">
        <v>121</v>
      </c>
      <c r="AF75" s="727"/>
      <c r="AG75" s="726" t="s">
        <v>375</v>
      </c>
    </row>
    <row r="76" spans="1:33" s="491" customFormat="1" x14ac:dyDescent="0.25">
      <c r="A76" s="743"/>
      <c r="B76" s="743"/>
      <c r="C76" s="743" t="str">
        <f t="shared" si="4"/>
        <v/>
      </c>
      <c r="D76" s="742"/>
      <c r="E76" s="742">
        <v>1</v>
      </c>
      <c r="F76" s="742"/>
      <c r="G76" s="743"/>
      <c r="H76" s="743"/>
      <c r="I76" s="742"/>
      <c r="J76" s="743"/>
      <c r="K76" s="742"/>
      <c r="L76" s="742"/>
      <c r="M76" s="742"/>
      <c r="N76" s="741"/>
      <c r="O76" s="741"/>
      <c r="P76" s="740">
        <v>4523</v>
      </c>
      <c r="Q76" s="739" t="s">
        <v>1765</v>
      </c>
      <c r="R76" s="745" t="s">
        <v>1140</v>
      </c>
      <c r="S76" s="739" t="s">
        <v>1514</v>
      </c>
      <c r="T76" s="744" t="s">
        <v>1764</v>
      </c>
      <c r="U76" s="735">
        <v>1991</v>
      </c>
      <c r="V76" s="734" t="s">
        <v>1763</v>
      </c>
      <c r="W76" s="731">
        <v>2018</v>
      </c>
      <c r="X76" s="730"/>
      <c r="Y76" s="750"/>
      <c r="Z76" s="732"/>
      <c r="AA76" s="748"/>
      <c r="AB76" s="749">
        <f t="shared" si="5"/>
        <v>4</v>
      </c>
      <c r="AC76" s="748" t="s">
        <v>1762</v>
      </c>
      <c r="AD76" s="747">
        <v>2020</v>
      </c>
      <c r="AE76" s="728" t="s">
        <v>121</v>
      </c>
      <c r="AF76" s="727"/>
      <c r="AG76" s="726" t="s">
        <v>373</v>
      </c>
    </row>
    <row r="77" spans="1:33" s="491" customFormat="1" x14ac:dyDescent="0.25">
      <c r="A77" s="743"/>
      <c r="B77" s="743"/>
      <c r="C77" s="743" t="str">
        <f t="shared" si="4"/>
        <v/>
      </c>
      <c r="D77" s="742">
        <v>1</v>
      </c>
      <c r="E77" s="742"/>
      <c r="F77" s="760"/>
      <c r="G77" s="761"/>
      <c r="H77" s="761"/>
      <c r="I77" s="760"/>
      <c r="J77" s="761"/>
      <c r="K77" s="760"/>
      <c r="L77" s="760"/>
      <c r="M77" s="760"/>
      <c r="N77" s="759"/>
      <c r="O77" s="759"/>
      <c r="P77" s="746">
        <v>4902</v>
      </c>
      <c r="Q77" s="737" t="s">
        <v>1608</v>
      </c>
      <c r="R77" s="763" t="s">
        <v>358</v>
      </c>
      <c r="S77" s="737" t="s">
        <v>1514</v>
      </c>
      <c r="T77" s="752" t="s">
        <v>1607</v>
      </c>
      <c r="U77" s="731">
        <v>1991</v>
      </c>
      <c r="V77" s="734" t="s">
        <v>1553</v>
      </c>
      <c r="W77" s="731">
        <v>2018</v>
      </c>
      <c r="X77" s="730"/>
      <c r="Y77" s="750"/>
      <c r="Z77" s="732"/>
      <c r="AA77" s="751"/>
      <c r="AB77" s="749">
        <f t="shared" si="5"/>
        <v>4</v>
      </c>
      <c r="AC77" s="748" t="s">
        <v>698</v>
      </c>
      <c r="AD77" s="747">
        <v>2018</v>
      </c>
      <c r="AE77" s="728" t="s">
        <v>121</v>
      </c>
      <c r="AF77" s="727"/>
      <c r="AG77" s="726" t="s">
        <v>375</v>
      </c>
    </row>
    <row r="78" spans="1:33" s="491" customFormat="1" x14ac:dyDescent="0.25">
      <c r="A78" s="743"/>
      <c r="B78" s="743"/>
      <c r="C78" s="743" t="str">
        <f t="shared" si="4"/>
        <v/>
      </c>
      <c r="D78" s="742">
        <v>1</v>
      </c>
      <c r="E78" s="742"/>
      <c r="F78" s="760"/>
      <c r="G78" s="761"/>
      <c r="H78" s="761"/>
      <c r="I78" s="760"/>
      <c r="J78" s="761"/>
      <c r="K78" s="760"/>
      <c r="L78" s="760"/>
      <c r="M78" s="760"/>
      <c r="N78" s="759"/>
      <c r="O78" s="759"/>
      <c r="P78" s="746">
        <v>4515</v>
      </c>
      <c r="Q78" s="737" t="s">
        <v>1761</v>
      </c>
      <c r="R78" s="763" t="s">
        <v>448</v>
      </c>
      <c r="S78" s="737" t="s">
        <v>1514</v>
      </c>
      <c r="T78" s="752" t="s">
        <v>1632</v>
      </c>
      <c r="U78" s="731">
        <v>1991</v>
      </c>
      <c r="V78" s="734" t="s">
        <v>1553</v>
      </c>
      <c r="W78" s="731">
        <v>2019</v>
      </c>
      <c r="X78" s="730"/>
      <c r="Y78" s="750"/>
      <c r="Z78" s="732"/>
      <c r="AA78" s="751"/>
      <c r="AB78" s="749">
        <f t="shared" si="5"/>
        <v>3</v>
      </c>
      <c r="AC78" s="748" t="s">
        <v>698</v>
      </c>
      <c r="AD78" s="747">
        <v>2019</v>
      </c>
      <c r="AE78" s="728" t="s">
        <v>121</v>
      </c>
      <c r="AF78" s="727"/>
      <c r="AG78" s="726" t="s">
        <v>375</v>
      </c>
    </row>
    <row r="79" spans="1:33" s="491" customFormat="1" x14ac:dyDescent="0.25">
      <c r="A79" s="743"/>
      <c r="B79" s="743">
        <v>1</v>
      </c>
      <c r="C79" s="743" t="str">
        <f t="shared" si="4"/>
        <v/>
      </c>
      <c r="D79" s="742"/>
      <c r="E79" s="742"/>
      <c r="F79" s="742">
        <v>1</v>
      </c>
      <c r="G79" s="743"/>
      <c r="H79" s="743"/>
      <c r="I79" s="742"/>
      <c r="J79" s="743"/>
      <c r="K79" s="742"/>
      <c r="L79" s="742"/>
      <c r="M79" s="742"/>
      <c r="N79" s="741"/>
      <c r="O79" s="741"/>
      <c r="P79" s="746">
        <v>4554</v>
      </c>
      <c r="Q79" s="737" t="s">
        <v>1760</v>
      </c>
      <c r="R79" s="738" t="s">
        <v>359</v>
      </c>
      <c r="S79" s="737" t="s">
        <v>1514</v>
      </c>
      <c r="T79" s="736" t="s">
        <v>1759</v>
      </c>
      <c r="U79" s="731">
        <v>1996</v>
      </c>
      <c r="V79" s="765" t="s">
        <v>1758</v>
      </c>
      <c r="W79" s="731">
        <v>2019</v>
      </c>
      <c r="X79" s="730"/>
      <c r="Y79" s="750"/>
      <c r="Z79" s="732"/>
      <c r="AA79" s="748"/>
      <c r="AB79" s="749">
        <f t="shared" si="5"/>
        <v>3</v>
      </c>
      <c r="AC79" s="748" t="s">
        <v>1757</v>
      </c>
      <c r="AD79" s="729">
        <v>2021</v>
      </c>
      <c r="AE79" s="728" t="s">
        <v>121</v>
      </c>
      <c r="AF79" s="727"/>
      <c r="AG79" s="726" t="s">
        <v>375</v>
      </c>
    </row>
    <row r="80" spans="1:33" s="491" customFormat="1" x14ac:dyDescent="0.25">
      <c r="A80" s="743"/>
      <c r="B80" s="743">
        <v>1</v>
      </c>
      <c r="C80" s="743" t="str">
        <f t="shared" si="4"/>
        <v/>
      </c>
      <c r="D80" s="742">
        <v>1</v>
      </c>
      <c r="E80" s="742"/>
      <c r="F80" s="742"/>
      <c r="G80" s="743"/>
      <c r="H80" s="743"/>
      <c r="I80" s="742"/>
      <c r="J80" s="743"/>
      <c r="K80" s="742"/>
      <c r="L80" s="742"/>
      <c r="M80" s="742"/>
      <c r="N80" s="741"/>
      <c r="O80" s="741"/>
      <c r="P80" s="746">
        <v>4561</v>
      </c>
      <c r="Q80" s="737" t="s">
        <v>1756</v>
      </c>
      <c r="R80" s="738" t="s">
        <v>361</v>
      </c>
      <c r="S80" s="737" t="s">
        <v>1514</v>
      </c>
      <c r="T80" s="736" t="s">
        <v>1755</v>
      </c>
      <c r="U80" s="731">
        <v>1994</v>
      </c>
      <c r="V80" s="734" t="s">
        <v>1754</v>
      </c>
      <c r="W80" s="731">
        <v>2019</v>
      </c>
      <c r="X80" s="730"/>
      <c r="Y80" s="733"/>
      <c r="Z80" s="732"/>
      <c r="AA80" s="730"/>
      <c r="AB80" s="749">
        <f t="shared" si="5"/>
        <v>3</v>
      </c>
      <c r="AC80" s="730" t="s">
        <v>1753</v>
      </c>
      <c r="AD80" s="729">
        <v>2021</v>
      </c>
      <c r="AE80" s="728" t="s">
        <v>121</v>
      </c>
      <c r="AF80" s="727"/>
      <c r="AG80" s="726" t="s">
        <v>375</v>
      </c>
    </row>
    <row r="81" spans="1:33" s="491" customFormat="1" x14ac:dyDescent="0.25">
      <c r="A81" s="743"/>
      <c r="B81" s="743"/>
      <c r="C81" s="743" t="str">
        <f t="shared" si="4"/>
        <v/>
      </c>
      <c r="D81" s="742"/>
      <c r="E81" s="742">
        <v>1</v>
      </c>
      <c r="F81" s="760"/>
      <c r="G81" s="761"/>
      <c r="H81" s="761"/>
      <c r="I81" s="760"/>
      <c r="J81" s="761"/>
      <c r="K81" s="760"/>
      <c r="L81" s="760"/>
      <c r="M81" s="760"/>
      <c r="N81" s="759"/>
      <c r="O81" s="759"/>
      <c r="P81" s="746">
        <v>4533</v>
      </c>
      <c r="Q81" s="737" t="s">
        <v>1752</v>
      </c>
      <c r="R81" s="763" t="s">
        <v>1301</v>
      </c>
      <c r="S81" s="737" t="s">
        <v>1514</v>
      </c>
      <c r="T81" s="752" t="s">
        <v>1751</v>
      </c>
      <c r="U81" s="731">
        <v>1989</v>
      </c>
      <c r="V81" s="734" t="s">
        <v>1640</v>
      </c>
      <c r="W81" s="731">
        <v>2020</v>
      </c>
      <c r="X81" s="730"/>
      <c r="Y81" s="750"/>
      <c r="Z81" s="732"/>
      <c r="AA81" s="751"/>
      <c r="AB81" s="749">
        <f t="shared" si="5"/>
        <v>2</v>
      </c>
      <c r="AC81" s="748" t="s">
        <v>698</v>
      </c>
      <c r="AD81" s="747">
        <v>2020</v>
      </c>
      <c r="AE81" s="728" t="s">
        <v>121</v>
      </c>
      <c r="AF81" s="727"/>
      <c r="AG81" s="726" t="s">
        <v>375</v>
      </c>
    </row>
    <row r="82" spans="1:33" s="491" customFormat="1" x14ac:dyDescent="0.25">
      <c r="A82" s="743"/>
      <c r="B82" s="743"/>
      <c r="C82" s="743" t="str">
        <f t="shared" si="4"/>
        <v/>
      </c>
      <c r="D82" s="742">
        <v>1</v>
      </c>
      <c r="E82" s="742"/>
      <c r="F82" s="742"/>
      <c r="G82" s="743"/>
      <c r="H82" s="743"/>
      <c r="I82" s="742"/>
      <c r="J82" s="743"/>
      <c r="K82" s="742"/>
      <c r="L82" s="742"/>
      <c r="M82" s="742"/>
      <c r="N82" s="741"/>
      <c r="O82" s="741"/>
      <c r="P82" s="746">
        <v>4551</v>
      </c>
      <c r="Q82" s="737" t="s">
        <v>1750</v>
      </c>
      <c r="R82" s="738" t="s">
        <v>1301</v>
      </c>
      <c r="S82" s="737" t="s">
        <v>1514</v>
      </c>
      <c r="T82" s="736" t="s">
        <v>1749</v>
      </c>
      <c r="U82" s="731">
        <v>1993</v>
      </c>
      <c r="V82" s="734" t="s">
        <v>1553</v>
      </c>
      <c r="W82" s="731">
        <v>2020</v>
      </c>
      <c r="X82" s="730"/>
      <c r="Y82" s="750"/>
      <c r="Z82" s="732"/>
      <c r="AA82" s="748"/>
      <c r="AB82" s="749">
        <f t="shared" si="5"/>
        <v>2</v>
      </c>
      <c r="AC82" s="748" t="s">
        <v>698</v>
      </c>
      <c r="AD82" s="747">
        <v>2021</v>
      </c>
      <c r="AE82" s="728" t="s">
        <v>121</v>
      </c>
      <c r="AF82" s="727"/>
      <c r="AG82" s="726" t="s">
        <v>375</v>
      </c>
    </row>
    <row r="83" spans="1:33" s="491" customFormat="1" x14ac:dyDescent="0.25">
      <c r="A83" s="743"/>
      <c r="B83" s="743"/>
      <c r="C83" s="743" t="str">
        <f t="shared" si="4"/>
        <v/>
      </c>
      <c r="D83" s="742"/>
      <c r="E83" s="742">
        <v>1</v>
      </c>
      <c r="F83" s="742"/>
      <c r="G83" s="743"/>
      <c r="H83" s="743"/>
      <c r="I83" s="742"/>
      <c r="J83" s="743"/>
      <c r="K83" s="742"/>
      <c r="L83" s="742"/>
      <c r="M83" s="742"/>
      <c r="N83" s="741">
        <v>1</v>
      </c>
      <c r="O83" s="741"/>
      <c r="P83" s="746">
        <v>4566</v>
      </c>
      <c r="Q83" s="739" t="s">
        <v>1748</v>
      </c>
      <c r="R83" s="745" t="s">
        <v>1301</v>
      </c>
      <c r="S83" s="737" t="s">
        <v>1514</v>
      </c>
      <c r="T83" s="744" t="s">
        <v>1747</v>
      </c>
      <c r="U83" s="735">
        <v>1989</v>
      </c>
      <c r="V83" s="752" t="s">
        <v>1640</v>
      </c>
      <c r="W83" s="731">
        <v>2020</v>
      </c>
      <c r="X83" s="752"/>
      <c r="Y83" s="750"/>
      <c r="Z83" s="732"/>
      <c r="AA83" s="748"/>
      <c r="AB83" s="749">
        <f>IF(Z83="",YEAR('[1]11.2021'!$AC$1)-$W83,YEAR('[1]11.2021'!$AC$1)-$Y83)</f>
        <v>1</v>
      </c>
      <c r="AC83" s="730" t="s">
        <v>698</v>
      </c>
      <c r="AD83" s="729">
        <v>2022</v>
      </c>
      <c r="AE83" s="728" t="s">
        <v>121</v>
      </c>
      <c r="AF83" s="727"/>
      <c r="AG83" s="726" t="s">
        <v>375</v>
      </c>
    </row>
    <row r="84" spans="1:33" s="491" customFormat="1" x14ac:dyDescent="0.25">
      <c r="A84" s="743"/>
      <c r="B84" s="743"/>
      <c r="C84" s="743" t="str">
        <f t="shared" si="4"/>
        <v/>
      </c>
      <c r="D84" s="742"/>
      <c r="E84" s="742">
        <v>1</v>
      </c>
      <c r="F84" s="742"/>
      <c r="G84" s="743"/>
      <c r="H84" s="743"/>
      <c r="I84" s="742"/>
      <c r="J84" s="743"/>
      <c r="K84" s="742"/>
      <c r="L84" s="742"/>
      <c r="M84" s="742"/>
      <c r="N84" s="741"/>
      <c r="O84" s="741"/>
      <c r="P84" s="746">
        <v>9739</v>
      </c>
      <c r="Q84" s="739" t="s">
        <v>902</v>
      </c>
      <c r="R84" s="745" t="s">
        <v>359</v>
      </c>
      <c r="S84" s="737" t="s">
        <v>1514</v>
      </c>
      <c r="T84" s="744" t="s">
        <v>899</v>
      </c>
      <c r="U84" s="735">
        <v>1995</v>
      </c>
      <c r="V84" s="734" t="s">
        <v>628</v>
      </c>
      <c r="W84" s="731">
        <v>2016</v>
      </c>
      <c r="X84" s="734" t="s">
        <v>1640</v>
      </c>
      <c r="Y84" s="750">
        <v>2021</v>
      </c>
      <c r="Z84" s="732" t="s">
        <v>1547</v>
      </c>
      <c r="AA84" s="748"/>
      <c r="AB84" s="749">
        <f t="shared" ref="AB84:AB115" si="6">IF(Z84="",YEAR($AC$1)-$W84,YEAR($AC$1)-$Y84)</f>
        <v>1</v>
      </c>
      <c r="AC84" s="748" t="s">
        <v>698</v>
      </c>
      <c r="AD84" s="747">
        <v>2019</v>
      </c>
      <c r="AE84" s="728" t="s">
        <v>121</v>
      </c>
      <c r="AF84" s="727"/>
      <c r="AG84" s="726" t="s">
        <v>375</v>
      </c>
    </row>
    <row r="85" spans="1:33" s="491" customFormat="1" x14ac:dyDescent="0.25">
      <c r="A85" s="743"/>
      <c r="B85" s="743"/>
      <c r="C85" s="743" t="str">
        <f t="shared" si="4"/>
        <v/>
      </c>
      <c r="D85" s="742"/>
      <c r="E85" s="742">
        <v>1</v>
      </c>
      <c r="F85" s="742"/>
      <c r="G85" s="743"/>
      <c r="H85" s="743"/>
      <c r="I85" s="742"/>
      <c r="J85" s="743"/>
      <c r="K85" s="742"/>
      <c r="L85" s="742"/>
      <c r="M85" s="742"/>
      <c r="N85" s="741"/>
      <c r="O85" s="741"/>
      <c r="P85" s="746">
        <v>4564</v>
      </c>
      <c r="Q85" s="739" t="s">
        <v>1746</v>
      </c>
      <c r="R85" s="745" t="s">
        <v>1301</v>
      </c>
      <c r="S85" s="737" t="s">
        <v>1514</v>
      </c>
      <c r="T85" s="744" t="s">
        <v>1745</v>
      </c>
      <c r="U85" s="735">
        <v>1989</v>
      </c>
      <c r="V85" s="734" t="s">
        <v>1640</v>
      </c>
      <c r="W85" s="731">
        <v>2021</v>
      </c>
      <c r="X85" s="734"/>
      <c r="Y85" s="750"/>
      <c r="Z85" s="732"/>
      <c r="AA85" s="748"/>
      <c r="AB85" s="749">
        <f t="shared" si="6"/>
        <v>1</v>
      </c>
      <c r="AC85" s="748" t="s">
        <v>698</v>
      </c>
      <c r="AD85" s="747">
        <v>2021</v>
      </c>
      <c r="AE85" s="728" t="s">
        <v>121</v>
      </c>
      <c r="AF85" s="727"/>
      <c r="AG85" s="726" t="s">
        <v>375</v>
      </c>
    </row>
    <row r="86" spans="1:33" s="491" customFormat="1" x14ac:dyDescent="0.25">
      <c r="A86" s="743"/>
      <c r="B86" s="743"/>
      <c r="C86" s="743">
        <f t="shared" si="4"/>
        <v>1</v>
      </c>
      <c r="D86" s="742"/>
      <c r="E86" s="742"/>
      <c r="F86" s="760"/>
      <c r="G86" s="761"/>
      <c r="H86" s="761">
        <v>1</v>
      </c>
      <c r="I86" s="760">
        <v>1</v>
      </c>
      <c r="J86" s="761"/>
      <c r="K86" s="760"/>
      <c r="L86" s="760"/>
      <c r="M86" s="760"/>
      <c r="N86" s="759">
        <v>1</v>
      </c>
      <c r="O86" s="759"/>
      <c r="P86" s="746">
        <v>3211</v>
      </c>
      <c r="Q86" s="737" t="s">
        <v>1125</v>
      </c>
      <c r="R86" s="763" t="s">
        <v>358</v>
      </c>
      <c r="S86" s="737" t="s">
        <v>928</v>
      </c>
      <c r="T86" s="752" t="s">
        <v>1126</v>
      </c>
      <c r="U86" s="731">
        <v>1954</v>
      </c>
      <c r="V86" s="734" t="s">
        <v>126</v>
      </c>
      <c r="W86" s="731">
        <v>1973</v>
      </c>
      <c r="X86" s="730" t="s">
        <v>1127</v>
      </c>
      <c r="Y86" s="750">
        <v>1979</v>
      </c>
      <c r="Z86" s="732"/>
      <c r="AA86" s="751"/>
      <c r="AB86" s="749">
        <f t="shared" si="6"/>
        <v>49</v>
      </c>
      <c r="AC86" s="748" t="s">
        <v>110</v>
      </c>
      <c r="AD86" s="747">
        <v>2015</v>
      </c>
      <c r="AE86" s="728" t="s">
        <v>105</v>
      </c>
      <c r="AF86" s="727"/>
      <c r="AG86" s="754" t="s">
        <v>1078</v>
      </c>
    </row>
    <row r="87" spans="1:33" s="491" customFormat="1" ht="15.75" x14ac:dyDescent="0.25">
      <c r="A87" s="743"/>
      <c r="B87" s="743"/>
      <c r="C87" s="743">
        <f t="shared" si="4"/>
        <v>1</v>
      </c>
      <c r="D87" s="742"/>
      <c r="E87" s="742"/>
      <c r="F87" s="760"/>
      <c r="G87" s="761"/>
      <c r="H87" s="761">
        <v>1</v>
      </c>
      <c r="I87" s="760">
        <v>1</v>
      </c>
      <c r="J87" s="761">
        <v>1</v>
      </c>
      <c r="K87" s="760"/>
      <c r="L87" s="760"/>
      <c r="M87" s="760"/>
      <c r="N87" s="759">
        <v>1</v>
      </c>
      <c r="O87" s="759"/>
      <c r="P87" s="746">
        <v>4250</v>
      </c>
      <c r="Q87" s="737" t="s">
        <v>478</v>
      </c>
      <c r="R87" s="763" t="s">
        <v>1303</v>
      </c>
      <c r="S87" s="737" t="s">
        <v>928</v>
      </c>
      <c r="T87" s="752" t="s">
        <v>136</v>
      </c>
      <c r="U87" s="731">
        <v>1955</v>
      </c>
      <c r="V87" s="734" t="s">
        <v>126</v>
      </c>
      <c r="W87" s="731">
        <v>1975</v>
      </c>
      <c r="X87" s="730"/>
      <c r="Y87" s="750"/>
      <c r="Z87" s="732"/>
      <c r="AA87" s="751" t="s">
        <v>135</v>
      </c>
      <c r="AB87" s="749">
        <f t="shared" si="6"/>
        <v>47</v>
      </c>
      <c r="AC87" s="748" t="s">
        <v>110</v>
      </c>
      <c r="AD87" s="747">
        <v>1996</v>
      </c>
      <c r="AE87" s="728" t="s">
        <v>1040</v>
      </c>
      <c r="AF87" s="727"/>
      <c r="AG87" s="754" t="s">
        <v>1078</v>
      </c>
    </row>
    <row r="88" spans="1:33" s="491" customFormat="1" x14ac:dyDescent="0.25">
      <c r="A88" s="743"/>
      <c r="B88" s="743"/>
      <c r="C88" s="743">
        <f t="shared" si="4"/>
        <v>1</v>
      </c>
      <c r="D88" s="742"/>
      <c r="E88" s="742"/>
      <c r="F88" s="760"/>
      <c r="G88" s="761"/>
      <c r="H88" s="761">
        <v>1</v>
      </c>
      <c r="I88" s="760">
        <v>1</v>
      </c>
      <c r="J88" s="761"/>
      <c r="K88" s="760"/>
      <c r="L88" s="760"/>
      <c r="M88" s="760"/>
      <c r="N88" s="759"/>
      <c r="O88" s="759"/>
      <c r="P88" s="746">
        <v>7622</v>
      </c>
      <c r="Q88" s="737" t="s">
        <v>486</v>
      </c>
      <c r="R88" s="763" t="s">
        <v>358</v>
      </c>
      <c r="S88" s="737" t="s">
        <v>928</v>
      </c>
      <c r="T88" s="752" t="s">
        <v>138</v>
      </c>
      <c r="U88" s="731">
        <v>1964</v>
      </c>
      <c r="V88" s="734" t="s">
        <v>126</v>
      </c>
      <c r="W88" s="731">
        <v>1985</v>
      </c>
      <c r="X88" s="730"/>
      <c r="Y88" s="750"/>
      <c r="Z88" s="732"/>
      <c r="AA88" s="751" t="s">
        <v>203</v>
      </c>
      <c r="AB88" s="749">
        <f t="shared" si="6"/>
        <v>37</v>
      </c>
      <c r="AC88" s="748" t="s">
        <v>110</v>
      </c>
      <c r="AD88" s="747">
        <v>1985</v>
      </c>
      <c r="AE88" s="728" t="s">
        <v>105</v>
      </c>
      <c r="AF88" s="727"/>
      <c r="AG88" s="726" t="s">
        <v>376</v>
      </c>
    </row>
    <row r="89" spans="1:33" s="491" customFormat="1" x14ac:dyDescent="0.25">
      <c r="A89" s="743"/>
      <c r="B89" s="743"/>
      <c r="C89" s="743">
        <f t="shared" si="4"/>
        <v>1</v>
      </c>
      <c r="D89" s="742"/>
      <c r="E89" s="742"/>
      <c r="F89" s="760">
        <v>1</v>
      </c>
      <c r="G89" s="761"/>
      <c r="H89" s="761"/>
      <c r="I89" s="760"/>
      <c r="J89" s="761"/>
      <c r="K89" s="760"/>
      <c r="L89" s="760"/>
      <c r="M89" s="760"/>
      <c r="N89" s="759"/>
      <c r="O89" s="759"/>
      <c r="P89" s="746">
        <v>4518</v>
      </c>
      <c r="Q89" s="737" t="s">
        <v>1744</v>
      </c>
      <c r="R89" s="763" t="s">
        <v>1301</v>
      </c>
      <c r="S89" s="737" t="s">
        <v>928</v>
      </c>
      <c r="T89" s="752" t="s">
        <v>1743</v>
      </c>
      <c r="U89" s="731">
        <v>1965</v>
      </c>
      <c r="V89" s="734" t="s">
        <v>1742</v>
      </c>
      <c r="W89" s="731">
        <v>1988</v>
      </c>
      <c r="X89" s="730"/>
      <c r="Y89" s="750"/>
      <c r="Z89" s="732"/>
      <c r="AA89" s="751" t="s">
        <v>1741</v>
      </c>
      <c r="AB89" s="749">
        <f t="shared" si="6"/>
        <v>34</v>
      </c>
      <c r="AC89" s="748" t="s">
        <v>110</v>
      </c>
      <c r="AD89" s="747">
        <v>2020</v>
      </c>
      <c r="AE89" s="728" t="s">
        <v>105</v>
      </c>
      <c r="AF89" s="727"/>
      <c r="AG89" s="726" t="s">
        <v>376</v>
      </c>
    </row>
    <row r="90" spans="1:33" s="491" customFormat="1" x14ac:dyDescent="0.25">
      <c r="A90" s="743"/>
      <c r="B90" s="743"/>
      <c r="C90" s="743">
        <f t="shared" si="4"/>
        <v>1</v>
      </c>
      <c r="D90" s="742"/>
      <c r="E90" s="742"/>
      <c r="F90" s="760"/>
      <c r="G90" s="761"/>
      <c r="H90" s="761">
        <v>1</v>
      </c>
      <c r="I90" s="760">
        <v>1</v>
      </c>
      <c r="J90" s="761"/>
      <c r="K90" s="760"/>
      <c r="L90" s="760"/>
      <c r="M90" s="760"/>
      <c r="N90" s="759"/>
      <c r="O90" s="759"/>
      <c r="P90" s="746">
        <v>9658</v>
      </c>
      <c r="Q90" s="737" t="s">
        <v>494</v>
      </c>
      <c r="R90" s="763" t="s">
        <v>358</v>
      </c>
      <c r="S90" s="737" t="s">
        <v>928</v>
      </c>
      <c r="T90" s="736" t="s">
        <v>178</v>
      </c>
      <c r="U90" s="731">
        <v>1978</v>
      </c>
      <c r="V90" s="734" t="s">
        <v>235</v>
      </c>
      <c r="W90" s="731">
        <v>2001</v>
      </c>
      <c r="X90" s="730"/>
      <c r="Y90" s="750"/>
      <c r="Z90" s="732"/>
      <c r="AA90" s="748" t="s">
        <v>289</v>
      </c>
      <c r="AB90" s="749">
        <f t="shared" si="6"/>
        <v>21</v>
      </c>
      <c r="AC90" s="748" t="s">
        <v>110</v>
      </c>
      <c r="AD90" s="747">
        <v>2002</v>
      </c>
      <c r="AE90" s="728" t="s">
        <v>105</v>
      </c>
      <c r="AF90" s="727"/>
      <c r="AG90" s="726" t="s">
        <v>376</v>
      </c>
    </row>
    <row r="91" spans="1:33" s="491" customFormat="1" ht="27" x14ac:dyDescent="0.25">
      <c r="A91" s="743"/>
      <c r="B91" s="743"/>
      <c r="C91" s="743">
        <f t="shared" si="4"/>
        <v>1</v>
      </c>
      <c r="D91" s="742"/>
      <c r="E91" s="742">
        <v>1</v>
      </c>
      <c r="F91" s="760"/>
      <c r="G91" s="761"/>
      <c r="H91" s="761">
        <v>1</v>
      </c>
      <c r="I91" s="760"/>
      <c r="J91" s="761"/>
      <c r="K91" s="760"/>
      <c r="L91" s="760"/>
      <c r="M91" s="760"/>
      <c r="N91" s="759"/>
      <c r="O91" s="759"/>
      <c r="P91" s="746">
        <v>3216</v>
      </c>
      <c r="Q91" s="737" t="s">
        <v>1258</v>
      </c>
      <c r="R91" s="763" t="s">
        <v>1301</v>
      </c>
      <c r="S91" s="737" t="s">
        <v>928</v>
      </c>
      <c r="T91" s="736" t="s">
        <v>1259</v>
      </c>
      <c r="U91" s="731">
        <v>1972</v>
      </c>
      <c r="V91" s="734" t="s">
        <v>1740</v>
      </c>
      <c r="W91" s="731">
        <v>2009</v>
      </c>
      <c r="X91" s="730"/>
      <c r="Y91" s="750"/>
      <c r="Z91" s="732"/>
      <c r="AA91" s="751"/>
      <c r="AB91" s="749">
        <f t="shared" si="6"/>
        <v>13</v>
      </c>
      <c r="AC91" s="732" t="s">
        <v>1261</v>
      </c>
      <c r="AD91" s="728">
        <v>2017</v>
      </c>
      <c r="AE91" s="728" t="s">
        <v>95</v>
      </c>
      <c r="AF91" s="727"/>
      <c r="AG91" s="764" t="s">
        <v>376</v>
      </c>
    </row>
    <row r="92" spans="1:33" s="491" customFormat="1" x14ac:dyDescent="0.25">
      <c r="A92" s="743"/>
      <c r="B92" s="743"/>
      <c r="C92" s="743" t="str">
        <f t="shared" si="4"/>
        <v/>
      </c>
      <c r="D92" s="742"/>
      <c r="E92" s="742"/>
      <c r="F92" s="760">
        <v>1</v>
      </c>
      <c r="G92" s="761">
        <v>1</v>
      </c>
      <c r="H92" s="761"/>
      <c r="I92" s="760"/>
      <c r="J92" s="761"/>
      <c r="K92" s="760"/>
      <c r="L92" s="760"/>
      <c r="M92" s="760"/>
      <c r="N92" s="759"/>
      <c r="O92" s="759"/>
      <c r="P92" s="746">
        <v>4511</v>
      </c>
      <c r="Q92" s="737" t="s">
        <v>1739</v>
      </c>
      <c r="R92" s="763" t="s">
        <v>1140</v>
      </c>
      <c r="S92" s="737" t="s">
        <v>928</v>
      </c>
      <c r="T92" s="736" t="s">
        <v>1738</v>
      </c>
      <c r="U92" s="731">
        <v>1987</v>
      </c>
      <c r="V92" s="734" t="s">
        <v>1737</v>
      </c>
      <c r="W92" s="731">
        <v>2008</v>
      </c>
      <c r="X92" s="734" t="s">
        <v>1736</v>
      </c>
      <c r="Y92" s="750">
        <v>2013</v>
      </c>
      <c r="Z92" s="753" t="s">
        <v>1547</v>
      </c>
      <c r="AA92" s="748"/>
      <c r="AB92" s="749">
        <f t="shared" si="6"/>
        <v>9</v>
      </c>
      <c r="AC92" s="732" t="s">
        <v>110</v>
      </c>
      <c r="AD92" s="728">
        <v>2019</v>
      </c>
      <c r="AE92" s="728" t="s">
        <v>105</v>
      </c>
      <c r="AF92" s="727"/>
      <c r="AG92" s="764" t="s">
        <v>1735</v>
      </c>
    </row>
    <row r="93" spans="1:33" s="491" customFormat="1" ht="27" x14ac:dyDescent="0.25">
      <c r="A93" s="743"/>
      <c r="B93" s="743"/>
      <c r="C93" s="743" t="str">
        <f t="shared" si="4"/>
        <v/>
      </c>
      <c r="D93" s="742"/>
      <c r="E93" s="742"/>
      <c r="F93" s="760"/>
      <c r="G93" s="761"/>
      <c r="H93" s="761">
        <v>1</v>
      </c>
      <c r="I93" s="760">
        <v>1</v>
      </c>
      <c r="J93" s="761"/>
      <c r="K93" s="760"/>
      <c r="L93" s="760"/>
      <c r="M93" s="760"/>
      <c r="N93" s="759"/>
      <c r="O93" s="759"/>
      <c r="P93" s="746">
        <v>6765</v>
      </c>
      <c r="Q93" s="737" t="s">
        <v>617</v>
      </c>
      <c r="R93" s="763" t="s">
        <v>358</v>
      </c>
      <c r="S93" s="737" t="s">
        <v>928</v>
      </c>
      <c r="T93" s="736" t="s">
        <v>618</v>
      </c>
      <c r="U93" s="731">
        <v>1985</v>
      </c>
      <c r="V93" s="734" t="s">
        <v>235</v>
      </c>
      <c r="W93" s="731">
        <v>2006</v>
      </c>
      <c r="X93" s="734" t="s">
        <v>1734</v>
      </c>
      <c r="Y93" s="750">
        <v>2014</v>
      </c>
      <c r="Z93" s="753" t="s">
        <v>1547</v>
      </c>
      <c r="AA93" s="748"/>
      <c r="AB93" s="749">
        <f t="shared" si="6"/>
        <v>8</v>
      </c>
      <c r="AC93" s="732" t="s">
        <v>110</v>
      </c>
      <c r="AD93" s="728">
        <v>2010</v>
      </c>
      <c r="AE93" s="728" t="s">
        <v>105</v>
      </c>
      <c r="AF93" s="727"/>
      <c r="AG93" s="764" t="s">
        <v>376</v>
      </c>
    </row>
    <row r="94" spans="1:33" s="491" customFormat="1" ht="27" x14ac:dyDescent="0.25">
      <c r="A94" s="743"/>
      <c r="B94" s="743"/>
      <c r="C94" s="743" t="str">
        <f t="shared" si="4"/>
        <v/>
      </c>
      <c r="D94" s="742"/>
      <c r="E94" s="742"/>
      <c r="F94" s="742"/>
      <c r="G94" s="743"/>
      <c r="H94" s="743"/>
      <c r="I94" s="742">
        <v>1</v>
      </c>
      <c r="J94" s="743"/>
      <c r="K94" s="742"/>
      <c r="L94" s="742"/>
      <c r="M94" s="742"/>
      <c r="N94" s="741"/>
      <c r="O94" s="741"/>
      <c r="P94" s="746">
        <v>9715</v>
      </c>
      <c r="Q94" s="737" t="s">
        <v>594</v>
      </c>
      <c r="R94" s="738" t="s">
        <v>359</v>
      </c>
      <c r="S94" s="737" t="s">
        <v>928</v>
      </c>
      <c r="T94" s="752" t="s">
        <v>595</v>
      </c>
      <c r="U94" s="731">
        <v>1992</v>
      </c>
      <c r="V94" s="734" t="s">
        <v>235</v>
      </c>
      <c r="W94" s="731">
        <v>2013</v>
      </c>
      <c r="X94" s="730" t="s">
        <v>1642</v>
      </c>
      <c r="Y94" s="750">
        <v>2021</v>
      </c>
      <c r="Z94" s="732" t="s">
        <v>1547</v>
      </c>
      <c r="AA94" s="748"/>
      <c r="AB94" s="749">
        <f t="shared" si="6"/>
        <v>1</v>
      </c>
      <c r="AC94" s="748" t="s">
        <v>235</v>
      </c>
      <c r="AD94" s="747">
        <v>2013</v>
      </c>
      <c r="AE94" s="728" t="s">
        <v>121</v>
      </c>
      <c r="AF94" s="727"/>
      <c r="AG94" s="726" t="s">
        <v>1211</v>
      </c>
    </row>
    <row r="95" spans="1:33" s="491" customFormat="1" x14ac:dyDescent="0.25">
      <c r="A95" s="743"/>
      <c r="B95" s="743"/>
      <c r="C95" s="743">
        <f t="shared" si="4"/>
        <v>1</v>
      </c>
      <c r="D95" s="742"/>
      <c r="E95" s="742"/>
      <c r="F95" s="760"/>
      <c r="G95" s="761"/>
      <c r="H95" s="761"/>
      <c r="I95" s="760">
        <v>1</v>
      </c>
      <c r="J95" s="761">
        <v>1</v>
      </c>
      <c r="K95" s="760"/>
      <c r="L95" s="760"/>
      <c r="M95" s="760"/>
      <c r="N95" s="759"/>
      <c r="O95" s="759"/>
      <c r="P95" s="746">
        <v>6628</v>
      </c>
      <c r="Q95" s="737" t="s">
        <v>483</v>
      </c>
      <c r="R95" s="763" t="s">
        <v>1301</v>
      </c>
      <c r="S95" s="737" t="s">
        <v>928</v>
      </c>
      <c r="T95" s="752" t="s">
        <v>137</v>
      </c>
      <c r="U95" s="731">
        <v>1958</v>
      </c>
      <c r="V95" s="734" t="s">
        <v>126</v>
      </c>
      <c r="W95" s="731">
        <v>1977</v>
      </c>
      <c r="X95" s="730"/>
      <c r="Y95" s="750"/>
      <c r="Z95" s="732"/>
      <c r="AA95" s="751"/>
      <c r="AB95" s="749">
        <f t="shared" si="6"/>
        <v>45</v>
      </c>
      <c r="AC95" s="748" t="s">
        <v>1588</v>
      </c>
      <c r="AD95" s="747">
        <v>1974</v>
      </c>
      <c r="AE95" s="728" t="s">
        <v>121</v>
      </c>
      <c r="AF95" s="727"/>
      <c r="AG95" s="726" t="s">
        <v>377</v>
      </c>
    </row>
    <row r="96" spans="1:33" s="491" customFormat="1" x14ac:dyDescent="0.25">
      <c r="A96" s="743"/>
      <c r="B96" s="743"/>
      <c r="C96" s="743">
        <f t="shared" si="4"/>
        <v>1</v>
      </c>
      <c r="D96" s="742"/>
      <c r="E96" s="742"/>
      <c r="F96" s="760"/>
      <c r="G96" s="761"/>
      <c r="H96" s="761"/>
      <c r="I96" s="760">
        <v>1</v>
      </c>
      <c r="J96" s="761">
        <v>1</v>
      </c>
      <c r="K96" s="760"/>
      <c r="L96" s="760"/>
      <c r="M96" s="760"/>
      <c r="N96" s="759">
        <v>1</v>
      </c>
      <c r="O96" s="759"/>
      <c r="P96" s="746">
        <v>6659</v>
      </c>
      <c r="Q96" s="737" t="s">
        <v>484</v>
      </c>
      <c r="R96" s="763" t="s">
        <v>358</v>
      </c>
      <c r="S96" s="737" t="s">
        <v>928</v>
      </c>
      <c r="T96" s="752" t="s">
        <v>271</v>
      </c>
      <c r="U96" s="731">
        <v>1958</v>
      </c>
      <c r="V96" s="734" t="s">
        <v>126</v>
      </c>
      <c r="W96" s="731">
        <v>1978</v>
      </c>
      <c r="X96" s="730"/>
      <c r="Y96" s="750"/>
      <c r="Z96" s="732"/>
      <c r="AA96" s="751"/>
      <c r="AB96" s="749">
        <f t="shared" si="6"/>
        <v>44</v>
      </c>
      <c r="AC96" s="748" t="s">
        <v>1589</v>
      </c>
      <c r="AD96" s="747">
        <v>1993</v>
      </c>
      <c r="AE96" s="728" t="s">
        <v>121</v>
      </c>
      <c r="AF96" s="727"/>
      <c r="AG96" s="754" t="s">
        <v>1078</v>
      </c>
    </row>
    <row r="97" spans="1:123" s="491" customFormat="1" x14ac:dyDescent="0.25">
      <c r="A97" s="743"/>
      <c r="B97" s="743"/>
      <c r="C97" s="743">
        <f t="shared" si="4"/>
        <v>1</v>
      </c>
      <c r="D97" s="742"/>
      <c r="E97" s="742"/>
      <c r="F97" s="760"/>
      <c r="G97" s="761"/>
      <c r="H97" s="761"/>
      <c r="I97" s="760">
        <v>1</v>
      </c>
      <c r="J97" s="761">
        <v>1</v>
      </c>
      <c r="K97" s="760"/>
      <c r="L97" s="760"/>
      <c r="M97" s="760"/>
      <c r="N97" s="759"/>
      <c r="O97" s="759"/>
      <c r="P97" s="746">
        <v>4354</v>
      </c>
      <c r="Q97" s="737" t="s">
        <v>632</v>
      </c>
      <c r="R97" s="763" t="s">
        <v>359</v>
      </c>
      <c r="S97" s="737" t="s">
        <v>928</v>
      </c>
      <c r="T97" s="752" t="s">
        <v>633</v>
      </c>
      <c r="U97" s="731">
        <v>1958</v>
      </c>
      <c r="V97" s="734" t="s">
        <v>634</v>
      </c>
      <c r="W97" s="731">
        <v>1980</v>
      </c>
      <c r="X97" s="730"/>
      <c r="Y97" s="750"/>
      <c r="Z97" s="732"/>
      <c r="AA97" s="751"/>
      <c r="AB97" s="749">
        <f t="shared" si="6"/>
        <v>42</v>
      </c>
      <c r="AC97" s="748" t="s">
        <v>107</v>
      </c>
      <c r="AD97" s="747">
        <v>2010</v>
      </c>
      <c r="AE97" s="728" t="s">
        <v>121</v>
      </c>
      <c r="AF97" s="727"/>
      <c r="AG97" s="762" t="s">
        <v>1098</v>
      </c>
    </row>
    <row r="98" spans="1:123" s="491" customFormat="1" x14ac:dyDescent="0.25">
      <c r="A98" s="743"/>
      <c r="B98" s="743"/>
      <c r="C98" s="743">
        <f t="shared" si="4"/>
        <v>1</v>
      </c>
      <c r="D98" s="742"/>
      <c r="E98" s="742"/>
      <c r="F98" s="760"/>
      <c r="G98" s="761"/>
      <c r="H98" s="761"/>
      <c r="I98" s="760">
        <v>1</v>
      </c>
      <c r="J98" s="761">
        <v>1</v>
      </c>
      <c r="K98" s="760"/>
      <c r="L98" s="760"/>
      <c r="M98" s="760"/>
      <c r="N98" s="759"/>
      <c r="O98" s="759"/>
      <c r="P98" s="746">
        <v>8585</v>
      </c>
      <c r="Q98" s="737" t="s">
        <v>1309</v>
      </c>
      <c r="R98" s="763" t="s">
        <v>358</v>
      </c>
      <c r="S98" s="737" t="s">
        <v>928</v>
      </c>
      <c r="T98" s="752" t="s">
        <v>1310</v>
      </c>
      <c r="U98" s="731">
        <v>1965</v>
      </c>
      <c r="V98" s="734" t="s">
        <v>126</v>
      </c>
      <c r="W98" s="731">
        <v>1985</v>
      </c>
      <c r="X98" s="730"/>
      <c r="Y98" s="750"/>
      <c r="Z98" s="732"/>
      <c r="AA98" s="751" t="s">
        <v>1224</v>
      </c>
      <c r="AB98" s="749">
        <f t="shared" si="6"/>
        <v>37</v>
      </c>
      <c r="AC98" s="748" t="s">
        <v>1588</v>
      </c>
      <c r="AD98" s="747">
        <v>2018</v>
      </c>
      <c r="AE98" s="728" t="s">
        <v>121</v>
      </c>
      <c r="AF98" s="727"/>
      <c r="AG98" s="726" t="s">
        <v>420</v>
      </c>
    </row>
    <row r="99" spans="1:123" s="491" customFormat="1" x14ac:dyDescent="0.25">
      <c r="A99" s="743"/>
      <c r="B99" s="743"/>
      <c r="C99" s="743">
        <f t="shared" si="4"/>
        <v>1</v>
      </c>
      <c r="D99" s="742"/>
      <c r="E99" s="742"/>
      <c r="F99" s="760"/>
      <c r="G99" s="761"/>
      <c r="H99" s="761"/>
      <c r="I99" s="760">
        <v>1</v>
      </c>
      <c r="J99" s="761"/>
      <c r="K99" s="760"/>
      <c r="L99" s="760"/>
      <c r="M99" s="760"/>
      <c r="N99" s="759"/>
      <c r="O99" s="759"/>
      <c r="P99" s="746">
        <v>6741</v>
      </c>
      <c r="Q99" s="737" t="s">
        <v>488</v>
      </c>
      <c r="R99" s="763" t="s">
        <v>361</v>
      </c>
      <c r="S99" s="737" t="s">
        <v>928</v>
      </c>
      <c r="T99" s="752" t="s">
        <v>144</v>
      </c>
      <c r="U99" s="731">
        <v>1968</v>
      </c>
      <c r="V99" s="734" t="s">
        <v>126</v>
      </c>
      <c r="W99" s="731">
        <v>1989</v>
      </c>
      <c r="X99" s="730"/>
      <c r="Y99" s="750"/>
      <c r="Z99" s="732"/>
      <c r="AA99" s="751" t="s">
        <v>940</v>
      </c>
      <c r="AB99" s="749">
        <f t="shared" si="6"/>
        <v>33</v>
      </c>
      <c r="AC99" s="748" t="s">
        <v>939</v>
      </c>
      <c r="AD99" s="747">
        <v>1994</v>
      </c>
      <c r="AE99" s="728" t="s">
        <v>121</v>
      </c>
      <c r="AF99" s="727"/>
      <c r="AG99" s="726" t="s">
        <v>375</v>
      </c>
    </row>
    <row r="100" spans="1:123" s="491" customFormat="1" x14ac:dyDescent="0.25">
      <c r="A100" s="743"/>
      <c r="B100" s="743">
        <v>1</v>
      </c>
      <c r="C100" s="743">
        <f t="shared" si="4"/>
        <v>1</v>
      </c>
      <c r="D100" s="742"/>
      <c r="E100" s="742"/>
      <c r="F100" s="760"/>
      <c r="G100" s="761"/>
      <c r="H100" s="761"/>
      <c r="I100" s="760">
        <v>1</v>
      </c>
      <c r="J100" s="761">
        <v>1</v>
      </c>
      <c r="K100" s="760"/>
      <c r="L100" s="760"/>
      <c r="M100" s="760"/>
      <c r="N100" s="759"/>
      <c r="O100" s="759"/>
      <c r="P100" s="746">
        <v>7637</v>
      </c>
      <c r="Q100" s="737" t="s">
        <v>492</v>
      </c>
      <c r="R100" s="763" t="s">
        <v>361</v>
      </c>
      <c r="S100" s="737" t="s">
        <v>928</v>
      </c>
      <c r="T100" s="752" t="s">
        <v>143</v>
      </c>
      <c r="U100" s="731">
        <v>1968</v>
      </c>
      <c r="V100" s="734" t="s">
        <v>128</v>
      </c>
      <c r="W100" s="731">
        <v>1989</v>
      </c>
      <c r="X100" s="730"/>
      <c r="Y100" s="750"/>
      <c r="Z100" s="732"/>
      <c r="AA100" s="751"/>
      <c r="AB100" s="749">
        <f t="shared" si="6"/>
        <v>33</v>
      </c>
      <c r="AC100" s="748" t="s">
        <v>1587</v>
      </c>
      <c r="AD100" s="747">
        <v>1989</v>
      </c>
      <c r="AE100" s="728" t="s">
        <v>121</v>
      </c>
      <c r="AF100" s="727"/>
      <c r="AG100" s="762" t="s">
        <v>377</v>
      </c>
    </row>
    <row r="101" spans="1:123" s="491" customFormat="1" ht="15.75" x14ac:dyDescent="0.25">
      <c r="A101" s="743"/>
      <c r="B101" s="743"/>
      <c r="C101" s="743" t="str">
        <f t="shared" ref="C101:C132" si="7">IF(AB101&gt;=10,1,"")</f>
        <v/>
      </c>
      <c r="D101" s="742"/>
      <c r="E101" s="742"/>
      <c r="F101" s="760"/>
      <c r="G101" s="761"/>
      <c r="H101" s="761"/>
      <c r="I101" s="760">
        <v>1</v>
      </c>
      <c r="J101" s="761">
        <v>1</v>
      </c>
      <c r="K101" s="760"/>
      <c r="L101" s="760"/>
      <c r="M101" s="760"/>
      <c r="N101" s="759"/>
      <c r="O101" s="759"/>
      <c r="P101" s="746">
        <v>7641</v>
      </c>
      <c r="Q101" s="737" t="s">
        <v>487</v>
      </c>
      <c r="R101" s="763" t="s">
        <v>1140</v>
      </c>
      <c r="S101" s="737" t="s">
        <v>928</v>
      </c>
      <c r="T101" s="752" t="s">
        <v>1573</v>
      </c>
      <c r="U101" s="731">
        <v>1970</v>
      </c>
      <c r="V101" s="734" t="s">
        <v>126</v>
      </c>
      <c r="W101" s="731">
        <v>1988</v>
      </c>
      <c r="X101" s="730" t="s">
        <v>1733</v>
      </c>
      <c r="Y101" s="750">
        <v>2019</v>
      </c>
      <c r="Z101" s="753" t="s">
        <v>1547</v>
      </c>
      <c r="AA101" s="751" t="s">
        <v>1224</v>
      </c>
      <c r="AB101" s="749">
        <f t="shared" si="6"/>
        <v>3</v>
      </c>
      <c r="AC101" s="748" t="s">
        <v>1545</v>
      </c>
      <c r="AD101" s="747">
        <v>1990</v>
      </c>
      <c r="AE101" s="728" t="s">
        <v>1040</v>
      </c>
      <c r="AF101" s="727"/>
      <c r="AG101" s="726" t="s">
        <v>1213</v>
      </c>
    </row>
    <row r="102" spans="1:123" s="491" customFormat="1" x14ac:dyDescent="0.25">
      <c r="A102" s="743"/>
      <c r="B102" s="743"/>
      <c r="C102" s="743">
        <f t="shared" si="7"/>
        <v>1</v>
      </c>
      <c r="D102" s="742"/>
      <c r="E102" s="742"/>
      <c r="F102" s="760"/>
      <c r="G102" s="761"/>
      <c r="H102" s="761"/>
      <c r="I102" s="760">
        <v>1</v>
      </c>
      <c r="J102" s="761">
        <v>1</v>
      </c>
      <c r="K102" s="760"/>
      <c r="L102" s="760"/>
      <c r="M102" s="760"/>
      <c r="N102" s="759"/>
      <c r="O102" s="759"/>
      <c r="P102" s="746">
        <v>9618</v>
      </c>
      <c r="Q102" s="737" t="s">
        <v>489</v>
      </c>
      <c r="R102" s="763" t="s">
        <v>359</v>
      </c>
      <c r="S102" s="737" t="s">
        <v>928</v>
      </c>
      <c r="T102" s="752" t="s">
        <v>146</v>
      </c>
      <c r="U102" s="731">
        <v>1970</v>
      </c>
      <c r="V102" s="734" t="s">
        <v>126</v>
      </c>
      <c r="W102" s="731">
        <v>1991</v>
      </c>
      <c r="X102" s="730"/>
      <c r="Y102" s="750"/>
      <c r="Z102" s="732"/>
      <c r="AA102" s="751"/>
      <c r="AB102" s="749">
        <f t="shared" si="6"/>
        <v>31</v>
      </c>
      <c r="AC102" s="748" t="s">
        <v>1588</v>
      </c>
      <c r="AD102" s="747">
        <v>1987</v>
      </c>
      <c r="AE102" s="728" t="s">
        <v>121</v>
      </c>
      <c r="AF102" s="727"/>
      <c r="AG102" s="726" t="s">
        <v>394</v>
      </c>
    </row>
    <row r="103" spans="1:123" s="491" customFormat="1" x14ac:dyDescent="0.25">
      <c r="A103" s="743"/>
      <c r="B103" s="743"/>
      <c r="C103" s="743">
        <f t="shared" si="7"/>
        <v>1</v>
      </c>
      <c r="D103" s="742"/>
      <c r="E103" s="742"/>
      <c r="F103" s="760"/>
      <c r="G103" s="761"/>
      <c r="H103" s="761"/>
      <c r="I103" s="760">
        <v>1</v>
      </c>
      <c r="J103" s="761">
        <v>1</v>
      </c>
      <c r="K103" s="760"/>
      <c r="L103" s="760"/>
      <c r="M103" s="760"/>
      <c r="N103" s="759"/>
      <c r="O103" s="759"/>
      <c r="P103" s="746">
        <v>9623</v>
      </c>
      <c r="Q103" s="737" t="s">
        <v>490</v>
      </c>
      <c r="R103" s="763" t="s">
        <v>1301</v>
      </c>
      <c r="S103" s="737" t="s">
        <v>928</v>
      </c>
      <c r="T103" s="752" t="s">
        <v>1574</v>
      </c>
      <c r="U103" s="731">
        <v>1970</v>
      </c>
      <c r="V103" s="734" t="s">
        <v>126</v>
      </c>
      <c r="W103" s="731">
        <v>1992</v>
      </c>
      <c r="X103" s="730"/>
      <c r="Y103" s="750"/>
      <c r="Z103" s="732"/>
      <c r="AA103" s="751"/>
      <c r="AB103" s="749">
        <f t="shared" si="6"/>
        <v>30</v>
      </c>
      <c r="AC103" s="748" t="s">
        <v>1588</v>
      </c>
      <c r="AD103" s="747">
        <v>1988</v>
      </c>
      <c r="AE103" s="728" t="s">
        <v>121</v>
      </c>
      <c r="AF103" s="727"/>
      <c r="AG103" s="726" t="s">
        <v>421</v>
      </c>
    </row>
    <row r="104" spans="1:123" s="491" customFormat="1" x14ac:dyDescent="0.25">
      <c r="A104" s="743"/>
      <c r="B104" s="743"/>
      <c r="C104" s="743">
        <f t="shared" si="7"/>
        <v>1</v>
      </c>
      <c r="D104" s="742"/>
      <c r="E104" s="742"/>
      <c r="F104" s="760"/>
      <c r="G104" s="761"/>
      <c r="H104" s="761"/>
      <c r="I104" s="760">
        <v>1</v>
      </c>
      <c r="J104" s="761">
        <v>1</v>
      </c>
      <c r="K104" s="760"/>
      <c r="L104" s="760"/>
      <c r="M104" s="760"/>
      <c r="N104" s="759"/>
      <c r="O104" s="759"/>
      <c r="P104" s="746">
        <v>4346</v>
      </c>
      <c r="Q104" s="737" t="s">
        <v>568</v>
      </c>
      <c r="R104" s="763" t="s">
        <v>1301</v>
      </c>
      <c r="S104" s="737" t="s">
        <v>928</v>
      </c>
      <c r="T104" s="752" t="s">
        <v>569</v>
      </c>
      <c r="U104" s="731">
        <v>1973</v>
      </c>
      <c r="V104" s="734" t="s">
        <v>126</v>
      </c>
      <c r="W104" s="731">
        <v>1993</v>
      </c>
      <c r="X104" s="730"/>
      <c r="Y104" s="750"/>
      <c r="Z104" s="732"/>
      <c r="AA104" s="751"/>
      <c r="AB104" s="749">
        <f t="shared" si="6"/>
        <v>29</v>
      </c>
      <c r="AC104" s="748" t="s">
        <v>1588</v>
      </c>
      <c r="AD104" s="747">
        <v>2009</v>
      </c>
      <c r="AE104" s="728" t="s">
        <v>121</v>
      </c>
      <c r="AF104" s="727"/>
      <c r="AG104" s="726" t="s">
        <v>377</v>
      </c>
    </row>
    <row r="105" spans="1:123" s="491" customFormat="1" x14ac:dyDescent="0.25">
      <c r="A105" s="743"/>
      <c r="B105" s="743"/>
      <c r="C105" s="743">
        <f t="shared" si="7"/>
        <v>1</v>
      </c>
      <c r="D105" s="742"/>
      <c r="E105" s="742"/>
      <c r="F105" s="760"/>
      <c r="G105" s="761"/>
      <c r="H105" s="761"/>
      <c r="I105" s="760">
        <v>1</v>
      </c>
      <c r="J105" s="761">
        <v>1</v>
      </c>
      <c r="K105" s="760"/>
      <c r="L105" s="760"/>
      <c r="M105" s="760"/>
      <c r="N105" s="759"/>
      <c r="O105" s="759"/>
      <c r="P105" s="746">
        <v>5636</v>
      </c>
      <c r="Q105" s="737" t="s">
        <v>558</v>
      </c>
      <c r="R105" s="763" t="s">
        <v>358</v>
      </c>
      <c r="S105" s="737" t="s">
        <v>928</v>
      </c>
      <c r="T105" s="752" t="s">
        <v>1575</v>
      </c>
      <c r="U105" s="731">
        <v>1973</v>
      </c>
      <c r="V105" s="734" t="s">
        <v>560</v>
      </c>
      <c r="W105" s="731">
        <v>1994</v>
      </c>
      <c r="X105" s="730"/>
      <c r="Y105" s="750"/>
      <c r="Z105" s="732"/>
      <c r="AA105" s="751"/>
      <c r="AB105" s="749">
        <f t="shared" si="6"/>
        <v>28</v>
      </c>
      <c r="AC105" s="748" t="s">
        <v>1588</v>
      </c>
      <c r="AD105" s="747">
        <v>2009</v>
      </c>
      <c r="AE105" s="728" t="s">
        <v>121</v>
      </c>
      <c r="AF105" s="727"/>
      <c r="AG105" s="762" t="s">
        <v>378</v>
      </c>
    </row>
    <row r="106" spans="1:123" s="491" customFormat="1" x14ac:dyDescent="0.25">
      <c r="A106" s="743"/>
      <c r="B106" s="743"/>
      <c r="C106" s="743">
        <f t="shared" si="7"/>
        <v>1</v>
      </c>
      <c r="D106" s="742"/>
      <c r="E106" s="742"/>
      <c r="F106" s="760"/>
      <c r="G106" s="761"/>
      <c r="H106" s="761"/>
      <c r="I106" s="760">
        <v>1</v>
      </c>
      <c r="J106" s="761">
        <v>1</v>
      </c>
      <c r="K106" s="760"/>
      <c r="L106" s="760"/>
      <c r="M106" s="760"/>
      <c r="N106" s="759"/>
      <c r="O106" s="759"/>
      <c r="P106" s="746">
        <v>8544</v>
      </c>
      <c r="Q106" s="737" t="s">
        <v>1732</v>
      </c>
      <c r="R106" s="763" t="s">
        <v>1301</v>
      </c>
      <c r="S106" s="737" t="s">
        <v>928</v>
      </c>
      <c r="T106" s="752" t="s">
        <v>1731</v>
      </c>
      <c r="U106" s="731">
        <v>1976</v>
      </c>
      <c r="V106" s="734" t="s">
        <v>126</v>
      </c>
      <c r="W106" s="731">
        <v>1996</v>
      </c>
      <c r="X106" s="730" t="s">
        <v>1730</v>
      </c>
      <c r="Y106" s="750">
        <v>2002</v>
      </c>
      <c r="Z106" s="732"/>
      <c r="AA106" s="751"/>
      <c r="AB106" s="749">
        <f t="shared" si="6"/>
        <v>26</v>
      </c>
      <c r="AC106" s="748" t="s">
        <v>1588</v>
      </c>
      <c r="AD106" s="747">
        <v>2021</v>
      </c>
      <c r="AE106" s="728" t="s">
        <v>121</v>
      </c>
      <c r="AF106" s="727"/>
      <c r="AG106" s="726" t="s">
        <v>377</v>
      </c>
    </row>
    <row r="107" spans="1:123" s="491" customFormat="1" x14ac:dyDescent="0.25">
      <c r="A107" s="743"/>
      <c r="B107" s="743"/>
      <c r="C107" s="743">
        <f t="shared" si="7"/>
        <v>1</v>
      </c>
      <c r="D107" s="742"/>
      <c r="E107" s="742"/>
      <c r="F107" s="760"/>
      <c r="G107" s="761"/>
      <c r="H107" s="761"/>
      <c r="I107" s="760">
        <v>1</v>
      </c>
      <c r="J107" s="761">
        <v>1</v>
      </c>
      <c r="K107" s="760"/>
      <c r="L107" s="760"/>
      <c r="M107" s="760"/>
      <c r="N107" s="759"/>
      <c r="O107" s="759"/>
      <c r="P107" s="746">
        <v>9654</v>
      </c>
      <c r="Q107" s="737" t="s">
        <v>493</v>
      </c>
      <c r="R107" s="763" t="s">
        <v>1301</v>
      </c>
      <c r="S107" s="737" t="s">
        <v>928</v>
      </c>
      <c r="T107" s="752" t="s">
        <v>1576</v>
      </c>
      <c r="U107" s="731">
        <v>1976</v>
      </c>
      <c r="V107" s="734" t="s">
        <v>126</v>
      </c>
      <c r="W107" s="731">
        <v>1998</v>
      </c>
      <c r="X107" s="730"/>
      <c r="Y107" s="750"/>
      <c r="Z107" s="732"/>
      <c r="AA107" s="751"/>
      <c r="AB107" s="749">
        <f t="shared" si="6"/>
        <v>24</v>
      </c>
      <c r="AC107" s="748" t="s">
        <v>1588</v>
      </c>
      <c r="AD107" s="747">
        <v>2007</v>
      </c>
      <c r="AE107" s="728" t="s">
        <v>121</v>
      </c>
      <c r="AF107" s="727"/>
      <c r="AG107" s="726" t="s">
        <v>377</v>
      </c>
    </row>
    <row r="108" spans="1:123" s="491" customFormat="1" x14ac:dyDescent="0.25">
      <c r="A108" s="743"/>
      <c r="B108" s="743"/>
      <c r="C108" s="743">
        <f t="shared" si="7"/>
        <v>1</v>
      </c>
      <c r="D108" s="742"/>
      <c r="E108" s="742"/>
      <c r="F108" s="760"/>
      <c r="G108" s="761"/>
      <c r="H108" s="761"/>
      <c r="I108" s="760">
        <v>1</v>
      </c>
      <c r="J108" s="761">
        <v>1</v>
      </c>
      <c r="K108" s="760"/>
      <c r="L108" s="760"/>
      <c r="M108" s="760"/>
      <c r="N108" s="759"/>
      <c r="O108" s="759"/>
      <c r="P108" s="746">
        <v>7711</v>
      </c>
      <c r="Q108" s="737" t="s">
        <v>1274</v>
      </c>
      <c r="R108" s="763" t="s">
        <v>1301</v>
      </c>
      <c r="S108" s="737" t="s">
        <v>928</v>
      </c>
      <c r="T108" s="752" t="s">
        <v>1275</v>
      </c>
      <c r="U108" s="731">
        <v>1960</v>
      </c>
      <c r="V108" s="734" t="s">
        <v>1276</v>
      </c>
      <c r="W108" s="731">
        <v>2001</v>
      </c>
      <c r="X108" s="730"/>
      <c r="Y108" s="750"/>
      <c r="Z108" s="732"/>
      <c r="AA108" s="751"/>
      <c r="AB108" s="749">
        <f t="shared" si="6"/>
        <v>21</v>
      </c>
      <c r="AC108" s="748" t="s">
        <v>1588</v>
      </c>
      <c r="AD108" s="747">
        <v>2017</v>
      </c>
      <c r="AE108" s="728" t="s">
        <v>121</v>
      </c>
      <c r="AF108" s="727"/>
      <c r="AG108" s="726" t="s">
        <v>377</v>
      </c>
    </row>
    <row r="109" spans="1:123" s="491" customFormat="1" ht="15.75" x14ac:dyDescent="0.25">
      <c r="A109" s="743"/>
      <c r="B109" s="743">
        <v>1</v>
      </c>
      <c r="C109" s="743">
        <f t="shared" si="7"/>
        <v>1</v>
      </c>
      <c r="D109" s="742">
        <v>1</v>
      </c>
      <c r="E109" s="742"/>
      <c r="F109" s="742"/>
      <c r="G109" s="743"/>
      <c r="H109" s="743"/>
      <c r="I109" s="742"/>
      <c r="J109" s="743"/>
      <c r="K109" s="742"/>
      <c r="L109" s="742"/>
      <c r="M109" s="742"/>
      <c r="N109" s="741"/>
      <c r="O109" s="741"/>
      <c r="P109" s="746">
        <v>4525</v>
      </c>
      <c r="Q109" s="739" t="s">
        <v>1729</v>
      </c>
      <c r="R109" s="745" t="s">
        <v>1140</v>
      </c>
      <c r="S109" s="739" t="s">
        <v>1514</v>
      </c>
      <c r="T109" s="744" t="s">
        <v>1728</v>
      </c>
      <c r="U109" s="735">
        <v>1976</v>
      </c>
      <c r="V109" s="734" t="s">
        <v>1727</v>
      </c>
      <c r="W109" s="731">
        <v>2002</v>
      </c>
      <c r="X109" s="730"/>
      <c r="Y109" s="750"/>
      <c r="Z109" s="732"/>
      <c r="AA109" s="748"/>
      <c r="AB109" s="749">
        <f t="shared" si="6"/>
        <v>20</v>
      </c>
      <c r="AC109" s="748" t="s">
        <v>1726</v>
      </c>
      <c r="AD109" s="747">
        <v>2020</v>
      </c>
      <c r="AE109" s="728" t="s">
        <v>1040</v>
      </c>
      <c r="AF109" s="727"/>
      <c r="AG109" s="726" t="s">
        <v>1725</v>
      </c>
    </row>
    <row r="110" spans="1:123" s="491" customFormat="1" x14ac:dyDescent="0.25">
      <c r="A110" s="743"/>
      <c r="B110" s="743"/>
      <c r="C110" s="743">
        <f t="shared" si="7"/>
        <v>1</v>
      </c>
      <c r="D110" s="742"/>
      <c r="E110" s="742"/>
      <c r="F110" s="742">
        <v>1</v>
      </c>
      <c r="G110" s="743"/>
      <c r="H110" s="743"/>
      <c r="I110" s="742"/>
      <c r="J110" s="743"/>
      <c r="K110" s="742"/>
      <c r="L110" s="742"/>
      <c r="M110" s="742"/>
      <c r="N110" s="741"/>
      <c r="O110" s="741"/>
      <c r="P110" s="746">
        <v>4338</v>
      </c>
      <c r="Q110" s="737" t="s">
        <v>1724</v>
      </c>
      <c r="R110" s="738" t="s">
        <v>1140</v>
      </c>
      <c r="S110" s="737" t="s">
        <v>1514</v>
      </c>
      <c r="T110" s="736" t="s">
        <v>1249</v>
      </c>
      <c r="U110" s="731">
        <v>1967</v>
      </c>
      <c r="V110" s="734" t="s">
        <v>1252</v>
      </c>
      <c r="W110" s="731">
        <v>2002</v>
      </c>
      <c r="X110" s="730"/>
      <c r="Y110" s="733"/>
      <c r="Z110" s="732"/>
      <c r="AA110" s="732"/>
      <c r="AB110" s="749">
        <f t="shared" si="6"/>
        <v>20</v>
      </c>
      <c r="AC110" s="748" t="s">
        <v>1250</v>
      </c>
      <c r="AD110" s="747">
        <v>2021</v>
      </c>
      <c r="AE110" s="729" t="s">
        <v>121</v>
      </c>
      <c r="AF110" s="727"/>
      <c r="AG110" s="726" t="s">
        <v>375</v>
      </c>
      <c r="CQ110" s="491" t="s">
        <v>1249</v>
      </c>
      <c r="CS110" s="491">
        <v>16</v>
      </c>
      <c r="CT110" s="491" t="s">
        <v>121</v>
      </c>
      <c r="CU110" s="491">
        <v>4338</v>
      </c>
      <c r="CV110" s="491">
        <v>772</v>
      </c>
      <c r="CW110" s="491">
        <v>8</v>
      </c>
      <c r="CX110" s="491" t="s">
        <v>55</v>
      </c>
      <c r="DP110" s="491">
        <v>4338</v>
      </c>
      <c r="DQ110" s="491">
        <v>2</v>
      </c>
      <c r="DR110" s="491">
        <v>3</v>
      </c>
      <c r="DS110" s="491" t="s">
        <v>951</v>
      </c>
    </row>
    <row r="111" spans="1:123" s="491" customFormat="1" x14ac:dyDescent="0.25">
      <c r="A111" s="743"/>
      <c r="B111" s="743"/>
      <c r="C111" s="743">
        <f t="shared" si="7"/>
        <v>1</v>
      </c>
      <c r="D111" s="742"/>
      <c r="E111" s="742"/>
      <c r="F111" s="760"/>
      <c r="G111" s="761"/>
      <c r="H111" s="761"/>
      <c r="I111" s="760">
        <v>1</v>
      </c>
      <c r="J111" s="761">
        <v>1</v>
      </c>
      <c r="K111" s="760"/>
      <c r="L111" s="760"/>
      <c r="M111" s="760"/>
      <c r="N111" s="759"/>
      <c r="O111" s="759"/>
      <c r="P111" s="746">
        <v>9660</v>
      </c>
      <c r="Q111" s="737" t="s">
        <v>497</v>
      </c>
      <c r="R111" s="763" t="s">
        <v>361</v>
      </c>
      <c r="S111" s="737" t="s">
        <v>928</v>
      </c>
      <c r="T111" s="752" t="s">
        <v>179</v>
      </c>
      <c r="U111" s="731">
        <v>1982</v>
      </c>
      <c r="V111" s="734" t="s">
        <v>235</v>
      </c>
      <c r="W111" s="731">
        <v>2002</v>
      </c>
      <c r="X111" s="730"/>
      <c r="Y111" s="750"/>
      <c r="Z111" s="732"/>
      <c r="AA111" s="748"/>
      <c r="AB111" s="749">
        <f t="shared" si="6"/>
        <v>20</v>
      </c>
      <c r="AC111" s="748" t="s">
        <v>1588</v>
      </c>
      <c r="AD111" s="747">
        <v>2002</v>
      </c>
      <c r="AE111" s="728" t="s">
        <v>121</v>
      </c>
      <c r="AF111" s="727"/>
      <c r="AG111" s="762" t="s">
        <v>1723</v>
      </c>
    </row>
    <row r="112" spans="1:123" s="491" customFormat="1" x14ac:dyDescent="0.25">
      <c r="A112" s="743"/>
      <c r="B112" s="743">
        <v>1</v>
      </c>
      <c r="C112" s="743">
        <f t="shared" si="7"/>
        <v>1</v>
      </c>
      <c r="D112" s="742"/>
      <c r="E112" s="742"/>
      <c r="F112" s="760"/>
      <c r="G112" s="761"/>
      <c r="H112" s="761"/>
      <c r="I112" s="760">
        <v>1</v>
      </c>
      <c r="J112" s="761">
        <v>1</v>
      </c>
      <c r="K112" s="760"/>
      <c r="L112" s="760"/>
      <c r="M112" s="760"/>
      <c r="N112" s="759"/>
      <c r="O112" s="759"/>
      <c r="P112" s="746">
        <v>4337</v>
      </c>
      <c r="Q112" s="737" t="s">
        <v>1584</v>
      </c>
      <c r="R112" s="763" t="s">
        <v>1303</v>
      </c>
      <c r="S112" s="737" t="s">
        <v>928</v>
      </c>
      <c r="T112" s="752" t="s">
        <v>1585</v>
      </c>
      <c r="U112" s="731">
        <v>1983</v>
      </c>
      <c r="V112" s="734" t="s">
        <v>1586</v>
      </c>
      <c r="W112" s="731">
        <v>2003</v>
      </c>
      <c r="X112" s="730"/>
      <c r="Y112" s="750"/>
      <c r="Z112" s="753"/>
      <c r="AA112" s="751"/>
      <c r="AB112" s="749">
        <f t="shared" si="6"/>
        <v>19</v>
      </c>
      <c r="AC112" s="748" t="s">
        <v>1587</v>
      </c>
      <c r="AD112" s="747">
        <v>2018</v>
      </c>
      <c r="AE112" s="728" t="s">
        <v>121</v>
      </c>
      <c r="AF112" s="727"/>
      <c r="AG112" s="762" t="s">
        <v>378</v>
      </c>
    </row>
    <row r="113" spans="1:33" s="491" customFormat="1" x14ac:dyDescent="0.25">
      <c r="A113" s="743"/>
      <c r="B113" s="743"/>
      <c r="C113" s="743">
        <f t="shared" si="7"/>
        <v>1</v>
      </c>
      <c r="D113" s="742"/>
      <c r="E113" s="742"/>
      <c r="F113" s="742"/>
      <c r="G113" s="743"/>
      <c r="H113" s="743"/>
      <c r="I113" s="742">
        <v>1</v>
      </c>
      <c r="J113" s="743"/>
      <c r="K113" s="742"/>
      <c r="L113" s="742"/>
      <c r="M113" s="742"/>
      <c r="N113" s="741"/>
      <c r="O113" s="741"/>
      <c r="P113" s="746">
        <v>4572</v>
      </c>
      <c r="Q113" s="739" t="s">
        <v>1722</v>
      </c>
      <c r="R113" s="745" t="s">
        <v>358</v>
      </c>
      <c r="S113" s="739" t="s">
        <v>928</v>
      </c>
      <c r="T113" s="744" t="s">
        <v>1721</v>
      </c>
      <c r="U113" s="735">
        <v>1984</v>
      </c>
      <c r="V113" s="734" t="s">
        <v>1720</v>
      </c>
      <c r="W113" s="731">
        <v>2004</v>
      </c>
      <c r="X113" s="730"/>
      <c r="Y113" s="733"/>
      <c r="Z113" s="732"/>
      <c r="AA113" s="730"/>
      <c r="AB113" s="749">
        <f t="shared" si="6"/>
        <v>18</v>
      </c>
      <c r="AC113" s="748" t="s">
        <v>1588</v>
      </c>
      <c r="AD113" s="729">
        <v>2022</v>
      </c>
      <c r="AE113" s="731" t="s">
        <v>142</v>
      </c>
      <c r="AF113" s="727"/>
      <c r="AG113" s="726" t="s">
        <v>378</v>
      </c>
    </row>
    <row r="114" spans="1:33" s="491" customFormat="1" x14ac:dyDescent="0.25">
      <c r="A114" s="743"/>
      <c r="B114" s="743"/>
      <c r="C114" s="743">
        <f t="shared" si="7"/>
        <v>1</v>
      </c>
      <c r="D114" s="742"/>
      <c r="E114" s="742"/>
      <c r="F114" s="742"/>
      <c r="G114" s="743"/>
      <c r="H114" s="743"/>
      <c r="I114" s="742">
        <v>1</v>
      </c>
      <c r="J114" s="743">
        <v>1</v>
      </c>
      <c r="K114" s="742"/>
      <c r="L114" s="742"/>
      <c r="M114" s="742"/>
      <c r="N114" s="741"/>
      <c r="O114" s="741"/>
      <c r="P114" s="746">
        <v>9687</v>
      </c>
      <c r="Q114" s="737" t="s">
        <v>499</v>
      </c>
      <c r="R114" s="738" t="s">
        <v>1303</v>
      </c>
      <c r="S114" s="737" t="s">
        <v>928</v>
      </c>
      <c r="T114" s="752" t="s">
        <v>250</v>
      </c>
      <c r="U114" s="731">
        <v>1987</v>
      </c>
      <c r="V114" s="734" t="s">
        <v>235</v>
      </c>
      <c r="W114" s="731">
        <v>2007</v>
      </c>
      <c r="X114" s="730"/>
      <c r="Y114" s="750"/>
      <c r="Z114" s="732"/>
      <c r="AA114" s="748"/>
      <c r="AB114" s="749">
        <f t="shared" si="6"/>
        <v>15</v>
      </c>
      <c r="AC114" s="748" t="s">
        <v>1588</v>
      </c>
      <c r="AD114" s="747">
        <v>2008</v>
      </c>
      <c r="AE114" s="728" t="s">
        <v>121</v>
      </c>
      <c r="AF114" s="727"/>
      <c r="AG114" s="726" t="s">
        <v>420</v>
      </c>
    </row>
    <row r="115" spans="1:33" s="491" customFormat="1" ht="27" x14ac:dyDescent="0.25">
      <c r="A115" s="743"/>
      <c r="B115" s="743"/>
      <c r="C115" s="743">
        <f t="shared" si="7"/>
        <v>1</v>
      </c>
      <c r="D115" s="742"/>
      <c r="E115" s="742">
        <v>1</v>
      </c>
      <c r="F115" s="760"/>
      <c r="G115" s="761"/>
      <c r="H115" s="761"/>
      <c r="I115" s="760"/>
      <c r="J115" s="761">
        <v>1</v>
      </c>
      <c r="K115" s="760"/>
      <c r="L115" s="760"/>
      <c r="M115" s="760"/>
      <c r="N115" s="759"/>
      <c r="O115" s="758"/>
      <c r="P115" s="746">
        <v>5641</v>
      </c>
      <c r="Q115" s="756" t="s">
        <v>1200</v>
      </c>
      <c r="R115" s="757" t="s">
        <v>1301</v>
      </c>
      <c r="S115" s="756" t="s">
        <v>928</v>
      </c>
      <c r="T115" s="752" t="s">
        <v>1201</v>
      </c>
      <c r="U115" s="731">
        <v>1985</v>
      </c>
      <c r="V115" s="730" t="s">
        <v>1554</v>
      </c>
      <c r="W115" s="731">
        <v>2009</v>
      </c>
      <c r="X115" s="729"/>
      <c r="Y115" s="750"/>
      <c r="Z115" s="732"/>
      <c r="AA115" s="747"/>
      <c r="AB115" s="749">
        <f t="shared" si="6"/>
        <v>13</v>
      </c>
      <c r="AC115" s="748" t="s">
        <v>1588</v>
      </c>
      <c r="AD115" s="747">
        <v>2016</v>
      </c>
      <c r="AE115" s="728" t="s">
        <v>121</v>
      </c>
      <c r="AF115" s="727"/>
      <c r="AG115" s="755" t="s">
        <v>377</v>
      </c>
    </row>
    <row r="116" spans="1:33" s="491" customFormat="1" x14ac:dyDescent="0.25">
      <c r="A116" s="743"/>
      <c r="B116" s="743"/>
      <c r="C116" s="743">
        <f t="shared" si="7"/>
        <v>1</v>
      </c>
      <c r="D116" s="742"/>
      <c r="E116" s="742"/>
      <c r="F116" s="742"/>
      <c r="G116" s="743"/>
      <c r="H116" s="743"/>
      <c r="I116" s="742">
        <v>1</v>
      </c>
      <c r="J116" s="743">
        <v>1</v>
      </c>
      <c r="K116" s="742"/>
      <c r="L116" s="742"/>
      <c r="M116" s="742"/>
      <c r="N116" s="741"/>
      <c r="O116" s="741"/>
      <c r="P116" s="746">
        <v>7702</v>
      </c>
      <c r="Q116" s="737" t="s">
        <v>556</v>
      </c>
      <c r="R116" s="738" t="s">
        <v>358</v>
      </c>
      <c r="S116" s="737" t="s">
        <v>928</v>
      </c>
      <c r="T116" s="752" t="s">
        <v>557</v>
      </c>
      <c r="U116" s="731">
        <v>1987</v>
      </c>
      <c r="V116" s="734" t="s">
        <v>235</v>
      </c>
      <c r="W116" s="731">
        <v>2008</v>
      </c>
      <c r="X116" s="730"/>
      <c r="Y116" s="750"/>
      <c r="Z116" s="732"/>
      <c r="AA116" s="748"/>
      <c r="AB116" s="749">
        <f t="shared" ref="AB116:AB147" si="8">IF(Z116="",YEAR($AC$1)-$W116,YEAR($AC$1)-$Y116)</f>
        <v>14</v>
      </c>
      <c r="AC116" s="748" t="s">
        <v>1588</v>
      </c>
      <c r="AD116" s="747">
        <v>2014</v>
      </c>
      <c r="AE116" s="728" t="s">
        <v>121</v>
      </c>
      <c r="AF116" s="727"/>
      <c r="AG116" s="726" t="s">
        <v>378</v>
      </c>
    </row>
    <row r="117" spans="1:33" s="491" customFormat="1" x14ac:dyDescent="0.25">
      <c r="A117" s="743"/>
      <c r="B117" s="743"/>
      <c r="C117" s="743">
        <f t="shared" si="7"/>
        <v>1</v>
      </c>
      <c r="D117" s="742"/>
      <c r="E117" s="742"/>
      <c r="F117" s="742"/>
      <c r="G117" s="743"/>
      <c r="H117" s="743"/>
      <c r="I117" s="742">
        <v>1</v>
      </c>
      <c r="J117" s="743">
        <v>1</v>
      </c>
      <c r="K117" s="742"/>
      <c r="L117" s="742"/>
      <c r="M117" s="742"/>
      <c r="N117" s="741"/>
      <c r="O117" s="741"/>
      <c r="P117" s="746">
        <v>9701</v>
      </c>
      <c r="Q117" s="737" t="s">
        <v>524</v>
      </c>
      <c r="R117" s="738" t="s">
        <v>1140</v>
      </c>
      <c r="S117" s="737" t="s">
        <v>928</v>
      </c>
      <c r="T117" s="752" t="s">
        <v>283</v>
      </c>
      <c r="U117" s="731">
        <v>1988</v>
      </c>
      <c r="V117" s="734" t="s">
        <v>235</v>
      </c>
      <c r="W117" s="731">
        <v>2010</v>
      </c>
      <c r="X117" s="730"/>
      <c r="Y117" s="750"/>
      <c r="Z117" s="732"/>
      <c r="AA117" s="748"/>
      <c r="AB117" s="749">
        <f t="shared" si="8"/>
        <v>12</v>
      </c>
      <c r="AC117" s="748" t="s">
        <v>1588</v>
      </c>
      <c r="AD117" s="747">
        <v>2010</v>
      </c>
      <c r="AE117" s="728" t="s">
        <v>121</v>
      </c>
      <c r="AF117" s="727"/>
      <c r="AG117" s="726" t="s">
        <v>377</v>
      </c>
    </row>
    <row r="118" spans="1:33" s="491" customFormat="1" x14ac:dyDescent="0.25">
      <c r="A118" s="743"/>
      <c r="B118" s="743">
        <v>1</v>
      </c>
      <c r="C118" s="743">
        <f t="shared" si="7"/>
        <v>1</v>
      </c>
      <c r="D118" s="742"/>
      <c r="E118" s="742"/>
      <c r="F118" s="742"/>
      <c r="G118" s="743"/>
      <c r="H118" s="743"/>
      <c r="I118" s="742">
        <v>1</v>
      </c>
      <c r="J118" s="743"/>
      <c r="K118" s="742"/>
      <c r="L118" s="742"/>
      <c r="M118" s="742"/>
      <c r="N118" s="741"/>
      <c r="O118" s="741"/>
      <c r="P118" s="746">
        <v>7694</v>
      </c>
      <c r="Q118" s="739" t="s">
        <v>495</v>
      </c>
      <c r="R118" s="745" t="s">
        <v>1301</v>
      </c>
      <c r="S118" s="739" t="s">
        <v>928</v>
      </c>
      <c r="T118" s="744" t="s">
        <v>282</v>
      </c>
      <c r="U118" s="735">
        <v>1979</v>
      </c>
      <c r="V118" s="734" t="s">
        <v>239</v>
      </c>
      <c r="W118" s="731">
        <v>1999</v>
      </c>
      <c r="X118" s="730"/>
      <c r="Y118" s="750"/>
      <c r="Z118" s="732"/>
      <c r="AA118" s="748"/>
      <c r="AB118" s="749">
        <f t="shared" si="8"/>
        <v>23</v>
      </c>
      <c r="AC118" s="748" t="s">
        <v>239</v>
      </c>
      <c r="AD118" s="747">
        <v>2022</v>
      </c>
      <c r="AE118" s="728" t="s">
        <v>121</v>
      </c>
      <c r="AF118" s="727"/>
      <c r="AG118" s="726" t="s">
        <v>378</v>
      </c>
    </row>
    <row r="119" spans="1:33" s="491" customFormat="1" x14ac:dyDescent="0.25">
      <c r="A119" s="743"/>
      <c r="B119" s="743"/>
      <c r="C119" s="743">
        <f t="shared" si="7"/>
        <v>1</v>
      </c>
      <c r="D119" s="742"/>
      <c r="E119" s="742"/>
      <c r="F119" s="742"/>
      <c r="G119" s="743"/>
      <c r="H119" s="743"/>
      <c r="I119" s="742">
        <v>1</v>
      </c>
      <c r="J119" s="743"/>
      <c r="K119" s="742"/>
      <c r="L119" s="742"/>
      <c r="M119" s="742"/>
      <c r="N119" s="741"/>
      <c r="O119" s="741"/>
      <c r="P119" s="746">
        <v>4570</v>
      </c>
      <c r="Q119" s="739" t="s">
        <v>1719</v>
      </c>
      <c r="R119" s="745" t="s">
        <v>359</v>
      </c>
      <c r="S119" s="739" t="s">
        <v>928</v>
      </c>
      <c r="T119" s="744" t="s">
        <v>1718</v>
      </c>
      <c r="U119" s="735">
        <v>1991</v>
      </c>
      <c r="V119" s="734" t="s">
        <v>235</v>
      </c>
      <c r="W119" s="731">
        <v>2011</v>
      </c>
      <c r="X119" s="730"/>
      <c r="Y119" s="750"/>
      <c r="Z119" s="732"/>
      <c r="AA119" s="748"/>
      <c r="AB119" s="749">
        <f t="shared" si="8"/>
        <v>11</v>
      </c>
      <c r="AC119" s="748" t="s">
        <v>235</v>
      </c>
      <c r="AD119" s="747">
        <v>2022</v>
      </c>
      <c r="AE119" s="728" t="s">
        <v>121</v>
      </c>
      <c r="AF119" s="727"/>
      <c r="AG119" s="726" t="s">
        <v>378</v>
      </c>
    </row>
    <row r="120" spans="1:33" s="491" customFormat="1" x14ac:dyDescent="0.25">
      <c r="A120" s="743"/>
      <c r="B120" s="743"/>
      <c r="C120" s="743" t="str">
        <f t="shared" si="7"/>
        <v/>
      </c>
      <c r="D120" s="742"/>
      <c r="E120" s="742"/>
      <c r="F120" s="742"/>
      <c r="G120" s="743"/>
      <c r="H120" s="743"/>
      <c r="I120" s="742">
        <v>1</v>
      </c>
      <c r="J120" s="743"/>
      <c r="K120" s="742"/>
      <c r="L120" s="742"/>
      <c r="M120" s="742"/>
      <c r="N120" s="741"/>
      <c r="O120" s="741"/>
      <c r="P120" s="746">
        <v>9740</v>
      </c>
      <c r="Q120" s="737" t="s">
        <v>903</v>
      </c>
      <c r="R120" s="738" t="s">
        <v>359</v>
      </c>
      <c r="S120" s="737" t="s">
        <v>928</v>
      </c>
      <c r="T120" s="752" t="s">
        <v>900</v>
      </c>
      <c r="U120" s="731">
        <v>1996</v>
      </c>
      <c r="V120" s="734" t="s">
        <v>628</v>
      </c>
      <c r="W120" s="731">
        <v>2016</v>
      </c>
      <c r="X120" s="730"/>
      <c r="Y120" s="750"/>
      <c r="Z120" s="732"/>
      <c r="AA120" s="748"/>
      <c r="AB120" s="749">
        <f t="shared" si="8"/>
        <v>6</v>
      </c>
      <c r="AC120" s="748" t="s">
        <v>235</v>
      </c>
      <c r="AD120" s="747">
        <v>2016</v>
      </c>
      <c r="AE120" s="728" t="s">
        <v>142</v>
      </c>
      <c r="AF120" s="727"/>
      <c r="AG120" s="726" t="s">
        <v>378</v>
      </c>
    </row>
    <row r="121" spans="1:33" s="491" customFormat="1" x14ac:dyDescent="0.25">
      <c r="A121" s="743"/>
      <c r="B121" s="743"/>
      <c r="C121" s="743" t="str">
        <f t="shared" si="7"/>
        <v/>
      </c>
      <c r="D121" s="742"/>
      <c r="E121" s="742"/>
      <c r="F121" s="742"/>
      <c r="G121" s="743"/>
      <c r="H121" s="743"/>
      <c r="I121" s="742">
        <v>1</v>
      </c>
      <c r="J121" s="743"/>
      <c r="K121" s="742"/>
      <c r="L121" s="742"/>
      <c r="M121" s="742"/>
      <c r="N121" s="741"/>
      <c r="O121" s="741"/>
      <c r="P121" s="746">
        <v>9743</v>
      </c>
      <c r="Q121" s="737" t="s">
        <v>1012</v>
      </c>
      <c r="R121" s="738" t="s">
        <v>361</v>
      </c>
      <c r="S121" s="737" t="s">
        <v>928</v>
      </c>
      <c r="T121" s="752" t="s">
        <v>1085</v>
      </c>
      <c r="U121" s="731">
        <v>1997</v>
      </c>
      <c r="V121" s="734" t="s">
        <v>628</v>
      </c>
      <c r="W121" s="731">
        <v>2017</v>
      </c>
      <c r="X121" s="730"/>
      <c r="Y121" s="750"/>
      <c r="Z121" s="732"/>
      <c r="AA121" s="748"/>
      <c r="AB121" s="749">
        <f t="shared" si="8"/>
        <v>5</v>
      </c>
      <c r="AC121" s="748" t="s">
        <v>235</v>
      </c>
      <c r="AD121" s="747">
        <v>2017</v>
      </c>
      <c r="AE121" s="728" t="s">
        <v>142</v>
      </c>
      <c r="AF121" s="727"/>
      <c r="AG121" s="726" t="s">
        <v>377</v>
      </c>
    </row>
    <row r="122" spans="1:33" s="491" customFormat="1" x14ac:dyDescent="0.25">
      <c r="A122" s="743"/>
      <c r="B122" s="743"/>
      <c r="C122" s="743" t="str">
        <f t="shared" si="7"/>
        <v/>
      </c>
      <c r="D122" s="742"/>
      <c r="E122" s="742"/>
      <c r="F122" s="742"/>
      <c r="G122" s="743"/>
      <c r="H122" s="743"/>
      <c r="I122" s="742">
        <v>1</v>
      </c>
      <c r="J122" s="743"/>
      <c r="K122" s="742"/>
      <c r="L122" s="742"/>
      <c r="M122" s="742"/>
      <c r="N122" s="741"/>
      <c r="O122" s="741"/>
      <c r="P122" s="746">
        <v>9759</v>
      </c>
      <c r="Q122" s="737" t="s">
        <v>1161</v>
      </c>
      <c r="R122" s="738" t="s">
        <v>359</v>
      </c>
      <c r="S122" s="737" t="s">
        <v>928</v>
      </c>
      <c r="T122" s="736" t="s">
        <v>1159</v>
      </c>
      <c r="U122" s="731">
        <v>1998</v>
      </c>
      <c r="V122" s="734" t="s">
        <v>628</v>
      </c>
      <c r="W122" s="731">
        <v>2019</v>
      </c>
      <c r="X122" s="730"/>
      <c r="Y122" s="750"/>
      <c r="Z122" s="732"/>
      <c r="AA122" s="748"/>
      <c r="AB122" s="749">
        <f t="shared" si="8"/>
        <v>3</v>
      </c>
      <c r="AC122" s="748" t="s">
        <v>235</v>
      </c>
      <c r="AD122" s="747">
        <v>2016</v>
      </c>
      <c r="AE122" s="728" t="s">
        <v>147</v>
      </c>
      <c r="AF122" s="727"/>
      <c r="AG122" s="726" t="s">
        <v>378</v>
      </c>
    </row>
    <row r="123" spans="1:33" s="491" customFormat="1" x14ac:dyDescent="0.25">
      <c r="A123" s="743"/>
      <c r="B123" s="743"/>
      <c r="C123" s="743" t="str">
        <f t="shared" si="7"/>
        <v/>
      </c>
      <c r="D123" s="742"/>
      <c r="E123" s="742"/>
      <c r="F123" s="742"/>
      <c r="G123" s="743"/>
      <c r="H123" s="743"/>
      <c r="I123" s="742">
        <v>1</v>
      </c>
      <c r="J123" s="743"/>
      <c r="K123" s="742"/>
      <c r="L123" s="742"/>
      <c r="M123" s="742"/>
      <c r="N123" s="741"/>
      <c r="O123" s="741"/>
      <c r="P123" s="746">
        <v>9770</v>
      </c>
      <c r="Q123" s="739" t="s">
        <v>1209</v>
      </c>
      <c r="R123" s="745" t="s">
        <v>361</v>
      </c>
      <c r="S123" s="737" t="s">
        <v>928</v>
      </c>
      <c r="T123" s="744" t="s">
        <v>1206</v>
      </c>
      <c r="U123" s="735">
        <v>2000</v>
      </c>
      <c r="V123" s="734" t="s">
        <v>628</v>
      </c>
      <c r="W123" s="731">
        <v>2020</v>
      </c>
      <c r="X123" s="730"/>
      <c r="Y123" s="750"/>
      <c r="Z123" s="732"/>
      <c r="AA123" s="748"/>
      <c r="AB123" s="749">
        <f t="shared" si="8"/>
        <v>2</v>
      </c>
      <c r="AC123" s="748" t="s">
        <v>235</v>
      </c>
      <c r="AD123" s="747">
        <v>2016</v>
      </c>
      <c r="AE123" s="728" t="s">
        <v>147</v>
      </c>
      <c r="AF123" s="727"/>
      <c r="AG123" s="726" t="s">
        <v>378</v>
      </c>
    </row>
    <row r="124" spans="1:33" s="491" customFormat="1" x14ac:dyDescent="0.25">
      <c r="A124" s="743"/>
      <c r="B124" s="743">
        <v>1</v>
      </c>
      <c r="C124" s="743" t="str">
        <f t="shared" si="7"/>
        <v/>
      </c>
      <c r="D124" s="742"/>
      <c r="E124" s="742"/>
      <c r="F124" s="742"/>
      <c r="G124" s="743"/>
      <c r="H124" s="743"/>
      <c r="I124" s="742">
        <v>1</v>
      </c>
      <c r="J124" s="743"/>
      <c r="K124" s="742"/>
      <c r="L124" s="742"/>
      <c r="M124" s="742"/>
      <c r="N124" s="741"/>
      <c r="O124" s="741"/>
      <c r="P124" s="746">
        <v>9776</v>
      </c>
      <c r="Q124" s="737" t="s">
        <v>1266</v>
      </c>
      <c r="R124" s="738" t="s">
        <v>358</v>
      </c>
      <c r="S124" s="739" t="s">
        <v>928</v>
      </c>
      <c r="T124" s="736" t="s">
        <v>1264</v>
      </c>
      <c r="U124" s="731">
        <v>2000</v>
      </c>
      <c r="V124" s="734" t="s">
        <v>1566</v>
      </c>
      <c r="W124" s="731">
        <v>2021</v>
      </c>
      <c r="X124" s="730"/>
      <c r="Y124" s="750"/>
      <c r="Z124" s="732"/>
      <c r="AA124" s="748"/>
      <c r="AB124" s="749">
        <f t="shared" si="8"/>
        <v>1</v>
      </c>
      <c r="AC124" s="748" t="s">
        <v>239</v>
      </c>
      <c r="AD124" s="747">
        <v>2017</v>
      </c>
      <c r="AE124" s="728" t="s">
        <v>147</v>
      </c>
      <c r="AF124" s="727"/>
      <c r="AG124" s="726" t="s">
        <v>378</v>
      </c>
    </row>
    <row r="125" spans="1:33" s="491" customFormat="1" x14ac:dyDescent="0.25">
      <c r="A125" s="743"/>
      <c r="B125" s="743"/>
      <c r="C125" s="743" t="str">
        <f t="shared" si="7"/>
        <v/>
      </c>
      <c r="D125" s="742"/>
      <c r="E125" s="742"/>
      <c r="F125" s="742"/>
      <c r="G125" s="743"/>
      <c r="H125" s="743"/>
      <c r="I125" s="742">
        <v>1</v>
      </c>
      <c r="J125" s="743"/>
      <c r="K125" s="742"/>
      <c r="L125" s="742"/>
      <c r="M125" s="742"/>
      <c r="N125" s="741"/>
      <c r="O125" s="741"/>
      <c r="P125" s="746">
        <v>4567</v>
      </c>
      <c r="Q125" s="739" t="s">
        <v>1717</v>
      </c>
      <c r="R125" s="745" t="s">
        <v>359</v>
      </c>
      <c r="S125" s="739" t="s">
        <v>928</v>
      </c>
      <c r="T125" s="744" t="s">
        <v>1645</v>
      </c>
      <c r="U125" s="735">
        <v>1994</v>
      </c>
      <c r="V125" s="734" t="s">
        <v>1646</v>
      </c>
      <c r="W125" s="731">
        <v>2021</v>
      </c>
      <c r="X125" s="730"/>
      <c r="Y125" s="750"/>
      <c r="Z125" s="732"/>
      <c r="AA125" s="748"/>
      <c r="AB125" s="749">
        <f t="shared" si="8"/>
        <v>1</v>
      </c>
      <c r="AC125" s="748" t="s">
        <v>1647</v>
      </c>
      <c r="AD125" s="747">
        <v>2021</v>
      </c>
      <c r="AE125" s="728" t="s">
        <v>147</v>
      </c>
      <c r="AF125" s="727"/>
      <c r="AG125" s="726" t="s">
        <v>378</v>
      </c>
    </row>
    <row r="126" spans="1:33" s="491" customFormat="1" x14ac:dyDescent="0.25">
      <c r="A126" s="743"/>
      <c r="B126" s="743">
        <v>1</v>
      </c>
      <c r="C126" s="743">
        <f t="shared" si="7"/>
        <v>1</v>
      </c>
      <c r="D126" s="742"/>
      <c r="E126" s="742"/>
      <c r="F126" s="742"/>
      <c r="G126" s="743"/>
      <c r="H126" s="743"/>
      <c r="I126" s="742">
        <v>1</v>
      </c>
      <c r="J126" s="743"/>
      <c r="K126" s="742"/>
      <c r="L126" s="742"/>
      <c r="M126" s="742"/>
      <c r="N126" s="741">
        <v>1</v>
      </c>
      <c r="O126" s="741"/>
      <c r="P126" s="746">
        <v>9664</v>
      </c>
      <c r="Q126" s="737" t="s">
        <v>1716</v>
      </c>
      <c r="R126" s="738" t="s">
        <v>359</v>
      </c>
      <c r="S126" s="737" t="s">
        <v>928</v>
      </c>
      <c r="T126" s="736" t="s">
        <v>1184</v>
      </c>
      <c r="U126" s="731">
        <v>1982</v>
      </c>
      <c r="V126" s="734" t="s">
        <v>239</v>
      </c>
      <c r="W126" s="731">
        <v>2007</v>
      </c>
      <c r="X126" s="730" t="s">
        <v>1185</v>
      </c>
      <c r="Y126" s="750">
        <v>2012</v>
      </c>
      <c r="Z126" s="732" t="s">
        <v>1547</v>
      </c>
      <c r="AA126" s="748"/>
      <c r="AB126" s="749">
        <f t="shared" si="8"/>
        <v>10</v>
      </c>
      <c r="AC126" s="748" t="s">
        <v>1715</v>
      </c>
      <c r="AD126" s="747">
        <v>2020</v>
      </c>
      <c r="AE126" s="728" t="s">
        <v>121</v>
      </c>
      <c r="AF126" s="727"/>
      <c r="AG126" s="754" t="s">
        <v>1078</v>
      </c>
    </row>
    <row r="127" spans="1:33" s="491" customFormat="1" x14ac:dyDescent="0.25">
      <c r="A127" s="743"/>
      <c r="B127" s="743"/>
      <c r="C127" s="743" t="str">
        <f t="shared" si="7"/>
        <v/>
      </c>
      <c r="D127" s="742"/>
      <c r="E127" s="742"/>
      <c r="F127" s="742"/>
      <c r="G127" s="743"/>
      <c r="H127" s="743"/>
      <c r="I127" s="742">
        <v>1</v>
      </c>
      <c r="J127" s="743"/>
      <c r="K127" s="742"/>
      <c r="L127" s="742"/>
      <c r="M127" s="742"/>
      <c r="N127" s="741">
        <v>1</v>
      </c>
      <c r="O127" s="741"/>
      <c r="P127" s="746">
        <v>4559</v>
      </c>
      <c r="Q127" s="739" t="s">
        <v>1714</v>
      </c>
      <c r="R127" s="745" t="s">
        <v>1301</v>
      </c>
      <c r="S127" s="739" t="s">
        <v>928</v>
      </c>
      <c r="T127" s="744" t="s">
        <v>1713</v>
      </c>
      <c r="U127" s="735">
        <v>1999</v>
      </c>
      <c r="V127" s="734" t="s">
        <v>628</v>
      </c>
      <c r="W127" s="731">
        <v>2019</v>
      </c>
      <c r="X127" s="730"/>
      <c r="Y127" s="750"/>
      <c r="Z127" s="732"/>
      <c r="AA127" s="748"/>
      <c r="AB127" s="749">
        <f t="shared" si="8"/>
        <v>3</v>
      </c>
      <c r="AC127" s="748" t="s">
        <v>235</v>
      </c>
      <c r="AD127" s="729">
        <v>2021</v>
      </c>
      <c r="AE127" s="728" t="s">
        <v>147</v>
      </c>
      <c r="AF127" s="727"/>
      <c r="AG127" s="726" t="s">
        <v>378</v>
      </c>
    </row>
    <row r="128" spans="1:33" s="491" customFormat="1" x14ac:dyDescent="0.25">
      <c r="A128" s="743"/>
      <c r="B128" s="743">
        <v>1</v>
      </c>
      <c r="C128" s="743" t="str">
        <f t="shared" si="7"/>
        <v/>
      </c>
      <c r="D128" s="742"/>
      <c r="E128" s="742"/>
      <c r="F128" s="742"/>
      <c r="G128" s="743"/>
      <c r="H128" s="743"/>
      <c r="I128" s="742">
        <v>1</v>
      </c>
      <c r="J128" s="743"/>
      <c r="K128" s="742"/>
      <c r="L128" s="742"/>
      <c r="M128" s="742"/>
      <c r="N128" s="741">
        <v>1</v>
      </c>
      <c r="O128" s="741"/>
      <c r="P128" s="746">
        <v>4558</v>
      </c>
      <c r="Q128" s="739" t="s">
        <v>1712</v>
      </c>
      <c r="R128" s="745" t="s">
        <v>1301</v>
      </c>
      <c r="S128" s="739" t="s">
        <v>928</v>
      </c>
      <c r="T128" s="744" t="s">
        <v>1711</v>
      </c>
      <c r="U128" s="735">
        <v>1995</v>
      </c>
      <c r="V128" s="734" t="s">
        <v>1566</v>
      </c>
      <c r="W128" s="731">
        <v>2019</v>
      </c>
      <c r="X128" s="730"/>
      <c r="Y128" s="750"/>
      <c r="Z128" s="732"/>
      <c r="AA128" s="748"/>
      <c r="AB128" s="749">
        <f t="shared" si="8"/>
        <v>3</v>
      </c>
      <c r="AC128" s="748" t="s">
        <v>239</v>
      </c>
      <c r="AD128" s="729">
        <v>2021</v>
      </c>
      <c r="AE128" s="728" t="s">
        <v>147</v>
      </c>
      <c r="AF128" s="727"/>
      <c r="AG128" s="726" t="s">
        <v>378</v>
      </c>
    </row>
    <row r="129" spans="1:33" s="491" customFormat="1" ht="40.5" x14ac:dyDescent="0.25">
      <c r="A129" s="743"/>
      <c r="B129" s="743"/>
      <c r="C129" s="743">
        <f t="shared" si="7"/>
        <v>1</v>
      </c>
      <c r="D129" s="742"/>
      <c r="E129" s="742"/>
      <c r="F129" s="742"/>
      <c r="G129" s="743"/>
      <c r="H129" s="743"/>
      <c r="I129" s="742"/>
      <c r="J129" s="743"/>
      <c r="K129" s="742"/>
      <c r="L129" s="742">
        <v>1</v>
      </c>
      <c r="M129" s="742"/>
      <c r="N129" s="741"/>
      <c r="O129" s="741"/>
      <c r="P129" s="746">
        <v>6753</v>
      </c>
      <c r="Q129" s="737" t="s">
        <v>504</v>
      </c>
      <c r="R129" s="738" t="s">
        <v>357</v>
      </c>
      <c r="S129" s="737" t="s">
        <v>369</v>
      </c>
      <c r="T129" s="736" t="s">
        <v>157</v>
      </c>
      <c r="U129" s="731">
        <v>1976</v>
      </c>
      <c r="V129" s="730" t="s">
        <v>1710</v>
      </c>
      <c r="W129" s="731">
        <v>2002</v>
      </c>
      <c r="X129" s="730" t="s">
        <v>1709</v>
      </c>
      <c r="Y129" s="750">
        <v>2005</v>
      </c>
      <c r="Z129" s="753" t="s">
        <v>1547</v>
      </c>
      <c r="AA129" s="751"/>
      <c r="AB129" s="749">
        <f t="shared" si="8"/>
        <v>17</v>
      </c>
      <c r="AC129" s="748" t="s">
        <v>1520</v>
      </c>
      <c r="AD129" s="747">
        <v>1997</v>
      </c>
      <c r="AE129" s="728" t="s">
        <v>105</v>
      </c>
      <c r="AF129" s="727"/>
      <c r="AG129" s="726" t="s">
        <v>455</v>
      </c>
    </row>
    <row r="130" spans="1:33" s="491" customFormat="1" x14ac:dyDescent="0.25">
      <c r="A130" s="743"/>
      <c r="B130" s="743">
        <v>1</v>
      </c>
      <c r="C130" s="743">
        <f t="shared" si="7"/>
        <v>1</v>
      </c>
      <c r="D130" s="742"/>
      <c r="E130" s="742"/>
      <c r="F130" s="742"/>
      <c r="G130" s="743"/>
      <c r="H130" s="743"/>
      <c r="I130" s="742"/>
      <c r="J130" s="743"/>
      <c r="K130" s="742"/>
      <c r="L130" s="742">
        <v>1</v>
      </c>
      <c r="M130" s="742"/>
      <c r="N130" s="741"/>
      <c r="O130" s="741"/>
      <c r="P130" s="746">
        <v>5581</v>
      </c>
      <c r="Q130" s="737" t="s">
        <v>1168</v>
      </c>
      <c r="R130" s="738" t="s">
        <v>1301</v>
      </c>
      <c r="S130" s="737" t="s">
        <v>369</v>
      </c>
      <c r="T130" s="736" t="s">
        <v>650</v>
      </c>
      <c r="U130" s="731">
        <v>1961</v>
      </c>
      <c r="V130" s="734" t="s">
        <v>1708</v>
      </c>
      <c r="W130" s="731">
        <v>1982</v>
      </c>
      <c r="X130" s="730"/>
      <c r="Y130" s="750"/>
      <c r="Z130" s="732"/>
      <c r="AA130" s="748" t="s">
        <v>323</v>
      </c>
      <c r="AB130" s="749">
        <f t="shared" si="8"/>
        <v>40</v>
      </c>
      <c r="AC130" s="748" t="s">
        <v>696</v>
      </c>
      <c r="AD130" s="747">
        <v>1990</v>
      </c>
      <c r="AE130" s="728" t="s">
        <v>121</v>
      </c>
      <c r="AF130" s="727"/>
      <c r="AG130" s="726" t="s">
        <v>425</v>
      </c>
    </row>
    <row r="131" spans="1:33" s="491" customFormat="1" x14ac:dyDescent="0.25">
      <c r="A131" s="743"/>
      <c r="B131" s="743">
        <v>1</v>
      </c>
      <c r="C131" s="743">
        <f t="shared" si="7"/>
        <v>1</v>
      </c>
      <c r="D131" s="742"/>
      <c r="E131" s="742"/>
      <c r="F131" s="742"/>
      <c r="G131" s="743"/>
      <c r="H131" s="743"/>
      <c r="I131" s="742"/>
      <c r="J131" s="743"/>
      <c r="K131" s="742"/>
      <c r="L131" s="742">
        <v>1</v>
      </c>
      <c r="M131" s="742"/>
      <c r="N131" s="741"/>
      <c r="O131" s="741"/>
      <c r="P131" s="746">
        <v>4509</v>
      </c>
      <c r="Q131" s="737" t="s">
        <v>1707</v>
      </c>
      <c r="R131" s="738" t="s">
        <v>359</v>
      </c>
      <c r="S131" s="737" t="s">
        <v>369</v>
      </c>
      <c r="T131" s="736" t="s">
        <v>1706</v>
      </c>
      <c r="U131" s="731">
        <v>1963</v>
      </c>
      <c r="V131" s="734" t="s">
        <v>1705</v>
      </c>
      <c r="W131" s="731">
        <v>1983</v>
      </c>
      <c r="X131" s="730"/>
      <c r="Y131" s="750"/>
      <c r="Z131" s="732"/>
      <c r="AA131" s="748"/>
      <c r="AB131" s="749">
        <f t="shared" si="8"/>
        <v>39</v>
      </c>
      <c r="AC131" s="748" t="s">
        <v>1157</v>
      </c>
      <c r="AD131" s="747">
        <v>2018</v>
      </c>
      <c r="AE131" s="728" t="s">
        <v>121</v>
      </c>
      <c r="AF131" s="727"/>
      <c r="AG131" s="726" t="s">
        <v>1158</v>
      </c>
    </row>
    <row r="132" spans="1:33" s="491" customFormat="1" x14ac:dyDescent="0.25">
      <c r="A132" s="743"/>
      <c r="B132" s="743">
        <v>1</v>
      </c>
      <c r="C132" s="743">
        <f t="shared" si="7"/>
        <v>1</v>
      </c>
      <c r="D132" s="742"/>
      <c r="E132" s="742"/>
      <c r="F132" s="742"/>
      <c r="G132" s="743"/>
      <c r="H132" s="743"/>
      <c r="I132" s="742"/>
      <c r="J132" s="743"/>
      <c r="K132" s="742"/>
      <c r="L132" s="742">
        <v>1</v>
      </c>
      <c r="M132" s="742"/>
      <c r="N132" s="741"/>
      <c r="O132" s="741"/>
      <c r="P132" s="746">
        <v>5626</v>
      </c>
      <c r="Q132" s="737" t="s">
        <v>514</v>
      </c>
      <c r="R132" s="738" t="s">
        <v>1301</v>
      </c>
      <c r="S132" s="737" t="s">
        <v>369</v>
      </c>
      <c r="T132" s="736" t="s">
        <v>230</v>
      </c>
      <c r="U132" s="731">
        <v>1965</v>
      </c>
      <c r="V132" s="734" t="s">
        <v>151</v>
      </c>
      <c r="W132" s="731">
        <v>1984</v>
      </c>
      <c r="X132" s="730"/>
      <c r="Y132" s="750"/>
      <c r="Z132" s="732"/>
      <c r="AA132" s="748"/>
      <c r="AB132" s="749">
        <f t="shared" si="8"/>
        <v>38</v>
      </c>
      <c r="AC132" s="748" t="s">
        <v>339</v>
      </c>
      <c r="AD132" s="747">
        <v>2002</v>
      </c>
      <c r="AE132" s="728" t="s">
        <v>121</v>
      </c>
      <c r="AF132" s="727"/>
      <c r="AG132" s="726" t="s">
        <v>425</v>
      </c>
    </row>
    <row r="133" spans="1:33" s="491" customFormat="1" x14ac:dyDescent="0.25">
      <c r="A133" s="743"/>
      <c r="B133" s="743">
        <v>1</v>
      </c>
      <c r="C133" s="743">
        <f t="shared" ref="C133:C168" si="9">IF(AB133&gt;=10,1,"")</f>
        <v>1</v>
      </c>
      <c r="D133" s="742"/>
      <c r="E133" s="742"/>
      <c r="F133" s="742"/>
      <c r="G133" s="743"/>
      <c r="H133" s="743"/>
      <c r="I133" s="742"/>
      <c r="J133" s="743"/>
      <c r="K133" s="742"/>
      <c r="L133" s="742">
        <v>1</v>
      </c>
      <c r="M133" s="742"/>
      <c r="N133" s="741">
        <v>1</v>
      </c>
      <c r="O133" s="741"/>
      <c r="P133" s="746">
        <v>4352</v>
      </c>
      <c r="Q133" s="737" t="s">
        <v>607</v>
      </c>
      <c r="R133" s="738" t="s">
        <v>359</v>
      </c>
      <c r="S133" s="737" t="s">
        <v>369</v>
      </c>
      <c r="T133" s="736" t="s">
        <v>608</v>
      </c>
      <c r="U133" s="731">
        <v>1966</v>
      </c>
      <c r="V133" s="734" t="s">
        <v>151</v>
      </c>
      <c r="W133" s="731">
        <v>1985</v>
      </c>
      <c r="X133" s="730"/>
      <c r="Y133" s="750"/>
      <c r="Z133" s="732"/>
      <c r="AA133" s="748"/>
      <c r="AB133" s="749">
        <f t="shared" si="8"/>
        <v>37</v>
      </c>
      <c r="AC133" s="748" t="s">
        <v>696</v>
      </c>
      <c r="AD133" s="747">
        <v>2010</v>
      </c>
      <c r="AE133" s="728" t="s">
        <v>121</v>
      </c>
      <c r="AF133" s="727"/>
      <c r="AG133" s="726" t="s">
        <v>425</v>
      </c>
    </row>
    <row r="134" spans="1:33" s="491" customFormat="1" x14ac:dyDescent="0.25">
      <c r="A134" s="743"/>
      <c r="B134" s="743">
        <v>1</v>
      </c>
      <c r="C134" s="743">
        <f t="shared" si="9"/>
        <v>1</v>
      </c>
      <c r="D134" s="742"/>
      <c r="E134" s="742"/>
      <c r="F134" s="742"/>
      <c r="G134" s="743"/>
      <c r="H134" s="743"/>
      <c r="I134" s="742"/>
      <c r="J134" s="743"/>
      <c r="K134" s="742"/>
      <c r="L134" s="742">
        <v>1</v>
      </c>
      <c r="M134" s="742"/>
      <c r="N134" s="741"/>
      <c r="O134" s="741"/>
      <c r="P134" s="746">
        <v>4289</v>
      </c>
      <c r="Q134" s="737" t="s">
        <v>513</v>
      </c>
      <c r="R134" s="738" t="s">
        <v>357</v>
      </c>
      <c r="S134" s="737" t="s">
        <v>369</v>
      </c>
      <c r="T134" s="736" t="s">
        <v>272</v>
      </c>
      <c r="U134" s="731">
        <v>1967</v>
      </c>
      <c r="V134" s="734" t="s">
        <v>274</v>
      </c>
      <c r="W134" s="731">
        <v>1986</v>
      </c>
      <c r="X134" s="730" t="s">
        <v>193</v>
      </c>
      <c r="Y134" s="750">
        <v>2019</v>
      </c>
      <c r="Z134" s="732"/>
      <c r="AA134" s="748"/>
      <c r="AB134" s="749">
        <f t="shared" si="8"/>
        <v>36</v>
      </c>
      <c r="AC134" s="748" t="s">
        <v>1704</v>
      </c>
      <c r="AD134" s="747">
        <v>2006</v>
      </c>
      <c r="AE134" s="728" t="s">
        <v>121</v>
      </c>
      <c r="AF134" s="727"/>
      <c r="AG134" s="726" t="s">
        <v>1703</v>
      </c>
    </row>
    <row r="135" spans="1:33" s="491" customFormat="1" x14ac:dyDescent="0.25">
      <c r="A135" s="743"/>
      <c r="B135" s="743">
        <v>1</v>
      </c>
      <c r="C135" s="743">
        <f t="shared" si="9"/>
        <v>1</v>
      </c>
      <c r="D135" s="742"/>
      <c r="E135" s="742"/>
      <c r="F135" s="742"/>
      <c r="G135" s="743"/>
      <c r="H135" s="743"/>
      <c r="I135" s="742"/>
      <c r="J135" s="743"/>
      <c r="K135" s="742"/>
      <c r="L135" s="742">
        <v>1</v>
      </c>
      <c r="M135" s="742"/>
      <c r="N135" s="741"/>
      <c r="O135" s="741"/>
      <c r="P135" s="746">
        <v>4335</v>
      </c>
      <c r="Q135" s="737" t="s">
        <v>1506</v>
      </c>
      <c r="R135" s="738" t="s">
        <v>1140</v>
      </c>
      <c r="S135" s="737" t="s">
        <v>369</v>
      </c>
      <c r="T135" s="736" t="s">
        <v>1507</v>
      </c>
      <c r="U135" s="731">
        <v>1964</v>
      </c>
      <c r="V135" s="734" t="s">
        <v>1508</v>
      </c>
      <c r="W135" s="731">
        <v>1987</v>
      </c>
      <c r="X135" s="730"/>
      <c r="Y135" s="750"/>
      <c r="Z135" s="732"/>
      <c r="AA135" s="748"/>
      <c r="AB135" s="749">
        <f t="shared" si="8"/>
        <v>35</v>
      </c>
      <c r="AC135" s="748" t="s">
        <v>339</v>
      </c>
      <c r="AD135" s="747">
        <v>2018</v>
      </c>
      <c r="AE135" s="728" t="s">
        <v>121</v>
      </c>
      <c r="AF135" s="727"/>
      <c r="AG135" s="726" t="s">
        <v>425</v>
      </c>
    </row>
    <row r="136" spans="1:33" s="491" customFormat="1" x14ac:dyDescent="0.25">
      <c r="A136" s="743"/>
      <c r="B136" s="743">
        <v>1</v>
      </c>
      <c r="C136" s="743">
        <f t="shared" si="9"/>
        <v>1</v>
      </c>
      <c r="D136" s="742"/>
      <c r="E136" s="742"/>
      <c r="F136" s="742"/>
      <c r="G136" s="743"/>
      <c r="H136" s="743"/>
      <c r="I136" s="742"/>
      <c r="J136" s="743"/>
      <c r="K136" s="742"/>
      <c r="L136" s="742">
        <v>1</v>
      </c>
      <c r="M136" s="742"/>
      <c r="N136" s="741"/>
      <c r="O136" s="741"/>
      <c r="P136" s="746">
        <v>5604</v>
      </c>
      <c r="Q136" s="737" t="s">
        <v>1702</v>
      </c>
      <c r="R136" s="738" t="s">
        <v>359</v>
      </c>
      <c r="S136" s="737" t="s">
        <v>369</v>
      </c>
      <c r="T136" s="736" t="s">
        <v>1701</v>
      </c>
      <c r="U136" s="731">
        <v>1970</v>
      </c>
      <c r="V136" s="734" t="s">
        <v>165</v>
      </c>
      <c r="W136" s="731">
        <v>1990</v>
      </c>
      <c r="X136" s="730"/>
      <c r="Y136" s="750"/>
      <c r="Z136" s="732"/>
      <c r="AA136" s="748"/>
      <c r="AB136" s="749">
        <f t="shared" si="8"/>
        <v>32</v>
      </c>
      <c r="AC136" s="748" t="s">
        <v>696</v>
      </c>
      <c r="AD136" s="747">
        <v>1996</v>
      </c>
      <c r="AE136" s="728" t="s">
        <v>121</v>
      </c>
      <c r="AF136" s="727"/>
      <c r="AG136" s="726" t="s">
        <v>425</v>
      </c>
    </row>
    <row r="137" spans="1:33" s="491" customFormat="1" x14ac:dyDescent="0.25">
      <c r="A137" s="743"/>
      <c r="B137" s="743">
        <v>1</v>
      </c>
      <c r="C137" s="743">
        <f t="shared" si="9"/>
        <v>1</v>
      </c>
      <c r="D137" s="742"/>
      <c r="E137" s="742"/>
      <c r="F137" s="742"/>
      <c r="G137" s="743"/>
      <c r="H137" s="743"/>
      <c r="I137" s="742"/>
      <c r="J137" s="743"/>
      <c r="K137" s="742"/>
      <c r="L137" s="742">
        <v>1</v>
      </c>
      <c r="M137" s="742"/>
      <c r="N137" s="741"/>
      <c r="O137" s="741"/>
      <c r="P137" s="746">
        <v>4560</v>
      </c>
      <c r="Q137" s="737" t="s">
        <v>1700</v>
      </c>
      <c r="R137" s="738" t="s">
        <v>358</v>
      </c>
      <c r="S137" s="737" t="s">
        <v>369</v>
      </c>
      <c r="T137" s="736" t="s">
        <v>1699</v>
      </c>
      <c r="U137" s="731">
        <v>1969</v>
      </c>
      <c r="V137" s="734" t="s">
        <v>1698</v>
      </c>
      <c r="W137" s="731">
        <v>1990</v>
      </c>
      <c r="X137" s="730"/>
      <c r="Y137" s="750"/>
      <c r="Z137" s="732"/>
      <c r="AA137" s="748"/>
      <c r="AB137" s="749">
        <f t="shared" si="8"/>
        <v>32</v>
      </c>
      <c r="AC137" s="748" t="s">
        <v>339</v>
      </c>
      <c r="AD137" s="729">
        <v>2021</v>
      </c>
      <c r="AE137" s="728" t="s">
        <v>121</v>
      </c>
      <c r="AF137" s="727"/>
      <c r="AG137" s="726" t="s">
        <v>425</v>
      </c>
    </row>
    <row r="138" spans="1:33" s="491" customFormat="1" x14ac:dyDescent="0.25">
      <c r="A138" s="743"/>
      <c r="B138" s="743"/>
      <c r="C138" s="743">
        <f t="shared" si="9"/>
        <v>1</v>
      </c>
      <c r="D138" s="742"/>
      <c r="E138" s="742"/>
      <c r="F138" s="742"/>
      <c r="G138" s="743"/>
      <c r="H138" s="743"/>
      <c r="I138" s="742"/>
      <c r="J138" s="743"/>
      <c r="K138" s="742"/>
      <c r="L138" s="742">
        <v>1</v>
      </c>
      <c r="M138" s="742"/>
      <c r="N138" s="741"/>
      <c r="O138" s="741"/>
      <c r="P138" s="746">
        <v>8655</v>
      </c>
      <c r="Q138" s="737" t="s">
        <v>509</v>
      </c>
      <c r="R138" s="738" t="s">
        <v>357</v>
      </c>
      <c r="S138" s="737" t="s">
        <v>369</v>
      </c>
      <c r="T138" s="736" t="s">
        <v>244</v>
      </c>
      <c r="U138" s="731">
        <v>1976</v>
      </c>
      <c r="V138" s="730" t="s">
        <v>243</v>
      </c>
      <c r="W138" s="731">
        <v>2002</v>
      </c>
      <c r="X138" s="730"/>
      <c r="Y138" s="750"/>
      <c r="Z138" s="732"/>
      <c r="AA138" s="732" t="s">
        <v>327</v>
      </c>
      <c r="AB138" s="749">
        <f t="shared" si="8"/>
        <v>20</v>
      </c>
      <c r="AC138" s="748" t="s">
        <v>326</v>
      </c>
      <c r="AD138" s="747">
        <v>2003</v>
      </c>
      <c r="AE138" s="728" t="s">
        <v>121</v>
      </c>
      <c r="AF138" s="727"/>
      <c r="AG138" s="726" t="s">
        <v>1697</v>
      </c>
    </row>
    <row r="139" spans="1:33" s="491" customFormat="1" x14ac:dyDescent="0.25">
      <c r="A139" s="743"/>
      <c r="B139" s="743">
        <v>1</v>
      </c>
      <c r="C139" s="743">
        <f t="shared" si="9"/>
        <v>1</v>
      </c>
      <c r="D139" s="742"/>
      <c r="E139" s="742"/>
      <c r="F139" s="742"/>
      <c r="G139" s="743"/>
      <c r="H139" s="743"/>
      <c r="I139" s="742"/>
      <c r="J139" s="743"/>
      <c r="K139" s="742"/>
      <c r="L139" s="742">
        <v>1</v>
      </c>
      <c r="M139" s="742"/>
      <c r="N139" s="741"/>
      <c r="O139" s="741"/>
      <c r="P139" s="746">
        <v>7710</v>
      </c>
      <c r="Q139" s="737" t="s">
        <v>1278</v>
      </c>
      <c r="R139" s="738" t="s">
        <v>357</v>
      </c>
      <c r="S139" s="737" t="s">
        <v>369</v>
      </c>
      <c r="T139" s="736" t="s">
        <v>1277</v>
      </c>
      <c r="U139" s="731">
        <v>1964</v>
      </c>
      <c r="V139" s="734" t="s">
        <v>151</v>
      </c>
      <c r="W139" s="731">
        <v>1983</v>
      </c>
      <c r="X139" s="734"/>
      <c r="Y139" s="750"/>
      <c r="Z139" s="732"/>
      <c r="AA139" s="748"/>
      <c r="AB139" s="749">
        <f t="shared" si="8"/>
        <v>39</v>
      </c>
      <c r="AC139" s="748" t="s">
        <v>414</v>
      </c>
      <c r="AD139" s="747">
        <v>2017</v>
      </c>
      <c r="AE139" s="728" t="s">
        <v>142</v>
      </c>
      <c r="AF139" s="727"/>
      <c r="AG139" s="726" t="s">
        <v>428</v>
      </c>
    </row>
    <row r="140" spans="1:33" s="491" customFormat="1" x14ac:dyDescent="0.25">
      <c r="A140" s="743"/>
      <c r="B140" s="743">
        <v>1</v>
      </c>
      <c r="C140" s="743">
        <f t="shared" si="9"/>
        <v>1</v>
      </c>
      <c r="D140" s="742"/>
      <c r="E140" s="742"/>
      <c r="F140" s="742"/>
      <c r="G140" s="743"/>
      <c r="H140" s="743"/>
      <c r="I140" s="742"/>
      <c r="J140" s="743"/>
      <c r="K140" s="742"/>
      <c r="L140" s="742">
        <v>1</v>
      </c>
      <c r="M140" s="742"/>
      <c r="N140" s="741"/>
      <c r="O140" s="741"/>
      <c r="P140" s="746">
        <v>4555</v>
      </c>
      <c r="Q140" s="739" t="s">
        <v>1696</v>
      </c>
      <c r="R140" s="745" t="s">
        <v>1303</v>
      </c>
      <c r="S140" s="737" t="s">
        <v>369</v>
      </c>
      <c r="T140" s="744" t="s">
        <v>1695</v>
      </c>
      <c r="U140" s="735">
        <v>1965</v>
      </c>
      <c r="V140" s="734" t="s">
        <v>151</v>
      </c>
      <c r="W140" s="731">
        <v>1984</v>
      </c>
      <c r="X140" s="730"/>
      <c r="Y140" s="750"/>
      <c r="Z140" s="732"/>
      <c r="AA140" s="748"/>
      <c r="AB140" s="749">
        <f t="shared" si="8"/>
        <v>38</v>
      </c>
      <c r="AC140" s="748" t="s">
        <v>1694</v>
      </c>
      <c r="AD140" s="747">
        <v>2021</v>
      </c>
      <c r="AE140" s="728" t="s">
        <v>142</v>
      </c>
      <c r="AF140" s="727"/>
      <c r="AG140" s="726" t="s">
        <v>425</v>
      </c>
    </row>
    <row r="141" spans="1:33" s="491" customFormat="1" x14ac:dyDescent="0.25">
      <c r="A141" s="743"/>
      <c r="B141" s="743">
        <v>1</v>
      </c>
      <c r="C141" s="743">
        <f t="shared" si="9"/>
        <v>1</v>
      </c>
      <c r="D141" s="742"/>
      <c r="E141" s="742"/>
      <c r="F141" s="742"/>
      <c r="G141" s="743"/>
      <c r="H141" s="743"/>
      <c r="I141" s="742"/>
      <c r="J141" s="743"/>
      <c r="K141" s="742"/>
      <c r="L141" s="742">
        <v>1</v>
      </c>
      <c r="M141" s="742"/>
      <c r="N141" s="741"/>
      <c r="O141" s="741"/>
      <c r="P141" s="746">
        <v>7703</v>
      </c>
      <c r="Q141" s="737" t="s">
        <v>579</v>
      </c>
      <c r="R141" s="738" t="s">
        <v>357</v>
      </c>
      <c r="S141" s="737" t="s">
        <v>369</v>
      </c>
      <c r="T141" s="736" t="s">
        <v>580</v>
      </c>
      <c r="U141" s="731">
        <v>1965</v>
      </c>
      <c r="V141" s="734" t="s">
        <v>581</v>
      </c>
      <c r="W141" s="731">
        <v>1985</v>
      </c>
      <c r="X141" s="734" t="s">
        <v>1693</v>
      </c>
      <c r="Y141" s="750">
        <v>2014</v>
      </c>
      <c r="Z141" s="732"/>
      <c r="AA141" s="748"/>
      <c r="AB141" s="749">
        <f t="shared" si="8"/>
        <v>37</v>
      </c>
      <c r="AC141" s="748" t="s">
        <v>156</v>
      </c>
      <c r="AD141" s="747">
        <v>2009</v>
      </c>
      <c r="AE141" s="728" t="s">
        <v>142</v>
      </c>
      <c r="AF141" s="727"/>
      <c r="AG141" s="726" t="s">
        <v>457</v>
      </c>
    </row>
    <row r="142" spans="1:33" s="491" customFormat="1" x14ac:dyDescent="0.25">
      <c r="A142" s="743"/>
      <c r="B142" s="743">
        <v>1</v>
      </c>
      <c r="C142" s="743">
        <f t="shared" si="9"/>
        <v>1</v>
      </c>
      <c r="D142" s="742"/>
      <c r="E142" s="742"/>
      <c r="F142" s="742"/>
      <c r="G142" s="743"/>
      <c r="H142" s="743"/>
      <c r="I142" s="742"/>
      <c r="J142" s="743"/>
      <c r="K142" s="742"/>
      <c r="L142" s="742">
        <v>1</v>
      </c>
      <c r="M142" s="742"/>
      <c r="N142" s="741"/>
      <c r="O142" s="741"/>
      <c r="P142" s="746">
        <v>7700</v>
      </c>
      <c r="Q142" s="737" t="s">
        <v>1167</v>
      </c>
      <c r="R142" s="738" t="s">
        <v>357</v>
      </c>
      <c r="S142" s="737" t="s">
        <v>369</v>
      </c>
      <c r="T142" s="736" t="s">
        <v>1005</v>
      </c>
      <c r="U142" s="731">
        <v>1967</v>
      </c>
      <c r="V142" s="734" t="s">
        <v>151</v>
      </c>
      <c r="W142" s="731">
        <v>1987</v>
      </c>
      <c r="X142" s="730"/>
      <c r="Y142" s="750"/>
      <c r="Z142" s="732"/>
      <c r="AA142" s="748"/>
      <c r="AB142" s="749">
        <f t="shared" si="8"/>
        <v>35</v>
      </c>
      <c r="AC142" s="748" t="s">
        <v>691</v>
      </c>
      <c r="AD142" s="747">
        <v>2007</v>
      </c>
      <c r="AE142" s="728" t="s">
        <v>142</v>
      </c>
      <c r="AF142" s="727"/>
      <c r="AG142" s="726" t="s">
        <v>457</v>
      </c>
    </row>
    <row r="143" spans="1:33" s="491" customFormat="1" x14ac:dyDescent="0.25">
      <c r="A143" s="743"/>
      <c r="B143" s="743">
        <v>1</v>
      </c>
      <c r="C143" s="743">
        <f t="shared" si="9"/>
        <v>1</v>
      </c>
      <c r="D143" s="742"/>
      <c r="E143" s="742"/>
      <c r="F143" s="742"/>
      <c r="G143" s="743"/>
      <c r="H143" s="743"/>
      <c r="I143" s="742"/>
      <c r="J143" s="743"/>
      <c r="K143" s="742"/>
      <c r="L143" s="742">
        <v>1</v>
      </c>
      <c r="M143" s="742"/>
      <c r="N143" s="741"/>
      <c r="O143" s="741"/>
      <c r="P143" s="746">
        <v>5627</v>
      </c>
      <c r="Q143" s="737" t="s">
        <v>884</v>
      </c>
      <c r="R143" s="738" t="s">
        <v>357</v>
      </c>
      <c r="S143" s="737" t="s">
        <v>369</v>
      </c>
      <c r="T143" s="736" t="s">
        <v>883</v>
      </c>
      <c r="U143" s="731">
        <v>1970</v>
      </c>
      <c r="V143" s="734" t="s">
        <v>264</v>
      </c>
      <c r="W143" s="731">
        <v>1987</v>
      </c>
      <c r="X143" s="730"/>
      <c r="Y143" s="733"/>
      <c r="Z143" s="732"/>
      <c r="AA143" s="730"/>
      <c r="AB143" s="749">
        <f t="shared" si="8"/>
        <v>35</v>
      </c>
      <c r="AC143" s="748" t="s">
        <v>414</v>
      </c>
      <c r="AD143" s="729">
        <v>2002</v>
      </c>
      <c r="AE143" s="728" t="s">
        <v>142</v>
      </c>
      <c r="AF143" s="727"/>
      <c r="AG143" s="726" t="s">
        <v>428</v>
      </c>
    </row>
    <row r="144" spans="1:33" s="491" customFormat="1" x14ac:dyDescent="0.25">
      <c r="A144" s="743"/>
      <c r="B144" s="743">
        <v>1</v>
      </c>
      <c r="C144" s="743">
        <f t="shared" si="9"/>
        <v>1</v>
      </c>
      <c r="D144" s="742"/>
      <c r="E144" s="742"/>
      <c r="F144" s="742"/>
      <c r="G144" s="743"/>
      <c r="H144" s="743"/>
      <c r="I144" s="742"/>
      <c r="J144" s="743"/>
      <c r="K144" s="742"/>
      <c r="L144" s="742">
        <v>1</v>
      </c>
      <c r="M144" s="742"/>
      <c r="N144" s="741">
        <v>1</v>
      </c>
      <c r="O144" s="741"/>
      <c r="P144" s="746">
        <v>5605</v>
      </c>
      <c r="Q144" s="737" t="s">
        <v>515</v>
      </c>
      <c r="R144" s="738" t="s">
        <v>1303</v>
      </c>
      <c r="S144" s="737" t="s">
        <v>369</v>
      </c>
      <c r="T144" s="736" t="s">
        <v>163</v>
      </c>
      <c r="U144" s="731">
        <v>1956</v>
      </c>
      <c r="V144" s="734"/>
      <c r="W144" s="731">
        <v>1989</v>
      </c>
      <c r="X144" s="730"/>
      <c r="Y144" s="750"/>
      <c r="Z144" s="732"/>
      <c r="AA144" s="748"/>
      <c r="AB144" s="749">
        <f t="shared" si="8"/>
        <v>33</v>
      </c>
      <c r="AC144" s="748" t="s">
        <v>339</v>
      </c>
      <c r="AD144" s="747">
        <v>1996</v>
      </c>
      <c r="AE144" s="728" t="s">
        <v>142</v>
      </c>
      <c r="AF144" s="727"/>
      <c r="AG144" s="754" t="s">
        <v>1078</v>
      </c>
    </row>
    <row r="145" spans="1:33" s="491" customFormat="1" x14ac:dyDescent="0.25">
      <c r="A145" s="743"/>
      <c r="B145" s="743">
        <v>1</v>
      </c>
      <c r="C145" s="743">
        <f t="shared" si="9"/>
        <v>1</v>
      </c>
      <c r="D145" s="742"/>
      <c r="E145" s="742"/>
      <c r="F145" s="742"/>
      <c r="G145" s="743"/>
      <c r="H145" s="743"/>
      <c r="I145" s="742"/>
      <c r="J145" s="743"/>
      <c r="K145" s="742"/>
      <c r="L145" s="742">
        <v>1</v>
      </c>
      <c r="M145" s="742"/>
      <c r="N145" s="741"/>
      <c r="O145" s="741"/>
      <c r="P145" s="746">
        <v>6762</v>
      </c>
      <c r="Q145" s="737" t="s">
        <v>510</v>
      </c>
      <c r="R145" s="738" t="s">
        <v>357</v>
      </c>
      <c r="S145" s="737" t="s">
        <v>369</v>
      </c>
      <c r="T145" s="736" t="s">
        <v>278</v>
      </c>
      <c r="U145" s="731">
        <v>1985</v>
      </c>
      <c r="V145" s="734" t="s">
        <v>279</v>
      </c>
      <c r="W145" s="731">
        <v>2005</v>
      </c>
      <c r="X145" s="730"/>
      <c r="Y145" s="750"/>
      <c r="Z145" s="732"/>
      <c r="AA145" s="748"/>
      <c r="AB145" s="749">
        <f t="shared" si="8"/>
        <v>17</v>
      </c>
      <c r="AC145" s="748" t="s">
        <v>691</v>
      </c>
      <c r="AD145" s="747">
        <v>2006</v>
      </c>
      <c r="AE145" s="728" t="s">
        <v>142</v>
      </c>
      <c r="AF145" s="727"/>
      <c r="AG145" s="726" t="s">
        <v>457</v>
      </c>
    </row>
    <row r="146" spans="1:33" s="491" customFormat="1" x14ac:dyDescent="0.25">
      <c r="A146" s="743"/>
      <c r="B146" s="743">
        <v>1</v>
      </c>
      <c r="C146" s="743">
        <f t="shared" si="9"/>
        <v>1</v>
      </c>
      <c r="D146" s="742"/>
      <c r="E146" s="742"/>
      <c r="F146" s="742"/>
      <c r="G146" s="743"/>
      <c r="H146" s="743"/>
      <c r="I146" s="742"/>
      <c r="J146" s="743"/>
      <c r="K146" s="742"/>
      <c r="L146" s="742">
        <v>1</v>
      </c>
      <c r="M146" s="742"/>
      <c r="N146" s="741"/>
      <c r="O146" s="741"/>
      <c r="P146" s="746">
        <v>4519</v>
      </c>
      <c r="Q146" s="737" t="s">
        <v>1692</v>
      </c>
      <c r="R146" s="738" t="s">
        <v>361</v>
      </c>
      <c r="S146" s="737" t="s">
        <v>369</v>
      </c>
      <c r="T146" s="736" t="s">
        <v>1691</v>
      </c>
      <c r="U146" s="731">
        <v>1985</v>
      </c>
      <c r="V146" s="734" t="s">
        <v>279</v>
      </c>
      <c r="W146" s="731">
        <v>2009</v>
      </c>
      <c r="X146" s="730"/>
      <c r="Y146" s="750"/>
      <c r="Z146" s="753"/>
      <c r="AA146" s="748"/>
      <c r="AB146" s="749">
        <f t="shared" si="8"/>
        <v>13</v>
      </c>
      <c r="AC146" s="748" t="s">
        <v>339</v>
      </c>
      <c r="AD146" s="747">
        <v>2019</v>
      </c>
      <c r="AE146" s="728" t="s">
        <v>142</v>
      </c>
      <c r="AF146" s="727"/>
      <c r="AG146" s="726" t="s">
        <v>425</v>
      </c>
    </row>
    <row r="147" spans="1:33" s="491" customFormat="1" x14ac:dyDescent="0.25">
      <c r="A147" s="743"/>
      <c r="B147" s="743">
        <v>1</v>
      </c>
      <c r="C147" s="743">
        <f t="shared" si="9"/>
        <v>1</v>
      </c>
      <c r="D147" s="742"/>
      <c r="E147" s="742"/>
      <c r="F147" s="742"/>
      <c r="G147" s="743"/>
      <c r="H147" s="743"/>
      <c r="I147" s="742"/>
      <c r="J147" s="743"/>
      <c r="K147" s="742"/>
      <c r="L147" s="742">
        <v>1</v>
      </c>
      <c r="M147" s="742"/>
      <c r="N147" s="741"/>
      <c r="O147" s="741"/>
      <c r="P147" s="746">
        <v>6767</v>
      </c>
      <c r="Q147" s="737" t="s">
        <v>1237</v>
      </c>
      <c r="R147" s="738" t="s">
        <v>357</v>
      </c>
      <c r="S147" s="737" t="s">
        <v>369</v>
      </c>
      <c r="T147" s="736" t="s">
        <v>1238</v>
      </c>
      <c r="U147" s="731">
        <v>1971</v>
      </c>
      <c r="V147" s="734" t="s">
        <v>1690</v>
      </c>
      <c r="W147" s="731">
        <v>1995</v>
      </c>
      <c r="X147" s="730" t="s">
        <v>1689</v>
      </c>
      <c r="Y147" s="750">
        <v>2012</v>
      </c>
      <c r="Z147" s="753" t="s">
        <v>1547</v>
      </c>
      <c r="AA147" s="748"/>
      <c r="AB147" s="749">
        <f t="shared" si="8"/>
        <v>10</v>
      </c>
      <c r="AC147" s="748" t="s">
        <v>209</v>
      </c>
      <c r="AD147" s="747">
        <v>2017</v>
      </c>
      <c r="AE147" s="728" t="s">
        <v>142</v>
      </c>
      <c r="AF147" s="727"/>
      <c r="AG147" s="726" t="s">
        <v>453</v>
      </c>
    </row>
    <row r="148" spans="1:33" s="491" customFormat="1" x14ac:dyDescent="0.25">
      <c r="A148" s="743"/>
      <c r="B148" s="743">
        <v>1</v>
      </c>
      <c r="C148" s="743" t="str">
        <f t="shared" si="9"/>
        <v/>
      </c>
      <c r="D148" s="742"/>
      <c r="E148" s="742"/>
      <c r="F148" s="742"/>
      <c r="G148" s="743"/>
      <c r="H148" s="743"/>
      <c r="I148" s="742"/>
      <c r="J148" s="743"/>
      <c r="K148" s="742"/>
      <c r="L148" s="742">
        <v>1</v>
      </c>
      <c r="M148" s="742"/>
      <c r="N148" s="741"/>
      <c r="O148" s="741"/>
      <c r="P148" s="746">
        <v>4526</v>
      </c>
      <c r="Q148" s="737" t="s">
        <v>1688</v>
      </c>
      <c r="R148" s="738" t="s">
        <v>1140</v>
      </c>
      <c r="S148" s="737" t="s">
        <v>369</v>
      </c>
      <c r="T148" s="736" t="s">
        <v>1687</v>
      </c>
      <c r="U148" s="731">
        <v>1994</v>
      </c>
      <c r="V148" s="734" t="s">
        <v>279</v>
      </c>
      <c r="W148" s="731">
        <v>2013</v>
      </c>
      <c r="X148" s="730"/>
      <c r="Y148" s="750"/>
      <c r="Z148" s="753"/>
      <c r="AA148" s="748"/>
      <c r="AB148" s="749">
        <f t="shared" ref="AB148:AB155" si="10">IF(Z148="",YEAR($AC$1)-$W148,YEAR($AC$1)-$Y148)</f>
        <v>9</v>
      </c>
      <c r="AC148" s="748" t="s">
        <v>1157</v>
      </c>
      <c r="AD148" s="747">
        <v>2020</v>
      </c>
      <c r="AE148" s="728" t="s">
        <v>142</v>
      </c>
      <c r="AF148" s="727"/>
      <c r="AG148" s="726" t="s">
        <v>375</v>
      </c>
    </row>
    <row r="149" spans="1:33" s="491" customFormat="1" x14ac:dyDescent="0.25">
      <c r="A149" s="743"/>
      <c r="B149" s="743"/>
      <c r="C149" s="743">
        <f t="shared" si="9"/>
        <v>1</v>
      </c>
      <c r="D149" s="742"/>
      <c r="E149" s="742"/>
      <c r="F149" s="742"/>
      <c r="G149" s="743"/>
      <c r="H149" s="743"/>
      <c r="I149" s="742"/>
      <c r="J149" s="743"/>
      <c r="K149" s="742"/>
      <c r="L149" s="742"/>
      <c r="M149" s="742">
        <v>1</v>
      </c>
      <c r="N149" s="741"/>
      <c r="O149" s="741"/>
      <c r="P149" s="746">
        <v>4226</v>
      </c>
      <c r="Q149" s="737" t="s">
        <v>511</v>
      </c>
      <c r="R149" s="738" t="s">
        <v>361</v>
      </c>
      <c r="S149" s="737" t="s">
        <v>341</v>
      </c>
      <c r="T149" s="736" t="s">
        <v>159</v>
      </c>
      <c r="U149" s="731">
        <v>1959</v>
      </c>
      <c r="V149" s="734" t="s">
        <v>126</v>
      </c>
      <c r="W149" s="731">
        <v>1979</v>
      </c>
      <c r="X149" s="730"/>
      <c r="Y149" s="750"/>
      <c r="Z149" s="732"/>
      <c r="AA149" s="748" t="s">
        <v>340</v>
      </c>
      <c r="AB149" s="749">
        <f t="shared" si="10"/>
        <v>43</v>
      </c>
      <c r="AC149" s="748" t="s">
        <v>160</v>
      </c>
      <c r="AD149" s="747">
        <v>1995</v>
      </c>
      <c r="AE149" s="728" t="s">
        <v>105</v>
      </c>
      <c r="AF149" s="727"/>
      <c r="AG149" s="726" t="s">
        <v>426</v>
      </c>
    </row>
    <row r="150" spans="1:33" s="491" customFormat="1" x14ac:dyDescent="0.25">
      <c r="A150" s="743"/>
      <c r="B150" s="743"/>
      <c r="C150" s="743">
        <f t="shared" si="9"/>
        <v>1</v>
      </c>
      <c r="D150" s="742"/>
      <c r="E150" s="742"/>
      <c r="F150" s="742"/>
      <c r="G150" s="743">
        <v>1</v>
      </c>
      <c r="H150" s="743"/>
      <c r="I150" s="742"/>
      <c r="J150" s="743"/>
      <c r="K150" s="742"/>
      <c r="L150" s="742"/>
      <c r="M150" s="742">
        <v>1</v>
      </c>
      <c r="N150" s="741"/>
      <c r="O150" s="741"/>
      <c r="P150" s="746">
        <v>3203</v>
      </c>
      <c r="Q150" s="737" t="s">
        <v>533</v>
      </c>
      <c r="R150" s="738" t="s">
        <v>361</v>
      </c>
      <c r="S150" s="737" t="s">
        <v>341</v>
      </c>
      <c r="T150" s="752" t="s">
        <v>532</v>
      </c>
      <c r="U150" s="731">
        <v>1966</v>
      </c>
      <c r="V150" s="734" t="s">
        <v>534</v>
      </c>
      <c r="W150" s="731">
        <v>1992</v>
      </c>
      <c r="X150" s="730" t="s">
        <v>1686</v>
      </c>
      <c r="Y150" s="750">
        <v>1995</v>
      </c>
      <c r="Z150" s="732"/>
      <c r="AA150" s="751" t="s">
        <v>211</v>
      </c>
      <c r="AB150" s="749">
        <f t="shared" si="10"/>
        <v>30</v>
      </c>
      <c r="AC150" s="748" t="s">
        <v>1317</v>
      </c>
      <c r="AD150" s="747">
        <v>2008</v>
      </c>
      <c r="AE150" s="728" t="s">
        <v>105</v>
      </c>
      <c r="AF150" s="727"/>
      <c r="AG150" s="726" t="s">
        <v>537</v>
      </c>
    </row>
    <row r="151" spans="1:33" s="491" customFormat="1" x14ac:dyDescent="0.25">
      <c r="A151" s="743"/>
      <c r="B151" s="743"/>
      <c r="C151" s="743">
        <f t="shared" si="9"/>
        <v>1</v>
      </c>
      <c r="D151" s="742"/>
      <c r="E151" s="742"/>
      <c r="F151" s="742"/>
      <c r="G151" s="743"/>
      <c r="H151" s="743"/>
      <c r="I151" s="742"/>
      <c r="J151" s="743"/>
      <c r="K151" s="742"/>
      <c r="L151" s="742"/>
      <c r="M151" s="742">
        <v>1</v>
      </c>
      <c r="N151" s="741"/>
      <c r="O151" s="741"/>
      <c r="P151" s="746">
        <v>6755</v>
      </c>
      <c r="Q151" s="737" t="s">
        <v>512</v>
      </c>
      <c r="R151" s="738" t="s">
        <v>361</v>
      </c>
      <c r="S151" s="737" t="s">
        <v>341</v>
      </c>
      <c r="T151" s="736" t="s">
        <v>204</v>
      </c>
      <c r="U151" s="731">
        <v>1978</v>
      </c>
      <c r="V151" s="734" t="s">
        <v>277</v>
      </c>
      <c r="W151" s="731">
        <v>1999</v>
      </c>
      <c r="X151" s="730"/>
      <c r="Y151" s="750"/>
      <c r="Z151" s="732"/>
      <c r="AA151" s="748" t="s">
        <v>316</v>
      </c>
      <c r="AB151" s="749">
        <f t="shared" si="10"/>
        <v>23</v>
      </c>
      <c r="AC151" s="748" t="s">
        <v>205</v>
      </c>
      <c r="AD151" s="747">
        <v>2001</v>
      </c>
      <c r="AE151" s="728" t="s">
        <v>121</v>
      </c>
      <c r="AF151" s="727"/>
      <c r="AG151" s="726" t="s">
        <v>427</v>
      </c>
    </row>
    <row r="152" spans="1:33" s="491" customFormat="1" x14ac:dyDescent="0.25">
      <c r="A152" s="743"/>
      <c r="B152" s="743"/>
      <c r="C152" s="743">
        <f t="shared" si="9"/>
        <v>1</v>
      </c>
      <c r="D152" s="742"/>
      <c r="E152" s="742"/>
      <c r="F152" s="742"/>
      <c r="G152" s="743"/>
      <c r="H152" s="743"/>
      <c r="I152" s="742"/>
      <c r="J152" s="743"/>
      <c r="K152" s="742"/>
      <c r="L152" s="742"/>
      <c r="M152" s="742">
        <v>1</v>
      </c>
      <c r="N152" s="741"/>
      <c r="O152" s="741"/>
      <c r="P152" s="746">
        <v>4530</v>
      </c>
      <c r="Q152" s="737" t="s">
        <v>1685</v>
      </c>
      <c r="R152" s="738" t="s">
        <v>361</v>
      </c>
      <c r="S152" s="737" t="s">
        <v>341</v>
      </c>
      <c r="T152" s="736" t="s">
        <v>1684</v>
      </c>
      <c r="U152" s="731">
        <v>1966</v>
      </c>
      <c r="V152" s="734" t="s">
        <v>1683</v>
      </c>
      <c r="W152" s="731">
        <v>1986</v>
      </c>
      <c r="X152" s="730"/>
      <c r="Y152" s="750"/>
      <c r="Z152" s="732"/>
      <c r="AA152" s="748"/>
      <c r="AB152" s="749">
        <f t="shared" si="10"/>
        <v>36</v>
      </c>
      <c r="AC152" s="748" t="s">
        <v>205</v>
      </c>
      <c r="AD152" s="747">
        <v>2020</v>
      </c>
      <c r="AE152" s="728" t="s">
        <v>142</v>
      </c>
      <c r="AF152" s="727"/>
      <c r="AG152" s="726" t="s">
        <v>427</v>
      </c>
    </row>
    <row r="153" spans="1:33" s="491" customFormat="1" x14ac:dyDescent="0.25">
      <c r="A153" s="743"/>
      <c r="B153" s="743">
        <v>1</v>
      </c>
      <c r="C153" s="743">
        <f t="shared" si="9"/>
        <v>1</v>
      </c>
      <c r="D153" s="742"/>
      <c r="E153" s="742"/>
      <c r="F153" s="742"/>
      <c r="G153" s="743"/>
      <c r="H153" s="743"/>
      <c r="I153" s="742"/>
      <c r="J153" s="743"/>
      <c r="K153" s="742"/>
      <c r="L153" s="742"/>
      <c r="M153" s="742">
        <v>1</v>
      </c>
      <c r="N153" s="741"/>
      <c r="O153" s="741"/>
      <c r="P153" s="746">
        <v>6740</v>
      </c>
      <c r="Q153" s="737" t="s">
        <v>521</v>
      </c>
      <c r="R153" s="738" t="s">
        <v>361</v>
      </c>
      <c r="S153" s="737" t="s">
        <v>367</v>
      </c>
      <c r="T153" s="736" t="s">
        <v>170</v>
      </c>
      <c r="U153" s="731">
        <v>1961</v>
      </c>
      <c r="V153" s="734" t="s">
        <v>169</v>
      </c>
      <c r="W153" s="731">
        <v>1980</v>
      </c>
      <c r="X153" s="730"/>
      <c r="Y153" s="750"/>
      <c r="Z153" s="732"/>
      <c r="AA153" s="748"/>
      <c r="AB153" s="749">
        <f t="shared" si="10"/>
        <v>42</v>
      </c>
      <c r="AC153" s="748" t="s">
        <v>169</v>
      </c>
      <c r="AD153" s="747">
        <v>1993</v>
      </c>
      <c r="AE153" s="728" t="s">
        <v>142</v>
      </c>
      <c r="AF153" s="727"/>
      <c r="AG153" s="726" t="s">
        <v>429</v>
      </c>
    </row>
    <row r="154" spans="1:33" s="491" customFormat="1" x14ac:dyDescent="0.25">
      <c r="A154" s="743"/>
      <c r="B154" s="743">
        <v>1</v>
      </c>
      <c r="C154" s="743">
        <f t="shared" si="9"/>
        <v>1</v>
      </c>
      <c r="D154" s="742"/>
      <c r="E154" s="742"/>
      <c r="F154" s="742"/>
      <c r="G154" s="743"/>
      <c r="H154" s="743"/>
      <c r="I154" s="742"/>
      <c r="J154" s="743"/>
      <c r="K154" s="742"/>
      <c r="L154" s="742"/>
      <c r="M154" s="742">
        <v>1</v>
      </c>
      <c r="N154" s="741"/>
      <c r="O154" s="741"/>
      <c r="P154" s="746">
        <v>7701</v>
      </c>
      <c r="Q154" s="737" t="s">
        <v>519</v>
      </c>
      <c r="R154" s="738" t="s">
        <v>361</v>
      </c>
      <c r="S154" s="737" t="s">
        <v>367</v>
      </c>
      <c r="T154" s="736" t="s">
        <v>911</v>
      </c>
      <c r="U154" s="731">
        <v>1969</v>
      </c>
      <c r="V154" s="734" t="s">
        <v>245</v>
      </c>
      <c r="W154" s="731">
        <v>1988</v>
      </c>
      <c r="X154" s="730"/>
      <c r="Y154" s="750"/>
      <c r="Z154" s="732"/>
      <c r="AA154" s="748"/>
      <c r="AB154" s="749">
        <f t="shared" si="10"/>
        <v>34</v>
      </c>
      <c r="AC154" s="748" t="s">
        <v>169</v>
      </c>
      <c r="AD154" s="747">
        <v>2007</v>
      </c>
      <c r="AE154" s="728" t="s">
        <v>142</v>
      </c>
      <c r="AF154" s="727"/>
      <c r="AG154" s="726" t="s">
        <v>429</v>
      </c>
    </row>
    <row r="155" spans="1:33" s="491" customFormat="1" x14ac:dyDescent="0.25">
      <c r="A155" s="743"/>
      <c r="B155" s="743"/>
      <c r="C155" s="743">
        <f t="shared" si="9"/>
        <v>1</v>
      </c>
      <c r="D155" s="742"/>
      <c r="E155" s="742"/>
      <c r="F155" s="742"/>
      <c r="G155" s="743"/>
      <c r="H155" s="743"/>
      <c r="I155" s="742"/>
      <c r="J155" s="743"/>
      <c r="K155" s="742"/>
      <c r="L155" s="742"/>
      <c r="M155" s="742">
        <v>1</v>
      </c>
      <c r="N155" s="741"/>
      <c r="O155" s="741"/>
      <c r="P155" s="746">
        <v>4568</v>
      </c>
      <c r="Q155" s="737" t="s">
        <v>1682</v>
      </c>
      <c r="R155" s="738" t="s">
        <v>359</v>
      </c>
      <c r="S155" s="737" t="s">
        <v>367</v>
      </c>
      <c r="T155" s="736" t="s">
        <v>1648</v>
      </c>
      <c r="U155" s="731">
        <v>1983</v>
      </c>
      <c r="V155" s="734" t="s">
        <v>1649</v>
      </c>
      <c r="W155" s="731">
        <v>2006</v>
      </c>
      <c r="X155" s="730"/>
      <c r="Y155" s="733"/>
      <c r="Z155" s="732"/>
      <c r="AA155" s="730"/>
      <c r="AB155" s="749">
        <f t="shared" si="10"/>
        <v>16</v>
      </c>
      <c r="AC155" s="730" t="s">
        <v>1650</v>
      </c>
      <c r="AD155" s="729">
        <v>2022</v>
      </c>
      <c r="AE155" s="728" t="s">
        <v>147</v>
      </c>
      <c r="AF155" s="727"/>
      <c r="AG155" s="726" t="s">
        <v>430</v>
      </c>
    </row>
    <row r="156" spans="1:33" s="491" customFormat="1" x14ac:dyDescent="0.25">
      <c r="A156" s="743"/>
      <c r="B156" s="743">
        <v>1</v>
      </c>
      <c r="C156" s="743" t="str">
        <f t="shared" si="9"/>
        <v/>
      </c>
      <c r="D156" s="742"/>
      <c r="E156" s="742"/>
      <c r="F156" s="742"/>
      <c r="G156" s="743"/>
      <c r="H156" s="743"/>
      <c r="I156" s="742"/>
      <c r="J156" s="743"/>
      <c r="K156" s="742"/>
      <c r="L156" s="742"/>
      <c r="M156" s="742"/>
      <c r="N156" s="741"/>
      <c r="O156" s="741">
        <v>1</v>
      </c>
      <c r="P156" s="746">
        <v>9809</v>
      </c>
      <c r="Q156" s="737" t="s">
        <v>1681</v>
      </c>
      <c r="R156" s="738" t="s">
        <v>1301</v>
      </c>
      <c r="S156" s="737" t="s">
        <v>1513</v>
      </c>
      <c r="T156" s="736" t="s">
        <v>1680</v>
      </c>
      <c r="U156" s="731">
        <v>1998</v>
      </c>
      <c r="V156" s="734" t="s">
        <v>1679</v>
      </c>
      <c r="W156" s="731"/>
      <c r="X156" s="730"/>
      <c r="Y156" s="733"/>
      <c r="Z156" s="732"/>
      <c r="AA156" s="730"/>
      <c r="AB156" s="731"/>
      <c r="AC156" s="730" t="s">
        <v>248</v>
      </c>
      <c r="AD156" s="729">
        <v>2022</v>
      </c>
      <c r="AE156" s="728" t="s">
        <v>147</v>
      </c>
      <c r="AF156" s="727"/>
      <c r="AG156" s="726" t="s">
        <v>365</v>
      </c>
    </row>
    <row r="157" spans="1:33" s="491" customFormat="1" x14ac:dyDescent="0.25">
      <c r="A157" s="743"/>
      <c r="B157" s="743"/>
      <c r="C157" s="743" t="str">
        <f t="shared" si="9"/>
        <v/>
      </c>
      <c r="D157" s="742"/>
      <c r="E157" s="742"/>
      <c r="F157" s="742"/>
      <c r="G157" s="743"/>
      <c r="H157" s="743"/>
      <c r="I157" s="742"/>
      <c r="J157" s="743"/>
      <c r="K157" s="742"/>
      <c r="L157" s="742"/>
      <c r="M157" s="742"/>
      <c r="N157" s="741"/>
      <c r="O157" s="741">
        <v>1</v>
      </c>
      <c r="P157" s="746">
        <v>9808</v>
      </c>
      <c r="Q157" s="739" t="s">
        <v>1678</v>
      </c>
      <c r="R157" s="745" t="s">
        <v>358</v>
      </c>
      <c r="S157" s="739" t="s">
        <v>1513</v>
      </c>
      <c r="T157" s="744" t="s">
        <v>1677</v>
      </c>
      <c r="U157" s="735">
        <v>1995</v>
      </c>
      <c r="V157" s="734"/>
      <c r="W157" s="731"/>
      <c r="X157" s="730"/>
      <c r="Y157" s="750"/>
      <c r="Z157" s="732"/>
      <c r="AA157" s="748"/>
      <c r="AB157" s="749"/>
      <c r="AC157" s="748" t="s">
        <v>265</v>
      </c>
      <c r="AD157" s="747">
        <v>2021</v>
      </c>
      <c r="AE157" s="728" t="s">
        <v>147</v>
      </c>
      <c r="AF157" s="727"/>
      <c r="AG157" s="726" t="s">
        <v>365</v>
      </c>
    </row>
    <row r="158" spans="1:33" s="491" customFormat="1" x14ac:dyDescent="0.25">
      <c r="A158" s="743"/>
      <c r="B158" s="743"/>
      <c r="C158" s="743" t="str">
        <f t="shared" si="9"/>
        <v/>
      </c>
      <c r="D158" s="742"/>
      <c r="E158" s="742"/>
      <c r="F158" s="742"/>
      <c r="G158" s="743"/>
      <c r="H158" s="743"/>
      <c r="I158" s="742"/>
      <c r="J158" s="743"/>
      <c r="K158" s="742"/>
      <c r="L158" s="742"/>
      <c r="M158" s="742">
        <v>1</v>
      </c>
      <c r="N158" s="741"/>
      <c r="O158" s="741">
        <v>1</v>
      </c>
      <c r="P158" s="746">
        <v>9810</v>
      </c>
      <c r="Q158" s="739" t="s">
        <v>1676</v>
      </c>
      <c r="R158" s="745" t="s">
        <v>359</v>
      </c>
      <c r="S158" s="739" t="s">
        <v>1513</v>
      </c>
      <c r="T158" s="744" t="s">
        <v>1675</v>
      </c>
      <c r="U158" s="735">
        <v>2003</v>
      </c>
      <c r="V158" s="734" t="s">
        <v>628</v>
      </c>
      <c r="W158" s="731"/>
      <c r="X158" s="730"/>
      <c r="Y158" s="733"/>
      <c r="Z158" s="732"/>
      <c r="AA158" s="730"/>
      <c r="AB158" s="731"/>
      <c r="AC158" s="730" t="s">
        <v>1674</v>
      </c>
      <c r="AD158" s="729">
        <v>2022</v>
      </c>
      <c r="AE158" s="731" t="s">
        <v>147</v>
      </c>
      <c r="AF158" s="727"/>
      <c r="AG158" s="726" t="s">
        <v>365</v>
      </c>
    </row>
    <row r="159" spans="1:33" s="491" customFormat="1" x14ac:dyDescent="0.25">
      <c r="A159" s="743"/>
      <c r="B159" s="743"/>
      <c r="C159" s="743" t="str">
        <f t="shared" si="9"/>
        <v/>
      </c>
      <c r="D159" s="742"/>
      <c r="E159" s="742"/>
      <c r="F159" s="742"/>
      <c r="G159" s="743"/>
      <c r="H159" s="743"/>
      <c r="I159" s="742"/>
      <c r="J159" s="743"/>
      <c r="K159" s="742">
        <v>1</v>
      </c>
      <c r="L159" s="742"/>
      <c r="M159" s="742"/>
      <c r="N159" s="741"/>
      <c r="O159" s="741"/>
      <c r="P159" s="746">
        <v>9782</v>
      </c>
      <c r="Q159" s="737" t="s">
        <v>1519</v>
      </c>
      <c r="R159" s="738" t="s">
        <v>358</v>
      </c>
      <c r="S159" s="737" t="s">
        <v>1513</v>
      </c>
      <c r="T159" s="736" t="s">
        <v>1570</v>
      </c>
      <c r="U159" s="731">
        <v>2002</v>
      </c>
      <c r="V159" s="734" t="s">
        <v>628</v>
      </c>
      <c r="W159" s="731"/>
      <c r="X159" s="730"/>
      <c r="Y159" s="733"/>
      <c r="Z159" s="732"/>
      <c r="AA159" s="730" t="s">
        <v>173</v>
      </c>
      <c r="AB159" s="731"/>
      <c r="AC159" s="730" t="s">
        <v>1268</v>
      </c>
      <c r="AD159" s="729">
        <v>2018</v>
      </c>
      <c r="AE159" s="728" t="s">
        <v>175</v>
      </c>
      <c r="AF159" s="727"/>
      <c r="AG159" s="726" t="s">
        <v>365</v>
      </c>
    </row>
    <row r="160" spans="1:33" s="491" customFormat="1" x14ac:dyDescent="0.25">
      <c r="A160" s="743"/>
      <c r="B160" s="743">
        <v>1</v>
      </c>
      <c r="C160" s="743" t="str">
        <f t="shared" si="9"/>
        <v/>
      </c>
      <c r="D160" s="742"/>
      <c r="E160" s="742"/>
      <c r="F160" s="742"/>
      <c r="G160" s="743"/>
      <c r="H160" s="743"/>
      <c r="I160" s="742"/>
      <c r="J160" s="743"/>
      <c r="K160" s="742">
        <v>1</v>
      </c>
      <c r="L160" s="742"/>
      <c r="M160" s="742"/>
      <c r="N160" s="741"/>
      <c r="O160" s="741"/>
      <c r="P160" s="746">
        <v>9792</v>
      </c>
      <c r="Q160" s="739" t="s">
        <v>1673</v>
      </c>
      <c r="R160" s="738" t="s">
        <v>1301</v>
      </c>
      <c r="S160" s="737" t="s">
        <v>1513</v>
      </c>
      <c r="T160" s="736" t="s">
        <v>1634</v>
      </c>
      <c r="U160" s="735">
        <v>2003</v>
      </c>
      <c r="V160" s="734" t="s">
        <v>1566</v>
      </c>
      <c r="W160" s="731"/>
      <c r="X160" s="730"/>
      <c r="Y160" s="733"/>
      <c r="Z160" s="732"/>
      <c r="AA160" s="730" t="s">
        <v>176</v>
      </c>
      <c r="AB160" s="731"/>
      <c r="AC160" s="730" t="s">
        <v>1268</v>
      </c>
      <c r="AD160" s="729">
        <v>2019</v>
      </c>
      <c r="AE160" s="728" t="s">
        <v>175</v>
      </c>
      <c r="AF160" s="727"/>
      <c r="AG160" s="726" t="s">
        <v>365</v>
      </c>
    </row>
    <row r="161" spans="1:33" s="491" customFormat="1" x14ac:dyDescent="0.25">
      <c r="A161" s="743"/>
      <c r="B161" s="743"/>
      <c r="C161" s="743" t="str">
        <f t="shared" si="9"/>
        <v/>
      </c>
      <c r="D161" s="742"/>
      <c r="E161" s="742"/>
      <c r="F161" s="742"/>
      <c r="G161" s="743"/>
      <c r="H161" s="743"/>
      <c r="I161" s="742"/>
      <c r="J161" s="743"/>
      <c r="K161" s="742">
        <v>1</v>
      </c>
      <c r="L161" s="742"/>
      <c r="M161" s="742"/>
      <c r="N161" s="741"/>
      <c r="O161" s="741"/>
      <c r="P161" s="746">
        <v>9793</v>
      </c>
      <c r="Q161" s="739" t="s">
        <v>1672</v>
      </c>
      <c r="R161" s="738" t="s">
        <v>359</v>
      </c>
      <c r="S161" s="737" t="s">
        <v>1513</v>
      </c>
      <c r="T161" s="736" t="s">
        <v>1653</v>
      </c>
      <c r="U161" s="735">
        <v>2003</v>
      </c>
      <c r="V161" s="734" t="s">
        <v>628</v>
      </c>
      <c r="W161" s="731"/>
      <c r="X161" s="730"/>
      <c r="Y161" s="733"/>
      <c r="Z161" s="732"/>
      <c r="AA161" s="730" t="s">
        <v>176</v>
      </c>
      <c r="AB161" s="731"/>
      <c r="AC161" s="730" t="s">
        <v>1268</v>
      </c>
      <c r="AD161" s="729">
        <v>2019</v>
      </c>
      <c r="AE161" s="728" t="s">
        <v>175</v>
      </c>
      <c r="AF161" s="727"/>
      <c r="AG161" s="726" t="s">
        <v>365</v>
      </c>
    </row>
    <row r="162" spans="1:33" s="491" customFormat="1" x14ac:dyDescent="0.25">
      <c r="A162" s="743"/>
      <c r="B162" s="743"/>
      <c r="C162" s="743" t="str">
        <f t="shared" si="9"/>
        <v/>
      </c>
      <c r="D162" s="742"/>
      <c r="E162" s="742"/>
      <c r="F162" s="742"/>
      <c r="G162" s="743"/>
      <c r="H162" s="743"/>
      <c r="I162" s="742"/>
      <c r="J162" s="743"/>
      <c r="K162" s="742">
        <v>1</v>
      </c>
      <c r="L162" s="742"/>
      <c r="M162" s="742"/>
      <c r="N162" s="741"/>
      <c r="O162" s="741"/>
      <c r="P162" s="746">
        <v>9796</v>
      </c>
      <c r="Q162" s="739" t="s">
        <v>1671</v>
      </c>
      <c r="R162" s="745" t="s">
        <v>358</v>
      </c>
      <c r="S162" s="739" t="s">
        <v>1513</v>
      </c>
      <c r="T162" s="744" t="s">
        <v>1670</v>
      </c>
      <c r="U162" s="735">
        <v>2005</v>
      </c>
      <c r="V162" s="734" t="s">
        <v>628</v>
      </c>
      <c r="W162" s="731"/>
      <c r="X162" s="730"/>
      <c r="Y162" s="733"/>
      <c r="Z162" s="732"/>
      <c r="AA162" s="730" t="s">
        <v>180</v>
      </c>
      <c r="AB162" s="731"/>
      <c r="AC162" s="730" t="s">
        <v>1268</v>
      </c>
      <c r="AD162" s="729">
        <v>2020</v>
      </c>
      <c r="AE162" s="731" t="s">
        <v>177</v>
      </c>
      <c r="AF162" s="727"/>
      <c r="AG162" s="726" t="s">
        <v>365</v>
      </c>
    </row>
    <row r="163" spans="1:33" s="491" customFormat="1" x14ac:dyDescent="0.25">
      <c r="A163" s="743"/>
      <c r="B163" s="743"/>
      <c r="C163" s="743" t="str">
        <f t="shared" si="9"/>
        <v/>
      </c>
      <c r="D163" s="742"/>
      <c r="E163" s="742"/>
      <c r="F163" s="742"/>
      <c r="G163" s="743"/>
      <c r="H163" s="743"/>
      <c r="I163" s="742"/>
      <c r="J163" s="743"/>
      <c r="K163" s="742">
        <v>1</v>
      </c>
      <c r="L163" s="742"/>
      <c r="M163" s="742"/>
      <c r="N163" s="741"/>
      <c r="O163" s="741"/>
      <c r="P163" s="746">
        <v>9797</v>
      </c>
      <c r="Q163" s="739" t="s">
        <v>1669</v>
      </c>
      <c r="R163" s="745" t="s">
        <v>1301</v>
      </c>
      <c r="S163" s="739" t="s">
        <v>1513</v>
      </c>
      <c r="T163" s="744" t="s">
        <v>1668</v>
      </c>
      <c r="U163" s="735">
        <v>2004</v>
      </c>
      <c r="V163" s="734" t="s">
        <v>628</v>
      </c>
      <c r="W163" s="731"/>
      <c r="X163" s="730"/>
      <c r="Y163" s="733"/>
      <c r="Z163" s="732"/>
      <c r="AA163" s="730" t="s">
        <v>180</v>
      </c>
      <c r="AB163" s="731"/>
      <c r="AC163" s="730" t="s">
        <v>1268</v>
      </c>
      <c r="AD163" s="729">
        <v>2020</v>
      </c>
      <c r="AE163" s="731" t="s">
        <v>177</v>
      </c>
      <c r="AF163" s="727"/>
      <c r="AG163" s="726" t="s">
        <v>365</v>
      </c>
    </row>
    <row r="164" spans="1:33" s="491" customFormat="1" x14ac:dyDescent="0.25">
      <c r="A164" s="743"/>
      <c r="B164" s="743"/>
      <c r="C164" s="743" t="str">
        <f t="shared" si="9"/>
        <v/>
      </c>
      <c r="D164" s="742"/>
      <c r="E164" s="742"/>
      <c r="F164" s="742"/>
      <c r="G164" s="743"/>
      <c r="H164" s="743"/>
      <c r="I164" s="742"/>
      <c r="J164" s="743"/>
      <c r="K164" s="742">
        <v>1</v>
      </c>
      <c r="L164" s="742"/>
      <c r="M164" s="742"/>
      <c r="N164" s="741"/>
      <c r="O164" s="741"/>
      <c r="P164" s="746">
        <v>9798</v>
      </c>
      <c r="Q164" s="739" t="s">
        <v>1667</v>
      </c>
      <c r="R164" s="745" t="s">
        <v>361</v>
      </c>
      <c r="S164" s="739" t="s">
        <v>1513</v>
      </c>
      <c r="T164" s="744" t="s">
        <v>1666</v>
      </c>
      <c r="U164" s="735">
        <v>2004</v>
      </c>
      <c r="V164" s="734" t="s">
        <v>628</v>
      </c>
      <c r="W164" s="731"/>
      <c r="X164" s="730"/>
      <c r="Y164" s="733"/>
      <c r="Z164" s="732"/>
      <c r="AA164" s="730" t="s">
        <v>180</v>
      </c>
      <c r="AB164" s="731"/>
      <c r="AC164" s="730" t="s">
        <v>1268</v>
      </c>
      <c r="AD164" s="729">
        <v>2020</v>
      </c>
      <c r="AE164" s="731" t="s">
        <v>177</v>
      </c>
      <c r="AF164" s="727"/>
      <c r="AG164" s="726" t="s">
        <v>365</v>
      </c>
    </row>
    <row r="165" spans="1:33" s="491" customFormat="1" x14ac:dyDescent="0.25">
      <c r="A165" s="743"/>
      <c r="B165" s="743"/>
      <c r="C165" s="743" t="str">
        <f t="shared" si="9"/>
        <v/>
      </c>
      <c r="D165" s="742"/>
      <c r="E165" s="742"/>
      <c r="F165" s="742"/>
      <c r="G165" s="743"/>
      <c r="H165" s="743"/>
      <c r="I165" s="742"/>
      <c r="J165" s="743"/>
      <c r="K165" s="742">
        <v>1</v>
      </c>
      <c r="L165" s="742"/>
      <c r="M165" s="742"/>
      <c r="N165" s="741"/>
      <c r="O165" s="741"/>
      <c r="P165" s="740">
        <v>9804</v>
      </c>
      <c r="Q165" s="739" t="s">
        <v>1665</v>
      </c>
      <c r="R165" s="738" t="s">
        <v>1301</v>
      </c>
      <c r="S165" s="737" t="s">
        <v>1513</v>
      </c>
      <c r="T165" s="736" t="s">
        <v>1664</v>
      </c>
      <c r="U165" s="735">
        <v>2001</v>
      </c>
      <c r="V165" s="734" t="s">
        <v>628</v>
      </c>
      <c r="W165" s="731"/>
      <c r="X165" s="730"/>
      <c r="Y165" s="733"/>
      <c r="Z165" s="732"/>
      <c r="AA165" s="730" t="s">
        <v>182</v>
      </c>
      <c r="AB165" s="731"/>
      <c r="AC165" s="730" t="s">
        <v>1268</v>
      </c>
      <c r="AD165" s="729">
        <v>2021</v>
      </c>
      <c r="AE165" s="728" t="s">
        <v>177</v>
      </c>
      <c r="AF165" s="727"/>
      <c r="AG165" s="726" t="s">
        <v>365</v>
      </c>
    </row>
    <row r="166" spans="1:33" s="491" customFormat="1" x14ac:dyDescent="0.25">
      <c r="A166" s="743"/>
      <c r="B166" s="743"/>
      <c r="C166" s="743" t="str">
        <f t="shared" si="9"/>
        <v/>
      </c>
      <c r="D166" s="742"/>
      <c r="E166" s="742"/>
      <c r="F166" s="742"/>
      <c r="G166" s="743"/>
      <c r="H166" s="743"/>
      <c r="I166" s="742"/>
      <c r="J166" s="743"/>
      <c r="K166" s="742">
        <v>1</v>
      </c>
      <c r="L166" s="742"/>
      <c r="M166" s="742"/>
      <c r="N166" s="741"/>
      <c r="O166" s="741"/>
      <c r="P166" s="740">
        <v>9807</v>
      </c>
      <c r="Q166" s="739" t="s">
        <v>1663</v>
      </c>
      <c r="R166" s="738" t="s">
        <v>1303</v>
      </c>
      <c r="S166" s="737" t="s">
        <v>1513</v>
      </c>
      <c r="T166" s="736" t="s">
        <v>1662</v>
      </c>
      <c r="U166" s="735">
        <v>2005</v>
      </c>
      <c r="V166" s="734" t="s">
        <v>628</v>
      </c>
      <c r="W166" s="731"/>
      <c r="X166" s="730"/>
      <c r="Y166" s="733"/>
      <c r="Z166" s="732"/>
      <c r="AA166" s="730" t="s">
        <v>182</v>
      </c>
      <c r="AB166" s="731"/>
      <c r="AC166" s="730" t="s">
        <v>1268</v>
      </c>
      <c r="AD166" s="729">
        <v>2021</v>
      </c>
      <c r="AE166" s="728" t="s">
        <v>177</v>
      </c>
      <c r="AF166" s="727"/>
      <c r="AG166" s="726" t="s">
        <v>365</v>
      </c>
    </row>
    <row r="167" spans="1:33" s="491" customFormat="1" x14ac:dyDescent="0.25">
      <c r="A167" s="743"/>
      <c r="B167" s="743">
        <v>1</v>
      </c>
      <c r="C167" s="743" t="str">
        <f t="shared" si="9"/>
        <v/>
      </c>
      <c r="D167" s="742"/>
      <c r="E167" s="742"/>
      <c r="F167" s="742"/>
      <c r="G167" s="743"/>
      <c r="H167" s="743"/>
      <c r="I167" s="742"/>
      <c r="J167" s="743"/>
      <c r="K167" s="742">
        <v>1</v>
      </c>
      <c r="L167" s="742"/>
      <c r="M167" s="742"/>
      <c r="N167" s="741"/>
      <c r="O167" s="741"/>
      <c r="P167" s="740">
        <v>9806</v>
      </c>
      <c r="Q167" s="739" t="s">
        <v>1661</v>
      </c>
      <c r="R167" s="738" t="s">
        <v>359</v>
      </c>
      <c r="S167" s="737" t="s">
        <v>1513</v>
      </c>
      <c r="T167" s="736" t="s">
        <v>1654</v>
      </c>
      <c r="U167" s="735">
        <v>2005</v>
      </c>
      <c r="V167" s="734" t="s">
        <v>1566</v>
      </c>
      <c r="W167" s="731"/>
      <c r="X167" s="730"/>
      <c r="Y167" s="733"/>
      <c r="Z167" s="732"/>
      <c r="AA167" s="730" t="s">
        <v>182</v>
      </c>
      <c r="AB167" s="731"/>
      <c r="AC167" s="730" t="s">
        <v>1268</v>
      </c>
      <c r="AD167" s="729">
        <v>2021</v>
      </c>
      <c r="AE167" s="728" t="s">
        <v>177</v>
      </c>
      <c r="AF167" s="727"/>
      <c r="AG167" s="726" t="s">
        <v>365</v>
      </c>
    </row>
    <row r="168" spans="1:33" s="491" customFormat="1" x14ac:dyDescent="0.25">
      <c r="A168" s="743"/>
      <c r="B168" s="743"/>
      <c r="C168" s="743" t="str">
        <f t="shared" si="9"/>
        <v/>
      </c>
      <c r="D168" s="742"/>
      <c r="E168" s="742"/>
      <c r="F168" s="742"/>
      <c r="G168" s="743"/>
      <c r="H168" s="743"/>
      <c r="I168" s="742"/>
      <c r="J168" s="743"/>
      <c r="K168" s="742">
        <v>1</v>
      </c>
      <c r="L168" s="742"/>
      <c r="M168" s="742"/>
      <c r="N168" s="741"/>
      <c r="O168" s="741"/>
      <c r="P168" s="740">
        <v>9805</v>
      </c>
      <c r="Q168" s="739" t="s">
        <v>1660</v>
      </c>
      <c r="R168" s="738" t="s">
        <v>1140</v>
      </c>
      <c r="S168" s="737" t="s">
        <v>1513</v>
      </c>
      <c r="T168" s="736" t="s">
        <v>1643</v>
      </c>
      <c r="U168" s="735">
        <v>2006</v>
      </c>
      <c r="V168" s="734" t="s">
        <v>628</v>
      </c>
      <c r="W168" s="731"/>
      <c r="X168" s="730"/>
      <c r="Y168" s="733"/>
      <c r="Z168" s="732"/>
      <c r="AA168" s="730" t="s">
        <v>182</v>
      </c>
      <c r="AB168" s="731"/>
      <c r="AC168" s="730" t="s">
        <v>1268</v>
      </c>
      <c r="AD168" s="729">
        <v>2021</v>
      </c>
      <c r="AE168" s="728" t="s">
        <v>177</v>
      </c>
      <c r="AF168" s="727"/>
      <c r="AG168" s="726" t="s">
        <v>365</v>
      </c>
    </row>
    <row r="169" spans="1:33" s="491" customFormat="1" ht="5.25" customHeight="1" x14ac:dyDescent="0.25">
      <c r="A169" s="725"/>
      <c r="B169" s="725"/>
      <c r="C169" s="725"/>
      <c r="D169" s="725"/>
      <c r="E169" s="725"/>
      <c r="F169" s="725"/>
      <c r="G169" s="725"/>
      <c r="H169" s="725"/>
      <c r="I169" s="725"/>
      <c r="J169" s="725"/>
      <c r="K169" s="725"/>
      <c r="L169" s="725"/>
      <c r="M169" s="725"/>
      <c r="N169" s="725"/>
      <c r="O169" s="725"/>
      <c r="P169" s="724"/>
      <c r="Q169" s="722"/>
      <c r="R169" s="723"/>
      <c r="S169" s="722"/>
      <c r="T169" s="721"/>
      <c r="U169" s="715"/>
      <c r="V169" s="720"/>
      <c r="W169" s="715"/>
      <c r="X169" s="717"/>
      <c r="Y169" s="719"/>
      <c r="Z169" s="718"/>
      <c r="AA169" s="717"/>
      <c r="AB169" s="715"/>
      <c r="AC169" s="717"/>
      <c r="AD169" s="716"/>
      <c r="AE169" s="715"/>
      <c r="AF169" s="714"/>
      <c r="AG169" s="713"/>
    </row>
    <row r="170" spans="1:33" s="465" customFormat="1" ht="27" x14ac:dyDescent="0.2">
      <c r="A170" s="490"/>
      <c r="B170" s="490"/>
      <c r="C170" s="490"/>
      <c r="D170" s="490"/>
      <c r="E170" s="490"/>
      <c r="F170" s="489"/>
      <c r="G170" s="489"/>
      <c r="H170" s="489"/>
      <c r="I170" s="489"/>
      <c r="J170" s="489"/>
      <c r="K170" s="489"/>
      <c r="L170" s="489"/>
      <c r="M170" s="489"/>
      <c r="N170" s="489"/>
      <c r="O170" s="489"/>
      <c r="P170" s="712"/>
      <c r="Q170" s="710"/>
      <c r="R170" s="711"/>
      <c r="S170" s="710"/>
      <c r="T170" s="709" t="s">
        <v>1548</v>
      </c>
      <c r="U170" s="708">
        <f>COUNTA(T5:T169)</f>
        <v>164</v>
      </c>
      <c r="V170" s="707" t="s">
        <v>1659</v>
      </c>
      <c r="W170" s="706"/>
      <c r="X170" s="702"/>
      <c r="Y170" s="705"/>
      <c r="Z170" s="704"/>
      <c r="AA170" s="703"/>
      <c r="AB170" s="488"/>
      <c r="AC170" s="702"/>
      <c r="AD170" s="701"/>
      <c r="AE170" s="488"/>
      <c r="AF170" s="700"/>
      <c r="AG170" s="699"/>
    </row>
    <row r="171" spans="1:33" s="447" customFormat="1" x14ac:dyDescent="0.2">
      <c r="A171" s="476">
        <f t="shared" ref="A171:J171" si="11">SUM(A5:A164)</f>
        <v>8</v>
      </c>
      <c r="B171" s="476">
        <f t="shared" si="11"/>
        <v>47</v>
      </c>
      <c r="C171" s="476">
        <f t="shared" si="11"/>
        <v>118</v>
      </c>
      <c r="D171" s="476">
        <f t="shared" si="11"/>
        <v>35</v>
      </c>
      <c r="E171" s="476">
        <f t="shared" si="11"/>
        <v>43</v>
      </c>
      <c r="F171" s="476">
        <f t="shared" si="11"/>
        <v>9</v>
      </c>
      <c r="G171" s="476">
        <f t="shared" si="11"/>
        <v>4</v>
      </c>
      <c r="H171" s="476">
        <f t="shared" si="11"/>
        <v>27</v>
      </c>
      <c r="I171" s="476">
        <f t="shared" si="11"/>
        <v>37</v>
      </c>
      <c r="J171" s="476">
        <f t="shared" si="11"/>
        <v>20</v>
      </c>
      <c r="K171" s="476">
        <f>SUM(K5:K168)</f>
        <v>10</v>
      </c>
      <c r="L171" s="476">
        <f>SUM(L5:L164)</f>
        <v>20</v>
      </c>
      <c r="M171" s="476">
        <f>SUM(M5:M164)</f>
        <v>8</v>
      </c>
      <c r="N171" s="539">
        <f>SUM(N5:N164)</f>
        <v>12</v>
      </c>
      <c r="O171" s="476">
        <f>SUM(O5:O164)</f>
        <v>3</v>
      </c>
      <c r="P171" s="691"/>
      <c r="Q171" s="472"/>
      <c r="R171" s="476">
        <f>SUM(D171+E171+F171+I171+K171+L171+M171)</f>
        <v>162</v>
      </c>
      <c r="S171" s="472" t="s">
        <v>1514</v>
      </c>
      <c r="T171" s="471" t="s">
        <v>88</v>
      </c>
      <c r="U171" s="470">
        <f t="shared" ref="U171:U177" si="12">COUNTIF($S$1:$S$169,S171)</f>
        <v>80</v>
      </c>
      <c r="V171" s="695" t="s">
        <v>359</v>
      </c>
      <c r="W171" s="694">
        <f t="shared" ref="W171:W177" si="13">COUNTIF($R$1:$R$169,V171)</f>
        <v>30</v>
      </c>
      <c r="X171" s="696"/>
      <c r="Y171" s="470"/>
      <c r="Z171" s="439"/>
      <c r="AA171" s="474"/>
      <c r="AB171" s="470"/>
      <c r="AC171" s="439" t="s">
        <v>1526</v>
      </c>
      <c r="AD171" s="470"/>
      <c r="AE171" s="470"/>
      <c r="AF171" s="690"/>
      <c r="AG171" s="483" t="s">
        <v>382</v>
      </c>
    </row>
    <row r="172" spans="1:33" s="447" customFormat="1" x14ac:dyDescent="0.2">
      <c r="A172" s="471">
        <f t="shared" ref="A172:J172" si="14">SUBTOTAL(9,A5:A164)</f>
        <v>8</v>
      </c>
      <c r="B172" s="471">
        <f t="shared" si="14"/>
        <v>47</v>
      </c>
      <c r="C172" s="471">
        <f t="shared" si="14"/>
        <v>118</v>
      </c>
      <c r="D172" s="471">
        <f t="shared" si="14"/>
        <v>35</v>
      </c>
      <c r="E172" s="471">
        <f t="shared" si="14"/>
        <v>43</v>
      </c>
      <c r="F172" s="471">
        <f t="shared" si="14"/>
        <v>9</v>
      </c>
      <c r="G172" s="471">
        <f t="shared" si="14"/>
        <v>4</v>
      </c>
      <c r="H172" s="471">
        <f t="shared" si="14"/>
        <v>27</v>
      </c>
      <c r="I172" s="471">
        <f t="shared" si="14"/>
        <v>37</v>
      </c>
      <c r="J172" s="471">
        <f t="shared" si="14"/>
        <v>20</v>
      </c>
      <c r="K172" s="471">
        <f>SUBTOTAL(9,K5:K168)</f>
        <v>10</v>
      </c>
      <c r="L172" s="471">
        <f>SUBTOTAL(9,L5:L164)</f>
        <v>20</v>
      </c>
      <c r="M172" s="471">
        <f>SUBTOTAL(9,M5:M164)</f>
        <v>8</v>
      </c>
      <c r="N172" s="510">
        <f>SUBTOTAL(9,N5:N164)</f>
        <v>12</v>
      </c>
      <c r="O172" s="471">
        <f>SUBTOTAL(9,O5:O164)</f>
        <v>3</v>
      </c>
      <c r="P172" s="691"/>
      <c r="Q172" s="472"/>
      <c r="R172" s="476">
        <f>SUM(D172+E172+F172+I172+K172+L172+M172)</f>
        <v>162</v>
      </c>
      <c r="S172" s="472" t="s">
        <v>1603</v>
      </c>
      <c r="T172" s="471" t="s">
        <v>1658</v>
      </c>
      <c r="U172" s="470">
        <f t="shared" si="12"/>
        <v>3</v>
      </c>
      <c r="V172" s="695" t="s">
        <v>1301</v>
      </c>
      <c r="W172" s="694">
        <f t="shared" si="13"/>
        <v>42</v>
      </c>
      <c r="X172" s="696"/>
      <c r="Y172" s="470"/>
      <c r="Z172" s="439"/>
      <c r="AA172" s="474"/>
      <c r="AB172" s="470" t="s">
        <v>185</v>
      </c>
      <c r="AC172" s="439" t="s">
        <v>886</v>
      </c>
      <c r="AD172" s="470"/>
      <c r="AE172" s="470"/>
      <c r="AF172" s="690"/>
      <c r="AG172" s="483" t="s">
        <v>373</v>
      </c>
    </row>
    <row r="173" spans="1:33" s="447" customFormat="1" x14ac:dyDescent="0.2">
      <c r="A173" s="471"/>
      <c r="B173" s="471"/>
      <c r="C173" s="471"/>
      <c r="D173" s="479"/>
      <c r="E173" s="479"/>
      <c r="F173" s="477"/>
      <c r="G173" s="478"/>
      <c r="H173" s="478"/>
      <c r="I173" s="477"/>
      <c r="J173" s="478"/>
      <c r="K173" s="477"/>
      <c r="L173" s="477"/>
      <c r="M173" s="477"/>
      <c r="N173" s="489"/>
      <c r="O173" s="477"/>
      <c r="P173" s="691"/>
      <c r="Q173" s="472"/>
      <c r="R173" s="487" t="str">
        <f>IF(O171+R171=U170,"ü","!")</f>
        <v>!</v>
      </c>
      <c r="S173" s="472" t="s">
        <v>928</v>
      </c>
      <c r="T173" s="471" t="s">
        <v>1522</v>
      </c>
      <c r="U173" s="470">
        <f t="shared" si="12"/>
        <v>41</v>
      </c>
      <c r="V173" s="695" t="s">
        <v>1303</v>
      </c>
      <c r="W173" s="694">
        <f t="shared" si="13"/>
        <v>8</v>
      </c>
      <c r="X173" s="696"/>
      <c r="Y173" s="470"/>
      <c r="Z173" s="439"/>
      <c r="AA173" s="474"/>
      <c r="AB173" s="470" t="s">
        <v>186</v>
      </c>
      <c r="AC173" s="439" t="s">
        <v>1226</v>
      </c>
      <c r="AD173" s="470"/>
      <c r="AE173" s="470"/>
      <c r="AF173" s="690"/>
      <c r="AG173" s="483" t="s">
        <v>375</v>
      </c>
    </row>
    <row r="174" spans="1:33" s="447" customFormat="1" x14ac:dyDescent="0.2">
      <c r="A174" s="471"/>
      <c r="B174" s="471"/>
      <c r="C174" s="471"/>
      <c r="D174" s="479"/>
      <c r="E174" s="479"/>
      <c r="F174" s="477"/>
      <c r="G174" s="478"/>
      <c r="H174" s="478"/>
      <c r="I174" s="477"/>
      <c r="J174" s="471"/>
      <c r="K174" s="477"/>
      <c r="L174" s="477"/>
      <c r="M174" s="477"/>
      <c r="N174" s="489"/>
      <c r="O174" s="477"/>
      <c r="P174" s="698"/>
      <c r="Q174" s="486"/>
      <c r="R174" s="476"/>
      <c r="S174" s="472" t="s">
        <v>369</v>
      </c>
      <c r="T174" s="471" t="s">
        <v>150</v>
      </c>
      <c r="U174" s="470">
        <f t="shared" si="12"/>
        <v>20</v>
      </c>
      <c r="V174" s="695" t="s">
        <v>1140</v>
      </c>
      <c r="W174" s="694">
        <f t="shared" si="13"/>
        <v>26</v>
      </c>
      <c r="X174" s="696"/>
      <c r="Y174" s="470"/>
      <c r="Z174" s="439"/>
      <c r="AA174" s="474"/>
      <c r="AB174" s="470" t="s">
        <v>189</v>
      </c>
      <c r="AC174" s="439" t="s">
        <v>888</v>
      </c>
      <c r="AD174" s="470"/>
      <c r="AE174" s="470"/>
      <c r="AF174" s="690"/>
      <c r="AG174" s="483" t="s">
        <v>376</v>
      </c>
    </row>
    <row r="175" spans="1:33" s="447" customFormat="1" x14ac:dyDescent="0.25">
      <c r="A175" s="471"/>
      <c r="B175" s="471"/>
      <c r="C175" s="471"/>
      <c r="D175" s="479"/>
      <c r="E175" s="479"/>
      <c r="F175" s="477"/>
      <c r="G175" s="478"/>
      <c r="H175" s="478"/>
      <c r="I175" s="477"/>
      <c r="J175" s="471"/>
      <c r="K175" s="477"/>
      <c r="L175" s="477"/>
      <c r="M175" s="477"/>
      <c r="N175" s="489"/>
      <c r="O175" s="477"/>
      <c r="P175" s="691"/>
      <c r="Q175" s="472"/>
      <c r="R175" s="476"/>
      <c r="S175" s="485" t="s">
        <v>341</v>
      </c>
      <c r="T175" s="471" t="s">
        <v>158</v>
      </c>
      <c r="U175" s="470">
        <f t="shared" si="12"/>
        <v>4</v>
      </c>
      <c r="V175" s="697" t="s">
        <v>358</v>
      </c>
      <c r="W175" s="694">
        <f t="shared" si="13"/>
        <v>27</v>
      </c>
      <c r="X175" s="696"/>
      <c r="Y175" s="470"/>
      <c r="Z175" s="439"/>
      <c r="AA175" s="474"/>
      <c r="AB175" s="470" t="s">
        <v>876</v>
      </c>
      <c r="AC175" s="439" t="s">
        <v>1227</v>
      </c>
      <c r="AD175" s="470"/>
      <c r="AE175" s="470"/>
      <c r="AF175" s="690"/>
      <c r="AG175" s="483" t="s">
        <v>379</v>
      </c>
    </row>
    <row r="176" spans="1:33" s="435" customFormat="1" x14ac:dyDescent="0.25">
      <c r="A176" s="471"/>
      <c r="B176" s="471"/>
      <c r="C176" s="471"/>
      <c r="D176" s="479"/>
      <c r="E176" s="479"/>
      <c r="F176" s="477"/>
      <c r="G176" s="478"/>
      <c r="H176" s="478"/>
      <c r="I176" s="477"/>
      <c r="J176" s="478"/>
      <c r="K176" s="477"/>
      <c r="L176" s="477"/>
      <c r="M176" s="477"/>
      <c r="N176" s="489"/>
      <c r="O176" s="477"/>
      <c r="P176" s="691"/>
      <c r="Q176" s="472"/>
      <c r="R176" s="476"/>
      <c r="S176" s="472" t="s">
        <v>367</v>
      </c>
      <c r="T176" s="471" t="s">
        <v>166</v>
      </c>
      <c r="U176" s="470">
        <f t="shared" si="12"/>
        <v>3</v>
      </c>
      <c r="V176" s="695" t="s">
        <v>361</v>
      </c>
      <c r="W176" s="694">
        <f t="shared" si="13"/>
        <v>21</v>
      </c>
      <c r="X176" s="450"/>
      <c r="Y176" s="470"/>
      <c r="Z176" s="439"/>
      <c r="AA176" s="474"/>
      <c r="AB176" s="470" t="s">
        <v>887</v>
      </c>
      <c r="AC176" s="439" t="s">
        <v>1288</v>
      </c>
      <c r="AD176" s="470"/>
      <c r="AE176" s="470"/>
      <c r="AF176" s="690"/>
      <c r="AG176" s="483" t="s">
        <v>394</v>
      </c>
    </row>
    <row r="177" spans="1:33" s="435" customFormat="1" x14ac:dyDescent="0.25">
      <c r="A177" s="471"/>
      <c r="B177" s="471"/>
      <c r="C177" s="471"/>
      <c r="D177" s="479"/>
      <c r="E177" s="479"/>
      <c r="F177" s="477"/>
      <c r="G177" s="478"/>
      <c r="H177" s="478"/>
      <c r="I177" s="477"/>
      <c r="J177" s="478"/>
      <c r="K177" s="477"/>
      <c r="L177" s="477"/>
      <c r="M177" s="477"/>
      <c r="N177" s="489"/>
      <c r="O177" s="477"/>
      <c r="P177" s="691"/>
      <c r="Q177" s="472"/>
      <c r="R177" s="476"/>
      <c r="S177" s="472" t="s">
        <v>1513</v>
      </c>
      <c r="T177" s="471" t="s">
        <v>1657</v>
      </c>
      <c r="U177" s="470">
        <f t="shared" si="12"/>
        <v>13</v>
      </c>
      <c r="V177" s="695" t="s">
        <v>357</v>
      </c>
      <c r="W177" s="694">
        <f t="shared" si="13"/>
        <v>10</v>
      </c>
      <c r="X177" s="450"/>
      <c r="Y177" s="470"/>
      <c r="Z177" s="439"/>
      <c r="AA177" s="474"/>
      <c r="AB177" s="484"/>
      <c r="AC177" s="439"/>
      <c r="AD177" s="470"/>
      <c r="AE177" s="470"/>
      <c r="AF177" s="690"/>
      <c r="AG177" s="483" t="s">
        <v>383</v>
      </c>
    </row>
    <row r="178" spans="1:33" s="435" customFormat="1" x14ac:dyDescent="0.25">
      <c r="A178" s="471"/>
      <c r="B178" s="471"/>
      <c r="C178" s="471"/>
      <c r="D178" s="479"/>
      <c r="E178" s="479"/>
      <c r="F178" s="477"/>
      <c r="G178" s="478"/>
      <c r="H178" s="478"/>
      <c r="I178" s="477"/>
      <c r="J178" s="478"/>
      <c r="K178" s="477"/>
      <c r="L178" s="477"/>
      <c r="M178" s="477"/>
      <c r="N178" s="489"/>
      <c r="O178" s="477"/>
      <c r="P178" s="691"/>
      <c r="Q178" s="472"/>
      <c r="R178" s="476"/>
      <c r="S178" s="472"/>
      <c r="T178" s="471"/>
      <c r="U178" s="484">
        <f>SUM(U171:U177)</f>
        <v>164</v>
      </c>
      <c r="V178" s="693"/>
      <c r="W178" s="692">
        <f>SUM(W171:W177)</f>
        <v>164</v>
      </c>
      <c r="X178" s="450"/>
      <c r="Y178" s="470"/>
      <c r="Z178" s="439"/>
      <c r="AA178" s="474"/>
      <c r="AB178" s="470"/>
      <c r="AC178" s="439"/>
      <c r="AD178" s="470"/>
      <c r="AE178" s="470"/>
      <c r="AF178" s="690"/>
      <c r="AG178" s="481" t="s">
        <v>365</v>
      </c>
    </row>
    <row r="179" spans="1:33" s="435" customFormat="1" x14ac:dyDescent="0.25">
      <c r="A179" s="471"/>
      <c r="B179" s="471"/>
      <c r="C179" s="471"/>
      <c r="D179" s="479"/>
      <c r="E179" s="479"/>
      <c r="F179" s="477"/>
      <c r="G179" s="478"/>
      <c r="H179" s="478"/>
      <c r="I179" s="477"/>
      <c r="J179" s="478"/>
      <c r="K179" s="477"/>
      <c r="L179" s="477"/>
      <c r="M179" s="477"/>
      <c r="N179" s="489"/>
      <c r="O179" s="477"/>
      <c r="P179" s="691"/>
      <c r="Q179" s="472"/>
      <c r="R179" s="476"/>
      <c r="S179" s="472"/>
      <c r="T179" s="471"/>
      <c r="U179" s="470"/>
      <c r="V179" s="474"/>
      <c r="W179" s="470"/>
      <c r="X179" s="475"/>
      <c r="Y179" s="470"/>
      <c r="Z179" s="439"/>
      <c r="AA179" s="474"/>
      <c r="AB179" s="470"/>
      <c r="AC179" s="439"/>
      <c r="AD179" s="470"/>
      <c r="AE179" s="470"/>
      <c r="AF179" s="690"/>
      <c r="AG179" s="471"/>
    </row>
    <row r="180" spans="1:33" s="435" customFormat="1" x14ac:dyDescent="0.25">
      <c r="A180" s="471"/>
      <c r="B180" s="471"/>
      <c r="C180" s="471"/>
      <c r="D180" s="479"/>
      <c r="E180" s="479"/>
      <c r="F180" s="477"/>
      <c r="G180" s="478"/>
      <c r="H180" s="478"/>
      <c r="I180" s="477"/>
      <c r="J180" s="478"/>
      <c r="K180" s="477"/>
      <c r="L180" s="477"/>
      <c r="M180" s="477"/>
      <c r="N180" s="489"/>
      <c r="O180" s="477"/>
      <c r="P180" s="691"/>
      <c r="Q180" s="472"/>
      <c r="R180" s="476"/>
      <c r="T180" s="471"/>
      <c r="U180" s="470"/>
      <c r="V180" s="474"/>
      <c r="W180" s="470"/>
      <c r="X180" s="475"/>
      <c r="Y180" s="470"/>
      <c r="Z180" s="439"/>
      <c r="AA180" s="474"/>
      <c r="AB180" s="470"/>
      <c r="AC180" s="439"/>
      <c r="AD180" s="470"/>
      <c r="AE180" s="470"/>
      <c r="AF180" s="690"/>
      <c r="AG180" s="471" t="s">
        <v>408</v>
      </c>
    </row>
    <row r="181" spans="1:33" s="435" customFormat="1" x14ac:dyDescent="0.25">
      <c r="A181" s="471"/>
      <c r="B181" s="471"/>
      <c r="C181" s="471"/>
      <c r="D181" s="479"/>
      <c r="E181" s="479"/>
      <c r="F181" s="477"/>
      <c r="G181" s="478"/>
      <c r="H181" s="478"/>
      <c r="I181" s="477"/>
      <c r="J181" s="478"/>
      <c r="K181" s="477"/>
      <c r="L181" s="477"/>
      <c r="M181" s="477"/>
      <c r="N181" s="489"/>
      <c r="O181" s="477"/>
      <c r="P181" s="691"/>
      <c r="Q181" s="472"/>
      <c r="R181" s="476"/>
      <c r="T181" s="439"/>
      <c r="U181" s="470"/>
      <c r="V181" s="474"/>
      <c r="W181" s="470"/>
      <c r="X181" s="475"/>
      <c r="Y181" s="470"/>
      <c r="Z181" s="439"/>
      <c r="AA181" s="474"/>
      <c r="AB181" s="470"/>
      <c r="AC181" s="439"/>
      <c r="AD181" s="470"/>
      <c r="AE181" s="470"/>
      <c r="AF181" s="690"/>
      <c r="AG181" s="471" t="s">
        <v>1579</v>
      </c>
    </row>
    <row r="182" spans="1:33" s="435" customFormat="1" x14ac:dyDescent="0.25">
      <c r="A182" s="471"/>
      <c r="B182" s="471"/>
      <c r="C182" s="471"/>
      <c r="D182" s="479"/>
      <c r="E182" s="479"/>
      <c r="F182" s="477"/>
      <c r="G182" s="478"/>
      <c r="H182" s="478"/>
      <c r="I182" s="477"/>
      <c r="J182" s="478"/>
      <c r="K182" s="477"/>
      <c r="L182" s="477"/>
      <c r="M182" s="477"/>
      <c r="N182" s="489"/>
      <c r="O182" s="477"/>
      <c r="P182" s="691"/>
      <c r="Q182" s="472"/>
      <c r="R182" s="476"/>
      <c r="T182" s="439"/>
      <c r="U182" s="470"/>
      <c r="V182" s="474"/>
      <c r="W182" s="445"/>
      <c r="X182" s="475"/>
      <c r="Y182" s="470"/>
      <c r="Z182" s="439"/>
      <c r="AA182" s="474"/>
      <c r="AB182" s="470"/>
      <c r="AC182" s="439"/>
      <c r="AD182" s="470"/>
      <c r="AE182" s="470"/>
      <c r="AF182" s="690"/>
      <c r="AG182" s="471"/>
    </row>
    <row r="183" spans="1:33" s="435" customFormat="1" x14ac:dyDescent="0.25">
      <c r="A183" s="471"/>
      <c r="B183" s="471"/>
      <c r="C183" s="471"/>
      <c r="D183" s="479"/>
      <c r="E183" s="479"/>
      <c r="F183" s="477"/>
      <c r="G183" s="478"/>
      <c r="H183" s="478"/>
      <c r="I183" s="477"/>
      <c r="J183" s="478"/>
      <c r="K183" s="477"/>
      <c r="L183" s="477"/>
      <c r="M183" s="477"/>
      <c r="N183" s="489"/>
      <c r="O183" s="477"/>
      <c r="P183" s="691"/>
      <c r="Q183" s="472"/>
      <c r="R183" s="476"/>
      <c r="T183" s="439"/>
      <c r="U183" s="470"/>
      <c r="V183" s="474"/>
      <c r="W183" s="470"/>
      <c r="X183" s="475"/>
      <c r="Y183" s="470"/>
      <c r="Z183" s="439"/>
      <c r="AA183" s="474"/>
      <c r="AB183" s="470"/>
      <c r="AC183" s="439"/>
      <c r="AD183" s="470"/>
      <c r="AE183" s="470"/>
      <c r="AF183" s="690"/>
      <c r="AG183" s="471" t="s">
        <v>411</v>
      </c>
    </row>
    <row r="184" spans="1:33" s="435" customFormat="1" x14ac:dyDescent="0.25">
      <c r="A184" s="471"/>
      <c r="B184" s="471"/>
      <c r="C184" s="471"/>
      <c r="D184" s="479"/>
      <c r="E184" s="479"/>
      <c r="F184" s="477"/>
      <c r="G184" s="478"/>
      <c r="H184" s="478"/>
      <c r="I184" s="477"/>
      <c r="J184" s="478"/>
      <c r="K184" s="477"/>
      <c r="L184" s="477"/>
      <c r="M184" s="477"/>
      <c r="N184" s="489"/>
      <c r="O184" s="477"/>
      <c r="P184" s="691"/>
      <c r="Q184" s="472"/>
      <c r="R184" s="476"/>
      <c r="T184" s="439"/>
      <c r="U184" s="470"/>
      <c r="V184" s="474"/>
      <c r="W184" s="470"/>
      <c r="X184" s="475"/>
      <c r="Y184" s="470"/>
      <c r="Z184" s="439"/>
      <c r="AA184" s="474"/>
      <c r="AB184" s="470"/>
      <c r="AC184" s="439"/>
      <c r="AD184" s="470"/>
      <c r="AE184" s="470"/>
      <c r="AF184" s="690"/>
      <c r="AG184" s="471" t="s">
        <v>1580</v>
      </c>
    </row>
    <row r="185" spans="1:33" s="435" customFormat="1" x14ac:dyDescent="0.25">
      <c r="D185" s="448"/>
      <c r="E185" s="448"/>
      <c r="F185" s="453"/>
      <c r="G185" s="454"/>
      <c r="H185" s="454"/>
      <c r="I185" s="453"/>
      <c r="J185" s="454"/>
      <c r="K185" s="453"/>
      <c r="L185" s="453"/>
      <c r="M185" s="453"/>
      <c r="N185" s="689"/>
      <c r="O185" s="453"/>
      <c r="P185" s="688"/>
      <c r="Q185" s="446"/>
      <c r="R185" s="452"/>
      <c r="S185" s="446"/>
      <c r="U185" s="445"/>
      <c r="V185" s="450"/>
      <c r="W185" s="445"/>
      <c r="X185" s="451"/>
      <c r="Y185" s="445"/>
      <c r="Z185" s="439"/>
      <c r="AA185" s="450"/>
      <c r="AB185" s="445"/>
      <c r="AC185" s="449"/>
      <c r="AD185" s="445"/>
      <c r="AE185" s="445"/>
      <c r="AF185" s="445"/>
    </row>
    <row r="186" spans="1:33" s="435" customFormat="1" x14ac:dyDescent="0.25">
      <c r="D186" s="448"/>
      <c r="E186" s="448"/>
      <c r="F186" s="453"/>
      <c r="G186" s="454"/>
      <c r="H186" s="454"/>
      <c r="I186" s="453"/>
      <c r="J186" s="454"/>
      <c r="K186" s="453"/>
      <c r="L186" s="453"/>
      <c r="M186" s="453"/>
      <c r="N186" s="689"/>
      <c r="O186" s="453"/>
      <c r="P186" s="688"/>
      <c r="Q186" s="446"/>
      <c r="R186" s="452"/>
      <c r="S186" s="446"/>
      <c r="U186" s="445"/>
      <c r="V186" s="450"/>
      <c r="W186" s="445"/>
      <c r="X186" s="451"/>
      <c r="Y186" s="445"/>
      <c r="Z186" s="439"/>
      <c r="AA186" s="450"/>
      <c r="AB186" s="445"/>
      <c r="AC186" s="449"/>
      <c r="AD186" s="445"/>
      <c r="AE186" s="445"/>
      <c r="AF186" s="445"/>
    </row>
    <row r="187" spans="1:33" s="435" customFormat="1" x14ac:dyDescent="0.25">
      <c r="D187" s="448"/>
      <c r="E187" s="448"/>
      <c r="F187" s="453"/>
      <c r="G187" s="454"/>
      <c r="H187" s="454"/>
      <c r="I187" s="453"/>
      <c r="J187" s="454"/>
      <c r="K187" s="453"/>
      <c r="L187" s="453"/>
      <c r="M187" s="453"/>
      <c r="N187" s="689"/>
      <c r="O187" s="453"/>
      <c r="P187" s="688"/>
      <c r="Q187" s="446"/>
      <c r="R187" s="452"/>
      <c r="S187" s="446"/>
      <c r="U187" s="445"/>
      <c r="V187" s="450"/>
      <c r="W187" s="445"/>
      <c r="X187" s="451"/>
      <c r="Y187" s="445"/>
      <c r="Z187" s="439"/>
      <c r="AA187" s="450"/>
      <c r="AB187" s="445"/>
      <c r="AC187" s="449"/>
      <c r="AD187" s="445"/>
      <c r="AE187" s="445"/>
      <c r="AF187" s="445"/>
    </row>
    <row r="188" spans="1:33" s="435" customFormat="1" x14ac:dyDescent="0.25">
      <c r="D188" s="448"/>
      <c r="E188" s="448"/>
      <c r="F188" s="453"/>
      <c r="G188" s="454"/>
      <c r="H188" s="454"/>
      <c r="I188" s="453"/>
      <c r="J188" s="454"/>
      <c r="K188" s="453"/>
      <c r="L188" s="453"/>
      <c r="M188" s="453"/>
      <c r="N188" s="689"/>
      <c r="O188" s="453"/>
      <c r="P188" s="688"/>
      <c r="Q188" s="446"/>
      <c r="R188" s="452"/>
      <c r="S188" s="446"/>
      <c r="U188" s="445"/>
      <c r="V188" s="450"/>
      <c r="W188" s="445"/>
      <c r="X188" s="451"/>
      <c r="Y188" s="445"/>
      <c r="Z188" s="439"/>
      <c r="AA188" s="450"/>
      <c r="AB188" s="445"/>
      <c r="AC188" s="449"/>
      <c r="AD188" s="445"/>
      <c r="AE188" s="445"/>
      <c r="AF188" s="445"/>
    </row>
    <row r="189" spans="1:33" s="435" customFormat="1" x14ac:dyDescent="0.25">
      <c r="D189" s="448"/>
      <c r="E189" s="448"/>
      <c r="F189" s="453"/>
      <c r="G189" s="454"/>
      <c r="H189" s="454"/>
      <c r="I189" s="453"/>
      <c r="J189" s="454"/>
      <c r="K189" s="453"/>
      <c r="L189" s="453"/>
      <c r="M189" s="453"/>
      <c r="N189" s="689"/>
      <c r="O189" s="453"/>
      <c r="P189" s="688"/>
      <c r="Q189" s="446"/>
      <c r="R189" s="452"/>
      <c r="S189" s="446"/>
      <c r="U189" s="445"/>
      <c r="V189" s="450"/>
      <c r="W189" s="445"/>
      <c r="X189" s="451"/>
      <c r="Y189" s="445"/>
      <c r="Z189" s="439"/>
      <c r="AA189" s="450"/>
      <c r="AB189" s="445"/>
      <c r="AC189" s="449"/>
      <c r="AD189" s="445"/>
      <c r="AE189" s="445"/>
      <c r="AF189" s="445"/>
    </row>
    <row r="190" spans="1:33" s="435" customFormat="1" x14ac:dyDescent="0.25">
      <c r="D190" s="448"/>
      <c r="E190" s="448"/>
      <c r="F190" s="453"/>
      <c r="G190" s="454"/>
      <c r="H190" s="454"/>
      <c r="I190" s="453"/>
      <c r="J190" s="454"/>
      <c r="K190" s="453"/>
      <c r="L190" s="453"/>
      <c r="M190" s="453"/>
      <c r="N190" s="689"/>
      <c r="O190" s="453"/>
      <c r="P190" s="688"/>
      <c r="Q190" s="446"/>
      <c r="R190" s="452"/>
      <c r="S190" s="446"/>
      <c r="U190" s="445"/>
      <c r="V190" s="450"/>
      <c r="W190" s="445"/>
      <c r="X190" s="451"/>
      <c r="Y190" s="445"/>
      <c r="Z190" s="439"/>
      <c r="AA190" s="450"/>
      <c r="AB190" s="445"/>
      <c r="AC190" s="449"/>
      <c r="AD190" s="445"/>
      <c r="AE190" s="445"/>
      <c r="AF190" s="445"/>
    </row>
    <row r="191" spans="1:33" s="435" customFormat="1" x14ac:dyDescent="0.25">
      <c r="D191" s="448"/>
      <c r="E191" s="448"/>
      <c r="F191" s="453"/>
      <c r="G191" s="454"/>
      <c r="H191" s="454"/>
      <c r="I191" s="453"/>
      <c r="J191" s="454"/>
      <c r="K191" s="453"/>
      <c r="L191" s="453"/>
      <c r="M191" s="453"/>
      <c r="N191" s="689"/>
      <c r="O191" s="453"/>
      <c r="P191" s="688"/>
      <c r="Q191" s="446"/>
      <c r="R191" s="452"/>
      <c r="S191" s="446"/>
      <c r="U191" s="445"/>
      <c r="V191" s="450"/>
      <c r="W191" s="445"/>
      <c r="X191" s="451"/>
      <c r="Y191" s="445"/>
      <c r="Z191" s="439"/>
      <c r="AA191" s="450"/>
      <c r="AB191" s="445"/>
      <c r="AC191" s="449"/>
      <c r="AD191" s="445"/>
      <c r="AE191" s="445"/>
      <c r="AF191" s="445"/>
    </row>
    <row r="192" spans="1:33" s="435" customFormat="1" x14ac:dyDescent="0.25">
      <c r="D192" s="448"/>
      <c r="E192" s="448"/>
      <c r="F192" s="453"/>
      <c r="G192" s="454"/>
      <c r="H192" s="454"/>
      <c r="I192" s="453"/>
      <c r="J192" s="454"/>
      <c r="K192" s="453"/>
      <c r="L192" s="453"/>
      <c r="M192" s="453"/>
      <c r="N192" s="689"/>
      <c r="O192" s="453"/>
      <c r="P192" s="688"/>
      <c r="Q192" s="446"/>
      <c r="R192" s="452"/>
      <c r="S192" s="446"/>
      <c r="U192" s="445"/>
      <c r="V192" s="450"/>
      <c r="W192" s="445"/>
      <c r="X192" s="451"/>
      <c r="Y192" s="445"/>
      <c r="Z192" s="439"/>
      <c r="AA192" s="450"/>
      <c r="AB192" s="445"/>
      <c r="AC192" s="449"/>
      <c r="AD192" s="445"/>
      <c r="AE192" s="445"/>
      <c r="AF192" s="445"/>
    </row>
    <row r="193" spans="4:32" s="435" customFormat="1" x14ac:dyDescent="0.25">
      <c r="D193" s="448"/>
      <c r="E193" s="448"/>
      <c r="F193" s="453"/>
      <c r="G193" s="454"/>
      <c r="H193" s="454"/>
      <c r="I193" s="453"/>
      <c r="J193" s="454"/>
      <c r="K193" s="453"/>
      <c r="L193" s="453"/>
      <c r="M193" s="453"/>
      <c r="N193" s="689"/>
      <c r="O193" s="453"/>
      <c r="P193" s="688"/>
      <c r="Q193" s="446"/>
      <c r="R193" s="452"/>
      <c r="S193" s="446"/>
      <c r="U193" s="445"/>
      <c r="V193" s="450"/>
      <c r="W193" s="445"/>
      <c r="X193" s="451"/>
      <c r="Y193" s="445"/>
      <c r="Z193" s="439"/>
      <c r="AA193" s="450"/>
      <c r="AB193" s="445"/>
      <c r="AC193" s="449"/>
      <c r="AD193" s="445"/>
      <c r="AE193" s="445"/>
      <c r="AF193" s="445"/>
    </row>
    <row r="194" spans="4:32" s="435" customFormat="1" x14ac:dyDescent="0.25">
      <c r="D194" s="448"/>
      <c r="E194" s="448"/>
      <c r="F194" s="453"/>
      <c r="G194" s="454"/>
      <c r="H194" s="454"/>
      <c r="I194" s="453"/>
      <c r="J194" s="454"/>
      <c r="K194" s="453"/>
      <c r="L194" s="453"/>
      <c r="M194" s="453"/>
      <c r="N194" s="689"/>
      <c r="O194" s="453"/>
      <c r="P194" s="688"/>
      <c r="Q194" s="446"/>
      <c r="R194" s="452"/>
      <c r="S194" s="446"/>
      <c r="U194" s="445"/>
      <c r="V194" s="450"/>
      <c r="W194" s="445"/>
      <c r="X194" s="451"/>
      <c r="Y194" s="445"/>
      <c r="Z194" s="439"/>
      <c r="AA194" s="450"/>
      <c r="AB194" s="445"/>
      <c r="AC194" s="449"/>
      <c r="AD194" s="445"/>
      <c r="AE194" s="445"/>
      <c r="AF194" s="445"/>
    </row>
    <row r="195" spans="4:32" s="435" customFormat="1" x14ac:dyDescent="0.25">
      <c r="D195" s="448"/>
      <c r="E195" s="448"/>
      <c r="F195" s="453"/>
      <c r="G195" s="454"/>
      <c r="H195" s="454"/>
      <c r="I195" s="453"/>
      <c r="J195" s="454"/>
      <c r="K195" s="453"/>
      <c r="L195" s="453"/>
      <c r="M195" s="453"/>
      <c r="N195" s="689"/>
      <c r="O195" s="453"/>
      <c r="P195" s="688"/>
      <c r="Q195" s="446"/>
      <c r="R195" s="452"/>
      <c r="S195" s="446"/>
      <c r="U195" s="445"/>
      <c r="V195" s="450"/>
      <c r="W195" s="445"/>
      <c r="X195" s="451"/>
      <c r="Y195" s="445"/>
      <c r="Z195" s="439"/>
      <c r="AA195" s="450"/>
      <c r="AB195" s="445"/>
      <c r="AC195" s="449"/>
      <c r="AD195" s="445"/>
      <c r="AE195" s="445"/>
      <c r="AF195" s="445"/>
    </row>
    <row r="196" spans="4:32" s="435" customFormat="1" x14ac:dyDescent="0.25">
      <c r="D196" s="448"/>
      <c r="E196" s="448"/>
      <c r="F196" s="453"/>
      <c r="G196" s="454"/>
      <c r="H196" s="454"/>
      <c r="I196" s="453"/>
      <c r="J196" s="454"/>
      <c r="K196" s="453"/>
      <c r="L196" s="453"/>
      <c r="M196" s="453"/>
      <c r="N196" s="689"/>
      <c r="O196" s="453"/>
      <c r="P196" s="688"/>
      <c r="Q196" s="446"/>
      <c r="R196" s="452"/>
      <c r="S196" s="446"/>
      <c r="U196" s="445"/>
      <c r="V196" s="450"/>
      <c r="W196" s="445"/>
      <c r="X196" s="451"/>
      <c r="Y196" s="445"/>
      <c r="Z196" s="439"/>
      <c r="AA196" s="450"/>
      <c r="AB196" s="445"/>
      <c r="AC196" s="449"/>
      <c r="AD196" s="445"/>
      <c r="AE196" s="445"/>
      <c r="AF196" s="445"/>
    </row>
    <row r="197" spans="4:32" s="435" customFormat="1" x14ac:dyDescent="0.25">
      <c r="D197" s="448"/>
      <c r="E197" s="448"/>
      <c r="F197" s="453"/>
      <c r="G197" s="454"/>
      <c r="H197" s="454"/>
      <c r="I197" s="453"/>
      <c r="J197" s="454"/>
      <c r="K197" s="453"/>
      <c r="L197" s="453"/>
      <c r="M197" s="453"/>
      <c r="N197" s="689"/>
      <c r="O197" s="453"/>
      <c r="P197" s="688"/>
      <c r="Q197" s="446"/>
      <c r="R197" s="452"/>
      <c r="S197" s="446"/>
      <c r="U197" s="445"/>
      <c r="V197" s="450"/>
      <c r="W197" s="445"/>
      <c r="X197" s="451"/>
      <c r="Y197" s="445"/>
      <c r="Z197" s="439"/>
      <c r="AA197" s="450"/>
      <c r="AB197" s="445"/>
      <c r="AC197" s="449"/>
      <c r="AD197" s="445"/>
      <c r="AE197" s="445"/>
      <c r="AF197" s="445"/>
    </row>
    <row r="198" spans="4:32" s="435" customFormat="1" x14ac:dyDescent="0.25">
      <c r="D198" s="448"/>
      <c r="E198" s="448"/>
      <c r="F198" s="453"/>
      <c r="G198" s="454"/>
      <c r="H198" s="454"/>
      <c r="I198" s="453"/>
      <c r="J198" s="454"/>
      <c r="K198" s="453"/>
      <c r="L198" s="453"/>
      <c r="M198" s="453"/>
      <c r="N198" s="689"/>
      <c r="O198" s="453"/>
      <c r="P198" s="688"/>
      <c r="Q198" s="446"/>
      <c r="R198" s="452"/>
      <c r="S198" s="446"/>
      <c r="U198" s="445"/>
      <c r="V198" s="450"/>
      <c r="W198" s="445"/>
      <c r="X198" s="451"/>
      <c r="Y198" s="445"/>
      <c r="Z198" s="439"/>
      <c r="AA198" s="450"/>
      <c r="AB198" s="445"/>
      <c r="AC198" s="449"/>
      <c r="AD198" s="445"/>
      <c r="AE198" s="445"/>
      <c r="AF198" s="445"/>
    </row>
    <row r="199" spans="4:32" s="435" customFormat="1" x14ac:dyDescent="0.25">
      <c r="D199" s="448"/>
      <c r="E199" s="448"/>
      <c r="F199" s="453"/>
      <c r="G199" s="454"/>
      <c r="H199" s="454"/>
      <c r="I199" s="453"/>
      <c r="J199" s="454"/>
      <c r="K199" s="453"/>
      <c r="L199" s="453"/>
      <c r="M199" s="453"/>
      <c r="N199" s="689"/>
      <c r="O199" s="453"/>
      <c r="P199" s="688"/>
      <c r="Q199" s="446"/>
      <c r="R199" s="452"/>
      <c r="S199" s="446"/>
      <c r="U199" s="445"/>
      <c r="V199" s="450"/>
      <c r="W199" s="445"/>
      <c r="X199" s="451"/>
      <c r="Y199" s="445"/>
      <c r="Z199" s="439"/>
      <c r="AA199" s="450"/>
      <c r="AB199" s="445"/>
      <c r="AC199" s="449"/>
      <c r="AD199" s="445"/>
      <c r="AE199" s="445"/>
      <c r="AF199" s="445"/>
    </row>
    <row r="200" spans="4:32" s="435" customFormat="1" x14ac:dyDescent="0.25">
      <c r="D200" s="448"/>
      <c r="E200" s="448"/>
      <c r="F200" s="453"/>
      <c r="G200" s="454"/>
      <c r="H200" s="454"/>
      <c r="I200" s="453"/>
      <c r="J200" s="454"/>
      <c r="K200" s="453"/>
      <c r="L200" s="453"/>
      <c r="M200" s="453"/>
      <c r="N200" s="689"/>
      <c r="O200" s="453"/>
      <c r="P200" s="688"/>
      <c r="Q200" s="446"/>
      <c r="R200" s="452"/>
      <c r="S200" s="446"/>
      <c r="U200" s="445"/>
      <c r="V200" s="450"/>
      <c r="W200" s="445"/>
      <c r="X200" s="451"/>
      <c r="Y200" s="445"/>
      <c r="Z200" s="439"/>
      <c r="AA200" s="450"/>
      <c r="AB200" s="445"/>
      <c r="AC200" s="449"/>
      <c r="AD200" s="445"/>
      <c r="AE200" s="445"/>
      <c r="AF200" s="445"/>
    </row>
    <row r="201" spans="4:32" s="435" customFormat="1" x14ac:dyDescent="0.25">
      <c r="D201" s="448"/>
      <c r="E201" s="448"/>
      <c r="F201" s="453"/>
      <c r="G201" s="454"/>
      <c r="H201" s="454"/>
      <c r="I201" s="453"/>
      <c r="J201" s="454"/>
      <c r="K201" s="453"/>
      <c r="L201" s="453"/>
      <c r="M201" s="453"/>
      <c r="N201" s="689"/>
      <c r="O201" s="453"/>
      <c r="P201" s="688"/>
      <c r="Q201" s="446"/>
      <c r="R201" s="452"/>
      <c r="S201" s="446"/>
      <c r="U201" s="445"/>
      <c r="V201" s="450"/>
      <c r="W201" s="445"/>
      <c r="X201" s="451"/>
      <c r="Y201" s="445"/>
      <c r="Z201" s="439"/>
      <c r="AA201" s="450"/>
      <c r="AB201" s="445"/>
      <c r="AC201" s="449"/>
      <c r="AD201" s="445"/>
      <c r="AE201" s="445"/>
      <c r="AF201" s="445"/>
    </row>
    <row r="202" spans="4:32" s="435" customFormat="1" x14ac:dyDescent="0.25">
      <c r="D202" s="448"/>
      <c r="E202" s="448"/>
      <c r="F202" s="453"/>
      <c r="G202" s="454"/>
      <c r="H202" s="454"/>
      <c r="I202" s="453"/>
      <c r="J202" s="454"/>
      <c r="K202" s="453"/>
      <c r="L202" s="453"/>
      <c r="M202" s="453"/>
      <c r="N202" s="689"/>
      <c r="O202" s="453"/>
      <c r="P202" s="688"/>
      <c r="Q202" s="446"/>
      <c r="R202" s="452"/>
      <c r="S202" s="446"/>
      <c r="U202" s="445"/>
      <c r="V202" s="450"/>
      <c r="W202" s="445"/>
      <c r="X202" s="451"/>
      <c r="Y202" s="445"/>
      <c r="Z202" s="439"/>
      <c r="AA202" s="450"/>
      <c r="AB202" s="445"/>
      <c r="AC202" s="449"/>
      <c r="AD202" s="445"/>
      <c r="AE202" s="445"/>
      <c r="AF202" s="445"/>
    </row>
    <row r="203" spans="4:32" s="435" customFormat="1" x14ac:dyDescent="0.25">
      <c r="D203" s="448"/>
      <c r="E203" s="448"/>
      <c r="F203" s="453"/>
      <c r="G203" s="454"/>
      <c r="H203" s="454"/>
      <c r="I203" s="453"/>
      <c r="J203" s="454"/>
      <c r="K203" s="453"/>
      <c r="L203" s="453"/>
      <c r="M203" s="453"/>
      <c r="N203" s="689"/>
      <c r="O203" s="453"/>
      <c r="P203" s="688"/>
      <c r="Q203" s="446"/>
      <c r="R203" s="452"/>
      <c r="S203" s="446"/>
      <c r="U203" s="445"/>
      <c r="V203" s="450"/>
      <c r="W203" s="445"/>
      <c r="X203" s="451"/>
      <c r="Y203" s="445"/>
      <c r="Z203" s="439"/>
      <c r="AA203" s="450"/>
      <c r="AB203" s="445"/>
      <c r="AC203" s="449"/>
      <c r="AD203" s="445"/>
      <c r="AE203" s="445"/>
      <c r="AF203" s="445"/>
    </row>
    <row r="204" spans="4:32" s="435" customFormat="1" x14ac:dyDescent="0.25">
      <c r="D204" s="448"/>
      <c r="E204" s="448"/>
      <c r="F204" s="453"/>
      <c r="G204" s="454"/>
      <c r="H204" s="454"/>
      <c r="I204" s="453"/>
      <c r="J204" s="454"/>
      <c r="K204" s="453"/>
      <c r="L204" s="453"/>
      <c r="M204" s="453"/>
      <c r="N204" s="689"/>
      <c r="O204" s="453"/>
      <c r="P204" s="688"/>
      <c r="Q204" s="446"/>
      <c r="R204" s="452"/>
      <c r="S204" s="446"/>
      <c r="U204" s="445"/>
      <c r="V204" s="450"/>
      <c r="W204" s="445"/>
      <c r="X204" s="451"/>
      <c r="Y204" s="445"/>
      <c r="Z204" s="439"/>
      <c r="AA204" s="450"/>
      <c r="AB204" s="445"/>
      <c r="AC204" s="449"/>
      <c r="AD204" s="445"/>
      <c r="AE204" s="445"/>
      <c r="AF204" s="445"/>
    </row>
    <row r="205" spans="4:32" s="435" customFormat="1" x14ac:dyDescent="0.25">
      <c r="D205" s="448"/>
      <c r="E205" s="448"/>
      <c r="F205" s="453"/>
      <c r="G205" s="454"/>
      <c r="H205" s="454"/>
      <c r="I205" s="453"/>
      <c r="J205" s="454"/>
      <c r="K205" s="453"/>
      <c r="L205" s="453"/>
      <c r="M205" s="453"/>
      <c r="N205" s="689"/>
      <c r="O205" s="453"/>
      <c r="P205" s="688"/>
      <c r="Q205" s="446"/>
      <c r="R205" s="452"/>
      <c r="S205" s="446"/>
      <c r="U205" s="445"/>
      <c r="V205" s="450"/>
      <c r="W205" s="445"/>
      <c r="X205" s="451"/>
      <c r="Y205" s="445"/>
      <c r="Z205" s="439"/>
      <c r="AA205" s="450"/>
      <c r="AB205" s="445"/>
      <c r="AC205" s="449"/>
      <c r="AD205" s="445"/>
      <c r="AE205" s="445"/>
      <c r="AF205" s="445"/>
    </row>
    <row r="206" spans="4:32" s="435" customFormat="1" x14ac:dyDescent="0.25">
      <c r="D206" s="448"/>
      <c r="E206" s="448"/>
      <c r="F206" s="453"/>
      <c r="G206" s="454"/>
      <c r="H206" s="454"/>
      <c r="I206" s="453"/>
      <c r="J206" s="454"/>
      <c r="K206" s="453"/>
      <c r="L206" s="453"/>
      <c r="M206" s="453"/>
      <c r="N206" s="689"/>
      <c r="O206" s="453"/>
      <c r="P206" s="688"/>
      <c r="Q206" s="446"/>
      <c r="R206" s="452"/>
      <c r="S206" s="446"/>
      <c r="U206" s="445"/>
      <c r="V206" s="450"/>
      <c r="W206" s="445"/>
      <c r="X206" s="451"/>
      <c r="Y206" s="445"/>
      <c r="Z206" s="439"/>
      <c r="AA206" s="450"/>
      <c r="AB206" s="445"/>
      <c r="AC206" s="449"/>
      <c r="AD206" s="445"/>
      <c r="AE206" s="445"/>
      <c r="AF206" s="445"/>
    </row>
    <row r="207" spans="4:32" s="435" customFormat="1" x14ac:dyDescent="0.25">
      <c r="D207" s="448"/>
      <c r="E207" s="448"/>
      <c r="F207" s="453"/>
      <c r="G207" s="454"/>
      <c r="H207" s="454"/>
      <c r="I207" s="453"/>
      <c r="J207" s="454"/>
      <c r="K207" s="453"/>
      <c r="L207" s="453"/>
      <c r="M207" s="453"/>
      <c r="N207" s="689"/>
      <c r="O207" s="453"/>
      <c r="P207" s="688"/>
      <c r="Q207" s="446"/>
      <c r="R207" s="452"/>
      <c r="S207" s="446"/>
      <c r="U207" s="445"/>
      <c r="V207" s="450"/>
      <c r="W207" s="445"/>
      <c r="X207" s="451"/>
      <c r="Y207" s="445"/>
      <c r="Z207" s="439"/>
      <c r="AA207" s="450"/>
      <c r="AB207" s="445"/>
      <c r="AC207" s="449"/>
      <c r="AD207" s="445"/>
      <c r="AE207" s="445"/>
      <c r="AF207" s="445"/>
    </row>
    <row r="208" spans="4:32" s="435" customFormat="1" x14ac:dyDescent="0.25">
      <c r="D208" s="448"/>
      <c r="E208" s="448"/>
      <c r="F208" s="453"/>
      <c r="G208" s="454"/>
      <c r="H208" s="454"/>
      <c r="I208" s="453"/>
      <c r="J208" s="454"/>
      <c r="K208" s="453"/>
      <c r="L208" s="453"/>
      <c r="M208" s="453"/>
      <c r="N208" s="689"/>
      <c r="O208" s="453"/>
      <c r="P208" s="688"/>
      <c r="Q208" s="446"/>
      <c r="R208" s="452"/>
      <c r="S208" s="446"/>
      <c r="U208" s="445"/>
      <c r="V208" s="450"/>
      <c r="W208" s="445"/>
      <c r="X208" s="451"/>
      <c r="Y208" s="445"/>
      <c r="Z208" s="439"/>
      <c r="AA208" s="450"/>
      <c r="AB208" s="445"/>
      <c r="AC208" s="449"/>
      <c r="AD208" s="445"/>
      <c r="AE208" s="445"/>
      <c r="AF208" s="445"/>
    </row>
    <row r="209" spans="4:32" s="435" customFormat="1" x14ac:dyDescent="0.25">
      <c r="D209" s="448"/>
      <c r="E209" s="448"/>
      <c r="F209" s="453"/>
      <c r="G209" s="454"/>
      <c r="H209" s="454"/>
      <c r="I209" s="453"/>
      <c r="J209" s="454"/>
      <c r="K209" s="453"/>
      <c r="L209" s="453"/>
      <c r="M209" s="453"/>
      <c r="N209" s="689"/>
      <c r="O209" s="453"/>
      <c r="P209" s="688"/>
      <c r="Q209" s="446"/>
      <c r="R209" s="452"/>
      <c r="S209" s="446"/>
      <c r="U209" s="445"/>
      <c r="V209" s="450"/>
      <c r="W209" s="445"/>
      <c r="X209" s="451"/>
      <c r="Y209" s="445"/>
      <c r="Z209" s="439"/>
      <c r="AA209" s="450"/>
      <c r="AB209" s="445"/>
      <c r="AC209" s="449"/>
      <c r="AD209" s="445"/>
      <c r="AE209" s="445"/>
      <c r="AF209" s="445"/>
    </row>
    <row r="210" spans="4:32" s="435" customFormat="1" x14ac:dyDescent="0.25">
      <c r="D210" s="448"/>
      <c r="E210" s="448"/>
      <c r="F210" s="453"/>
      <c r="G210" s="454"/>
      <c r="H210" s="454"/>
      <c r="I210" s="453"/>
      <c r="J210" s="454"/>
      <c r="K210" s="453"/>
      <c r="L210" s="453"/>
      <c r="M210" s="453"/>
      <c r="N210" s="689"/>
      <c r="O210" s="453"/>
      <c r="P210" s="688"/>
      <c r="Q210" s="446"/>
      <c r="R210" s="452"/>
      <c r="S210" s="446"/>
      <c r="U210" s="445"/>
      <c r="V210" s="450"/>
      <c r="W210" s="445"/>
      <c r="X210" s="451"/>
      <c r="Y210" s="445"/>
      <c r="Z210" s="439"/>
      <c r="AA210" s="450"/>
      <c r="AB210" s="445"/>
      <c r="AC210" s="449"/>
      <c r="AD210" s="445"/>
      <c r="AE210" s="445"/>
      <c r="AF210" s="445"/>
    </row>
    <row r="211" spans="4:32" s="435" customFormat="1" x14ac:dyDescent="0.25">
      <c r="D211" s="448"/>
      <c r="E211" s="448"/>
      <c r="F211" s="453"/>
      <c r="G211" s="454"/>
      <c r="H211" s="454"/>
      <c r="I211" s="453"/>
      <c r="J211" s="454"/>
      <c r="K211" s="453"/>
      <c r="L211" s="453"/>
      <c r="M211" s="453"/>
      <c r="N211" s="689"/>
      <c r="O211" s="453"/>
      <c r="P211" s="688"/>
      <c r="Q211" s="446"/>
      <c r="R211" s="452"/>
      <c r="S211" s="446"/>
      <c r="U211" s="445"/>
      <c r="V211" s="450"/>
      <c r="W211" s="445"/>
      <c r="X211" s="451"/>
      <c r="Y211" s="445"/>
      <c r="Z211" s="439"/>
      <c r="AA211" s="450"/>
      <c r="AB211" s="445"/>
      <c r="AC211" s="449"/>
      <c r="AD211" s="445"/>
      <c r="AE211" s="445"/>
      <c r="AF211" s="445"/>
    </row>
    <row r="212" spans="4:32" s="435" customFormat="1" x14ac:dyDescent="0.25">
      <c r="D212" s="448"/>
      <c r="E212" s="448"/>
      <c r="F212" s="453"/>
      <c r="G212" s="454"/>
      <c r="H212" s="454"/>
      <c r="I212" s="453"/>
      <c r="J212" s="454"/>
      <c r="K212" s="453"/>
      <c r="L212" s="453"/>
      <c r="M212" s="453"/>
      <c r="N212" s="689"/>
      <c r="O212" s="453"/>
      <c r="P212" s="688"/>
      <c r="Q212" s="446"/>
      <c r="R212" s="452"/>
      <c r="S212" s="446"/>
      <c r="U212" s="445"/>
      <c r="V212" s="450"/>
      <c r="W212" s="445"/>
      <c r="X212" s="451"/>
      <c r="Y212" s="445"/>
      <c r="Z212" s="439"/>
      <c r="AA212" s="450"/>
      <c r="AB212" s="445"/>
      <c r="AC212" s="449"/>
      <c r="AD212" s="445"/>
      <c r="AE212" s="445"/>
      <c r="AF212" s="445"/>
    </row>
    <row r="213" spans="4:32" s="435" customFormat="1" x14ac:dyDescent="0.25">
      <c r="D213" s="448"/>
      <c r="E213" s="448"/>
      <c r="F213" s="453"/>
      <c r="G213" s="454"/>
      <c r="H213" s="454"/>
      <c r="I213" s="453"/>
      <c r="J213" s="454"/>
      <c r="K213" s="453"/>
      <c r="L213" s="453"/>
      <c r="M213" s="453"/>
      <c r="N213" s="689"/>
      <c r="O213" s="453"/>
      <c r="P213" s="688"/>
      <c r="Q213" s="446"/>
      <c r="R213" s="452"/>
      <c r="S213" s="446"/>
      <c r="U213" s="445"/>
      <c r="V213" s="450"/>
      <c r="W213" s="445"/>
      <c r="X213" s="451"/>
      <c r="Y213" s="445"/>
      <c r="Z213" s="439"/>
      <c r="AA213" s="450"/>
      <c r="AB213" s="445"/>
      <c r="AC213" s="449"/>
      <c r="AD213" s="445"/>
      <c r="AE213" s="445"/>
      <c r="AF213" s="445"/>
    </row>
    <row r="214" spans="4:32" s="435" customFormat="1" x14ac:dyDescent="0.25">
      <c r="D214" s="448"/>
      <c r="E214" s="448"/>
      <c r="F214" s="453"/>
      <c r="G214" s="454"/>
      <c r="H214" s="454"/>
      <c r="I214" s="453"/>
      <c r="J214" s="454"/>
      <c r="K214" s="453"/>
      <c r="L214" s="453"/>
      <c r="M214" s="453"/>
      <c r="N214" s="689"/>
      <c r="O214" s="453"/>
      <c r="P214" s="688"/>
      <c r="Q214" s="446"/>
      <c r="R214" s="452"/>
      <c r="S214" s="446"/>
      <c r="U214" s="445"/>
      <c r="V214" s="450"/>
      <c r="W214" s="445"/>
      <c r="X214" s="451"/>
      <c r="Y214" s="445"/>
      <c r="Z214" s="439"/>
      <c r="AA214" s="450"/>
      <c r="AB214" s="445"/>
      <c r="AC214" s="449"/>
      <c r="AD214" s="445"/>
      <c r="AE214" s="445"/>
      <c r="AF214" s="445"/>
    </row>
    <row r="215" spans="4:32" s="435" customFormat="1" x14ac:dyDescent="0.25">
      <c r="D215" s="448"/>
      <c r="E215" s="448"/>
      <c r="F215" s="453"/>
      <c r="G215" s="454"/>
      <c r="H215" s="454"/>
      <c r="I215" s="453"/>
      <c r="J215" s="454"/>
      <c r="K215" s="453"/>
      <c r="L215" s="453"/>
      <c r="M215" s="453"/>
      <c r="N215" s="689"/>
      <c r="O215" s="453"/>
      <c r="P215" s="688"/>
      <c r="Q215" s="446"/>
      <c r="R215" s="452"/>
      <c r="S215" s="446"/>
      <c r="U215" s="445"/>
      <c r="V215" s="450"/>
      <c r="W215" s="445"/>
      <c r="X215" s="451"/>
      <c r="Y215" s="445"/>
      <c r="Z215" s="439"/>
      <c r="AA215" s="450"/>
      <c r="AB215" s="445"/>
      <c r="AC215" s="449"/>
      <c r="AD215" s="445"/>
      <c r="AE215" s="445"/>
      <c r="AF215" s="445"/>
    </row>
    <row r="216" spans="4:32" s="435" customFormat="1" x14ac:dyDescent="0.25">
      <c r="D216" s="448"/>
      <c r="E216" s="448"/>
      <c r="F216" s="453"/>
      <c r="G216" s="454"/>
      <c r="H216" s="454"/>
      <c r="I216" s="453"/>
      <c r="J216" s="454"/>
      <c r="K216" s="453"/>
      <c r="L216" s="453"/>
      <c r="M216" s="453"/>
      <c r="N216" s="689"/>
      <c r="O216" s="453"/>
      <c r="P216" s="688"/>
      <c r="Q216" s="446"/>
      <c r="R216" s="452"/>
      <c r="S216" s="446"/>
      <c r="U216" s="445"/>
      <c r="V216" s="450"/>
      <c r="W216" s="445"/>
      <c r="X216" s="451"/>
      <c r="Y216" s="445"/>
      <c r="Z216" s="439"/>
      <c r="AA216" s="450"/>
      <c r="AB216" s="445"/>
      <c r="AC216" s="449"/>
      <c r="AD216" s="445"/>
      <c r="AE216" s="445"/>
      <c r="AF216" s="445"/>
    </row>
    <row r="217" spans="4:32" s="435" customFormat="1" x14ac:dyDescent="0.25">
      <c r="D217" s="448"/>
      <c r="E217" s="448"/>
      <c r="F217" s="453"/>
      <c r="G217" s="454"/>
      <c r="H217" s="454"/>
      <c r="I217" s="453"/>
      <c r="J217" s="454"/>
      <c r="K217" s="453"/>
      <c r="L217" s="453"/>
      <c r="M217" s="453"/>
      <c r="N217" s="689"/>
      <c r="O217" s="453"/>
      <c r="P217" s="688"/>
      <c r="Q217" s="446"/>
      <c r="R217" s="452"/>
      <c r="S217" s="446"/>
      <c r="U217" s="445"/>
      <c r="V217" s="450"/>
      <c r="W217" s="445"/>
      <c r="X217" s="451"/>
      <c r="Y217" s="445"/>
      <c r="Z217" s="439"/>
      <c r="AA217" s="450"/>
      <c r="AB217" s="445"/>
      <c r="AC217" s="449"/>
      <c r="AD217" s="445"/>
      <c r="AE217" s="445"/>
      <c r="AF217" s="445"/>
    </row>
    <row r="218" spans="4:32" s="435" customFormat="1" x14ac:dyDescent="0.25">
      <c r="D218" s="448"/>
      <c r="E218" s="448"/>
      <c r="F218" s="453"/>
      <c r="G218" s="454"/>
      <c r="H218" s="454"/>
      <c r="I218" s="453"/>
      <c r="J218" s="454"/>
      <c r="K218" s="453"/>
      <c r="L218" s="453"/>
      <c r="M218" s="453"/>
      <c r="N218" s="689"/>
      <c r="O218" s="453"/>
      <c r="P218" s="688"/>
      <c r="Q218" s="446"/>
      <c r="R218" s="452"/>
      <c r="S218" s="446"/>
      <c r="U218" s="445"/>
      <c r="V218" s="450"/>
      <c r="W218" s="445"/>
      <c r="X218" s="451"/>
      <c r="Y218" s="445"/>
      <c r="Z218" s="439"/>
      <c r="AA218" s="450"/>
      <c r="AB218" s="445"/>
      <c r="AC218" s="449"/>
      <c r="AD218" s="445"/>
      <c r="AE218" s="445"/>
      <c r="AF218" s="445"/>
    </row>
    <row r="219" spans="4:32" s="435" customFormat="1" x14ac:dyDescent="0.25">
      <c r="D219" s="448"/>
      <c r="E219" s="448"/>
      <c r="F219" s="453"/>
      <c r="G219" s="454"/>
      <c r="H219" s="454"/>
      <c r="I219" s="453"/>
      <c r="J219" s="454"/>
      <c r="K219" s="453"/>
      <c r="L219" s="453"/>
      <c r="M219" s="453"/>
      <c r="N219" s="689"/>
      <c r="O219" s="453"/>
      <c r="P219" s="688"/>
      <c r="Q219" s="446"/>
      <c r="R219" s="452"/>
      <c r="S219" s="446"/>
      <c r="U219" s="445"/>
      <c r="V219" s="450"/>
      <c r="W219" s="445"/>
      <c r="X219" s="451"/>
      <c r="Y219" s="445"/>
      <c r="Z219" s="439"/>
      <c r="AA219" s="450"/>
      <c r="AB219" s="445"/>
      <c r="AC219" s="449"/>
      <c r="AD219" s="445"/>
      <c r="AE219" s="445"/>
      <c r="AF219" s="445"/>
    </row>
    <row r="220" spans="4:32" s="435" customFormat="1" x14ac:dyDescent="0.25">
      <c r="D220" s="448"/>
      <c r="E220" s="448"/>
      <c r="F220" s="453"/>
      <c r="G220" s="454"/>
      <c r="H220" s="454"/>
      <c r="I220" s="453"/>
      <c r="J220" s="454"/>
      <c r="K220" s="453"/>
      <c r="L220" s="453"/>
      <c r="M220" s="453"/>
      <c r="N220" s="689"/>
      <c r="O220" s="453"/>
      <c r="P220" s="688"/>
      <c r="Q220" s="446"/>
      <c r="R220" s="452"/>
      <c r="S220" s="446"/>
      <c r="U220" s="445"/>
      <c r="V220" s="450"/>
      <c r="W220" s="445"/>
      <c r="X220" s="451"/>
      <c r="Y220" s="445"/>
      <c r="Z220" s="439"/>
      <c r="AA220" s="450"/>
      <c r="AB220" s="445"/>
      <c r="AC220" s="449"/>
      <c r="AD220" s="445"/>
      <c r="AE220" s="445"/>
      <c r="AF220" s="445"/>
    </row>
    <row r="221" spans="4:32" s="435" customFormat="1" x14ac:dyDescent="0.25">
      <c r="D221" s="448"/>
      <c r="E221" s="448"/>
      <c r="F221" s="453"/>
      <c r="G221" s="454"/>
      <c r="H221" s="454"/>
      <c r="I221" s="453"/>
      <c r="J221" s="454"/>
      <c r="K221" s="453"/>
      <c r="L221" s="453"/>
      <c r="M221" s="453"/>
      <c r="N221" s="689"/>
      <c r="O221" s="453"/>
      <c r="P221" s="688"/>
      <c r="Q221" s="446"/>
      <c r="R221" s="452"/>
      <c r="S221" s="446"/>
      <c r="U221" s="445"/>
      <c r="V221" s="450"/>
      <c r="W221" s="445"/>
      <c r="X221" s="451"/>
      <c r="Y221" s="445"/>
      <c r="Z221" s="439"/>
      <c r="AA221" s="450"/>
      <c r="AB221" s="445"/>
      <c r="AC221" s="449"/>
      <c r="AD221" s="445"/>
      <c r="AE221" s="445"/>
      <c r="AF221" s="445"/>
    </row>
    <row r="222" spans="4:32" s="435" customFormat="1" x14ac:dyDescent="0.25">
      <c r="D222" s="448"/>
      <c r="E222" s="448"/>
      <c r="F222" s="453"/>
      <c r="G222" s="454"/>
      <c r="H222" s="454"/>
      <c r="I222" s="453"/>
      <c r="J222" s="454"/>
      <c r="K222" s="453"/>
      <c r="L222" s="453"/>
      <c r="M222" s="453"/>
      <c r="N222" s="689"/>
      <c r="O222" s="453"/>
      <c r="P222" s="688"/>
      <c r="Q222" s="446"/>
      <c r="R222" s="452"/>
      <c r="S222" s="446"/>
      <c r="U222" s="445"/>
      <c r="V222" s="450"/>
      <c r="W222" s="445"/>
      <c r="X222" s="451"/>
      <c r="Y222" s="445"/>
      <c r="Z222" s="439"/>
      <c r="AA222" s="450"/>
      <c r="AB222" s="445"/>
      <c r="AC222" s="449"/>
      <c r="AD222" s="445"/>
      <c r="AE222" s="445"/>
      <c r="AF222" s="445"/>
    </row>
    <row r="223" spans="4:32" s="435" customFormat="1" x14ac:dyDescent="0.25">
      <c r="D223" s="448"/>
      <c r="E223" s="448"/>
      <c r="F223" s="453"/>
      <c r="G223" s="454"/>
      <c r="H223" s="454"/>
      <c r="I223" s="453"/>
      <c r="J223" s="454"/>
      <c r="K223" s="453"/>
      <c r="L223" s="453"/>
      <c r="M223" s="453"/>
      <c r="N223" s="689"/>
      <c r="O223" s="453"/>
      <c r="P223" s="688"/>
      <c r="Q223" s="446"/>
      <c r="R223" s="452"/>
      <c r="S223" s="446"/>
      <c r="U223" s="445"/>
      <c r="V223" s="450"/>
      <c r="W223" s="445"/>
      <c r="X223" s="451"/>
      <c r="Y223" s="445"/>
      <c r="Z223" s="439"/>
      <c r="AA223" s="450"/>
      <c r="AB223" s="445"/>
      <c r="AC223" s="449"/>
      <c r="AD223" s="445"/>
      <c r="AE223" s="445"/>
      <c r="AF223" s="445"/>
    </row>
    <row r="224" spans="4:32" s="435" customFormat="1" x14ac:dyDescent="0.25">
      <c r="D224" s="448"/>
      <c r="E224" s="448"/>
      <c r="F224" s="453"/>
      <c r="G224" s="454"/>
      <c r="H224" s="454"/>
      <c r="I224" s="453"/>
      <c r="J224" s="454"/>
      <c r="K224" s="453"/>
      <c r="L224" s="453"/>
      <c r="M224" s="453"/>
      <c r="N224" s="689"/>
      <c r="O224" s="453"/>
      <c r="P224" s="688"/>
      <c r="Q224" s="446"/>
      <c r="R224" s="452"/>
      <c r="S224" s="446"/>
      <c r="U224" s="445"/>
      <c r="V224" s="450"/>
      <c r="W224" s="445"/>
      <c r="X224" s="451"/>
      <c r="Y224" s="445"/>
      <c r="Z224" s="439"/>
      <c r="AA224" s="450"/>
      <c r="AB224" s="445"/>
      <c r="AC224" s="449"/>
      <c r="AD224" s="445"/>
      <c r="AE224" s="445"/>
      <c r="AF224" s="445"/>
    </row>
    <row r="225" spans="4:32" s="435" customFormat="1" x14ac:dyDescent="0.25">
      <c r="D225" s="448"/>
      <c r="E225" s="448"/>
      <c r="F225" s="453"/>
      <c r="G225" s="454"/>
      <c r="H225" s="454"/>
      <c r="I225" s="453"/>
      <c r="J225" s="454"/>
      <c r="K225" s="453"/>
      <c r="L225" s="453"/>
      <c r="M225" s="453"/>
      <c r="N225" s="689"/>
      <c r="O225" s="453"/>
      <c r="P225" s="688"/>
      <c r="Q225" s="446"/>
      <c r="R225" s="452"/>
      <c r="S225" s="446"/>
      <c r="U225" s="445"/>
      <c r="V225" s="450"/>
      <c r="W225" s="445"/>
      <c r="X225" s="451"/>
      <c r="Y225" s="445"/>
      <c r="Z225" s="439"/>
      <c r="AA225" s="450"/>
      <c r="AB225" s="445"/>
      <c r="AC225" s="449"/>
      <c r="AD225" s="445"/>
      <c r="AE225" s="445"/>
      <c r="AF225" s="445"/>
    </row>
    <row r="226" spans="4:32" s="435" customFormat="1" x14ac:dyDescent="0.25">
      <c r="D226" s="448"/>
      <c r="E226" s="448"/>
      <c r="F226" s="453"/>
      <c r="G226" s="454"/>
      <c r="H226" s="454"/>
      <c r="I226" s="453"/>
      <c r="J226" s="454"/>
      <c r="K226" s="453"/>
      <c r="L226" s="453"/>
      <c r="M226" s="453"/>
      <c r="N226" s="689"/>
      <c r="O226" s="453"/>
      <c r="P226" s="688"/>
      <c r="Q226" s="446"/>
      <c r="R226" s="452"/>
      <c r="S226" s="446"/>
      <c r="U226" s="445"/>
      <c r="V226" s="450"/>
      <c r="W226" s="445"/>
      <c r="X226" s="451"/>
      <c r="Y226" s="445"/>
      <c r="Z226" s="439"/>
      <c r="AA226" s="450"/>
      <c r="AB226" s="445"/>
      <c r="AC226" s="449"/>
      <c r="AD226" s="445"/>
      <c r="AE226" s="445"/>
      <c r="AF226" s="445"/>
    </row>
    <row r="227" spans="4:32" s="435" customFormat="1" x14ac:dyDescent="0.25">
      <c r="D227" s="448"/>
      <c r="E227" s="448"/>
      <c r="F227" s="453"/>
      <c r="G227" s="454"/>
      <c r="H227" s="454"/>
      <c r="I227" s="453"/>
      <c r="J227" s="454"/>
      <c r="K227" s="453"/>
      <c r="L227" s="453"/>
      <c r="M227" s="453"/>
      <c r="N227" s="689"/>
      <c r="O227" s="453"/>
      <c r="P227" s="688"/>
      <c r="Q227" s="446"/>
      <c r="R227" s="452"/>
      <c r="S227" s="446"/>
      <c r="U227" s="445"/>
      <c r="V227" s="450"/>
      <c r="W227" s="445"/>
      <c r="X227" s="451"/>
      <c r="Y227" s="445"/>
      <c r="Z227" s="439"/>
      <c r="AA227" s="450"/>
      <c r="AB227" s="445"/>
      <c r="AC227" s="449"/>
      <c r="AD227" s="445"/>
      <c r="AE227" s="445"/>
      <c r="AF227" s="445"/>
    </row>
    <row r="228" spans="4:32" s="435" customFormat="1" x14ac:dyDescent="0.25">
      <c r="D228" s="448"/>
      <c r="E228" s="448"/>
      <c r="F228" s="453"/>
      <c r="G228" s="454"/>
      <c r="H228" s="454"/>
      <c r="I228" s="453"/>
      <c r="J228" s="454"/>
      <c r="K228" s="453"/>
      <c r="L228" s="453"/>
      <c r="M228" s="453"/>
      <c r="N228" s="689"/>
      <c r="O228" s="453"/>
      <c r="P228" s="688"/>
      <c r="Q228" s="446"/>
      <c r="R228" s="452"/>
      <c r="S228" s="446"/>
      <c r="U228" s="445"/>
      <c r="V228" s="450"/>
      <c r="W228" s="445"/>
      <c r="X228" s="451"/>
      <c r="Y228" s="445"/>
      <c r="Z228" s="439"/>
      <c r="AA228" s="450"/>
      <c r="AB228" s="445"/>
      <c r="AC228" s="449"/>
      <c r="AD228" s="445"/>
      <c r="AE228" s="445"/>
      <c r="AF228" s="445"/>
    </row>
    <row r="229" spans="4:32" s="435" customFormat="1" x14ac:dyDescent="0.25">
      <c r="D229" s="448"/>
      <c r="E229" s="448"/>
      <c r="F229" s="453"/>
      <c r="G229" s="454"/>
      <c r="H229" s="454"/>
      <c r="I229" s="453"/>
      <c r="J229" s="454"/>
      <c r="K229" s="453"/>
      <c r="L229" s="453"/>
      <c r="M229" s="453"/>
      <c r="N229" s="689"/>
      <c r="O229" s="453"/>
      <c r="P229" s="688"/>
      <c r="Q229" s="446"/>
      <c r="R229" s="452"/>
      <c r="S229" s="446"/>
      <c r="U229" s="445"/>
      <c r="V229" s="450"/>
      <c r="W229" s="445"/>
      <c r="X229" s="451"/>
      <c r="Y229" s="445"/>
      <c r="Z229" s="439"/>
      <c r="AA229" s="450"/>
      <c r="AB229" s="445"/>
      <c r="AC229" s="449"/>
      <c r="AD229" s="445"/>
      <c r="AE229" s="445"/>
      <c r="AF229" s="445"/>
    </row>
    <row r="230" spans="4:32" s="435" customFormat="1" x14ac:dyDescent="0.25">
      <c r="D230" s="448"/>
      <c r="E230" s="448"/>
      <c r="F230" s="453"/>
      <c r="G230" s="454"/>
      <c r="H230" s="454"/>
      <c r="I230" s="453"/>
      <c r="J230" s="454"/>
      <c r="K230" s="453"/>
      <c r="L230" s="453"/>
      <c r="M230" s="453"/>
      <c r="N230" s="689"/>
      <c r="O230" s="453"/>
      <c r="P230" s="688"/>
      <c r="Q230" s="446"/>
      <c r="R230" s="452"/>
      <c r="S230" s="446"/>
      <c r="U230" s="445"/>
      <c r="V230" s="450"/>
      <c r="W230" s="445"/>
      <c r="X230" s="451"/>
      <c r="Y230" s="445"/>
      <c r="Z230" s="439"/>
      <c r="AA230" s="450"/>
      <c r="AB230" s="445"/>
      <c r="AC230" s="449"/>
      <c r="AD230" s="445"/>
      <c r="AE230" s="445"/>
      <c r="AF230" s="445"/>
    </row>
    <row r="231" spans="4:32" s="435" customFormat="1" x14ac:dyDescent="0.25">
      <c r="D231" s="448"/>
      <c r="E231" s="448"/>
      <c r="F231" s="453"/>
      <c r="G231" s="454"/>
      <c r="H231" s="454"/>
      <c r="I231" s="453"/>
      <c r="J231" s="454"/>
      <c r="K231" s="453"/>
      <c r="L231" s="453"/>
      <c r="M231" s="453"/>
      <c r="N231" s="689"/>
      <c r="O231" s="453"/>
      <c r="P231" s="688"/>
      <c r="Q231" s="446"/>
      <c r="R231" s="452"/>
      <c r="S231" s="446"/>
      <c r="U231" s="445"/>
      <c r="V231" s="450"/>
      <c r="W231" s="445"/>
      <c r="X231" s="451"/>
      <c r="Y231" s="445"/>
      <c r="Z231" s="439"/>
      <c r="AA231" s="450"/>
      <c r="AB231" s="445"/>
      <c r="AC231" s="449"/>
      <c r="AD231" s="445"/>
      <c r="AE231" s="445"/>
      <c r="AF231" s="445"/>
    </row>
    <row r="232" spans="4:32" s="435" customFormat="1" x14ac:dyDescent="0.25">
      <c r="D232" s="448"/>
      <c r="E232" s="448"/>
      <c r="F232" s="453"/>
      <c r="G232" s="454"/>
      <c r="H232" s="454"/>
      <c r="I232" s="453"/>
      <c r="J232" s="454"/>
      <c r="K232" s="453"/>
      <c r="L232" s="453"/>
      <c r="M232" s="453"/>
      <c r="N232" s="689"/>
      <c r="O232" s="453"/>
      <c r="P232" s="688"/>
      <c r="Q232" s="446"/>
      <c r="R232" s="452"/>
      <c r="S232" s="446"/>
      <c r="U232" s="445"/>
      <c r="V232" s="450"/>
      <c r="W232" s="445"/>
      <c r="X232" s="451"/>
      <c r="Y232" s="445"/>
      <c r="Z232" s="439"/>
      <c r="AA232" s="450"/>
      <c r="AB232" s="445"/>
      <c r="AC232" s="449"/>
      <c r="AD232" s="445"/>
      <c r="AE232" s="445"/>
      <c r="AF232" s="445"/>
    </row>
    <row r="233" spans="4:32" s="435" customFormat="1" x14ac:dyDescent="0.25">
      <c r="D233" s="448"/>
      <c r="E233" s="448"/>
      <c r="F233" s="453"/>
      <c r="G233" s="454"/>
      <c r="H233" s="454"/>
      <c r="I233" s="453"/>
      <c r="J233" s="454"/>
      <c r="K233" s="453"/>
      <c r="L233" s="453"/>
      <c r="M233" s="453"/>
      <c r="N233" s="689"/>
      <c r="O233" s="453"/>
      <c r="P233" s="688"/>
      <c r="Q233" s="446"/>
      <c r="R233" s="452"/>
      <c r="S233" s="446"/>
      <c r="U233" s="445"/>
      <c r="V233" s="450"/>
      <c r="W233" s="445"/>
      <c r="X233" s="451"/>
      <c r="Y233" s="445"/>
      <c r="Z233" s="439"/>
      <c r="AA233" s="450"/>
      <c r="AB233" s="445"/>
      <c r="AC233" s="449"/>
      <c r="AD233" s="445"/>
      <c r="AE233" s="445"/>
      <c r="AF233" s="445"/>
    </row>
    <row r="234" spans="4:32" s="435" customFormat="1" x14ac:dyDescent="0.25">
      <c r="D234" s="448"/>
      <c r="E234" s="448"/>
      <c r="F234" s="453"/>
      <c r="G234" s="454"/>
      <c r="H234" s="454"/>
      <c r="I234" s="453"/>
      <c r="J234" s="454"/>
      <c r="K234" s="453"/>
      <c r="L234" s="453"/>
      <c r="M234" s="453"/>
      <c r="N234" s="689"/>
      <c r="O234" s="453"/>
      <c r="P234" s="688"/>
      <c r="Q234" s="446"/>
      <c r="R234" s="452"/>
      <c r="S234" s="446"/>
      <c r="U234" s="445"/>
      <c r="V234" s="450"/>
      <c r="W234" s="445"/>
      <c r="X234" s="451"/>
      <c r="Y234" s="445"/>
      <c r="Z234" s="439"/>
      <c r="AA234" s="450"/>
      <c r="AB234" s="445"/>
      <c r="AC234" s="449"/>
      <c r="AD234" s="445"/>
      <c r="AE234" s="445"/>
      <c r="AF234" s="445"/>
    </row>
    <row r="235" spans="4:32" s="435" customFormat="1" x14ac:dyDescent="0.25">
      <c r="D235" s="448"/>
      <c r="E235" s="448"/>
      <c r="F235" s="453"/>
      <c r="G235" s="454"/>
      <c r="H235" s="454"/>
      <c r="I235" s="453"/>
      <c r="J235" s="454"/>
      <c r="K235" s="453"/>
      <c r="L235" s="453"/>
      <c r="M235" s="453"/>
      <c r="N235" s="689"/>
      <c r="O235" s="453"/>
      <c r="P235" s="688"/>
      <c r="Q235" s="446"/>
      <c r="R235" s="452"/>
      <c r="S235" s="446"/>
      <c r="U235" s="445"/>
      <c r="V235" s="450"/>
      <c r="W235" s="445"/>
      <c r="X235" s="451"/>
      <c r="Y235" s="445"/>
      <c r="Z235" s="439"/>
      <c r="AA235" s="450"/>
      <c r="AB235" s="445"/>
      <c r="AC235" s="449"/>
      <c r="AD235" s="445"/>
      <c r="AE235" s="445"/>
      <c r="AF235" s="445"/>
    </row>
    <row r="236" spans="4:32" s="435" customFormat="1" x14ac:dyDescent="0.25">
      <c r="D236" s="448"/>
      <c r="E236" s="448"/>
      <c r="F236" s="453"/>
      <c r="G236" s="454"/>
      <c r="H236" s="454"/>
      <c r="I236" s="453"/>
      <c r="J236" s="454"/>
      <c r="K236" s="453"/>
      <c r="L236" s="453"/>
      <c r="M236" s="453"/>
      <c r="N236" s="689"/>
      <c r="O236" s="453"/>
      <c r="P236" s="688"/>
      <c r="Q236" s="446"/>
      <c r="R236" s="452"/>
      <c r="S236" s="446"/>
      <c r="U236" s="445"/>
      <c r="V236" s="450"/>
      <c r="W236" s="445"/>
      <c r="X236" s="451"/>
      <c r="Y236" s="445"/>
      <c r="Z236" s="439"/>
      <c r="AA236" s="450"/>
      <c r="AB236" s="445"/>
      <c r="AC236" s="449"/>
      <c r="AD236" s="445"/>
      <c r="AE236" s="445"/>
      <c r="AF236" s="445"/>
    </row>
    <row r="237" spans="4:32" s="435" customFormat="1" x14ac:dyDescent="0.25">
      <c r="D237" s="448"/>
      <c r="E237" s="448"/>
      <c r="F237" s="453"/>
      <c r="G237" s="454"/>
      <c r="H237" s="454"/>
      <c r="I237" s="453"/>
      <c r="J237" s="454"/>
      <c r="K237" s="453"/>
      <c r="L237" s="453"/>
      <c r="M237" s="453"/>
      <c r="N237" s="689"/>
      <c r="O237" s="453"/>
      <c r="P237" s="688"/>
      <c r="Q237" s="446"/>
      <c r="R237" s="452"/>
      <c r="S237" s="446"/>
      <c r="U237" s="445"/>
      <c r="V237" s="450"/>
      <c r="W237" s="445"/>
      <c r="X237" s="451"/>
      <c r="Y237" s="445"/>
      <c r="Z237" s="439"/>
      <c r="AA237" s="450"/>
      <c r="AB237" s="445"/>
      <c r="AC237" s="449"/>
      <c r="AD237" s="445"/>
      <c r="AE237" s="445"/>
      <c r="AF237" s="445"/>
    </row>
    <row r="238" spans="4:32" s="435" customFormat="1" x14ac:dyDescent="0.25">
      <c r="D238" s="448"/>
      <c r="E238" s="448"/>
      <c r="F238" s="453"/>
      <c r="G238" s="454"/>
      <c r="H238" s="454"/>
      <c r="I238" s="453"/>
      <c r="J238" s="454"/>
      <c r="K238" s="453"/>
      <c r="L238" s="453"/>
      <c r="M238" s="453"/>
      <c r="N238" s="689"/>
      <c r="O238" s="453"/>
      <c r="P238" s="688"/>
      <c r="Q238" s="446"/>
      <c r="R238" s="452"/>
      <c r="S238" s="446"/>
      <c r="U238" s="445"/>
      <c r="V238" s="450"/>
      <c r="W238" s="445"/>
      <c r="X238" s="451"/>
      <c r="Y238" s="445"/>
      <c r="Z238" s="439"/>
      <c r="AA238" s="450"/>
      <c r="AB238" s="445"/>
      <c r="AC238" s="449"/>
      <c r="AD238" s="445"/>
      <c r="AE238" s="445"/>
      <c r="AF238" s="445"/>
    </row>
    <row r="239" spans="4:32" s="435" customFormat="1" x14ac:dyDescent="0.25">
      <c r="D239" s="448"/>
      <c r="E239" s="448"/>
      <c r="F239" s="453"/>
      <c r="G239" s="454"/>
      <c r="H239" s="454"/>
      <c r="I239" s="453"/>
      <c r="J239" s="454"/>
      <c r="K239" s="453"/>
      <c r="L239" s="453"/>
      <c r="M239" s="453"/>
      <c r="N239" s="689"/>
      <c r="O239" s="453"/>
      <c r="P239" s="688"/>
      <c r="Q239" s="446"/>
      <c r="R239" s="452"/>
      <c r="S239" s="446"/>
      <c r="U239" s="445"/>
      <c r="V239" s="450"/>
      <c r="W239" s="445"/>
      <c r="X239" s="451"/>
      <c r="Y239" s="445"/>
      <c r="Z239" s="439"/>
      <c r="AA239" s="450"/>
      <c r="AB239" s="445"/>
      <c r="AC239" s="449"/>
      <c r="AD239" s="445"/>
      <c r="AE239" s="445"/>
      <c r="AF239" s="445"/>
    </row>
    <row r="240" spans="4:32" s="435" customFormat="1" x14ac:dyDescent="0.25">
      <c r="D240" s="448"/>
      <c r="E240" s="448"/>
      <c r="F240" s="453"/>
      <c r="G240" s="454"/>
      <c r="H240" s="454"/>
      <c r="I240" s="453"/>
      <c r="J240" s="454"/>
      <c r="K240" s="453"/>
      <c r="L240" s="453"/>
      <c r="M240" s="453"/>
      <c r="N240" s="689"/>
      <c r="O240" s="453"/>
      <c r="P240" s="688"/>
      <c r="Q240" s="446"/>
      <c r="R240" s="452"/>
      <c r="S240" s="446"/>
      <c r="U240" s="445"/>
      <c r="V240" s="450"/>
      <c r="W240" s="445"/>
      <c r="X240" s="451"/>
      <c r="Y240" s="445"/>
      <c r="Z240" s="439"/>
      <c r="AA240" s="450"/>
      <c r="AB240" s="445"/>
      <c r="AC240" s="449"/>
      <c r="AD240" s="445"/>
      <c r="AE240" s="445"/>
      <c r="AF240" s="445"/>
    </row>
    <row r="241" spans="4:32" s="435" customFormat="1" x14ac:dyDescent="0.25">
      <c r="D241" s="448"/>
      <c r="E241" s="448"/>
      <c r="F241" s="453"/>
      <c r="G241" s="454"/>
      <c r="H241" s="454"/>
      <c r="I241" s="453"/>
      <c r="J241" s="454"/>
      <c r="K241" s="453"/>
      <c r="L241" s="453"/>
      <c r="M241" s="453"/>
      <c r="N241" s="689"/>
      <c r="O241" s="453"/>
      <c r="P241" s="688"/>
      <c r="Q241" s="446"/>
      <c r="R241" s="452"/>
      <c r="S241" s="446"/>
      <c r="U241" s="445"/>
      <c r="V241" s="450"/>
      <c r="W241" s="445"/>
      <c r="X241" s="451"/>
      <c r="Y241" s="445"/>
      <c r="Z241" s="439"/>
      <c r="AA241" s="450"/>
      <c r="AB241" s="445"/>
      <c r="AC241" s="449"/>
      <c r="AD241" s="445"/>
      <c r="AE241" s="445"/>
      <c r="AF241" s="445"/>
    </row>
    <row r="242" spans="4:32" s="435" customFormat="1" x14ac:dyDescent="0.25">
      <c r="D242" s="448"/>
      <c r="E242" s="448"/>
      <c r="F242" s="453"/>
      <c r="G242" s="454"/>
      <c r="H242" s="454"/>
      <c r="I242" s="453"/>
      <c r="J242" s="454"/>
      <c r="K242" s="453"/>
      <c r="L242" s="453"/>
      <c r="M242" s="453"/>
      <c r="N242" s="689"/>
      <c r="O242" s="453"/>
      <c r="P242" s="688"/>
      <c r="Q242" s="446"/>
      <c r="R242" s="452"/>
      <c r="S242" s="446"/>
      <c r="U242" s="445"/>
      <c r="V242" s="450"/>
      <c r="W242" s="445"/>
      <c r="X242" s="451"/>
      <c r="Y242" s="445"/>
      <c r="Z242" s="439"/>
      <c r="AA242" s="450"/>
      <c r="AB242" s="445"/>
      <c r="AC242" s="449"/>
      <c r="AD242" s="445"/>
      <c r="AE242" s="445"/>
      <c r="AF242" s="445"/>
    </row>
    <row r="243" spans="4:32" s="435" customFormat="1" x14ac:dyDescent="0.25">
      <c r="D243" s="448"/>
      <c r="E243" s="448"/>
      <c r="F243" s="453"/>
      <c r="G243" s="454"/>
      <c r="H243" s="454"/>
      <c r="I243" s="453"/>
      <c r="J243" s="454"/>
      <c r="K243" s="453"/>
      <c r="L243" s="453"/>
      <c r="M243" s="453"/>
      <c r="N243" s="689"/>
      <c r="O243" s="453"/>
      <c r="P243" s="688"/>
      <c r="Q243" s="446"/>
      <c r="R243" s="452"/>
      <c r="S243" s="446"/>
      <c r="U243" s="445"/>
      <c r="V243" s="450"/>
      <c r="W243" s="445"/>
      <c r="X243" s="451"/>
      <c r="Y243" s="445"/>
      <c r="Z243" s="439"/>
      <c r="AA243" s="450"/>
      <c r="AB243" s="445"/>
      <c r="AC243" s="449"/>
      <c r="AD243" s="445"/>
      <c r="AE243" s="445"/>
      <c r="AF243" s="445"/>
    </row>
    <row r="244" spans="4:32" s="435" customFormat="1" x14ac:dyDescent="0.25">
      <c r="D244" s="448"/>
      <c r="E244" s="448"/>
      <c r="F244" s="453"/>
      <c r="G244" s="454"/>
      <c r="H244" s="454"/>
      <c r="I244" s="453"/>
      <c r="J244" s="454"/>
      <c r="K244" s="453"/>
      <c r="L244" s="453"/>
      <c r="M244" s="453"/>
      <c r="N244" s="689"/>
      <c r="O244" s="453"/>
      <c r="P244" s="688"/>
      <c r="Q244" s="446"/>
      <c r="R244" s="452"/>
      <c r="S244" s="446"/>
      <c r="U244" s="445"/>
      <c r="V244" s="450"/>
      <c r="W244" s="445"/>
      <c r="X244" s="451"/>
      <c r="Y244" s="445"/>
      <c r="Z244" s="439"/>
      <c r="AA244" s="450"/>
      <c r="AB244" s="445"/>
      <c r="AC244" s="449"/>
      <c r="AD244" s="445"/>
      <c r="AE244" s="445"/>
      <c r="AF244" s="445"/>
    </row>
    <row r="245" spans="4:32" s="435" customFormat="1" x14ac:dyDescent="0.25">
      <c r="D245" s="448"/>
      <c r="E245" s="448"/>
      <c r="F245" s="453"/>
      <c r="G245" s="454"/>
      <c r="H245" s="454"/>
      <c r="I245" s="453"/>
      <c r="J245" s="454"/>
      <c r="K245" s="453"/>
      <c r="L245" s="453"/>
      <c r="M245" s="453"/>
      <c r="N245" s="689"/>
      <c r="O245" s="453"/>
      <c r="P245" s="688"/>
      <c r="Q245" s="446"/>
      <c r="R245" s="452"/>
      <c r="S245" s="446"/>
      <c r="U245" s="445"/>
      <c r="V245" s="450"/>
      <c r="W245" s="445"/>
      <c r="X245" s="451"/>
      <c r="Y245" s="445"/>
      <c r="Z245" s="439"/>
      <c r="AA245" s="450"/>
      <c r="AB245" s="445"/>
      <c r="AC245" s="449"/>
      <c r="AD245" s="445"/>
      <c r="AE245" s="445"/>
      <c r="AF245" s="445"/>
    </row>
    <row r="246" spans="4:32" s="435" customFormat="1" x14ac:dyDescent="0.25">
      <c r="D246" s="448"/>
      <c r="E246" s="448"/>
      <c r="F246" s="453"/>
      <c r="G246" s="454"/>
      <c r="H246" s="454"/>
      <c r="I246" s="453"/>
      <c r="J246" s="454"/>
      <c r="K246" s="453"/>
      <c r="L246" s="453"/>
      <c r="M246" s="453"/>
      <c r="N246" s="689"/>
      <c r="O246" s="453"/>
      <c r="P246" s="688"/>
      <c r="Q246" s="446"/>
      <c r="R246" s="452"/>
      <c r="S246" s="446"/>
      <c r="U246" s="445"/>
      <c r="V246" s="450"/>
      <c r="W246" s="445"/>
      <c r="X246" s="451"/>
      <c r="Y246" s="445"/>
      <c r="Z246" s="439"/>
      <c r="AA246" s="450"/>
      <c r="AB246" s="445"/>
      <c r="AC246" s="449"/>
      <c r="AD246" s="445"/>
      <c r="AE246" s="445"/>
      <c r="AF246" s="445"/>
    </row>
    <row r="247" spans="4:32" s="435" customFormat="1" x14ac:dyDescent="0.25">
      <c r="D247" s="448"/>
      <c r="E247" s="448"/>
      <c r="F247" s="453"/>
      <c r="G247" s="454"/>
      <c r="H247" s="454"/>
      <c r="I247" s="453"/>
      <c r="J247" s="454"/>
      <c r="K247" s="453"/>
      <c r="L247" s="453"/>
      <c r="M247" s="453"/>
      <c r="N247" s="689"/>
      <c r="O247" s="453"/>
      <c r="P247" s="688"/>
      <c r="Q247" s="446"/>
      <c r="R247" s="452"/>
      <c r="S247" s="446"/>
      <c r="U247" s="445"/>
      <c r="V247" s="450"/>
      <c r="W247" s="445"/>
      <c r="X247" s="451"/>
      <c r="Y247" s="445"/>
      <c r="Z247" s="439"/>
      <c r="AA247" s="450"/>
      <c r="AB247" s="445"/>
      <c r="AC247" s="449"/>
      <c r="AD247" s="445"/>
      <c r="AE247" s="445"/>
      <c r="AF247" s="445"/>
    </row>
    <row r="248" spans="4:32" s="435" customFormat="1" x14ac:dyDescent="0.25">
      <c r="D248" s="448"/>
      <c r="E248" s="448"/>
      <c r="F248" s="453"/>
      <c r="G248" s="454"/>
      <c r="H248" s="454"/>
      <c r="I248" s="453"/>
      <c r="J248" s="454"/>
      <c r="K248" s="453"/>
      <c r="L248" s="453"/>
      <c r="M248" s="453"/>
      <c r="N248" s="689"/>
      <c r="O248" s="453"/>
      <c r="P248" s="688"/>
      <c r="Q248" s="446"/>
      <c r="R248" s="452"/>
      <c r="S248" s="446"/>
      <c r="U248" s="445"/>
      <c r="V248" s="450"/>
      <c r="W248" s="445"/>
      <c r="X248" s="451"/>
      <c r="Y248" s="445"/>
      <c r="Z248" s="439"/>
      <c r="AA248" s="450"/>
      <c r="AB248" s="445"/>
      <c r="AC248" s="449"/>
      <c r="AD248" s="445"/>
      <c r="AE248" s="445"/>
      <c r="AF248" s="445"/>
    </row>
    <row r="249" spans="4:32" s="435" customFormat="1" x14ac:dyDescent="0.25">
      <c r="D249" s="448"/>
      <c r="E249" s="448"/>
      <c r="F249" s="453"/>
      <c r="G249" s="454"/>
      <c r="H249" s="454"/>
      <c r="I249" s="453"/>
      <c r="J249" s="454"/>
      <c r="K249" s="453"/>
      <c r="L249" s="453"/>
      <c r="M249" s="453"/>
      <c r="N249" s="689"/>
      <c r="O249" s="453"/>
      <c r="P249" s="688"/>
      <c r="Q249" s="446"/>
      <c r="R249" s="452"/>
      <c r="S249" s="446"/>
      <c r="U249" s="445"/>
      <c r="V249" s="450"/>
      <c r="W249" s="445"/>
      <c r="X249" s="451"/>
      <c r="Y249" s="445"/>
      <c r="Z249" s="439"/>
      <c r="AA249" s="450"/>
      <c r="AB249" s="445"/>
      <c r="AC249" s="449"/>
      <c r="AD249" s="445"/>
      <c r="AE249" s="445"/>
      <c r="AF249" s="445"/>
    </row>
    <row r="250" spans="4:32" s="435" customFormat="1" x14ac:dyDescent="0.25">
      <c r="D250" s="448"/>
      <c r="E250" s="448"/>
      <c r="F250" s="453"/>
      <c r="G250" s="454"/>
      <c r="H250" s="454"/>
      <c r="I250" s="453"/>
      <c r="J250" s="454"/>
      <c r="K250" s="453"/>
      <c r="L250" s="453"/>
      <c r="M250" s="453"/>
      <c r="N250" s="689"/>
      <c r="O250" s="453"/>
      <c r="P250" s="688"/>
      <c r="Q250" s="446"/>
      <c r="R250" s="452"/>
      <c r="S250" s="446"/>
      <c r="U250" s="445"/>
      <c r="V250" s="450"/>
      <c r="W250" s="445"/>
      <c r="X250" s="451"/>
      <c r="Y250" s="445"/>
      <c r="Z250" s="439"/>
      <c r="AA250" s="450"/>
      <c r="AB250" s="445"/>
      <c r="AC250" s="449"/>
      <c r="AD250" s="445"/>
      <c r="AE250" s="445"/>
      <c r="AF250" s="445"/>
    </row>
    <row r="251" spans="4:32" s="435" customFormat="1" x14ac:dyDescent="0.25">
      <c r="D251" s="448"/>
      <c r="E251" s="448"/>
      <c r="F251" s="453"/>
      <c r="G251" s="454"/>
      <c r="H251" s="454"/>
      <c r="I251" s="453"/>
      <c r="J251" s="454"/>
      <c r="K251" s="453"/>
      <c r="L251" s="453"/>
      <c r="M251" s="453"/>
      <c r="N251" s="689"/>
      <c r="O251" s="453"/>
      <c r="P251" s="688"/>
      <c r="Q251" s="446"/>
      <c r="R251" s="452"/>
      <c r="S251" s="446"/>
      <c r="U251" s="445"/>
      <c r="V251" s="450"/>
      <c r="W251" s="445"/>
      <c r="X251" s="451"/>
      <c r="Y251" s="445"/>
      <c r="Z251" s="439"/>
      <c r="AA251" s="450"/>
      <c r="AB251" s="445"/>
      <c r="AC251" s="449"/>
      <c r="AD251" s="445"/>
      <c r="AE251" s="445"/>
      <c r="AF251" s="445"/>
    </row>
    <row r="252" spans="4:32" s="435" customFormat="1" x14ac:dyDescent="0.25">
      <c r="D252" s="448"/>
      <c r="E252" s="448"/>
      <c r="F252" s="453"/>
      <c r="G252" s="454"/>
      <c r="H252" s="454"/>
      <c r="I252" s="453"/>
      <c r="J252" s="454"/>
      <c r="K252" s="453"/>
      <c r="L252" s="453"/>
      <c r="M252" s="453"/>
      <c r="N252" s="689"/>
      <c r="O252" s="453"/>
      <c r="P252" s="688"/>
      <c r="Q252" s="446"/>
      <c r="R252" s="452"/>
      <c r="S252" s="446"/>
      <c r="U252" s="445"/>
      <c r="V252" s="450"/>
      <c r="W252" s="445"/>
      <c r="X252" s="451"/>
      <c r="Y252" s="445"/>
      <c r="Z252" s="439"/>
      <c r="AA252" s="450"/>
      <c r="AB252" s="445"/>
      <c r="AC252" s="449"/>
      <c r="AD252" s="445"/>
      <c r="AE252" s="445"/>
      <c r="AF252" s="445"/>
    </row>
    <row r="253" spans="4:32" s="435" customFormat="1" x14ac:dyDescent="0.25">
      <c r="D253" s="448"/>
      <c r="E253" s="448"/>
      <c r="F253" s="453"/>
      <c r="G253" s="454"/>
      <c r="H253" s="454"/>
      <c r="I253" s="453"/>
      <c r="J253" s="454"/>
      <c r="K253" s="453"/>
      <c r="L253" s="453"/>
      <c r="M253" s="453"/>
      <c r="N253" s="689"/>
      <c r="O253" s="453"/>
      <c r="P253" s="688"/>
      <c r="Q253" s="446"/>
      <c r="R253" s="452"/>
      <c r="S253" s="446"/>
      <c r="U253" s="445"/>
      <c r="V253" s="450"/>
      <c r="W253" s="445"/>
      <c r="X253" s="451"/>
      <c r="Y253" s="445"/>
      <c r="Z253" s="439"/>
      <c r="AA253" s="450"/>
      <c r="AB253" s="445"/>
      <c r="AC253" s="449"/>
      <c r="AD253" s="445"/>
      <c r="AE253" s="445"/>
      <c r="AF253" s="445"/>
    </row>
    <row r="254" spans="4:32" s="435" customFormat="1" x14ac:dyDescent="0.25">
      <c r="D254" s="448"/>
      <c r="E254" s="448"/>
      <c r="F254" s="453"/>
      <c r="G254" s="454"/>
      <c r="H254" s="454"/>
      <c r="I254" s="453"/>
      <c r="J254" s="454"/>
      <c r="K254" s="453"/>
      <c r="L254" s="453"/>
      <c r="M254" s="453"/>
      <c r="N254" s="689"/>
      <c r="O254" s="453"/>
      <c r="P254" s="688"/>
      <c r="Q254" s="446"/>
      <c r="R254" s="452"/>
      <c r="S254" s="446"/>
      <c r="U254" s="445"/>
      <c r="V254" s="450"/>
      <c r="W254" s="445"/>
      <c r="X254" s="451"/>
      <c r="Y254" s="445"/>
      <c r="Z254" s="439"/>
      <c r="AA254" s="450"/>
      <c r="AB254" s="445"/>
      <c r="AC254" s="449"/>
      <c r="AD254" s="445"/>
      <c r="AE254" s="445"/>
      <c r="AF254" s="445"/>
    </row>
    <row r="255" spans="4:32" s="435" customFormat="1" x14ac:dyDescent="0.25">
      <c r="D255" s="448"/>
      <c r="E255" s="448"/>
      <c r="F255" s="453"/>
      <c r="G255" s="454"/>
      <c r="H255" s="454"/>
      <c r="I255" s="453"/>
      <c r="J255" s="454"/>
      <c r="K255" s="453"/>
      <c r="L255" s="453"/>
      <c r="M255" s="453"/>
      <c r="N255" s="689"/>
      <c r="O255" s="453"/>
      <c r="P255" s="688"/>
      <c r="Q255" s="446"/>
      <c r="R255" s="452"/>
      <c r="S255" s="446"/>
      <c r="U255" s="445"/>
      <c r="V255" s="450"/>
      <c r="W255" s="445"/>
      <c r="X255" s="451"/>
      <c r="Y255" s="445"/>
      <c r="Z255" s="439"/>
      <c r="AA255" s="450"/>
      <c r="AB255" s="445"/>
      <c r="AC255" s="449"/>
      <c r="AD255" s="445"/>
      <c r="AE255" s="445"/>
      <c r="AF255" s="445"/>
    </row>
    <row r="256" spans="4:32" s="435" customFormat="1" x14ac:dyDescent="0.25">
      <c r="D256" s="448"/>
      <c r="E256" s="448"/>
      <c r="F256" s="453"/>
      <c r="G256" s="454"/>
      <c r="H256" s="454"/>
      <c r="I256" s="453"/>
      <c r="J256" s="454"/>
      <c r="K256" s="453"/>
      <c r="L256" s="453"/>
      <c r="M256" s="453"/>
      <c r="N256" s="689"/>
      <c r="O256" s="453"/>
      <c r="P256" s="688"/>
      <c r="Q256" s="446"/>
      <c r="R256" s="452"/>
      <c r="S256" s="446"/>
      <c r="U256" s="445"/>
      <c r="V256" s="450"/>
      <c r="W256" s="445"/>
      <c r="X256" s="451"/>
      <c r="Y256" s="445"/>
      <c r="Z256" s="439"/>
      <c r="AA256" s="450"/>
      <c r="AB256" s="445"/>
      <c r="AC256" s="449"/>
      <c r="AD256" s="445"/>
      <c r="AE256" s="445"/>
      <c r="AF256" s="445"/>
    </row>
    <row r="257" spans="4:32" s="435" customFormat="1" x14ac:dyDescent="0.25">
      <c r="D257" s="448"/>
      <c r="E257" s="448"/>
      <c r="F257" s="453"/>
      <c r="G257" s="454"/>
      <c r="H257" s="454"/>
      <c r="I257" s="453"/>
      <c r="J257" s="454"/>
      <c r="K257" s="453"/>
      <c r="L257" s="453"/>
      <c r="M257" s="453"/>
      <c r="N257" s="689"/>
      <c r="O257" s="453"/>
      <c r="P257" s="688"/>
      <c r="Q257" s="446"/>
      <c r="R257" s="452"/>
      <c r="S257" s="446"/>
      <c r="U257" s="445"/>
      <c r="V257" s="450"/>
      <c r="W257" s="445"/>
      <c r="X257" s="451"/>
      <c r="Y257" s="445"/>
      <c r="Z257" s="439"/>
      <c r="AA257" s="450"/>
      <c r="AB257" s="445"/>
      <c r="AC257" s="449"/>
      <c r="AD257" s="445"/>
      <c r="AE257" s="445"/>
      <c r="AF257" s="445"/>
    </row>
    <row r="258" spans="4:32" s="435" customFormat="1" x14ac:dyDescent="0.25">
      <c r="D258" s="448"/>
      <c r="E258" s="448"/>
      <c r="F258" s="453"/>
      <c r="G258" s="454"/>
      <c r="H258" s="454"/>
      <c r="I258" s="453"/>
      <c r="J258" s="454"/>
      <c r="K258" s="453"/>
      <c r="L258" s="453"/>
      <c r="M258" s="453"/>
      <c r="N258" s="689"/>
      <c r="O258" s="453"/>
      <c r="P258" s="688"/>
      <c r="Q258" s="446"/>
      <c r="R258" s="452"/>
      <c r="S258" s="446"/>
      <c r="U258" s="445"/>
      <c r="V258" s="450"/>
      <c r="W258" s="445"/>
      <c r="X258" s="451"/>
      <c r="Y258" s="445"/>
      <c r="Z258" s="439"/>
      <c r="AA258" s="450"/>
      <c r="AB258" s="445"/>
      <c r="AC258" s="449"/>
      <c r="AD258" s="445"/>
      <c r="AE258" s="445"/>
      <c r="AF258" s="445"/>
    </row>
    <row r="259" spans="4:32" s="435" customFormat="1" x14ac:dyDescent="0.25">
      <c r="D259" s="448"/>
      <c r="E259" s="448"/>
      <c r="F259" s="453"/>
      <c r="G259" s="454"/>
      <c r="H259" s="454"/>
      <c r="I259" s="453"/>
      <c r="J259" s="454"/>
      <c r="K259" s="453"/>
      <c r="L259" s="453"/>
      <c r="M259" s="453"/>
      <c r="N259" s="689"/>
      <c r="O259" s="453"/>
      <c r="P259" s="688"/>
      <c r="Q259" s="446"/>
      <c r="R259" s="452"/>
      <c r="S259" s="446"/>
      <c r="U259" s="445"/>
      <c r="V259" s="450"/>
      <c r="W259" s="445"/>
      <c r="X259" s="451"/>
      <c r="Y259" s="445"/>
      <c r="Z259" s="439"/>
      <c r="AA259" s="450"/>
      <c r="AB259" s="445"/>
      <c r="AC259" s="449"/>
      <c r="AD259" s="445"/>
      <c r="AE259" s="445"/>
      <c r="AF259" s="445"/>
    </row>
    <row r="260" spans="4:32" s="435" customFormat="1" x14ac:dyDescent="0.25">
      <c r="D260" s="448"/>
      <c r="E260" s="448"/>
      <c r="F260" s="453"/>
      <c r="G260" s="454"/>
      <c r="H260" s="454"/>
      <c r="I260" s="453"/>
      <c r="J260" s="454"/>
      <c r="K260" s="453"/>
      <c r="L260" s="453"/>
      <c r="M260" s="453"/>
      <c r="N260" s="689"/>
      <c r="O260" s="453"/>
      <c r="P260" s="688"/>
      <c r="Q260" s="446"/>
      <c r="R260" s="452"/>
      <c r="S260" s="446"/>
      <c r="U260" s="445"/>
      <c r="V260" s="450"/>
      <c r="W260" s="445"/>
      <c r="X260" s="451"/>
      <c r="Y260" s="445"/>
      <c r="Z260" s="439"/>
      <c r="AA260" s="450"/>
      <c r="AB260" s="445"/>
      <c r="AC260" s="449"/>
      <c r="AD260" s="445"/>
      <c r="AE260" s="445"/>
      <c r="AF260" s="445"/>
    </row>
    <row r="261" spans="4:32" s="435" customFormat="1" x14ac:dyDescent="0.25">
      <c r="D261" s="448"/>
      <c r="E261" s="448"/>
      <c r="F261" s="453"/>
      <c r="G261" s="454"/>
      <c r="H261" s="454"/>
      <c r="I261" s="453"/>
      <c r="J261" s="454"/>
      <c r="K261" s="453"/>
      <c r="L261" s="453"/>
      <c r="M261" s="453"/>
      <c r="N261" s="689"/>
      <c r="O261" s="453"/>
      <c r="P261" s="688"/>
      <c r="Q261" s="446"/>
      <c r="R261" s="452"/>
      <c r="S261" s="446"/>
      <c r="U261" s="445"/>
      <c r="V261" s="450"/>
      <c r="W261" s="445"/>
      <c r="X261" s="451"/>
      <c r="Y261" s="445"/>
      <c r="Z261" s="439"/>
      <c r="AA261" s="450"/>
      <c r="AB261" s="445"/>
      <c r="AC261" s="449"/>
      <c r="AD261" s="445"/>
      <c r="AE261" s="445"/>
      <c r="AF261" s="445"/>
    </row>
    <row r="262" spans="4:32" s="435" customFormat="1" x14ac:dyDescent="0.25">
      <c r="D262" s="448"/>
      <c r="E262" s="448"/>
      <c r="F262" s="453"/>
      <c r="G262" s="454"/>
      <c r="H262" s="454"/>
      <c r="I262" s="453"/>
      <c r="J262" s="454"/>
      <c r="K262" s="453"/>
      <c r="L262" s="453"/>
      <c r="M262" s="453"/>
      <c r="N262" s="689"/>
      <c r="O262" s="453"/>
      <c r="P262" s="688"/>
      <c r="Q262" s="446"/>
      <c r="R262" s="452"/>
      <c r="S262" s="446"/>
      <c r="U262" s="445"/>
      <c r="V262" s="450"/>
      <c r="W262" s="445"/>
      <c r="X262" s="451"/>
      <c r="Y262" s="445"/>
      <c r="Z262" s="439"/>
      <c r="AA262" s="450"/>
      <c r="AB262" s="445"/>
      <c r="AC262" s="449"/>
      <c r="AD262" s="445"/>
      <c r="AE262" s="445"/>
      <c r="AF262" s="445"/>
    </row>
    <row r="263" spans="4:32" s="435" customFormat="1" x14ac:dyDescent="0.25">
      <c r="D263" s="448"/>
      <c r="E263" s="448"/>
      <c r="F263" s="453"/>
      <c r="G263" s="454"/>
      <c r="H263" s="454"/>
      <c r="I263" s="453"/>
      <c r="J263" s="454"/>
      <c r="K263" s="453"/>
      <c r="L263" s="453"/>
      <c r="M263" s="453"/>
      <c r="N263" s="689"/>
      <c r="O263" s="453"/>
      <c r="P263" s="688"/>
      <c r="Q263" s="446"/>
      <c r="R263" s="452"/>
      <c r="S263" s="446"/>
      <c r="U263" s="445"/>
      <c r="V263" s="450"/>
      <c r="W263" s="445"/>
      <c r="X263" s="451"/>
      <c r="Y263" s="445"/>
      <c r="Z263" s="439"/>
      <c r="AA263" s="450"/>
      <c r="AB263" s="445"/>
      <c r="AC263" s="449"/>
      <c r="AD263" s="445"/>
      <c r="AE263" s="445"/>
      <c r="AF263" s="445"/>
    </row>
    <row r="264" spans="4:32" s="435" customFormat="1" x14ac:dyDescent="0.25">
      <c r="D264" s="448"/>
      <c r="E264" s="448"/>
      <c r="F264" s="453"/>
      <c r="G264" s="454"/>
      <c r="H264" s="454"/>
      <c r="I264" s="453"/>
      <c r="J264" s="454"/>
      <c r="K264" s="453"/>
      <c r="L264" s="453"/>
      <c r="M264" s="453"/>
      <c r="N264" s="689"/>
      <c r="O264" s="453"/>
      <c r="P264" s="688"/>
      <c r="Q264" s="446"/>
      <c r="R264" s="452"/>
      <c r="S264" s="446"/>
      <c r="U264" s="445"/>
      <c r="V264" s="450"/>
      <c r="W264" s="445"/>
      <c r="X264" s="451"/>
      <c r="Y264" s="445"/>
      <c r="Z264" s="439"/>
      <c r="AA264" s="450"/>
      <c r="AB264" s="445"/>
      <c r="AC264" s="449"/>
      <c r="AD264" s="445"/>
      <c r="AE264" s="445"/>
      <c r="AF264" s="445"/>
    </row>
    <row r="265" spans="4:32" s="435" customFormat="1" x14ac:dyDescent="0.25">
      <c r="D265" s="448"/>
      <c r="E265" s="448"/>
      <c r="F265" s="453"/>
      <c r="G265" s="454"/>
      <c r="H265" s="454"/>
      <c r="I265" s="453"/>
      <c r="J265" s="454"/>
      <c r="K265" s="453"/>
      <c r="L265" s="453"/>
      <c r="M265" s="453"/>
      <c r="N265" s="689"/>
      <c r="O265" s="453"/>
      <c r="P265" s="688"/>
      <c r="Q265" s="446"/>
      <c r="R265" s="452"/>
      <c r="S265" s="446"/>
      <c r="U265" s="445"/>
      <c r="V265" s="450"/>
      <c r="W265" s="445"/>
      <c r="X265" s="451"/>
      <c r="Y265" s="445"/>
      <c r="Z265" s="439"/>
      <c r="AA265" s="450"/>
      <c r="AB265" s="445"/>
      <c r="AC265" s="449"/>
      <c r="AD265" s="445"/>
      <c r="AE265" s="445"/>
      <c r="AF265" s="445"/>
    </row>
    <row r="266" spans="4:32" s="435" customFormat="1" x14ac:dyDescent="0.25">
      <c r="D266" s="448"/>
      <c r="E266" s="448"/>
      <c r="F266" s="453"/>
      <c r="G266" s="454"/>
      <c r="H266" s="454"/>
      <c r="I266" s="453"/>
      <c r="J266" s="454"/>
      <c r="K266" s="453"/>
      <c r="L266" s="453"/>
      <c r="M266" s="453"/>
      <c r="N266" s="689"/>
      <c r="O266" s="453"/>
      <c r="P266" s="688"/>
      <c r="Q266" s="446"/>
      <c r="R266" s="452"/>
      <c r="S266" s="446"/>
      <c r="U266" s="445"/>
      <c r="V266" s="450"/>
      <c r="W266" s="445"/>
      <c r="X266" s="451"/>
      <c r="Y266" s="445"/>
      <c r="Z266" s="439"/>
      <c r="AA266" s="450"/>
      <c r="AB266" s="445"/>
      <c r="AC266" s="449"/>
      <c r="AD266" s="445"/>
      <c r="AE266" s="445"/>
      <c r="AF266" s="445"/>
    </row>
    <row r="267" spans="4:32" s="435" customFormat="1" x14ac:dyDescent="0.25">
      <c r="D267" s="448"/>
      <c r="E267" s="448"/>
      <c r="F267" s="453"/>
      <c r="G267" s="454"/>
      <c r="H267" s="454"/>
      <c r="I267" s="453"/>
      <c r="J267" s="454"/>
      <c r="K267" s="453"/>
      <c r="L267" s="453"/>
      <c r="M267" s="453"/>
      <c r="N267" s="689"/>
      <c r="O267" s="453"/>
      <c r="P267" s="688"/>
      <c r="Q267" s="446"/>
      <c r="R267" s="452"/>
      <c r="S267" s="446"/>
      <c r="U267" s="445"/>
      <c r="V267" s="450"/>
      <c r="W267" s="445"/>
      <c r="X267" s="451"/>
      <c r="Y267" s="445"/>
      <c r="Z267" s="439"/>
      <c r="AA267" s="450"/>
      <c r="AB267" s="445"/>
      <c r="AC267" s="449"/>
      <c r="AD267" s="445"/>
      <c r="AE267" s="445"/>
      <c r="AF267" s="445"/>
    </row>
    <row r="268" spans="4:32" s="435" customFormat="1" x14ac:dyDescent="0.25">
      <c r="D268" s="448"/>
      <c r="E268" s="448"/>
      <c r="F268" s="453"/>
      <c r="G268" s="454"/>
      <c r="H268" s="454"/>
      <c r="I268" s="453"/>
      <c r="J268" s="454"/>
      <c r="K268" s="453"/>
      <c r="L268" s="453"/>
      <c r="M268" s="453"/>
      <c r="N268" s="689"/>
      <c r="O268" s="453"/>
      <c r="P268" s="688"/>
      <c r="Q268" s="446"/>
      <c r="R268" s="452"/>
      <c r="S268" s="446"/>
      <c r="U268" s="445"/>
      <c r="V268" s="450"/>
      <c r="W268" s="445"/>
      <c r="X268" s="451"/>
      <c r="Y268" s="445"/>
      <c r="Z268" s="439"/>
      <c r="AA268" s="450"/>
      <c r="AB268" s="445"/>
      <c r="AC268" s="449"/>
      <c r="AD268" s="445"/>
      <c r="AE268" s="445"/>
      <c r="AF268" s="445"/>
    </row>
    <row r="269" spans="4:32" s="435" customFormat="1" x14ac:dyDescent="0.25">
      <c r="D269" s="448"/>
      <c r="E269" s="448"/>
      <c r="F269" s="453"/>
      <c r="G269" s="454"/>
      <c r="H269" s="454"/>
      <c r="I269" s="453"/>
      <c r="J269" s="454"/>
      <c r="K269" s="453"/>
      <c r="L269" s="453"/>
      <c r="M269" s="453"/>
      <c r="N269" s="689"/>
      <c r="O269" s="453"/>
      <c r="P269" s="688"/>
      <c r="Q269" s="446"/>
      <c r="R269" s="452"/>
      <c r="S269" s="446"/>
      <c r="U269" s="445"/>
      <c r="V269" s="450"/>
      <c r="W269" s="445"/>
      <c r="X269" s="451"/>
      <c r="Y269" s="445"/>
      <c r="Z269" s="439"/>
      <c r="AA269" s="450"/>
      <c r="AB269" s="445"/>
      <c r="AC269" s="449"/>
      <c r="AD269" s="445"/>
      <c r="AE269" s="445"/>
      <c r="AF269" s="445"/>
    </row>
    <row r="270" spans="4:32" s="435" customFormat="1" x14ac:dyDescent="0.25">
      <c r="D270" s="448"/>
      <c r="E270" s="448"/>
      <c r="F270" s="453"/>
      <c r="G270" s="454"/>
      <c r="H270" s="454"/>
      <c r="I270" s="453"/>
      <c r="J270" s="454"/>
      <c r="K270" s="453"/>
      <c r="L270" s="453"/>
      <c r="M270" s="453"/>
      <c r="N270" s="689"/>
      <c r="O270" s="453"/>
      <c r="P270" s="688"/>
      <c r="Q270" s="446"/>
      <c r="R270" s="452"/>
      <c r="S270" s="446"/>
      <c r="U270" s="445"/>
      <c r="V270" s="450"/>
      <c r="W270" s="445"/>
      <c r="X270" s="451"/>
      <c r="Y270" s="445"/>
      <c r="Z270" s="439"/>
      <c r="AA270" s="450"/>
      <c r="AB270" s="445"/>
      <c r="AC270" s="449"/>
      <c r="AD270" s="445"/>
      <c r="AE270" s="445"/>
      <c r="AF270" s="445"/>
    </row>
    <row r="271" spans="4:32" s="435" customFormat="1" x14ac:dyDescent="0.25">
      <c r="D271" s="448"/>
      <c r="E271" s="448"/>
      <c r="F271" s="453"/>
      <c r="G271" s="454"/>
      <c r="H271" s="454"/>
      <c r="I271" s="453"/>
      <c r="J271" s="454"/>
      <c r="K271" s="453"/>
      <c r="L271" s="453"/>
      <c r="M271" s="453"/>
      <c r="N271" s="689"/>
      <c r="O271" s="453"/>
      <c r="P271" s="688"/>
      <c r="Q271" s="446"/>
      <c r="R271" s="452"/>
      <c r="S271" s="446"/>
      <c r="U271" s="445"/>
      <c r="V271" s="450"/>
      <c r="W271" s="445"/>
      <c r="X271" s="451"/>
      <c r="Y271" s="445"/>
      <c r="Z271" s="439"/>
      <c r="AA271" s="450"/>
      <c r="AB271" s="445"/>
      <c r="AC271" s="449"/>
      <c r="AD271" s="445"/>
      <c r="AE271" s="445"/>
      <c r="AF271" s="445"/>
    </row>
    <row r="272" spans="4:32" s="435" customFormat="1" x14ac:dyDescent="0.25">
      <c r="D272" s="448"/>
      <c r="E272" s="448"/>
      <c r="F272" s="453"/>
      <c r="G272" s="454"/>
      <c r="H272" s="454"/>
      <c r="I272" s="453"/>
      <c r="J272" s="454"/>
      <c r="K272" s="453"/>
      <c r="L272" s="453"/>
      <c r="M272" s="453"/>
      <c r="N272" s="689"/>
      <c r="O272" s="453"/>
      <c r="P272" s="688"/>
      <c r="Q272" s="446"/>
      <c r="R272" s="452"/>
      <c r="S272" s="446"/>
      <c r="U272" s="445"/>
      <c r="V272" s="450"/>
      <c r="W272" s="445"/>
      <c r="X272" s="451"/>
      <c r="Y272" s="445"/>
      <c r="Z272" s="439"/>
      <c r="AA272" s="450"/>
      <c r="AB272" s="445"/>
      <c r="AC272" s="449"/>
      <c r="AD272" s="445"/>
      <c r="AE272" s="445"/>
      <c r="AF272" s="445"/>
    </row>
    <row r="273" spans="4:32" s="435" customFormat="1" x14ac:dyDescent="0.25">
      <c r="D273" s="448"/>
      <c r="E273" s="448"/>
      <c r="F273" s="453"/>
      <c r="G273" s="454"/>
      <c r="H273" s="454"/>
      <c r="I273" s="453"/>
      <c r="J273" s="454"/>
      <c r="K273" s="453"/>
      <c r="L273" s="453"/>
      <c r="M273" s="453"/>
      <c r="N273" s="689"/>
      <c r="O273" s="453"/>
      <c r="P273" s="688"/>
      <c r="Q273" s="446"/>
      <c r="R273" s="452"/>
      <c r="S273" s="446"/>
      <c r="U273" s="445"/>
      <c r="V273" s="450"/>
      <c r="W273" s="445"/>
      <c r="X273" s="451"/>
      <c r="Y273" s="445"/>
      <c r="Z273" s="439"/>
      <c r="AA273" s="450"/>
      <c r="AB273" s="445"/>
      <c r="AC273" s="449"/>
      <c r="AD273" s="445"/>
      <c r="AE273" s="445"/>
      <c r="AF273" s="445"/>
    </row>
    <row r="274" spans="4:32" s="435" customFormat="1" x14ac:dyDescent="0.25">
      <c r="D274" s="448"/>
      <c r="E274" s="448"/>
      <c r="F274" s="453"/>
      <c r="G274" s="454"/>
      <c r="H274" s="454"/>
      <c r="I274" s="453"/>
      <c r="J274" s="454"/>
      <c r="K274" s="453"/>
      <c r="L274" s="453"/>
      <c r="M274" s="453"/>
      <c r="N274" s="689"/>
      <c r="O274" s="453"/>
      <c r="P274" s="688"/>
      <c r="Q274" s="446"/>
      <c r="R274" s="452"/>
      <c r="S274" s="446"/>
      <c r="U274" s="445"/>
      <c r="V274" s="450"/>
      <c r="W274" s="445"/>
      <c r="X274" s="451"/>
      <c r="Y274" s="445"/>
      <c r="Z274" s="439"/>
      <c r="AA274" s="450"/>
      <c r="AB274" s="445"/>
      <c r="AC274" s="449"/>
      <c r="AD274" s="445"/>
      <c r="AE274" s="445"/>
      <c r="AF274" s="445"/>
    </row>
    <row r="275" spans="4:32" s="435" customFormat="1" x14ac:dyDescent="0.25">
      <c r="D275" s="448"/>
      <c r="E275" s="448"/>
      <c r="F275" s="453"/>
      <c r="G275" s="454"/>
      <c r="H275" s="454"/>
      <c r="I275" s="453"/>
      <c r="J275" s="454"/>
      <c r="K275" s="453"/>
      <c r="L275" s="453"/>
      <c r="M275" s="453"/>
      <c r="N275" s="689"/>
      <c r="O275" s="453"/>
      <c r="P275" s="688"/>
      <c r="Q275" s="446"/>
      <c r="R275" s="452"/>
      <c r="S275" s="446"/>
      <c r="U275" s="445"/>
      <c r="V275" s="450"/>
      <c r="W275" s="445"/>
      <c r="X275" s="451"/>
      <c r="Y275" s="445"/>
      <c r="Z275" s="439"/>
      <c r="AA275" s="450"/>
      <c r="AB275" s="445"/>
      <c r="AC275" s="449"/>
      <c r="AD275" s="445"/>
      <c r="AE275" s="445"/>
      <c r="AF275" s="445"/>
    </row>
    <row r="276" spans="4:32" s="435" customFormat="1" x14ac:dyDescent="0.25">
      <c r="D276" s="448"/>
      <c r="E276" s="448"/>
      <c r="F276" s="453"/>
      <c r="G276" s="454"/>
      <c r="H276" s="454"/>
      <c r="I276" s="453"/>
      <c r="J276" s="454"/>
      <c r="K276" s="453"/>
      <c r="L276" s="453"/>
      <c r="M276" s="453"/>
      <c r="N276" s="689"/>
      <c r="O276" s="453"/>
      <c r="P276" s="688"/>
      <c r="Q276" s="446"/>
      <c r="R276" s="452"/>
      <c r="S276" s="446"/>
      <c r="U276" s="445"/>
      <c r="V276" s="450"/>
      <c r="W276" s="445"/>
      <c r="X276" s="451"/>
      <c r="Y276" s="445"/>
      <c r="Z276" s="439"/>
      <c r="AA276" s="450"/>
      <c r="AB276" s="445"/>
      <c r="AC276" s="449"/>
      <c r="AD276" s="445"/>
      <c r="AE276" s="445"/>
      <c r="AF276" s="445"/>
    </row>
    <row r="277" spans="4:32" s="435" customFormat="1" x14ac:dyDescent="0.25">
      <c r="D277" s="448"/>
      <c r="E277" s="448"/>
      <c r="F277" s="453"/>
      <c r="G277" s="454"/>
      <c r="H277" s="454"/>
      <c r="I277" s="453"/>
      <c r="J277" s="454"/>
      <c r="K277" s="453"/>
      <c r="L277" s="453"/>
      <c r="M277" s="453"/>
      <c r="N277" s="689"/>
      <c r="O277" s="453"/>
      <c r="P277" s="688"/>
      <c r="Q277" s="446"/>
      <c r="R277" s="452"/>
      <c r="S277" s="446"/>
      <c r="U277" s="445"/>
      <c r="V277" s="450"/>
      <c r="W277" s="445"/>
      <c r="X277" s="451"/>
      <c r="Y277" s="445"/>
      <c r="Z277" s="439"/>
      <c r="AA277" s="450"/>
      <c r="AB277" s="445"/>
      <c r="AC277" s="449"/>
      <c r="AD277" s="445"/>
      <c r="AE277" s="445"/>
      <c r="AF277" s="445"/>
    </row>
    <row r="278" spans="4:32" s="435" customFormat="1" x14ac:dyDescent="0.25">
      <c r="D278" s="448"/>
      <c r="E278" s="448"/>
      <c r="F278" s="453"/>
      <c r="G278" s="454"/>
      <c r="H278" s="454"/>
      <c r="I278" s="453"/>
      <c r="J278" s="454"/>
      <c r="K278" s="453"/>
      <c r="L278" s="453"/>
      <c r="M278" s="453"/>
      <c r="N278" s="689"/>
      <c r="O278" s="453"/>
      <c r="P278" s="688"/>
      <c r="Q278" s="446"/>
      <c r="R278" s="452"/>
      <c r="S278" s="446"/>
      <c r="U278" s="445"/>
      <c r="V278" s="450"/>
      <c r="W278" s="445"/>
      <c r="X278" s="451"/>
      <c r="Y278" s="445"/>
      <c r="Z278" s="439"/>
      <c r="AA278" s="450"/>
      <c r="AB278" s="445"/>
      <c r="AC278" s="449"/>
      <c r="AD278" s="445"/>
      <c r="AE278" s="445"/>
      <c r="AF278" s="445"/>
    </row>
    <row r="279" spans="4:32" s="435" customFormat="1" x14ac:dyDescent="0.25">
      <c r="D279" s="448"/>
      <c r="E279" s="448"/>
      <c r="F279" s="453"/>
      <c r="G279" s="454"/>
      <c r="H279" s="454"/>
      <c r="I279" s="453"/>
      <c r="J279" s="454"/>
      <c r="K279" s="453"/>
      <c r="L279" s="453"/>
      <c r="M279" s="453"/>
      <c r="N279" s="689"/>
      <c r="O279" s="453"/>
      <c r="P279" s="688"/>
      <c r="Q279" s="446"/>
      <c r="R279" s="452"/>
      <c r="S279" s="446"/>
      <c r="U279" s="445"/>
      <c r="V279" s="450"/>
      <c r="W279" s="445"/>
      <c r="X279" s="451"/>
      <c r="Y279" s="445"/>
      <c r="Z279" s="439"/>
      <c r="AA279" s="450"/>
      <c r="AB279" s="445"/>
      <c r="AC279" s="449"/>
      <c r="AD279" s="445"/>
      <c r="AE279" s="445"/>
      <c r="AF279" s="445"/>
    </row>
    <row r="280" spans="4:32" s="435" customFormat="1" x14ac:dyDescent="0.25">
      <c r="D280" s="448"/>
      <c r="E280" s="448"/>
      <c r="F280" s="453"/>
      <c r="G280" s="454"/>
      <c r="H280" s="454"/>
      <c r="I280" s="453"/>
      <c r="J280" s="454"/>
      <c r="K280" s="453"/>
      <c r="L280" s="453"/>
      <c r="M280" s="453"/>
      <c r="N280" s="689"/>
      <c r="O280" s="453"/>
      <c r="P280" s="688"/>
      <c r="Q280" s="446"/>
      <c r="R280" s="452"/>
      <c r="S280" s="446"/>
      <c r="U280" s="445"/>
      <c r="V280" s="450"/>
      <c r="W280" s="445"/>
      <c r="X280" s="451"/>
      <c r="Y280" s="445"/>
      <c r="Z280" s="439"/>
      <c r="AA280" s="450"/>
      <c r="AB280" s="445"/>
      <c r="AC280" s="449"/>
      <c r="AD280" s="445"/>
      <c r="AE280" s="445"/>
      <c r="AF280" s="445"/>
    </row>
    <row r="281" spans="4:32" s="435" customFormat="1" x14ac:dyDescent="0.25">
      <c r="D281" s="448"/>
      <c r="E281" s="448"/>
      <c r="F281" s="453"/>
      <c r="G281" s="454"/>
      <c r="H281" s="454"/>
      <c r="I281" s="453"/>
      <c r="J281" s="454"/>
      <c r="K281" s="453"/>
      <c r="L281" s="453"/>
      <c r="M281" s="453"/>
      <c r="N281" s="689"/>
      <c r="O281" s="453"/>
      <c r="P281" s="688"/>
      <c r="Q281" s="446"/>
      <c r="R281" s="452"/>
      <c r="S281" s="446"/>
      <c r="U281" s="445"/>
      <c r="V281" s="450"/>
      <c r="W281" s="445"/>
      <c r="X281" s="451"/>
      <c r="Y281" s="445"/>
      <c r="Z281" s="439"/>
      <c r="AA281" s="450"/>
      <c r="AB281" s="445"/>
      <c r="AC281" s="449"/>
      <c r="AD281" s="445"/>
      <c r="AE281" s="445"/>
      <c r="AF281" s="445"/>
    </row>
    <row r="282" spans="4:32" s="435" customFormat="1" x14ac:dyDescent="0.25">
      <c r="D282" s="448"/>
      <c r="E282" s="448"/>
      <c r="F282" s="453"/>
      <c r="G282" s="454"/>
      <c r="H282" s="454"/>
      <c r="I282" s="453"/>
      <c r="J282" s="454"/>
      <c r="K282" s="453"/>
      <c r="L282" s="453"/>
      <c r="M282" s="453"/>
      <c r="N282" s="689"/>
      <c r="O282" s="453"/>
      <c r="P282" s="688"/>
      <c r="Q282" s="446"/>
      <c r="R282" s="452"/>
      <c r="S282" s="446"/>
      <c r="U282" s="445"/>
      <c r="V282" s="450"/>
      <c r="W282" s="445"/>
      <c r="X282" s="451"/>
      <c r="Y282" s="445"/>
      <c r="Z282" s="439"/>
      <c r="AA282" s="450"/>
      <c r="AB282" s="445"/>
      <c r="AC282" s="449"/>
      <c r="AD282" s="445"/>
      <c r="AE282" s="445"/>
      <c r="AF282" s="445"/>
    </row>
    <row r="283" spans="4:32" s="435" customFormat="1" x14ac:dyDescent="0.25">
      <c r="D283" s="448"/>
      <c r="E283" s="448"/>
      <c r="F283" s="453"/>
      <c r="G283" s="454"/>
      <c r="H283" s="454"/>
      <c r="I283" s="453"/>
      <c r="J283" s="454"/>
      <c r="K283" s="453"/>
      <c r="L283" s="453"/>
      <c r="M283" s="453"/>
      <c r="N283" s="689"/>
      <c r="O283" s="453"/>
      <c r="P283" s="688"/>
      <c r="Q283" s="446"/>
      <c r="R283" s="452"/>
      <c r="S283" s="446"/>
      <c r="U283" s="445"/>
      <c r="V283" s="450"/>
      <c r="W283" s="445"/>
      <c r="X283" s="451"/>
      <c r="Y283" s="445"/>
      <c r="Z283" s="439"/>
      <c r="AA283" s="450"/>
      <c r="AB283" s="445"/>
      <c r="AC283" s="449"/>
      <c r="AD283" s="445"/>
      <c r="AE283" s="445"/>
      <c r="AF283" s="445"/>
    </row>
    <row r="284" spans="4:32" s="435" customFormat="1" x14ac:dyDescent="0.25">
      <c r="D284" s="448"/>
      <c r="E284" s="448"/>
      <c r="F284" s="453"/>
      <c r="G284" s="454"/>
      <c r="H284" s="454"/>
      <c r="I284" s="453"/>
      <c r="J284" s="454"/>
      <c r="K284" s="453"/>
      <c r="L284" s="453"/>
      <c r="M284" s="453"/>
      <c r="N284" s="689"/>
      <c r="O284" s="453"/>
      <c r="P284" s="688"/>
      <c r="Q284" s="446"/>
      <c r="R284" s="452"/>
      <c r="S284" s="446"/>
      <c r="U284" s="445"/>
      <c r="V284" s="450"/>
      <c r="W284" s="445"/>
      <c r="X284" s="451"/>
      <c r="Y284" s="445"/>
      <c r="Z284" s="439"/>
      <c r="AA284" s="450"/>
      <c r="AB284" s="445"/>
      <c r="AC284" s="449"/>
      <c r="AD284" s="445"/>
      <c r="AE284" s="445"/>
      <c r="AF284" s="445"/>
    </row>
    <row r="285" spans="4:32" s="435" customFormat="1" x14ac:dyDescent="0.25">
      <c r="D285" s="448"/>
      <c r="E285" s="448"/>
      <c r="F285" s="453"/>
      <c r="G285" s="454"/>
      <c r="H285" s="454"/>
      <c r="I285" s="453"/>
      <c r="J285" s="454"/>
      <c r="K285" s="453"/>
      <c r="L285" s="453"/>
      <c r="M285" s="453"/>
      <c r="N285" s="689"/>
      <c r="O285" s="453"/>
      <c r="P285" s="688"/>
      <c r="Q285" s="446"/>
      <c r="R285" s="452"/>
      <c r="S285" s="446"/>
      <c r="U285" s="445"/>
      <c r="V285" s="450"/>
      <c r="W285" s="445"/>
      <c r="X285" s="451"/>
      <c r="Y285" s="445"/>
      <c r="Z285" s="439"/>
      <c r="AA285" s="450"/>
      <c r="AB285" s="445"/>
      <c r="AC285" s="449"/>
      <c r="AD285" s="445"/>
      <c r="AE285" s="445"/>
      <c r="AF285" s="445"/>
    </row>
    <row r="286" spans="4:32" s="435" customFormat="1" x14ac:dyDescent="0.25">
      <c r="D286" s="448"/>
      <c r="E286" s="448"/>
      <c r="F286" s="453"/>
      <c r="G286" s="454"/>
      <c r="H286" s="454"/>
      <c r="I286" s="453"/>
      <c r="J286" s="454"/>
      <c r="K286" s="453"/>
      <c r="L286" s="453"/>
      <c r="M286" s="453"/>
      <c r="N286" s="689"/>
      <c r="O286" s="453"/>
      <c r="P286" s="688"/>
      <c r="Q286" s="446"/>
      <c r="R286" s="452"/>
      <c r="S286" s="446"/>
      <c r="U286" s="445"/>
      <c r="V286" s="450"/>
      <c r="W286" s="445"/>
      <c r="X286" s="451"/>
      <c r="Y286" s="445"/>
      <c r="Z286" s="439"/>
      <c r="AA286" s="450"/>
      <c r="AB286" s="445"/>
      <c r="AC286" s="449"/>
      <c r="AD286" s="445"/>
      <c r="AE286" s="445"/>
      <c r="AF286" s="445"/>
    </row>
    <row r="287" spans="4:32" s="435" customFormat="1" x14ac:dyDescent="0.25">
      <c r="D287" s="448"/>
      <c r="E287" s="448"/>
      <c r="F287" s="453"/>
      <c r="G287" s="454"/>
      <c r="H287" s="454"/>
      <c r="I287" s="453"/>
      <c r="J287" s="454"/>
      <c r="K287" s="453"/>
      <c r="L287" s="453"/>
      <c r="M287" s="453"/>
      <c r="N287" s="689"/>
      <c r="O287" s="453"/>
      <c r="P287" s="688"/>
      <c r="Q287" s="446"/>
      <c r="R287" s="452"/>
      <c r="S287" s="446"/>
      <c r="U287" s="445"/>
      <c r="V287" s="450"/>
      <c r="W287" s="445"/>
      <c r="X287" s="451"/>
      <c r="Y287" s="445"/>
      <c r="Z287" s="439"/>
      <c r="AA287" s="450"/>
      <c r="AB287" s="445"/>
      <c r="AC287" s="449"/>
      <c r="AD287" s="445"/>
      <c r="AE287" s="445"/>
      <c r="AF287" s="445"/>
    </row>
    <row r="288" spans="4:32" s="435" customFormat="1" x14ac:dyDescent="0.25">
      <c r="D288" s="448"/>
      <c r="E288" s="448"/>
      <c r="F288" s="453"/>
      <c r="G288" s="454"/>
      <c r="H288" s="454"/>
      <c r="I288" s="453"/>
      <c r="J288" s="454"/>
      <c r="K288" s="453"/>
      <c r="L288" s="453"/>
      <c r="M288" s="453"/>
      <c r="N288" s="689"/>
      <c r="O288" s="453"/>
      <c r="P288" s="688"/>
      <c r="Q288" s="446"/>
      <c r="R288" s="452"/>
      <c r="S288" s="446"/>
      <c r="U288" s="445"/>
      <c r="V288" s="450"/>
      <c r="W288" s="445"/>
      <c r="X288" s="451"/>
      <c r="Y288" s="445"/>
      <c r="Z288" s="439"/>
      <c r="AA288" s="450"/>
      <c r="AB288" s="445"/>
      <c r="AC288" s="449"/>
      <c r="AD288" s="445"/>
      <c r="AE288" s="445"/>
      <c r="AF288" s="445"/>
    </row>
    <row r="289" spans="4:32" s="435" customFormat="1" x14ac:dyDescent="0.25">
      <c r="D289" s="448"/>
      <c r="E289" s="448"/>
      <c r="F289" s="453"/>
      <c r="G289" s="454"/>
      <c r="H289" s="454"/>
      <c r="I289" s="453"/>
      <c r="J289" s="454"/>
      <c r="K289" s="453"/>
      <c r="L289" s="453"/>
      <c r="M289" s="453"/>
      <c r="N289" s="689"/>
      <c r="O289" s="453"/>
      <c r="P289" s="688"/>
      <c r="Q289" s="446"/>
      <c r="R289" s="452"/>
      <c r="S289" s="446"/>
      <c r="U289" s="445"/>
      <c r="V289" s="450"/>
      <c r="W289" s="445"/>
      <c r="X289" s="451"/>
      <c r="Y289" s="445"/>
      <c r="Z289" s="439"/>
      <c r="AA289" s="450"/>
      <c r="AB289" s="445"/>
      <c r="AC289" s="449"/>
      <c r="AD289" s="445"/>
      <c r="AE289" s="445"/>
      <c r="AF289" s="445"/>
    </row>
    <row r="290" spans="4:32" s="435" customFormat="1" x14ac:dyDescent="0.25">
      <c r="D290" s="448"/>
      <c r="E290" s="448"/>
      <c r="F290" s="453"/>
      <c r="G290" s="454"/>
      <c r="H290" s="454"/>
      <c r="I290" s="453"/>
      <c r="J290" s="454"/>
      <c r="K290" s="453"/>
      <c r="L290" s="453"/>
      <c r="M290" s="453"/>
      <c r="N290" s="689"/>
      <c r="O290" s="453"/>
      <c r="P290" s="688"/>
      <c r="Q290" s="446"/>
      <c r="R290" s="452"/>
      <c r="S290" s="446"/>
      <c r="U290" s="445"/>
      <c r="V290" s="450"/>
      <c r="W290" s="445"/>
      <c r="X290" s="451"/>
      <c r="Y290" s="445"/>
      <c r="Z290" s="439"/>
      <c r="AA290" s="450"/>
      <c r="AB290" s="445"/>
      <c r="AC290" s="449"/>
      <c r="AD290" s="445"/>
      <c r="AE290" s="445"/>
      <c r="AF290" s="445"/>
    </row>
    <row r="291" spans="4:32" s="435" customFormat="1" x14ac:dyDescent="0.25">
      <c r="D291" s="448"/>
      <c r="E291" s="448"/>
      <c r="F291" s="453"/>
      <c r="G291" s="454"/>
      <c r="H291" s="454"/>
      <c r="I291" s="453"/>
      <c r="J291" s="454"/>
      <c r="K291" s="453"/>
      <c r="L291" s="453"/>
      <c r="M291" s="453"/>
      <c r="N291" s="689"/>
      <c r="O291" s="453"/>
      <c r="P291" s="688"/>
      <c r="Q291" s="446"/>
      <c r="R291" s="452"/>
      <c r="S291" s="446"/>
      <c r="U291" s="445"/>
      <c r="V291" s="450"/>
      <c r="W291" s="445"/>
      <c r="X291" s="451"/>
      <c r="Y291" s="445"/>
      <c r="Z291" s="439"/>
      <c r="AA291" s="450"/>
      <c r="AB291" s="445"/>
      <c r="AC291" s="449"/>
      <c r="AD291" s="445"/>
      <c r="AE291" s="445"/>
      <c r="AF291" s="445"/>
    </row>
    <row r="292" spans="4:32" s="435" customFormat="1" x14ac:dyDescent="0.25">
      <c r="D292" s="448"/>
      <c r="E292" s="448"/>
      <c r="F292" s="453"/>
      <c r="G292" s="454"/>
      <c r="H292" s="454"/>
      <c r="I292" s="453"/>
      <c r="J292" s="454"/>
      <c r="K292" s="453"/>
      <c r="L292" s="453"/>
      <c r="M292" s="453"/>
      <c r="N292" s="689"/>
      <c r="O292" s="453"/>
      <c r="P292" s="688"/>
      <c r="Q292" s="446"/>
      <c r="R292" s="452"/>
      <c r="S292" s="446"/>
      <c r="U292" s="445"/>
      <c r="V292" s="450"/>
      <c r="W292" s="445"/>
      <c r="X292" s="451"/>
      <c r="Y292" s="445"/>
      <c r="Z292" s="439"/>
      <c r="AA292" s="450"/>
      <c r="AB292" s="445"/>
      <c r="AC292" s="449"/>
      <c r="AD292" s="445"/>
      <c r="AE292" s="445"/>
      <c r="AF292" s="445"/>
    </row>
    <row r="293" spans="4:32" s="435" customFormat="1" x14ac:dyDescent="0.25">
      <c r="D293" s="448"/>
      <c r="E293" s="448"/>
      <c r="F293" s="453"/>
      <c r="G293" s="454"/>
      <c r="H293" s="454"/>
      <c r="I293" s="453"/>
      <c r="J293" s="454"/>
      <c r="K293" s="453"/>
      <c r="L293" s="453"/>
      <c r="M293" s="453"/>
      <c r="N293" s="689"/>
      <c r="O293" s="453"/>
      <c r="P293" s="688"/>
      <c r="Q293" s="446"/>
      <c r="R293" s="452"/>
      <c r="S293" s="446"/>
      <c r="U293" s="445"/>
      <c r="V293" s="450"/>
      <c r="W293" s="445"/>
      <c r="X293" s="451"/>
      <c r="Y293" s="445"/>
      <c r="Z293" s="439"/>
      <c r="AA293" s="450"/>
      <c r="AB293" s="445"/>
      <c r="AC293" s="449"/>
      <c r="AD293" s="445"/>
      <c r="AE293" s="445"/>
      <c r="AF293" s="445"/>
    </row>
    <row r="294" spans="4:32" s="435" customFormat="1" x14ac:dyDescent="0.25">
      <c r="D294" s="448"/>
      <c r="E294" s="448"/>
      <c r="F294" s="453"/>
      <c r="G294" s="454"/>
      <c r="H294" s="454"/>
      <c r="I294" s="453"/>
      <c r="J294" s="454"/>
      <c r="K294" s="453"/>
      <c r="L294" s="453"/>
      <c r="M294" s="453"/>
      <c r="N294" s="689"/>
      <c r="O294" s="453"/>
      <c r="P294" s="688"/>
      <c r="Q294" s="446"/>
      <c r="R294" s="452"/>
      <c r="S294" s="446"/>
      <c r="U294" s="445"/>
      <c r="V294" s="450"/>
      <c r="W294" s="445"/>
      <c r="X294" s="451"/>
      <c r="Y294" s="445"/>
      <c r="Z294" s="439"/>
      <c r="AA294" s="450"/>
      <c r="AB294" s="445"/>
      <c r="AC294" s="449"/>
      <c r="AD294" s="445"/>
      <c r="AE294" s="445"/>
      <c r="AF294" s="445"/>
    </row>
    <row r="295" spans="4:32" s="435" customFormat="1" x14ac:dyDescent="0.25">
      <c r="D295" s="448"/>
      <c r="E295" s="448"/>
      <c r="F295" s="453"/>
      <c r="G295" s="454"/>
      <c r="H295" s="454"/>
      <c r="I295" s="453"/>
      <c r="J295" s="454"/>
      <c r="K295" s="453"/>
      <c r="L295" s="453"/>
      <c r="M295" s="453"/>
      <c r="N295" s="689"/>
      <c r="O295" s="453"/>
      <c r="P295" s="688"/>
      <c r="Q295" s="446"/>
      <c r="R295" s="452"/>
      <c r="S295" s="446"/>
      <c r="U295" s="445"/>
      <c r="V295" s="450"/>
      <c r="W295" s="445"/>
      <c r="X295" s="451"/>
      <c r="Y295" s="445"/>
      <c r="Z295" s="439"/>
      <c r="AA295" s="450"/>
      <c r="AB295" s="445"/>
      <c r="AC295" s="449"/>
      <c r="AD295" s="445"/>
      <c r="AE295" s="445"/>
      <c r="AF295" s="445"/>
    </row>
    <row r="296" spans="4:32" s="435" customFormat="1" x14ac:dyDescent="0.25">
      <c r="D296" s="448"/>
      <c r="E296" s="448"/>
      <c r="F296" s="453"/>
      <c r="G296" s="454"/>
      <c r="H296" s="454"/>
      <c r="I296" s="453"/>
      <c r="J296" s="454"/>
      <c r="K296" s="453"/>
      <c r="L296" s="453"/>
      <c r="M296" s="453"/>
      <c r="N296" s="689"/>
      <c r="O296" s="453"/>
      <c r="P296" s="688"/>
      <c r="Q296" s="446"/>
      <c r="R296" s="452"/>
      <c r="S296" s="446"/>
      <c r="U296" s="445"/>
      <c r="V296" s="450"/>
      <c r="W296" s="445"/>
      <c r="X296" s="451"/>
      <c r="Y296" s="445"/>
      <c r="Z296" s="439"/>
      <c r="AA296" s="450"/>
      <c r="AB296" s="445"/>
      <c r="AC296" s="449"/>
      <c r="AD296" s="445"/>
      <c r="AE296" s="445"/>
      <c r="AF296" s="445"/>
    </row>
    <row r="297" spans="4:32" s="435" customFormat="1" x14ac:dyDescent="0.25">
      <c r="D297" s="448"/>
      <c r="E297" s="448"/>
      <c r="F297" s="453"/>
      <c r="G297" s="454"/>
      <c r="H297" s="454"/>
      <c r="I297" s="453"/>
      <c r="J297" s="454"/>
      <c r="K297" s="453"/>
      <c r="L297" s="453"/>
      <c r="M297" s="453"/>
      <c r="N297" s="689"/>
      <c r="O297" s="453"/>
      <c r="P297" s="688"/>
      <c r="Q297" s="446"/>
      <c r="R297" s="452"/>
      <c r="S297" s="446"/>
      <c r="U297" s="445"/>
      <c r="V297" s="450"/>
      <c r="W297" s="445"/>
      <c r="X297" s="451"/>
      <c r="Y297" s="445"/>
      <c r="Z297" s="439"/>
      <c r="AA297" s="450"/>
      <c r="AB297" s="445"/>
      <c r="AC297" s="449"/>
      <c r="AD297" s="445"/>
      <c r="AE297" s="445"/>
      <c r="AF297" s="445"/>
    </row>
    <row r="298" spans="4:32" s="435" customFormat="1" x14ac:dyDescent="0.25">
      <c r="D298" s="448"/>
      <c r="E298" s="448"/>
      <c r="F298" s="453"/>
      <c r="G298" s="454"/>
      <c r="H298" s="454"/>
      <c r="I298" s="453"/>
      <c r="J298" s="454"/>
      <c r="K298" s="453"/>
      <c r="L298" s="453"/>
      <c r="M298" s="453"/>
      <c r="N298" s="689"/>
      <c r="O298" s="453"/>
      <c r="P298" s="688"/>
      <c r="Q298" s="446"/>
      <c r="R298" s="452"/>
      <c r="S298" s="446"/>
      <c r="U298" s="445"/>
      <c r="V298" s="450"/>
      <c r="W298" s="445"/>
      <c r="X298" s="451"/>
      <c r="Y298" s="445"/>
      <c r="Z298" s="439"/>
      <c r="AA298" s="450"/>
      <c r="AB298" s="445"/>
      <c r="AC298" s="449"/>
      <c r="AD298" s="445"/>
      <c r="AE298" s="445"/>
      <c r="AF298" s="445"/>
    </row>
    <row r="299" spans="4:32" s="435" customFormat="1" x14ac:dyDescent="0.25">
      <c r="D299" s="448"/>
      <c r="E299" s="448"/>
      <c r="F299" s="453"/>
      <c r="G299" s="454"/>
      <c r="H299" s="454"/>
      <c r="I299" s="453"/>
      <c r="J299" s="454"/>
      <c r="K299" s="453"/>
      <c r="L299" s="453"/>
      <c r="M299" s="453"/>
      <c r="N299" s="689"/>
      <c r="O299" s="453"/>
      <c r="P299" s="688"/>
      <c r="Q299" s="446"/>
      <c r="R299" s="452"/>
      <c r="S299" s="446"/>
      <c r="U299" s="445"/>
      <c r="V299" s="450"/>
      <c r="W299" s="445"/>
      <c r="X299" s="451"/>
      <c r="Y299" s="445"/>
      <c r="Z299" s="439"/>
      <c r="AA299" s="450"/>
      <c r="AB299" s="445"/>
      <c r="AC299" s="449"/>
      <c r="AD299" s="445"/>
      <c r="AE299" s="445"/>
      <c r="AF299" s="445"/>
    </row>
    <row r="300" spans="4:32" s="435" customFormat="1" x14ac:dyDescent="0.25">
      <c r="D300" s="448"/>
      <c r="E300" s="448"/>
      <c r="F300" s="453"/>
      <c r="G300" s="454"/>
      <c r="H300" s="454"/>
      <c r="I300" s="453"/>
      <c r="J300" s="454"/>
      <c r="K300" s="453"/>
      <c r="L300" s="453"/>
      <c r="M300" s="453"/>
      <c r="N300" s="689"/>
      <c r="O300" s="453"/>
      <c r="P300" s="688"/>
      <c r="Q300" s="446"/>
      <c r="R300" s="452"/>
      <c r="S300" s="446"/>
      <c r="U300" s="445"/>
      <c r="V300" s="450"/>
      <c r="W300" s="445"/>
      <c r="X300" s="451"/>
      <c r="Y300" s="445"/>
      <c r="Z300" s="439"/>
      <c r="AA300" s="450"/>
      <c r="AB300" s="445"/>
      <c r="AC300" s="449"/>
      <c r="AD300" s="445"/>
      <c r="AE300" s="445"/>
      <c r="AF300" s="445"/>
    </row>
    <row r="301" spans="4:32" s="435" customFormat="1" x14ac:dyDescent="0.25">
      <c r="D301" s="448"/>
      <c r="E301" s="448"/>
      <c r="F301" s="453"/>
      <c r="G301" s="454"/>
      <c r="H301" s="454"/>
      <c r="I301" s="453"/>
      <c r="J301" s="454"/>
      <c r="K301" s="453"/>
      <c r="L301" s="453"/>
      <c r="M301" s="453"/>
      <c r="N301" s="689"/>
      <c r="O301" s="453"/>
      <c r="P301" s="688"/>
      <c r="Q301" s="446"/>
      <c r="R301" s="452"/>
      <c r="S301" s="446"/>
      <c r="U301" s="445"/>
      <c r="V301" s="450"/>
      <c r="W301" s="445"/>
      <c r="X301" s="451"/>
      <c r="Y301" s="445"/>
      <c r="Z301" s="439"/>
      <c r="AA301" s="450"/>
      <c r="AB301" s="445"/>
      <c r="AC301" s="449"/>
      <c r="AD301" s="445"/>
      <c r="AE301" s="445"/>
      <c r="AF301" s="445"/>
    </row>
    <row r="302" spans="4:32" s="435" customFormat="1" x14ac:dyDescent="0.25">
      <c r="D302" s="448"/>
      <c r="E302" s="448"/>
      <c r="F302" s="453"/>
      <c r="G302" s="454"/>
      <c r="H302" s="454"/>
      <c r="I302" s="453"/>
      <c r="J302" s="454"/>
      <c r="K302" s="453"/>
      <c r="L302" s="453"/>
      <c r="M302" s="453"/>
      <c r="N302" s="689"/>
      <c r="O302" s="453"/>
      <c r="P302" s="688"/>
      <c r="Q302" s="446"/>
      <c r="R302" s="452"/>
      <c r="S302" s="446"/>
      <c r="U302" s="445"/>
      <c r="V302" s="450"/>
      <c r="W302" s="445"/>
      <c r="X302" s="451"/>
      <c r="Y302" s="445"/>
      <c r="Z302" s="439"/>
      <c r="AA302" s="450"/>
      <c r="AB302" s="445"/>
      <c r="AC302" s="449"/>
      <c r="AD302" s="445"/>
      <c r="AE302" s="445"/>
      <c r="AF302" s="445"/>
    </row>
    <row r="303" spans="4:32" s="435" customFormat="1" x14ac:dyDescent="0.25">
      <c r="D303" s="448"/>
      <c r="E303" s="448"/>
      <c r="F303" s="453"/>
      <c r="G303" s="454"/>
      <c r="H303" s="454"/>
      <c r="I303" s="453"/>
      <c r="J303" s="454"/>
      <c r="K303" s="453"/>
      <c r="L303" s="453"/>
      <c r="M303" s="453"/>
      <c r="N303" s="689"/>
      <c r="O303" s="453"/>
      <c r="P303" s="688"/>
      <c r="Q303" s="446"/>
      <c r="R303" s="452"/>
      <c r="S303" s="446"/>
      <c r="U303" s="445"/>
      <c r="V303" s="450"/>
      <c r="W303" s="445"/>
      <c r="X303" s="451"/>
      <c r="Y303" s="445"/>
      <c r="Z303" s="439"/>
      <c r="AA303" s="450"/>
      <c r="AB303" s="445"/>
      <c r="AC303" s="449"/>
      <c r="AD303" s="445"/>
      <c r="AE303" s="445"/>
      <c r="AF303" s="445"/>
    </row>
    <row r="304" spans="4:32" s="435" customFormat="1" x14ac:dyDescent="0.25">
      <c r="D304" s="448"/>
      <c r="E304" s="448"/>
      <c r="F304" s="453"/>
      <c r="G304" s="454"/>
      <c r="H304" s="454"/>
      <c r="I304" s="453"/>
      <c r="J304" s="454"/>
      <c r="K304" s="453"/>
      <c r="L304" s="453"/>
      <c r="M304" s="453"/>
      <c r="N304" s="689"/>
      <c r="O304" s="453"/>
      <c r="P304" s="688"/>
      <c r="Q304" s="446"/>
      <c r="R304" s="452"/>
      <c r="S304" s="446"/>
      <c r="U304" s="445"/>
      <c r="V304" s="450"/>
      <c r="W304" s="445"/>
      <c r="X304" s="451"/>
      <c r="Y304" s="445"/>
      <c r="Z304" s="439"/>
      <c r="AA304" s="450"/>
      <c r="AB304" s="445"/>
      <c r="AC304" s="449"/>
      <c r="AD304" s="445"/>
      <c r="AE304" s="445"/>
      <c r="AF304" s="445"/>
    </row>
    <row r="305" spans="4:32" s="435" customFormat="1" x14ac:dyDescent="0.25">
      <c r="D305" s="448"/>
      <c r="E305" s="448"/>
      <c r="F305" s="453"/>
      <c r="G305" s="454"/>
      <c r="H305" s="454"/>
      <c r="I305" s="453"/>
      <c r="J305" s="454"/>
      <c r="K305" s="453"/>
      <c r="L305" s="453"/>
      <c r="M305" s="453"/>
      <c r="N305" s="689"/>
      <c r="O305" s="453"/>
      <c r="P305" s="688"/>
      <c r="Q305" s="446"/>
      <c r="R305" s="452"/>
      <c r="S305" s="446"/>
      <c r="U305" s="445"/>
      <c r="V305" s="450"/>
      <c r="W305" s="445"/>
      <c r="X305" s="451"/>
      <c r="Y305" s="445"/>
      <c r="Z305" s="439"/>
      <c r="AA305" s="450"/>
      <c r="AB305" s="445"/>
      <c r="AC305" s="449"/>
      <c r="AD305" s="445"/>
      <c r="AE305" s="445"/>
      <c r="AF305" s="445"/>
    </row>
    <row r="306" spans="4:32" s="435" customFormat="1" x14ac:dyDescent="0.25">
      <c r="D306" s="448"/>
      <c r="E306" s="448"/>
      <c r="F306" s="453"/>
      <c r="G306" s="454"/>
      <c r="H306" s="454"/>
      <c r="I306" s="453"/>
      <c r="J306" s="454"/>
      <c r="K306" s="453"/>
      <c r="L306" s="453"/>
      <c r="M306" s="453"/>
      <c r="N306" s="689"/>
      <c r="O306" s="453"/>
      <c r="P306" s="688"/>
      <c r="Q306" s="446"/>
      <c r="R306" s="452"/>
      <c r="S306" s="446"/>
      <c r="U306" s="445"/>
      <c r="V306" s="450"/>
      <c r="W306" s="445"/>
      <c r="X306" s="451"/>
      <c r="Y306" s="445"/>
      <c r="Z306" s="439"/>
      <c r="AA306" s="450"/>
      <c r="AB306" s="445"/>
      <c r="AC306" s="449"/>
      <c r="AD306" s="445"/>
      <c r="AE306" s="445"/>
      <c r="AF306" s="445"/>
    </row>
    <row r="307" spans="4:32" s="435" customFormat="1" x14ac:dyDescent="0.25">
      <c r="D307" s="448"/>
      <c r="E307" s="448"/>
      <c r="F307" s="453"/>
      <c r="G307" s="454"/>
      <c r="H307" s="454"/>
      <c r="I307" s="453"/>
      <c r="J307" s="454"/>
      <c r="K307" s="453"/>
      <c r="L307" s="453"/>
      <c r="M307" s="453"/>
      <c r="N307" s="689"/>
      <c r="O307" s="453"/>
      <c r="P307" s="688"/>
      <c r="Q307" s="446"/>
      <c r="R307" s="452"/>
      <c r="S307" s="446"/>
      <c r="U307" s="445"/>
      <c r="V307" s="450"/>
      <c r="W307" s="445"/>
      <c r="X307" s="451"/>
      <c r="Y307" s="445"/>
      <c r="Z307" s="439"/>
      <c r="AA307" s="450"/>
      <c r="AB307" s="445"/>
      <c r="AC307" s="449"/>
      <c r="AD307" s="445"/>
      <c r="AE307" s="445"/>
      <c r="AF307" s="445"/>
    </row>
    <row r="308" spans="4:32" s="435" customFormat="1" x14ac:dyDescent="0.25">
      <c r="D308" s="448"/>
      <c r="E308" s="448"/>
      <c r="F308" s="453"/>
      <c r="G308" s="454"/>
      <c r="H308" s="454"/>
      <c r="I308" s="453"/>
      <c r="J308" s="454"/>
      <c r="K308" s="453"/>
      <c r="L308" s="453"/>
      <c r="M308" s="453"/>
      <c r="N308" s="689"/>
      <c r="O308" s="453"/>
      <c r="P308" s="688"/>
      <c r="Q308" s="446"/>
      <c r="R308" s="452"/>
      <c r="S308" s="446"/>
      <c r="U308" s="445"/>
      <c r="V308" s="450"/>
      <c r="W308" s="445"/>
      <c r="X308" s="451"/>
      <c r="Y308" s="445"/>
      <c r="Z308" s="439"/>
      <c r="AA308" s="450"/>
      <c r="AB308" s="445"/>
      <c r="AC308" s="449"/>
      <c r="AD308" s="445"/>
      <c r="AE308" s="445"/>
      <c r="AF308" s="445"/>
    </row>
    <row r="309" spans="4:32" s="435" customFormat="1" x14ac:dyDescent="0.25">
      <c r="D309" s="448"/>
      <c r="E309" s="448"/>
      <c r="F309" s="453"/>
      <c r="G309" s="454"/>
      <c r="H309" s="454"/>
      <c r="I309" s="453"/>
      <c r="J309" s="454"/>
      <c r="K309" s="453"/>
      <c r="L309" s="453"/>
      <c r="M309" s="453"/>
      <c r="N309" s="689"/>
      <c r="O309" s="453"/>
      <c r="P309" s="688"/>
      <c r="Q309" s="446"/>
      <c r="R309" s="452"/>
      <c r="S309" s="446"/>
      <c r="U309" s="445"/>
      <c r="V309" s="450"/>
      <c r="W309" s="445"/>
      <c r="X309" s="451"/>
      <c r="Y309" s="445"/>
      <c r="Z309" s="439"/>
      <c r="AA309" s="450"/>
      <c r="AB309" s="445"/>
      <c r="AC309" s="449"/>
      <c r="AD309" s="445"/>
      <c r="AE309" s="445"/>
      <c r="AF309" s="445"/>
    </row>
    <row r="310" spans="4:32" s="435" customFormat="1" x14ac:dyDescent="0.25">
      <c r="D310" s="448"/>
      <c r="E310" s="448"/>
      <c r="F310" s="453"/>
      <c r="G310" s="454"/>
      <c r="H310" s="454"/>
      <c r="I310" s="453"/>
      <c r="J310" s="454"/>
      <c r="K310" s="453"/>
      <c r="L310" s="453"/>
      <c r="M310" s="453"/>
      <c r="N310" s="689"/>
      <c r="O310" s="453"/>
      <c r="P310" s="688"/>
      <c r="Q310" s="446"/>
      <c r="R310" s="452"/>
      <c r="S310" s="446"/>
      <c r="U310" s="445"/>
      <c r="V310" s="450"/>
      <c r="W310" s="445"/>
      <c r="X310" s="451"/>
      <c r="Y310" s="445"/>
      <c r="Z310" s="439"/>
      <c r="AA310" s="450"/>
      <c r="AB310" s="445"/>
      <c r="AC310" s="449"/>
      <c r="AD310" s="445"/>
      <c r="AE310" s="445"/>
      <c r="AF310" s="445"/>
    </row>
    <row r="311" spans="4:32" s="435" customFormat="1" x14ac:dyDescent="0.25">
      <c r="D311" s="448"/>
      <c r="E311" s="448"/>
      <c r="F311" s="453"/>
      <c r="G311" s="454"/>
      <c r="H311" s="454"/>
      <c r="I311" s="453"/>
      <c r="J311" s="454"/>
      <c r="K311" s="453"/>
      <c r="L311" s="453"/>
      <c r="M311" s="453"/>
      <c r="N311" s="689"/>
      <c r="O311" s="453"/>
      <c r="P311" s="688"/>
      <c r="Q311" s="446"/>
      <c r="R311" s="452"/>
      <c r="S311" s="446"/>
      <c r="U311" s="445"/>
      <c r="V311" s="450"/>
      <c r="W311" s="445"/>
      <c r="X311" s="451"/>
      <c r="Y311" s="445"/>
      <c r="Z311" s="439"/>
      <c r="AA311" s="450"/>
      <c r="AB311" s="445"/>
      <c r="AC311" s="449"/>
      <c r="AD311" s="445"/>
      <c r="AE311" s="445"/>
      <c r="AF311" s="445"/>
    </row>
    <row r="312" spans="4:32" s="435" customFormat="1" x14ac:dyDescent="0.25">
      <c r="D312" s="448"/>
      <c r="E312" s="448"/>
      <c r="F312" s="453"/>
      <c r="G312" s="454"/>
      <c r="H312" s="454"/>
      <c r="I312" s="453"/>
      <c r="J312" s="454"/>
      <c r="K312" s="453"/>
      <c r="L312" s="453"/>
      <c r="M312" s="453"/>
      <c r="N312" s="689"/>
      <c r="O312" s="453"/>
      <c r="P312" s="688"/>
      <c r="Q312" s="446"/>
      <c r="R312" s="452"/>
      <c r="S312" s="446"/>
      <c r="U312" s="445"/>
      <c r="V312" s="450"/>
      <c r="W312" s="445"/>
      <c r="X312" s="451"/>
      <c r="Y312" s="445"/>
      <c r="Z312" s="439"/>
      <c r="AA312" s="450"/>
      <c r="AB312" s="445"/>
      <c r="AC312" s="449"/>
      <c r="AD312" s="445"/>
      <c r="AE312" s="445"/>
      <c r="AF312" s="445"/>
    </row>
    <row r="313" spans="4:32" s="435" customFormat="1" x14ac:dyDescent="0.25">
      <c r="D313" s="448"/>
      <c r="E313" s="448"/>
      <c r="F313" s="453"/>
      <c r="G313" s="454"/>
      <c r="H313" s="454"/>
      <c r="I313" s="453"/>
      <c r="J313" s="454"/>
      <c r="K313" s="453"/>
      <c r="L313" s="453"/>
      <c r="M313" s="453"/>
      <c r="N313" s="689"/>
      <c r="O313" s="453"/>
      <c r="P313" s="688"/>
      <c r="Q313" s="446"/>
      <c r="R313" s="452"/>
      <c r="S313" s="446"/>
      <c r="U313" s="445"/>
      <c r="V313" s="450"/>
      <c r="W313" s="445"/>
      <c r="X313" s="451"/>
      <c r="Y313" s="445"/>
      <c r="Z313" s="439"/>
      <c r="AA313" s="450"/>
      <c r="AB313" s="445"/>
      <c r="AC313" s="449"/>
      <c r="AD313" s="445"/>
      <c r="AE313" s="445"/>
      <c r="AF313" s="445"/>
    </row>
    <row r="314" spans="4:32" s="435" customFormat="1" x14ac:dyDescent="0.25">
      <c r="D314" s="448"/>
      <c r="E314" s="448"/>
      <c r="F314" s="453"/>
      <c r="G314" s="454"/>
      <c r="H314" s="454"/>
      <c r="I314" s="453"/>
      <c r="J314" s="454"/>
      <c r="K314" s="453"/>
      <c r="L314" s="453"/>
      <c r="M314" s="453"/>
      <c r="N314" s="689"/>
      <c r="O314" s="453"/>
      <c r="P314" s="688"/>
      <c r="Q314" s="446"/>
      <c r="R314" s="452"/>
      <c r="S314" s="446"/>
      <c r="U314" s="445"/>
      <c r="V314" s="450"/>
      <c r="W314" s="445"/>
      <c r="X314" s="451"/>
      <c r="Y314" s="445"/>
      <c r="Z314" s="439"/>
      <c r="AA314" s="450"/>
      <c r="AB314" s="445"/>
      <c r="AC314" s="449"/>
      <c r="AD314" s="445"/>
      <c r="AE314" s="445"/>
      <c r="AF314" s="445"/>
    </row>
    <row r="315" spans="4:32" s="435" customFormat="1" x14ac:dyDescent="0.25">
      <c r="D315" s="448"/>
      <c r="E315" s="448"/>
      <c r="F315" s="453"/>
      <c r="G315" s="454"/>
      <c r="H315" s="454"/>
      <c r="I315" s="453"/>
      <c r="J315" s="454"/>
      <c r="K315" s="453"/>
      <c r="L315" s="453"/>
      <c r="M315" s="453"/>
      <c r="N315" s="689"/>
      <c r="O315" s="453"/>
      <c r="P315" s="688"/>
      <c r="Q315" s="446"/>
      <c r="R315" s="452"/>
      <c r="S315" s="446"/>
      <c r="U315" s="445"/>
      <c r="V315" s="450"/>
      <c r="W315" s="445"/>
      <c r="X315" s="451"/>
      <c r="Y315" s="445"/>
      <c r="Z315" s="439"/>
      <c r="AA315" s="450"/>
      <c r="AB315" s="445"/>
      <c r="AC315" s="449"/>
      <c r="AD315" s="445"/>
      <c r="AE315" s="445"/>
      <c r="AF315" s="445"/>
    </row>
    <row r="316" spans="4:32" s="435" customFormat="1" x14ac:dyDescent="0.25">
      <c r="D316" s="448"/>
      <c r="E316" s="448"/>
      <c r="F316" s="453"/>
      <c r="G316" s="454"/>
      <c r="H316" s="454"/>
      <c r="I316" s="453"/>
      <c r="J316" s="454"/>
      <c r="K316" s="453"/>
      <c r="L316" s="453"/>
      <c r="M316" s="453"/>
      <c r="N316" s="689"/>
      <c r="O316" s="453"/>
      <c r="P316" s="688"/>
      <c r="Q316" s="446"/>
      <c r="R316" s="452"/>
      <c r="S316" s="446"/>
      <c r="U316" s="445"/>
      <c r="V316" s="450"/>
      <c r="W316" s="445"/>
      <c r="X316" s="451"/>
      <c r="Y316" s="445"/>
      <c r="Z316" s="439"/>
      <c r="AA316" s="450"/>
      <c r="AB316" s="445"/>
      <c r="AC316" s="449"/>
      <c r="AD316" s="445"/>
      <c r="AE316" s="445"/>
      <c r="AF316" s="445"/>
    </row>
    <row r="317" spans="4:32" s="435" customFormat="1" x14ac:dyDescent="0.25">
      <c r="D317" s="448"/>
      <c r="E317" s="448"/>
      <c r="F317" s="453"/>
      <c r="G317" s="454"/>
      <c r="H317" s="454"/>
      <c r="I317" s="453"/>
      <c r="J317" s="454"/>
      <c r="K317" s="453"/>
      <c r="L317" s="453"/>
      <c r="M317" s="453"/>
      <c r="N317" s="689"/>
      <c r="O317" s="453"/>
      <c r="P317" s="688"/>
      <c r="Q317" s="446"/>
      <c r="R317" s="452"/>
      <c r="S317" s="446"/>
      <c r="U317" s="445"/>
      <c r="V317" s="450"/>
      <c r="W317" s="445"/>
      <c r="X317" s="451"/>
      <c r="Y317" s="445"/>
      <c r="Z317" s="439"/>
      <c r="AA317" s="450"/>
      <c r="AB317" s="445"/>
      <c r="AC317" s="449"/>
      <c r="AD317" s="445"/>
      <c r="AE317" s="445"/>
      <c r="AF317" s="445"/>
    </row>
    <row r="318" spans="4:32" s="435" customFormat="1" x14ac:dyDescent="0.25">
      <c r="D318" s="448"/>
      <c r="E318" s="448"/>
      <c r="F318" s="453"/>
      <c r="G318" s="454"/>
      <c r="H318" s="454"/>
      <c r="I318" s="453"/>
      <c r="J318" s="454"/>
      <c r="K318" s="453"/>
      <c r="L318" s="453"/>
      <c r="M318" s="453"/>
      <c r="N318" s="689"/>
      <c r="O318" s="453"/>
      <c r="P318" s="688"/>
      <c r="Q318" s="446"/>
      <c r="R318" s="452"/>
      <c r="S318" s="446"/>
      <c r="U318" s="445"/>
      <c r="V318" s="450"/>
      <c r="W318" s="445"/>
      <c r="X318" s="451"/>
      <c r="Y318" s="445"/>
      <c r="Z318" s="439"/>
      <c r="AA318" s="450"/>
      <c r="AB318" s="445"/>
      <c r="AC318" s="449"/>
      <c r="AD318" s="445"/>
      <c r="AE318" s="445"/>
      <c r="AF318" s="445"/>
    </row>
    <row r="319" spans="4:32" s="435" customFormat="1" x14ac:dyDescent="0.25">
      <c r="D319" s="448"/>
      <c r="E319" s="448"/>
      <c r="F319" s="453"/>
      <c r="G319" s="454"/>
      <c r="H319" s="454"/>
      <c r="I319" s="453"/>
      <c r="J319" s="454"/>
      <c r="K319" s="453"/>
      <c r="L319" s="453"/>
      <c r="M319" s="453"/>
      <c r="N319" s="689"/>
      <c r="O319" s="453"/>
      <c r="P319" s="688"/>
      <c r="Q319" s="446"/>
      <c r="R319" s="452"/>
      <c r="S319" s="446"/>
      <c r="U319" s="445"/>
      <c r="V319" s="450"/>
      <c r="W319" s="445"/>
      <c r="X319" s="451"/>
      <c r="Y319" s="445"/>
      <c r="Z319" s="439"/>
      <c r="AA319" s="450"/>
      <c r="AB319" s="445"/>
      <c r="AC319" s="449"/>
      <c r="AD319" s="445"/>
      <c r="AE319" s="445"/>
      <c r="AF319" s="445"/>
    </row>
    <row r="320" spans="4:32" s="435" customFormat="1" x14ac:dyDescent="0.25">
      <c r="D320" s="448"/>
      <c r="E320" s="448"/>
      <c r="F320" s="453"/>
      <c r="G320" s="454"/>
      <c r="H320" s="454"/>
      <c r="I320" s="453"/>
      <c r="J320" s="454"/>
      <c r="K320" s="453"/>
      <c r="L320" s="453"/>
      <c r="M320" s="453"/>
      <c r="N320" s="689"/>
      <c r="O320" s="453"/>
      <c r="P320" s="688"/>
      <c r="Q320" s="446"/>
      <c r="R320" s="452"/>
      <c r="S320" s="446"/>
      <c r="U320" s="445"/>
      <c r="V320" s="450"/>
      <c r="W320" s="445"/>
      <c r="X320" s="451"/>
      <c r="Y320" s="445"/>
      <c r="Z320" s="439"/>
      <c r="AA320" s="450"/>
      <c r="AB320" s="445"/>
      <c r="AC320" s="449"/>
      <c r="AD320" s="445"/>
      <c r="AE320" s="445"/>
      <c r="AF320" s="445"/>
    </row>
    <row r="321" spans="4:32" s="435" customFormat="1" x14ac:dyDescent="0.25">
      <c r="D321" s="448"/>
      <c r="E321" s="448"/>
      <c r="F321" s="453"/>
      <c r="G321" s="454"/>
      <c r="H321" s="454"/>
      <c r="I321" s="453"/>
      <c r="J321" s="454"/>
      <c r="K321" s="453"/>
      <c r="L321" s="453"/>
      <c r="M321" s="453"/>
      <c r="N321" s="689"/>
      <c r="O321" s="453"/>
      <c r="P321" s="688"/>
      <c r="Q321" s="446"/>
      <c r="R321" s="452"/>
      <c r="S321" s="446"/>
      <c r="U321" s="445"/>
      <c r="V321" s="450"/>
      <c r="W321" s="445"/>
      <c r="X321" s="451"/>
      <c r="Y321" s="445"/>
      <c r="Z321" s="439"/>
      <c r="AA321" s="450"/>
      <c r="AB321" s="445"/>
      <c r="AC321" s="449"/>
      <c r="AD321" s="445"/>
      <c r="AE321" s="445"/>
      <c r="AF321" s="445"/>
    </row>
    <row r="322" spans="4:32" s="435" customFormat="1" x14ac:dyDescent="0.25">
      <c r="D322" s="448"/>
      <c r="E322" s="448"/>
      <c r="F322" s="453"/>
      <c r="G322" s="454"/>
      <c r="H322" s="454"/>
      <c r="I322" s="453"/>
      <c r="J322" s="454"/>
      <c r="K322" s="453"/>
      <c r="L322" s="453"/>
      <c r="M322" s="453"/>
      <c r="N322" s="689"/>
      <c r="O322" s="453"/>
      <c r="P322" s="688"/>
      <c r="Q322" s="446"/>
      <c r="R322" s="452"/>
      <c r="S322" s="446"/>
      <c r="U322" s="445"/>
      <c r="V322" s="450"/>
      <c r="W322" s="445"/>
      <c r="X322" s="451"/>
      <c r="Y322" s="445"/>
      <c r="Z322" s="439"/>
      <c r="AA322" s="450"/>
      <c r="AB322" s="445"/>
      <c r="AC322" s="449"/>
      <c r="AD322" s="445"/>
      <c r="AE322" s="445"/>
      <c r="AF322" s="445"/>
    </row>
    <row r="323" spans="4:32" s="435" customFormat="1" x14ac:dyDescent="0.25">
      <c r="D323" s="448"/>
      <c r="E323" s="448"/>
      <c r="F323" s="453"/>
      <c r="G323" s="454"/>
      <c r="H323" s="454"/>
      <c r="I323" s="453"/>
      <c r="J323" s="454"/>
      <c r="K323" s="453"/>
      <c r="L323" s="453"/>
      <c r="M323" s="453"/>
      <c r="N323" s="689"/>
      <c r="O323" s="453"/>
      <c r="P323" s="688"/>
      <c r="Q323" s="446"/>
      <c r="R323" s="452"/>
      <c r="S323" s="446"/>
      <c r="U323" s="445"/>
      <c r="V323" s="450"/>
      <c r="W323" s="445"/>
      <c r="X323" s="451"/>
      <c r="Y323" s="445"/>
      <c r="Z323" s="439"/>
      <c r="AA323" s="450"/>
      <c r="AB323" s="445"/>
      <c r="AC323" s="449"/>
      <c r="AD323" s="445"/>
      <c r="AE323" s="445"/>
      <c r="AF323" s="445"/>
    </row>
    <row r="324" spans="4:32" s="435" customFormat="1" x14ac:dyDescent="0.25">
      <c r="D324" s="448"/>
      <c r="E324" s="448"/>
      <c r="F324" s="453"/>
      <c r="G324" s="454"/>
      <c r="H324" s="454"/>
      <c r="I324" s="453"/>
      <c r="J324" s="454"/>
      <c r="K324" s="453"/>
      <c r="L324" s="453"/>
      <c r="M324" s="453"/>
      <c r="N324" s="689"/>
      <c r="O324" s="453"/>
      <c r="P324" s="688"/>
      <c r="Q324" s="446"/>
      <c r="R324" s="452"/>
      <c r="S324" s="446"/>
      <c r="U324" s="445"/>
      <c r="V324" s="450"/>
      <c r="W324" s="445"/>
      <c r="X324" s="451"/>
      <c r="Y324" s="445"/>
      <c r="Z324" s="439"/>
      <c r="AA324" s="450"/>
      <c r="AB324" s="445"/>
      <c r="AC324" s="449"/>
      <c r="AD324" s="445"/>
      <c r="AE324" s="445"/>
      <c r="AF324" s="445"/>
    </row>
    <row r="325" spans="4:32" s="435" customFormat="1" x14ac:dyDescent="0.25">
      <c r="D325" s="448"/>
      <c r="E325" s="448"/>
      <c r="F325" s="453"/>
      <c r="G325" s="454"/>
      <c r="H325" s="454"/>
      <c r="I325" s="453"/>
      <c r="J325" s="454"/>
      <c r="K325" s="453"/>
      <c r="L325" s="453"/>
      <c r="M325" s="453"/>
      <c r="N325" s="689"/>
      <c r="O325" s="453"/>
      <c r="P325" s="688"/>
      <c r="Q325" s="446"/>
      <c r="R325" s="452"/>
      <c r="S325" s="446"/>
      <c r="U325" s="445"/>
      <c r="V325" s="450"/>
      <c r="W325" s="445"/>
      <c r="X325" s="451"/>
      <c r="Y325" s="445"/>
      <c r="Z325" s="439"/>
      <c r="AA325" s="450"/>
      <c r="AB325" s="445"/>
      <c r="AC325" s="449"/>
      <c r="AD325" s="445"/>
      <c r="AE325" s="445"/>
      <c r="AF325" s="445"/>
    </row>
    <row r="326" spans="4:32" s="435" customFormat="1" x14ac:dyDescent="0.25">
      <c r="D326" s="448"/>
      <c r="E326" s="448"/>
      <c r="F326" s="453"/>
      <c r="G326" s="454"/>
      <c r="H326" s="454"/>
      <c r="I326" s="453"/>
      <c r="J326" s="454"/>
      <c r="K326" s="453"/>
      <c r="L326" s="453"/>
      <c r="M326" s="453"/>
      <c r="N326" s="689"/>
      <c r="O326" s="453"/>
      <c r="P326" s="688"/>
      <c r="Q326" s="446"/>
      <c r="R326" s="452"/>
      <c r="S326" s="446"/>
      <c r="U326" s="445"/>
      <c r="V326" s="450"/>
      <c r="W326" s="445"/>
      <c r="X326" s="451"/>
      <c r="Y326" s="445"/>
      <c r="Z326" s="439"/>
      <c r="AA326" s="450"/>
      <c r="AB326" s="445"/>
      <c r="AC326" s="449"/>
      <c r="AD326" s="445"/>
      <c r="AE326" s="445"/>
      <c r="AF326" s="445"/>
    </row>
    <row r="327" spans="4:32" s="435" customFormat="1" x14ac:dyDescent="0.25">
      <c r="D327" s="448"/>
      <c r="E327" s="448"/>
      <c r="F327" s="453"/>
      <c r="G327" s="454"/>
      <c r="H327" s="454"/>
      <c r="I327" s="453"/>
      <c r="J327" s="454"/>
      <c r="K327" s="453"/>
      <c r="L327" s="453"/>
      <c r="M327" s="453"/>
      <c r="N327" s="689"/>
      <c r="O327" s="453"/>
      <c r="P327" s="688"/>
      <c r="Q327" s="446"/>
      <c r="R327" s="452"/>
      <c r="S327" s="446"/>
      <c r="U327" s="445"/>
      <c r="V327" s="450"/>
      <c r="W327" s="445"/>
      <c r="X327" s="451"/>
      <c r="Y327" s="445"/>
      <c r="Z327" s="439"/>
      <c r="AA327" s="450"/>
      <c r="AB327" s="445"/>
      <c r="AC327" s="449"/>
      <c r="AD327" s="445"/>
      <c r="AE327" s="445"/>
      <c r="AF327" s="445"/>
    </row>
    <row r="328" spans="4:32" s="435" customFormat="1" x14ac:dyDescent="0.25">
      <c r="D328" s="448"/>
      <c r="E328" s="448"/>
      <c r="F328" s="453"/>
      <c r="G328" s="454"/>
      <c r="H328" s="454"/>
      <c r="I328" s="453"/>
      <c r="J328" s="454"/>
      <c r="K328" s="453"/>
      <c r="L328" s="453"/>
      <c r="M328" s="453"/>
      <c r="N328" s="689"/>
      <c r="O328" s="453"/>
      <c r="P328" s="688"/>
      <c r="Q328" s="446"/>
      <c r="R328" s="452"/>
      <c r="S328" s="446"/>
      <c r="U328" s="445"/>
      <c r="V328" s="450"/>
      <c r="W328" s="445"/>
      <c r="X328" s="451"/>
      <c r="Y328" s="445"/>
      <c r="Z328" s="439"/>
      <c r="AA328" s="450"/>
      <c r="AB328" s="445"/>
      <c r="AC328" s="449"/>
      <c r="AD328" s="445"/>
      <c r="AE328" s="445"/>
      <c r="AF328" s="445"/>
    </row>
    <row r="329" spans="4:32" s="435" customFormat="1" x14ac:dyDescent="0.25">
      <c r="D329" s="448"/>
      <c r="E329" s="448"/>
      <c r="F329" s="453"/>
      <c r="G329" s="454"/>
      <c r="H329" s="454"/>
      <c r="I329" s="453"/>
      <c r="J329" s="454"/>
      <c r="K329" s="453"/>
      <c r="L329" s="453"/>
      <c r="M329" s="453"/>
      <c r="N329" s="689"/>
      <c r="O329" s="453"/>
      <c r="P329" s="688"/>
      <c r="Q329" s="446"/>
      <c r="R329" s="452"/>
      <c r="S329" s="446"/>
      <c r="U329" s="445"/>
      <c r="V329" s="450"/>
      <c r="W329" s="445"/>
      <c r="X329" s="451"/>
      <c r="Y329" s="445"/>
      <c r="Z329" s="439"/>
      <c r="AA329" s="450"/>
      <c r="AB329" s="445"/>
      <c r="AC329" s="449"/>
      <c r="AD329" s="445"/>
      <c r="AE329" s="445"/>
      <c r="AF329" s="445"/>
    </row>
    <row r="330" spans="4:32" s="435" customFormat="1" x14ac:dyDescent="0.25">
      <c r="D330" s="448"/>
      <c r="E330" s="448"/>
      <c r="F330" s="453"/>
      <c r="G330" s="454"/>
      <c r="H330" s="454"/>
      <c r="I330" s="453"/>
      <c r="J330" s="454"/>
      <c r="K330" s="453"/>
      <c r="L330" s="453"/>
      <c r="M330" s="453"/>
      <c r="N330" s="689"/>
      <c r="O330" s="453"/>
      <c r="P330" s="688"/>
      <c r="Q330" s="446"/>
      <c r="R330" s="452"/>
      <c r="S330" s="446"/>
      <c r="U330" s="445"/>
      <c r="V330" s="450"/>
      <c r="W330" s="445"/>
      <c r="X330" s="451"/>
      <c r="Y330" s="445"/>
      <c r="Z330" s="439"/>
      <c r="AA330" s="450"/>
      <c r="AB330" s="445"/>
      <c r="AC330" s="449"/>
      <c r="AD330" s="445"/>
      <c r="AE330" s="445"/>
      <c r="AF330" s="445"/>
    </row>
    <row r="331" spans="4:32" s="435" customFormat="1" x14ac:dyDescent="0.25">
      <c r="D331" s="448"/>
      <c r="E331" s="448"/>
      <c r="F331" s="453"/>
      <c r="G331" s="454"/>
      <c r="H331" s="454"/>
      <c r="I331" s="453"/>
      <c r="J331" s="454"/>
      <c r="K331" s="453"/>
      <c r="L331" s="453"/>
      <c r="M331" s="453"/>
      <c r="N331" s="689"/>
      <c r="O331" s="453"/>
      <c r="P331" s="688"/>
      <c r="Q331" s="446"/>
      <c r="R331" s="452"/>
      <c r="S331" s="446"/>
      <c r="U331" s="445"/>
      <c r="V331" s="450"/>
      <c r="W331" s="445"/>
      <c r="X331" s="451"/>
      <c r="Y331" s="445"/>
      <c r="Z331" s="439"/>
      <c r="AA331" s="450"/>
      <c r="AB331" s="445"/>
      <c r="AC331" s="449"/>
      <c r="AD331" s="445"/>
      <c r="AE331" s="445"/>
      <c r="AF331" s="445"/>
    </row>
    <row r="332" spans="4:32" s="435" customFormat="1" x14ac:dyDescent="0.25">
      <c r="D332" s="448"/>
      <c r="E332" s="448"/>
      <c r="F332" s="453"/>
      <c r="G332" s="454"/>
      <c r="H332" s="454"/>
      <c r="I332" s="453"/>
      <c r="J332" s="454"/>
      <c r="K332" s="453"/>
      <c r="L332" s="453"/>
      <c r="M332" s="453"/>
      <c r="N332" s="689"/>
      <c r="O332" s="453"/>
      <c r="P332" s="688"/>
      <c r="Q332" s="446"/>
      <c r="R332" s="452"/>
      <c r="S332" s="446"/>
      <c r="U332" s="445"/>
      <c r="V332" s="450"/>
      <c r="W332" s="445"/>
      <c r="X332" s="451"/>
      <c r="Y332" s="445"/>
      <c r="Z332" s="439"/>
      <c r="AA332" s="450"/>
      <c r="AB332" s="445"/>
      <c r="AC332" s="449"/>
      <c r="AD332" s="445"/>
      <c r="AE332" s="445"/>
      <c r="AF332" s="445"/>
    </row>
    <row r="333" spans="4:32" s="435" customFormat="1" x14ac:dyDescent="0.25">
      <c r="D333" s="448"/>
      <c r="E333" s="448"/>
      <c r="F333" s="453"/>
      <c r="G333" s="454"/>
      <c r="H333" s="454"/>
      <c r="I333" s="453"/>
      <c r="J333" s="454"/>
      <c r="K333" s="453"/>
      <c r="L333" s="453"/>
      <c r="M333" s="453"/>
      <c r="N333" s="689"/>
      <c r="O333" s="453"/>
      <c r="P333" s="688"/>
      <c r="Q333" s="446"/>
      <c r="R333" s="452"/>
      <c r="S333" s="446"/>
      <c r="U333" s="445"/>
      <c r="V333" s="450"/>
      <c r="W333" s="445"/>
      <c r="X333" s="451"/>
      <c r="Y333" s="445"/>
      <c r="Z333" s="439"/>
      <c r="AA333" s="450"/>
      <c r="AB333" s="445"/>
      <c r="AC333" s="449"/>
      <c r="AD333" s="445"/>
      <c r="AE333" s="445"/>
      <c r="AF333" s="445"/>
    </row>
    <row r="334" spans="4:32" s="435" customFormat="1" x14ac:dyDescent="0.25">
      <c r="D334" s="448"/>
      <c r="E334" s="448"/>
      <c r="F334" s="453"/>
      <c r="G334" s="454"/>
      <c r="H334" s="454"/>
      <c r="I334" s="453"/>
      <c r="J334" s="454"/>
      <c r="K334" s="453"/>
      <c r="L334" s="453"/>
      <c r="M334" s="453"/>
      <c r="N334" s="689"/>
      <c r="O334" s="453"/>
      <c r="P334" s="688"/>
      <c r="Q334" s="446"/>
      <c r="R334" s="452"/>
      <c r="S334" s="446"/>
      <c r="U334" s="445"/>
      <c r="V334" s="450"/>
      <c r="W334" s="445"/>
      <c r="X334" s="451"/>
      <c r="Y334" s="445"/>
      <c r="Z334" s="439"/>
      <c r="AA334" s="450"/>
      <c r="AB334" s="445"/>
      <c r="AC334" s="449"/>
      <c r="AD334" s="445"/>
      <c r="AE334" s="445"/>
      <c r="AF334" s="445"/>
    </row>
    <row r="335" spans="4:32" s="435" customFormat="1" x14ac:dyDescent="0.25">
      <c r="D335" s="448"/>
      <c r="E335" s="448"/>
      <c r="F335" s="453"/>
      <c r="G335" s="454"/>
      <c r="H335" s="454"/>
      <c r="I335" s="453"/>
      <c r="J335" s="454"/>
      <c r="K335" s="453"/>
      <c r="L335" s="453"/>
      <c r="M335" s="453"/>
      <c r="N335" s="689"/>
      <c r="O335" s="453"/>
      <c r="P335" s="688"/>
      <c r="Q335" s="446"/>
      <c r="R335" s="452"/>
      <c r="S335" s="446"/>
      <c r="U335" s="445"/>
      <c r="V335" s="450"/>
      <c r="W335" s="445"/>
      <c r="X335" s="451"/>
      <c r="Y335" s="445"/>
      <c r="Z335" s="439"/>
      <c r="AA335" s="450"/>
      <c r="AB335" s="445"/>
      <c r="AC335" s="449"/>
      <c r="AD335" s="445"/>
      <c r="AE335" s="445"/>
      <c r="AF335" s="445"/>
    </row>
    <row r="336" spans="4:32" s="435" customFormat="1" x14ac:dyDescent="0.25">
      <c r="D336" s="448"/>
      <c r="E336" s="448"/>
      <c r="F336" s="453"/>
      <c r="G336" s="454"/>
      <c r="H336" s="454"/>
      <c r="I336" s="453"/>
      <c r="J336" s="454"/>
      <c r="K336" s="453"/>
      <c r="L336" s="453"/>
      <c r="M336" s="453"/>
      <c r="N336" s="689"/>
      <c r="O336" s="453"/>
      <c r="P336" s="688"/>
      <c r="Q336" s="446"/>
      <c r="R336" s="452"/>
      <c r="S336" s="446"/>
      <c r="U336" s="445"/>
      <c r="V336" s="450"/>
      <c r="W336" s="445"/>
      <c r="X336" s="451"/>
      <c r="Y336" s="445"/>
      <c r="Z336" s="439"/>
      <c r="AA336" s="450"/>
      <c r="AB336" s="445"/>
      <c r="AC336" s="449"/>
      <c r="AD336" s="445"/>
      <c r="AE336" s="445"/>
      <c r="AF336" s="445"/>
    </row>
    <row r="337" spans="4:32" s="435" customFormat="1" x14ac:dyDescent="0.25">
      <c r="D337" s="448"/>
      <c r="E337" s="448"/>
      <c r="F337" s="453"/>
      <c r="G337" s="454"/>
      <c r="H337" s="454"/>
      <c r="I337" s="453"/>
      <c r="J337" s="454"/>
      <c r="K337" s="453"/>
      <c r="L337" s="453"/>
      <c r="M337" s="453"/>
      <c r="N337" s="689"/>
      <c r="O337" s="453"/>
      <c r="P337" s="688"/>
      <c r="Q337" s="446"/>
      <c r="R337" s="452"/>
      <c r="S337" s="446"/>
      <c r="U337" s="445"/>
      <c r="V337" s="450"/>
      <c r="W337" s="445"/>
      <c r="X337" s="451"/>
      <c r="Y337" s="445"/>
      <c r="Z337" s="439"/>
      <c r="AA337" s="450"/>
      <c r="AB337" s="445"/>
      <c r="AC337" s="449"/>
      <c r="AD337" s="445"/>
      <c r="AE337" s="445"/>
      <c r="AF337" s="445"/>
    </row>
    <row r="338" spans="4:32" s="435" customFormat="1" x14ac:dyDescent="0.25">
      <c r="D338" s="448"/>
      <c r="E338" s="448"/>
      <c r="F338" s="453"/>
      <c r="G338" s="454"/>
      <c r="H338" s="454"/>
      <c r="I338" s="453"/>
      <c r="J338" s="454"/>
      <c r="K338" s="453"/>
      <c r="L338" s="453"/>
      <c r="M338" s="453"/>
      <c r="N338" s="689"/>
      <c r="O338" s="453"/>
      <c r="P338" s="688"/>
      <c r="Q338" s="446"/>
      <c r="R338" s="452"/>
      <c r="S338" s="446"/>
      <c r="U338" s="445"/>
      <c r="V338" s="450"/>
      <c r="W338" s="445"/>
      <c r="X338" s="451"/>
      <c r="Y338" s="445"/>
      <c r="Z338" s="439"/>
      <c r="AA338" s="450"/>
      <c r="AB338" s="445"/>
      <c r="AC338" s="449"/>
      <c r="AD338" s="445"/>
      <c r="AE338" s="445"/>
      <c r="AF338" s="445"/>
    </row>
    <row r="339" spans="4:32" s="435" customFormat="1" x14ac:dyDescent="0.25">
      <c r="D339" s="448"/>
      <c r="E339" s="448"/>
      <c r="F339" s="453"/>
      <c r="G339" s="454"/>
      <c r="H339" s="454"/>
      <c r="I339" s="453"/>
      <c r="J339" s="454"/>
      <c r="K339" s="453"/>
      <c r="L339" s="453"/>
      <c r="M339" s="453"/>
      <c r="N339" s="689"/>
      <c r="O339" s="453"/>
      <c r="P339" s="688"/>
      <c r="Q339" s="446"/>
      <c r="R339" s="452"/>
      <c r="S339" s="446"/>
      <c r="U339" s="445"/>
      <c r="V339" s="450"/>
      <c r="W339" s="445"/>
      <c r="X339" s="451"/>
      <c r="Y339" s="445"/>
      <c r="Z339" s="439"/>
      <c r="AA339" s="450"/>
      <c r="AB339" s="445"/>
      <c r="AC339" s="449"/>
      <c r="AD339" s="445"/>
      <c r="AE339" s="445"/>
      <c r="AF339" s="445"/>
    </row>
    <row r="340" spans="4:32" s="435" customFormat="1" x14ac:dyDescent="0.25">
      <c r="D340" s="448"/>
      <c r="E340" s="448"/>
      <c r="F340" s="453"/>
      <c r="G340" s="454"/>
      <c r="H340" s="454"/>
      <c r="I340" s="453"/>
      <c r="J340" s="454"/>
      <c r="K340" s="453"/>
      <c r="L340" s="453"/>
      <c r="M340" s="453"/>
      <c r="N340" s="689"/>
      <c r="O340" s="453"/>
      <c r="P340" s="688"/>
      <c r="Q340" s="446"/>
      <c r="R340" s="452"/>
      <c r="S340" s="446"/>
      <c r="U340" s="445"/>
      <c r="V340" s="450"/>
      <c r="W340" s="445"/>
      <c r="X340" s="451"/>
      <c r="Y340" s="445"/>
      <c r="Z340" s="439"/>
      <c r="AA340" s="450"/>
      <c r="AB340" s="445"/>
      <c r="AC340" s="449"/>
      <c r="AD340" s="445"/>
      <c r="AE340" s="445"/>
      <c r="AF340" s="445"/>
    </row>
    <row r="341" spans="4:32" s="435" customFormat="1" x14ac:dyDescent="0.25">
      <c r="D341" s="448"/>
      <c r="E341" s="448"/>
      <c r="F341" s="453"/>
      <c r="G341" s="454"/>
      <c r="H341" s="454"/>
      <c r="I341" s="453"/>
      <c r="J341" s="454"/>
      <c r="K341" s="453"/>
      <c r="L341" s="453"/>
      <c r="M341" s="453"/>
      <c r="N341" s="689"/>
      <c r="O341" s="453"/>
      <c r="P341" s="688"/>
      <c r="Q341" s="446"/>
      <c r="R341" s="452"/>
      <c r="S341" s="446"/>
      <c r="U341" s="445"/>
      <c r="V341" s="450"/>
      <c r="W341" s="445"/>
      <c r="X341" s="451"/>
      <c r="Y341" s="445"/>
      <c r="Z341" s="439"/>
      <c r="AA341" s="450"/>
      <c r="AB341" s="445"/>
      <c r="AC341" s="449"/>
      <c r="AD341" s="445"/>
      <c r="AE341" s="445"/>
      <c r="AF341" s="445"/>
    </row>
    <row r="342" spans="4:32" s="435" customFormat="1" x14ac:dyDescent="0.25">
      <c r="D342" s="448"/>
      <c r="E342" s="448"/>
      <c r="F342" s="453"/>
      <c r="G342" s="454"/>
      <c r="H342" s="454"/>
      <c r="I342" s="453"/>
      <c r="J342" s="454"/>
      <c r="K342" s="453"/>
      <c r="L342" s="453"/>
      <c r="M342" s="453"/>
      <c r="N342" s="689"/>
      <c r="O342" s="453"/>
      <c r="P342" s="688"/>
      <c r="Q342" s="446"/>
      <c r="R342" s="452"/>
      <c r="S342" s="446"/>
      <c r="U342" s="445"/>
      <c r="V342" s="450"/>
      <c r="W342" s="445"/>
      <c r="X342" s="451"/>
      <c r="Y342" s="445"/>
      <c r="Z342" s="439"/>
      <c r="AA342" s="450"/>
      <c r="AB342" s="445"/>
      <c r="AC342" s="449"/>
      <c r="AD342" s="445"/>
      <c r="AE342" s="445"/>
      <c r="AF342" s="445"/>
    </row>
    <row r="343" spans="4:32" s="435" customFormat="1" x14ac:dyDescent="0.25">
      <c r="D343" s="448"/>
      <c r="E343" s="448"/>
      <c r="F343" s="453"/>
      <c r="G343" s="454"/>
      <c r="H343" s="454"/>
      <c r="I343" s="453"/>
      <c r="J343" s="454"/>
      <c r="K343" s="453"/>
      <c r="L343" s="453"/>
      <c r="M343" s="453"/>
      <c r="N343" s="689"/>
      <c r="O343" s="453"/>
      <c r="P343" s="688"/>
      <c r="Q343" s="446"/>
      <c r="R343" s="452"/>
      <c r="S343" s="446"/>
      <c r="U343" s="445"/>
      <c r="V343" s="450"/>
      <c r="W343" s="445"/>
      <c r="X343" s="451"/>
      <c r="Y343" s="445"/>
      <c r="Z343" s="439"/>
      <c r="AA343" s="450"/>
      <c r="AB343" s="445"/>
      <c r="AC343" s="449"/>
      <c r="AD343" s="445"/>
      <c r="AE343" s="445"/>
      <c r="AF343" s="445"/>
    </row>
    <row r="344" spans="4:32" s="435" customFormat="1" x14ac:dyDescent="0.25">
      <c r="D344" s="448"/>
      <c r="E344" s="448"/>
      <c r="F344" s="453"/>
      <c r="G344" s="454"/>
      <c r="H344" s="454"/>
      <c r="I344" s="453"/>
      <c r="J344" s="454"/>
      <c r="K344" s="453"/>
      <c r="L344" s="453"/>
      <c r="M344" s="453"/>
      <c r="N344" s="689"/>
      <c r="O344" s="453"/>
      <c r="P344" s="688"/>
      <c r="Q344" s="446"/>
      <c r="R344" s="452"/>
      <c r="S344" s="446"/>
      <c r="U344" s="445"/>
      <c r="V344" s="450"/>
      <c r="W344" s="445"/>
      <c r="X344" s="451"/>
      <c r="Y344" s="445"/>
      <c r="Z344" s="439"/>
      <c r="AA344" s="450"/>
      <c r="AB344" s="445"/>
      <c r="AC344" s="449"/>
      <c r="AD344" s="445"/>
      <c r="AE344" s="445"/>
      <c r="AF344" s="445"/>
    </row>
    <row r="345" spans="4:32" s="435" customFormat="1" x14ac:dyDescent="0.25">
      <c r="D345" s="448"/>
      <c r="E345" s="448"/>
      <c r="F345" s="453"/>
      <c r="G345" s="454"/>
      <c r="H345" s="454"/>
      <c r="I345" s="453"/>
      <c r="J345" s="454"/>
      <c r="K345" s="453"/>
      <c r="L345" s="453"/>
      <c r="M345" s="453"/>
      <c r="N345" s="689"/>
      <c r="O345" s="453"/>
      <c r="P345" s="688"/>
      <c r="Q345" s="446"/>
      <c r="R345" s="452"/>
      <c r="S345" s="446"/>
      <c r="U345" s="445"/>
      <c r="V345" s="450"/>
      <c r="W345" s="445"/>
      <c r="X345" s="451"/>
      <c r="Y345" s="445"/>
      <c r="Z345" s="439"/>
      <c r="AA345" s="450"/>
      <c r="AB345" s="445"/>
      <c r="AC345" s="449"/>
      <c r="AD345" s="445"/>
      <c r="AE345" s="445"/>
      <c r="AF345" s="445"/>
    </row>
    <row r="346" spans="4:32" s="435" customFormat="1" x14ac:dyDescent="0.25">
      <c r="D346" s="448"/>
      <c r="E346" s="448"/>
      <c r="F346" s="453"/>
      <c r="G346" s="454"/>
      <c r="H346" s="454"/>
      <c r="I346" s="453"/>
      <c r="J346" s="454"/>
      <c r="K346" s="453"/>
      <c r="L346" s="453"/>
      <c r="M346" s="453"/>
      <c r="N346" s="689"/>
      <c r="O346" s="453"/>
      <c r="P346" s="688"/>
      <c r="Q346" s="446"/>
      <c r="R346" s="452"/>
      <c r="S346" s="446"/>
      <c r="U346" s="445"/>
      <c r="V346" s="450"/>
      <c r="W346" s="445"/>
      <c r="X346" s="451"/>
      <c r="Y346" s="445"/>
      <c r="Z346" s="439"/>
      <c r="AA346" s="450"/>
      <c r="AB346" s="445"/>
      <c r="AC346" s="449"/>
      <c r="AD346" s="445"/>
      <c r="AE346" s="445"/>
      <c r="AF346" s="445"/>
    </row>
    <row r="347" spans="4:32" s="435" customFormat="1" x14ac:dyDescent="0.25">
      <c r="D347" s="448"/>
      <c r="E347" s="448"/>
      <c r="F347" s="453"/>
      <c r="G347" s="454"/>
      <c r="H347" s="454"/>
      <c r="I347" s="453"/>
      <c r="J347" s="454"/>
      <c r="K347" s="453"/>
      <c r="L347" s="453"/>
      <c r="M347" s="453"/>
      <c r="N347" s="689"/>
      <c r="O347" s="453"/>
      <c r="P347" s="688"/>
      <c r="Q347" s="446"/>
      <c r="R347" s="452"/>
      <c r="S347" s="446"/>
      <c r="U347" s="445"/>
      <c r="V347" s="450"/>
      <c r="W347" s="445"/>
      <c r="X347" s="451"/>
      <c r="Y347" s="445"/>
      <c r="Z347" s="439"/>
      <c r="AA347" s="450"/>
      <c r="AB347" s="445"/>
      <c r="AC347" s="449"/>
      <c r="AD347" s="445"/>
      <c r="AE347" s="445"/>
      <c r="AF347" s="445"/>
    </row>
    <row r="348" spans="4:32" s="435" customFormat="1" x14ac:dyDescent="0.25">
      <c r="D348" s="448"/>
      <c r="E348" s="448"/>
      <c r="F348" s="453"/>
      <c r="G348" s="454"/>
      <c r="H348" s="454"/>
      <c r="I348" s="453"/>
      <c r="J348" s="454"/>
      <c r="K348" s="453"/>
      <c r="L348" s="453"/>
      <c r="M348" s="453"/>
      <c r="N348" s="689"/>
      <c r="O348" s="453"/>
      <c r="P348" s="688"/>
      <c r="Q348" s="446"/>
      <c r="R348" s="452"/>
      <c r="S348" s="446"/>
      <c r="U348" s="445"/>
      <c r="V348" s="450"/>
      <c r="W348" s="445"/>
      <c r="X348" s="451"/>
      <c r="Y348" s="445"/>
      <c r="Z348" s="439"/>
      <c r="AA348" s="450"/>
      <c r="AB348" s="445"/>
      <c r="AC348" s="449"/>
      <c r="AD348" s="445"/>
      <c r="AE348" s="445"/>
      <c r="AF348" s="445"/>
    </row>
    <row r="349" spans="4:32" s="435" customFormat="1" x14ac:dyDescent="0.25">
      <c r="D349" s="448"/>
      <c r="E349" s="448"/>
      <c r="F349" s="453"/>
      <c r="G349" s="454"/>
      <c r="H349" s="454"/>
      <c r="I349" s="453"/>
      <c r="J349" s="454"/>
      <c r="K349" s="453"/>
      <c r="L349" s="453"/>
      <c r="M349" s="453"/>
      <c r="N349" s="689"/>
      <c r="O349" s="453"/>
      <c r="P349" s="688"/>
      <c r="Q349" s="446"/>
      <c r="R349" s="452"/>
      <c r="S349" s="446"/>
      <c r="U349" s="445"/>
      <c r="V349" s="450"/>
      <c r="W349" s="445"/>
      <c r="X349" s="451"/>
      <c r="Y349" s="445"/>
      <c r="Z349" s="439"/>
      <c r="AA349" s="450"/>
      <c r="AB349" s="445"/>
      <c r="AC349" s="449"/>
      <c r="AD349" s="445"/>
      <c r="AE349" s="445"/>
      <c r="AF349" s="445"/>
    </row>
    <row r="350" spans="4:32" s="435" customFormat="1" x14ac:dyDescent="0.25">
      <c r="D350" s="448"/>
      <c r="E350" s="448"/>
      <c r="F350" s="453"/>
      <c r="G350" s="454"/>
      <c r="H350" s="454"/>
      <c r="I350" s="453"/>
      <c r="J350" s="454"/>
      <c r="K350" s="453"/>
      <c r="L350" s="453"/>
      <c r="M350" s="453"/>
      <c r="N350" s="689"/>
      <c r="O350" s="453"/>
      <c r="P350" s="688"/>
      <c r="Q350" s="446"/>
      <c r="R350" s="452"/>
      <c r="S350" s="446"/>
      <c r="U350" s="445"/>
      <c r="V350" s="450"/>
      <c r="W350" s="445"/>
      <c r="X350" s="451"/>
      <c r="Y350" s="445"/>
      <c r="Z350" s="439"/>
      <c r="AA350" s="450"/>
      <c r="AB350" s="445"/>
      <c r="AC350" s="449"/>
      <c r="AD350" s="445"/>
      <c r="AE350" s="445"/>
      <c r="AF350" s="445"/>
    </row>
    <row r="351" spans="4:32" s="435" customFormat="1" x14ac:dyDescent="0.25">
      <c r="D351" s="448"/>
      <c r="E351" s="448"/>
      <c r="F351" s="453"/>
      <c r="G351" s="454"/>
      <c r="H351" s="454"/>
      <c r="I351" s="453"/>
      <c r="J351" s="454"/>
      <c r="K351" s="453"/>
      <c r="L351" s="453"/>
      <c r="M351" s="453"/>
      <c r="N351" s="689"/>
      <c r="O351" s="453"/>
      <c r="P351" s="688"/>
      <c r="Q351" s="446"/>
      <c r="R351" s="452"/>
      <c r="S351" s="446"/>
      <c r="U351" s="445"/>
      <c r="V351" s="450"/>
      <c r="W351" s="445"/>
      <c r="X351" s="451"/>
      <c r="Y351" s="445"/>
      <c r="Z351" s="439"/>
      <c r="AA351" s="450"/>
      <c r="AB351" s="445"/>
      <c r="AC351" s="449"/>
      <c r="AD351" s="445"/>
      <c r="AE351" s="445"/>
      <c r="AF351" s="445"/>
    </row>
    <row r="352" spans="4:32" s="435" customFormat="1" x14ac:dyDescent="0.25">
      <c r="D352" s="448"/>
      <c r="E352" s="448"/>
      <c r="F352" s="453"/>
      <c r="G352" s="454"/>
      <c r="H352" s="454"/>
      <c r="I352" s="453"/>
      <c r="J352" s="454"/>
      <c r="K352" s="453"/>
      <c r="L352" s="453"/>
      <c r="M352" s="453"/>
      <c r="N352" s="689"/>
      <c r="O352" s="453"/>
      <c r="P352" s="688"/>
      <c r="Q352" s="446"/>
      <c r="R352" s="452"/>
      <c r="S352" s="446"/>
      <c r="U352" s="445"/>
      <c r="V352" s="450"/>
      <c r="W352" s="445"/>
      <c r="X352" s="451"/>
      <c r="Y352" s="445"/>
      <c r="Z352" s="439"/>
      <c r="AA352" s="450"/>
      <c r="AB352" s="445"/>
      <c r="AC352" s="449"/>
      <c r="AD352" s="445"/>
      <c r="AE352" s="445"/>
      <c r="AF352" s="445"/>
    </row>
    <row r="353" spans="4:32" s="435" customFormat="1" x14ac:dyDescent="0.25">
      <c r="D353" s="448"/>
      <c r="E353" s="448"/>
      <c r="F353" s="453"/>
      <c r="G353" s="454"/>
      <c r="H353" s="454"/>
      <c r="I353" s="453"/>
      <c r="J353" s="454"/>
      <c r="K353" s="453"/>
      <c r="L353" s="453"/>
      <c r="M353" s="453"/>
      <c r="N353" s="689"/>
      <c r="O353" s="453"/>
      <c r="P353" s="688"/>
      <c r="Q353" s="446"/>
      <c r="R353" s="452"/>
      <c r="S353" s="446"/>
      <c r="U353" s="445"/>
      <c r="V353" s="450"/>
      <c r="W353" s="445"/>
      <c r="X353" s="451"/>
      <c r="Y353" s="445"/>
      <c r="Z353" s="439"/>
      <c r="AA353" s="450"/>
      <c r="AB353" s="445"/>
      <c r="AC353" s="449"/>
      <c r="AD353" s="445"/>
      <c r="AE353" s="445"/>
      <c r="AF353" s="445"/>
    </row>
    <row r="354" spans="4:32" s="435" customFormat="1" x14ac:dyDescent="0.25">
      <c r="D354" s="448"/>
      <c r="E354" s="448"/>
      <c r="F354" s="453"/>
      <c r="G354" s="454"/>
      <c r="H354" s="454"/>
      <c r="I354" s="453"/>
      <c r="J354" s="454"/>
      <c r="K354" s="453"/>
      <c r="L354" s="453"/>
      <c r="M354" s="453"/>
      <c r="N354" s="689"/>
      <c r="O354" s="453"/>
      <c r="P354" s="688"/>
      <c r="Q354" s="446"/>
      <c r="R354" s="452"/>
      <c r="S354" s="446"/>
      <c r="U354" s="445"/>
      <c r="V354" s="450"/>
      <c r="W354" s="434"/>
      <c r="X354" s="451"/>
      <c r="Y354" s="445"/>
      <c r="Z354" s="439"/>
      <c r="AA354" s="450"/>
      <c r="AB354" s="445"/>
      <c r="AC354" s="449"/>
      <c r="AD354" s="445"/>
      <c r="AE354" s="445"/>
      <c r="AF354" s="445"/>
    </row>
    <row r="355" spans="4:32" s="435" customFormat="1" x14ac:dyDescent="0.25">
      <c r="D355" s="448"/>
      <c r="E355" s="448"/>
      <c r="F355" s="453"/>
      <c r="G355" s="454"/>
      <c r="H355" s="454"/>
      <c r="I355" s="453"/>
      <c r="J355" s="454"/>
      <c r="K355" s="453"/>
      <c r="L355" s="453"/>
      <c r="M355" s="453"/>
      <c r="N355" s="689"/>
      <c r="O355" s="453"/>
      <c r="P355" s="688"/>
      <c r="Q355" s="446"/>
      <c r="R355" s="452"/>
      <c r="S355" s="446"/>
      <c r="U355" s="445"/>
      <c r="V355" s="450"/>
      <c r="W355" s="434"/>
      <c r="X355" s="451"/>
      <c r="Y355" s="445"/>
      <c r="Z355" s="439"/>
      <c r="AA355" s="450"/>
      <c r="AB355" s="445"/>
      <c r="AC355" s="449"/>
      <c r="AD355" s="445"/>
      <c r="AE355" s="445"/>
      <c r="AF355" s="445"/>
    </row>
    <row r="356" spans="4:32" s="435" customFormat="1" x14ac:dyDescent="0.25">
      <c r="D356" s="448"/>
      <c r="E356" s="448"/>
      <c r="F356" s="453"/>
      <c r="G356" s="454"/>
      <c r="H356" s="454"/>
      <c r="I356" s="453"/>
      <c r="J356" s="454"/>
      <c r="K356" s="453"/>
      <c r="L356" s="453"/>
      <c r="M356" s="453"/>
      <c r="N356" s="689"/>
      <c r="O356" s="453"/>
      <c r="P356" s="688"/>
      <c r="Q356" s="446"/>
      <c r="R356" s="452"/>
      <c r="S356" s="446"/>
      <c r="U356" s="445"/>
      <c r="V356" s="450"/>
      <c r="W356" s="434"/>
      <c r="X356" s="451"/>
      <c r="Y356" s="445"/>
      <c r="Z356" s="439"/>
      <c r="AA356" s="450"/>
      <c r="AB356" s="445"/>
      <c r="AC356" s="449"/>
      <c r="AD356" s="445"/>
      <c r="AE356" s="445"/>
      <c r="AF356" s="445"/>
    </row>
    <row r="357" spans="4:32" s="435" customFormat="1" x14ac:dyDescent="0.25">
      <c r="D357" s="448"/>
      <c r="E357" s="448"/>
      <c r="F357" s="453"/>
      <c r="G357" s="454"/>
      <c r="H357" s="454"/>
      <c r="I357" s="453"/>
      <c r="J357" s="454"/>
      <c r="K357" s="453"/>
      <c r="L357" s="453"/>
      <c r="M357" s="453"/>
      <c r="N357" s="689"/>
      <c r="O357" s="453"/>
      <c r="P357" s="688"/>
      <c r="Q357" s="446"/>
      <c r="R357" s="452"/>
      <c r="S357" s="446"/>
      <c r="U357" s="445"/>
      <c r="V357" s="450"/>
      <c r="W357" s="434"/>
      <c r="X357" s="451"/>
      <c r="Y357" s="445"/>
      <c r="Z357" s="439"/>
      <c r="AA357" s="450"/>
      <c r="AB357" s="445"/>
      <c r="AC357" s="449"/>
      <c r="AD357" s="445"/>
      <c r="AE357" s="445"/>
      <c r="AF357" s="445"/>
    </row>
    <row r="358" spans="4:32" s="435" customFormat="1" x14ac:dyDescent="0.25">
      <c r="D358" s="448"/>
      <c r="E358" s="448"/>
      <c r="F358" s="453"/>
      <c r="G358" s="454"/>
      <c r="H358" s="454"/>
      <c r="I358" s="453"/>
      <c r="J358" s="454"/>
      <c r="K358" s="453"/>
      <c r="L358" s="453"/>
      <c r="M358" s="453"/>
      <c r="N358" s="689"/>
      <c r="O358" s="453"/>
      <c r="P358" s="688"/>
      <c r="Q358" s="446"/>
      <c r="R358" s="452"/>
      <c r="S358" s="446"/>
      <c r="U358" s="445"/>
      <c r="V358" s="450"/>
      <c r="W358" s="434"/>
      <c r="X358" s="451"/>
      <c r="Y358" s="445"/>
      <c r="Z358" s="439"/>
      <c r="AA358" s="450"/>
      <c r="AB358" s="445"/>
      <c r="AC358" s="449"/>
      <c r="AD358" s="445"/>
      <c r="AE358" s="445"/>
      <c r="AF358" s="445"/>
    </row>
    <row r="359" spans="4:32" s="435" customFormat="1" x14ac:dyDescent="0.25">
      <c r="D359" s="448"/>
      <c r="E359" s="448"/>
      <c r="F359" s="453"/>
      <c r="G359" s="454"/>
      <c r="H359" s="454"/>
      <c r="I359" s="453"/>
      <c r="J359" s="454"/>
      <c r="K359" s="453"/>
      <c r="L359" s="453"/>
      <c r="M359" s="453"/>
      <c r="N359" s="689"/>
      <c r="O359" s="453"/>
      <c r="P359" s="688"/>
      <c r="Q359" s="446"/>
      <c r="R359" s="452"/>
      <c r="S359" s="446"/>
      <c r="U359" s="445"/>
      <c r="V359" s="450"/>
      <c r="W359" s="434"/>
      <c r="X359" s="451"/>
      <c r="Y359" s="445"/>
      <c r="Z359" s="439"/>
      <c r="AA359" s="450"/>
      <c r="AB359" s="445"/>
      <c r="AC359" s="449"/>
      <c r="AD359" s="445"/>
      <c r="AE359" s="445"/>
      <c r="AF359" s="445"/>
    </row>
    <row r="360" spans="4:32" s="435" customFormat="1" x14ac:dyDescent="0.25">
      <c r="D360" s="448"/>
      <c r="E360" s="448"/>
      <c r="F360" s="453"/>
      <c r="G360" s="454"/>
      <c r="H360" s="454"/>
      <c r="I360" s="453"/>
      <c r="J360" s="454"/>
      <c r="K360" s="453"/>
      <c r="L360" s="453"/>
      <c r="M360" s="453"/>
      <c r="N360" s="689"/>
      <c r="O360" s="453"/>
      <c r="P360" s="688"/>
      <c r="Q360" s="446"/>
      <c r="R360" s="452"/>
      <c r="S360" s="446"/>
      <c r="U360" s="445"/>
      <c r="V360" s="450"/>
      <c r="W360" s="434"/>
      <c r="X360" s="451"/>
      <c r="Y360" s="445"/>
      <c r="Z360" s="439"/>
      <c r="AA360" s="450"/>
      <c r="AB360" s="445"/>
      <c r="AC360" s="449"/>
      <c r="AD360" s="445"/>
      <c r="AE360" s="445"/>
      <c r="AF360" s="445"/>
    </row>
    <row r="361" spans="4:32" s="435" customFormat="1" x14ac:dyDescent="0.25">
      <c r="D361" s="448"/>
      <c r="E361" s="448"/>
      <c r="F361" s="453"/>
      <c r="G361" s="454"/>
      <c r="H361" s="454"/>
      <c r="I361" s="453"/>
      <c r="J361" s="454"/>
      <c r="K361" s="453"/>
      <c r="L361" s="453"/>
      <c r="M361" s="453"/>
      <c r="N361" s="689"/>
      <c r="O361" s="453"/>
      <c r="P361" s="688"/>
      <c r="Q361" s="446"/>
      <c r="R361" s="452"/>
      <c r="S361" s="446"/>
      <c r="U361" s="445"/>
      <c r="V361" s="450"/>
      <c r="W361" s="434"/>
      <c r="X361" s="451"/>
      <c r="Y361" s="445"/>
      <c r="Z361" s="439"/>
      <c r="AA361" s="450"/>
      <c r="AB361" s="445"/>
      <c r="AC361" s="449"/>
      <c r="AD361" s="445"/>
      <c r="AE361" s="445"/>
      <c r="AF361" s="445"/>
    </row>
    <row r="362" spans="4:32" s="435" customFormat="1" x14ac:dyDescent="0.25">
      <c r="D362" s="448"/>
      <c r="E362" s="448"/>
      <c r="F362" s="453"/>
      <c r="G362" s="454"/>
      <c r="H362" s="454"/>
      <c r="I362" s="453"/>
      <c r="J362" s="454"/>
      <c r="K362" s="453"/>
      <c r="L362" s="453"/>
      <c r="M362" s="453"/>
      <c r="N362" s="689"/>
      <c r="O362" s="453"/>
      <c r="P362" s="688"/>
      <c r="Q362" s="446"/>
      <c r="R362" s="452"/>
      <c r="S362" s="446"/>
      <c r="U362" s="445"/>
      <c r="V362" s="450"/>
      <c r="W362" s="434"/>
      <c r="X362" s="451"/>
      <c r="Y362" s="445"/>
      <c r="Z362" s="439"/>
      <c r="AA362" s="450"/>
      <c r="AB362" s="445"/>
      <c r="AC362" s="449"/>
      <c r="AD362" s="445"/>
      <c r="AE362" s="445"/>
      <c r="AF362" s="445"/>
    </row>
    <row r="363" spans="4:32" s="435" customFormat="1" x14ac:dyDescent="0.25">
      <c r="D363" s="448"/>
      <c r="E363" s="448"/>
      <c r="F363" s="453"/>
      <c r="G363" s="454"/>
      <c r="H363" s="454"/>
      <c r="I363" s="453"/>
      <c r="J363" s="454"/>
      <c r="K363" s="453"/>
      <c r="L363" s="453"/>
      <c r="M363" s="453"/>
      <c r="N363" s="689"/>
      <c r="O363" s="453"/>
      <c r="P363" s="688"/>
      <c r="Q363" s="446"/>
      <c r="R363" s="452"/>
      <c r="S363" s="446"/>
      <c r="U363" s="445"/>
      <c r="V363" s="450"/>
      <c r="W363" s="434"/>
      <c r="X363" s="451"/>
      <c r="Y363" s="445"/>
      <c r="Z363" s="439"/>
      <c r="AA363" s="450"/>
      <c r="AB363" s="445"/>
      <c r="AC363" s="449"/>
      <c r="AD363" s="445"/>
      <c r="AE363" s="445"/>
      <c r="AF363" s="445"/>
    </row>
    <row r="364" spans="4:32" s="435" customFormat="1" x14ac:dyDescent="0.25">
      <c r="D364" s="448"/>
      <c r="E364" s="448"/>
      <c r="F364" s="453"/>
      <c r="G364" s="454"/>
      <c r="H364" s="454"/>
      <c r="I364" s="453"/>
      <c r="J364" s="454"/>
      <c r="K364" s="453"/>
      <c r="L364" s="453"/>
      <c r="M364" s="453"/>
      <c r="N364" s="689"/>
      <c r="O364" s="453"/>
      <c r="P364" s="688"/>
      <c r="Q364" s="446"/>
      <c r="R364" s="452"/>
      <c r="S364" s="446"/>
      <c r="U364" s="445"/>
      <c r="V364" s="450"/>
      <c r="W364" s="434"/>
      <c r="X364" s="451"/>
      <c r="Y364" s="445"/>
      <c r="Z364" s="439"/>
      <c r="AA364" s="450"/>
      <c r="AB364" s="445"/>
      <c r="AC364" s="449"/>
      <c r="AD364" s="445"/>
      <c r="AE364" s="445"/>
      <c r="AF364" s="445"/>
    </row>
    <row r="365" spans="4:32" s="435" customFormat="1" x14ac:dyDescent="0.25">
      <c r="D365" s="448"/>
      <c r="E365" s="448"/>
      <c r="F365" s="453"/>
      <c r="G365" s="454"/>
      <c r="H365" s="454"/>
      <c r="I365" s="453"/>
      <c r="J365" s="454"/>
      <c r="K365" s="453"/>
      <c r="L365" s="453"/>
      <c r="M365" s="453"/>
      <c r="N365" s="689"/>
      <c r="O365" s="453"/>
      <c r="P365" s="688"/>
      <c r="Q365" s="446"/>
      <c r="R365" s="452"/>
      <c r="S365" s="446"/>
      <c r="U365" s="445"/>
      <c r="V365" s="450"/>
      <c r="W365" s="434"/>
      <c r="X365" s="451"/>
      <c r="Y365" s="445"/>
      <c r="Z365" s="439"/>
      <c r="AA365" s="450"/>
      <c r="AB365" s="445"/>
      <c r="AC365" s="449"/>
      <c r="AD365" s="445"/>
      <c r="AE365" s="445"/>
      <c r="AF365" s="445"/>
    </row>
    <row r="366" spans="4:32" s="435" customFormat="1" x14ac:dyDescent="0.25">
      <c r="D366" s="448"/>
      <c r="E366" s="448"/>
      <c r="F366" s="453"/>
      <c r="G366" s="454"/>
      <c r="H366" s="454"/>
      <c r="I366" s="453"/>
      <c r="J366" s="454"/>
      <c r="K366" s="453"/>
      <c r="L366" s="453"/>
      <c r="M366" s="453"/>
      <c r="N366" s="689"/>
      <c r="O366" s="453"/>
      <c r="P366" s="688"/>
      <c r="Q366" s="446"/>
      <c r="R366" s="452"/>
      <c r="S366" s="446"/>
      <c r="U366" s="445"/>
      <c r="V366" s="450"/>
      <c r="W366" s="434"/>
      <c r="X366" s="451"/>
      <c r="Y366" s="445"/>
      <c r="Z366" s="439"/>
      <c r="AA366" s="450"/>
      <c r="AB366" s="445"/>
      <c r="AC366" s="449"/>
      <c r="AD366" s="445"/>
      <c r="AE366" s="445"/>
      <c r="AF366" s="445"/>
    </row>
    <row r="367" spans="4:32" s="435" customFormat="1" x14ac:dyDescent="0.25">
      <c r="D367" s="448"/>
      <c r="E367" s="448"/>
      <c r="F367" s="453"/>
      <c r="G367" s="454"/>
      <c r="H367" s="454"/>
      <c r="I367" s="453"/>
      <c r="J367" s="454"/>
      <c r="K367" s="453"/>
      <c r="L367" s="453"/>
      <c r="M367" s="453"/>
      <c r="N367" s="689"/>
      <c r="O367" s="453"/>
      <c r="P367" s="688"/>
      <c r="Q367" s="446"/>
      <c r="R367" s="452"/>
      <c r="S367" s="446"/>
      <c r="U367" s="445"/>
      <c r="V367" s="450"/>
      <c r="W367" s="434"/>
      <c r="X367" s="451"/>
      <c r="Y367" s="445"/>
      <c r="Z367" s="439"/>
      <c r="AA367" s="450"/>
      <c r="AB367" s="445"/>
      <c r="AC367" s="449"/>
      <c r="AD367" s="445"/>
      <c r="AE367" s="445"/>
      <c r="AF367" s="445"/>
    </row>
    <row r="368" spans="4:32" s="435" customFormat="1" x14ac:dyDescent="0.25">
      <c r="D368" s="448"/>
      <c r="E368" s="448"/>
      <c r="F368" s="453"/>
      <c r="G368" s="454"/>
      <c r="H368" s="454"/>
      <c r="I368" s="453"/>
      <c r="J368" s="454"/>
      <c r="K368" s="453"/>
      <c r="L368" s="453"/>
      <c r="M368" s="453"/>
      <c r="N368" s="689"/>
      <c r="O368" s="453"/>
      <c r="P368" s="688"/>
      <c r="Q368" s="446"/>
      <c r="R368" s="452"/>
      <c r="S368" s="446"/>
      <c r="U368" s="445"/>
      <c r="V368" s="450"/>
      <c r="W368" s="434"/>
      <c r="X368" s="451"/>
      <c r="Y368" s="445"/>
      <c r="Z368" s="439"/>
      <c r="AA368" s="450"/>
      <c r="AB368" s="445"/>
      <c r="AC368" s="449"/>
      <c r="AD368" s="445"/>
      <c r="AE368" s="445"/>
      <c r="AF368" s="445"/>
    </row>
    <row r="369" spans="4:32" s="435" customFormat="1" x14ac:dyDescent="0.25">
      <c r="D369" s="448"/>
      <c r="E369" s="448"/>
      <c r="F369" s="453"/>
      <c r="G369" s="454"/>
      <c r="H369" s="454"/>
      <c r="I369" s="453"/>
      <c r="J369" s="454"/>
      <c r="K369" s="453"/>
      <c r="L369" s="453"/>
      <c r="M369" s="453"/>
      <c r="N369" s="689"/>
      <c r="O369" s="453"/>
      <c r="P369" s="688"/>
      <c r="Q369" s="446"/>
      <c r="R369" s="452"/>
      <c r="S369" s="446"/>
      <c r="U369" s="445"/>
      <c r="V369" s="450"/>
      <c r="W369" s="434"/>
      <c r="X369" s="451"/>
      <c r="Y369" s="445"/>
      <c r="Z369" s="439"/>
      <c r="AA369" s="450"/>
      <c r="AB369" s="445"/>
      <c r="AC369" s="449"/>
      <c r="AD369" s="445"/>
      <c r="AE369" s="445"/>
      <c r="AF369" s="445"/>
    </row>
    <row r="370" spans="4:32" s="435" customFormat="1" x14ac:dyDescent="0.25">
      <c r="D370" s="448"/>
      <c r="E370" s="448"/>
      <c r="F370" s="453"/>
      <c r="G370" s="454"/>
      <c r="H370" s="454"/>
      <c r="I370" s="453"/>
      <c r="J370" s="454"/>
      <c r="K370" s="453"/>
      <c r="L370" s="453"/>
      <c r="M370" s="453"/>
      <c r="N370" s="689"/>
      <c r="O370" s="453"/>
      <c r="P370" s="688"/>
      <c r="Q370" s="446"/>
      <c r="R370" s="452"/>
      <c r="S370" s="446"/>
      <c r="U370" s="445"/>
      <c r="V370" s="450"/>
      <c r="W370" s="434"/>
      <c r="X370" s="451"/>
      <c r="Y370" s="445"/>
      <c r="Z370" s="439"/>
      <c r="AA370" s="450"/>
      <c r="AB370" s="445"/>
      <c r="AC370" s="449"/>
      <c r="AD370" s="445"/>
      <c r="AE370" s="445"/>
      <c r="AF370" s="445"/>
    </row>
    <row r="371" spans="4:32" s="435" customFormat="1" x14ac:dyDescent="0.25">
      <c r="D371" s="448"/>
      <c r="E371" s="448"/>
      <c r="F371" s="453"/>
      <c r="G371" s="454"/>
      <c r="H371" s="454"/>
      <c r="I371" s="453"/>
      <c r="J371" s="454"/>
      <c r="K371" s="453"/>
      <c r="L371" s="453"/>
      <c r="M371" s="453"/>
      <c r="N371" s="689"/>
      <c r="O371" s="453"/>
      <c r="P371" s="688"/>
      <c r="Q371" s="446"/>
      <c r="R371" s="452"/>
      <c r="S371" s="446"/>
      <c r="U371" s="445"/>
      <c r="V371" s="450"/>
      <c r="W371" s="434"/>
      <c r="X371" s="451"/>
      <c r="Y371" s="445"/>
      <c r="Z371" s="439"/>
      <c r="AA371" s="450"/>
      <c r="AB371" s="445"/>
      <c r="AC371" s="449"/>
      <c r="AD371" s="445"/>
      <c r="AE371" s="445"/>
      <c r="AF371" s="445"/>
    </row>
    <row r="372" spans="4:32" s="435" customFormat="1" x14ac:dyDescent="0.25">
      <c r="D372" s="448"/>
      <c r="E372" s="448"/>
      <c r="F372" s="453"/>
      <c r="G372" s="454"/>
      <c r="H372" s="454"/>
      <c r="I372" s="453"/>
      <c r="J372" s="454"/>
      <c r="K372" s="453"/>
      <c r="L372" s="453"/>
      <c r="M372" s="453"/>
      <c r="N372" s="689"/>
      <c r="O372" s="453"/>
      <c r="P372" s="688"/>
      <c r="Q372" s="446"/>
      <c r="R372" s="452"/>
      <c r="S372" s="446"/>
      <c r="U372" s="445"/>
      <c r="V372" s="450"/>
      <c r="W372" s="434"/>
      <c r="X372" s="451"/>
      <c r="Y372" s="445"/>
      <c r="Z372" s="439"/>
      <c r="AA372" s="450"/>
      <c r="AB372" s="445"/>
      <c r="AC372" s="449"/>
      <c r="AD372" s="445"/>
      <c r="AE372" s="445"/>
      <c r="AF372" s="445"/>
    </row>
    <row r="373" spans="4:32" s="435" customFormat="1" x14ac:dyDescent="0.25">
      <c r="D373" s="448"/>
      <c r="E373" s="448"/>
      <c r="F373" s="453"/>
      <c r="G373" s="454"/>
      <c r="H373" s="454"/>
      <c r="I373" s="453"/>
      <c r="J373" s="454"/>
      <c r="K373" s="453"/>
      <c r="L373" s="453"/>
      <c r="M373" s="453"/>
      <c r="N373" s="689"/>
      <c r="O373" s="453"/>
      <c r="P373" s="688"/>
      <c r="Q373" s="446"/>
      <c r="R373" s="452"/>
      <c r="S373" s="446"/>
      <c r="U373" s="445"/>
      <c r="V373" s="450"/>
      <c r="W373" s="434"/>
      <c r="X373" s="451"/>
      <c r="Y373" s="445"/>
      <c r="Z373" s="439"/>
      <c r="AA373" s="450"/>
      <c r="AB373" s="445"/>
      <c r="AC373" s="449"/>
      <c r="AD373" s="445"/>
      <c r="AE373" s="445"/>
      <c r="AF373" s="445"/>
    </row>
    <row r="374" spans="4:32" s="435" customFormat="1" x14ac:dyDescent="0.25">
      <c r="D374" s="448"/>
      <c r="E374" s="448"/>
      <c r="F374" s="453"/>
      <c r="G374" s="454"/>
      <c r="H374" s="454"/>
      <c r="I374" s="453"/>
      <c r="J374" s="454"/>
      <c r="K374" s="453"/>
      <c r="L374" s="453"/>
      <c r="M374" s="453"/>
      <c r="N374" s="689"/>
      <c r="O374" s="453"/>
      <c r="P374" s="688"/>
      <c r="Q374" s="446"/>
      <c r="R374" s="452"/>
      <c r="S374" s="446"/>
      <c r="U374" s="445"/>
      <c r="V374" s="450"/>
      <c r="W374" s="434"/>
      <c r="X374" s="451"/>
      <c r="Y374" s="445"/>
      <c r="Z374" s="439"/>
      <c r="AA374" s="450"/>
      <c r="AB374" s="445"/>
      <c r="AC374" s="449"/>
      <c r="AD374" s="445"/>
      <c r="AE374" s="445"/>
      <c r="AF374" s="445"/>
    </row>
    <row r="375" spans="4:32" s="435" customFormat="1" x14ac:dyDescent="0.25">
      <c r="D375" s="448"/>
      <c r="E375" s="448"/>
      <c r="F375" s="453"/>
      <c r="G375" s="454"/>
      <c r="H375" s="454"/>
      <c r="I375" s="453"/>
      <c r="J375" s="454"/>
      <c r="K375" s="453"/>
      <c r="L375" s="453"/>
      <c r="M375" s="453"/>
      <c r="N375" s="689"/>
      <c r="O375" s="453"/>
      <c r="P375" s="688"/>
      <c r="Q375" s="446"/>
      <c r="R375" s="452"/>
      <c r="S375" s="446"/>
      <c r="U375" s="445"/>
      <c r="V375" s="450"/>
      <c r="W375" s="434"/>
      <c r="X375" s="451"/>
      <c r="Y375" s="445"/>
      <c r="Z375" s="439"/>
      <c r="AA375" s="450"/>
      <c r="AB375" s="445"/>
      <c r="AC375" s="449"/>
      <c r="AD375" s="445"/>
      <c r="AE375" s="445"/>
      <c r="AF375" s="445"/>
    </row>
    <row r="376" spans="4:32" s="435" customFormat="1" x14ac:dyDescent="0.25">
      <c r="D376" s="448"/>
      <c r="E376" s="448"/>
      <c r="F376" s="453"/>
      <c r="G376" s="454"/>
      <c r="H376" s="454"/>
      <c r="I376" s="453"/>
      <c r="J376" s="454"/>
      <c r="K376" s="453"/>
      <c r="L376" s="453"/>
      <c r="M376" s="453"/>
      <c r="N376" s="689"/>
      <c r="O376" s="453"/>
      <c r="P376" s="688"/>
      <c r="Q376" s="446"/>
      <c r="R376" s="452"/>
      <c r="S376" s="446"/>
      <c r="U376" s="445"/>
      <c r="V376" s="450"/>
      <c r="W376" s="434"/>
      <c r="X376" s="451"/>
      <c r="Y376" s="445"/>
      <c r="Z376" s="439"/>
      <c r="AA376" s="450"/>
      <c r="AB376" s="445"/>
      <c r="AC376" s="449"/>
      <c r="AD376" s="445"/>
      <c r="AE376" s="445"/>
      <c r="AF376" s="445"/>
    </row>
    <row r="377" spans="4:32" s="435" customFormat="1" x14ac:dyDescent="0.25">
      <c r="D377" s="448"/>
      <c r="E377" s="448"/>
      <c r="F377" s="453"/>
      <c r="G377" s="454"/>
      <c r="H377" s="454"/>
      <c r="I377" s="453"/>
      <c r="J377" s="454"/>
      <c r="K377" s="453"/>
      <c r="L377" s="453"/>
      <c r="M377" s="453"/>
      <c r="N377" s="689"/>
      <c r="O377" s="453"/>
      <c r="P377" s="688"/>
      <c r="Q377" s="446"/>
      <c r="R377" s="452"/>
      <c r="S377" s="446"/>
      <c r="U377" s="445"/>
      <c r="V377" s="450"/>
      <c r="W377" s="434"/>
      <c r="X377" s="451"/>
      <c r="Y377" s="445"/>
      <c r="Z377" s="439"/>
      <c r="AA377" s="450"/>
      <c r="AB377" s="445"/>
      <c r="AC377" s="449"/>
      <c r="AD377" s="445"/>
      <c r="AE377" s="445"/>
      <c r="AF377" s="445"/>
    </row>
    <row r="378" spans="4:32" s="435" customFormat="1" x14ac:dyDescent="0.25">
      <c r="D378" s="448"/>
      <c r="E378" s="448"/>
      <c r="F378" s="453"/>
      <c r="G378" s="454"/>
      <c r="H378" s="454"/>
      <c r="I378" s="453"/>
      <c r="J378" s="454"/>
      <c r="K378" s="453"/>
      <c r="L378" s="453"/>
      <c r="M378" s="453"/>
      <c r="N378" s="689"/>
      <c r="O378" s="453"/>
      <c r="P378" s="688"/>
      <c r="Q378" s="446"/>
      <c r="R378" s="452"/>
      <c r="S378" s="446"/>
      <c r="U378" s="445"/>
      <c r="V378" s="450"/>
      <c r="W378" s="434"/>
      <c r="X378" s="451"/>
      <c r="Y378" s="445"/>
      <c r="Z378" s="439"/>
      <c r="AA378" s="450"/>
      <c r="AB378" s="445"/>
      <c r="AC378" s="449"/>
      <c r="AD378" s="445"/>
      <c r="AE378" s="445"/>
      <c r="AF378" s="445"/>
    </row>
    <row r="379" spans="4:32" s="435" customFormat="1" x14ac:dyDescent="0.25">
      <c r="D379" s="448"/>
      <c r="E379" s="448"/>
      <c r="F379" s="453"/>
      <c r="G379" s="454"/>
      <c r="H379" s="454"/>
      <c r="I379" s="453"/>
      <c r="J379" s="454"/>
      <c r="K379" s="453"/>
      <c r="L379" s="453"/>
      <c r="M379" s="453"/>
      <c r="N379" s="689"/>
      <c r="O379" s="453"/>
      <c r="P379" s="688"/>
      <c r="Q379" s="446"/>
      <c r="R379" s="452"/>
      <c r="S379" s="446"/>
      <c r="U379" s="445"/>
      <c r="V379" s="450"/>
      <c r="W379" s="434"/>
      <c r="X379" s="451"/>
      <c r="Y379" s="445"/>
      <c r="Z379" s="439"/>
      <c r="AA379" s="450"/>
      <c r="AB379" s="445"/>
      <c r="AC379" s="449"/>
      <c r="AD379" s="445"/>
      <c r="AE379" s="445"/>
      <c r="AF379" s="445"/>
    </row>
    <row r="380" spans="4:32" s="435" customFormat="1" x14ac:dyDescent="0.25">
      <c r="D380" s="448"/>
      <c r="E380" s="448"/>
      <c r="F380" s="453"/>
      <c r="G380" s="454"/>
      <c r="H380" s="454"/>
      <c r="I380" s="453"/>
      <c r="J380" s="454"/>
      <c r="K380" s="453"/>
      <c r="L380" s="453"/>
      <c r="M380" s="453"/>
      <c r="N380" s="689"/>
      <c r="O380" s="453"/>
      <c r="P380" s="688"/>
      <c r="Q380" s="446"/>
      <c r="R380" s="452"/>
      <c r="S380" s="446"/>
      <c r="U380" s="445"/>
      <c r="V380" s="450"/>
      <c r="W380" s="434"/>
      <c r="X380" s="451"/>
      <c r="Y380" s="445"/>
      <c r="Z380" s="439"/>
      <c r="AA380" s="450"/>
      <c r="AB380" s="445"/>
      <c r="AC380" s="449"/>
      <c r="AD380" s="445"/>
      <c r="AE380" s="445"/>
      <c r="AF380" s="445"/>
    </row>
    <row r="381" spans="4:32" s="435" customFormat="1" x14ac:dyDescent="0.25">
      <c r="D381" s="448"/>
      <c r="E381" s="448"/>
      <c r="F381" s="453"/>
      <c r="G381" s="454"/>
      <c r="H381" s="454"/>
      <c r="I381" s="453"/>
      <c r="J381" s="454"/>
      <c r="K381" s="453"/>
      <c r="L381" s="453"/>
      <c r="M381" s="453"/>
      <c r="N381" s="689"/>
      <c r="O381" s="453"/>
      <c r="P381" s="688"/>
      <c r="Q381" s="446"/>
      <c r="R381" s="452"/>
      <c r="S381" s="446"/>
      <c r="U381" s="445"/>
      <c r="V381" s="450"/>
      <c r="W381" s="434"/>
      <c r="X381" s="451"/>
      <c r="Y381" s="445"/>
      <c r="Z381" s="439"/>
      <c r="AA381" s="450"/>
      <c r="AB381" s="445"/>
      <c r="AC381" s="449"/>
      <c r="AD381" s="445"/>
      <c r="AE381" s="445"/>
      <c r="AF381" s="445"/>
    </row>
    <row r="382" spans="4:32" s="435" customFormat="1" x14ac:dyDescent="0.25">
      <c r="D382" s="448"/>
      <c r="E382" s="448"/>
      <c r="F382" s="453"/>
      <c r="G382" s="454"/>
      <c r="H382" s="454"/>
      <c r="I382" s="453"/>
      <c r="J382" s="454"/>
      <c r="K382" s="453"/>
      <c r="L382" s="453"/>
      <c r="M382" s="453"/>
      <c r="N382" s="689"/>
      <c r="O382" s="453"/>
      <c r="P382" s="688"/>
      <c r="Q382" s="446"/>
      <c r="R382" s="452"/>
      <c r="S382" s="446"/>
      <c r="U382" s="445"/>
      <c r="V382" s="450"/>
      <c r="W382" s="434"/>
      <c r="X382" s="451"/>
      <c r="Y382" s="445"/>
      <c r="Z382" s="439"/>
      <c r="AA382" s="450"/>
      <c r="AB382" s="445"/>
      <c r="AC382" s="449"/>
      <c r="AD382" s="445"/>
      <c r="AE382" s="445"/>
      <c r="AF382" s="445"/>
    </row>
    <row r="383" spans="4:32" s="435" customFormat="1" x14ac:dyDescent="0.25">
      <c r="D383" s="448"/>
      <c r="E383" s="448"/>
      <c r="F383" s="453"/>
      <c r="G383" s="454"/>
      <c r="H383" s="454"/>
      <c r="I383" s="453"/>
      <c r="J383" s="454"/>
      <c r="K383" s="453"/>
      <c r="L383" s="453"/>
      <c r="M383" s="453"/>
      <c r="N383" s="689"/>
      <c r="O383" s="453"/>
      <c r="P383" s="688"/>
      <c r="Q383" s="446"/>
      <c r="R383" s="452"/>
      <c r="S383" s="446"/>
      <c r="U383" s="445"/>
      <c r="V383" s="450"/>
      <c r="W383" s="434"/>
      <c r="X383" s="451"/>
      <c r="Y383" s="445"/>
      <c r="Z383" s="439"/>
      <c r="AA383" s="450"/>
      <c r="AB383" s="445"/>
      <c r="AC383" s="449"/>
      <c r="AD383" s="445"/>
      <c r="AE383" s="445"/>
      <c r="AF383" s="445"/>
    </row>
    <row r="384" spans="4:32" s="435" customFormat="1" x14ac:dyDescent="0.25">
      <c r="D384" s="448"/>
      <c r="E384" s="448"/>
      <c r="F384" s="453"/>
      <c r="G384" s="454"/>
      <c r="H384" s="454"/>
      <c r="I384" s="453"/>
      <c r="J384" s="454"/>
      <c r="K384" s="453"/>
      <c r="L384" s="453"/>
      <c r="M384" s="453"/>
      <c r="N384" s="689"/>
      <c r="O384" s="453"/>
      <c r="P384" s="688"/>
      <c r="Q384" s="446"/>
      <c r="R384" s="452"/>
      <c r="S384" s="446"/>
      <c r="U384" s="445"/>
      <c r="V384" s="450"/>
      <c r="W384" s="434"/>
      <c r="X384" s="451"/>
      <c r="Y384" s="445"/>
      <c r="Z384" s="439"/>
      <c r="AA384" s="450"/>
      <c r="AB384" s="445"/>
      <c r="AC384" s="449"/>
      <c r="AD384" s="445"/>
      <c r="AE384" s="445"/>
      <c r="AF384" s="445"/>
    </row>
    <row r="385" spans="4:32" s="435" customFormat="1" x14ac:dyDescent="0.25">
      <c r="D385" s="448"/>
      <c r="E385" s="448"/>
      <c r="F385" s="453"/>
      <c r="G385" s="454"/>
      <c r="H385" s="454"/>
      <c r="I385" s="453"/>
      <c r="J385" s="454"/>
      <c r="K385" s="453"/>
      <c r="L385" s="453"/>
      <c r="M385" s="453"/>
      <c r="N385" s="689"/>
      <c r="O385" s="453"/>
      <c r="P385" s="688"/>
      <c r="Q385" s="446"/>
      <c r="R385" s="452"/>
      <c r="S385" s="446"/>
      <c r="U385" s="445"/>
      <c r="V385" s="450"/>
      <c r="W385" s="434"/>
      <c r="X385" s="451"/>
      <c r="Y385" s="445"/>
      <c r="Z385" s="439"/>
      <c r="AA385" s="450"/>
      <c r="AB385" s="445"/>
      <c r="AC385" s="449"/>
      <c r="AD385" s="445"/>
      <c r="AE385" s="445"/>
      <c r="AF385" s="445"/>
    </row>
    <row r="386" spans="4:32" s="435" customFormat="1" x14ac:dyDescent="0.25">
      <c r="D386" s="448"/>
      <c r="E386" s="448"/>
      <c r="F386" s="453"/>
      <c r="G386" s="454"/>
      <c r="H386" s="454"/>
      <c r="I386" s="453"/>
      <c r="J386" s="454"/>
      <c r="K386" s="453"/>
      <c r="L386" s="453"/>
      <c r="M386" s="453"/>
      <c r="N386" s="689"/>
      <c r="O386" s="453"/>
      <c r="P386" s="688"/>
      <c r="Q386" s="446"/>
      <c r="R386" s="452"/>
      <c r="S386" s="446"/>
      <c r="U386" s="445"/>
      <c r="V386" s="450"/>
      <c r="W386" s="434"/>
      <c r="X386" s="451"/>
      <c r="Y386" s="445"/>
      <c r="Z386" s="439"/>
      <c r="AA386" s="450"/>
      <c r="AB386" s="445"/>
      <c r="AC386" s="449"/>
      <c r="AD386" s="445"/>
      <c r="AE386" s="445"/>
      <c r="AF386" s="445"/>
    </row>
    <row r="387" spans="4:32" s="435" customFormat="1" x14ac:dyDescent="0.25">
      <c r="D387" s="448"/>
      <c r="E387" s="448"/>
      <c r="F387" s="453"/>
      <c r="G387" s="454"/>
      <c r="H387" s="454"/>
      <c r="I387" s="453"/>
      <c r="J387" s="454"/>
      <c r="K387" s="453"/>
      <c r="L387" s="453"/>
      <c r="M387" s="453"/>
      <c r="N387" s="689"/>
      <c r="O387" s="453"/>
      <c r="P387" s="688"/>
      <c r="Q387" s="446"/>
      <c r="R387" s="452"/>
      <c r="S387" s="446"/>
      <c r="U387" s="445"/>
      <c r="V387" s="450"/>
      <c r="W387" s="434"/>
      <c r="X387" s="451"/>
      <c r="Y387" s="445"/>
      <c r="Z387" s="439"/>
      <c r="AA387" s="450"/>
      <c r="AB387" s="445"/>
      <c r="AC387" s="449"/>
      <c r="AD387" s="445"/>
      <c r="AE387" s="445"/>
      <c r="AF387" s="445"/>
    </row>
    <row r="388" spans="4:32" s="435" customFormat="1" x14ac:dyDescent="0.25">
      <c r="D388" s="448"/>
      <c r="E388" s="448"/>
      <c r="F388" s="453"/>
      <c r="G388" s="454"/>
      <c r="H388" s="454"/>
      <c r="I388" s="453"/>
      <c r="J388" s="454"/>
      <c r="K388" s="453"/>
      <c r="L388" s="453"/>
      <c r="M388" s="453"/>
      <c r="N388" s="689"/>
      <c r="O388" s="453"/>
      <c r="P388" s="688"/>
      <c r="Q388" s="446"/>
      <c r="R388" s="452"/>
      <c r="S388" s="446"/>
      <c r="U388" s="445"/>
      <c r="V388" s="450"/>
      <c r="W388" s="434"/>
      <c r="X388" s="451"/>
      <c r="Y388" s="445"/>
      <c r="Z388" s="439"/>
      <c r="AA388" s="450"/>
      <c r="AB388" s="445"/>
      <c r="AC388" s="449"/>
      <c r="AD388" s="445"/>
      <c r="AE388" s="445"/>
      <c r="AF388" s="445"/>
    </row>
    <row r="389" spans="4:32" s="435" customFormat="1" x14ac:dyDescent="0.25">
      <c r="D389" s="448"/>
      <c r="E389" s="448"/>
      <c r="F389" s="453"/>
      <c r="G389" s="454"/>
      <c r="H389" s="454"/>
      <c r="I389" s="453"/>
      <c r="J389" s="454"/>
      <c r="K389" s="453"/>
      <c r="L389" s="453"/>
      <c r="M389" s="453"/>
      <c r="N389" s="689"/>
      <c r="O389" s="453"/>
      <c r="P389" s="688"/>
      <c r="Q389" s="446"/>
      <c r="R389" s="452"/>
      <c r="S389" s="446"/>
      <c r="U389" s="445"/>
      <c r="V389" s="450"/>
      <c r="W389" s="434"/>
      <c r="X389" s="451"/>
      <c r="Y389" s="445"/>
      <c r="Z389" s="439"/>
      <c r="AA389" s="450"/>
      <c r="AB389" s="445"/>
      <c r="AC389" s="449"/>
      <c r="AD389" s="445"/>
      <c r="AE389" s="445"/>
      <c r="AF389" s="445"/>
    </row>
    <row r="390" spans="4:32" s="435" customFormat="1" x14ac:dyDescent="0.25">
      <c r="D390" s="448"/>
      <c r="E390" s="448"/>
      <c r="F390" s="453"/>
      <c r="G390" s="454"/>
      <c r="H390" s="454"/>
      <c r="I390" s="453"/>
      <c r="J390" s="454"/>
      <c r="K390" s="453"/>
      <c r="L390" s="453"/>
      <c r="M390" s="453"/>
      <c r="N390" s="689"/>
      <c r="O390" s="453"/>
      <c r="P390" s="688"/>
      <c r="Q390" s="446"/>
      <c r="R390" s="452"/>
      <c r="S390" s="446"/>
      <c r="U390" s="445"/>
      <c r="V390" s="450"/>
      <c r="W390" s="434"/>
      <c r="X390" s="451"/>
      <c r="Y390" s="445"/>
      <c r="Z390" s="439"/>
      <c r="AA390" s="450"/>
      <c r="AB390" s="445"/>
      <c r="AC390" s="449"/>
      <c r="AD390" s="445"/>
      <c r="AE390" s="445"/>
      <c r="AF390" s="445"/>
    </row>
    <row r="391" spans="4:32" s="435" customFormat="1" x14ac:dyDescent="0.25">
      <c r="D391" s="448"/>
      <c r="E391" s="448"/>
      <c r="F391" s="453"/>
      <c r="G391" s="454"/>
      <c r="H391" s="454"/>
      <c r="I391" s="453"/>
      <c r="J391" s="454"/>
      <c r="K391" s="453"/>
      <c r="L391" s="453"/>
      <c r="M391" s="453"/>
      <c r="N391" s="689"/>
      <c r="O391" s="453"/>
      <c r="P391" s="688"/>
      <c r="Q391" s="446"/>
      <c r="R391" s="452"/>
      <c r="S391" s="446"/>
      <c r="U391" s="445"/>
      <c r="V391" s="450"/>
      <c r="W391" s="434"/>
      <c r="X391" s="451"/>
      <c r="Y391" s="445"/>
      <c r="Z391" s="439"/>
      <c r="AA391" s="450"/>
      <c r="AB391" s="445"/>
      <c r="AC391" s="449"/>
      <c r="AD391" s="445"/>
      <c r="AE391" s="445"/>
      <c r="AF391" s="445"/>
    </row>
    <row r="392" spans="4:32" s="435" customFormat="1" x14ac:dyDescent="0.25">
      <c r="D392" s="448"/>
      <c r="E392" s="448"/>
      <c r="F392" s="453"/>
      <c r="G392" s="454"/>
      <c r="H392" s="454"/>
      <c r="I392" s="453"/>
      <c r="J392" s="454"/>
      <c r="K392" s="453"/>
      <c r="L392" s="453"/>
      <c r="M392" s="453"/>
      <c r="N392" s="689"/>
      <c r="O392" s="453"/>
      <c r="P392" s="688"/>
      <c r="Q392" s="446"/>
      <c r="R392" s="452"/>
      <c r="S392" s="446"/>
      <c r="U392" s="445"/>
      <c r="V392" s="450"/>
      <c r="W392" s="434"/>
      <c r="X392" s="451"/>
      <c r="Y392" s="445"/>
      <c r="Z392" s="439"/>
      <c r="AA392" s="450"/>
      <c r="AB392" s="445"/>
      <c r="AC392" s="449"/>
      <c r="AD392" s="445"/>
      <c r="AE392" s="445"/>
      <c r="AF392" s="445"/>
    </row>
    <row r="393" spans="4:32" s="435" customFormat="1" x14ac:dyDescent="0.25">
      <c r="D393" s="448"/>
      <c r="E393" s="448"/>
      <c r="F393" s="453"/>
      <c r="G393" s="454"/>
      <c r="H393" s="454"/>
      <c r="I393" s="453"/>
      <c r="J393" s="454"/>
      <c r="K393" s="453"/>
      <c r="L393" s="453"/>
      <c r="M393" s="453"/>
      <c r="N393" s="689"/>
      <c r="O393" s="453"/>
      <c r="P393" s="688"/>
      <c r="Q393" s="446"/>
      <c r="R393" s="452"/>
      <c r="S393" s="446"/>
      <c r="U393" s="445"/>
      <c r="V393" s="450"/>
      <c r="W393" s="434"/>
      <c r="X393" s="451"/>
      <c r="Y393" s="445"/>
      <c r="Z393" s="439"/>
      <c r="AA393" s="450"/>
      <c r="AB393" s="445"/>
      <c r="AC393" s="449"/>
      <c r="AD393" s="445"/>
      <c r="AE393" s="445"/>
      <c r="AF393" s="445"/>
    </row>
    <row r="394" spans="4:32" s="435" customFormat="1" x14ac:dyDescent="0.25">
      <c r="D394" s="448"/>
      <c r="E394" s="448"/>
      <c r="F394" s="453"/>
      <c r="G394" s="454"/>
      <c r="H394" s="454"/>
      <c r="I394" s="453"/>
      <c r="J394" s="454"/>
      <c r="K394" s="453"/>
      <c r="L394" s="453"/>
      <c r="M394" s="453"/>
      <c r="N394" s="689"/>
      <c r="O394" s="453"/>
      <c r="P394" s="688"/>
      <c r="Q394" s="446"/>
      <c r="R394" s="452"/>
      <c r="S394" s="446"/>
      <c r="U394" s="445"/>
      <c r="V394" s="450"/>
      <c r="W394" s="434"/>
      <c r="X394" s="451"/>
      <c r="Y394" s="445"/>
      <c r="Z394" s="439"/>
      <c r="AA394" s="450"/>
      <c r="AB394" s="445"/>
      <c r="AC394" s="449"/>
      <c r="AD394" s="445"/>
      <c r="AE394" s="445"/>
      <c r="AF394" s="445"/>
    </row>
    <row r="395" spans="4:32" s="435" customFormat="1" x14ac:dyDescent="0.25">
      <c r="D395" s="448"/>
      <c r="E395" s="448"/>
      <c r="F395" s="453"/>
      <c r="G395" s="454"/>
      <c r="H395" s="454"/>
      <c r="I395" s="453"/>
      <c r="J395" s="454"/>
      <c r="K395" s="453"/>
      <c r="L395" s="453"/>
      <c r="M395" s="453"/>
      <c r="N395" s="689"/>
      <c r="O395" s="453"/>
      <c r="P395" s="688"/>
      <c r="Q395" s="446"/>
      <c r="R395" s="452"/>
      <c r="S395" s="446"/>
      <c r="U395" s="445"/>
      <c r="V395" s="450"/>
      <c r="W395" s="434"/>
      <c r="X395" s="451"/>
      <c r="Y395" s="445"/>
      <c r="Z395" s="439"/>
      <c r="AA395" s="450"/>
      <c r="AB395" s="445"/>
      <c r="AC395" s="449"/>
      <c r="AD395" s="445"/>
      <c r="AE395" s="445"/>
      <c r="AF395" s="445"/>
    </row>
    <row r="396" spans="4:32" s="435" customFormat="1" x14ac:dyDescent="0.25">
      <c r="D396" s="448"/>
      <c r="E396" s="448"/>
      <c r="F396" s="453"/>
      <c r="G396" s="454"/>
      <c r="H396" s="454"/>
      <c r="I396" s="453"/>
      <c r="J396" s="454"/>
      <c r="K396" s="453"/>
      <c r="L396" s="453"/>
      <c r="M396" s="453"/>
      <c r="N396" s="689"/>
      <c r="O396" s="453"/>
      <c r="P396" s="688"/>
      <c r="Q396" s="446"/>
      <c r="R396" s="452"/>
      <c r="S396" s="446"/>
      <c r="U396" s="445"/>
      <c r="V396" s="450"/>
      <c r="W396" s="434"/>
      <c r="X396" s="451"/>
      <c r="Y396" s="445"/>
      <c r="Z396" s="439"/>
      <c r="AA396" s="450"/>
      <c r="AB396" s="445"/>
      <c r="AC396" s="449"/>
      <c r="AD396" s="445"/>
      <c r="AE396" s="445"/>
      <c r="AF396" s="445"/>
    </row>
    <row r="397" spans="4:32" s="435" customFormat="1" x14ac:dyDescent="0.25">
      <c r="D397" s="448"/>
      <c r="E397" s="448"/>
      <c r="F397" s="453"/>
      <c r="G397" s="454"/>
      <c r="H397" s="454"/>
      <c r="I397" s="453"/>
      <c r="J397" s="454"/>
      <c r="K397" s="453"/>
      <c r="L397" s="453"/>
      <c r="M397" s="453"/>
      <c r="N397" s="689"/>
      <c r="O397" s="453"/>
      <c r="P397" s="688"/>
      <c r="Q397" s="446"/>
      <c r="R397" s="452"/>
      <c r="S397" s="446"/>
      <c r="U397" s="445"/>
      <c r="V397" s="450"/>
      <c r="W397" s="434"/>
      <c r="X397" s="451"/>
      <c r="Y397" s="445"/>
      <c r="Z397" s="439"/>
      <c r="AA397" s="450"/>
      <c r="AB397" s="445"/>
      <c r="AC397" s="449"/>
      <c r="AD397" s="445"/>
      <c r="AE397" s="445"/>
      <c r="AF397" s="445"/>
    </row>
    <row r="398" spans="4:32" s="435" customFormat="1" x14ac:dyDescent="0.25">
      <c r="D398" s="448"/>
      <c r="E398" s="448"/>
      <c r="F398" s="453"/>
      <c r="G398" s="454"/>
      <c r="H398" s="454"/>
      <c r="I398" s="453"/>
      <c r="J398" s="454"/>
      <c r="K398" s="453"/>
      <c r="L398" s="453"/>
      <c r="M398" s="453"/>
      <c r="N398" s="689"/>
      <c r="O398" s="453"/>
      <c r="P398" s="688"/>
      <c r="Q398" s="446"/>
      <c r="R398" s="452"/>
      <c r="S398" s="446"/>
      <c r="U398" s="445"/>
      <c r="V398" s="450"/>
      <c r="W398" s="434"/>
      <c r="X398" s="451"/>
      <c r="Y398" s="445"/>
      <c r="Z398" s="439"/>
      <c r="AA398" s="450"/>
      <c r="AB398" s="445"/>
      <c r="AC398" s="449"/>
      <c r="AD398" s="445"/>
      <c r="AE398" s="445"/>
      <c r="AF398" s="445"/>
    </row>
    <row r="399" spans="4:32" s="435" customFormat="1" x14ac:dyDescent="0.25">
      <c r="D399" s="448"/>
      <c r="E399" s="448"/>
      <c r="F399" s="453"/>
      <c r="G399" s="454"/>
      <c r="H399" s="454"/>
      <c r="I399" s="453"/>
      <c r="J399" s="454"/>
      <c r="K399" s="453"/>
      <c r="L399" s="453"/>
      <c r="M399" s="453"/>
      <c r="N399" s="689"/>
      <c r="O399" s="453"/>
      <c r="P399" s="688"/>
      <c r="Q399" s="446"/>
      <c r="R399" s="452"/>
      <c r="S399" s="446"/>
      <c r="U399" s="445"/>
      <c r="V399" s="450"/>
      <c r="W399" s="434"/>
      <c r="X399" s="451"/>
      <c r="Y399" s="445"/>
      <c r="Z399" s="439"/>
      <c r="AA399" s="450"/>
      <c r="AB399" s="445"/>
      <c r="AC399" s="449"/>
      <c r="AD399" s="445"/>
      <c r="AE399" s="445"/>
      <c r="AF399" s="445"/>
    </row>
    <row r="400" spans="4:32" s="435" customFormat="1" x14ac:dyDescent="0.25">
      <c r="D400" s="448"/>
      <c r="E400" s="448"/>
      <c r="F400" s="453"/>
      <c r="G400" s="454"/>
      <c r="H400" s="454"/>
      <c r="I400" s="453"/>
      <c r="J400" s="454"/>
      <c r="K400" s="453"/>
      <c r="L400" s="453"/>
      <c r="M400" s="453"/>
      <c r="N400" s="689"/>
      <c r="O400" s="453"/>
      <c r="P400" s="688"/>
      <c r="Q400" s="446"/>
      <c r="R400" s="452"/>
      <c r="S400" s="446"/>
      <c r="U400" s="445"/>
      <c r="V400" s="450"/>
      <c r="W400" s="434"/>
      <c r="X400" s="451"/>
      <c r="Y400" s="445"/>
      <c r="Z400" s="439"/>
      <c r="AA400" s="450"/>
      <c r="AB400" s="445"/>
      <c r="AC400" s="449"/>
      <c r="AD400" s="445"/>
      <c r="AE400" s="445"/>
      <c r="AF400" s="445"/>
    </row>
    <row r="401" spans="4:32" s="435" customFormat="1" x14ac:dyDescent="0.25">
      <c r="D401" s="448"/>
      <c r="E401" s="448"/>
      <c r="F401" s="453"/>
      <c r="G401" s="454"/>
      <c r="H401" s="454"/>
      <c r="I401" s="453"/>
      <c r="J401" s="454"/>
      <c r="K401" s="453"/>
      <c r="L401" s="453"/>
      <c r="M401" s="453"/>
      <c r="N401" s="689"/>
      <c r="O401" s="453"/>
      <c r="P401" s="688"/>
      <c r="Q401" s="446"/>
      <c r="R401" s="452"/>
      <c r="S401" s="446"/>
      <c r="U401" s="445"/>
      <c r="V401" s="450"/>
      <c r="W401" s="434"/>
      <c r="X401" s="451"/>
      <c r="Y401" s="445"/>
      <c r="Z401" s="439"/>
      <c r="AA401" s="450"/>
      <c r="AB401" s="445"/>
      <c r="AC401" s="449"/>
      <c r="AD401" s="445"/>
      <c r="AE401" s="445"/>
      <c r="AF401" s="445"/>
    </row>
    <row r="402" spans="4:32" s="435" customFormat="1" x14ac:dyDescent="0.25">
      <c r="D402" s="448"/>
      <c r="E402" s="448"/>
      <c r="F402" s="453"/>
      <c r="G402" s="454"/>
      <c r="H402" s="454"/>
      <c r="I402" s="453"/>
      <c r="J402" s="454"/>
      <c r="K402" s="453"/>
      <c r="L402" s="453"/>
      <c r="M402" s="453"/>
      <c r="N402" s="689"/>
      <c r="O402" s="453"/>
      <c r="P402" s="688"/>
      <c r="Q402" s="446"/>
      <c r="R402" s="452"/>
      <c r="S402" s="446"/>
      <c r="U402" s="445"/>
      <c r="V402" s="450"/>
      <c r="W402" s="434"/>
      <c r="X402" s="451"/>
      <c r="Y402" s="445"/>
      <c r="Z402" s="439"/>
      <c r="AA402" s="450"/>
      <c r="AB402" s="445"/>
      <c r="AC402" s="449"/>
      <c r="AD402" s="445"/>
      <c r="AE402" s="445"/>
      <c r="AF402" s="445"/>
    </row>
    <row r="403" spans="4:32" s="435" customFormat="1" x14ac:dyDescent="0.25">
      <c r="D403" s="448"/>
      <c r="E403" s="448"/>
      <c r="F403" s="453"/>
      <c r="G403" s="454"/>
      <c r="H403" s="454"/>
      <c r="I403" s="453"/>
      <c r="J403" s="454"/>
      <c r="K403" s="453"/>
      <c r="L403" s="453"/>
      <c r="M403" s="453"/>
      <c r="N403" s="689"/>
      <c r="O403" s="453"/>
      <c r="P403" s="688"/>
      <c r="Q403" s="446"/>
      <c r="R403" s="452"/>
      <c r="S403" s="446"/>
      <c r="U403" s="445"/>
      <c r="V403" s="450"/>
      <c r="W403" s="434"/>
      <c r="X403" s="451"/>
      <c r="Y403" s="445"/>
      <c r="Z403" s="439"/>
      <c r="AA403" s="450"/>
      <c r="AB403" s="445"/>
      <c r="AC403" s="449"/>
      <c r="AD403" s="445"/>
      <c r="AE403" s="445"/>
      <c r="AF403" s="445"/>
    </row>
    <row r="404" spans="4:32" s="435" customFormat="1" x14ac:dyDescent="0.25">
      <c r="D404" s="448"/>
      <c r="E404" s="448"/>
      <c r="F404" s="453"/>
      <c r="G404" s="454"/>
      <c r="H404" s="454"/>
      <c r="I404" s="453"/>
      <c r="J404" s="454"/>
      <c r="K404" s="453"/>
      <c r="L404" s="453"/>
      <c r="M404" s="453"/>
      <c r="N404" s="689"/>
      <c r="O404" s="453"/>
      <c r="P404" s="688"/>
      <c r="Q404" s="446"/>
      <c r="R404" s="452"/>
      <c r="S404" s="446"/>
      <c r="U404" s="445"/>
      <c r="V404" s="450"/>
      <c r="W404" s="434"/>
      <c r="X404" s="451"/>
      <c r="Y404" s="445"/>
      <c r="Z404" s="439"/>
      <c r="AA404" s="450"/>
      <c r="AB404" s="445"/>
      <c r="AC404" s="449"/>
      <c r="AD404" s="445"/>
      <c r="AE404" s="445"/>
      <c r="AF404" s="445"/>
    </row>
    <row r="405" spans="4:32" s="435" customFormat="1" x14ac:dyDescent="0.25">
      <c r="D405" s="448"/>
      <c r="E405" s="448"/>
      <c r="F405" s="453"/>
      <c r="G405" s="454"/>
      <c r="H405" s="454"/>
      <c r="I405" s="453"/>
      <c r="J405" s="454"/>
      <c r="K405" s="453"/>
      <c r="L405" s="453"/>
      <c r="M405" s="453"/>
      <c r="N405" s="689"/>
      <c r="O405" s="453"/>
      <c r="P405" s="688"/>
      <c r="Q405" s="446"/>
      <c r="R405" s="452"/>
      <c r="S405" s="446"/>
      <c r="U405" s="445"/>
      <c r="V405" s="450"/>
      <c r="W405" s="434"/>
      <c r="X405" s="451"/>
      <c r="Y405" s="445"/>
      <c r="Z405" s="439"/>
      <c r="AA405" s="450"/>
      <c r="AB405" s="445"/>
      <c r="AC405" s="449"/>
      <c r="AD405" s="445"/>
      <c r="AE405" s="445"/>
      <c r="AF405" s="445"/>
    </row>
    <row r="406" spans="4:32" s="435" customFormat="1" x14ac:dyDescent="0.25">
      <c r="D406" s="448"/>
      <c r="E406" s="448"/>
      <c r="F406" s="453"/>
      <c r="G406" s="454"/>
      <c r="H406" s="454"/>
      <c r="I406" s="453"/>
      <c r="J406" s="454"/>
      <c r="K406" s="453"/>
      <c r="L406" s="453"/>
      <c r="M406" s="453"/>
      <c r="N406" s="689"/>
      <c r="O406" s="453"/>
      <c r="P406" s="688"/>
      <c r="Q406" s="446"/>
      <c r="R406" s="452"/>
      <c r="S406" s="446"/>
      <c r="U406" s="445"/>
      <c r="V406" s="450"/>
      <c r="W406" s="434"/>
      <c r="X406" s="451"/>
      <c r="Y406" s="445"/>
      <c r="Z406" s="439"/>
      <c r="AA406" s="450"/>
      <c r="AB406" s="445"/>
      <c r="AC406" s="449"/>
      <c r="AD406" s="445"/>
      <c r="AE406" s="445"/>
      <c r="AF406" s="445"/>
    </row>
    <row r="407" spans="4:32" s="435" customFormat="1" x14ac:dyDescent="0.25">
      <c r="D407" s="448"/>
      <c r="E407" s="448"/>
      <c r="F407" s="453"/>
      <c r="G407" s="454"/>
      <c r="H407" s="454"/>
      <c r="I407" s="453"/>
      <c r="J407" s="454"/>
      <c r="K407" s="453"/>
      <c r="L407" s="453"/>
      <c r="M407" s="453"/>
      <c r="N407" s="689"/>
      <c r="O407" s="453"/>
      <c r="P407" s="688"/>
      <c r="Q407" s="446"/>
      <c r="R407" s="452"/>
      <c r="S407" s="446"/>
      <c r="U407" s="445"/>
      <c r="V407" s="450"/>
      <c r="W407" s="434"/>
      <c r="X407" s="451"/>
      <c r="Y407" s="445"/>
      <c r="Z407" s="439"/>
      <c r="AA407" s="450"/>
      <c r="AB407" s="445"/>
      <c r="AC407" s="449"/>
      <c r="AD407" s="445"/>
      <c r="AE407" s="445"/>
      <c r="AF407" s="445"/>
    </row>
    <row r="408" spans="4:32" s="435" customFormat="1" x14ac:dyDescent="0.25">
      <c r="D408" s="448"/>
      <c r="E408" s="448"/>
      <c r="F408" s="453"/>
      <c r="G408" s="454"/>
      <c r="H408" s="454"/>
      <c r="I408" s="453"/>
      <c r="J408" s="454"/>
      <c r="K408" s="453"/>
      <c r="L408" s="453"/>
      <c r="M408" s="453"/>
      <c r="N408" s="689"/>
      <c r="O408" s="453"/>
      <c r="P408" s="688"/>
      <c r="Q408" s="446"/>
      <c r="R408" s="452"/>
      <c r="S408" s="446"/>
      <c r="U408" s="445"/>
      <c r="V408" s="450"/>
      <c r="W408" s="434"/>
      <c r="X408" s="451"/>
      <c r="Y408" s="445"/>
      <c r="Z408" s="439"/>
      <c r="AA408" s="450"/>
      <c r="AB408" s="445"/>
      <c r="AC408" s="449"/>
      <c r="AD408" s="445"/>
      <c r="AE408" s="445"/>
      <c r="AF408" s="445"/>
    </row>
    <row r="409" spans="4:32" s="435" customFormat="1" x14ac:dyDescent="0.25">
      <c r="D409" s="448"/>
      <c r="E409" s="448"/>
      <c r="F409" s="453"/>
      <c r="G409" s="454"/>
      <c r="H409" s="454"/>
      <c r="I409" s="453"/>
      <c r="J409" s="454"/>
      <c r="K409" s="453"/>
      <c r="L409" s="453"/>
      <c r="M409" s="453"/>
      <c r="N409" s="689"/>
      <c r="O409" s="453"/>
      <c r="P409" s="688"/>
      <c r="Q409" s="446"/>
      <c r="R409" s="452"/>
      <c r="S409" s="446"/>
      <c r="U409" s="445"/>
      <c r="V409" s="450"/>
      <c r="W409" s="434"/>
      <c r="X409" s="451"/>
      <c r="Y409" s="445"/>
      <c r="Z409" s="439"/>
      <c r="AA409" s="450"/>
      <c r="AB409" s="445"/>
      <c r="AC409" s="449"/>
      <c r="AD409" s="445"/>
      <c r="AE409" s="445"/>
      <c r="AF409" s="445"/>
    </row>
    <row r="410" spans="4:32" s="435" customFormat="1" x14ac:dyDescent="0.25">
      <c r="D410" s="448"/>
      <c r="E410" s="448"/>
      <c r="F410" s="453"/>
      <c r="G410" s="454"/>
      <c r="H410" s="454"/>
      <c r="I410" s="453"/>
      <c r="J410" s="454"/>
      <c r="K410" s="453"/>
      <c r="L410" s="453"/>
      <c r="M410" s="453"/>
      <c r="N410" s="689"/>
      <c r="O410" s="453"/>
      <c r="P410" s="688"/>
      <c r="Q410" s="446"/>
      <c r="R410" s="452"/>
      <c r="S410" s="446"/>
      <c r="U410" s="445"/>
      <c r="V410" s="450"/>
      <c r="W410" s="434"/>
      <c r="X410" s="451"/>
      <c r="Y410" s="445"/>
      <c r="Z410" s="439"/>
      <c r="AA410" s="450"/>
      <c r="AB410" s="445"/>
      <c r="AC410" s="449"/>
      <c r="AD410" s="445"/>
      <c r="AE410" s="445"/>
      <c r="AF410" s="445"/>
    </row>
    <row r="411" spans="4:32" s="435" customFormat="1" x14ac:dyDescent="0.25">
      <c r="D411" s="448"/>
      <c r="E411" s="448"/>
      <c r="F411" s="453"/>
      <c r="G411" s="454"/>
      <c r="H411" s="454"/>
      <c r="I411" s="453"/>
      <c r="J411" s="454"/>
      <c r="K411" s="453"/>
      <c r="L411" s="453"/>
      <c r="M411" s="453"/>
      <c r="N411" s="689"/>
      <c r="O411" s="453"/>
      <c r="P411" s="688"/>
      <c r="Q411" s="446"/>
      <c r="R411" s="452"/>
      <c r="S411" s="446"/>
      <c r="U411" s="445"/>
      <c r="V411" s="450"/>
      <c r="W411" s="434"/>
      <c r="X411" s="451"/>
      <c r="Y411" s="445"/>
      <c r="Z411" s="439"/>
      <c r="AA411" s="450"/>
      <c r="AB411" s="445"/>
      <c r="AC411" s="449"/>
      <c r="AD411" s="445"/>
      <c r="AE411" s="445"/>
      <c r="AF411" s="445"/>
    </row>
    <row r="412" spans="4:32" s="435" customFormat="1" x14ac:dyDescent="0.25">
      <c r="D412" s="448"/>
      <c r="E412" s="448"/>
      <c r="F412" s="453"/>
      <c r="G412" s="454"/>
      <c r="H412" s="454"/>
      <c r="I412" s="453"/>
      <c r="J412" s="454"/>
      <c r="K412" s="453"/>
      <c r="L412" s="453"/>
      <c r="M412" s="453"/>
      <c r="N412" s="689"/>
      <c r="O412" s="453"/>
      <c r="P412" s="688"/>
      <c r="Q412" s="446"/>
      <c r="R412" s="452"/>
      <c r="S412" s="446"/>
      <c r="U412" s="445"/>
      <c r="V412" s="450"/>
      <c r="W412" s="434"/>
      <c r="X412" s="451"/>
      <c r="Y412" s="445"/>
      <c r="Z412" s="439"/>
      <c r="AA412" s="450"/>
      <c r="AB412" s="445"/>
      <c r="AC412" s="449"/>
      <c r="AD412" s="445"/>
      <c r="AE412" s="445"/>
      <c r="AF412" s="445"/>
    </row>
    <row r="413" spans="4:32" s="435" customFormat="1" x14ac:dyDescent="0.25">
      <c r="D413" s="448"/>
      <c r="E413" s="448"/>
      <c r="F413" s="453"/>
      <c r="G413" s="454"/>
      <c r="H413" s="454"/>
      <c r="I413" s="453"/>
      <c r="J413" s="454"/>
      <c r="K413" s="453"/>
      <c r="L413" s="453"/>
      <c r="M413" s="453"/>
      <c r="N413" s="689"/>
      <c r="O413" s="453"/>
      <c r="P413" s="688"/>
      <c r="Q413" s="446"/>
      <c r="R413" s="452"/>
      <c r="S413" s="446"/>
      <c r="U413" s="445"/>
      <c r="V413" s="450"/>
      <c r="W413" s="434"/>
      <c r="X413" s="451"/>
      <c r="Y413" s="445"/>
      <c r="Z413" s="439"/>
      <c r="AA413" s="450"/>
      <c r="AB413" s="445"/>
      <c r="AC413" s="449"/>
      <c r="AD413" s="445"/>
      <c r="AE413" s="445"/>
      <c r="AF413" s="445"/>
    </row>
    <row r="414" spans="4:32" s="435" customFormat="1" x14ac:dyDescent="0.25">
      <c r="D414" s="448"/>
      <c r="E414" s="448"/>
      <c r="F414" s="453"/>
      <c r="G414" s="454"/>
      <c r="H414" s="454"/>
      <c r="I414" s="453"/>
      <c r="J414" s="454"/>
      <c r="K414" s="453"/>
      <c r="L414" s="453"/>
      <c r="M414" s="453"/>
      <c r="N414" s="689"/>
      <c r="O414" s="453"/>
      <c r="P414" s="688"/>
      <c r="Q414" s="446"/>
      <c r="R414" s="452"/>
      <c r="S414" s="446"/>
      <c r="U414" s="445"/>
      <c r="V414" s="450"/>
      <c r="W414" s="434"/>
      <c r="X414" s="451"/>
      <c r="Y414" s="445"/>
      <c r="Z414" s="439"/>
      <c r="AA414" s="450"/>
      <c r="AB414" s="445"/>
      <c r="AC414" s="449"/>
      <c r="AD414" s="445"/>
      <c r="AE414" s="445"/>
      <c r="AF414" s="445"/>
    </row>
    <row r="415" spans="4:32" s="435" customFormat="1" x14ac:dyDescent="0.25">
      <c r="D415" s="448"/>
      <c r="E415" s="448"/>
      <c r="F415" s="453"/>
      <c r="G415" s="454"/>
      <c r="H415" s="454"/>
      <c r="I415" s="453"/>
      <c r="J415" s="454"/>
      <c r="K415" s="453"/>
      <c r="L415" s="453"/>
      <c r="M415" s="453"/>
      <c r="N415" s="689"/>
      <c r="O415" s="453"/>
      <c r="P415" s="688"/>
      <c r="Q415" s="446"/>
      <c r="R415" s="452"/>
      <c r="S415" s="446"/>
      <c r="U415" s="445"/>
      <c r="V415" s="450"/>
      <c r="W415" s="434"/>
      <c r="X415" s="451"/>
      <c r="Y415" s="445"/>
      <c r="Z415" s="439"/>
      <c r="AA415" s="450"/>
      <c r="AB415" s="445"/>
      <c r="AC415" s="449"/>
      <c r="AD415" s="445"/>
      <c r="AE415" s="445"/>
      <c r="AF415" s="445"/>
    </row>
    <row r="416" spans="4:32" s="435" customFormat="1" x14ac:dyDescent="0.25">
      <c r="D416" s="448"/>
      <c r="E416" s="448"/>
      <c r="F416" s="453"/>
      <c r="G416" s="454"/>
      <c r="H416" s="454"/>
      <c r="I416" s="453"/>
      <c r="J416" s="454"/>
      <c r="K416" s="453"/>
      <c r="L416" s="453"/>
      <c r="M416" s="453"/>
      <c r="N416" s="689"/>
      <c r="O416" s="453"/>
      <c r="P416" s="688"/>
      <c r="Q416" s="446"/>
      <c r="R416" s="452"/>
      <c r="S416" s="446"/>
      <c r="U416" s="445"/>
      <c r="V416" s="450"/>
      <c r="W416" s="434"/>
      <c r="X416" s="451"/>
      <c r="Y416" s="445"/>
      <c r="Z416" s="439"/>
      <c r="AA416" s="450"/>
      <c r="AB416" s="445"/>
      <c r="AC416" s="449"/>
      <c r="AD416" s="445"/>
      <c r="AE416" s="445"/>
      <c r="AF416" s="445"/>
    </row>
    <row r="417" spans="4:32" s="435" customFormat="1" x14ac:dyDescent="0.25">
      <c r="D417" s="448"/>
      <c r="E417" s="448"/>
      <c r="F417" s="453"/>
      <c r="G417" s="454"/>
      <c r="H417" s="454"/>
      <c r="I417" s="453"/>
      <c r="J417" s="454"/>
      <c r="K417" s="453"/>
      <c r="L417" s="453"/>
      <c r="M417" s="453"/>
      <c r="N417" s="689"/>
      <c r="O417" s="453"/>
      <c r="P417" s="688"/>
      <c r="Q417" s="446"/>
      <c r="R417" s="452"/>
      <c r="S417" s="446"/>
      <c r="U417" s="445"/>
      <c r="V417" s="450"/>
      <c r="W417" s="434"/>
      <c r="X417" s="451"/>
      <c r="Y417" s="445"/>
      <c r="Z417" s="439"/>
      <c r="AA417" s="450"/>
      <c r="AB417" s="445"/>
      <c r="AC417" s="449"/>
      <c r="AD417" s="445"/>
      <c r="AE417" s="445"/>
      <c r="AF417" s="445"/>
    </row>
    <row r="418" spans="4:32" s="435" customFormat="1" x14ac:dyDescent="0.25">
      <c r="D418" s="448"/>
      <c r="E418" s="448"/>
      <c r="F418" s="453"/>
      <c r="G418" s="454"/>
      <c r="H418" s="454"/>
      <c r="I418" s="453"/>
      <c r="J418" s="454"/>
      <c r="K418" s="453"/>
      <c r="L418" s="453"/>
      <c r="M418" s="453"/>
      <c r="N418" s="689"/>
      <c r="O418" s="453"/>
      <c r="P418" s="688"/>
      <c r="Q418" s="446"/>
      <c r="R418" s="452"/>
      <c r="S418" s="446"/>
      <c r="U418" s="445"/>
      <c r="V418" s="450"/>
      <c r="W418" s="434"/>
      <c r="X418" s="451"/>
      <c r="Y418" s="445"/>
      <c r="Z418" s="439"/>
      <c r="AA418" s="450"/>
      <c r="AB418" s="445"/>
      <c r="AC418" s="449"/>
      <c r="AD418" s="445"/>
      <c r="AE418" s="445"/>
      <c r="AF418" s="445"/>
    </row>
    <row r="419" spans="4:32" s="435" customFormat="1" x14ac:dyDescent="0.25">
      <c r="D419" s="448"/>
      <c r="E419" s="448"/>
      <c r="F419" s="453"/>
      <c r="G419" s="454"/>
      <c r="H419" s="454"/>
      <c r="I419" s="453"/>
      <c r="J419" s="454"/>
      <c r="K419" s="453"/>
      <c r="L419" s="453"/>
      <c r="M419" s="453"/>
      <c r="N419" s="689"/>
      <c r="O419" s="453"/>
      <c r="P419" s="688"/>
      <c r="Q419" s="446"/>
      <c r="R419" s="452"/>
      <c r="S419" s="446"/>
      <c r="U419" s="445"/>
      <c r="V419" s="450"/>
      <c r="W419" s="434"/>
      <c r="X419" s="451"/>
      <c r="Y419" s="445"/>
      <c r="Z419" s="439"/>
      <c r="AA419" s="450"/>
      <c r="AB419" s="445"/>
      <c r="AC419" s="449"/>
      <c r="AD419" s="445"/>
      <c r="AE419" s="445"/>
      <c r="AF419" s="445"/>
    </row>
    <row r="420" spans="4:32" s="435" customFormat="1" x14ac:dyDescent="0.25">
      <c r="D420" s="448"/>
      <c r="E420" s="448"/>
      <c r="F420" s="453"/>
      <c r="G420" s="454"/>
      <c r="H420" s="454"/>
      <c r="I420" s="453"/>
      <c r="J420" s="454"/>
      <c r="K420" s="453"/>
      <c r="L420" s="453"/>
      <c r="M420" s="453"/>
      <c r="N420" s="689"/>
      <c r="O420" s="453"/>
      <c r="P420" s="688"/>
      <c r="Q420" s="446"/>
      <c r="R420" s="452"/>
      <c r="S420" s="446"/>
      <c r="U420" s="445"/>
      <c r="V420" s="450"/>
      <c r="W420" s="434"/>
      <c r="X420" s="451"/>
      <c r="Y420" s="445"/>
      <c r="Z420" s="439"/>
      <c r="AA420" s="450"/>
      <c r="AB420" s="445"/>
      <c r="AC420" s="449"/>
      <c r="AD420" s="445"/>
      <c r="AE420" s="445"/>
      <c r="AF420" s="445"/>
    </row>
    <row r="421" spans="4:32" s="435" customFormat="1" x14ac:dyDescent="0.25">
      <c r="D421" s="448"/>
      <c r="E421" s="448"/>
      <c r="F421" s="453"/>
      <c r="G421" s="454"/>
      <c r="H421" s="454"/>
      <c r="I421" s="453"/>
      <c r="J421" s="454"/>
      <c r="K421" s="453"/>
      <c r="L421" s="453"/>
      <c r="M421" s="453"/>
      <c r="N421" s="689"/>
      <c r="O421" s="453"/>
      <c r="P421" s="688"/>
      <c r="Q421" s="446"/>
      <c r="R421" s="452"/>
      <c r="S421" s="446"/>
      <c r="U421" s="445"/>
      <c r="V421" s="450"/>
      <c r="W421" s="434"/>
      <c r="X421" s="451"/>
      <c r="Y421" s="445"/>
      <c r="Z421" s="439"/>
      <c r="AA421" s="450"/>
      <c r="AB421" s="445"/>
      <c r="AC421" s="449"/>
      <c r="AD421" s="445"/>
      <c r="AE421" s="445"/>
      <c r="AF421" s="445"/>
    </row>
  </sheetData>
  <autoFilter ref="A4:S4"/>
  <mergeCells count="33">
    <mergeCell ref="K1:K3"/>
    <mergeCell ref="A1:A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AA3:AA4"/>
    <mergeCell ref="AB3:AB4"/>
    <mergeCell ref="L1:L3"/>
    <mergeCell ref="M1:M3"/>
    <mergeCell ref="N1:N3"/>
    <mergeCell ref="O1:O3"/>
    <mergeCell ref="AC3:AC4"/>
    <mergeCell ref="AD3:AD4"/>
    <mergeCell ref="P1:P3"/>
    <mergeCell ref="Q1:Q3"/>
    <mergeCell ref="AG3:AG4"/>
    <mergeCell ref="S1:S3"/>
    <mergeCell ref="AC1:AE1"/>
    <mergeCell ref="Y2:Z2"/>
    <mergeCell ref="T3:T4"/>
    <mergeCell ref="U3:U4"/>
    <mergeCell ref="V3:V4"/>
    <mergeCell ref="W3:W4"/>
    <mergeCell ref="R1:R3"/>
    <mergeCell ref="AE3:AE4"/>
    <mergeCell ref="X3:X4"/>
    <mergeCell ref="Y3:Z4"/>
  </mergeCells>
  <pageMargins left="0.35433070866141736" right="0.31496062992125984" top="0.6692913385826772" bottom="0.39370078740157483" header="0.23622047244094491" footer="0.19685039370078741"/>
  <pageSetup paperSize="9" scale="91" fitToHeight="5" orientation="landscape" r:id="rId1"/>
  <headerFooter>
    <oddHeader>&amp;R&amp;G</oddHeader>
    <oddFooter>&amp;R&amp;9 131.060.FWG / V 122.0 / Gültig ab: 01.04.2022 / Seite &amp;P (&amp;N)</oddFooter>
  </headerFooter>
  <legacy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T458"/>
  <sheetViews>
    <sheetView zoomScaleNormal="100" zoomScaleSheetLayoutView="75" workbookViewId="0">
      <pane ySplit="4" topLeftCell="A134" activePane="bottomLeft" state="frozen"/>
      <selection pane="bottomLeft" activeCell="T165" sqref="T16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5" width="3.28515625" style="50" customWidth="1"/>
    <col min="16" max="16" width="3.7109375" style="48" customWidth="1"/>
    <col min="17" max="18" width="3.85546875" style="12" customWidth="1"/>
    <col min="19" max="19" width="15.42578125" style="11" customWidth="1"/>
    <col min="20" max="20" width="4.7109375" style="13" customWidth="1"/>
    <col min="21" max="21" width="23.28515625" style="37" customWidth="1"/>
    <col min="22" max="22" width="5.28515625" style="13" customWidth="1"/>
    <col min="23" max="23" width="19.7109375" style="123" customWidth="1"/>
    <col min="24" max="24" width="4.28515625" style="13" customWidth="1"/>
    <col min="25" max="25" width="1.140625" style="113" customWidth="1"/>
    <col min="26" max="26" width="29.85546875" style="37" customWidth="1"/>
    <col min="27" max="27" width="4.85546875" style="13" customWidth="1"/>
    <col min="28" max="28" width="32.42578125" style="14" customWidth="1"/>
    <col min="29" max="29" width="5.28515625" style="13" customWidth="1"/>
    <col min="30" max="30" width="7.28515625" style="13" customWidth="1"/>
    <col min="31" max="31" width="3.5703125" style="13" customWidth="1"/>
    <col min="32" max="32" width="25.140625" style="11" customWidth="1"/>
    <col min="33" max="33" width="22.85546875" style="11" customWidth="1"/>
    <col min="34" max="86" width="5.42578125" style="11" customWidth="1"/>
    <col min="87" max="87" width="16.140625" style="11" customWidth="1"/>
    <col min="88" max="88" width="10" style="11" customWidth="1"/>
    <col min="89" max="92" width="5.42578125" style="11" customWidth="1"/>
    <col min="93" max="93" width="5.42578125" style="13" customWidth="1"/>
    <col min="94" max="94" width="8.5703125" style="11" customWidth="1"/>
    <col min="95" max="95" width="9.28515625" style="49" customWidth="1"/>
    <col min="96" max="96" width="4.7109375" style="49" customWidth="1"/>
    <col min="97" max="97" width="29.28515625" style="11" customWidth="1"/>
    <col min="98" max="98" width="9.28515625" style="49" customWidth="1"/>
    <col min="99" max="99" width="4.7109375" style="49" customWidth="1"/>
    <col min="100" max="100" width="29.28515625" style="11" customWidth="1"/>
    <col min="101" max="101" width="9.28515625" style="49" customWidth="1"/>
    <col min="102" max="102" width="4.7109375" style="49" customWidth="1"/>
    <col min="103" max="103" width="29.28515625" style="11" customWidth="1"/>
    <col min="104" max="104" width="9.28515625" style="49" customWidth="1"/>
    <col min="105" max="105" width="4.7109375" style="49" customWidth="1"/>
    <col min="106" max="106" width="29.85546875" style="11" customWidth="1"/>
    <col min="107" max="107" width="9.28515625" style="49" customWidth="1"/>
    <col min="108" max="108" width="4.7109375" style="49" customWidth="1"/>
    <col min="109" max="109" width="29.85546875" style="11" customWidth="1"/>
    <col min="110" max="110" width="1.5703125" style="115" customWidth="1"/>
    <col min="111" max="111" width="9.28515625" style="13" customWidth="1"/>
    <col min="112" max="112" width="4.7109375" style="13" customWidth="1"/>
    <col min="113" max="113" width="29.85546875" style="11" customWidth="1"/>
    <col min="114" max="115" width="11.42578125" style="1" customWidth="1"/>
    <col min="116" max="116" width="3.7109375" style="11" customWidth="1"/>
    <col min="117" max="117" width="34.7109375" style="11" customWidth="1"/>
    <col min="118" max="118" width="18.42578125" style="11" customWidth="1"/>
    <col min="119" max="119" width="14.28515625" style="11" customWidth="1"/>
    <col min="120" max="120" width="11.42578125" style="11" bestFit="1" customWidth="1"/>
    <col min="121" max="121" width="15.42578125" style="11" customWidth="1"/>
    <col min="122" max="148" width="3.7109375" style="11"/>
    <col min="149" max="149" width="8.5703125" style="11" customWidth="1"/>
    <col min="150" max="150" width="5.42578125" style="11" customWidth="1"/>
    <col min="151" max="16384" width="3.7109375" style="11"/>
  </cols>
  <sheetData>
    <row r="1" spans="1:150" s="115" customFormat="1" ht="23.25" x14ac:dyDescent="0.25">
      <c r="A1" s="906" t="s">
        <v>346</v>
      </c>
      <c r="B1" s="903" t="s">
        <v>347</v>
      </c>
      <c r="C1" s="903" t="s">
        <v>348</v>
      </c>
      <c r="D1" s="904" t="s">
        <v>349</v>
      </c>
      <c r="E1" s="904" t="s">
        <v>350</v>
      </c>
      <c r="F1" s="904" t="s">
        <v>351</v>
      </c>
      <c r="G1" s="903" t="s">
        <v>352</v>
      </c>
      <c r="H1" s="903" t="s">
        <v>110</v>
      </c>
      <c r="I1" s="904" t="s">
        <v>141</v>
      </c>
      <c r="J1" s="903" t="s">
        <v>353</v>
      </c>
      <c r="K1" s="905" t="s">
        <v>354</v>
      </c>
      <c r="L1" s="905" t="s">
        <v>355</v>
      </c>
      <c r="M1" s="905" t="s">
        <v>1521</v>
      </c>
      <c r="N1" s="906" t="s">
        <v>1523</v>
      </c>
      <c r="O1" s="906" t="s">
        <v>265</v>
      </c>
      <c r="P1" s="903" t="s">
        <v>363</v>
      </c>
      <c r="Q1" s="903" t="s">
        <v>431</v>
      </c>
      <c r="R1" s="903" t="s">
        <v>1527</v>
      </c>
      <c r="S1" s="306" t="s">
        <v>1581</v>
      </c>
      <c r="T1" s="307"/>
      <c r="U1" s="308"/>
      <c r="V1" s="309"/>
      <c r="W1" s="310"/>
      <c r="X1" s="309"/>
      <c r="Y1" s="388"/>
      <c r="Z1" s="311"/>
      <c r="AA1" s="307"/>
      <c r="AB1" s="888">
        <v>43344</v>
      </c>
      <c r="AC1" s="888"/>
      <c r="AD1" s="888"/>
      <c r="AE1" s="305"/>
      <c r="AF1" s="387" t="s">
        <v>1525</v>
      </c>
      <c r="AG1" s="312"/>
      <c r="CO1" s="303"/>
      <c r="CQ1" s="313" t="s">
        <v>1318</v>
      </c>
      <c r="CR1" s="314"/>
      <c r="CS1" s="315"/>
      <c r="CT1" s="313" t="s">
        <v>1197</v>
      </c>
      <c r="CU1" s="314"/>
      <c r="CV1" s="315"/>
      <c r="CW1" s="313" t="s">
        <v>1053</v>
      </c>
      <c r="CX1" s="314"/>
      <c r="CY1" s="315"/>
      <c r="CZ1" s="314" t="s">
        <v>890</v>
      </c>
      <c r="DA1" s="314"/>
      <c r="DB1" s="315"/>
      <c r="DC1" s="313" t="s">
        <v>889</v>
      </c>
      <c r="DD1" s="314"/>
      <c r="DE1" s="315"/>
      <c r="DG1" s="313" t="s">
        <v>857</v>
      </c>
      <c r="DH1" s="314"/>
      <c r="DI1" s="315"/>
      <c r="DJ1" s="316"/>
      <c r="DK1" s="316"/>
      <c r="DL1" s="317" t="s">
        <v>979</v>
      </c>
      <c r="DM1" s="317"/>
      <c r="DO1" s="115" t="s">
        <v>947</v>
      </c>
    </row>
    <row r="2" spans="1:150" s="126" customFormat="1" ht="20.25" x14ac:dyDescent="0.2">
      <c r="A2" s="906"/>
      <c r="B2" s="903"/>
      <c r="C2" s="903"/>
      <c r="D2" s="904"/>
      <c r="E2" s="904"/>
      <c r="F2" s="904"/>
      <c r="G2" s="903"/>
      <c r="H2" s="903"/>
      <c r="I2" s="904"/>
      <c r="J2" s="903"/>
      <c r="K2" s="905"/>
      <c r="L2" s="905"/>
      <c r="M2" s="905"/>
      <c r="N2" s="906"/>
      <c r="O2" s="906"/>
      <c r="P2" s="903"/>
      <c r="Q2" s="903"/>
      <c r="R2" s="903"/>
      <c r="S2" s="81" t="s">
        <v>80</v>
      </c>
      <c r="T2" s="279" t="s">
        <v>364</v>
      </c>
      <c r="U2" s="280" t="s">
        <v>81</v>
      </c>
      <c r="V2" s="281" t="s">
        <v>82</v>
      </c>
      <c r="W2" s="282" t="s">
        <v>304</v>
      </c>
      <c r="X2" s="889" t="s">
        <v>82</v>
      </c>
      <c r="Y2" s="890"/>
      <c r="Z2" s="283" t="s">
        <v>83</v>
      </c>
      <c r="AA2" s="393"/>
      <c r="AB2" s="377" t="s">
        <v>654</v>
      </c>
      <c r="AC2" s="393"/>
      <c r="AD2" s="281" t="s">
        <v>325</v>
      </c>
      <c r="AE2" s="304"/>
      <c r="AF2" s="361"/>
      <c r="AG2" s="318"/>
      <c r="CO2" s="138"/>
      <c r="CP2" s="154" t="s">
        <v>703</v>
      </c>
      <c r="CQ2" s="33" t="s">
        <v>702</v>
      </c>
      <c r="CR2" s="33" t="s">
        <v>701</v>
      </c>
      <c r="CS2" s="139" t="s">
        <v>78</v>
      </c>
      <c r="CT2" s="33" t="s">
        <v>702</v>
      </c>
      <c r="CU2" s="33" t="s">
        <v>701</v>
      </c>
      <c r="CV2" s="139" t="s">
        <v>78</v>
      </c>
      <c r="CW2" s="33" t="s">
        <v>702</v>
      </c>
      <c r="CX2" s="33" t="s">
        <v>701</v>
      </c>
      <c r="CY2" s="139" t="s">
        <v>78</v>
      </c>
      <c r="CZ2" s="33" t="s">
        <v>702</v>
      </c>
      <c r="DA2" s="33" t="s">
        <v>701</v>
      </c>
      <c r="DB2" s="139" t="s">
        <v>78</v>
      </c>
      <c r="DC2" s="33" t="s">
        <v>702</v>
      </c>
      <c r="DD2" s="33" t="s">
        <v>701</v>
      </c>
      <c r="DE2" s="139" t="s">
        <v>78</v>
      </c>
      <c r="DF2" s="146"/>
      <c r="DG2" s="33" t="s">
        <v>702</v>
      </c>
      <c r="DH2" s="33" t="s">
        <v>701</v>
      </c>
      <c r="DI2" s="139" t="s">
        <v>78</v>
      </c>
      <c r="ES2" s="154" t="s">
        <v>703</v>
      </c>
    </row>
    <row r="3" spans="1:150" s="126" customFormat="1" x14ac:dyDescent="0.2">
      <c r="A3" s="906"/>
      <c r="B3" s="903"/>
      <c r="C3" s="903"/>
      <c r="D3" s="904"/>
      <c r="E3" s="904"/>
      <c r="F3" s="904"/>
      <c r="G3" s="903"/>
      <c r="H3" s="903"/>
      <c r="I3" s="904"/>
      <c r="J3" s="903"/>
      <c r="K3" s="905"/>
      <c r="L3" s="905"/>
      <c r="M3" s="905"/>
      <c r="N3" s="906"/>
      <c r="O3" s="906"/>
      <c r="P3" s="903"/>
      <c r="Q3" s="903"/>
      <c r="R3" s="903"/>
      <c r="S3" s="891"/>
      <c r="T3" s="891"/>
      <c r="U3" s="893" t="s">
        <v>311</v>
      </c>
      <c r="V3" s="895" t="s">
        <v>312</v>
      </c>
      <c r="W3" s="893" t="s">
        <v>310</v>
      </c>
      <c r="X3" s="897" t="s">
        <v>87</v>
      </c>
      <c r="Y3" s="898"/>
      <c r="Z3" s="901" t="s">
        <v>85</v>
      </c>
      <c r="AA3" s="893" t="s">
        <v>313</v>
      </c>
      <c r="AB3" s="893" t="s">
        <v>690</v>
      </c>
      <c r="AC3" s="895" t="s">
        <v>1565</v>
      </c>
      <c r="AD3" s="891"/>
      <c r="AE3" s="304"/>
      <c r="AF3" s="883" t="s">
        <v>1558</v>
      </c>
      <c r="AG3" s="318"/>
      <c r="CN3" s="126">
        <v>2018</v>
      </c>
      <c r="CO3" s="138">
        <v>2016</v>
      </c>
      <c r="CP3" s="154"/>
      <c r="CQ3" s="125"/>
      <c r="CR3" s="125"/>
      <c r="CS3" s="83"/>
      <c r="CT3" s="125"/>
      <c r="CU3" s="125"/>
      <c r="CV3" s="83"/>
      <c r="CW3" s="125"/>
      <c r="CX3" s="125"/>
      <c r="CY3" s="83"/>
      <c r="CZ3" s="125"/>
      <c r="DA3" s="125"/>
      <c r="DB3" s="83"/>
      <c r="DC3" s="125"/>
      <c r="DD3" s="125"/>
      <c r="DE3" s="83"/>
      <c r="DF3" s="20"/>
      <c r="DG3" s="33"/>
      <c r="DH3" s="33"/>
      <c r="DI3" s="83"/>
      <c r="DN3" s="126" t="s">
        <v>978</v>
      </c>
      <c r="DO3" s="126" t="s">
        <v>948</v>
      </c>
      <c r="DP3" s="126" t="s">
        <v>949</v>
      </c>
      <c r="DQ3" s="126" t="s">
        <v>950</v>
      </c>
      <c r="ES3" s="154">
        <v>2016</v>
      </c>
      <c r="ET3" s="126">
        <v>2016</v>
      </c>
    </row>
    <row r="4" spans="1:150" s="126" customFormat="1" x14ac:dyDescent="0.2">
      <c r="A4" s="378"/>
      <c r="B4" s="379"/>
      <c r="C4" s="379"/>
      <c r="D4" s="380"/>
      <c r="E4" s="380"/>
      <c r="F4" s="380"/>
      <c r="G4" s="379"/>
      <c r="H4" s="379"/>
      <c r="I4" s="380"/>
      <c r="J4" s="379"/>
      <c r="K4" s="381"/>
      <c r="L4" s="381"/>
      <c r="M4" s="381"/>
      <c r="N4" s="382"/>
      <c r="O4" s="378"/>
      <c r="P4" s="379"/>
      <c r="Q4" s="379"/>
      <c r="R4" s="379"/>
      <c r="S4" s="892"/>
      <c r="T4" s="892"/>
      <c r="U4" s="894"/>
      <c r="V4" s="896"/>
      <c r="W4" s="894"/>
      <c r="X4" s="899"/>
      <c r="Y4" s="900"/>
      <c r="Z4" s="902"/>
      <c r="AA4" s="894"/>
      <c r="AB4" s="894"/>
      <c r="AC4" s="896"/>
      <c r="AD4" s="892"/>
      <c r="AE4" s="304"/>
      <c r="AF4" s="884"/>
      <c r="AG4" s="318"/>
      <c r="CO4" s="138"/>
      <c r="CP4" s="154"/>
      <c r="CQ4" s="33"/>
      <c r="CR4" s="33"/>
      <c r="CS4" s="139"/>
      <c r="CT4" s="33"/>
      <c r="CU4" s="33"/>
      <c r="CV4" s="139"/>
      <c r="CW4" s="33"/>
      <c r="CX4" s="33"/>
      <c r="CY4" s="139"/>
      <c r="CZ4" s="33"/>
      <c r="DA4" s="33"/>
      <c r="DB4" s="139"/>
      <c r="DC4" s="33"/>
      <c r="DD4" s="33"/>
      <c r="DE4" s="139"/>
      <c r="DF4" s="146"/>
      <c r="DG4" s="33"/>
      <c r="DH4" s="33"/>
      <c r="DI4" s="139"/>
      <c r="ES4" s="154"/>
    </row>
    <row r="5" spans="1:150" s="338" customFormat="1" ht="27" x14ac:dyDescent="0.25">
      <c r="A5" s="319">
        <v>1</v>
      </c>
      <c r="B5" s="319"/>
      <c r="C5" s="319">
        <f t="shared" ref="C5:C68" si="0">IF(AA5&gt;=10,1,"")</f>
        <v>1</v>
      </c>
      <c r="D5" s="320">
        <v>1</v>
      </c>
      <c r="E5" s="320"/>
      <c r="F5" s="321"/>
      <c r="G5" s="57"/>
      <c r="H5" s="57">
        <v>1</v>
      </c>
      <c r="I5" s="321"/>
      <c r="J5" s="57"/>
      <c r="K5" s="321"/>
      <c r="L5" s="321"/>
      <c r="M5" s="321"/>
      <c r="N5" s="322"/>
      <c r="O5" s="322"/>
      <c r="P5" s="109" t="s">
        <v>357</v>
      </c>
      <c r="Q5" s="110" t="s">
        <v>433</v>
      </c>
      <c r="R5" s="110" t="s">
        <v>1514</v>
      </c>
      <c r="S5" s="20" t="s">
        <v>92</v>
      </c>
      <c r="T5" s="17">
        <v>1956</v>
      </c>
      <c r="U5" s="277" t="s">
        <v>194</v>
      </c>
      <c r="V5" s="17">
        <v>1982</v>
      </c>
      <c r="W5" s="278"/>
      <c r="X5" s="138"/>
      <c r="Y5" s="287"/>
      <c r="Z5" s="28" t="s">
        <v>332</v>
      </c>
      <c r="AA5" s="284">
        <f t="shared" ref="AA5:AA68" si="1">IF(Y5="",YEAR($AB$1)-$V5,YEAR($AB$1)-$X5)</f>
        <v>36</v>
      </c>
      <c r="AB5" s="25" t="s">
        <v>1292</v>
      </c>
      <c r="AC5" s="290">
        <v>1985</v>
      </c>
      <c r="AD5" s="21" t="s">
        <v>1286</v>
      </c>
      <c r="AE5" s="304"/>
      <c r="AF5" s="16" t="s">
        <v>399</v>
      </c>
      <c r="AG5" s="398"/>
      <c r="CJ5" s="399" t="str">
        <f>IF(CN5=CO5,"","anders")</f>
        <v>anders</v>
      </c>
      <c r="CK5" s="338" t="str">
        <f t="shared" ref="CK5:CK68" si="2">+S5</f>
        <v>Chiaverio Flavio</v>
      </c>
      <c r="CM5" s="338">
        <f t="shared" ref="CM5:CM68" si="3">+AA5</f>
        <v>36</v>
      </c>
      <c r="CN5" s="338" t="str">
        <f t="shared" ref="CN5:CN68" si="4">+AD5</f>
        <v>B/A 5)</v>
      </c>
      <c r="CO5" s="303" t="str">
        <f t="shared" ref="CO5:CO36" si="5">VLOOKUP(CP5,Kategorie,2,0)</f>
        <v>A</v>
      </c>
      <c r="CP5" s="400">
        <v>5558</v>
      </c>
      <c r="CQ5" s="250">
        <v>753</v>
      </c>
      <c r="CR5" s="251">
        <f t="shared" ref="CR5:CR11" si="6">VLOOKUP($CQ5,Funktionsbezeichnungen,3,0)</f>
        <v>12</v>
      </c>
      <c r="CS5" s="252" t="str">
        <f t="shared" ref="CS5:CS11" si="7">VLOOKUP($CQ5,Funktionsbezeichnungen,2,0)</f>
        <v>Vorgesetzter  12</v>
      </c>
      <c r="CT5" s="250">
        <v>753</v>
      </c>
      <c r="CU5" s="251">
        <f t="shared" ref="CU5:CU11" si="8">VLOOKUP($CT5,Funktionsbezeichnungen,3,0)</f>
        <v>12</v>
      </c>
      <c r="CV5" s="252" t="str">
        <f t="shared" ref="CV5:CV11" si="9">VLOOKUP($CT5,Funktionsbezeichnungen,2,0)</f>
        <v>Vorgesetzter  12</v>
      </c>
      <c r="CW5" s="250">
        <v>753</v>
      </c>
      <c r="CX5" s="251">
        <f t="shared" ref="CX5:CX8" si="10">VLOOKUP($CW5,Funktionsbezeichnungen,3,0)</f>
        <v>12</v>
      </c>
      <c r="CY5" s="252" t="str">
        <f t="shared" ref="CY5:CY8" si="11">VLOOKUP($CW5,Funktionsbezeichnungen,2,0)</f>
        <v>Vorgesetzter  12</v>
      </c>
      <c r="CZ5" s="250">
        <v>753</v>
      </c>
      <c r="DA5" s="251">
        <f t="shared" ref="DA5:DA8" si="12">VLOOKUP($CZ5,Funktionsbezeichnungen,3,0)</f>
        <v>12</v>
      </c>
      <c r="DB5" s="252" t="str">
        <f t="shared" ref="DB5:DB8" si="13">VLOOKUP($CZ5,Funktionsbezeichnungen,2,0)</f>
        <v>Vorgesetzter  12</v>
      </c>
      <c r="DC5" s="401">
        <v>753</v>
      </c>
      <c r="DD5" s="251">
        <f t="shared" ref="DD5:DD8" si="14">VLOOKUP($DC5,Funktionsbezeichnungen,3,0)</f>
        <v>12</v>
      </c>
      <c r="DE5" s="252" t="str">
        <f t="shared" ref="DE5:DE8" si="15">VLOOKUP($DC5,Funktionsbezeichnungen,2,0)</f>
        <v>Vorgesetzter  12</v>
      </c>
      <c r="DF5" s="249"/>
      <c r="DG5" s="401">
        <v>753</v>
      </c>
      <c r="DH5" s="251">
        <f t="shared" ref="DH5:DH8" si="16">VLOOKUP($DG5,Funktionsbezeichnungen,3,0)</f>
        <v>12</v>
      </c>
      <c r="DI5" s="252" t="str">
        <f t="shared" ref="DI5:DI8" si="17">VLOOKUP($DG5,Funktionsbezeichnungen,2,0)</f>
        <v>Vorgesetzter  12</v>
      </c>
      <c r="DN5" s="338">
        <f t="shared" ref="DN5:DN70" si="18">+CP5</f>
        <v>5558</v>
      </c>
      <c r="DO5" s="340">
        <v>1</v>
      </c>
      <c r="DP5" s="338">
        <v>2</v>
      </c>
      <c r="DQ5" s="338" t="s">
        <v>951</v>
      </c>
      <c r="ES5" s="400">
        <v>2139</v>
      </c>
      <c r="ET5" s="338" t="s">
        <v>89</v>
      </c>
    </row>
    <row r="6" spans="1:150" s="338" customFormat="1" ht="27" x14ac:dyDescent="0.25">
      <c r="A6" s="319">
        <v>1</v>
      </c>
      <c r="B6" s="319"/>
      <c r="C6" s="319">
        <f t="shared" si="0"/>
        <v>1</v>
      </c>
      <c r="D6" s="320">
        <v>1</v>
      </c>
      <c r="E6" s="320"/>
      <c r="F6" s="321"/>
      <c r="G6" s="57"/>
      <c r="H6" s="57"/>
      <c r="I6" s="321"/>
      <c r="J6" s="57"/>
      <c r="K6" s="321"/>
      <c r="L6" s="321"/>
      <c r="M6" s="321"/>
      <c r="N6" s="322"/>
      <c r="O6" s="322"/>
      <c r="P6" s="109" t="s">
        <v>359</v>
      </c>
      <c r="Q6" s="110" t="s">
        <v>434</v>
      </c>
      <c r="R6" s="110" t="s">
        <v>1514</v>
      </c>
      <c r="S6" s="20" t="s">
        <v>93</v>
      </c>
      <c r="T6" s="17">
        <v>1958</v>
      </c>
      <c r="U6" s="277" t="s">
        <v>194</v>
      </c>
      <c r="V6" s="17">
        <v>1983</v>
      </c>
      <c r="W6" s="278"/>
      <c r="X6" s="138"/>
      <c r="Y6" s="287"/>
      <c r="Z6" s="28" t="s">
        <v>331</v>
      </c>
      <c r="AA6" s="284">
        <f t="shared" si="1"/>
        <v>35</v>
      </c>
      <c r="AB6" s="25" t="s">
        <v>1293</v>
      </c>
      <c r="AC6" s="290">
        <v>1986</v>
      </c>
      <c r="AD6" s="21" t="s">
        <v>1286</v>
      </c>
      <c r="AE6" s="304"/>
      <c r="AF6" s="16" t="s">
        <v>399</v>
      </c>
      <c r="AG6" s="398"/>
      <c r="CJ6" s="399" t="str">
        <f>IF(CN6=CO6,"","anders")</f>
        <v>anders</v>
      </c>
      <c r="CK6" s="338" t="str">
        <f t="shared" si="2"/>
        <v>Schädler Beat</v>
      </c>
      <c r="CM6" s="338">
        <f t="shared" si="3"/>
        <v>35</v>
      </c>
      <c r="CN6" s="338" t="str">
        <f t="shared" si="4"/>
        <v>B/A 5)</v>
      </c>
      <c r="CO6" s="303" t="str">
        <f t="shared" si="5"/>
        <v>A</v>
      </c>
      <c r="CP6" s="400">
        <v>4155</v>
      </c>
      <c r="CQ6" s="250">
        <v>753</v>
      </c>
      <c r="CR6" s="251">
        <f t="shared" si="6"/>
        <v>12</v>
      </c>
      <c r="CS6" s="252" t="str">
        <f t="shared" si="7"/>
        <v>Vorgesetzter  12</v>
      </c>
      <c r="CT6" s="250">
        <v>753</v>
      </c>
      <c r="CU6" s="251">
        <f t="shared" si="8"/>
        <v>12</v>
      </c>
      <c r="CV6" s="252" t="str">
        <f t="shared" si="9"/>
        <v>Vorgesetzter  12</v>
      </c>
      <c r="CW6" s="250">
        <v>753</v>
      </c>
      <c r="CX6" s="251">
        <f t="shared" si="10"/>
        <v>12</v>
      </c>
      <c r="CY6" s="252" t="str">
        <f t="shared" si="11"/>
        <v>Vorgesetzter  12</v>
      </c>
      <c r="CZ6" s="250">
        <v>753</v>
      </c>
      <c r="DA6" s="251">
        <f t="shared" si="12"/>
        <v>12</v>
      </c>
      <c r="DB6" s="252" t="str">
        <f t="shared" si="13"/>
        <v>Vorgesetzter  12</v>
      </c>
      <c r="DC6" s="401">
        <v>753</v>
      </c>
      <c r="DD6" s="251">
        <f t="shared" si="14"/>
        <v>12</v>
      </c>
      <c r="DE6" s="252" t="str">
        <f t="shared" si="15"/>
        <v>Vorgesetzter  12</v>
      </c>
      <c r="DF6" s="249"/>
      <c r="DG6" s="401">
        <v>753</v>
      </c>
      <c r="DH6" s="251">
        <f t="shared" si="16"/>
        <v>12</v>
      </c>
      <c r="DI6" s="252" t="str">
        <f t="shared" si="17"/>
        <v>Vorgesetzter  12</v>
      </c>
      <c r="DN6" s="338">
        <f t="shared" si="18"/>
        <v>4155</v>
      </c>
      <c r="DO6" s="340">
        <v>1</v>
      </c>
      <c r="DP6" s="338">
        <v>2</v>
      </c>
      <c r="DQ6" s="338" t="s">
        <v>951</v>
      </c>
      <c r="ES6" s="400">
        <v>5558</v>
      </c>
      <c r="ET6" s="338" t="s">
        <v>89</v>
      </c>
    </row>
    <row r="7" spans="1:150" s="338" customFormat="1" ht="27" x14ac:dyDescent="0.25">
      <c r="A7" s="319">
        <v>1</v>
      </c>
      <c r="B7" s="319"/>
      <c r="C7" s="319">
        <f t="shared" si="0"/>
        <v>1</v>
      </c>
      <c r="D7" s="320">
        <v>1</v>
      </c>
      <c r="E7" s="320"/>
      <c r="F7" s="321"/>
      <c r="G7" s="57"/>
      <c r="H7" s="57">
        <v>1</v>
      </c>
      <c r="I7" s="321"/>
      <c r="J7" s="57"/>
      <c r="K7" s="321"/>
      <c r="L7" s="321"/>
      <c r="M7" s="321"/>
      <c r="N7" s="322"/>
      <c r="O7" s="322"/>
      <c r="P7" s="109" t="s">
        <v>361</v>
      </c>
      <c r="Q7" s="110" t="s">
        <v>436</v>
      </c>
      <c r="R7" s="110" t="s">
        <v>1514</v>
      </c>
      <c r="S7" s="20" t="s">
        <v>101</v>
      </c>
      <c r="T7" s="17">
        <v>1961</v>
      </c>
      <c r="U7" s="277" t="s">
        <v>197</v>
      </c>
      <c r="V7" s="17">
        <v>1988</v>
      </c>
      <c r="W7" s="278"/>
      <c r="X7" s="138"/>
      <c r="Y7" s="287"/>
      <c r="Z7" s="28" t="s">
        <v>102</v>
      </c>
      <c r="AA7" s="284">
        <f t="shared" si="1"/>
        <v>30</v>
      </c>
      <c r="AB7" s="25" t="s">
        <v>1294</v>
      </c>
      <c r="AC7" s="290">
        <v>1989</v>
      </c>
      <c r="AD7" s="21" t="s">
        <v>1286</v>
      </c>
      <c r="AE7" s="304"/>
      <c r="AF7" s="16" t="s">
        <v>401</v>
      </c>
      <c r="AG7" s="398"/>
      <c r="CJ7" s="399" t="str">
        <f t="shared" ref="CJ7:CJ70" si="19">IF(CN7=CO7,"","anders")</f>
        <v>anders</v>
      </c>
      <c r="CK7" s="338" t="str">
        <f t="shared" si="2"/>
        <v>Zenners Guy</v>
      </c>
      <c r="CM7" s="338">
        <f t="shared" si="3"/>
        <v>30</v>
      </c>
      <c r="CN7" s="338" t="str">
        <f t="shared" si="4"/>
        <v>B/A 5)</v>
      </c>
      <c r="CO7" s="303" t="str">
        <f t="shared" si="5"/>
        <v xml:space="preserve"> A</v>
      </c>
      <c r="CP7" s="400">
        <v>4182</v>
      </c>
      <c r="CQ7" s="250">
        <v>753</v>
      </c>
      <c r="CR7" s="251">
        <f t="shared" si="6"/>
        <v>12</v>
      </c>
      <c r="CS7" s="252" t="str">
        <f t="shared" si="7"/>
        <v>Vorgesetzter  12</v>
      </c>
      <c r="CT7" s="250">
        <v>753</v>
      </c>
      <c r="CU7" s="251">
        <f t="shared" si="8"/>
        <v>12</v>
      </c>
      <c r="CV7" s="252" t="str">
        <f t="shared" si="9"/>
        <v>Vorgesetzter  12</v>
      </c>
      <c r="CW7" s="250">
        <v>753</v>
      </c>
      <c r="CX7" s="251">
        <f t="shared" si="10"/>
        <v>12</v>
      </c>
      <c r="CY7" s="252" t="str">
        <f t="shared" si="11"/>
        <v>Vorgesetzter  12</v>
      </c>
      <c r="CZ7" s="250">
        <v>753</v>
      </c>
      <c r="DA7" s="251">
        <f t="shared" si="12"/>
        <v>12</v>
      </c>
      <c r="DB7" s="252" t="str">
        <f t="shared" si="13"/>
        <v>Vorgesetzter  12</v>
      </c>
      <c r="DC7" s="401">
        <v>753</v>
      </c>
      <c r="DD7" s="251">
        <f t="shared" si="14"/>
        <v>12</v>
      </c>
      <c r="DE7" s="252" t="str">
        <f t="shared" si="15"/>
        <v>Vorgesetzter  12</v>
      </c>
      <c r="DF7" s="249"/>
      <c r="DG7" s="401">
        <v>753</v>
      </c>
      <c r="DH7" s="251">
        <f t="shared" si="16"/>
        <v>12</v>
      </c>
      <c r="DI7" s="252" t="str">
        <f t="shared" si="17"/>
        <v>Vorgesetzter  12</v>
      </c>
      <c r="DN7" s="338">
        <f t="shared" si="18"/>
        <v>4182</v>
      </c>
      <c r="DO7" s="340">
        <v>1</v>
      </c>
      <c r="DP7" s="338">
        <v>2</v>
      </c>
      <c r="DQ7" s="338" t="s">
        <v>951</v>
      </c>
      <c r="ES7" s="400">
        <v>4155</v>
      </c>
      <c r="ET7" s="338" t="s">
        <v>89</v>
      </c>
    </row>
    <row r="8" spans="1:150" s="338" customFormat="1" ht="40.5" x14ac:dyDescent="0.25">
      <c r="A8" s="319"/>
      <c r="B8" s="319"/>
      <c r="C8" s="319">
        <f t="shared" si="0"/>
        <v>1</v>
      </c>
      <c r="D8" s="320">
        <v>1</v>
      </c>
      <c r="E8" s="320"/>
      <c r="F8" s="321"/>
      <c r="G8" s="57"/>
      <c r="H8" s="57">
        <v>1</v>
      </c>
      <c r="I8" s="321"/>
      <c r="J8" s="57"/>
      <c r="K8" s="321"/>
      <c r="L8" s="321"/>
      <c r="M8" s="321"/>
      <c r="N8" s="322"/>
      <c r="O8" s="322"/>
      <c r="P8" s="109" t="s">
        <v>1301</v>
      </c>
      <c r="Q8" s="110" t="s">
        <v>443</v>
      </c>
      <c r="R8" s="110" t="s">
        <v>1514</v>
      </c>
      <c r="S8" s="20" t="s">
        <v>253</v>
      </c>
      <c r="T8" s="17">
        <v>1967</v>
      </c>
      <c r="U8" s="277" t="s">
        <v>194</v>
      </c>
      <c r="V8" s="17">
        <v>1992</v>
      </c>
      <c r="W8" s="278" t="s">
        <v>314</v>
      </c>
      <c r="X8" s="138">
        <v>1999</v>
      </c>
      <c r="Y8" s="287"/>
      <c r="Z8" s="28" t="s">
        <v>315</v>
      </c>
      <c r="AA8" s="284">
        <f t="shared" si="1"/>
        <v>26</v>
      </c>
      <c r="AB8" s="25" t="s">
        <v>1532</v>
      </c>
      <c r="AC8" s="290">
        <v>2003</v>
      </c>
      <c r="AD8" s="21" t="s">
        <v>1286</v>
      </c>
      <c r="AE8" s="304"/>
      <c r="AF8" s="16" t="s">
        <v>399</v>
      </c>
      <c r="AG8" s="398"/>
      <c r="CJ8" s="399" t="str">
        <f t="shared" si="19"/>
        <v>anders</v>
      </c>
      <c r="CK8" s="338" t="str">
        <f t="shared" si="2"/>
        <v>Suter Thomas</v>
      </c>
      <c r="CM8" s="338">
        <f t="shared" si="3"/>
        <v>26</v>
      </c>
      <c r="CN8" s="338" t="str">
        <f t="shared" si="4"/>
        <v>B/A 5)</v>
      </c>
      <c r="CO8" s="303" t="str">
        <f t="shared" si="5"/>
        <v>A</v>
      </c>
      <c r="CP8" s="400">
        <v>3201</v>
      </c>
      <c r="CQ8" s="250">
        <v>753</v>
      </c>
      <c r="CR8" s="251">
        <f t="shared" si="6"/>
        <v>12</v>
      </c>
      <c r="CS8" s="252" t="str">
        <f t="shared" si="7"/>
        <v>Vorgesetzter  12</v>
      </c>
      <c r="CT8" s="250">
        <v>753</v>
      </c>
      <c r="CU8" s="251">
        <f t="shared" si="8"/>
        <v>12</v>
      </c>
      <c r="CV8" s="252" t="str">
        <f t="shared" si="9"/>
        <v>Vorgesetzter  12</v>
      </c>
      <c r="CW8" s="250">
        <v>774</v>
      </c>
      <c r="CX8" s="251">
        <f t="shared" si="10"/>
        <v>10</v>
      </c>
      <c r="CY8" s="252" t="str">
        <f t="shared" si="11"/>
        <v>Senior Projektingenieur (Bau)</v>
      </c>
      <c r="CZ8" s="250">
        <v>774</v>
      </c>
      <c r="DA8" s="251">
        <f t="shared" si="12"/>
        <v>10</v>
      </c>
      <c r="DB8" s="252" t="str">
        <f t="shared" si="13"/>
        <v>Senior Projektingenieur (Bau)</v>
      </c>
      <c r="DC8" s="250">
        <v>774</v>
      </c>
      <c r="DD8" s="251">
        <f t="shared" si="14"/>
        <v>10</v>
      </c>
      <c r="DE8" s="252" t="str">
        <f t="shared" si="15"/>
        <v>Senior Projektingenieur (Bau)</v>
      </c>
      <c r="DF8" s="249"/>
      <c r="DG8" s="251">
        <v>773</v>
      </c>
      <c r="DH8" s="251">
        <f t="shared" si="16"/>
        <v>9</v>
      </c>
      <c r="DI8" s="252" t="str">
        <f t="shared" si="17"/>
        <v>Projektingenieur 9 (Bau)</v>
      </c>
      <c r="DN8" s="338">
        <f t="shared" si="18"/>
        <v>3201</v>
      </c>
      <c r="DO8" s="340">
        <v>1</v>
      </c>
      <c r="DP8" s="338">
        <v>2</v>
      </c>
      <c r="DQ8" s="338" t="s">
        <v>951</v>
      </c>
      <c r="ES8" s="400">
        <v>5574</v>
      </c>
      <c r="ET8" s="338" t="s">
        <v>89</v>
      </c>
    </row>
    <row r="9" spans="1:150" s="338" customFormat="1" ht="27" x14ac:dyDescent="0.25">
      <c r="A9" s="319">
        <v>1</v>
      </c>
      <c r="B9" s="319"/>
      <c r="C9" s="319">
        <f t="shared" si="0"/>
        <v>1</v>
      </c>
      <c r="D9" s="320">
        <v>1</v>
      </c>
      <c r="E9" s="320"/>
      <c r="F9" s="321"/>
      <c r="G9" s="57"/>
      <c r="H9" s="57">
        <v>1</v>
      </c>
      <c r="I9" s="321"/>
      <c r="J9" s="57"/>
      <c r="K9" s="321"/>
      <c r="L9" s="321"/>
      <c r="M9" s="321"/>
      <c r="N9" s="322"/>
      <c r="O9" s="322"/>
      <c r="P9" s="109" t="s">
        <v>1140</v>
      </c>
      <c r="Q9" s="109" t="s">
        <v>467</v>
      </c>
      <c r="R9" s="109" t="s">
        <v>1514</v>
      </c>
      <c r="S9" s="20" t="s">
        <v>124</v>
      </c>
      <c r="T9" s="17">
        <v>1971</v>
      </c>
      <c r="U9" s="277" t="s">
        <v>197</v>
      </c>
      <c r="V9" s="17">
        <v>1997</v>
      </c>
      <c r="W9" s="278" t="s">
        <v>324</v>
      </c>
      <c r="X9" s="138">
        <v>2007</v>
      </c>
      <c r="Y9" s="287"/>
      <c r="Z9" s="28" t="s">
        <v>317</v>
      </c>
      <c r="AA9" s="284">
        <f t="shared" si="1"/>
        <v>21</v>
      </c>
      <c r="AB9" s="25" t="s">
        <v>1298</v>
      </c>
      <c r="AC9" s="290">
        <v>1996</v>
      </c>
      <c r="AD9" s="21" t="s">
        <v>1286</v>
      </c>
      <c r="AE9" s="304"/>
      <c r="AF9" s="16" t="s">
        <v>399</v>
      </c>
      <c r="AG9" s="398"/>
      <c r="CJ9" s="399" t="str">
        <f t="shared" si="19"/>
        <v>anders</v>
      </c>
      <c r="CK9" s="338" t="str">
        <f t="shared" si="2"/>
        <v>Brunkhorst Marc</v>
      </c>
      <c r="CM9" s="338">
        <f t="shared" si="3"/>
        <v>21</v>
      </c>
      <c r="CN9" s="338" t="str">
        <f t="shared" si="4"/>
        <v>B/A 5)</v>
      </c>
      <c r="CO9" s="303" t="str">
        <f t="shared" si="5"/>
        <v>B</v>
      </c>
      <c r="CP9" s="400">
        <v>7679</v>
      </c>
      <c r="CQ9" s="250">
        <v>753</v>
      </c>
      <c r="CR9" s="251">
        <f t="shared" si="6"/>
        <v>12</v>
      </c>
      <c r="CS9" s="252" t="str">
        <f t="shared" si="7"/>
        <v>Vorgesetzter  12</v>
      </c>
      <c r="CT9" s="250">
        <v>774</v>
      </c>
      <c r="CU9" s="251">
        <f t="shared" si="8"/>
        <v>10</v>
      </c>
      <c r="CV9" s="252" t="str">
        <f t="shared" si="9"/>
        <v>Senior Projektingenieur (Bau)</v>
      </c>
      <c r="CW9" s="250">
        <v>774</v>
      </c>
      <c r="CX9" s="251">
        <f>VLOOKUP($CW9,Funktionsbezeichnungen,3,0)</f>
        <v>10</v>
      </c>
      <c r="CY9" s="252" t="str">
        <f>VLOOKUP($CW9,Funktionsbezeichnungen,2,0)</f>
        <v>Senior Projektingenieur (Bau)</v>
      </c>
      <c r="CZ9" s="250">
        <v>773</v>
      </c>
      <c r="DA9" s="251">
        <f>VLOOKUP($CZ9,Funktionsbezeichnungen,3,0)</f>
        <v>9</v>
      </c>
      <c r="DB9" s="252" t="str">
        <f>VLOOKUP($CZ9,Funktionsbezeichnungen,2,0)</f>
        <v>Projektingenieur 9 (Bau)</v>
      </c>
      <c r="DC9" s="250">
        <v>773</v>
      </c>
      <c r="DD9" s="251">
        <f>VLOOKUP($DC9,Funktionsbezeichnungen,3,0)</f>
        <v>9</v>
      </c>
      <c r="DE9" s="252" t="str">
        <f>VLOOKUP($DC9,Funktionsbezeichnungen,2,0)</f>
        <v>Projektingenieur 9 (Bau)</v>
      </c>
      <c r="DF9" s="249"/>
      <c r="DG9" s="251">
        <v>772</v>
      </c>
      <c r="DH9" s="251">
        <f>VLOOKUP($DG9,Funktionsbezeichnungen,3,0)</f>
        <v>8</v>
      </c>
      <c r="DI9" s="252" t="str">
        <f>VLOOKUP($DG9,Funktionsbezeichnungen,2,0)</f>
        <v>Projektingenieur 8 (Bau)</v>
      </c>
      <c r="DN9" s="338">
        <f>+CP9</f>
        <v>7679</v>
      </c>
      <c r="DO9" s="340">
        <v>1</v>
      </c>
      <c r="DP9" s="338">
        <v>2</v>
      </c>
      <c r="DQ9" s="338" t="s">
        <v>951</v>
      </c>
      <c r="ES9" s="400">
        <v>4182</v>
      </c>
      <c r="ET9" s="338" t="s">
        <v>1035</v>
      </c>
    </row>
    <row r="10" spans="1:150" s="338" customFormat="1" ht="27" x14ac:dyDescent="0.25">
      <c r="A10" s="319"/>
      <c r="B10" s="319"/>
      <c r="C10" s="319">
        <f t="shared" si="0"/>
        <v>1</v>
      </c>
      <c r="D10" s="320">
        <v>1</v>
      </c>
      <c r="E10" s="320"/>
      <c r="F10" s="321"/>
      <c r="G10" s="57"/>
      <c r="H10" s="57">
        <v>1</v>
      </c>
      <c r="I10" s="321"/>
      <c r="J10" s="57"/>
      <c r="K10" s="321"/>
      <c r="L10" s="321"/>
      <c r="M10" s="321"/>
      <c r="N10" s="322"/>
      <c r="O10" s="322"/>
      <c r="P10" s="109" t="s">
        <v>358</v>
      </c>
      <c r="Q10" s="110" t="s">
        <v>463</v>
      </c>
      <c r="R10" s="110" t="s">
        <v>1514</v>
      </c>
      <c r="S10" s="20" t="s">
        <v>190</v>
      </c>
      <c r="T10" s="17">
        <v>1972</v>
      </c>
      <c r="U10" s="277" t="s">
        <v>194</v>
      </c>
      <c r="V10" s="17">
        <v>1997</v>
      </c>
      <c r="W10" s="278"/>
      <c r="X10" s="138"/>
      <c r="Y10" s="287"/>
      <c r="Z10" s="28" t="s">
        <v>1021</v>
      </c>
      <c r="AA10" s="284">
        <f t="shared" si="1"/>
        <v>21</v>
      </c>
      <c r="AB10" s="25" t="s">
        <v>1299</v>
      </c>
      <c r="AC10" s="290">
        <v>2000</v>
      </c>
      <c r="AD10" s="21" t="s">
        <v>1286</v>
      </c>
      <c r="AE10" s="304"/>
      <c r="AF10" s="16" t="s">
        <v>399</v>
      </c>
      <c r="AG10" s="398"/>
      <c r="CJ10" s="399" t="str">
        <f t="shared" si="19"/>
        <v>anders</v>
      </c>
      <c r="CK10" s="338" t="str">
        <f t="shared" si="2"/>
        <v>Stoffel Patric</v>
      </c>
      <c r="CM10" s="338">
        <f t="shared" si="3"/>
        <v>21</v>
      </c>
      <c r="CN10" s="338" t="str">
        <f t="shared" si="4"/>
        <v>B/A 5)</v>
      </c>
      <c r="CO10" s="303" t="str">
        <f t="shared" si="5"/>
        <v>B</v>
      </c>
      <c r="CP10" s="400">
        <v>4258</v>
      </c>
      <c r="CQ10" s="250">
        <v>753</v>
      </c>
      <c r="CR10" s="251">
        <f t="shared" si="6"/>
        <v>12</v>
      </c>
      <c r="CS10" s="252" t="str">
        <f t="shared" si="7"/>
        <v>Vorgesetzter  12</v>
      </c>
      <c r="CT10" s="250">
        <v>774</v>
      </c>
      <c r="CU10" s="251">
        <f t="shared" si="8"/>
        <v>10</v>
      </c>
      <c r="CV10" s="252" t="str">
        <f t="shared" si="9"/>
        <v>Senior Projektingenieur (Bau)</v>
      </c>
      <c r="CW10" s="250">
        <v>773</v>
      </c>
      <c r="CX10" s="251">
        <f>VLOOKUP($CW10,Funktionsbezeichnungen,3,0)</f>
        <v>9</v>
      </c>
      <c r="CY10" s="252" t="str">
        <f>VLOOKUP($CW10,Funktionsbezeichnungen,2,0)</f>
        <v>Projektingenieur 9 (Bau)</v>
      </c>
      <c r="CZ10" s="250">
        <v>773</v>
      </c>
      <c r="DA10" s="251">
        <f>VLOOKUP($CZ10,Funktionsbezeichnungen,3,0)</f>
        <v>9</v>
      </c>
      <c r="DB10" s="252" t="str">
        <f>VLOOKUP($CZ10,Funktionsbezeichnungen,2,0)</f>
        <v>Projektingenieur 9 (Bau)</v>
      </c>
      <c r="DC10" s="250">
        <v>773</v>
      </c>
      <c r="DD10" s="251">
        <f>VLOOKUP($DC10,Funktionsbezeichnungen,3,0)</f>
        <v>9</v>
      </c>
      <c r="DE10" s="252" t="str">
        <f>VLOOKUP($DC10,Funktionsbezeichnungen,2,0)</f>
        <v>Projektingenieur 9 (Bau)</v>
      </c>
      <c r="DF10" s="249"/>
      <c r="DG10" s="251">
        <v>772</v>
      </c>
      <c r="DH10" s="251">
        <f>VLOOKUP($DG10,Funktionsbezeichnungen,3,0)</f>
        <v>8</v>
      </c>
      <c r="DI10" s="252" t="str">
        <f>VLOOKUP($DG10,Funktionsbezeichnungen,2,0)</f>
        <v>Projektingenieur 8 (Bau)</v>
      </c>
      <c r="DN10" s="338">
        <f>+CP10</f>
        <v>4258</v>
      </c>
      <c r="DO10" s="340">
        <v>1</v>
      </c>
      <c r="DP10" s="338">
        <v>2</v>
      </c>
      <c r="DQ10" s="338" t="s">
        <v>951</v>
      </c>
      <c r="ES10" s="400">
        <v>3201</v>
      </c>
      <c r="ET10" s="338" t="s">
        <v>89</v>
      </c>
    </row>
    <row r="11" spans="1:150" s="338" customFormat="1" ht="27" x14ac:dyDescent="0.25">
      <c r="A11" s="319">
        <v>1</v>
      </c>
      <c r="B11" s="319"/>
      <c r="C11" s="319">
        <f t="shared" si="0"/>
        <v>1</v>
      </c>
      <c r="D11" s="320">
        <v>1</v>
      </c>
      <c r="E11" s="320"/>
      <c r="F11" s="321"/>
      <c r="G11" s="57"/>
      <c r="H11" s="57">
        <v>1</v>
      </c>
      <c r="I11" s="321"/>
      <c r="J11" s="57"/>
      <c r="K11" s="321"/>
      <c r="L11" s="321"/>
      <c r="M11" s="321"/>
      <c r="N11" s="322"/>
      <c r="O11" s="322"/>
      <c r="P11" s="109" t="s">
        <v>358</v>
      </c>
      <c r="Q11" s="110" t="s">
        <v>435</v>
      </c>
      <c r="R11" s="110" t="s">
        <v>1514</v>
      </c>
      <c r="S11" s="20" t="s">
        <v>94</v>
      </c>
      <c r="T11" s="17">
        <v>1962</v>
      </c>
      <c r="U11" s="277" t="s">
        <v>194</v>
      </c>
      <c r="V11" s="17">
        <v>1987</v>
      </c>
      <c r="W11" s="278" t="s">
        <v>314</v>
      </c>
      <c r="X11" s="138">
        <v>2000</v>
      </c>
      <c r="Y11" s="287"/>
      <c r="Z11" s="28" t="s">
        <v>333</v>
      </c>
      <c r="AA11" s="284">
        <f t="shared" si="1"/>
        <v>31</v>
      </c>
      <c r="AB11" s="25" t="s">
        <v>1311</v>
      </c>
      <c r="AC11" s="290">
        <v>1988</v>
      </c>
      <c r="AD11" s="21" t="s">
        <v>1287</v>
      </c>
      <c r="AE11" s="304"/>
      <c r="AF11" s="20" t="s">
        <v>1304</v>
      </c>
      <c r="AG11" s="398"/>
      <c r="CJ11" s="399" t="str">
        <f t="shared" si="19"/>
        <v>anders</v>
      </c>
      <c r="CK11" s="338" t="str">
        <f t="shared" si="2"/>
        <v>Rentsch Lucas</v>
      </c>
      <c r="CM11" s="338">
        <f t="shared" si="3"/>
        <v>31</v>
      </c>
      <c r="CN11" s="338" t="str">
        <f t="shared" si="4"/>
        <v xml:space="preserve">B/A </v>
      </c>
      <c r="CO11" s="303" t="str">
        <f t="shared" si="5"/>
        <v>A</v>
      </c>
      <c r="CP11" s="400">
        <v>5574</v>
      </c>
      <c r="CQ11" s="250">
        <v>774</v>
      </c>
      <c r="CR11" s="251">
        <f t="shared" si="6"/>
        <v>10</v>
      </c>
      <c r="CS11" s="252" t="str">
        <f t="shared" si="7"/>
        <v>Senior Projektingenieur (Bau)</v>
      </c>
      <c r="CT11" s="250">
        <v>753</v>
      </c>
      <c r="CU11" s="251">
        <f t="shared" si="8"/>
        <v>12</v>
      </c>
      <c r="CV11" s="252" t="str">
        <f t="shared" si="9"/>
        <v>Vorgesetzter  12</v>
      </c>
      <c r="CW11" s="250">
        <v>753</v>
      </c>
      <c r="CX11" s="251">
        <f>VLOOKUP($CW11,Funktionsbezeichnungen,3,0)</f>
        <v>12</v>
      </c>
      <c r="CY11" s="252" t="str">
        <f>VLOOKUP($CW11,Funktionsbezeichnungen,2,0)</f>
        <v>Vorgesetzter  12</v>
      </c>
      <c r="CZ11" s="250">
        <v>753</v>
      </c>
      <c r="DA11" s="251">
        <f>VLOOKUP($CZ11,Funktionsbezeichnungen,3,0)</f>
        <v>12</v>
      </c>
      <c r="DB11" s="252" t="str">
        <f>VLOOKUP($CZ11,Funktionsbezeichnungen,2,0)</f>
        <v>Vorgesetzter  12</v>
      </c>
      <c r="DC11" s="401">
        <v>753</v>
      </c>
      <c r="DD11" s="251">
        <f>VLOOKUP($DC11,Funktionsbezeichnungen,3,0)</f>
        <v>12</v>
      </c>
      <c r="DE11" s="252" t="str">
        <f>VLOOKUP($DC11,Funktionsbezeichnungen,2,0)</f>
        <v>Vorgesetzter  12</v>
      </c>
      <c r="DF11" s="249"/>
      <c r="DG11" s="401">
        <v>753</v>
      </c>
      <c r="DH11" s="251">
        <f>VLOOKUP($DG11,Funktionsbezeichnungen,3,0)</f>
        <v>12</v>
      </c>
      <c r="DI11" s="252" t="str">
        <f>VLOOKUP($DG11,Funktionsbezeichnungen,2,0)</f>
        <v>Vorgesetzter  12</v>
      </c>
      <c r="DN11" s="338">
        <f>+CP11</f>
        <v>5574</v>
      </c>
      <c r="DO11" s="340">
        <v>1</v>
      </c>
      <c r="DP11" s="338">
        <v>2</v>
      </c>
      <c r="DQ11" s="338" t="s">
        <v>951</v>
      </c>
      <c r="ES11" s="400">
        <v>3136</v>
      </c>
      <c r="ET11" s="338" t="s">
        <v>1319</v>
      </c>
    </row>
    <row r="12" spans="1:150" s="338" customFormat="1" x14ac:dyDescent="0.25">
      <c r="A12" s="319"/>
      <c r="B12" s="319"/>
      <c r="C12" s="319">
        <f t="shared" si="0"/>
        <v>1</v>
      </c>
      <c r="D12" s="320"/>
      <c r="E12" s="320">
        <v>1</v>
      </c>
      <c r="F12" s="321"/>
      <c r="G12" s="57"/>
      <c r="H12" s="57">
        <v>1</v>
      </c>
      <c r="I12" s="321"/>
      <c r="J12" s="57"/>
      <c r="K12" s="321"/>
      <c r="L12" s="321"/>
      <c r="M12" s="321"/>
      <c r="N12" s="322">
        <v>1</v>
      </c>
      <c r="O12" s="322"/>
      <c r="P12" s="109" t="s">
        <v>358</v>
      </c>
      <c r="Q12" s="110" t="s">
        <v>438</v>
      </c>
      <c r="R12" s="110" t="s">
        <v>1514</v>
      </c>
      <c r="S12" s="20" t="s">
        <v>98</v>
      </c>
      <c r="T12" s="17">
        <v>1948</v>
      </c>
      <c r="U12" s="277" t="s">
        <v>195</v>
      </c>
      <c r="V12" s="17">
        <v>1974</v>
      </c>
      <c r="W12" s="278"/>
      <c r="X12" s="138"/>
      <c r="Y12" s="287"/>
      <c r="Z12" s="26" t="s">
        <v>668</v>
      </c>
      <c r="AA12" s="284">
        <f t="shared" si="1"/>
        <v>44</v>
      </c>
      <c r="AB12" s="25" t="s">
        <v>97</v>
      </c>
      <c r="AC12" s="290">
        <v>1968</v>
      </c>
      <c r="AD12" s="21" t="s">
        <v>95</v>
      </c>
      <c r="AE12" s="304"/>
      <c r="AF12" s="285" t="s">
        <v>1078</v>
      </c>
      <c r="AG12" s="398"/>
      <c r="CJ12" s="338" t="e">
        <f t="shared" si="19"/>
        <v>#N/A</v>
      </c>
      <c r="CK12" s="338" t="str">
        <f t="shared" si="2"/>
        <v>Hausammann Erich</v>
      </c>
      <c r="CM12" s="338">
        <f t="shared" si="3"/>
        <v>44</v>
      </c>
      <c r="CN12" s="338" t="str">
        <f t="shared" si="4"/>
        <v>B</v>
      </c>
      <c r="CO12" s="303" t="e">
        <f t="shared" si="5"/>
        <v>#N/A</v>
      </c>
      <c r="CP12" s="400">
        <v>3148</v>
      </c>
      <c r="CQ12" s="250" t="s">
        <v>711</v>
      </c>
      <c r="CR12" s="251"/>
      <c r="CS12" s="252"/>
      <c r="CT12" s="250" t="s">
        <v>711</v>
      </c>
      <c r="CU12" s="251"/>
      <c r="CV12" s="252"/>
      <c r="CW12" s="250" t="s">
        <v>711</v>
      </c>
      <c r="CX12" s="251"/>
      <c r="CY12" s="252"/>
      <c r="CZ12" s="250" t="s">
        <v>711</v>
      </c>
      <c r="DA12" s="251"/>
      <c r="DB12" s="252"/>
      <c r="DC12" s="250">
        <v>774</v>
      </c>
      <c r="DD12" s="251">
        <f t="shared" ref="DD12:DD28" si="20">VLOOKUP($DC12,Funktionsbezeichnungen,3,0)</f>
        <v>10</v>
      </c>
      <c r="DE12" s="252" t="str">
        <f t="shared" ref="DE12:DE28" si="21">VLOOKUP($DC12,Funktionsbezeichnungen,2,0)</f>
        <v>Senior Projektingenieur (Bau)</v>
      </c>
      <c r="DF12" s="249"/>
      <c r="DG12" s="250">
        <v>773</v>
      </c>
      <c r="DH12" s="251">
        <f t="shared" ref="DH12:DH28" si="22">VLOOKUP($DG12,Funktionsbezeichnungen,3,0)</f>
        <v>9</v>
      </c>
      <c r="DI12" s="252" t="str">
        <f t="shared" ref="DI12:DI28" si="23">VLOOKUP($DG12,Funktionsbezeichnungen,2,0)</f>
        <v>Projektingenieur 9 (Bau)</v>
      </c>
      <c r="DN12" s="338">
        <f t="shared" si="18"/>
        <v>3148</v>
      </c>
      <c r="DO12" s="340">
        <v>2</v>
      </c>
      <c r="DP12" s="338">
        <v>3</v>
      </c>
      <c r="DQ12" s="341" t="s">
        <v>951</v>
      </c>
      <c r="ES12" s="400">
        <v>3205</v>
      </c>
      <c r="ET12" s="338" t="s">
        <v>95</v>
      </c>
    </row>
    <row r="13" spans="1:150" s="359" customFormat="1" x14ac:dyDescent="0.25">
      <c r="A13" s="319"/>
      <c r="B13" s="113"/>
      <c r="C13" s="319">
        <f>IF(AA13&gt;=10,1,"")</f>
        <v>1</v>
      </c>
      <c r="D13" s="325"/>
      <c r="E13" s="325"/>
      <c r="F13" s="321">
        <v>1</v>
      </c>
      <c r="G13" s="57">
        <v>1</v>
      </c>
      <c r="H13" s="326"/>
      <c r="I13" s="327"/>
      <c r="J13" s="326"/>
      <c r="K13" s="327"/>
      <c r="L13" s="327"/>
      <c r="M13" s="327"/>
      <c r="N13" s="328"/>
      <c r="O13" s="328"/>
      <c r="P13" s="326" t="s">
        <v>1140</v>
      </c>
      <c r="Q13" s="329" t="s">
        <v>1241</v>
      </c>
      <c r="R13" s="329" t="s">
        <v>1514</v>
      </c>
      <c r="S13" s="27" t="s">
        <v>1242</v>
      </c>
      <c r="T13" s="17">
        <v>1951</v>
      </c>
      <c r="U13" s="278" t="s">
        <v>1252</v>
      </c>
      <c r="V13" s="17">
        <v>1993</v>
      </c>
      <c r="W13" s="278" t="s">
        <v>1251</v>
      </c>
      <c r="X13" s="138">
        <v>1999</v>
      </c>
      <c r="Y13" s="287"/>
      <c r="Z13" s="26"/>
      <c r="AA13" s="284">
        <f>IF(Y13="",YEAR($AB$1)-$V13,YEAR($AB$1)-$X13)</f>
        <v>25</v>
      </c>
      <c r="AB13" s="25"/>
      <c r="AC13" s="290">
        <v>2017</v>
      </c>
      <c r="AD13" s="21" t="s">
        <v>95</v>
      </c>
      <c r="AE13" s="304"/>
      <c r="AF13" s="286" t="s">
        <v>1078</v>
      </c>
      <c r="AG13" s="398"/>
      <c r="CJ13" s="399" t="e">
        <f>IF(CN13=CO13,"","anders")</f>
        <v>#N/A</v>
      </c>
      <c r="CK13" s="403" t="str">
        <f>+S13</f>
        <v>Gmür Peter</v>
      </c>
      <c r="CM13" s="396">
        <f>+AA13</f>
        <v>25</v>
      </c>
      <c r="CN13" s="359" t="str">
        <f>+AD13</f>
        <v>B</v>
      </c>
      <c r="CO13" s="303" t="e">
        <f>VLOOKUP(CP13,Kategorie,2,0)</f>
        <v>#N/A</v>
      </c>
      <c r="CP13" s="404">
        <v>4323</v>
      </c>
      <c r="CQ13" s="250">
        <v>544</v>
      </c>
      <c r="CR13" s="251">
        <f>VLOOKUP($CQ13,Funktionsbezeichnungen,3,0)</f>
        <v>9</v>
      </c>
      <c r="CS13" s="252" t="str">
        <f>VLOOKUP($CQ13,Funktionsbezeichnungen,2,0)</f>
        <v>Technischer Fachspezialist 9</v>
      </c>
      <c r="CT13" s="250" t="s">
        <v>711</v>
      </c>
      <c r="CU13" s="405"/>
      <c r="CV13" s="405"/>
      <c r="CW13" s="406"/>
      <c r="CX13" s="405"/>
      <c r="CY13" s="405"/>
      <c r="CZ13" s="406"/>
      <c r="DA13" s="405"/>
      <c r="DB13" s="405"/>
      <c r="DC13" s="406"/>
      <c r="DD13" s="405"/>
      <c r="DE13" s="405"/>
      <c r="DF13" s="402"/>
      <c r="DG13" s="406"/>
      <c r="DH13" s="405"/>
      <c r="DI13" s="405"/>
      <c r="DN13" s="359">
        <f>+CP13</f>
        <v>4323</v>
      </c>
      <c r="DO13" s="407">
        <v>2</v>
      </c>
      <c r="DP13" s="359">
        <v>3</v>
      </c>
      <c r="DQ13" s="408" t="s">
        <v>951</v>
      </c>
      <c r="ES13" s="400">
        <v>4254</v>
      </c>
      <c r="ET13" s="338" t="s">
        <v>95</v>
      </c>
    </row>
    <row r="14" spans="1:150" s="338" customFormat="1" x14ac:dyDescent="0.25">
      <c r="A14" s="319"/>
      <c r="B14" s="319"/>
      <c r="C14" s="319">
        <f t="shared" si="0"/>
        <v>1</v>
      </c>
      <c r="D14" s="320">
        <v>1</v>
      </c>
      <c r="E14" s="320"/>
      <c r="F14" s="321"/>
      <c r="G14" s="57"/>
      <c r="H14" s="57">
        <v>1</v>
      </c>
      <c r="I14" s="321"/>
      <c r="J14" s="57"/>
      <c r="K14" s="321"/>
      <c r="L14" s="321"/>
      <c r="M14" s="321"/>
      <c r="N14" s="322">
        <v>1</v>
      </c>
      <c r="O14" s="322"/>
      <c r="P14" s="109" t="s">
        <v>358</v>
      </c>
      <c r="Q14" s="110" t="s">
        <v>574</v>
      </c>
      <c r="R14" s="110" t="s">
        <v>1514</v>
      </c>
      <c r="S14" s="20" t="s">
        <v>571</v>
      </c>
      <c r="T14" s="17">
        <v>1953</v>
      </c>
      <c r="U14" s="277" t="s">
        <v>1559</v>
      </c>
      <c r="V14" s="17">
        <v>1978</v>
      </c>
      <c r="W14" s="278"/>
      <c r="X14" s="138"/>
      <c r="Y14" s="287"/>
      <c r="Z14" s="28" t="s">
        <v>573</v>
      </c>
      <c r="AA14" s="284">
        <f t="shared" si="1"/>
        <v>40</v>
      </c>
      <c r="AB14" s="25" t="s">
        <v>97</v>
      </c>
      <c r="AC14" s="290">
        <v>2009</v>
      </c>
      <c r="AD14" s="21" t="s">
        <v>95</v>
      </c>
      <c r="AE14" s="304"/>
      <c r="AF14" s="285" t="s">
        <v>1078</v>
      </c>
      <c r="AG14" s="398"/>
      <c r="CJ14" s="338" t="str">
        <f t="shared" si="19"/>
        <v/>
      </c>
      <c r="CK14" s="338" t="str">
        <f t="shared" si="2"/>
        <v>Bosshard Heinz</v>
      </c>
      <c r="CM14" s="338">
        <f t="shared" si="3"/>
        <v>40</v>
      </c>
      <c r="CN14" s="338" t="str">
        <f t="shared" si="4"/>
        <v>B</v>
      </c>
      <c r="CO14" s="303" t="str">
        <f t="shared" si="5"/>
        <v>B</v>
      </c>
      <c r="CP14" s="400">
        <v>3205</v>
      </c>
      <c r="CQ14" s="250">
        <v>773</v>
      </c>
      <c r="CR14" s="251">
        <f t="shared" ref="CR14:CR33" si="24">VLOOKUP($CQ14,Funktionsbezeichnungen,3,0)</f>
        <v>9</v>
      </c>
      <c r="CS14" s="252" t="str">
        <f t="shared" ref="CS14:CS33" si="25">VLOOKUP($CQ14,Funktionsbezeichnungen,2,0)</f>
        <v>Projektingenieur 9 (Bau)</v>
      </c>
      <c r="CT14" s="250">
        <v>773</v>
      </c>
      <c r="CU14" s="251">
        <f t="shared" ref="CU14:CU28" si="26">VLOOKUP($CT14,Funktionsbezeichnungen,3,0)</f>
        <v>9</v>
      </c>
      <c r="CV14" s="252" t="str">
        <f t="shared" ref="CV14:CV28" si="27">VLOOKUP($CT14,Funktionsbezeichnungen,2,0)</f>
        <v>Projektingenieur 9 (Bau)</v>
      </c>
      <c r="CW14" s="250">
        <v>773</v>
      </c>
      <c r="CX14" s="251">
        <f>VLOOKUP($CW14,Funktionsbezeichnungen,3,0)</f>
        <v>9</v>
      </c>
      <c r="CY14" s="252" t="str">
        <f>VLOOKUP($CW14,Funktionsbezeichnungen,2,0)</f>
        <v>Projektingenieur 9 (Bau)</v>
      </c>
      <c r="CZ14" s="250">
        <v>773</v>
      </c>
      <c r="DA14" s="251">
        <f t="shared" ref="DA14:DA28" si="28">VLOOKUP($CZ14,Funktionsbezeichnungen,3,0)</f>
        <v>9</v>
      </c>
      <c r="DB14" s="252" t="str">
        <f t="shared" ref="DB14:DB28" si="29">VLOOKUP($CZ14,Funktionsbezeichnungen,2,0)</f>
        <v>Projektingenieur 9 (Bau)</v>
      </c>
      <c r="DC14" s="250">
        <v>773</v>
      </c>
      <c r="DD14" s="251">
        <f t="shared" si="20"/>
        <v>9</v>
      </c>
      <c r="DE14" s="252" t="str">
        <f t="shared" si="21"/>
        <v>Projektingenieur 9 (Bau)</v>
      </c>
      <c r="DF14" s="249"/>
      <c r="DG14" s="251">
        <v>772</v>
      </c>
      <c r="DH14" s="251">
        <f t="shared" si="22"/>
        <v>8</v>
      </c>
      <c r="DI14" s="252" t="str">
        <f t="shared" si="23"/>
        <v>Projektingenieur 8 (Bau)</v>
      </c>
      <c r="DN14" s="338">
        <f t="shared" si="18"/>
        <v>3205</v>
      </c>
      <c r="DO14" s="340">
        <v>1</v>
      </c>
      <c r="DP14" s="338">
        <v>2</v>
      </c>
      <c r="DQ14" s="338" t="s">
        <v>951</v>
      </c>
      <c r="ES14" s="400">
        <v>5557</v>
      </c>
      <c r="ET14" s="338" t="s">
        <v>95</v>
      </c>
    </row>
    <row r="15" spans="1:150" s="338" customFormat="1" x14ac:dyDescent="0.25">
      <c r="A15" s="319"/>
      <c r="B15" s="319"/>
      <c r="C15" s="319">
        <f t="shared" si="0"/>
        <v>1</v>
      </c>
      <c r="D15" s="320"/>
      <c r="E15" s="320">
        <v>1</v>
      </c>
      <c r="F15" s="321"/>
      <c r="G15" s="57"/>
      <c r="H15" s="57">
        <v>1</v>
      </c>
      <c r="I15" s="321"/>
      <c r="J15" s="57"/>
      <c r="K15" s="321"/>
      <c r="L15" s="321"/>
      <c r="M15" s="321"/>
      <c r="N15" s="322"/>
      <c r="O15" s="322"/>
      <c r="P15" s="109" t="s">
        <v>358</v>
      </c>
      <c r="Q15" s="110" t="s">
        <v>441</v>
      </c>
      <c r="R15" s="110" t="s">
        <v>1514</v>
      </c>
      <c r="S15" s="20" t="s">
        <v>113</v>
      </c>
      <c r="T15" s="17">
        <v>1958</v>
      </c>
      <c r="U15" s="277" t="s">
        <v>195</v>
      </c>
      <c r="V15" s="17">
        <v>1981</v>
      </c>
      <c r="W15" s="278"/>
      <c r="X15" s="138"/>
      <c r="Y15" s="287"/>
      <c r="Z15" s="28" t="s">
        <v>222</v>
      </c>
      <c r="AA15" s="284">
        <f t="shared" si="1"/>
        <v>37</v>
      </c>
      <c r="AB15" s="25" t="s">
        <v>1253</v>
      </c>
      <c r="AC15" s="290">
        <v>1985</v>
      </c>
      <c r="AD15" s="21" t="s">
        <v>95</v>
      </c>
      <c r="AE15" s="304"/>
      <c r="AF15" s="16" t="s">
        <v>402</v>
      </c>
      <c r="AG15" s="398"/>
      <c r="CJ15" s="338" t="str">
        <f t="shared" si="19"/>
        <v/>
      </c>
      <c r="CK15" s="338" t="str">
        <f t="shared" si="2"/>
        <v>Schär Robert</v>
      </c>
      <c r="CM15" s="338">
        <f t="shared" si="3"/>
        <v>37</v>
      </c>
      <c r="CN15" s="338" t="str">
        <f t="shared" si="4"/>
        <v>B</v>
      </c>
      <c r="CO15" s="303" t="str">
        <f t="shared" si="5"/>
        <v>B</v>
      </c>
      <c r="CP15" s="400">
        <v>5557</v>
      </c>
      <c r="CQ15" s="250">
        <v>773</v>
      </c>
      <c r="CR15" s="251">
        <f t="shared" si="24"/>
        <v>9</v>
      </c>
      <c r="CS15" s="252" t="str">
        <f t="shared" si="25"/>
        <v>Projektingenieur 9 (Bau)</v>
      </c>
      <c r="CT15" s="250">
        <v>773</v>
      </c>
      <c r="CU15" s="251">
        <f t="shared" si="26"/>
        <v>9</v>
      </c>
      <c r="CV15" s="252" t="str">
        <f t="shared" si="27"/>
        <v>Projektingenieur 9 (Bau)</v>
      </c>
      <c r="CW15" s="250">
        <v>773</v>
      </c>
      <c r="CX15" s="251">
        <f>VLOOKUP($CW15,Funktionsbezeichnungen,3,0)</f>
        <v>9</v>
      </c>
      <c r="CY15" s="252" t="str">
        <f>VLOOKUP($CW15,Funktionsbezeichnungen,2,0)</f>
        <v>Projektingenieur 9 (Bau)</v>
      </c>
      <c r="CZ15" s="250">
        <v>773</v>
      </c>
      <c r="DA15" s="251">
        <f t="shared" si="28"/>
        <v>9</v>
      </c>
      <c r="DB15" s="252" t="str">
        <f t="shared" si="29"/>
        <v>Projektingenieur 9 (Bau)</v>
      </c>
      <c r="DC15" s="250">
        <v>773</v>
      </c>
      <c r="DD15" s="251">
        <f t="shared" si="20"/>
        <v>9</v>
      </c>
      <c r="DE15" s="252" t="str">
        <f t="shared" si="21"/>
        <v>Projektingenieur 9 (Bau)</v>
      </c>
      <c r="DF15" s="249"/>
      <c r="DG15" s="251">
        <v>773</v>
      </c>
      <c r="DH15" s="251">
        <f t="shared" si="22"/>
        <v>9</v>
      </c>
      <c r="DI15" s="252" t="str">
        <f t="shared" si="23"/>
        <v>Projektingenieur 9 (Bau)</v>
      </c>
      <c r="DN15" s="338">
        <f t="shared" si="18"/>
        <v>5557</v>
      </c>
      <c r="DO15" s="340">
        <v>2</v>
      </c>
      <c r="DP15" s="338">
        <v>3</v>
      </c>
      <c r="DQ15" s="338" t="s">
        <v>951</v>
      </c>
      <c r="ES15" s="400">
        <v>4209</v>
      </c>
      <c r="ET15" s="338" t="s">
        <v>95</v>
      </c>
    </row>
    <row r="16" spans="1:150" s="338" customFormat="1" x14ac:dyDescent="0.25">
      <c r="A16" s="319"/>
      <c r="B16" s="319"/>
      <c r="C16" s="319">
        <f t="shared" si="0"/>
        <v>1</v>
      </c>
      <c r="D16" s="320"/>
      <c r="E16" s="320">
        <v>1</v>
      </c>
      <c r="F16" s="321"/>
      <c r="G16" s="57"/>
      <c r="H16" s="57">
        <v>1</v>
      </c>
      <c r="I16" s="321"/>
      <c r="J16" s="57"/>
      <c r="K16" s="321"/>
      <c r="L16" s="321"/>
      <c r="M16" s="321"/>
      <c r="N16" s="322"/>
      <c r="O16" s="322"/>
      <c r="P16" s="109" t="s">
        <v>359</v>
      </c>
      <c r="Q16" s="110" t="s">
        <v>449</v>
      </c>
      <c r="R16" s="110" t="s">
        <v>1514</v>
      </c>
      <c r="S16" s="20" t="s">
        <v>1568</v>
      </c>
      <c r="T16" s="17">
        <v>1957</v>
      </c>
      <c r="U16" s="277" t="s">
        <v>195</v>
      </c>
      <c r="V16" s="17">
        <v>1984</v>
      </c>
      <c r="W16" s="278"/>
      <c r="X16" s="138"/>
      <c r="Y16" s="287"/>
      <c r="Z16" s="28" t="s">
        <v>90</v>
      </c>
      <c r="AA16" s="284">
        <f t="shared" si="1"/>
        <v>34</v>
      </c>
      <c r="AB16" s="25" t="s">
        <v>663</v>
      </c>
      <c r="AC16" s="290">
        <v>1994</v>
      </c>
      <c r="AD16" s="21" t="s">
        <v>95</v>
      </c>
      <c r="AE16" s="304"/>
      <c r="AF16" s="16" t="s">
        <v>1212</v>
      </c>
      <c r="AG16" s="398"/>
      <c r="CJ16" s="338" t="str">
        <f t="shared" si="19"/>
        <v/>
      </c>
      <c r="CK16" s="338" t="str">
        <f t="shared" si="2"/>
        <v>Spieler Daniel</v>
      </c>
      <c r="CM16" s="338">
        <f t="shared" si="3"/>
        <v>34</v>
      </c>
      <c r="CN16" s="338" t="str">
        <f t="shared" si="4"/>
        <v>B</v>
      </c>
      <c r="CO16" s="303" t="str">
        <f t="shared" si="5"/>
        <v>B</v>
      </c>
      <c r="CP16" s="400">
        <v>4209</v>
      </c>
      <c r="CQ16" s="250">
        <v>773</v>
      </c>
      <c r="CR16" s="251">
        <f t="shared" si="24"/>
        <v>9</v>
      </c>
      <c r="CS16" s="252" t="str">
        <f t="shared" si="25"/>
        <v>Projektingenieur 9 (Bau)</v>
      </c>
      <c r="CT16" s="250">
        <v>773</v>
      </c>
      <c r="CU16" s="251">
        <f t="shared" si="26"/>
        <v>9</v>
      </c>
      <c r="CV16" s="252" t="str">
        <f t="shared" si="27"/>
        <v>Projektingenieur 9 (Bau)</v>
      </c>
      <c r="CW16" s="250">
        <v>773</v>
      </c>
      <c r="CX16" s="251">
        <f>VLOOKUP($CW16,Funktionsbezeichnungen,3,0)</f>
        <v>9</v>
      </c>
      <c r="CY16" s="252" t="str">
        <f>VLOOKUP($CW16,Funktionsbezeichnungen,2,0)</f>
        <v>Projektingenieur 9 (Bau)</v>
      </c>
      <c r="CZ16" s="250">
        <v>773</v>
      </c>
      <c r="DA16" s="251">
        <f t="shared" si="28"/>
        <v>9</v>
      </c>
      <c r="DB16" s="252" t="str">
        <f t="shared" si="29"/>
        <v>Projektingenieur 9 (Bau)</v>
      </c>
      <c r="DC16" s="250">
        <v>773</v>
      </c>
      <c r="DD16" s="251">
        <f t="shared" si="20"/>
        <v>9</v>
      </c>
      <c r="DE16" s="252" t="str">
        <f t="shared" si="21"/>
        <v>Projektingenieur 9 (Bau)</v>
      </c>
      <c r="DF16" s="249"/>
      <c r="DG16" s="251">
        <v>773</v>
      </c>
      <c r="DH16" s="251">
        <f t="shared" si="22"/>
        <v>9</v>
      </c>
      <c r="DI16" s="252" t="str">
        <f t="shared" si="23"/>
        <v>Projektingenieur 9 (Bau)</v>
      </c>
      <c r="DN16" s="338">
        <f t="shared" si="18"/>
        <v>4209</v>
      </c>
      <c r="DO16" s="340">
        <v>2</v>
      </c>
      <c r="DP16" s="338">
        <v>3</v>
      </c>
      <c r="DQ16" s="338" t="s">
        <v>951</v>
      </c>
      <c r="ES16" s="400">
        <v>5625</v>
      </c>
      <c r="ET16" s="338" t="s">
        <v>95</v>
      </c>
    </row>
    <row r="17" spans="1:150" s="338" customFormat="1" ht="27" x14ac:dyDescent="0.25">
      <c r="A17" s="319"/>
      <c r="B17" s="319"/>
      <c r="C17" s="319">
        <f t="shared" si="0"/>
        <v>1</v>
      </c>
      <c r="D17" s="320">
        <v>1</v>
      </c>
      <c r="E17" s="320"/>
      <c r="F17" s="321"/>
      <c r="G17" s="57"/>
      <c r="H17" s="57"/>
      <c r="I17" s="321"/>
      <c r="J17" s="57"/>
      <c r="K17" s="321"/>
      <c r="L17" s="321"/>
      <c r="M17" s="321"/>
      <c r="N17" s="322"/>
      <c r="O17" s="322"/>
      <c r="P17" s="109" t="s">
        <v>361</v>
      </c>
      <c r="Q17" s="110" t="s">
        <v>439</v>
      </c>
      <c r="R17" s="110" t="s">
        <v>1514</v>
      </c>
      <c r="S17" s="20" t="s">
        <v>115</v>
      </c>
      <c r="T17" s="17">
        <v>1959</v>
      </c>
      <c r="U17" s="277" t="s">
        <v>100</v>
      </c>
      <c r="V17" s="17">
        <v>1985</v>
      </c>
      <c r="W17" s="278"/>
      <c r="X17" s="138"/>
      <c r="Y17" s="287"/>
      <c r="Z17" s="28" t="s">
        <v>335</v>
      </c>
      <c r="AA17" s="284">
        <f t="shared" si="1"/>
        <v>33</v>
      </c>
      <c r="AB17" s="25" t="s">
        <v>1533</v>
      </c>
      <c r="AC17" s="290">
        <v>1987</v>
      </c>
      <c r="AD17" s="21" t="s">
        <v>95</v>
      </c>
      <c r="AE17" s="304"/>
      <c r="AF17" s="16" t="s">
        <v>373</v>
      </c>
      <c r="AG17" s="398"/>
      <c r="CJ17" s="338" t="str">
        <f t="shared" si="19"/>
        <v/>
      </c>
      <c r="CK17" s="338" t="str">
        <f t="shared" si="2"/>
        <v>Gysin Daniel</v>
      </c>
      <c r="CM17" s="338">
        <f t="shared" si="3"/>
        <v>33</v>
      </c>
      <c r="CN17" s="338" t="str">
        <f t="shared" si="4"/>
        <v>B</v>
      </c>
      <c r="CO17" s="303" t="str">
        <f t="shared" si="5"/>
        <v>B</v>
      </c>
      <c r="CP17" s="400">
        <v>5625</v>
      </c>
      <c r="CQ17" s="250">
        <v>784</v>
      </c>
      <c r="CR17" s="251">
        <f t="shared" si="24"/>
        <v>10</v>
      </c>
      <c r="CS17" s="252" t="str">
        <f t="shared" si="25"/>
        <v>Senior Projektingenieur (Umwelt)</v>
      </c>
      <c r="CT17" s="250">
        <v>784</v>
      </c>
      <c r="CU17" s="251">
        <f t="shared" si="26"/>
        <v>10</v>
      </c>
      <c r="CV17" s="252" t="str">
        <f t="shared" si="27"/>
        <v>Senior Projektingenieur (Umwelt)</v>
      </c>
      <c r="CW17" s="250">
        <v>784</v>
      </c>
      <c r="CX17" s="251">
        <f t="shared" ref="CX17:CX24" si="30">VLOOKUP($CW17,Funktionsbezeichnungen,3,0)</f>
        <v>10</v>
      </c>
      <c r="CY17" s="252" t="str">
        <f t="shared" ref="CY17:CY24" si="31">VLOOKUP($CW17,Funktionsbezeichnungen,2,0)</f>
        <v>Senior Projektingenieur (Umwelt)</v>
      </c>
      <c r="CZ17" s="250">
        <v>784</v>
      </c>
      <c r="DA17" s="251">
        <f t="shared" si="28"/>
        <v>10</v>
      </c>
      <c r="DB17" s="252" t="str">
        <f t="shared" si="29"/>
        <v>Senior Projektingenieur (Umwelt)</v>
      </c>
      <c r="DC17" s="250">
        <v>784</v>
      </c>
      <c r="DD17" s="251">
        <f t="shared" si="20"/>
        <v>10</v>
      </c>
      <c r="DE17" s="252" t="str">
        <f t="shared" si="21"/>
        <v>Senior Projektingenieur (Umwelt)</v>
      </c>
      <c r="DF17" s="249"/>
      <c r="DG17" s="251">
        <v>783</v>
      </c>
      <c r="DH17" s="251">
        <f t="shared" si="22"/>
        <v>9</v>
      </c>
      <c r="DI17" s="252" t="str">
        <f t="shared" si="23"/>
        <v>Projektingenieur 9 (Umwelt)</v>
      </c>
      <c r="DN17" s="338">
        <f t="shared" si="18"/>
        <v>5625</v>
      </c>
      <c r="DO17" s="340">
        <v>1</v>
      </c>
      <c r="DP17" s="338">
        <v>2</v>
      </c>
      <c r="DQ17" s="338" t="s">
        <v>952</v>
      </c>
      <c r="ES17" s="400">
        <v>3214</v>
      </c>
      <c r="ET17" s="338" t="s">
        <v>95</v>
      </c>
    </row>
    <row r="18" spans="1:150" s="338" customFormat="1" ht="13.5" customHeight="1" x14ac:dyDescent="0.25">
      <c r="A18" s="319"/>
      <c r="B18" s="319"/>
      <c r="C18" s="319">
        <f t="shared" si="0"/>
        <v>1</v>
      </c>
      <c r="D18" s="320">
        <v>1</v>
      </c>
      <c r="E18" s="320"/>
      <c r="F18" s="321"/>
      <c r="G18" s="57"/>
      <c r="H18" s="57"/>
      <c r="I18" s="321"/>
      <c r="J18" s="57"/>
      <c r="K18" s="321"/>
      <c r="L18" s="321"/>
      <c r="M18" s="321"/>
      <c r="N18" s="322"/>
      <c r="O18" s="322"/>
      <c r="P18" s="109" t="s">
        <v>1301</v>
      </c>
      <c r="Q18" s="110" t="s">
        <v>1281</v>
      </c>
      <c r="R18" s="110" t="s">
        <v>1514</v>
      </c>
      <c r="S18" s="20" t="s">
        <v>1282</v>
      </c>
      <c r="T18" s="17">
        <v>1959</v>
      </c>
      <c r="U18" s="277" t="s">
        <v>194</v>
      </c>
      <c r="V18" s="17">
        <v>1985</v>
      </c>
      <c r="W18" s="278"/>
      <c r="X18" s="138"/>
      <c r="Y18" s="287"/>
      <c r="Z18" s="28" t="s">
        <v>1284</v>
      </c>
      <c r="AA18" s="284">
        <f t="shared" si="1"/>
        <v>33</v>
      </c>
      <c r="AB18" s="25" t="s">
        <v>1283</v>
      </c>
      <c r="AC18" s="290">
        <v>2017</v>
      </c>
      <c r="AD18" s="21" t="s">
        <v>95</v>
      </c>
      <c r="AE18" s="304"/>
      <c r="AF18" s="16" t="s">
        <v>373</v>
      </c>
      <c r="AG18" s="398"/>
      <c r="CJ18" s="399" t="e">
        <f>IF(CN18=CO18,"","anders")</f>
        <v>#N/A</v>
      </c>
      <c r="CK18" s="339" t="str">
        <f t="shared" si="2"/>
        <v>Koch Urs-Martin</v>
      </c>
      <c r="CL18" s="339"/>
      <c r="CM18" s="339">
        <f t="shared" si="3"/>
        <v>33</v>
      </c>
      <c r="CN18" s="339" t="str">
        <f t="shared" si="4"/>
        <v>B</v>
      </c>
      <c r="CO18" s="303" t="e">
        <f>VLOOKUP(CP18,Kategorie,2,0)</f>
        <v>#N/A</v>
      </c>
      <c r="CP18" s="257">
        <v>3218</v>
      </c>
      <c r="CQ18" s="250">
        <v>774</v>
      </c>
      <c r="CR18" s="251">
        <f t="shared" si="24"/>
        <v>10</v>
      </c>
      <c r="CS18" s="252" t="str">
        <f t="shared" si="25"/>
        <v>Senior Projektingenieur (Bau)</v>
      </c>
      <c r="CT18" s="250"/>
      <c r="CU18" s="251"/>
      <c r="CV18" s="252"/>
      <c r="CW18" s="250"/>
      <c r="CX18" s="251"/>
      <c r="CY18" s="252"/>
      <c r="CZ18" s="250"/>
      <c r="DA18" s="251"/>
      <c r="DB18" s="252"/>
      <c r="DC18" s="250"/>
      <c r="DD18" s="251"/>
      <c r="DE18" s="252"/>
      <c r="DF18" s="249"/>
      <c r="DG18" s="251"/>
      <c r="DH18" s="251"/>
      <c r="DI18" s="252"/>
      <c r="DN18" s="338">
        <f t="shared" si="18"/>
        <v>3218</v>
      </c>
      <c r="DO18" s="340">
        <v>1</v>
      </c>
      <c r="DP18" s="338">
        <v>2</v>
      </c>
      <c r="DQ18" s="338" t="s">
        <v>951</v>
      </c>
      <c r="ES18" s="400">
        <v>4187</v>
      </c>
      <c r="ET18" s="338" t="s">
        <v>95</v>
      </c>
    </row>
    <row r="19" spans="1:150" s="338" customFormat="1" ht="15.75" x14ac:dyDescent="0.25">
      <c r="A19" s="319"/>
      <c r="B19" s="319"/>
      <c r="C19" s="319">
        <f t="shared" si="0"/>
        <v>1</v>
      </c>
      <c r="D19" s="320">
        <v>1</v>
      </c>
      <c r="E19" s="320"/>
      <c r="F19" s="321"/>
      <c r="G19" s="57"/>
      <c r="H19" s="57"/>
      <c r="I19" s="321"/>
      <c r="J19" s="57"/>
      <c r="K19" s="321"/>
      <c r="L19" s="321"/>
      <c r="M19" s="321"/>
      <c r="N19" s="322"/>
      <c r="O19" s="322"/>
      <c r="P19" s="109" t="s">
        <v>1301</v>
      </c>
      <c r="Q19" s="110" t="s">
        <v>1591</v>
      </c>
      <c r="R19" s="110" t="s">
        <v>1514</v>
      </c>
      <c r="S19" s="20" t="s">
        <v>1592</v>
      </c>
      <c r="T19" s="17">
        <v>1963</v>
      </c>
      <c r="U19" s="277" t="s">
        <v>1593</v>
      </c>
      <c r="V19" s="17">
        <v>1987</v>
      </c>
      <c r="W19" s="278"/>
      <c r="X19" s="138"/>
      <c r="Y19" s="287"/>
      <c r="Z19" s="28"/>
      <c r="AA19" s="284">
        <f t="shared" si="1"/>
        <v>31</v>
      </c>
      <c r="AB19" s="25" t="s">
        <v>1283</v>
      </c>
      <c r="AC19" s="290">
        <v>2018</v>
      </c>
      <c r="AD19" s="21" t="s">
        <v>1039</v>
      </c>
      <c r="AE19" s="304"/>
      <c r="AF19" s="16" t="s">
        <v>373</v>
      </c>
      <c r="AG19" s="398"/>
      <c r="CJ19" s="399"/>
      <c r="CK19" s="339" t="str">
        <f t="shared" si="2"/>
        <v>Radomiak Denis</v>
      </c>
      <c r="CL19" s="339"/>
      <c r="CM19" s="339"/>
      <c r="CN19" s="339"/>
      <c r="CO19" s="303"/>
      <c r="CP19" s="257"/>
      <c r="CQ19" s="250"/>
      <c r="CR19" s="251"/>
      <c r="CS19" s="252"/>
      <c r="CT19" s="250"/>
      <c r="CU19" s="251"/>
      <c r="CV19" s="252"/>
      <c r="CW19" s="250"/>
      <c r="CX19" s="251"/>
      <c r="CY19" s="252"/>
      <c r="CZ19" s="250"/>
      <c r="DA19" s="251"/>
      <c r="DB19" s="252"/>
      <c r="DC19" s="250"/>
      <c r="DD19" s="251"/>
      <c r="DE19" s="252"/>
      <c r="DF19" s="249"/>
      <c r="DG19" s="251"/>
      <c r="DH19" s="251"/>
      <c r="DI19" s="252"/>
      <c r="DO19" s="340"/>
      <c r="ES19" s="400"/>
    </row>
    <row r="20" spans="1:150" s="338" customFormat="1" x14ac:dyDescent="0.25">
      <c r="A20" s="319"/>
      <c r="B20" s="319"/>
      <c r="C20" s="319">
        <f t="shared" si="0"/>
        <v>1</v>
      </c>
      <c r="D20" s="320"/>
      <c r="E20" s="320">
        <v>1</v>
      </c>
      <c r="F20" s="321"/>
      <c r="G20" s="57"/>
      <c r="H20" s="57"/>
      <c r="I20" s="321"/>
      <c r="J20" s="57"/>
      <c r="K20" s="321"/>
      <c r="L20" s="321"/>
      <c r="M20" s="321"/>
      <c r="N20" s="322"/>
      <c r="O20" s="322"/>
      <c r="P20" s="109" t="s">
        <v>1140</v>
      </c>
      <c r="Q20" s="110" t="s">
        <v>1193</v>
      </c>
      <c r="R20" s="110" t="s">
        <v>1514</v>
      </c>
      <c r="S20" s="20" t="s">
        <v>1194</v>
      </c>
      <c r="T20" s="17">
        <v>1962</v>
      </c>
      <c r="U20" s="277" t="s">
        <v>195</v>
      </c>
      <c r="V20" s="17">
        <v>1986</v>
      </c>
      <c r="W20" s="278"/>
      <c r="X20" s="138"/>
      <c r="Y20" s="287"/>
      <c r="Z20" s="28" t="s">
        <v>1196</v>
      </c>
      <c r="AA20" s="284">
        <f t="shared" si="1"/>
        <v>32</v>
      </c>
      <c r="AB20" s="25" t="s">
        <v>1598</v>
      </c>
      <c r="AC20" s="290">
        <v>2016</v>
      </c>
      <c r="AD20" s="21" t="s">
        <v>95</v>
      </c>
      <c r="AE20" s="304"/>
      <c r="AF20" s="16" t="s">
        <v>373</v>
      </c>
      <c r="AG20" s="398"/>
      <c r="CJ20" s="338" t="str">
        <f t="shared" si="19"/>
        <v/>
      </c>
      <c r="CK20" s="338" t="str">
        <f t="shared" si="2"/>
        <v>Jann Roger</v>
      </c>
      <c r="CM20" s="338">
        <f t="shared" si="3"/>
        <v>32</v>
      </c>
      <c r="CN20" s="338" t="str">
        <f t="shared" si="4"/>
        <v>B</v>
      </c>
      <c r="CO20" s="303" t="str">
        <f t="shared" si="5"/>
        <v>B</v>
      </c>
      <c r="CP20" s="400">
        <v>3214</v>
      </c>
      <c r="CQ20" s="250">
        <v>774</v>
      </c>
      <c r="CR20" s="251">
        <f t="shared" si="24"/>
        <v>10</v>
      </c>
      <c r="CS20" s="252" t="str">
        <f t="shared" si="25"/>
        <v>Senior Projektingenieur (Bau)</v>
      </c>
      <c r="CT20" s="250">
        <v>774</v>
      </c>
      <c r="CU20" s="251">
        <f t="shared" si="26"/>
        <v>10</v>
      </c>
      <c r="CV20" s="252" t="str">
        <f t="shared" si="27"/>
        <v>Senior Projektingenieur (Bau)</v>
      </c>
      <c r="CW20" s="250"/>
      <c r="CX20" s="251"/>
      <c r="CY20" s="252"/>
      <c r="CZ20" s="250"/>
      <c r="DA20" s="251"/>
      <c r="DB20" s="252"/>
      <c r="DC20" s="250"/>
      <c r="DD20" s="251"/>
      <c r="DE20" s="252"/>
      <c r="DF20" s="249"/>
      <c r="DG20" s="251"/>
      <c r="DH20" s="251"/>
      <c r="DI20" s="252"/>
      <c r="DN20" s="338">
        <f t="shared" si="18"/>
        <v>3214</v>
      </c>
      <c r="DO20" s="340">
        <v>2</v>
      </c>
      <c r="DP20" s="338">
        <v>3</v>
      </c>
      <c r="DQ20" s="338" t="s">
        <v>951</v>
      </c>
      <c r="ES20" s="400">
        <v>4179</v>
      </c>
      <c r="ET20" s="338" t="s">
        <v>95</v>
      </c>
    </row>
    <row r="21" spans="1:150" s="338" customFormat="1" x14ac:dyDescent="0.25">
      <c r="A21" s="319"/>
      <c r="B21" s="319"/>
      <c r="C21" s="319">
        <f t="shared" si="0"/>
        <v>1</v>
      </c>
      <c r="D21" s="320"/>
      <c r="E21" s="320">
        <v>1</v>
      </c>
      <c r="F21" s="321"/>
      <c r="G21" s="57"/>
      <c r="H21" s="57"/>
      <c r="I21" s="321"/>
      <c r="J21" s="57"/>
      <c r="K21" s="321"/>
      <c r="L21" s="321"/>
      <c r="M21" s="321"/>
      <c r="N21" s="322"/>
      <c r="O21" s="322"/>
      <c r="P21" s="109" t="s">
        <v>358</v>
      </c>
      <c r="Q21" s="110" t="s">
        <v>442</v>
      </c>
      <c r="R21" s="110" t="s">
        <v>1514</v>
      </c>
      <c r="S21" s="20" t="s">
        <v>116</v>
      </c>
      <c r="T21" s="17">
        <v>1962</v>
      </c>
      <c r="U21" s="277" t="s">
        <v>1061</v>
      </c>
      <c r="V21" s="17">
        <v>1987</v>
      </c>
      <c r="W21" s="278"/>
      <c r="X21" s="138"/>
      <c r="Y21" s="287"/>
      <c r="Z21" s="28" t="s">
        <v>222</v>
      </c>
      <c r="AA21" s="284">
        <f t="shared" si="1"/>
        <v>31</v>
      </c>
      <c r="AB21" s="25" t="s">
        <v>664</v>
      </c>
      <c r="AC21" s="290">
        <v>1990</v>
      </c>
      <c r="AD21" s="21" t="s">
        <v>95</v>
      </c>
      <c r="AE21" s="304"/>
      <c r="AF21" s="16" t="s">
        <v>373</v>
      </c>
      <c r="AG21" s="398"/>
      <c r="CJ21" s="338" t="str">
        <f t="shared" si="19"/>
        <v/>
      </c>
      <c r="CK21" s="338" t="str">
        <f t="shared" si="2"/>
        <v>Wecke Jürgen</v>
      </c>
      <c r="CM21" s="338">
        <f t="shared" si="3"/>
        <v>31</v>
      </c>
      <c r="CN21" s="338" t="str">
        <f t="shared" si="4"/>
        <v>B</v>
      </c>
      <c r="CO21" s="303" t="str">
        <f t="shared" si="5"/>
        <v>B</v>
      </c>
      <c r="CP21" s="400">
        <v>4187</v>
      </c>
      <c r="CQ21" s="250">
        <v>774</v>
      </c>
      <c r="CR21" s="251">
        <f t="shared" si="24"/>
        <v>10</v>
      </c>
      <c r="CS21" s="252" t="str">
        <f t="shared" si="25"/>
        <v>Senior Projektingenieur (Bau)</v>
      </c>
      <c r="CT21" s="250">
        <v>774</v>
      </c>
      <c r="CU21" s="251">
        <f t="shared" si="26"/>
        <v>10</v>
      </c>
      <c r="CV21" s="252" t="str">
        <f t="shared" si="27"/>
        <v>Senior Projektingenieur (Bau)</v>
      </c>
      <c r="CW21" s="250">
        <v>774</v>
      </c>
      <c r="CX21" s="251">
        <f>VLOOKUP($CW21,Funktionsbezeichnungen,3,0)</f>
        <v>10</v>
      </c>
      <c r="CY21" s="252" t="str">
        <f>VLOOKUP($CW21,Funktionsbezeichnungen,2,0)</f>
        <v>Senior Projektingenieur (Bau)</v>
      </c>
      <c r="CZ21" s="250">
        <v>774</v>
      </c>
      <c r="DA21" s="251">
        <f t="shared" si="28"/>
        <v>10</v>
      </c>
      <c r="DB21" s="252" t="str">
        <f t="shared" si="29"/>
        <v>Senior Projektingenieur (Bau)</v>
      </c>
      <c r="DC21" s="250">
        <v>773</v>
      </c>
      <c r="DD21" s="251">
        <f t="shared" si="20"/>
        <v>9</v>
      </c>
      <c r="DE21" s="252" t="str">
        <f t="shared" si="21"/>
        <v>Projektingenieur 9 (Bau)</v>
      </c>
      <c r="DF21" s="249"/>
      <c r="DG21" s="251">
        <v>773</v>
      </c>
      <c r="DH21" s="251">
        <f t="shared" si="22"/>
        <v>9</v>
      </c>
      <c r="DI21" s="252" t="str">
        <f t="shared" si="23"/>
        <v>Projektingenieur 9 (Bau)</v>
      </c>
      <c r="DN21" s="338">
        <f t="shared" si="18"/>
        <v>4187</v>
      </c>
      <c r="DO21" s="340">
        <v>2</v>
      </c>
      <c r="DP21" s="338">
        <v>3</v>
      </c>
      <c r="DQ21" s="338" t="s">
        <v>951</v>
      </c>
      <c r="ES21" s="400">
        <v>4168</v>
      </c>
      <c r="ET21" s="338" t="s">
        <v>95</v>
      </c>
    </row>
    <row r="22" spans="1:150" s="338" customFormat="1" ht="27" x14ac:dyDescent="0.25">
      <c r="A22" s="319"/>
      <c r="B22" s="319"/>
      <c r="C22" s="319">
        <f t="shared" si="0"/>
        <v>1</v>
      </c>
      <c r="D22" s="320"/>
      <c r="E22" s="320">
        <v>1</v>
      </c>
      <c r="F22" s="321"/>
      <c r="G22" s="57"/>
      <c r="H22" s="57">
        <v>1</v>
      </c>
      <c r="I22" s="321"/>
      <c r="J22" s="57"/>
      <c r="K22" s="321"/>
      <c r="L22" s="321"/>
      <c r="M22" s="321"/>
      <c r="N22" s="322"/>
      <c r="O22" s="322"/>
      <c r="P22" s="109" t="s">
        <v>358</v>
      </c>
      <c r="Q22" s="110" t="s">
        <v>445</v>
      </c>
      <c r="R22" s="110" t="s">
        <v>1514</v>
      </c>
      <c r="S22" s="20" t="s">
        <v>118</v>
      </c>
      <c r="T22" s="17">
        <v>1962</v>
      </c>
      <c r="U22" s="277" t="s">
        <v>1069</v>
      </c>
      <c r="V22" s="17">
        <v>1987</v>
      </c>
      <c r="W22" s="278"/>
      <c r="X22" s="138"/>
      <c r="Y22" s="287"/>
      <c r="Z22" s="28" t="s">
        <v>223</v>
      </c>
      <c r="AA22" s="284">
        <f t="shared" si="1"/>
        <v>31</v>
      </c>
      <c r="AB22" s="25" t="s">
        <v>704</v>
      </c>
      <c r="AC22" s="290">
        <v>1995</v>
      </c>
      <c r="AD22" s="21" t="s">
        <v>95</v>
      </c>
      <c r="AE22" s="304"/>
      <c r="AF22" s="16" t="s">
        <v>373</v>
      </c>
      <c r="AG22" s="398"/>
      <c r="CJ22" s="338" t="str">
        <f t="shared" si="19"/>
        <v/>
      </c>
      <c r="CK22" s="338" t="str">
        <f t="shared" si="2"/>
        <v>Bäumle Michael</v>
      </c>
      <c r="CM22" s="338">
        <f t="shared" si="3"/>
        <v>31</v>
      </c>
      <c r="CN22" s="338" t="str">
        <f t="shared" si="4"/>
        <v>B</v>
      </c>
      <c r="CO22" s="303" t="str">
        <f t="shared" si="5"/>
        <v>B</v>
      </c>
      <c r="CP22" s="400">
        <v>4179</v>
      </c>
      <c r="CQ22" s="250">
        <v>773</v>
      </c>
      <c r="CR22" s="251">
        <f t="shared" si="24"/>
        <v>9</v>
      </c>
      <c r="CS22" s="252" t="str">
        <f t="shared" si="25"/>
        <v>Projektingenieur 9 (Bau)</v>
      </c>
      <c r="CT22" s="250">
        <v>773</v>
      </c>
      <c r="CU22" s="251">
        <f t="shared" si="26"/>
        <v>9</v>
      </c>
      <c r="CV22" s="252" t="str">
        <f t="shared" si="27"/>
        <v>Projektingenieur 9 (Bau)</v>
      </c>
      <c r="CW22" s="250">
        <v>773</v>
      </c>
      <c r="CX22" s="251">
        <f>VLOOKUP($CW22,Funktionsbezeichnungen,3,0)</f>
        <v>9</v>
      </c>
      <c r="CY22" s="252" t="str">
        <f>VLOOKUP($CW22,Funktionsbezeichnungen,2,0)</f>
        <v>Projektingenieur 9 (Bau)</v>
      </c>
      <c r="CZ22" s="250">
        <v>773</v>
      </c>
      <c r="DA22" s="251">
        <f t="shared" si="28"/>
        <v>9</v>
      </c>
      <c r="DB22" s="252" t="str">
        <f t="shared" si="29"/>
        <v>Projektingenieur 9 (Bau)</v>
      </c>
      <c r="DC22" s="250">
        <v>773</v>
      </c>
      <c r="DD22" s="251">
        <f t="shared" si="20"/>
        <v>9</v>
      </c>
      <c r="DE22" s="252" t="str">
        <f t="shared" si="21"/>
        <v>Projektingenieur 9 (Bau)</v>
      </c>
      <c r="DF22" s="249"/>
      <c r="DG22" s="251">
        <v>772</v>
      </c>
      <c r="DH22" s="251">
        <f t="shared" si="22"/>
        <v>8</v>
      </c>
      <c r="DI22" s="252" t="str">
        <f t="shared" si="23"/>
        <v>Projektingenieur 8 (Bau)</v>
      </c>
      <c r="DN22" s="338">
        <f t="shared" si="18"/>
        <v>4179</v>
      </c>
      <c r="DO22" s="340">
        <v>2</v>
      </c>
      <c r="DP22" s="338">
        <v>3</v>
      </c>
      <c r="DQ22" s="338" t="s">
        <v>951</v>
      </c>
      <c r="ES22" s="400">
        <v>4176</v>
      </c>
      <c r="ET22" s="338" t="s">
        <v>95</v>
      </c>
    </row>
    <row r="23" spans="1:150" s="338" customFormat="1" ht="27" x14ac:dyDescent="0.25">
      <c r="A23" s="319">
        <v>1</v>
      </c>
      <c r="B23" s="319"/>
      <c r="C23" s="319">
        <f t="shared" si="0"/>
        <v>1</v>
      </c>
      <c r="D23" s="320">
        <v>1</v>
      </c>
      <c r="E23" s="320"/>
      <c r="F23" s="321"/>
      <c r="G23" s="57"/>
      <c r="H23" s="57">
        <v>1</v>
      </c>
      <c r="I23" s="321"/>
      <c r="J23" s="57"/>
      <c r="K23" s="321"/>
      <c r="L23" s="321"/>
      <c r="M23" s="321"/>
      <c r="N23" s="322"/>
      <c r="O23" s="322"/>
      <c r="P23" s="109" t="s">
        <v>361</v>
      </c>
      <c r="Q23" s="110" t="s">
        <v>440</v>
      </c>
      <c r="R23" s="110" t="s">
        <v>1514</v>
      </c>
      <c r="S23" s="20" t="s">
        <v>119</v>
      </c>
      <c r="T23" s="17">
        <v>1960</v>
      </c>
      <c r="U23" s="277" t="s">
        <v>197</v>
      </c>
      <c r="V23" s="17">
        <v>1988</v>
      </c>
      <c r="W23" s="278"/>
      <c r="X23" s="138"/>
      <c r="Y23" s="287"/>
      <c r="Z23" s="28" t="s">
        <v>238</v>
      </c>
      <c r="AA23" s="284">
        <f t="shared" si="1"/>
        <v>30</v>
      </c>
      <c r="AB23" s="25" t="s">
        <v>1130</v>
      </c>
      <c r="AC23" s="290">
        <v>1989</v>
      </c>
      <c r="AD23" s="21" t="s">
        <v>95</v>
      </c>
      <c r="AE23" s="304"/>
      <c r="AF23" s="16" t="s">
        <v>418</v>
      </c>
      <c r="AG23" s="398"/>
      <c r="CJ23" s="338" t="str">
        <f t="shared" si="19"/>
        <v/>
      </c>
      <c r="CK23" s="338" t="str">
        <f t="shared" si="2"/>
        <v>Riecke Heino</v>
      </c>
      <c r="CM23" s="338">
        <f t="shared" si="3"/>
        <v>30</v>
      </c>
      <c r="CN23" s="338" t="str">
        <f t="shared" si="4"/>
        <v>B</v>
      </c>
      <c r="CO23" s="303" t="str">
        <f t="shared" si="5"/>
        <v>B</v>
      </c>
      <c r="CP23" s="400">
        <v>4168</v>
      </c>
      <c r="CQ23" s="250">
        <v>774</v>
      </c>
      <c r="CR23" s="251">
        <f t="shared" si="24"/>
        <v>10</v>
      </c>
      <c r="CS23" s="252" t="str">
        <f t="shared" si="25"/>
        <v>Senior Projektingenieur (Bau)</v>
      </c>
      <c r="CT23" s="250">
        <v>774</v>
      </c>
      <c r="CU23" s="251">
        <f t="shared" si="26"/>
        <v>10</v>
      </c>
      <c r="CV23" s="252" t="str">
        <f t="shared" si="27"/>
        <v>Senior Projektingenieur (Bau)</v>
      </c>
      <c r="CW23" s="250">
        <v>774</v>
      </c>
      <c r="CX23" s="251">
        <f t="shared" si="30"/>
        <v>10</v>
      </c>
      <c r="CY23" s="252" t="str">
        <f t="shared" si="31"/>
        <v>Senior Projektingenieur (Bau)</v>
      </c>
      <c r="CZ23" s="250">
        <v>774</v>
      </c>
      <c r="DA23" s="251">
        <f t="shared" si="28"/>
        <v>10</v>
      </c>
      <c r="DB23" s="252" t="str">
        <f t="shared" si="29"/>
        <v>Senior Projektingenieur (Bau)</v>
      </c>
      <c r="DC23" s="250">
        <v>774</v>
      </c>
      <c r="DD23" s="251">
        <f t="shared" si="20"/>
        <v>10</v>
      </c>
      <c r="DE23" s="252" t="str">
        <f t="shared" si="21"/>
        <v>Senior Projektingenieur (Bau)</v>
      </c>
      <c r="DF23" s="249"/>
      <c r="DG23" s="251">
        <v>773</v>
      </c>
      <c r="DH23" s="251">
        <f t="shared" si="22"/>
        <v>9</v>
      </c>
      <c r="DI23" s="252" t="str">
        <f t="shared" si="23"/>
        <v>Projektingenieur 9 (Bau)</v>
      </c>
      <c r="DN23" s="338">
        <f t="shared" si="18"/>
        <v>4168</v>
      </c>
      <c r="DO23" s="340">
        <v>1</v>
      </c>
      <c r="DP23" s="338">
        <v>2</v>
      </c>
      <c r="DQ23" s="338" t="s">
        <v>951</v>
      </c>
      <c r="ES23" s="400">
        <v>4276</v>
      </c>
      <c r="ET23" s="338" t="s">
        <v>95</v>
      </c>
    </row>
    <row r="24" spans="1:150" s="338" customFormat="1" x14ac:dyDescent="0.25">
      <c r="A24" s="319"/>
      <c r="B24" s="319">
        <v>1</v>
      </c>
      <c r="C24" s="319">
        <f t="shared" si="0"/>
        <v>1</v>
      </c>
      <c r="D24" s="320">
        <v>1</v>
      </c>
      <c r="E24" s="320"/>
      <c r="F24" s="321"/>
      <c r="G24" s="57"/>
      <c r="H24" s="57">
        <v>1</v>
      </c>
      <c r="I24" s="321"/>
      <c r="J24" s="57"/>
      <c r="K24" s="321"/>
      <c r="L24" s="321"/>
      <c r="M24" s="321"/>
      <c r="N24" s="322"/>
      <c r="O24" s="322"/>
      <c r="P24" s="109" t="s">
        <v>1140</v>
      </c>
      <c r="Q24" s="110" t="s">
        <v>451</v>
      </c>
      <c r="R24" s="110" t="s">
        <v>1514</v>
      </c>
      <c r="S24" s="20" t="s">
        <v>120</v>
      </c>
      <c r="T24" s="17">
        <v>1961</v>
      </c>
      <c r="U24" s="277" t="s">
        <v>197</v>
      </c>
      <c r="V24" s="17">
        <v>1988</v>
      </c>
      <c r="W24" s="278"/>
      <c r="X24" s="138"/>
      <c r="Y24" s="287"/>
      <c r="Z24" s="28" t="s">
        <v>91</v>
      </c>
      <c r="AA24" s="284">
        <f t="shared" si="1"/>
        <v>30</v>
      </c>
      <c r="AB24" s="25" t="s">
        <v>1599</v>
      </c>
      <c r="AC24" s="290">
        <v>1989</v>
      </c>
      <c r="AD24" s="21" t="s">
        <v>95</v>
      </c>
      <c r="AE24" s="304"/>
      <c r="AF24" s="16" t="s">
        <v>373</v>
      </c>
      <c r="AG24" s="398"/>
      <c r="CJ24" s="338" t="str">
        <f t="shared" si="19"/>
        <v/>
      </c>
      <c r="CK24" s="338" t="str">
        <f t="shared" si="2"/>
        <v>Thomas Anette</v>
      </c>
      <c r="CM24" s="338">
        <f t="shared" si="3"/>
        <v>30</v>
      </c>
      <c r="CN24" s="338" t="str">
        <f t="shared" si="4"/>
        <v>B</v>
      </c>
      <c r="CO24" s="303" t="str">
        <f t="shared" si="5"/>
        <v>B</v>
      </c>
      <c r="CP24" s="400">
        <v>4176</v>
      </c>
      <c r="CQ24" s="250">
        <v>774</v>
      </c>
      <c r="CR24" s="251">
        <f t="shared" si="24"/>
        <v>10</v>
      </c>
      <c r="CS24" s="252" t="str">
        <f t="shared" si="25"/>
        <v>Senior Projektingenieur (Bau)</v>
      </c>
      <c r="CT24" s="250">
        <v>774</v>
      </c>
      <c r="CU24" s="251">
        <f t="shared" si="26"/>
        <v>10</v>
      </c>
      <c r="CV24" s="252" t="str">
        <f t="shared" si="27"/>
        <v>Senior Projektingenieur (Bau)</v>
      </c>
      <c r="CW24" s="250">
        <v>774</v>
      </c>
      <c r="CX24" s="251">
        <f t="shared" si="30"/>
        <v>10</v>
      </c>
      <c r="CY24" s="252" t="str">
        <f t="shared" si="31"/>
        <v>Senior Projektingenieur (Bau)</v>
      </c>
      <c r="CZ24" s="250">
        <v>774</v>
      </c>
      <c r="DA24" s="251">
        <f t="shared" si="28"/>
        <v>10</v>
      </c>
      <c r="DB24" s="252" t="str">
        <f t="shared" si="29"/>
        <v>Senior Projektingenieur (Bau)</v>
      </c>
      <c r="DC24" s="250">
        <v>773</v>
      </c>
      <c r="DD24" s="251">
        <f t="shared" si="20"/>
        <v>9</v>
      </c>
      <c r="DE24" s="252" t="str">
        <f t="shared" si="21"/>
        <v>Projektingenieur 9 (Bau)</v>
      </c>
      <c r="DF24" s="249"/>
      <c r="DG24" s="251">
        <v>773</v>
      </c>
      <c r="DH24" s="251">
        <f t="shared" si="22"/>
        <v>9</v>
      </c>
      <c r="DI24" s="252" t="str">
        <f t="shared" si="23"/>
        <v>Projektingenieur 9 (Bau)</v>
      </c>
      <c r="DN24" s="338">
        <f t="shared" si="18"/>
        <v>4176</v>
      </c>
      <c r="DO24" s="340">
        <v>1</v>
      </c>
      <c r="DP24" s="338">
        <v>2</v>
      </c>
      <c r="DQ24" s="338" t="s">
        <v>951</v>
      </c>
      <c r="ES24" s="400">
        <v>7679</v>
      </c>
      <c r="ET24" s="338" t="s">
        <v>95</v>
      </c>
    </row>
    <row r="25" spans="1:150" s="338" customFormat="1" ht="40.5" x14ac:dyDescent="0.25">
      <c r="A25" s="319"/>
      <c r="B25" s="319"/>
      <c r="C25" s="319">
        <f t="shared" si="0"/>
        <v>1</v>
      </c>
      <c r="D25" s="320"/>
      <c r="E25" s="320">
        <v>1</v>
      </c>
      <c r="F25" s="321"/>
      <c r="G25" s="57"/>
      <c r="H25" s="57">
        <v>1</v>
      </c>
      <c r="I25" s="321"/>
      <c r="J25" s="57"/>
      <c r="K25" s="321"/>
      <c r="L25" s="321"/>
      <c r="M25" s="321"/>
      <c r="N25" s="322"/>
      <c r="O25" s="322"/>
      <c r="P25" s="109" t="s">
        <v>1301</v>
      </c>
      <c r="Q25" s="110" t="s">
        <v>461</v>
      </c>
      <c r="R25" s="110" t="s">
        <v>1514</v>
      </c>
      <c r="S25" s="20" t="s">
        <v>234</v>
      </c>
      <c r="T25" s="17">
        <v>1972</v>
      </c>
      <c r="U25" s="277" t="s">
        <v>195</v>
      </c>
      <c r="V25" s="17">
        <v>1996</v>
      </c>
      <c r="W25" s="278" t="s">
        <v>314</v>
      </c>
      <c r="X25" s="138">
        <v>2002</v>
      </c>
      <c r="Y25" s="287"/>
      <c r="Z25" s="28" t="s">
        <v>547</v>
      </c>
      <c r="AA25" s="284">
        <f t="shared" si="1"/>
        <v>22</v>
      </c>
      <c r="AB25" s="25" t="s">
        <v>1534</v>
      </c>
      <c r="AC25" s="290">
        <v>2002</v>
      </c>
      <c r="AD25" s="21" t="s">
        <v>95</v>
      </c>
      <c r="AE25" s="304"/>
      <c r="AF25" s="16" t="s">
        <v>402</v>
      </c>
      <c r="AG25" s="398"/>
      <c r="CJ25" s="338" t="str">
        <f t="shared" si="19"/>
        <v/>
      </c>
      <c r="CK25" s="338" t="str">
        <f t="shared" si="2"/>
        <v>Müller Thomas</v>
      </c>
      <c r="CM25" s="338">
        <f t="shared" si="3"/>
        <v>22</v>
      </c>
      <c r="CN25" s="338" t="str">
        <f t="shared" si="4"/>
        <v>B</v>
      </c>
      <c r="CO25" s="303" t="str">
        <f t="shared" si="5"/>
        <v>B</v>
      </c>
      <c r="CP25" s="400">
        <v>4276</v>
      </c>
      <c r="CQ25" s="250">
        <v>774</v>
      </c>
      <c r="CR25" s="251">
        <f t="shared" si="24"/>
        <v>10</v>
      </c>
      <c r="CS25" s="252" t="str">
        <f t="shared" si="25"/>
        <v>Senior Projektingenieur (Bau)</v>
      </c>
      <c r="CT25" s="250">
        <v>774</v>
      </c>
      <c r="CU25" s="251">
        <f t="shared" si="26"/>
        <v>10</v>
      </c>
      <c r="CV25" s="252" t="str">
        <f t="shared" si="27"/>
        <v>Senior Projektingenieur (Bau)</v>
      </c>
      <c r="CW25" s="250">
        <v>773</v>
      </c>
      <c r="CX25" s="251">
        <f>VLOOKUP($CW25,Funktionsbezeichnungen,3,0)</f>
        <v>9</v>
      </c>
      <c r="CY25" s="252" t="str">
        <f>VLOOKUP($CW25,Funktionsbezeichnungen,2,0)</f>
        <v>Projektingenieur 9 (Bau)</v>
      </c>
      <c r="CZ25" s="250">
        <v>773</v>
      </c>
      <c r="DA25" s="251">
        <f t="shared" si="28"/>
        <v>9</v>
      </c>
      <c r="DB25" s="252" t="str">
        <f t="shared" si="29"/>
        <v>Projektingenieur 9 (Bau)</v>
      </c>
      <c r="DC25" s="250">
        <v>773</v>
      </c>
      <c r="DD25" s="251">
        <f t="shared" si="20"/>
        <v>9</v>
      </c>
      <c r="DE25" s="252" t="str">
        <f t="shared" si="21"/>
        <v>Projektingenieur 9 (Bau)</v>
      </c>
      <c r="DF25" s="249"/>
      <c r="DG25" s="251">
        <v>772</v>
      </c>
      <c r="DH25" s="251">
        <f t="shared" si="22"/>
        <v>8</v>
      </c>
      <c r="DI25" s="252" t="str">
        <f t="shared" si="23"/>
        <v>Projektingenieur 8 (Bau)</v>
      </c>
      <c r="DN25" s="338">
        <f t="shared" si="18"/>
        <v>4276</v>
      </c>
      <c r="DO25" s="340">
        <v>2</v>
      </c>
      <c r="DP25" s="338">
        <v>3</v>
      </c>
      <c r="DQ25" s="338" t="s">
        <v>951</v>
      </c>
      <c r="ES25" s="400">
        <v>4258</v>
      </c>
      <c r="ET25" s="338" t="s">
        <v>95</v>
      </c>
    </row>
    <row r="26" spans="1:150" s="338" customFormat="1" ht="27" x14ac:dyDescent="0.25">
      <c r="A26" s="319"/>
      <c r="B26" s="319"/>
      <c r="C26" s="319">
        <f t="shared" si="0"/>
        <v>1</v>
      </c>
      <c r="D26" s="320">
        <v>1</v>
      </c>
      <c r="E26" s="320"/>
      <c r="F26" s="321"/>
      <c r="G26" s="57"/>
      <c r="H26" s="57">
        <v>1</v>
      </c>
      <c r="I26" s="321"/>
      <c r="J26" s="57"/>
      <c r="K26" s="321"/>
      <c r="L26" s="321"/>
      <c r="M26" s="321"/>
      <c r="N26" s="322"/>
      <c r="O26" s="322"/>
      <c r="P26" s="109" t="s">
        <v>358</v>
      </c>
      <c r="Q26" s="110" t="s">
        <v>462</v>
      </c>
      <c r="R26" s="110" t="s">
        <v>1514</v>
      </c>
      <c r="S26" s="20" t="s">
        <v>125</v>
      </c>
      <c r="T26" s="17">
        <v>1969</v>
      </c>
      <c r="U26" s="277" t="s">
        <v>194</v>
      </c>
      <c r="V26" s="17">
        <v>1997</v>
      </c>
      <c r="W26" s="278"/>
      <c r="X26" s="138"/>
      <c r="Y26" s="287"/>
      <c r="Z26" s="28" t="s">
        <v>336</v>
      </c>
      <c r="AA26" s="284">
        <f t="shared" si="1"/>
        <v>21</v>
      </c>
      <c r="AB26" s="25" t="s">
        <v>677</v>
      </c>
      <c r="AC26" s="290">
        <v>1999</v>
      </c>
      <c r="AD26" s="21" t="s">
        <v>95</v>
      </c>
      <c r="AE26" s="304"/>
      <c r="AF26" s="16" t="s">
        <v>1213</v>
      </c>
      <c r="AG26" s="398"/>
      <c r="CJ26" s="338" t="str">
        <f t="shared" si="19"/>
        <v/>
      </c>
      <c r="CK26" s="338" t="str">
        <f t="shared" si="2"/>
        <v>Rauchfleisch Alexander</v>
      </c>
      <c r="CM26" s="338">
        <f t="shared" si="3"/>
        <v>21</v>
      </c>
      <c r="CN26" s="338" t="str">
        <f t="shared" si="4"/>
        <v>B</v>
      </c>
      <c r="CO26" s="303" t="str">
        <f t="shared" si="5"/>
        <v>B</v>
      </c>
      <c r="CP26" s="400">
        <v>4254</v>
      </c>
      <c r="CQ26" s="250">
        <v>774</v>
      </c>
      <c r="CR26" s="251">
        <f t="shared" si="24"/>
        <v>10</v>
      </c>
      <c r="CS26" s="252" t="str">
        <f t="shared" si="25"/>
        <v>Senior Projektingenieur (Bau)</v>
      </c>
      <c r="CT26" s="250">
        <v>774</v>
      </c>
      <c r="CU26" s="251">
        <f t="shared" si="26"/>
        <v>10</v>
      </c>
      <c r="CV26" s="252" t="str">
        <f t="shared" si="27"/>
        <v>Senior Projektingenieur (Bau)</v>
      </c>
      <c r="CW26" s="250">
        <v>773</v>
      </c>
      <c r="CX26" s="251">
        <f>VLOOKUP($CW26,Funktionsbezeichnungen,3,0)</f>
        <v>9</v>
      </c>
      <c r="CY26" s="252" t="str">
        <f>VLOOKUP($CW26,Funktionsbezeichnungen,2,0)</f>
        <v>Projektingenieur 9 (Bau)</v>
      </c>
      <c r="CZ26" s="250">
        <v>773</v>
      </c>
      <c r="DA26" s="251">
        <f t="shared" si="28"/>
        <v>9</v>
      </c>
      <c r="DB26" s="252" t="str">
        <f t="shared" si="29"/>
        <v>Projektingenieur 9 (Bau)</v>
      </c>
      <c r="DC26" s="250">
        <v>773</v>
      </c>
      <c r="DD26" s="251">
        <f t="shared" si="20"/>
        <v>9</v>
      </c>
      <c r="DE26" s="252" t="str">
        <f t="shared" si="21"/>
        <v>Projektingenieur 9 (Bau)</v>
      </c>
      <c r="DF26" s="249"/>
      <c r="DG26" s="251">
        <v>772</v>
      </c>
      <c r="DH26" s="251">
        <f t="shared" si="22"/>
        <v>8</v>
      </c>
      <c r="DI26" s="252" t="str">
        <f t="shared" si="23"/>
        <v>Projektingenieur 8 (Bau)</v>
      </c>
      <c r="DN26" s="338">
        <f t="shared" si="18"/>
        <v>4254</v>
      </c>
      <c r="DO26" s="340">
        <v>1</v>
      </c>
      <c r="DP26" s="338">
        <v>2</v>
      </c>
      <c r="DQ26" s="338" t="s">
        <v>951</v>
      </c>
      <c r="ES26" s="400">
        <v>4288</v>
      </c>
      <c r="ET26" s="338" t="s">
        <v>95</v>
      </c>
    </row>
    <row r="27" spans="1:150" s="338" customFormat="1" ht="27" x14ac:dyDescent="0.25">
      <c r="A27" s="319"/>
      <c r="B27" s="319">
        <v>1</v>
      </c>
      <c r="C27" s="319">
        <f t="shared" si="0"/>
        <v>1</v>
      </c>
      <c r="D27" s="320"/>
      <c r="E27" s="320">
        <v>1</v>
      </c>
      <c r="F27" s="321"/>
      <c r="G27" s="57"/>
      <c r="H27" s="57"/>
      <c r="I27" s="321"/>
      <c r="J27" s="57"/>
      <c r="K27" s="321"/>
      <c r="L27" s="321"/>
      <c r="M27" s="321"/>
      <c r="N27" s="322"/>
      <c r="O27" s="322"/>
      <c r="P27" s="109" t="s">
        <v>361</v>
      </c>
      <c r="Q27" s="110" t="s">
        <v>465</v>
      </c>
      <c r="R27" s="110" t="s">
        <v>1514</v>
      </c>
      <c r="S27" s="20" t="s">
        <v>1571</v>
      </c>
      <c r="T27" s="17">
        <v>1969</v>
      </c>
      <c r="U27" s="277" t="s">
        <v>1072</v>
      </c>
      <c r="V27" s="17">
        <v>1998</v>
      </c>
      <c r="W27" s="278"/>
      <c r="X27" s="138"/>
      <c r="Y27" s="287"/>
      <c r="Z27" s="28" t="s">
        <v>335</v>
      </c>
      <c r="AA27" s="284">
        <f t="shared" si="1"/>
        <v>20</v>
      </c>
      <c r="AB27" s="25" t="s">
        <v>680</v>
      </c>
      <c r="AC27" s="290">
        <v>2005</v>
      </c>
      <c r="AD27" s="21" t="s">
        <v>95</v>
      </c>
      <c r="AE27" s="304"/>
      <c r="AF27" s="16" t="s">
        <v>1213</v>
      </c>
      <c r="AG27" s="398"/>
      <c r="CJ27" s="338" t="str">
        <f t="shared" si="19"/>
        <v/>
      </c>
      <c r="CK27" s="338" t="str">
        <f t="shared" si="2"/>
        <v>Haas Gabriele</v>
      </c>
      <c r="CM27" s="338">
        <f t="shared" si="3"/>
        <v>20</v>
      </c>
      <c r="CN27" s="338" t="str">
        <f t="shared" si="4"/>
        <v>B</v>
      </c>
      <c r="CO27" s="303" t="str">
        <f t="shared" si="5"/>
        <v>B</v>
      </c>
      <c r="CP27" s="400">
        <v>4288</v>
      </c>
      <c r="CQ27" s="250">
        <v>784</v>
      </c>
      <c r="CR27" s="251">
        <f t="shared" si="24"/>
        <v>10</v>
      </c>
      <c r="CS27" s="252" t="str">
        <f t="shared" si="25"/>
        <v>Senior Projektingenieur (Umwelt)</v>
      </c>
      <c r="CT27" s="250">
        <v>784</v>
      </c>
      <c r="CU27" s="251">
        <f t="shared" si="26"/>
        <v>10</v>
      </c>
      <c r="CV27" s="252" t="str">
        <f t="shared" si="27"/>
        <v>Senior Projektingenieur (Umwelt)</v>
      </c>
      <c r="CW27" s="250">
        <v>783</v>
      </c>
      <c r="CX27" s="251">
        <f>VLOOKUP($CW27,Funktionsbezeichnungen,3,0)</f>
        <v>9</v>
      </c>
      <c r="CY27" s="252" t="str">
        <f>VLOOKUP($CW27,Funktionsbezeichnungen,2,0)</f>
        <v>Projektingenieur 9 (Umwelt)</v>
      </c>
      <c r="CZ27" s="250">
        <v>772</v>
      </c>
      <c r="DA27" s="251">
        <f t="shared" si="28"/>
        <v>8</v>
      </c>
      <c r="DB27" s="252" t="str">
        <f t="shared" si="29"/>
        <v>Projektingenieur 8 (Bau)</v>
      </c>
      <c r="DC27" s="250">
        <v>772</v>
      </c>
      <c r="DD27" s="251">
        <f t="shared" si="20"/>
        <v>8</v>
      </c>
      <c r="DE27" s="252" t="str">
        <f t="shared" si="21"/>
        <v>Projektingenieur 8 (Bau)</v>
      </c>
      <c r="DF27" s="249"/>
      <c r="DG27" s="251">
        <v>772</v>
      </c>
      <c r="DH27" s="251">
        <f t="shared" si="22"/>
        <v>8</v>
      </c>
      <c r="DI27" s="252" t="str">
        <f t="shared" si="23"/>
        <v>Projektingenieur 8 (Bau)</v>
      </c>
      <c r="DN27" s="338">
        <f t="shared" si="18"/>
        <v>4288</v>
      </c>
      <c r="DO27" s="340">
        <v>2</v>
      </c>
      <c r="DP27" s="338">
        <v>3</v>
      </c>
      <c r="DQ27" s="338" t="s">
        <v>951</v>
      </c>
      <c r="ES27" s="400">
        <v>4263</v>
      </c>
      <c r="ET27" s="338" t="s">
        <v>95</v>
      </c>
    </row>
    <row r="28" spans="1:150" s="338" customFormat="1" ht="27" x14ac:dyDescent="0.25">
      <c r="A28" s="319"/>
      <c r="B28" s="319"/>
      <c r="C28" s="319">
        <f t="shared" si="0"/>
        <v>1</v>
      </c>
      <c r="D28" s="320">
        <v>1</v>
      </c>
      <c r="E28" s="320"/>
      <c r="F28" s="321"/>
      <c r="G28" s="57"/>
      <c r="H28" s="57"/>
      <c r="I28" s="321"/>
      <c r="J28" s="57"/>
      <c r="K28" s="321"/>
      <c r="L28" s="321"/>
      <c r="M28" s="321"/>
      <c r="N28" s="322"/>
      <c r="O28" s="322"/>
      <c r="P28" s="109" t="s">
        <v>359</v>
      </c>
      <c r="Q28" s="110" t="s">
        <v>464</v>
      </c>
      <c r="R28" s="110" t="s">
        <v>1514</v>
      </c>
      <c r="S28" s="20" t="s">
        <v>206</v>
      </c>
      <c r="T28" s="17">
        <v>1969</v>
      </c>
      <c r="U28" s="277" t="s">
        <v>221</v>
      </c>
      <c r="V28" s="17">
        <v>1998</v>
      </c>
      <c r="W28" s="278"/>
      <c r="X28" s="138"/>
      <c r="Y28" s="287"/>
      <c r="Z28" s="28" t="s">
        <v>548</v>
      </c>
      <c r="AA28" s="284">
        <f t="shared" si="1"/>
        <v>20</v>
      </c>
      <c r="AB28" s="25" t="s">
        <v>1131</v>
      </c>
      <c r="AC28" s="290">
        <v>2001</v>
      </c>
      <c r="AD28" s="21" t="s">
        <v>95</v>
      </c>
      <c r="AE28" s="304"/>
      <c r="AF28" s="16" t="s">
        <v>402</v>
      </c>
      <c r="AG28" s="398"/>
      <c r="CJ28" s="338" t="str">
        <f t="shared" si="19"/>
        <v/>
      </c>
      <c r="CK28" s="338" t="str">
        <f t="shared" si="2"/>
        <v>Fuchs Christian</v>
      </c>
      <c r="CM28" s="338">
        <f t="shared" si="3"/>
        <v>20</v>
      </c>
      <c r="CN28" s="338" t="str">
        <f t="shared" si="4"/>
        <v>B</v>
      </c>
      <c r="CO28" s="303" t="str">
        <f t="shared" si="5"/>
        <v>B</v>
      </c>
      <c r="CP28" s="400">
        <v>4263</v>
      </c>
      <c r="CQ28" s="250">
        <v>774</v>
      </c>
      <c r="CR28" s="251">
        <f t="shared" si="24"/>
        <v>10</v>
      </c>
      <c r="CS28" s="252" t="str">
        <f t="shared" si="25"/>
        <v>Senior Projektingenieur (Bau)</v>
      </c>
      <c r="CT28" s="250">
        <v>774</v>
      </c>
      <c r="CU28" s="251">
        <f t="shared" si="26"/>
        <v>10</v>
      </c>
      <c r="CV28" s="252" t="str">
        <f t="shared" si="27"/>
        <v>Senior Projektingenieur (Bau)</v>
      </c>
      <c r="CW28" s="250">
        <v>773</v>
      </c>
      <c r="CX28" s="251">
        <f>VLOOKUP($CW28,Funktionsbezeichnungen,3,0)</f>
        <v>9</v>
      </c>
      <c r="CY28" s="252" t="str">
        <f>VLOOKUP($CW28,Funktionsbezeichnungen,2,0)</f>
        <v>Projektingenieur 9 (Bau)</v>
      </c>
      <c r="CZ28" s="250">
        <v>773</v>
      </c>
      <c r="DA28" s="251">
        <f t="shared" si="28"/>
        <v>9</v>
      </c>
      <c r="DB28" s="252" t="str">
        <f t="shared" si="29"/>
        <v>Projektingenieur 9 (Bau)</v>
      </c>
      <c r="DC28" s="250">
        <v>773</v>
      </c>
      <c r="DD28" s="251">
        <f t="shared" si="20"/>
        <v>9</v>
      </c>
      <c r="DE28" s="252" t="str">
        <f t="shared" si="21"/>
        <v>Projektingenieur 9 (Bau)</v>
      </c>
      <c r="DF28" s="249"/>
      <c r="DG28" s="251">
        <v>772</v>
      </c>
      <c r="DH28" s="251">
        <f t="shared" si="22"/>
        <v>8</v>
      </c>
      <c r="DI28" s="252" t="str">
        <f t="shared" si="23"/>
        <v>Projektingenieur 8 (Bau)</v>
      </c>
      <c r="DN28" s="338">
        <f t="shared" si="18"/>
        <v>4263</v>
      </c>
      <c r="DO28" s="340">
        <v>1</v>
      </c>
      <c r="DP28" s="338">
        <v>2</v>
      </c>
      <c r="DQ28" s="338" t="s">
        <v>951</v>
      </c>
      <c r="ES28" s="400">
        <v>3206</v>
      </c>
      <c r="ET28" s="338" t="s">
        <v>95</v>
      </c>
    </row>
    <row r="29" spans="1:150" s="338" customFormat="1" x14ac:dyDescent="0.25">
      <c r="A29" s="319"/>
      <c r="B29" s="319"/>
      <c r="C29" s="319">
        <f t="shared" si="0"/>
        <v>1</v>
      </c>
      <c r="D29" s="320">
        <v>1</v>
      </c>
      <c r="E29" s="320"/>
      <c r="F29" s="321"/>
      <c r="G29" s="57"/>
      <c r="H29" s="57"/>
      <c r="I29" s="321"/>
      <c r="J29" s="57"/>
      <c r="K29" s="321"/>
      <c r="L29" s="321"/>
      <c r="M29" s="321"/>
      <c r="N29" s="322"/>
      <c r="O29" s="322"/>
      <c r="P29" s="109" t="s">
        <v>1301</v>
      </c>
      <c r="Q29" s="110" t="s">
        <v>1145</v>
      </c>
      <c r="R29" s="110" t="s">
        <v>1514</v>
      </c>
      <c r="S29" s="20" t="s">
        <v>1146</v>
      </c>
      <c r="T29" s="17">
        <v>1974</v>
      </c>
      <c r="U29" s="277" t="s">
        <v>194</v>
      </c>
      <c r="V29" s="17">
        <v>2001</v>
      </c>
      <c r="W29" s="278"/>
      <c r="X29" s="138"/>
      <c r="Y29" s="287"/>
      <c r="Z29" s="28" t="s">
        <v>1148</v>
      </c>
      <c r="AA29" s="284">
        <f t="shared" si="1"/>
        <v>17</v>
      </c>
      <c r="AB29" s="25" t="s">
        <v>1535</v>
      </c>
      <c r="AC29" s="290">
        <v>2015</v>
      </c>
      <c r="AD29" s="162" t="s">
        <v>95</v>
      </c>
      <c r="AE29" s="304"/>
      <c r="AF29" s="16" t="s">
        <v>1213</v>
      </c>
      <c r="AG29" s="398"/>
      <c r="CJ29" s="409" t="str">
        <f t="shared" si="19"/>
        <v>anders</v>
      </c>
      <c r="CK29" s="338" t="str">
        <f t="shared" si="2"/>
        <v>Häner David</v>
      </c>
      <c r="CM29" s="338">
        <f t="shared" si="3"/>
        <v>17</v>
      </c>
      <c r="CN29" s="338" t="str">
        <f t="shared" si="4"/>
        <v>B</v>
      </c>
      <c r="CO29" s="303" t="str">
        <f t="shared" si="5"/>
        <v xml:space="preserve"> C/B 2)</v>
      </c>
      <c r="CP29" s="400">
        <v>4317</v>
      </c>
      <c r="CQ29" s="250">
        <v>774</v>
      </c>
      <c r="CR29" s="251">
        <f t="shared" si="24"/>
        <v>10</v>
      </c>
      <c r="CS29" s="252" t="str">
        <f t="shared" si="25"/>
        <v>Senior Projektingenieur (Bau)</v>
      </c>
      <c r="CT29" s="250">
        <v>773</v>
      </c>
      <c r="CU29" s="251">
        <f>VLOOKUP($CT29,Funktionsbezeichnungen,3,0)</f>
        <v>9</v>
      </c>
      <c r="CV29" s="252" t="str">
        <f>VLOOKUP($CT29,Funktionsbezeichnungen,2,0)</f>
        <v>Projektingenieur 9 (Bau)</v>
      </c>
      <c r="CW29" s="250"/>
      <c r="CX29" s="251"/>
      <c r="CY29" s="252"/>
      <c r="CZ29" s="250"/>
      <c r="DA29" s="251"/>
      <c r="DB29" s="252"/>
      <c r="DC29" s="250"/>
      <c r="DD29" s="251"/>
      <c r="DE29" s="252"/>
      <c r="DF29" s="249"/>
      <c r="DG29" s="251"/>
      <c r="DH29" s="251"/>
      <c r="DI29" s="252"/>
      <c r="DN29" s="338">
        <f>+CP29</f>
        <v>4317</v>
      </c>
      <c r="DO29" s="340">
        <v>2</v>
      </c>
      <c r="DP29" s="338">
        <v>3</v>
      </c>
      <c r="DQ29" s="338" t="s">
        <v>951</v>
      </c>
      <c r="ES29" s="400">
        <v>4162</v>
      </c>
      <c r="ET29" s="340" t="s">
        <v>1320</v>
      </c>
    </row>
    <row r="30" spans="1:150" s="338" customFormat="1" ht="27" x14ac:dyDescent="0.25">
      <c r="A30" s="319"/>
      <c r="B30" s="319"/>
      <c r="C30" s="319">
        <f t="shared" si="0"/>
        <v>1</v>
      </c>
      <c r="D30" s="320"/>
      <c r="E30" s="320">
        <v>1</v>
      </c>
      <c r="F30" s="321"/>
      <c r="G30" s="57"/>
      <c r="H30" s="57"/>
      <c r="I30" s="321"/>
      <c r="J30" s="57"/>
      <c r="K30" s="321"/>
      <c r="L30" s="321"/>
      <c r="M30" s="321"/>
      <c r="N30" s="322"/>
      <c r="O30" s="322"/>
      <c r="P30" s="109" t="s">
        <v>361</v>
      </c>
      <c r="Q30" s="110" t="s">
        <v>469</v>
      </c>
      <c r="R30" s="110" t="s">
        <v>1514</v>
      </c>
      <c r="S30" s="20" t="s">
        <v>301</v>
      </c>
      <c r="T30" s="17">
        <v>1975</v>
      </c>
      <c r="U30" s="277" t="s">
        <v>302</v>
      </c>
      <c r="V30" s="17">
        <v>2001</v>
      </c>
      <c r="W30" s="278"/>
      <c r="X30" s="138"/>
      <c r="Y30" s="287"/>
      <c r="Z30" s="28" t="s">
        <v>303</v>
      </c>
      <c r="AA30" s="284">
        <f t="shared" si="1"/>
        <v>17</v>
      </c>
      <c r="AB30" s="28" t="s">
        <v>682</v>
      </c>
      <c r="AC30" s="290">
        <v>2008</v>
      </c>
      <c r="AD30" s="162" t="s">
        <v>95</v>
      </c>
      <c r="AE30" s="304"/>
      <c r="AF30" s="16" t="s">
        <v>373</v>
      </c>
      <c r="AG30" s="398"/>
      <c r="CJ30" s="409" t="str">
        <f t="shared" si="19"/>
        <v>anders</v>
      </c>
      <c r="CK30" s="338" t="str">
        <f t="shared" si="2"/>
        <v>Rey Lionel</v>
      </c>
      <c r="CM30" s="338">
        <f t="shared" si="3"/>
        <v>17</v>
      </c>
      <c r="CN30" s="338" t="str">
        <f t="shared" si="4"/>
        <v>B</v>
      </c>
      <c r="CO30" s="303" t="str">
        <f t="shared" si="5"/>
        <v>C</v>
      </c>
      <c r="CP30" s="400">
        <v>4299</v>
      </c>
      <c r="CQ30" s="250">
        <v>784</v>
      </c>
      <c r="CR30" s="251">
        <f t="shared" si="24"/>
        <v>10</v>
      </c>
      <c r="CS30" s="252" t="str">
        <f t="shared" si="25"/>
        <v>Senior Projektingenieur (Umwelt)</v>
      </c>
      <c r="CT30" s="250">
        <v>782</v>
      </c>
      <c r="CU30" s="251">
        <f>VLOOKUP($CT30,Funktionsbezeichnungen,3,0)</f>
        <v>8</v>
      </c>
      <c r="CV30" s="252" t="str">
        <f>VLOOKUP($CT30,Funktionsbezeichnungen,2,0)</f>
        <v>Projektingenieur 8 (Umwelt)</v>
      </c>
      <c r="CW30" s="250">
        <v>782</v>
      </c>
      <c r="CX30" s="251">
        <f>VLOOKUP($CW30,Funktionsbezeichnungen,3,0)</f>
        <v>8</v>
      </c>
      <c r="CY30" s="252" t="str">
        <f>VLOOKUP($CW30,Funktionsbezeichnungen,2,0)</f>
        <v>Projektingenieur 8 (Umwelt)</v>
      </c>
      <c r="CZ30" s="250">
        <v>782</v>
      </c>
      <c r="DA30" s="251">
        <f>VLOOKUP($CZ30,Funktionsbezeichnungen,3,0)</f>
        <v>8</v>
      </c>
      <c r="DB30" s="252" t="str">
        <f>VLOOKUP($CZ30,Funktionsbezeichnungen,2,0)</f>
        <v>Projektingenieur 8 (Umwelt)</v>
      </c>
      <c r="DC30" s="250">
        <v>782</v>
      </c>
      <c r="DD30" s="251">
        <f>VLOOKUP($DC30,Funktionsbezeichnungen,3,0)</f>
        <v>8</v>
      </c>
      <c r="DE30" s="252" t="str">
        <f>VLOOKUP($DC30,Funktionsbezeichnungen,2,0)</f>
        <v>Projektingenieur 8 (Umwelt)</v>
      </c>
      <c r="DF30" s="249"/>
      <c r="DG30" s="251">
        <v>782</v>
      </c>
      <c r="DH30" s="251">
        <f>VLOOKUP($DG30,Funktionsbezeichnungen,3,0)</f>
        <v>8</v>
      </c>
      <c r="DI30" s="252" t="str">
        <f>VLOOKUP($DG30,Funktionsbezeichnungen,2,0)</f>
        <v>Projektingenieur 8 (Umwelt)</v>
      </c>
      <c r="DN30" s="338">
        <f>+CP30</f>
        <v>4299</v>
      </c>
      <c r="DO30" s="340">
        <v>2</v>
      </c>
      <c r="DP30" s="338">
        <v>3</v>
      </c>
      <c r="DQ30" s="338" t="s">
        <v>952</v>
      </c>
      <c r="ES30" s="400">
        <v>2143</v>
      </c>
      <c r="ET30" s="338" t="s">
        <v>1321</v>
      </c>
    </row>
    <row r="31" spans="1:150" s="338" customFormat="1" ht="27" x14ac:dyDescent="0.25">
      <c r="A31" s="319"/>
      <c r="B31" s="319"/>
      <c r="C31" s="319">
        <f t="shared" si="0"/>
        <v>1</v>
      </c>
      <c r="D31" s="320">
        <v>1</v>
      </c>
      <c r="E31" s="320"/>
      <c r="F31" s="321"/>
      <c r="G31" s="57"/>
      <c r="H31" s="57"/>
      <c r="I31" s="321"/>
      <c r="J31" s="57"/>
      <c r="K31" s="321"/>
      <c r="L31" s="321"/>
      <c r="M31" s="321"/>
      <c r="N31" s="322"/>
      <c r="O31" s="322"/>
      <c r="P31" s="109" t="s">
        <v>359</v>
      </c>
      <c r="Q31" s="110" t="s">
        <v>471</v>
      </c>
      <c r="R31" s="110" t="s">
        <v>1514</v>
      </c>
      <c r="S31" s="20" t="s">
        <v>229</v>
      </c>
      <c r="T31" s="17">
        <v>1976</v>
      </c>
      <c r="U31" s="277" t="s">
        <v>241</v>
      </c>
      <c r="V31" s="17">
        <v>2001</v>
      </c>
      <c r="W31" s="278"/>
      <c r="X31" s="138"/>
      <c r="Y31" s="287"/>
      <c r="Z31" s="28" t="s">
        <v>337</v>
      </c>
      <c r="AA31" s="284">
        <f t="shared" si="1"/>
        <v>17</v>
      </c>
      <c r="AB31" s="25" t="s">
        <v>1536</v>
      </c>
      <c r="AC31" s="290">
        <v>2010</v>
      </c>
      <c r="AD31" s="162" t="s">
        <v>95</v>
      </c>
      <c r="AE31" s="304"/>
      <c r="AF31" s="16" t="s">
        <v>1213</v>
      </c>
      <c r="AG31" s="398"/>
      <c r="CJ31" s="409" t="str">
        <f t="shared" si="19"/>
        <v>anders</v>
      </c>
      <c r="CK31" s="338" t="str">
        <f t="shared" si="2"/>
        <v>Falzone Lorenzo</v>
      </c>
      <c r="CM31" s="338">
        <f t="shared" si="3"/>
        <v>17</v>
      </c>
      <c r="CN31" s="338" t="str">
        <f t="shared" si="4"/>
        <v>B</v>
      </c>
      <c r="CO31" s="303" t="str">
        <f t="shared" si="5"/>
        <v xml:space="preserve"> C/B 2)</v>
      </c>
      <c r="CP31" s="400">
        <v>7695</v>
      </c>
      <c r="CQ31" s="250">
        <v>774</v>
      </c>
      <c r="CR31" s="251">
        <f t="shared" si="24"/>
        <v>10</v>
      </c>
      <c r="CS31" s="252" t="str">
        <f t="shared" si="25"/>
        <v>Senior Projektingenieur (Bau)</v>
      </c>
      <c r="CT31" s="250">
        <v>773</v>
      </c>
      <c r="CU31" s="251">
        <f>VLOOKUP($CT31,Funktionsbezeichnungen,3,0)</f>
        <v>9</v>
      </c>
      <c r="CV31" s="252" t="str">
        <f>VLOOKUP($CT31,Funktionsbezeichnungen,2,0)</f>
        <v>Projektingenieur 9 (Bau)</v>
      </c>
      <c r="CW31" s="250">
        <v>772</v>
      </c>
      <c r="CX31" s="251">
        <f>VLOOKUP($CW31,Funktionsbezeichnungen,3,0)</f>
        <v>8</v>
      </c>
      <c r="CY31" s="252" t="str">
        <f>VLOOKUP($CW31,Funktionsbezeichnungen,2,0)</f>
        <v>Projektingenieur 8 (Bau)</v>
      </c>
      <c r="CZ31" s="250">
        <v>772</v>
      </c>
      <c r="DA31" s="251">
        <f>VLOOKUP($CZ31,Funktionsbezeichnungen,3,0)</f>
        <v>8</v>
      </c>
      <c r="DB31" s="252" t="str">
        <f>VLOOKUP($CZ31,Funktionsbezeichnungen,2,0)</f>
        <v>Projektingenieur 8 (Bau)</v>
      </c>
      <c r="DC31" s="250">
        <v>772</v>
      </c>
      <c r="DD31" s="251">
        <f>VLOOKUP($DC31,Funktionsbezeichnungen,3,0)</f>
        <v>8</v>
      </c>
      <c r="DE31" s="252" t="str">
        <f>VLOOKUP($DC31,Funktionsbezeichnungen,2,0)</f>
        <v>Projektingenieur 8 (Bau)</v>
      </c>
      <c r="DF31" s="249"/>
      <c r="DG31" s="251">
        <v>771</v>
      </c>
      <c r="DH31" s="251">
        <f>VLOOKUP($DG31,Funktionsbezeichnungen,3,0)</f>
        <v>7</v>
      </c>
      <c r="DI31" s="252" t="str">
        <f>VLOOKUP($DG31,Funktionsbezeichnungen,2,0)</f>
        <v>Projektingenieur 7 (Bau)</v>
      </c>
      <c r="DN31" s="338">
        <f>+CP31</f>
        <v>7695</v>
      </c>
      <c r="DO31" s="340">
        <v>1</v>
      </c>
      <c r="DP31" s="338">
        <v>2</v>
      </c>
      <c r="DQ31" s="338" t="s">
        <v>951</v>
      </c>
      <c r="ES31" s="400">
        <v>4269</v>
      </c>
      <c r="ET31" s="338" t="s">
        <v>1321</v>
      </c>
    </row>
    <row r="32" spans="1:150" s="338" customFormat="1" x14ac:dyDescent="0.25">
      <c r="A32" s="319"/>
      <c r="B32" s="319">
        <v>1</v>
      </c>
      <c r="C32" s="319">
        <f t="shared" si="0"/>
        <v>1</v>
      </c>
      <c r="D32" s="320">
        <v>1</v>
      </c>
      <c r="E32" s="320"/>
      <c r="F32" s="321"/>
      <c r="G32" s="57"/>
      <c r="H32" s="57"/>
      <c r="I32" s="321"/>
      <c r="J32" s="57"/>
      <c r="K32" s="321"/>
      <c r="L32" s="321"/>
      <c r="M32" s="321"/>
      <c r="N32" s="322"/>
      <c r="O32" s="322"/>
      <c r="P32" s="109" t="s">
        <v>1301</v>
      </c>
      <c r="Q32" s="110" t="s">
        <v>588</v>
      </c>
      <c r="R32" s="110" t="s">
        <v>1514</v>
      </c>
      <c r="S32" s="20" t="s">
        <v>589</v>
      </c>
      <c r="T32" s="17">
        <v>1976</v>
      </c>
      <c r="U32" s="277" t="s">
        <v>194</v>
      </c>
      <c r="V32" s="17">
        <v>2001</v>
      </c>
      <c r="W32" s="278"/>
      <c r="X32" s="138"/>
      <c r="Y32" s="287"/>
      <c r="Z32" s="28" t="s">
        <v>1024</v>
      </c>
      <c r="AA32" s="284">
        <f t="shared" si="1"/>
        <v>17</v>
      </c>
      <c r="AB32" s="25" t="s">
        <v>684</v>
      </c>
      <c r="AC32" s="290">
        <v>2009</v>
      </c>
      <c r="AD32" s="162" t="s">
        <v>95</v>
      </c>
      <c r="AE32" s="304"/>
      <c r="AF32" s="16" t="s">
        <v>1213</v>
      </c>
      <c r="AG32" s="398"/>
      <c r="CJ32" s="409" t="str">
        <f t="shared" si="19"/>
        <v>anders</v>
      </c>
      <c r="CK32" s="338" t="str">
        <f t="shared" si="2"/>
        <v>Weber Madeleine</v>
      </c>
      <c r="CM32" s="338">
        <f t="shared" si="3"/>
        <v>17</v>
      </c>
      <c r="CN32" s="338" t="str">
        <f t="shared" si="4"/>
        <v>B</v>
      </c>
      <c r="CO32" s="303" t="str">
        <f t="shared" si="5"/>
        <v xml:space="preserve"> C/B 2)</v>
      </c>
      <c r="CP32" s="400">
        <v>4350</v>
      </c>
      <c r="CQ32" s="250">
        <v>774</v>
      </c>
      <c r="CR32" s="251">
        <f t="shared" si="24"/>
        <v>10</v>
      </c>
      <c r="CS32" s="252" t="str">
        <f t="shared" si="25"/>
        <v>Senior Projektingenieur (Bau)</v>
      </c>
      <c r="CT32" s="250">
        <v>773</v>
      </c>
      <c r="CU32" s="251">
        <f>VLOOKUP($CT32,Funktionsbezeichnungen,3,0)</f>
        <v>9</v>
      </c>
      <c r="CV32" s="252" t="str">
        <f>VLOOKUP($CT32,Funktionsbezeichnungen,2,0)</f>
        <v>Projektingenieur 9 (Bau)</v>
      </c>
      <c r="CW32" s="250">
        <v>772</v>
      </c>
      <c r="CX32" s="251">
        <f>VLOOKUP($CW32,Funktionsbezeichnungen,3,0)</f>
        <v>8</v>
      </c>
      <c r="CY32" s="252" t="str">
        <f>VLOOKUP($CW32,Funktionsbezeichnungen,2,0)</f>
        <v>Projektingenieur 8 (Bau)</v>
      </c>
      <c r="CZ32" s="250">
        <v>772</v>
      </c>
      <c r="DA32" s="251">
        <f>VLOOKUP($CZ32,Funktionsbezeichnungen,3,0)</f>
        <v>8</v>
      </c>
      <c r="DB32" s="252" t="str">
        <f>VLOOKUP($CZ32,Funktionsbezeichnungen,2,0)</f>
        <v>Projektingenieur 8 (Bau)</v>
      </c>
      <c r="DC32" s="250">
        <v>772</v>
      </c>
      <c r="DD32" s="251">
        <f>VLOOKUP($DC32,Funktionsbezeichnungen,3,0)</f>
        <v>8</v>
      </c>
      <c r="DE32" s="252" t="str">
        <f>VLOOKUP($DC32,Funktionsbezeichnungen,2,0)</f>
        <v>Projektingenieur 8 (Bau)</v>
      </c>
      <c r="DF32" s="249"/>
      <c r="DG32" s="251">
        <v>771</v>
      </c>
      <c r="DH32" s="251">
        <f>VLOOKUP($DG32,Funktionsbezeichnungen,3,0)</f>
        <v>7</v>
      </c>
      <c r="DI32" s="252" t="str">
        <f>VLOOKUP($DG32,Funktionsbezeichnungen,2,0)</f>
        <v>Projektingenieur 7 (Bau)</v>
      </c>
      <c r="DN32" s="338">
        <f>+CP32</f>
        <v>4350</v>
      </c>
      <c r="DO32" s="340">
        <v>1</v>
      </c>
      <c r="DP32" s="338">
        <v>2</v>
      </c>
      <c r="DQ32" s="338" t="s">
        <v>951</v>
      </c>
      <c r="ES32" s="400">
        <v>4246</v>
      </c>
      <c r="ET32" s="338" t="s">
        <v>1321</v>
      </c>
    </row>
    <row r="33" spans="1:150" s="338" customFormat="1" x14ac:dyDescent="0.25">
      <c r="A33" s="319"/>
      <c r="B33" s="319"/>
      <c r="C33" s="319">
        <f t="shared" si="0"/>
        <v>1</v>
      </c>
      <c r="D33" s="320">
        <v>1</v>
      </c>
      <c r="E33" s="320"/>
      <c r="F33" s="321"/>
      <c r="G33" s="57"/>
      <c r="H33" s="57">
        <v>1</v>
      </c>
      <c r="I33" s="321"/>
      <c r="J33" s="57"/>
      <c r="K33" s="321"/>
      <c r="L33" s="321"/>
      <c r="M33" s="321"/>
      <c r="N33" s="322"/>
      <c r="O33" s="322"/>
      <c r="P33" s="109" t="s">
        <v>1301</v>
      </c>
      <c r="Q33" s="110" t="s">
        <v>602</v>
      </c>
      <c r="R33" s="110" t="s">
        <v>1514</v>
      </c>
      <c r="S33" s="20" t="s">
        <v>599</v>
      </c>
      <c r="T33" s="17">
        <v>1977</v>
      </c>
      <c r="U33" s="277" t="s">
        <v>1550</v>
      </c>
      <c r="V33" s="17">
        <v>2000</v>
      </c>
      <c r="W33" s="278"/>
      <c r="X33" s="138"/>
      <c r="Y33" s="287"/>
      <c r="Z33" s="28" t="s">
        <v>601</v>
      </c>
      <c r="AA33" s="284">
        <f t="shared" si="1"/>
        <v>18</v>
      </c>
      <c r="AB33" s="25" t="s">
        <v>1134</v>
      </c>
      <c r="AC33" s="290">
        <v>2009</v>
      </c>
      <c r="AD33" s="21" t="s">
        <v>95</v>
      </c>
      <c r="AE33" s="304"/>
      <c r="AF33" s="16" t="s">
        <v>1213</v>
      </c>
      <c r="AG33" s="398"/>
      <c r="CJ33" s="409" t="str">
        <f t="shared" si="19"/>
        <v/>
      </c>
      <c r="CK33" s="338" t="str">
        <f t="shared" si="2"/>
        <v>Trouillet Jean-Georges</v>
      </c>
      <c r="CM33" s="338">
        <f t="shared" si="3"/>
        <v>18</v>
      </c>
      <c r="CN33" s="338" t="str">
        <f t="shared" si="4"/>
        <v>B</v>
      </c>
      <c r="CO33" s="303" t="str">
        <f t="shared" si="5"/>
        <v>B</v>
      </c>
      <c r="CP33" s="400">
        <v>3206</v>
      </c>
      <c r="CQ33" s="250">
        <v>773</v>
      </c>
      <c r="CR33" s="251">
        <f t="shared" si="24"/>
        <v>9</v>
      </c>
      <c r="CS33" s="252" t="str">
        <f t="shared" si="25"/>
        <v>Projektingenieur 9 (Bau)</v>
      </c>
      <c r="CT33" s="250">
        <v>773</v>
      </c>
      <c r="CU33" s="251">
        <f>VLOOKUP($CT33,Funktionsbezeichnungen,3,0)</f>
        <v>9</v>
      </c>
      <c r="CV33" s="252" t="str">
        <f>VLOOKUP($CT33,Funktionsbezeichnungen,2,0)</f>
        <v>Projektingenieur 9 (Bau)</v>
      </c>
      <c r="CW33" s="250">
        <v>772</v>
      </c>
      <c r="CX33" s="251">
        <f>VLOOKUP($CW33,Funktionsbezeichnungen,3,0)</f>
        <v>8</v>
      </c>
      <c r="CY33" s="252" t="str">
        <f>VLOOKUP($CW33,Funktionsbezeichnungen,2,0)</f>
        <v>Projektingenieur 8 (Bau)</v>
      </c>
      <c r="CZ33" s="250">
        <v>772</v>
      </c>
      <c r="DA33" s="251">
        <f>VLOOKUP($CZ33,Funktionsbezeichnungen,3,0)</f>
        <v>8</v>
      </c>
      <c r="DB33" s="252" t="str">
        <f>VLOOKUP($CZ33,Funktionsbezeichnungen,2,0)</f>
        <v>Projektingenieur 8 (Bau)</v>
      </c>
      <c r="DC33" s="250">
        <v>772</v>
      </c>
      <c r="DD33" s="251">
        <f>VLOOKUP($DC33,Funktionsbezeichnungen,3,0)</f>
        <v>8</v>
      </c>
      <c r="DE33" s="252" t="str">
        <f>VLOOKUP($DC33,Funktionsbezeichnungen,2,0)</f>
        <v>Projektingenieur 8 (Bau)</v>
      </c>
      <c r="DF33" s="249"/>
      <c r="DG33" s="251">
        <v>772</v>
      </c>
      <c r="DH33" s="251">
        <f>VLOOKUP($DG33,Funktionsbezeichnungen,3,0)</f>
        <v>8</v>
      </c>
      <c r="DI33" s="252" t="str">
        <f>VLOOKUP($DG33,Funktionsbezeichnungen,2,0)</f>
        <v>Projektingenieur 8 (Bau)</v>
      </c>
      <c r="DN33" s="338">
        <f>+CP33</f>
        <v>3206</v>
      </c>
      <c r="DO33" s="340">
        <v>1</v>
      </c>
      <c r="DP33" s="338">
        <v>2</v>
      </c>
      <c r="DQ33" s="338" t="s">
        <v>951</v>
      </c>
      <c r="ES33" s="400">
        <v>4277</v>
      </c>
      <c r="ET33" s="338" t="s">
        <v>1321</v>
      </c>
    </row>
    <row r="34" spans="1:150" s="338" customFormat="1" ht="15.75" x14ac:dyDescent="0.25">
      <c r="A34" s="319"/>
      <c r="B34" s="319"/>
      <c r="C34" s="319">
        <f t="shared" si="0"/>
        <v>1</v>
      </c>
      <c r="D34" s="320"/>
      <c r="E34" s="320">
        <v>1</v>
      </c>
      <c r="F34" s="321"/>
      <c r="G34" s="57"/>
      <c r="H34" s="57"/>
      <c r="I34" s="321"/>
      <c r="J34" s="57"/>
      <c r="K34" s="321"/>
      <c r="L34" s="321"/>
      <c r="M34" s="321"/>
      <c r="N34" s="322">
        <v>1</v>
      </c>
      <c r="O34" s="322"/>
      <c r="P34" s="109" t="s">
        <v>1301</v>
      </c>
      <c r="Q34" s="110" t="s">
        <v>446</v>
      </c>
      <c r="R34" s="110" t="s">
        <v>1514</v>
      </c>
      <c r="S34" s="20" t="s">
        <v>109</v>
      </c>
      <c r="T34" s="17">
        <v>1947</v>
      </c>
      <c r="U34" s="277" t="s">
        <v>1069</v>
      </c>
      <c r="V34" s="17">
        <v>1971</v>
      </c>
      <c r="W34" s="278"/>
      <c r="X34" s="138"/>
      <c r="Y34" s="287"/>
      <c r="Z34" s="28" t="s">
        <v>1020</v>
      </c>
      <c r="AA34" s="284">
        <f t="shared" si="1"/>
        <v>47</v>
      </c>
      <c r="AB34" s="25" t="s">
        <v>938</v>
      </c>
      <c r="AC34" s="290">
        <v>2013</v>
      </c>
      <c r="AD34" s="21" t="s">
        <v>309</v>
      </c>
      <c r="AE34" s="304"/>
      <c r="AF34" s="285" t="s">
        <v>1078</v>
      </c>
      <c r="AG34" s="398"/>
      <c r="CJ34" s="338" t="str">
        <f t="shared" si="19"/>
        <v/>
      </c>
      <c r="CK34" s="338" t="str">
        <f t="shared" si="2"/>
        <v>Yelman Mahir</v>
      </c>
      <c r="CM34" s="338">
        <f t="shared" si="3"/>
        <v>47</v>
      </c>
      <c r="CN34" s="340" t="str">
        <f t="shared" si="4"/>
        <v xml:space="preserve"> C/B 3)</v>
      </c>
      <c r="CO34" s="303" t="str">
        <f t="shared" si="5"/>
        <v xml:space="preserve"> C/B 3)</v>
      </c>
      <c r="CP34" s="400">
        <v>4162</v>
      </c>
      <c r="CQ34" s="250" t="s">
        <v>711</v>
      </c>
      <c r="CR34" s="251"/>
      <c r="CS34" s="252"/>
      <c r="CT34" s="250" t="s">
        <v>711</v>
      </c>
      <c r="CU34" s="251"/>
      <c r="CV34" s="252"/>
      <c r="CW34" s="250" t="s">
        <v>711</v>
      </c>
      <c r="CX34" s="251"/>
      <c r="CY34" s="252"/>
      <c r="CZ34" s="250" t="s">
        <v>711</v>
      </c>
      <c r="DA34" s="251"/>
      <c r="DB34" s="252"/>
      <c r="DC34" s="250" t="s">
        <v>711</v>
      </c>
      <c r="DD34" s="251"/>
      <c r="DE34" s="252"/>
      <c r="DF34" s="249"/>
      <c r="DG34" s="251" t="s">
        <v>711</v>
      </c>
      <c r="DH34" s="251" t="s">
        <v>711</v>
      </c>
      <c r="DI34" s="252"/>
      <c r="DN34" s="338">
        <f t="shared" si="18"/>
        <v>4162</v>
      </c>
      <c r="DO34" s="340">
        <v>2</v>
      </c>
      <c r="DP34" s="338">
        <v>3</v>
      </c>
      <c r="DQ34" s="341" t="s">
        <v>951</v>
      </c>
      <c r="ES34" s="400">
        <v>4317</v>
      </c>
      <c r="ET34" s="338" t="s">
        <v>1321</v>
      </c>
    </row>
    <row r="35" spans="1:150" s="338" customFormat="1" ht="15.75" x14ac:dyDescent="0.25">
      <c r="A35" s="319"/>
      <c r="B35" s="319"/>
      <c r="C35" s="319">
        <f t="shared" si="0"/>
        <v>1</v>
      </c>
      <c r="D35" s="320"/>
      <c r="E35" s="320">
        <v>1</v>
      </c>
      <c r="F35" s="321"/>
      <c r="G35" s="57"/>
      <c r="H35" s="57">
        <v>1</v>
      </c>
      <c r="I35" s="321"/>
      <c r="J35" s="57"/>
      <c r="K35" s="321"/>
      <c r="L35" s="321"/>
      <c r="M35" s="321"/>
      <c r="N35" s="322">
        <v>1</v>
      </c>
      <c r="O35" s="322"/>
      <c r="P35" s="109" t="s">
        <v>1303</v>
      </c>
      <c r="Q35" s="110" t="s">
        <v>444</v>
      </c>
      <c r="R35" s="110" t="s">
        <v>1514</v>
      </c>
      <c r="S35" s="20" t="s">
        <v>103</v>
      </c>
      <c r="T35" s="17">
        <v>1953</v>
      </c>
      <c r="U35" s="277" t="s">
        <v>195</v>
      </c>
      <c r="V35" s="17">
        <v>1976</v>
      </c>
      <c r="W35" s="278"/>
      <c r="X35" s="138"/>
      <c r="Y35" s="287"/>
      <c r="Z35" s="28" t="s">
        <v>1560</v>
      </c>
      <c r="AA35" s="284">
        <f t="shared" si="1"/>
        <v>42</v>
      </c>
      <c r="AB35" s="25" t="s">
        <v>1537</v>
      </c>
      <c r="AC35" s="290">
        <v>1996</v>
      </c>
      <c r="AD35" s="21" t="s">
        <v>1039</v>
      </c>
      <c r="AE35" s="304"/>
      <c r="AF35" s="285" t="s">
        <v>1078</v>
      </c>
      <c r="AG35" s="398"/>
      <c r="CJ35" s="338" t="str">
        <f t="shared" si="19"/>
        <v/>
      </c>
      <c r="CK35" s="338" t="str">
        <f t="shared" si="2"/>
        <v>Freiermuth Fritz</v>
      </c>
      <c r="CM35" s="338">
        <f t="shared" si="3"/>
        <v>42</v>
      </c>
      <c r="CN35" s="338" t="str">
        <f t="shared" si="4"/>
        <v xml:space="preserve"> C/B 2)</v>
      </c>
      <c r="CO35" s="303" t="str">
        <f t="shared" si="5"/>
        <v xml:space="preserve"> C/B 2)</v>
      </c>
      <c r="CP35" s="400">
        <v>2143</v>
      </c>
      <c r="CQ35" s="250">
        <v>751</v>
      </c>
      <c r="CR35" s="251">
        <f t="shared" ref="CR35:CR52" si="32">VLOOKUP($CQ35,Funktionsbezeichnungen,3,0)</f>
        <v>10</v>
      </c>
      <c r="CS35" s="252" t="str">
        <f t="shared" ref="CS35:CS52" si="33">VLOOKUP($CQ35,Funktionsbezeichnungen,2,0)</f>
        <v>Vorgesetzter  10</v>
      </c>
      <c r="CT35" s="250">
        <v>751</v>
      </c>
      <c r="CU35" s="251">
        <f t="shared" ref="CU35" si="34">VLOOKUP($CT35,Funktionsbezeichnungen,3,0)</f>
        <v>10</v>
      </c>
      <c r="CV35" s="252" t="str">
        <f t="shared" ref="CV35" si="35">VLOOKUP($CT35,Funktionsbezeichnungen,2,0)</f>
        <v>Vorgesetzter  10</v>
      </c>
      <c r="CW35" s="250">
        <v>751</v>
      </c>
      <c r="CX35" s="251">
        <f t="shared" ref="CX35" si="36">VLOOKUP($CW35,Funktionsbezeichnungen,3,0)</f>
        <v>10</v>
      </c>
      <c r="CY35" s="252" t="str">
        <f t="shared" ref="CY35" si="37">VLOOKUP($CW35,Funktionsbezeichnungen,2,0)</f>
        <v>Vorgesetzter  10</v>
      </c>
      <c r="CZ35" s="250">
        <v>751</v>
      </c>
      <c r="DA35" s="251">
        <f t="shared" ref="DA35" si="38">VLOOKUP($CZ35,Funktionsbezeichnungen,3,0)</f>
        <v>10</v>
      </c>
      <c r="DB35" s="252" t="str">
        <f t="shared" ref="DB35" si="39">VLOOKUP($CZ35,Funktionsbezeichnungen,2,0)</f>
        <v>Vorgesetzter  10</v>
      </c>
      <c r="DC35" s="401">
        <v>751</v>
      </c>
      <c r="DD35" s="251">
        <f>VLOOKUP($DC35,Funktionsbezeichnungen,3,0)</f>
        <v>10</v>
      </c>
      <c r="DE35" s="252" t="str">
        <f>VLOOKUP($DC35,Funktionsbezeichnungen,2,0)</f>
        <v>Vorgesetzter  10</v>
      </c>
      <c r="DF35" s="249"/>
      <c r="DG35" s="401">
        <v>751</v>
      </c>
      <c r="DH35" s="251">
        <f t="shared" ref="DH35" si="40">VLOOKUP($DG35,Funktionsbezeichnungen,3,0)</f>
        <v>10</v>
      </c>
      <c r="DI35" s="252" t="str">
        <f t="shared" ref="DI35" si="41">VLOOKUP($DG35,Funktionsbezeichnungen,2,0)</f>
        <v>Vorgesetzter  10</v>
      </c>
      <c r="DN35" s="338">
        <f t="shared" si="18"/>
        <v>2143</v>
      </c>
      <c r="DO35" s="340">
        <v>2</v>
      </c>
      <c r="DP35" s="338">
        <v>3</v>
      </c>
      <c r="DQ35" s="338" t="s">
        <v>951</v>
      </c>
      <c r="ES35" s="400">
        <v>7695</v>
      </c>
      <c r="ET35" s="338" t="s">
        <v>1321</v>
      </c>
    </row>
    <row r="36" spans="1:150" s="338" customFormat="1" ht="15.75" x14ac:dyDescent="0.25">
      <c r="A36" s="319"/>
      <c r="B36" s="319"/>
      <c r="C36" s="319">
        <f t="shared" si="0"/>
        <v>1</v>
      </c>
      <c r="D36" s="320">
        <v>1</v>
      </c>
      <c r="E36" s="320"/>
      <c r="F36" s="321"/>
      <c r="G36" s="57"/>
      <c r="H36" s="57">
        <v>1</v>
      </c>
      <c r="I36" s="321"/>
      <c r="J36" s="57"/>
      <c r="K36" s="321"/>
      <c r="L36" s="321"/>
      <c r="M36" s="321"/>
      <c r="N36" s="322"/>
      <c r="O36" s="322"/>
      <c r="P36" s="109" t="s">
        <v>359</v>
      </c>
      <c r="Q36" s="110" t="s">
        <v>448</v>
      </c>
      <c r="R36" s="110" t="s">
        <v>1514</v>
      </c>
      <c r="S36" s="20" t="s">
        <v>112</v>
      </c>
      <c r="T36" s="17">
        <v>1956</v>
      </c>
      <c r="U36" s="394" t="s">
        <v>854</v>
      </c>
      <c r="V36" s="17">
        <v>1981</v>
      </c>
      <c r="W36" s="278" t="s">
        <v>855</v>
      </c>
      <c r="X36" s="138">
        <v>1990</v>
      </c>
      <c r="Y36" s="287"/>
      <c r="Z36" s="28" t="s">
        <v>329</v>
      </c>
      <c r="AA36" s="284">
        <f t="shared" si="1"/>
        <v>37</v>
      </c>
      <c r="AB36" s="25" t="s">
        <v>671</v>
      </c>
      <c r="AC36" s="290">
        <v>1990</v>
      </c>
      <c r="AD36" s="162" t="s">
        <v>1043</v>
      </c>
      <c r="AE36" s="304"/>
      <c r="AF36" s="16" t="s">
        <v>1214</v>
      </c>
      <c r="AG36" s="398"/>
      <c r="CJ36" s="409" t="str">
        <f t="shared" si="19"/>
        <v>anders</v>
      </c>
      <c r="CK36" s="338" t="str">
        <f t="shared" si="2"/>
        <v>Bergmann Georg</v>
      </c>
      <c r="CM36" s="338">
        <f t="shared" si="3"/>
        <v>37</v>
      </c>
      <c r="CN36" s="338" t="str">
        <f t="shared" si="4"/>
        <v xml:space="preserve"> C/B 2)</v>
      </c>
      <c r="CO36" s="303" t="str">
        <f t="shared" si="5"/>
        <v>C</v>
      </c>
      <c r="CP36" s="400">
        <v>4185</v>
      </c>
      <c r="CQ36" s="250">
        <v>773</v>
      </c>
      <c r="CR36" s="251">
        <f t="shared" si="32"/>
        <v>9</v>
      </c>
      <c r="CS36" s="252" t="str">
        <f t="shared" si="33"/>
        <v>Projektingenieur 9 (Bau)</v>
      </c>
      <c r="CT36" s="250">
        <v>772</v>
      </c>
      <c r="CU36" s="251">
        <f t="shared" ref="CU36:CU50" si="42">VLOOKUP($CT36,Funktionsbezeichnungen,3,0)</f>
        <v>8</v>
      </c>
      <c r="CV36" s="252" t="str">
        <f t="shared" ref="CV36:CV50" si="43">VLOOKUP($CT36,Funktionsbezeichnungen,2,0)</f>
        <v>Projektingenieur 8 (Bau)</v>
      </c>
      <c r="CW36" s="250">
        <v>772</v>
      </c>
      <c r="CX36" s="251">
        <f t="shared" ref="CX36:CX44" si="44">VLOOKUP($CW36,Funktionsbezeichnungen,3,0)</f>
        <v>8</v>
      </c>
      <c r="CY36" s="252" t="str">
        <f t="shared" ref="CY36:CY44" si="45">VLOOKUP($CW36,Funktionsbezeichnungen,2,0)</f>
        <v>Projektingenieur 8 (Bau)</v>
      </c>
      <c r="CZ36" s="250">
        <v>772</v>
      </c>
      <c r="DA36" s="251">
        <f>VLOOKUP($CZ36,Funktionsbezeichnungen,3,0)</f>
        <v>8</v>
      </c>
      <c r="DB36" s="252" t="str">
        <f>VLOOKUP($CZ36,Funktionsbezeichnungen,2,0)</f>
        <v>Projektingenieur 8 (Bau)</v>
      </c>
      <c r="DC36" s="250">
        <v>772</v>
      </c>
      <c r="DD36" s="251">
        <f>VLOOKUP($DC36,Funktionsbezeichnungen,3,0)</f>
        <v>8</v>
      </c>
      <c r="DE36" s="252" t="str">
        <f>VLOOKUP($DC36,Funktionsbezeichnungen,2,0)</f>
        <v>Projektingenieur 8 (Bau)</v>
      </c>
      <c r="DF36" s="249"/>
      <c r="DG36" s="251">
        <v>772</v>
      </c>
      <c r="DH36" s="251">
        <f>VLOOKUP($DG36,Funktionsbezeichnungen,3,0)</f>
        <v>8</v>
      </c>
      <c r="DI36" s="252" t="str">
        <f>VLOOKUP($DG36,Funktionsbezeichnungen,2,0)</f>
        <v>Projektingenieur 8 (Bau)</v>
      </c>
      <c r="DN36" s="338">
        <f t="shared" si="18"/>
        <v>4185</v>
      </c>
      <c r="DO36" s="340">
        <v>1</v>
      </c>
      <c r="DP36" s="338">
        <v>2</v>
      </c>
      <c r="DQ36" s="338" t="s">
        <v>951</v>
      </c>
      <c r="ES36" s="400">
        <v>4350</v>
      </c>
      <c r="ET36" s="338" t="s">
        <v>1321</v>
      </c>
    </row>
    <row r="37" spans="1:150" s="338" customFormat="1" ht="15.75" x14ac:dyDescent="0.25">
      <c r="A37" s="319"/>
      <c r="B37" s="319"/>
      <c r="C37" s="319">
        <f t="shared" si="0"/>
        <v>1</v>
      </c>
      <c r="D37" s="320"/>
      <c r="E37" s="320">
        <v>1</v>
      </c>
      <c r="F37" s="321"/>
      <c r="G37" s="57"/>
      <c r="H37" s="57"/>
      <c r="I37" s="321"/>
      <c r="J37" s="57"/>
      <c r="K37" s="321"/>
      <c r="L37" s="321"/>
      <c r="M37" s="321"/>
      <c r="N37" s="322"/>
      <c r="O37" s="322"/>
      <c r="P37" s="109" t="s">
        <v>359</v>
      </c>
      <c r="Q37" s="110" t="s">
        <v>450</v>
      </c>
      <c r="R37" s="110" t="s">
        <v>1514</v>
      </c>
      <c r="S37" s="20" t="s">
        <v>214</v>
      </c>
      <c r="T37" s="17">
        <v>1960</v>
      </c>
      <c r="U37" s="277" t="s">
        <v>237</v>
      </c>
      <c r="V37" s="17">
        <v>1986</v>
      </c>
      <c r="W37" s="278"/>
      <c r="X37" s="138"/>
      <c r="Y37" s="287"/>
      <c r="Z37" s="28" t="s">
        <v>228</v>
      </c>
      <c r="AA37" s="284">
        <f t="shared" si="1"/>
        <v>32</v>
      </c>
      <c r="AB37" s="25" t="s">
        <v>672</v>
      </c>
      <c r="AC37" s="290">
        <v>2001</v>
      </c>
      <c r="AD37" s="162" t="s">
        <v>1043</v>
      </c>
      <c r="AE37" s="304"/>
      <c r="AF37" s="16" t="s">
        <v>1213</v>
      </c>
      <c r="AG37" s="398"/>
      <c r="CJ37" s="338" t="str">
        <f t="shared" si="19"/>
        <v/>
      </c>
      <c r="CK37" s="338" t="str">
        <f t="shared" si="2"/>
        <v>Beck Peter</v>
      </c>
      <c r="CM37" s="338">
        <f t="shared" si="3"/>
        <v>32</v>
      </c>
      <c r="CN37" s="338" t="str">
        <f t="shared" si="4"/>
        <v xml:space="preserve"> C/B 2)</v>
      </c>
      <c r="CO37" s="303" t="str">
        <f t="shared" ref="CO37:CO67" si="46">VLOOKUP(CP37,Kategorie,2,0)</f>
        <v xml:space="preserve"> C/B 2)</v>
      </c>
      <c r="CP37" s="400">
        <v>4269</v>
      </c>
      <c r="CQ37" s="250">
        <v>773</v>
      </c>
      <c r="CR37" s="251">
        <f t="shared" si="32"/>
        <v>9</v>
      </c>
      <c r="CS37" s="252" t="str">
        <f t="shared" si="33"/>
        <v>Projektingenieur 9 (Bau)</v>
      </c>
      <c r="CT37" s="250">
        <v>773</v>
      </c>
      <c r="CU37" s="251">
        <f t="shared" si="42"/>
        <v>9</v>
      </c>
      <c r="CV37" s="252" t="str">
        <f t="shared" si="43"/>
        <v>Projektingenieur 9 (Bau)</v>
      </c>
      <c r="CW37" s="250">
        <v>773</v>
      </c>
      <c r="CX37" s="251">
        <f t="shared" si="44"/>
        <v>9</v>
      </c>
      <c r="CY37" s="252" t="str">
        <f t="shared" si="45"/>
        <v>Projektingenieur 9 (Bau)</v>
      </c>
      <c r="CZ37" s="250">
        <v>773</v>
      </c>
      <c r="DA37" s="251">
        <f>VLOOKUP($CZ37,Funktionsbezeichnungen,3,0)</f>
        <v>9</v>
      </c>
      <c r="DB37" s="252" t="str">
        <f>VLOOKUP($CZ37,Funktionsbezeichnungen,2,0)</f>
        <v>Projektingenieur 9 (Bau)</v>
      </c>
      <c r="DC37" s="250">
        <v>772</v>
      </c>
      <c r="DD37" s="251">
        <f>VLOOKUP($DC37,Funktionsbezeichnungen,3,0)</f>
        <v>8</v>
      </c>
      <c r="DE37" s="252" t="str">
        <f>VLOOKUP($DC37,Funktionsbezeichnungen,2,0)</f>
        <v>Projektingenieur 8 (Bau)</v>
      </c>
      <c r="DF37" s="249"/>
      <c r="DG37" s="251">
        <v>772</v>
      </c>
      <c r="DH37" s="251">
        <f>VLOOKUP($DG37,Funktionsbezeichnungen,3,0)</f>
        <v>8</v>
      </c>
      <c r="DI37" s="252" t="str">
        <f>VLOOKUP($DG37,Funktionsbezeichnungen,2,0)</f>
        <v>Projektingenieur 8 (Bau)</v>
      </c>
      <c r="DN37" s="338">
        <f t="shared" si="18"/>
        <v>4269</v>
      </c>
      <c r="DO37" s="340">
        <v>2</v>
      </c>
      <c r="DP37" s="338">
        <v>3</v>
      </c>
      <c r="DQ37" s="338" t="s">
        <v>951</v>
      </c>
      <c r="ES37" s="400">
        <v>3160</v>
      </c>
      <c r="ET37" s="338" t="s">
        <v>105</v>
      </c>
    </row>
    <row r="38" spans="1:150" s="338" customFormat="1" ht="27" x14ac:dyDescent="0.25">
      <c r="A38" s="319"/>
      <c r="B38" s="319"/>
      <c r="C38" s="319">
        <f t="shared" si="0"/>
        <v>1</v>
      </c>
      <c r="D38" s="320"/>
      <c r="E38" s="320">
        <v>1</v>
      </c>
      <c r="F38" s="321"/>
      <c r="G38" s="57"/>
      <c r="H38" s="57">
        <v>1</v>
      </c>
      <c r="I38" s="321"/>
      <c r="J38" s="57"/>
      <c r="K38" s="321"/>
      <c r="L38" s="321"/>
      <c r="M38" s="321"/>
      <c r="N38" s="322"/>
      <c r="O38" s="322"/>
      <c r="P38" s="109" t="s">
        <v>1140</v>
      </c>
      <c r="Q38" s="110" t="s">
        <v>873</v>
      </c>
      <c r="R38" s="110" t="s">
        <v>1514</v>
      </c>
      <c r="S38" s="20" t="s">
        <v>874</v>
      </c>
      <c r="T38" s="17">
        <v>1959</v>
      </c>
      <c r="U38" s="394" t="s">
        <v>1070</v>
      </c>
      <c r="V38" s="17">
        <v>1990</v>
      </c>
      <c r="W38" s="278"/>
      <c r="X38" s="138"/>
      <c r="Y38" s="287"/>
      <c r="Z38" s="28" t="s">
        <v>1141</v>
      </c>
      <c r="AA38" s="284">
        <f t="shared" si="1"/>
        <v>28</v>
      </c>
      <c r="AB38" s="25" t="s">
        <v>1539</v>
      </c>
      <c r="AC38" s="290">
        <v>2011</v>
      </c>
      <c r="AD38" s="162" t="s">
        <v>1043</v>
      </c>
      <c r="AE38" s="304"/>
      <c r="AF38" s="16" t="s">
        <v>1540</v>
      </c>
      <c r="AG38" s="398"/>
      <c r="CJ38" s="409" t="str">
        <f t="shared" si="19"/>
        <v>anders</v>
      </c>
      <c r="CK38" s="338" t="str">
        <f t="shared" si="2"/>
        <v>Wick Bernd</v>
      </c>
      <c r="CM38" s="338">
        <f t="shared" si="3"/>
        <v>28</v>
      </c>
      <c r="CN38" s="338" t="str">
        <f t="shared" si="4"/>
        <v xml:space="preserve"> C/B 2)</v>
      </c>
      <c r="CO38" s="303" t="str">
        <f t="shared" si="46"/>
        <v>C</v>
      </c>
      <c r="CP38" s="400">
        <v>3208</v>
      </c>
      <c r="CQ38" s="250">
        <v>773</v>
      </c>
      <c r="CR38" s="251">
        <f t="shared" si="32"/>
        <v>9</v>
      </c>
      <c r="CS38" s="252" t="str">
        <f t="shared" si="33"/>
        <v>Projektingenieur 9 (Bau)</v>
      </c>
      <c r="CT38" s="250">
        <v>772</v>
      </c>
      <c r="CU38" s="251">
        <f t="shared" si="42"/>
        <v>8</v>
      </c>
      <c r="CV38" s="252" t="str">
        <f t="shared" si="43"/>
        <v>Projektingenieur 8 (Bau)</v>
      </c>
      <c r="CW38" s="250">
        <v>772</v>
      </c>
      <c r="CX38" s="251">
        <f t="shared" si="44"/>
        <v>8</v>
      </c>
      <c r="CY38" s="252" t="str">
        <f t="shared" si="45"/>
        <v>Projektingenieur 8 (Bau)</v>
      </c>
      <c r="CZ38" s="250">
        <v>772</v>
      </c>
      <c r="DA38" s="251">
        <f>VLOOKUP($CZ38,Funktionsbezeichnungen,3,0)</f>
        <v>8</v>
      </c>
      <c r="DB38" s="252" t="str">
        <f>VLOOKUP($CZ38,Funktionsbezeichnungen,2,0)</f>
        <v>Projektingenieur 8 (Bau)</v>
      </c>
      <c r="DC38" s="250"/>
      <c r="DD38" s="251"/>
      <c r="DE38" s="252"/>
      <c r="DF38" s="249"/>
      <c r="DG38" s="251">
        <v>772</v>
      </c>
      <c r="DH38" s="251">
        <f>VLOOKUP($DG38,Funktionsbezeichnungen,3,0)</f>
        <v>8</v>
      </c>
      <c r="DI38" s="252" t="str">
        <f>VLOOKUP($DG38,Funktionsbezeichnungen,2,0)</f>
        <v>Projektingenieur 8 (Bau)</v>
      </c>
      <c r="DN38" s="338">
        <f t="shared" si="18"/>
        <v>3208</v>
      </c>
      <c r="DO38" s="340">
        <v>2</v>
      </c>
      <c r="DP38" s="338">
        <v>3</v>
      </c>
      <c r="DQ38" s="338" t="s">
        <v>951</v>
      </c>
      <c r="ES38" s="400">
        <v>4185</v>
      </c>
      <c r="ET38" s="338" t="s">
        <v>105</v>
      </c>
    </row>
    <row r="39" spans="1:150" s="338" customFormat="1" ht="15.75" x14ac:dyDescent="0.25">
      <c r="A39" s="319"/>
      <c r="B39" s="319">
        <v>1</v>
      </c>
      <c r="C39" s="319">
        <f t="shared" si="0"/>
        <v>1</v>
      </c>
      <c r="D39" s="320"/>
      <c r="E39" s="320"/>
      <c r="F39" s="321">
        <v>1</v>
      </c>
      <c r="G39" s="57"/>
      <c r="H39" s="57"/>
      <c r="I39" s="321"/>
      <c r="J39" s="57"/>
      <c r="K39" s="321"/>
      <c r="L39" s="321"/>
      <c r="M39" s="321"/>
      <c r="N39" s="322"/>
      <c r="O39" s="322"/>
      <c r="P39" s="109" t="s">
        <v>361</v>
      </c>
      <c r="Q39" s="110" t="s">
        <v>918</v>
      </c>
      <c r="R39" s="110" t="s">
        <v>1514</v>
      </c>
      <c r="S39" s="20" t="s">
        <v>919</v>
      </c>
      <c r="T39" s="17">
        <v>1962</v>
      </c>
      <c r="U39" s="277" t="s">
        <v>1583</v>
      </c>
      <c r="V39" s="17">
        <v>1992</v>
      </c>
      <c r="W39" s="278" t="s">
        <v>921</v>
      </c>
      <c r="X39" s="138">
        <v>2002</v>
      </c>
      <c r="Y39" s="287"/>
      <c r="Z39" s="28" t="s">
        <v>922</v>
      </c>
      <c r="AA39" s="284">
        <f t="shared" si="1"/>
        <v>26</v>
      </c>
      <c r="AB39" s="28" t="s">
        <v>1190</v>
      </c>
      <c r="AC39" s="290">
        <v>2012</v>
      </c>
      <c r="AD39" s="162" t="s">
        <v>1043</v>
      </c>
      <c r="AE39" s="304"/>
      <c r="AF39" s="16" t="s">
        <v>373</v>
      </c>
      <c r="AG39" s="398"/>
      <c r="CJ39" s="409" t="str">
        <f t="shared" si="19"/>
        <v>anders</v>
      </c>
      <c r="CK39" s="338" t="str">
        <f t="shared" si="2"/>
        <v>Niedermeyer Friederike</v>
      </c>
      <c r="CM39" s="338">
        <f t="shared" si="3"/>
        <v>26</v>
      </c>
      <c r="CN39" s="338" t="str">
        <f t="shared" si="4"/>
        <v xml:space="preserve"> C/B 2)</v>
      </c>
      <c r="CO39" s="303" t="str">
        <f t="shared" si="46"/>
        <v>C</v>
      </c>
      <c r="CP39" s="400">
        <v>4307</v>
      </c>
      <c r="CQ39" s="250">
        <v>783</v>
      </c>
      <c r="CR39" s="251">
        <f t="shared" si="32"/>
        <v>9</v>
      </c>
      <c r="CS39" s="252" t="str">
        <f t="shared" si="33"/>
        <v>Projektingenieur 9 (Umwelt)</v>
      </c>
      <c r="CT39" s="250">
        <v>782</v>
      </c>
      <c r="CU39" s="251">
        <f t="shared" si="42"/>
        <v>8</v>
      </c>
      <c r="CV39" s="252" t="str">
        <f t="shared" si="43"/>
        <v>Projektingenieur 8 (Umwelt)</v>
      </c>
      <c r="CW39" s="250">
        <v>782</v>
      </c>
      <c r="CX39" s="251">
        <f t="shared" si="44"/>
        <v>8</v>
      </c>
      <c r="CY39" s="252" t="str">
        <f t="shared" si="45"/>
        <v>Projektingenieur 8 (Umwelt)</v>
      </c>
      <c r="CZ39" s="250"/>
      <c r="DA39" s="251"/>
      <c r="DB39" s="252"/>
      <c r="DC39" s="250"/>
      <c r="DD39" s="251"/>
      <c r="DE39" s="252"/>
      <c r="DF39" s="249"/>
      <c r="DG39" s="251"/>
      <c r="DH39" s="251"/>
      <c r="DI39" s="252"/>
      <c r="DN39" s="338">
        <f t="shared" si="18"/>
        <v>4307</v>
      </c>
      <c r="DO39" s="340">
        <v>1</v>
      </c>
      <c r="DP39" s="338">
        <v>2</v>
      </c>
      <c r="DQ39" s="338" t="s">
        <v>952</v>
      </c>
      <c r="ES39" s="400">
        <v>3208</v>
      </c>
      <c r="ET39" s="338" t="s">
        <v>105</v>
      </c>
    </row>
    <row r="40" spans="1:150" s="338" customFormat="1" ht="15.75" x14ac:dyDescent="0.25">
      <c r="A40" s="319">
        <v>1</v>
      </c>
      <c r="B40" s="319"/>
      <c r="C40" s="319">
        <f t="shared" si="0"/>
        <v>1</v>
      </c>
      <c r="D40" s="320">
        <v>1</v>
      </c>
      <c r="E40" s="320"/>
      <c r="F40" s="321"/>
      <c r="G40" s="57"/>
      <c r="H40" s="57">
        <v>1</v>
      </c>
      <c r="I40" s="321"/>
      <c r="J40" s="57"/>
      <c r="K40" s="321"/>
      <c r="L40" s="321"/>
      <c r="M40" s="321"/>
      <c r="N40" s="322"/>
      <c r="O40" s="322"/>
      <c r="P40" s="109" t="s">
        <v>359</v>
      </c>
      <c r="Q40" s="110" t="s">
        <v>452</v>
      </c>
      <c r="R40" s="110" t="s">
        <v>1514</v>
      </c>
      <c r="S40" s="27" t="s">
        <v>122</v>
      </c>
      <c r="T40" s="17">
        <v>1968</v>
      </c>
      <c r="U40" s="277" t="s">
        <v>201</v>
      </c>
      <c r="V40" s="17">
        <v>1994</v>
      </c>
      <c r="W40" s="278"/>
      <c r="X40" s="138"/>
      <c r="Y40" s="287"/>
      <c r="Z40" s="26" t="s">
        <v>123</v>
      </c>
      <c r="AA40" s="284">
        <f t="shared" si="1"/>
        <v>24</v>
      </c>
      <c r="AB40" s="25" t="s">
        <v>673</v>
      </c>
      <c r="AC40" s="290">
        <v>1996</v>
      </c>
      <c r="AD40" s="162" t="s">
        <v>1043</v>
      </c>
      <c r="AE40" s="304"/>
      <c r="AF40" s="16" t="s">
        <v>1213</v>
      </c>
      <c r="AG40" s="398"/>
      <c r="CJ40" s="338" t="str">
        <f t="shared" si="19"/>
        <v/>
      </c>
      <c r="CK40" s="338" t="str">
        <f t="shared" si="2"/>
        <v>Kern Etienne</v>
      </c>
      <c r="CM40" s="338">
        <f t="shared" si="3"/>
        <v>24</v>
      </c>
      <c r="CN40" s="338" t="str">
        <f t="shared" si="4"/>
        <v xml:space="preserve"> C/B 2)</v>
      </c>
      <c r="CO40" s="303" t="str">
        <f t="shared" si="46"/>
        <v xml:space="preserve"> C/B 2)</v>
      </c>
      <c r="CP40" s="400">
        <v>4246</v>
      </c>
      <c r="CQ40" s="250">
        <v>772</v>
      </c>
      <c r="CR40" s="251">
        <f t="shared" si="32"/>
        <v>8</v>
      </c>
      <c r="CS40" s="252" t="str">
        <f t="shared" si="33"/>
        <v>Projektingenieur 8 (Bau)</v>
      </c>
      <c r="CT40" s="250">
        <v>772</v>
      </c>
      <c r="CU40" s="251">
        <f t="shared" si="42"/>
        <v>8</v>
      </c>
      <c r="CV40" s="252" t="str">
        <f t="shared" si="43"/>
        <v>Projektingenieur 8 (Bau)</v>
      </c>
      <c r="CW40" s="250">
        <v>772</v>
      </c>
      <c r="CX40" s="251">
        <f t="shared" si="44"/>
        <v>8</v>
      </c>
      <c r="CY40" s="252" t="str">
        <f t="shared" si="45"/>
        <v>Projektingenieur 8 (Bau)</v>
      </c>
      <c r="CZ40" s="250">
        <v>772</v>
      </c>
      <c r="DA40" s="251">
        <f>VLOOKUP($CZ40,Funktionsbezeichnungen,3,0)</f>
        <v>8</v>
      </c>
      <c r="DB40" s="252" t="str">
        <f>VLOOKUP($CZ40,Funktionsbezeichnungen,2,0)</f>
        <v>Projektingenieur 8 (Bau)</v>
      </c>
      <c r="DC40" s="250">
        <v>772</v>
      </c>
      <c r="DD40" s="251">
        <f>VLOOKUP($DC40,Funktionsbezeichnungen,3,0)</f>
        <v>8</v>
      </c>
      <c r="DE40" s="252" t="str">
        <f>VLOOKUP($DC40,Funktionsbezeichnungen,2,0)</f>
        <v>Projektingenieur 8 (Bau)</v>
      </c>
      <c r="DF40" s="249"/>
      <c r="DG40" s="251">
        <v>772</v>
      </c>
      <c r="DH40" s="251">
        <f>VLOOKUP($DG40,Funktionsbezeichnungen,3,0)</f>
        <v>8</v>
      </c>
      <c r="DI40" s="252" t="str">
        <f>VLOOKUP($DG40,Funktionsbezeichnungen,2,0)</f>
        <v>Projektingenieur 8 (Bau)</v>
      </c>
      <c r="DN40" s="338">
        <f t="shared" si="18"/>
        <v>4246</v>
      </c>
      <c r="DO40" s="340">
        <v>1</v>
      </c>
      <c r="DP40" s="338">
        <v>2</v>
      </c>
      <c r="DQ40" s="338" t="s">
        <v>951</v>
      </c>
      <c r="ES40" s="400">
        <v>4307</v>
      </c>
      <c r="ET40" s="338" t="s">
        <v>105</v>
      </c>
    </row>
    <row r="41" spans="1:150" s="338" customFormat="1" ht="27" x14ac:dyDescent="0.25">
      <c r="A41" s="319"/>
      <c r="B41" s="319">
        <v>1</v>
      </c>
      <c r="C41" s="319">
        <f t="shared" si="0"/>
        <v>1</v>
      </c>
      <c r="D41" s="320"/>
      <c r="E41" s="320"/>
      <c r="F41" s="321">
        <v>1</v>
      </c>
      <c r="G41" s="57"/>
      <c r="H41" s="57"/>
      <c r="I41" s="321"/>
      <c r="J41" s="57"/>
      <c r="K41" s="321"/>
      <c r="L41" s="321"/>
      <c r="M41" s="321"/>
      <c r="N41" s="322"/>
      <c r="O41" s="322"/>
      <c r="P41" s="109" t="s">
        <v>359</v>
      </c>
      <c r="Q41" s="110" t="s">
        <v>460</v>
      </c>
      <c r="R41" s="110" t="s">
        <v>1514</v>
      </c>
      <c r="S41" s="20" t="s">
        <v>231</v>
      </c>
      <c r="T41" s="17">
        <v>1967</v>
      </c>
      <c r="U41" s="277" t="s">
        <v>1582</v>
      </c>
      <c r="V41" s="17">
        <v>1996</v>
      </c>
      <c r="W41" s="278" t="s">
        <v>1538</v>
      </c>
      <c r="X41" s="138">
        <v>2002</v>
      </c>
      <c r="Y41" s="287"/>
      <c r="Z41" s="28" t="s">
        <v>233</v>
      </c>
      <c r="AA41" s="284">
        <f t="shared" si="1"/>
        <v>22</v>
      </c>
      <c r="AB41" s="25" t="s">
        <v>675</v>
      </c>
      <c r="AC41" s="290">
        <v>2002</v>
      </c>
      <c r="AD41" s="162" t="s">
        <v>1043</v>
      </c>
      <c r="AE41" s="304"/>
      <c r="AF41" s="16" t="s">
        <v>1213</v>
      </c>
      <c r="AG41" s="398"/>
      <c r="CJ41" s="338" t="str">
        <f t="shared" si="19"/>
        <v/>
      </c>
      <c r="CK41" s="338" t="str">
        <f t="shared" si="2"/>
        <v>Ruff Ute</v>
      </c>
      <c r="CM41" s="338">
        <f t="shared" si="3"/>
        <v>22</v>
      </c>
      <c r="CN41" s="338" t="str">
        <f t="shared" si="4"/>
        <v xml:space="preserve"> C/B 2)</v>
      </c>
      <c r="CO41" s="303" t="str">
        <f t="shared" si="46"/>
        <v xml:space="preserve"> C/B 2)</v>
      </c>
      <c r="CP41" s="400">
        <v>4277</v>
      </c>
      <c r="CQ41" s="250">
        <v>783</v>
      </c>
      <c r="CR41" s="251">
        <f t="shared" si="32"/>
        <v>9</v>
      </c>
      <c r="CS41" s="252" t="str">
        <f t="shared" si="33"/>
        <v>Projektingenieur 9 (Umwelt)</v>
      </c>
      <c r="CT41" s="250">
        <v>783</v>
      </c>
      <c r="CU41" s="251">
        <f t="shared" si="42"/>
        <v>9</v>
      </c>
      <c r="CV41" s="252" t="str">
        <f t="shared" si="43"/>
        <v>Projektingenieur 9 (Umwelt)</v>
      </c>
      <c r="CW41" s="250">
        <v>782</v>
      </c>
      <c r="CX41" s="251">
        <f t="shared" si="44"/>
        <v>8</v>
      </c>
      <c r="CY41" s="252" t="str">
        <f t="shared" si="45"/>
        <v>Projektingenieur 8 (Umwelt)</v>
      </c>
      <c r="CZ41" s="250">
        <v>782</v>
      </c>
      <c r="DA41" s="251">
        <f>VLOOKUP($CZ41,Funktionsbezeichnungen,3,0)</f>
        <v>8</v>
      </c>
      <c r="DB41" s="252" t="str">
        <f>VLOOKUP($CZ41,Funktionsbezeichnungen,2,0)</f>
        <v>Projektingenieur 8 (Umwelt)</v>
      </c>
      <c r="DC41" s="250">
        <v>782</v>
      </c>
      <c r="DD41" s="251">
        <f>VLOOKUP($DC41,Funktionsbezeichnungen,3,0)</f>
        <v>8</v>
      </c>
      <c r="DE41" s="252" t="str">
        <f>VLOOKUP($DC41,Funktionsbezeichnungen,2,0)</f>
        <v>Projektingenieur 8 (Umwelt)</v>
      </c>
      <c r="DF41" s="249"/>
      <c r="DG41" s="251">
        <v>782</v>
      </c>
      <c r="DH41" s="251">
        <f>VLOOKUP($DG41,Funktionsbezeichnungen,3,0)</f>
        <v>8</v>
      </c>
      <c r="DI41" s="252" t="str">
        <f>VLOOKUP($DG41,Funktionsbezeichnungen,2,0)</f>
        <v>Projektingenieur 8 (Umwelt)</v>
      </c>
      <c r="DN41" s="338">
        <f t="shared" si="18"/>
        <v>4277</v>
      </c>
      <c r="DO41" s="340">
        <v>3</v>
      </c>
      <c r="DP41" s="338">
        <v>2</v>
      </c>
      <c r="DQ41" s="338" t="s">
        <v>952</v>
      </c>
      <c r="ES41" s="400">
        <v>4291</v>
      </c>
      <c r="ET41" s="338" t="s">
        <v>105</v>
      </c>
    </row>
    <row r="42" spans="1:150" s="338" customFormat="1" ht="15.75" x14ac:dyDescent="0.25">
      <c r="A42" s="319"/>
      <c r="B42" s="319"/>
      <c r="C42" s="319">
        <f t="shared" si="0"/>
        <v>1</v>
      </c>
      <c r="D42" s="320">
        <v>1</v>
      </c>
      <c r="E42" s="320"/>
      <c r="F42" s="321"/>
      <c r="G42" s="57"/>
      <c r="H42" s="57">
        <v>1</v>
      </c>
      <c r="I42" s="321"/>
      <c r="J42" s="57"/>
      <c r="K42" s="321"/>
      <c r="L42" s="321"/>
      <c r="M42" s="321"/>
      <c r="N42" s="322"/>
      <c r="O42" s="322"/>
      <c r="P42" s="109" t="s">
        <v>1301</v>
      </c>
      <c r="Q42" s="110" t="s">
        <v>458</v>
      </c>
      <c r="R42" s="110" t="s">
        <v>1514</v>
      </c>
      <c r="S42" s="20" t="s">
        <v>275</v>
      </c>
      <c r="T42" s="17">
        <v>1969</v>
      </c>
      <c r="U42" s="277" t="s">
        <v>299</v>
      </c>
      <c r="V42" s="17">
        <v>1996</v>
      </c>
      <c r="W42" s="278"/>
      <c r="X42" s="138"/>
      <c r="Y42" s="287"/>
      <c r="Z42" s="25" t="s">
        <v>276</v>
      </c>
      <c r="AA42" s="284">
        <f t="shared" si="1"/>
        <v>22</v>
      </c>
      <c r="AB42" s="25" t="s">
        <v>671</v>
      </c>
      <c r="AC42" s="290">
        <v>2006</v>
      </c>
      <c r="AD42" s="162" t="s">
        <v>1043</v>
      </c>
      <c r="AE42" s="304"/>
      <c r="AF42" s="16" t="s">
        <v>376</v>
      </c>
      <c r="AG42" s="398"/>
      <c r="CJ42" s="409" t="str">
        <f t="shared" si="19"/>
        <v>anders</v>
      </c>
      <c r="CK42" s="338" t="str">
        <f t="shared" si="2"/>
        <v>Knoll Bernd</v>
      </c>
      <c r="CM42" s="338">
        <f t="shared" si="3"/>
        <v>22</v>
      </c>
      <c r="CN42" s="338" t="str">
        <f t="shared" si="4"/>
        <v xml:space="preserve"> C/B 2)</v>
      </c>
      <c r="CO42" s="303" t="str">
        <f t="shared" si="46"/>
        <v>C</v>
      </c>
      <c r="CP42" s="400">
        <v>4291</v>
      </c>
      <c r="CQ42" s="250">
        <v>773</v>
      </c>
      <c r="CR42" s="251">
        <f t="shared" si="32"/>
        <v>9</v>
      </c>
      <c r="CS42" s="252" t="str">
        <f t="shared" si="33"/>
        <v>Projektingenieur 9 (Bau)</v>
      </c>
      <c r="CT42" s="250">
        <v>772</v>
      </c>
      <c r="CU42" s="251">
        <f t="shared" si="42"/>
        <v>8</v>
      </c>
      <c r="CV42" s="252" t="str">
        <f t="shared" si="43"/>
        <v>Projektingenieur 8 (Bau)</v>
      </c>
      <c r="CW42" s="250">
        <v>772</v>
      </c>
      <c r="CX42" s="251">
        <f t="shared" si="44"/>
        <v>8</v>
      </c>
      <c r="CY42" s="252" t="str">
        <f t="shared" si="45"/>
        <v>Projektingenieur 8 (Bau)</v>
      </c>
      <c r="CZ42" s="250">
        <v>772</v>
      </c>
      <c r="DA42" s="251">
        <f>VLOOKUP($CZ42,Funktionsbezeichnungen,3,0)</f>
        <v>8</v>
      </c>
      <c r="DB42" s="252" t="str">
        <f>VLOOKUP($CZ42,Funktionsbezeichnungen,2,0)</f>
        <v>Projektingenieur 8 (Bau)</v>
      </c>
      <c r="DC42" s="250">
        <v>772</v>
      </c>
      <c r="DD42" s="251">
        <f>VLOOKUP($DC42,Funktionsbezeichnungen,3,0)</f>
        <v>8</v>
      </c>
      <c r="DE42" s="252" t="str">
        <f>VLOOKUP($DC42,Funktionsbezeichnungen,2,0)</f>
        <v>Projektingenieur 8 (Bau)</v>
      </c>
      <c r="DF42" s="249"/>
      <c r="DG42" s="251">
        <v>772</v>
      </c>
      <c r="DH42" s="251">
        <f>VLOOKUP($DG42,Funktionsbezeichnungen,3,0)</f>
        <v>8</v>
      </c>
      <c r="DI42" s="252" t="str">
        <f>VLOOKUP($DG42,Funktionsbezeichnungen,2,0)</f>
        <v>Projektingenieur 8 (Bau)</v>
      </c>
      <c r="DN42" s="338">
        <f t="shared" si="18"/>
        <v>4291</v>
      </c>
      <c r="DO42" s="340">
        <v>1</v>
      </c>
      <c r="DP42" s="338">
        <v>2</v>
      </c>
      <c r="DQ42" s="341" t="s">
        <v>968</v>
      </c>
      <c r="ES42" s="400">
        <v>7696</v>
      </c>
      <c r="ET42" s="338" t="s">
        <v>105</v>
      </c>
    </row>
    <row r="43" spans="1:150" s="338" customFormat="1" ht="15.75" x14ac:dyDescent="0.25">
      <c r="A43" s="319"/>
      <c r="B43" s="319"/>
      <c r="C43" s="319">
        <f t="shared" si="0"/>
        <v>1</v>
      </c>
      <c r="D43" s="320"/>
      <c r="E43" s="320">
        <v>1</v>
      </c>
      <c r="F43" s="321"/>
      <c r="G43" s="57"/>
      <c r="H43" s="57">
        <v>1</v>
      </c>
      <c r="I43" s="321"/>
      <c r="J43" s="57"/>
      <c r="K43" s="321"/>
      <c r="L43" s="321"/>
      <c r="M43" s="321"/>
      <c r="N43" s="322"/>
      <c r="O43" s="322"/>
      <c r="P43" s="109" t="s">
        <v>359</v>
      </c>
      <c r="Q43" s="110" t="s">
        <v>466</v>
      </c>
      <c r="R43" s="110" t="s">
        <v>1514</v>
      </c>
      <c r="S43" s="20" t="s">
        <v>246</v>
      </c>
      <c r="T43" s="17">
        <v>1972</v>
      </c>
      <c r="U43" s="277" t="s">
        <v>1064</v>
      </c>
      <c r="V43" s="17">
        <v>1998</v>
      </c>
      <c r="W43" s="278"/>
      <c r="X43" s="138"/>
      <c r="Y43" s="287"/>
      <c r="Z43" s="28" t="s">
        <v>247</v>
      </c>
      <c r="AA43" s="284">
        <f t="shared" si="1"/>
        <v>20</v>
      </c>
      <c r="AB43" s="25" t="s">
        <v>671</v>
      </c>
      <c r="AC43" s="290">
        <v>2003</v>
      </c>
      <c r="AD43" s="162" t="s">
        <v>1043</v>
      </c>
      <c r="AE43" s="304"/>
      <c r="AF43" s="16" t="s">
        <v>375</v>
      </c>
      <c r="AG43" s="398"/>
      <c r="CJ43" s="409" t="str">
        <f t="shared" si="19"/>
        <v>anders</v>
      </c>
      <c r="CK43" s="338" t="str">
        <f t="shared" si="2"/>
        <v>Martin Dirk</v>
      </c>
      <c r="CM43" s="338">
        <f t="shared" si="3"/>
        <v>20</v>
      </c>
      <c r="CN43" s="338" t="str">
        <f t="shared" si="4"/>
        <v xml:space="preserve"> C/B 2)</v>
      </c>
      <c r="CO43" s="303" t="str">
        <f t="shared" si="46"/>
        <v>C</v>
      </c>
      <c r="CP43" s="400">
        <v>7696</v>
      </c>
      <c r="CQ43" s="250">
        <v>773</v>
      </c>
      <c r="CR43" s="251">
        <f t="shared" si="32"/>
        <v>9</v>
      </c>
      <c r="CS43" s="252" t="str">
        <f t="shared" si="33"/>
        <v>Projektingenieur 9 (Bau)</v>
      </c>
      <c r="CT43" s="250">
        <v>772</v>
      </c>
      <c r="CU43" s="251">
        <f t="shared" si="42"/>
        <v>8</v>
      </c>
      <c r="CV43" s="252" t="str">
        <f t="shared" si="43"/>
        <v>Projektingenieur 8 (Bau)</v>
      </c>
      <c r="CW43" s="250">
        <v>772</v>
      </c>
      <c r="CX43" s="251">
        <f t="shared" si="44"/>
        <v>8</v>
      </c>
      <c r="CY43" s="252" t="str">
        <f t="shared" si="45"/>
        <v>Projektingenieur 8 (Bau)</v>
      </c>
      <c r="CZ43" s="250">
        <v>772</v>
      </c>
      <c r="DA43" s="251">
        <f>VLOOKUP($CZ43,Funktionsbezeichnungen,3,0)</f>
        <v>8</v>
      </c>
      <c r="DB43" s="252" t="str">
        <f>VLOOKUP($CZ43,Funktionsbezeichnungen,2,0)</f>
        <v>Projektingenieur 8 (Bau)</v>
      </c>
      <c r="DC43" s="250">
        <v>772</v>
      </c>
      <c r="DD43" s="251">
        <f>VLOOKUP($DC43,Funktionsbezeichnungen,3,0)</f>
        <v>8</v>
      </c>
      <c r="DE43" s="252" t="str">
        <f>VLOOKUP($DC43,Funktionsbezeichnungen,2,0)</f>
        <v>Projektingenieur 8 (Bau)</v>
      </c>
      <c r="DF43" s="249"/>
      <c r="DG43" s="251">
        <v>772</v>
      </c>
      <c r="DH43" s="251">
        <f>VLOOKUP($DG43,Funktionsbezeichnungen,3,0)</f>
        <v>8</v>
      </c>
      <c r="DI43" s="252" t="str">
        <f>VLOOKUP($DG43,Funktionsbezeichnungen,2,0)</f>
        <v>Projektingenieur 8 (Bau)</v>
      </c>
      <c r="DN43" s="338">
        <f t="shared" si="18"/>
        <v>7696</v>
      </c>
      <c r="DO43" s="340">
        <v>2</v>
      </c>
      <c r="DP43" s="338">
        <v>3</v>
      </c>
      <c r="DQ43" s="338" t="s">
        <v>951</v>
      </c>
      <c r="ES43" s="400">
        <v>4306</v>
      </c>
      <c r="ET43" s="338" t="s">
        <v>105</v>
      </c>
    </row>
    <row r="44" spans="1:150" s="338" customFormat="1" ht="27" x14ac:dyDescent="0.25">
      <c r="A44" s="319"/>
      <c r="B44" s="319"/>
      <c r="C44" s="319">
        <f t="shared" si="0"/>
        <v>1</v>
      </c>
      <c r="D44" s="320"/>
      <c r="E44" s="320">
        <v>1</v>
      </c>
      <c r="F44" s="321"/>
      <c r="G44" s="57"/>
      <c r="H44" s="57"/>
      <c r="I44" s="321"/>
      <c r="J44" s="57"/>
      <c r="K44" s="321"/>
      <c r="L44" s="321"/>
      <c r="M44" s="321"/>
      <c r="N44" s="322"/>
      <c r="O44" s="322"/>
      <c r="P44" s="109" t="s">
        <v>361</v>
      </c>
      <c r="Q44" s="110" t="s">
        <v>865</v>
      </c>
      <c r="R44" s="110" t="s">
        <v>1514</v>
      </c>
      <c r="S44" s="20" t="s">
        <v>866</v>
      </c>
      <c r="T44" s="17">
        <v>1969</v>
      </c>
      <c r="U44" s="277" t="s">
        <v>943</v>
      </c>
      <c r="V44" s="17">
        <v>1999</v>
      </c>
      <c r="W44" s="278" t="s">
        <v>1047</v>
      </c>
      <c r="X44" s="138">
        <v>2011</v>
      </c>
      <c r="Y44" s="287"/>
      <c r="Z44" s="28" t="s">
        <v>944</v>
      </c>
      <c r="AA44" s="284">
        <f t="shared" si="1"/>
        <v>19</v>
      </c>
      <c r="AB44" s="25" t="s">
        <v>1296</v>
      </c>
      <c r="AC44" s="290">
        <v>2011</v>
      </c>
      <c r="AD44" s="162" t="s">
        <v>1043</v>
      </c>
      <c r="AE44" s="304"/>
      <c r="AF44" s="16" t="s">
        <v>373</v>
      </c>
      <c r="AG44" s="398"/>
      <c r="CJ44" s="409" t="str">
        <f t="shared" si="19"/>
        <v>anders</v>
      </c>
      <c r="CK44" s="338" t="str">
        <f t="shared" si="2"/>
        <v>Betzold Alexander</v>
      </c>
      <c r="CM44" s="338">
        <f t="shared" si="3"/>
        <v>19</v>
      </c>
      <c r="CN44" s="338" t="str">
        <f t="shared" si="4"/>
        <v xml:space="preserve"> C/B 2)</v>
      </c>
      <c r="CO44" s="303" t="str">
        <f t="shared" si="46"/>
        <v>C</v>
      </c>
      <c r="CP44" s="400">
        <v>4306</v>
      </c>
      <c r="CQ44" s="250">
        <v>783</v>
      </c>
      <c r="CR44" s="251">
        <f t="shared" si="32"/>
        <v>9</v>
      </c>
      <c r="CS44" s="252" t="str">
        <f t="shared" si="33"/>
        <v>Projektingenieur 9 (Umwelt)</v>
      </c>
      <c r="CT44" s="250">
        <v>782</v>
      </c>
      <c r="CU44" s="251">
        <f t="shared" si="42"/>
        <v>8</v>
      </c>
      <c r="CV44" s="252" t="str">
        <f t="shared" si="43"/>
        <v>Projektingenieur 8 (Umwelt)</v>
      </c>
      <c r="CW44" s="250">
        <v>782</v>
      </c>
      <c r="CX44" s="251">
        <f t="shared" si="44"/>
        <v>8</v>
      </c>
      <c r="CY44" s="252" t="str">
        <f t="shared" si="45"/>
        <v>Projektingenieur 8 (Umwelt)</v>
      </c>
      <c r="CZ44" s="250">
        <v>782</v>
      </c>
      <c r="DA44" s="251">
        <f>VLOOKUP($CZ44,Funktionsbezeichnungen,3,0)</f>
        <v>8</v>
      </c>
      <c r="DB44" s="252" t="str">
        <f>VLOOKUP($CZ44,Funktionsbezeichnungen,2,0)</f>
        <v>Projektingenieur 8 (Umwelt)</v>
      </c>
      <c r="DC44" s="250">
        <v>782</v>
      </c>
      <c r="DD44" s="251">
        <f>VLOOKUP($DC44,Funktionsbezeichnungen,3,0)</f>
        <v>8</v>
      </c>
      <c r="DE44" s="252" t="str">
        <f>VLOOKUP($DC44,Funktionsbezeichnungen,2,0)</f>
        <v>Projektingenieur 8 (Umwelt)</v>
      </c>
      <c r="DF44" s="249"/>
      <c r="DG44" s="251">
        <v>781</v>
      </c>
      <c r="DH44" s="251">
        <f>VLOOKUP($DG44,Funktionsbezeichnungen,3,0)</f>
        <v>7</v>
      </c>
      <c r="DI44" s="252" t="str">
        <f>VLOOKUP($DG44,Funktionsbezeichnungen,2,0)</f>
        <v>Projektingenieur 7 (Umwelt)</v>
      </c>
      <c r="DN44" s="338">
        <f t="shared" si="18"/>
        <v>4306</v>
      </c>
      <c r="DO44" s="340">
        <v>2</v>
      </c>
      <c r="DP44" s="338">
        <v>2</v>
      </c>
      <c r="DQ44" s="338" t="s">
        <v>952</v>
      </c>
      <c r="ES44" s="400">
        <v>4275</v>
      </c>
      <c r="ET44" s="338" t="s">
        <v>105</v>
      </c>
    </row>
    <row r="45" spans="1:150" s="338" customFormat="1" ht="15.75" x14ac:dyDescent="0.25">
      <c r="A45" s="319"/>
      <c r="B45" s="319"/>
      <c r="C45" s="319">
        <f t="shared" si="0"/>
        <v>1</v>
      </c>
      <c r="D45" s="320"/>
      <c r="E45" s="320">
        <v>1</v>
      </c>
      <c r="F45" s="321"/>
      <c r="G45" s="57"/>
      <c r="H45" s="57"/>
      <c r="I45" s="321"/>
      <c r="J45" s="57"/>
      <c r="K45" s="321"/>
      <c r="L45" s="321"/>
      <c r="M45" s="321"/>
      <c r="N45" s="322"/>
      <c r="O45" s="322"/>
      <c r="P45" s="109" t="s">
        <v>1140</v>
      </c>
      <c r="Q45" s="110" t="s">
        <v>1223</v>
      </c>
      <c r="R45" s="110" t="s">
        <v>1514</v>
      </c>
      <c r="S45" s="20" t="s">
        <v>1218</v>
      </c>
      <c r="T45" s="17">
        <v>1976</v>
      </c>
      <c r="U45" s="277" t="s">
        <v>1219</v>
      </c>
      <c r="V45" s="17">
        <v>2001</v>
      </c>
      <c r="W45" s="278"/>
      <c r="X45" s="138"/>
      <c r="Y45" s="287"/>
      <c r="Z45" s="28"/>
      <c r="AA45" s="284">
        <f t="shared" si="1"/>
        <v>17</v>
      </c>
      <c r="AB45" s="28" t="s">
        <v>1598</v>
      </c>
      <c r="AC45" s="290">
        <v>2016</v>
      </c>
      <c r="AD45" s="162" t="s">
        <v>1043</v>
      </c>
      <c r="AE45" s="304"/>
      <c r="AF45" s="16" t="s">
        <v>373</v>
      </c>
      <c r="AG45" s="398"/>
      <c r="CJ45" s="409" t="str">
        <f t="shared" si="19"/>
        <v>anders</v>
      </c>
      <c r="CK45" s="338" t="str">
        <f t="shared" si="2"/>
        <v>Igual Lorenzo</v>
      </c>
      <c r="CM45" s="338">
        <f t="shared" si="3"/>
        <v>17</v>
      </c>
      <c r="CN45" s="338" t="str">
        <f t="shared" si="4"/>
        <v xml:space="preserve"> C/B 2)</v>
      </c>
      <c r="CO45" s="303" t="str">
        <f t="shared" si="46"/>
        <v>C</v>
      </c>
      <c r="CP45" s="400">
        <v>3215</v>
      </c>
      <c r="CQ45" s="250">
        <v>773</v>
      </c>
      <c r="CR45" s="251">
        <f t="shared" si="32"/>
        <v>9</v>
      </c>
      <c r="CS45" s="252" t="str">
        <f t="shared" si="33"/>
        <v>Projektingenieur 9 (Bau)</v>
      </c>
      <c r="CT45" s="250">
        <v>772</v>
      </c>
      <c r="CU45" s="251">
        <f t="shared" si="42"/>
        <v>8</v>
      </c>
      <c r="CV45" s="252" t="str">
        <f t="shared" si="43"/>
        <v>Projektingenieur 8 (Bau)</v>
      </c>
      <c r="CW45" s="250"/>
      <c r="CX45" s="251"/>
      <c r="CY45" s="252"/>
      <c r="CZ45" s="250"/>
      <c r="DA45" s="251"/>
      <c r="DB45" s="252"/>
      <c r="DC45" s="250"/>
      <c r="DD45" s="251"/>
      <c r="DE45" s="252"/>
      <c r="DF45" s="249"/>
      <c r="DG45" s="251"/>
      <c r="DH45" s="251"/>
      <c r="DI45" s="252"/>
      <c r="DN45" s="338">
        <f t="shared" si="18"/>
        <v>3215</v>
      </c>
      <c r="DO45" s="340">
        <v>2</v>
      </c>
      <c r="DP45" s="338">
        <v>3</v>
      </c>
      <c r="DQ45" s="338" t="s">
        <v>952</v>
      </c>
      <c r="ES45" s="400">
        <v>3215</v>
      </c>
      <c r="ET45" s="338" t="s">
        <v>105</v>
      </c>
    </row>
    <row r="46" spans="1:150" s="338" customFormat="1" ht="15.75" x14ac:dyDescent="0.25">
      <c r="A46" s="319"/>
      <c r="B46" s="319"/>
      <c r="C46" s="319">
        <f t="shared" si="0"/>
        <v>1</v>
      </c>
      <c r="D46" s="320"/>
      <c r="E46" s="320">
        <v>1</v>
      </c>
      <c r="F46" s="321"/>
      <c r="G46" s="57"/>
      <c r="H46" s="57">
        <v>1</v>
      </c>
      <c r="I46" s="321"/>
      <c r="J46" s="57"/>
      <c r="K46" s="321"/>
      <c r="L46" s="321"/>
      <c r="M46" s="321"/>
      <c r="N46" s="322"/>
      <c r="O46" s="322"/>
      <c r="P46" s="109" t="s">
        <v>358</v>
      </c>
      <c r="Q46" s="110" t="s">
        <v>852</v>
      </c>
      <c r="R46" s="110" t="s">
        <v>1514</v>
      </c>
      <c r="S46" s="20" t="s">
        <v>870</v>
      </c>
      <c r="T46" s="17">
        <v>1978</v>
      </c>
      <c r="U46" s="277" t="s">
        <v>198</v>
      </c>
      <c r="V46" s="17">
        <v>2004</v>
      </c>
      <c r="W46" s="278"/>
      <c r="X46" s="138"/>
      <c r="Y46" s="287"/>
      <c r="Z46" s="28" t="s">
        <v>853</v>
      </c>
      <c r="AA46" s="284">
        <f t="shared" si="1"/>
        <v>14</v>
      </c>
      <c r="AB46" s="25" t="s">
        <v>671</v>
      </c>
      <c r="AC46" s="290">
        <v>2011</v>
      </c>
      <c r="AD46" s="162" t="s">
        <v>1043</v>
      </c>
      <c r="AE46" s="304"/>
      <c r="AF46" s="16" t="s">
        <v>373</v>
      </c>
      <c r="AG46" s="398"/>
      <c r="CJ46" s="409" t="str">
        <f t="shared" si="19"/>
        <v>anders</v>
      </c>
      <c r="CK46" s="338" t="str">
        <f t="shared" si="2"/>
        <v>Hausammann Cédric</v>
      </c>
      <c r="CM46" s="338">
        <f t="shared" si="3"/>
        <v>14</v>
      </c>
      <c r="CN46" s="338" t="str">
        <f t="shared" si="4"/>
        <v xml:space="preserve"> C/B 2)</v>
      </c>
      <c r="CO46" s="303" t="str">
        <f t="shared" si="46"/>
        <v>C</v>
      </c>
      <c r="CP46" s="400">
        <v>9648</v>
      </c>
      <c r="CQ46" s="250">
        <v>773</v>
      </c>
      <c r="CR46" s="251">
        <f t="shared" si="32"/>
        <v>9</v>
      </c>
      <c r="CS46" s="252" t="str">
        <f t="shared" si="33"/>
        <v>Projektingenieur 9 (Bau)</v>
      </c>
      <c r="CT46" s="250">
        <v>772</v>
      </c>
      <c r="CU46" s="251">
        <f t="shared" si="42"/>
        <v>8</v>
      </c>
      <c r="CV46" s="252" t="str">
        <f t="shared" si="43"/>
        <v>Projektingenieur 8 (Bau)</v>
      </c>
      <c r="CW46" s="250">
        <v>772</v>
      </c>
      <c r="CX46" s="251">
        <f>VLOOKUP($CW46,Funktionsbezeichnungen,3,0)</f>
        <v>8</v>
      </c>
      <c r="CY46" s="252" t="str">
        <f>VLOOKUP($CW46,Funktionsbezeichnungen,2,0)</f>
        <v>Projektingenieur 8 (Bau)</v>
      </c>
      <c r="CZ46" s="250">
        <v>772</v>
      </c>
      <c r="DA46" s="251">
        <f>VLOOKUP($CZ46,Funktionsbezeichnungen,3,0)</f>
        <v>8</v>
      </c>
      <c r="DB46" s="252" t="str">
        <f>VLOOKUP($CZ46,Funktionsbezeichnungen,2,0)</f>
        <v>Projektingenieur 8 (Bau)</v>
      </c>
      <c r="DC46" s="250">
        <v>772</v>
      </c>
      <c r="DD46" s="251">
        <f>VLOOKUP($DC46,Funktionsbezeichnungen,3,0)</f>
        <v>8</v>
      </c>
      <c r="DE46" s="252" t="str">
        <f>VLOOKUP($DC46,Funktionsbezeichnungen,2,0)</f>
        <v>Projektingenieur 8 (Bau)</v>
      </c>
      <c r="DF46" s="249"/>
      <c r="DG46" s="251">
        <v>771</v>
      </c>
      <c r="DH46" s="251">
        <f>VLOOKUP($DG46,Funktionsbezeichnungen,3,0)</f>
        <v>7</v>
      </c>
      <c r="DI46" s="252" t="str">
        <f>VLOOKUP($DG46,Funktionsbezeichnungen,2,0)</f>
        <v>Projektingenieur 7 (Bau)</v>
      </c>
      <c r="DN46" s="338">
        <f t="shared" si="18"/>
        <v>9648</v>
      </c>
      <c r="DO46" s="340">
        <v>2</v>
      </c>
      <c r="DP46" s="338">
        <v>3</v>
      </c>
      <c r="DQ46" s="338" t="s">
        <v>951</v>
      </c>
      <c r="ES46" s="400">
        <v>4299</v>
      </c>
      <c r="ET46" s="338" t="s">
        <v>105</v>
      </c>
    </row>
    <row r="47" spans="1:150" s="338" customFormat="1" ht="15.75" x14ac:dyDescent="0.25">
      <c r="A47" s="319"/>
      <c r="B47" s="319"/>
      <c r="C47" s="319">
        <f t="shared" si="0"/>
        <v>1</v>
      </c>
      <c r="D47" s="320"/>
      <c r="E47" s="320">
        <v>1</v>
      </c>
      <c r="F47" s="321"/>
      <c r="G47" s="57"/>
      <c r="H47" s="57"/>
      <c r="I47" s="321"/>
      <c r="J47" s="57"/>
      <c r="K47" s="321"/>
      <c r="L47" s="321"/>
      <c r="M47" s="321"/>
      <c r="N47" s="322"/>
      <c r="O47" s="322"/>
      <c r="P47" s="109" t="s">
        <v>358</v>
      </c>
      <c r="Q47" s="110" t="s">
        <v>1149</v>
      </c>
      <c r="R47" s="110" t="s">
        <v>1514</v>
      </c>
      <c r="S47" s="20" t="s">
        <v>1150</v>
      </c>
      <c r="T47" s="17">
        <v>1976</v>
      </c>
      <c r="U47" s="277" t="s">
        <v>1069</v>
      </c>
      <c r="V47" s="17">
        <v>2004</v>
      </c>
      <c r="W47" s="278" t="s">
        <v>1151</v>
      </c>
      <c r="X47" s="138">
        <v>2011</v>
      </c>
      <c r="Y47" s="287"/>
      <c r="Z47" s="28" t="s">
        <v>1152</v>
      </c>
      <c r="AA47" s="284">
        <f t="shared" si="1"/>
        <v>14</v>
      </c>
      <c r="AB47" s="25" t="s">
        <v>671</v>
      </c>
      <c r="AC47" s="290">
        <v>2015</v>
      </c>
      <c r="AD47" s="162" t="s">
        <v>1043</v>
      </c>
      <c r="AE47" s="304"/>
      <c r="AF47" s="16" t="s">
        <v>373</v>
      </c>
      <c r="AG47" s="398"/>
      <c r="CJ47" s="409" t="str">
        <f t="shared" si="19"/>
        <v>anders</v>
      </c>
      <c r="CK47" s="338" t="str">
        <f t="shared" si="2"/>
        <v>Titz Markus</v>
      </c>
      <c r="CM47" s="340">
        <f t="shared" si="3"/>
        <v>14</v>
      </c>
      <c r="CN47" s="338" t="str">
        <f t="shared" si="4"/>
        <v xml:space="preserve"> C/B 2)</v>
      </c>
      <c r="CO47" s="303" t="str">
        <f t="shared" si="46"/>
        <v>C</v>
      </c>
      <c r="CP47" s="400">
        <v>4912</v>
      </c>
      <c r="CQ47" s="250">
        <v>773</v>
      </c>
      <c r="CR47" s="251">
        <f t="shared" si="32"/>
        <v>9</v>
      </c>
      <c r="CS47" s="252" t="str">
        <f t="shared" si="33"/>
        <v>Projektingenieur 9 (Bau)</v>
      </c>
      <c r="CT47" s="250">
        <v>772</v>
      </c>
      <c r="CU47" s="251">
        <f t="shared" si="42"/>
        <v>8</v>
      </c>
      <c r="CV47" s="252" t="str">
        <f t="shared" si="43"/>
        <v>Projektingenieur 8 (Bau)</v>
      </c>
      <c r="CW47" s="250"/>
      <c r="CX47" s="251"/>
      <c r="CY47" s="252"/>
      <c r="CZ47" s="250"/>
      <c r="DA47" s="251"/>
      <c r="DB47" s="252"/>
      <c r="DC47" s="250"/>
      <c r="DD47" s="251"/>
      <c r="DE47" s="252"/>
      <c r="DF47" s="249"/>
      <c r="DG47" s="251"/>
      <c r="DH47" s="251"/>
      <c r="DI47" s="252"/>
      <c r="DN47" s="338">
        <f t="shared" si="18"/>
        <v>4912</v>
      </c>
      <c r="DO47" s="340">
        <v>2</v>
      </c>
      <c r="DP47" s="338">
        <v>3</v>
      </c>
      <c r="DQ47" s="338" t="s">
        <v>951</v>
      </c>
      <c r="ES47" s="400">
        <v>4345</v>
      </c>
      <c r="ET47" s="338" t="s">
        <v>105</v>
      </c>
    </row>
    <row r="48" spans="1:150" s="338" customFormat="1" ht="15.75" x14ac:dyDescent="0.25">
      <c r="A48" s="319"/>
      <c r="B48" s="319">
        <v>1</v>
      </c>
      <c r="C48" s="319">
        <f t="shared" si="0"/>
        <v>1</v>
      </c>
      <c r="D48" s="320"/>
      <c r="E48" s="320">
        <v>1</v>
      </c>
      <c r="F48" s="321"/>
      <c r="G48" s="57"/>
      <c r="H48" s="57">
        <v>1</v>
      </c>
      <c r="I48" s="321"/>
      <c r="J48" s="57"/>
      <c r="K48" s="321"/>
      <c r="L48" s="321"/>
      <c r="M48" s="321"/>
      <c r="N48" s="322"/>
      <c r="O48" s="322"/>
      <c r="P48" s="109" t="s">
        <v>1301</v>
      </c>
      <c r="Q48" s="110" t="s">
        <v>612</v>
      </c>
      <c r="R48" s="110" t="s">
        <v>1514</v>
      </c>
      <c r="S48" s="20" t="s">
        <v>613</v>
      </c>
      <c r="T48" s="17">
        <v>1980</v>
      </c>
      <c r="U48" s="277" t="s">
        <v>1068</v>
      </c>
      <c r="V48" s="17">
        <v>2005</v>
      </c>
      <c r="W48" s="278"/>
      <c r="X48" s="138"/>
      <c r="Y48" s="287"/>
      <c r="Z48" s="28"/>
      <c r="AA48" s="284">
        <f t="shared" si="1"/>
        <v>13</v>
      </c>
      <c r="AB48" s="25" t="s">
        <v>1297</v>
      </c>
      <c r="AC48" s="290">
        <v>2010</v>
      </c>
      <c r="AD48" s="162" t="s">
        <v>1043</v>
      </c>
      <c r="AE48" s="304"/>
      <c r="AF48" s="16" t="s">
        <v>376</v>
      </c>
      <c r="AG48" s="398"/>
      <c r="CJ48" s="409" t="str">
        <f t="shared" si="19"/>
        <v>anders</v>
      </c>
      <c r="CK48" s="338" t="str">
        <f t="shared" si="2"/>
        <v>Penning Rebecca</v>
      </c>
      <c r="CM48" s="338">
        <f t="shared" si="3"/>
        <v>13</v>
      </c>
      <c r="CN48" s="338" t="str">
        <f t="shared" si="4"/>
        <v xml:space="preserve"> C/B 2)</v>
      </c>
      <c r="CO48" s="303" t="str">
        <f t="shared" si="46"/>
        <v>C</v>
      </c>
      <c r="CP48" s="400">
        <v>4353</v>
      </c>
      <c r="CQ48" s="250">
        <v>773</v>
      </c>
      <c r="CR48" s="251">
        <f t="shared" si="32"/>
        <v>9</v>
      </c>
      <c r="CS48" s="252" t="str">
        <f t="shared" si="33"/>
        <v>Projektingenieur 9 (Bau)</v>
      </c>
      <c r="CT48" s="250">
        <v>772</v>
      </c>
      <c r="CU48" s="251">
        <f t="shared" si="42"/>
        <v>8</v>
      </c>
      <c r="CV48" s="252" t="str">
        <f t="shared" si="43"/>
        <v>Projektingenieur 8 (Bau)</v>
      </c>
      <c r="CW48" s="250">
        <v>772</v>
      </c>
      <c r="CX48" s="251">
        <f>VLOOKUP($CW48,Funktionsbezeichnungen,3,0)</f>
        <v>8</v>
      </c>
      <c r="CY48" s="252" t="str">
        <f>VLOOKUP($CW48,Funktionsbezeichnungen,2,0)</f>
        <v>Projektingenieur 8 (Bau)</v>
      </c>
      <c r="CZ48" s="250">
        <v>772</v>
      </c>
      <c r="DA48" s="251">
        <f>VLOOKUP($CZ48,Funktionsbezeichnungen,3,0)</f>
        <v>8</v>
      </c>
      <c r="DB48" s="252" t="str">
        <f>VLOOKUP($CZ48,Funktionsbezeichnungen,2,0)</f>
        <v>Projektingenieur 8 (Bau)</v>
      </c>
      <c r="DC48" s="250">
        <v>771</v>
      </c>
      <c r="DD48" s="251">
        <f>VLOOKUP($DC48,Funktionsbezeichnungen,3,0)</f>
        <v>7</v>
      </c>
      <c r="DE48" s="252" t="str">
        <f>VLOOKUP($DC48,Funktionsbezeichnungen,2,0)</f>
        <v>Projektingenieur 7 (Bau)</v>
      </c>
      <c r="DF48" s="249"/>
      <c r="DG48" s="251">
        <v>771</v>
      </c>
      <c r="DH48" s="251">
        <f>VLOOKUP($DG48,Funktionsbezeichnungen,3,0)</f>
        <v>7</v>
      </c>
      <c r="DI48" s="252" t="str">
        <f>VLOOKUP($DG48,Funktionsbezeichnungen,2,0)</f>
        <v>Projektingenieur 7 (Bau)</v>
      </c>
      <c r="DN48" s="338">
        <f t="shared" si="18"/>
        <v>4353</v>
      </c>
      <c r="DO48" s="340">
        <v>2</v>
      </c>
      <c r="DP48" s="338">
        <v>3</v>
      </c>
      <c r="DQ48" s="341" t="s">
        <v>968</v>
      </c>
      <c r="ES48" s="400">
        <v>9648</v>
      </c>
      <c r="ET48" s="338" t="s">
        <v>105</v>
      </c>
    </row>
    <row r="49" spans="1:150" s="338" customFormat="1" ht="15.75" x14ac:dyDescent="0.25">
      <c r="A49" s="319"/>
      <c r="B49" s="319"/>
      <c r="C49" s="319">
        <f t="shared" si="0"/>
        <v>1</v>
      </c>
      <c r="D49" s="320"/>
      <c r="E49" s="320">
        <v>1</v>
      </c>
      <c r="F49" s="321"/>
      <c r="G49" s="57"/>
      <c r="H49" s="57"/>
      <c r="I49" s="321"/>
      <c r="J49" s="57"/>
      <c r="K49" s="321"/>
      <c r="L49" s="321"/>
      <c r="M49" s="321"/>
      <c r="N49" s="322"/>
      <c r="O49" s="322"/>
      <c r="P49" s="109" t="s">
        <v>1140</v>
      </c>
      <c r="Q49" s="110" t="s">
        <v>1120</v>
      </c>
      <c r="R49" s="110" t="s">
        <v>1514</v>
      </c>
      <c r="S49" s="20" t="s">
        <v>1118</v>
      </c>
      <c r="T49" s="17">
        <v>1976</v>
      </c>
      <c r="U49" s="277" t="s">
        <v>1551</v>
      </c>
      <c r="V49" s="17">
        <v>2005</v>
      </c>
      <c r="W49" s="278"/>
      <c r="X49" s="138"/>
      <c r="Y49" s="287"/>
      <c r="Z49" s="28"/>
      <c r="AA49" s="284">
        <f t="shared" si="1"/>
        <v>13</v>
      </c>
      <c r="AB49" s="28" t="s">
        <v>1541</v>
      </c>
      <c r="AC49" s="290">
        <v>2015</v>
      </c>
      <c r="AD49" s="162" t="s">
        <v>1043</v>
      </c>
      <c r="AE49" s="304"/>
      <c r="AF49" s="16" t="s">
        <v>1213</v>
      </c>
      <c r="AG49" s="398"/>
      <c r="CJ49" s="409" t="str">
        <f t="shared" si="19"/>
        <v>anders</v>
      </c>
      <c r="CK49" s="338" t="str">
        <f t="shared" si="2"/>
        <v>Dick David</v>
      </c>
      <c r="CM49" s="338">
        <f t="shared" si="3"/>
        <v>13</v>
      </c>
      <c r="CN49" s="338" t="str">
        <f t="shared" si="4"/>
        <v xml:space="preserve"> C/B 2)</v>
      </c>
      <c r="CO49" s="303" t="str">
        <f t="shared" si="46"/>
        <v>C</v>
      </c>
      <c r="CP49" s="400">
        <v>4909</v>
      </c>
      <c r="CQ49" s="250">
        <v>773</v>
      </c>
      <c r="CR49" s="251">
        <f t="shared" si="32"/>
        <v>9</v>
      </c>
      <c r="CS49" s="252" t="str">
        <f t="shared" si="33"/>
        <v>Projektingenieur 9 (Bau)</v>
      </c>
      <c r="CT49" s="250">
        <v>772</v>
      </c>
      <c r="CU49" s="251">
        <f t="shared" si="42"/>
        <v>8</v>
      </c>
      <c r="CV49" s="252" t="str">
        <f t="shared" si="43"/>
        <v>Projektingenieur 8 (Bau)</v>
      </c>
      <c r="CW49" s="250"/>
      <c r="CX49" s="251"/>
      <c r="CY49" s="252"/>
      <c r="CZ49" s="250"/>
      <c r="DA49" s="251"/>
      <c r="DB49" s="252"/>
      <c r="DC49" s="250"/>
      <c r="DD49" s="251"/>
      <c r="DE49" s="252"/>
      <c r="DF49" s="249"/>
      <c r="DG49" s="251"/>
      <c r="DH49" s="251"/>
      <c r="DI49" s="252"/>
      <c r="DN49" s="338">
        <f t="shared" si="18"/>
        <v>4909</v>
      </c>
      <c r="DO49" s="340">
        <v>2</v>
      </c>
      <c r="DP49" s="338">
        <v>3</v>
      </c>
      <c r="DQ49" s="338" t="s">
        <v>952</v>
      </c>
      <c r="ES49" s="400">
        <v>4912</v>
      </c>
      <c r="ET49" s="338" t="s">
        <v>105</v>
      </c>
    </row>
    <row r="50" spans="1:150" s="338" customFormat="1" ht="15.75" x14ac:dyDescent="0.25">
      <c r="A50" s="319"/>
      <c r="B50" s="319"/>
      <c r="C50" s="319">
        <f t="shared" si="0"/>
        <v>1</v>
      </c>
      <c r="D50" s="320"/>
      <c r="E50" s="320">
        <v>1</v>
      </c>
      <c r="F50" s="321"/>
      <c r="G50" s="57"/>
      <c r="H50" s="57"/>
      <c r="I50" s="321"/>
      <c r="J50" s="57"/>
      <c r="K50" s="321"/>
      <c r="L50" s="321"/>
      <c r="M50" s="321"/>
      <c r="N50" s="322"/>
      <c r="O50" s="322"/>
      <c r="P50" s="109" t="s">
        <v>361</v>
      </c>
      <c r="Q50" s="110" t="s">
        <v>473</v>
      </c>
      <c r="R50" s="110" t="s">
        <v>1514</v>
      </c>
      <c r="S50" s="20" t="s">
        <v>284</v>
      </c>
      <c r="T50" s="17">
        <v>1980</v>
      </c>
      <c r="U50" s="277" t="s">
        <v>1063</v>
      </c>
      <c r="V50" s="17">
        <v>2006</v>
      </c>
      <c r="W50" s="278"/>
      <c r="X50" s="138"/>
      <c r="Y50" s="287"/>
      <c r="Z50" s="28"/>
      <c r="AA50" s="284">
        <f t="shared" si="1"/>
        <v>12</v>
      </c>
      <c r="AB50" s="25" t="s">
        <v>671</v>
      </c>
      <c r="AC50" s="290">
        <v>2007</v>
      </c>
      <c r="AD50" s="162" t="s">
        <v>1043</v>
      </c>
      <c r="AE50" s="304"/>
      <c r="AF50" s="16" t="s">
        <v>373</v>
      </c>
      <c r="AG50" s="398"/>
      <c r="CJ50" s="409" t="str">
        <f t="shared" si="19"/>
        <v>anders</v>
      </c>
      <c r="CK50" s="338" t="str">
        <f t="shared" si="2"/>
        <v>Akdeniz Veysel</v>
      </c>
      <c r="CM50" s="340">
        <f t="shared" si="3"/>
        <v>12</v>
      </c>
      <c r="CN50" s="338" t="str">
        <f t="shared" si="4"/>
        <v xml:space="preserve"> C/B 2)</v>
      </c>
      <c r="CO50" s="303" t="str">
        <f t="shared" si="46"/>
        <v>C</v>
      </c>
      <c r="CP50" s="400">
        <v>4293</v>
      </c>
      <c r="CQ50" s="250">
        <v>773</v>
      </c>
      <c r="CR50" s="251">
        <f t="shared" si="32"/>
        <v>9</v>
      </c>
      <c r="CS50" s="252" t="str">
        <f t="shared" si="33"/>
        <v>Projektingenieur 9 (Bau)</v>
      </c>
      <c r="CT50" s="250">
        <v>772</v>
      </c>
      <c r="CU50" s="251">
        <f t="shared" si="42"/>
        <v>8</v>
      </c>
      <c r="CV50" s="252" t="str">
        <f t="shared" si="43"/>
        <v>Projektingenieur 8 (Bau)</v>
      </c>
      <c r="CW50" s="250">
        <v>772</v>
      </c>
      <c r="CX50" s="251">
        <f>VLOOKUP($CW50,Funktionsbezeichnungen,3,0)</f>
        <v>8</v>
      </c>
      <c r="CY50" s="252" t="str">
        <f>VLOOKUP($CW50,Funktionsbezeichnungen,2,0)</f>
        <v>Projektingenieur 8 (Bau)</v>
      </c>
      <c r="CZ50" s="250">
        <v>772</v>
      </c>
      <c r="DA50" s="251">
        <f>VLOOKUP($CZ50,Funktionsbezeichnungen,3,0)</f>
        <v>8</v>
      </c>
      <c r="DB50" s="252" t="str">
        <f>VLOOKUP($CZ50,Funktionsbezeichnungen,2,0)</f>
        <v>Projektingenieur 8 (Bau)</v>
      </c>
      <c r="DC50" s="250">
        <v>772</v>
      </c>
      <c r="DD50" s="251">
        <f>VLOOKUP($DC50,Funktionsbezeichnungen,3,0)</f>
        <v>8</v>
      </c>
      <c r="DE50" s="252" t="str">
        <f>VLOOKUP($DC50,Funktionsbezeichnungen,2,0)</f>
        <v>Projektingenieur 8 (Bau)</v>
      </c>
      <c r="DF50" s="249"/>
      <c r="DG50" s="251">
        <v>771</v>
      </c>
      <c r="DH50" s="251">
        <f>VLOOKUP($DG50,Funktionsbezeichnungen,3,0)</f>
        <v>7</v>
      </c>
      <c r="DI50" s="252" t="str">
        <f>VLOOKUP($DG50,Funktionsbezeichnungen,2,0)</f>
        <v>Projektingenieur 7 (Bau)</v>
      </c>
      <c r="DN50" s="338">
        <f t="shared" si="18"/>
        <v>4293</v>
      </c>
      <c r="DO50" s="340">
        <v>2</v>
      </c>
      <c r="DP50" s="338">
        <v>3</v>
      </c>
      <c r="DQ50" s="338" t="s">
        <v>951</v>
      </c>
      <c r="ES50" s="400">
        <v>4909</v>
      </c>
      <c r="ET50" s="338" t="s">
        <v>105</v>
      </c>
    </row>
    <row r="51" spans="1:150" s="338" customFormat="1" ht="15.75" x14ac:dyDescent="0.25">
      <c r="A51" s="319"/>
      <c r="B51" s="319"/>
      <c r="C51" s="319">
        <f t="shared" si="0"/>
        <v>1</v>
      </c>
      <c r="D51" s="320"/>
      <c r="E51" s="320">
        <v>1</v>
      </c>
      <c r="F51" s="321"/>
      <c r="G51" s="57"/>
      <c r="H51" s="57"/>
      <c r="I51" s="321"/>
      <c r="J51" s="57"/>
      <c r="K51" s="321"/>
      <c r="L51" s="321"/>
      <c r="M51" s="321"/>
      <c r="N51" s="322"/>
      <c r="O51" s="322"/>
      <c r="P51" s="109" t="s">
        <v>358</v>
      </c>
      <c r="Q51" s="110" t="s">
        <v>932</v>
      </c>
      <c r="R51" s="110" t="s">
        <v>1514</v>
      </c>
      <c r="S51" s="20" t="s">
        <v>933</v>
      </c>
      <c r="T51" s="17">
        <v>1983</v>
      </c>
      <c r="U51" s="277" t="s">
        <v>1063</v>
      </c>
      <c r="V51" s="17">
        <v>2007</v>
      </c>
      <c r="W51" s="278" t="s">
        <v>1060</v>
      </c>
      <c r="X51" s="138">
        <v>2008</v>
      </c>
      <c r="Y51" s="287"/>
      <c r="Z51" s="28"/>
      <c r="AA51" s="284">
        <f t="shared" si="1"/>
        <v>11</v>
      </c>
      <c r="AB51" s="25" t="s">
        <v>1079</v>
      </c>
      <c r="AC51" s="290">
        <v>2013</v>
      </c>
      <c r="AD51" s="162" t="s">
        <v>1043</v>
      </c>
      <c r="AE51" s="304"/>
      <c r="AF51" s="16" t="s">
        <v>373</v>
      </c>
      <c r="AG51" s="398"/>
      <c r="CJ51" s="409" t="str">
        <f t="shared" si="19"/>
        <v>anders</v>
      </c>
      <c r="CK51" s="338" t="str">
        <f t="shared" si="2"/>
        <v>Noordam Philipp</v>
      </c>
      <c r="CM51" s="340">
        <f t="shared" si="3"/>
        <v>11</v>
      </c>
      <c r="CN51" s="338" t="str">
        <f t="shared" si="4"/>
        <v xml:space="preserve"> C/B 2)</v>
      </c>
      <c r="CO51" s="303" t="str">
        <f t="shared" si="46"/>
        <v>C</v>
      </c>
      <c r="CP51" s="400">
        <v>4312</v>
      </c>
      <c r="CQ51" s="250">
        <v>773</v>
      </c>
      <c r="CR51" s="251">
        <f t="shared" si="32"/>
        <v>9</v>
      </c>
      <c r="CS51" s="252" t="str">
        <f t="shared" si="33"/>
        <v>Projektingenieur 9 (Bau)</v>
      </c>
      <c r="CT51" s="250">
        <v>772</v>
      </c>
      <c r="CU51" s="251">
        <f>VLOOKUP($CT51,Funktionsbezeichnungen,3,0)</f>
        <v>8</v>
      </c>
      <c r="CV51" s="252" t="str">
        <f>VLOOKUP($CT51,Funktionsbezeichnungen,2,0)</f>
        <v>Projektingenieur 8 (Bau)</v>
      </c>
      <c r="CW51" s="250">
        <v>772</v>
      </c>
      <c r="CX51" s="251">
        <f>VLOOKUP($CW51,Funktionsbezeichnungen,3,0)</f>
        <v>8</v>
      </c>
      <c r="CY51" s="252" t="str">
        <f>VLOOKUP($CW51,Funktionsbezeichnungen,2,0)</f>
        <v>Projektingenieur 8 (Bau)</v>
      </c>
      <c r="CZ51" s="250"/>
      <c r="DA51" s="251"/>
      <c r="DB51" s="252"/>
      <c r="DC51" s="250"/>
      <c r="DD51" s="251"/>
      <c r="DE51" s="252"/>
      <c r="DF51" s="249"/>
      <c r="DG51" s="251"/>
      <c r="DH51" s="251"/>
      <c r="DI51" s="252"/>
      <c r="DN51" s="338">
        <f t="shared" si="18"/>
        <v>4312</v>
      </c>
      <c r="DO51" s="340">
        <v>2</v>
      </c>
      <c r="DP51" s="338">
        <v>2</v>
      </c>
      <c r="DQ51" s="338" t="s">
        <v>951</v>
      </c>
      <c r="ES51" s="400">
        <v>4353</v>
      </c>
      <c r="ET51" s="338" t="s">
        <v>105</v>
      </c>
    </row>
    <row r="52" spans="1:150" s="338" customFormat="1" x14ac:dyDescent="0.25">
      <c r="A52" s="319"/>
      <c r="B52" s="319"/>
      <c r="C52" s="319">
        <f t="shared" si="0"/>
        <v>1</v>
      </c>
      <c r="D52" s="320"/>
      <c r="E52" s="320">
        <v>1</v>
      </c>
      <c r="F52" s="321"/>
      <c r="G52" s="57"/>
      <c r="H52" s="57">
        <v>1</v>
      </c>
      <c r="I52" s="321"/>
      <c r="J52" s="57"/>
      <c r="K52" s="321"/>
      <c r="L52" s="321"/>
      <c r="M52" s="321"/>
      <c r="N52" s="322"/>
      <c r="O52" s="322"/>
      <c r="P52" s="109" t="s">
        <v>361</v>
      </c>
      <c r="Q52" s="110" t="s">
        <v>447</v>
      </c>
      <c r="R52" s="110" t="s">
        <v>1514</v>
      </c>
      <c r="S52" s="20" t="s">
        <v>111</v>
      </c>
      <c r="T52" s="17">
        <v>1954</v>
      </c>
      <c r="U52" s="277" t="s">
        <v>195</v>
      </c>
      <c r="V52" s="17">
        <v>1976</v>
      </c>
      <c r="W52" s="278"/>
      <c r="X52" s="138"/>
      <c r="Y52" s="287"/>
      <c r="Z52" s="28" t="s">
        <v>547</v>
      </c>
      <c r="AA52" s="284">
        <f t="shared" si="1"/>
        <v>42</v>
      </c>
      <c r="AB52" s="25" t="s">
        <v>671</v>
      </c>
      <c r="AC52" s="290">
        <v>1987</v>
      </c>
      <c r="AD52" s="21" t="s">
        <v>105</v>
      </c>
      <c r="AE52" s="304"/>
      <c r="AF52" s="16" t="s">
        <v>415</v>
      </c>
      <c r="AG52" s="398"/>
      <c r="CJ52" s="338" t="str">
        <f>IF(CN52=CO52,"","anders")</f>
        <v/>
      </c>
      <c r="CK52" s="338" t="str">
        <f t="shared" si="2"/>
        <v>Buser Edi</v>
      </c>
      <c r="CM52" s="338">
        <f t="shared" si="3"/>
        <v>42</v>
      </c>
      <c r="CN52" s="338" t="str">
        <f t="shared" si="4"/>
        <v>C</v>
      </c>
      <c r="CO52" s="303" t="str">
        <f t="shared" si="46"/>
        <v>C</v>
      </c>
      <c r="CP52" s="400">
        <v>3160</v>
      </c>
      <c r="CQ52" s="250">
        <v>772</v>
      </c>
      <c r="CR52" s="251">
        <f t="shared" si="32"/>
        <v>8</v>
      </c>
      <c r="CS52" s="252" t="str">
        <f t="shared" si="33"/>
        <v>Projektingenieur 8 (Bau)</v>
      </c>
      <c r="CT52" s="250">
        <v>772</v>
      </c>
      <c r="CU52" s="251">
        <f>VLOOKUP($CT52,Funktionsbezeichnungen,3,0)</f>
        <v>8</v>
      </c>
      <c r="CV52" s="252" t="str">
        <f>VLOOKUP($CT52,Funktionsbezeichnungen,2,0)</f>
        <v>Projektingenieur 8 (Bau)</v>
      </c>
      <c r="CW52" s="250">
        <v>772</v>
      </c>
      <c r="CX52" s="251">
        <f>VLOOKUP($CW52,Funktionsbezeichnungen,3,0)</f>
        <v>8</v>
      </c>
      <c r="CY52" s="252" t="str">
        <f>VLOOKUP($CW52,Funktionsbezeichnungen,2,0)</f>
        <v>Projektingenieur 8 (Bau)</v>
      </c>
      <c r="CZ52" s="250">
        <v>772</v>
      </c>
      <c r="DA52" s="251">
        <f>VLOOKUP($CZ52,Funktionsbezeichnungen,3,0)</f>
        <v>8</v>
      </c>
      <c r="DB52" s="252" t="str">
        <f>VLOOKUP($CZ52,Funktionsbezeichnungen,2,0)</f>
        <v>Projektingenieur 8 (Bau)</v>
      </c>
      <c r="DC52" s="250">
        <v>772</v>
      </c>
      <c r="DD52" s="251">
        <f>VLOOKUP($DC52,Funktionsbezeichnungen,3,0)</f>
        <v>8</v>
      </c>
      <c r="DE52" s="252" t="str">
        <f>VLOOKUP($DC52,Funktionsbezeichnungen,2,0)</f>
        <v>Projektingenieur 8 (Bau)</v>
      </c>
      <c r="DF52" s="249"/>
      <c r="DG52" s="251">
        <v>772</v>
      </c>
      <c r="DH52" s="251">
        <f>VLOOKUP($DG52,Funktionsbezeichnungen,3,0)</f>
        <v>8</v>
      </c>
      <c r="DI52" s="252" t="str">
        <f>VLOOKUP($DG52,Funktionsbezeichnungen,2,0)</f>
        <v>Projektingenieur 8 (Bau)</v>
      </c>
      <c r="DN52" s="338">
        <f>+CP52</f>
        <v>3160</v>
      </c>
      <c r="DO52" s="340">
        <v>2</v>
      </c>
      <c r="DP52" s="338">
        <v>3</v>
      </c>
      <c r="DQ52" s="338" t="s">
        <v>951</v>
      </c>
      <c r="ES52" s="400">
        <v>4293</v>
      </c>
      <c r="ET52" s="338" t="s">
        <v>105</v>
      </c>
    </row>
    <row r="53" spans="1:150" s="338" customFormat="1" ht="27" x14ac:dyDescent="0.25">
      <c r="A53" s="319"/>
      <c r="B53" s="319"/>
      <c r="C53" s="319">
        <f t="shared" si="0"/>
        <v>1</v>
      </c>
      <c r="D53" s="320">
        <v>1</v>
      </c>
      <c r="E53" s="320"/>
      <c r="F53" s="321"/>
      <c r="G53" s="57"/>
      <c r="H53" s="57"/>
      <c r="I53" s="321"/>
      <c r="J53" s="57"/>
      <c r="K53" s="321"/>
      <c r="L53" s="321"/>
      <c r="M53" s="321"/>
      <c r="N53" s="322">
        <v>1</v>
      </c>
      <c r="O53" s="322"/>
      <c r="P53" s="109" t="s">
        <v>361</v>
      </c>
      <c r="Q53" s="109" t="s">
        <v>566</v>
      </c>
      <c r="R53" s="109" t="s">
        <v>1514</v>
      </c>
      <c r="S53" s="20" t="s">
        <v>561</v>
      </c>
      <c r="T53" s="17">
        <v>1975</v>
      </c>
      <c r="U53" s="277" t="s">
        <v>562</v>
      </c>
      <c r="V53" s="17">
        <v>2004</v>
      </c>
      <c r="W53" s="278"/>
      <c r="X53" s="138"/>
      <c r="Y53" s="287"/>
      <c r="Z53" s="28" t="s">
        <v>564</v>
      </c>
      <c r="AA53" s="284">
        <f t="shared" si="1"/>
        <v>14</v>
      </c>
      <c r="AB53" s="28" t="s">
        <v>565</v>
      </c>
      <c r="AC53" s="290"/>
      <c r="AD53" s="21" t="s">
        <v>105</v>
      </c>
      <c r="AE53" s="304"/>
      <c r="AF53" s="285" t="s">
        <v>1078</v>
      </c>
      <c r="AG53" s="398"/>
      <c r="CJ53" s="338" t="str">
        <f t="shared" si="19"/>
        <v/>
      </c>
      <c r="CK53" s="338" t="str">
        <f t="shared" si="2"/>
        <v>That Pueng</v>
      </c>
      <c r="CM53" s="338">
        <f t="shared" si="3"/>
        <v>14</v>
      </c>
      <c r="CN53" s="338" t="str">
        <f t="shared" si="4"/>
        <v>C</v>
      </c>
      <c r="CO53" s="303" t="str">
        <f t="shared" si="46"/>
        <v>C</v>
      </c>
      <c r="CP53" s="400">
        <v>4345</v>
      </c>
      <c r="CQ53" s="250" t="s">
        <v>711</v>
      </c>
      <c r="CR53" s="251"/>
      <c r="CS53" s="252"/>
      <c r="CT53" s="250" t="s">
        <v>711</v>
      </c>
      <c r="CU53" s="251"/>
      <c r="CV53" s="252"/>
      <c r="CW53" s="250">
        <v>782</v>
      </c>
      <c r="CX53" s="251">
        <f>VLOOKUP($CW53,Funktionsbezeichnungen,3,0)</f>
        <v>8</v>
      </c>
      <c r="CY53" s="252" t="str">
        <f>VLOOKUP($CW53,Funktionsbezeichnungen,2,0)</f>
        <v>Projektingenieur 8 (Umwelt)</v>
      </c>
      <c r="CZ53" s="250">
        <v>782</v>
      </c>
      <c r="DA53" s="251">
        <f>VLOOKUP($CZ53,Funktionsbezeichnungen,3,0)</f>
        <v>8</v>
      </c>
      <c r="DB53" s="252" t="str">
        <f>VLOOKUP($CZ53,Funktionsbezeichnungen,2,0)</f>
        <v>Projektingenieur 8 (Umwelt)</v>
      </c>
      <c r="DC53" s="250">
        <v>782</v>
      </c>
      <c r="DD53" s="251">
        <f>VLOOKUP($DC53,Funktionsbezeichnungen,3,0)</f>
        <v>8</v>
      </c>
      <c r="DE53" s="252" t="str">
        <f>VLOOKUP($DC53,Funktionsbezeichnungen,2,0)</f>
        <v>Projektingenieur 8 (Umwelt)</v>
      </c>
      <c r="DF53" s="249"/>
      <c r="DG53" s="251">
        <v>781</v>
      </c>
      <c r="DH53" s="251">
        <f>VLOOKUP($DG53,Funktionsbezeichnungen,3,0)</f>
        <v>7</v>
      </c>
      <c r="DI53" s="252" t="str">
        <f>VLOOKUP($DG53,Funktionsbezeichnungen,2,0)</f>
        <v>Projektingenieur 7 (Umwelt)</v>
      </c>
      <c r="DN53" s="338">
        <f>+CP53</f>
        <v>4345</v>
      </c>
      <c r="DO53" s="340">
        <v>1</v>
      </c>
      <c r="DP53" s="338">
        <v>2</v>
      </c>
      <c r="DQ53" s="338" t="s">
        <v>952</v>
      </c>
      <c r="ES53" s="400">
        <v>4312</v>
      </c>
      <c r="ET53" s="338" t="s">
        <v>105</v>
      </c>
    </row>
    <row r="54" spans="1:150" s="338" customFormat="1" x14ac:dyDescent="0.25">
      <c r="A54" s="319"/>
      <c r="B54" s="319">
        <v>1</v>
      </c>
      <c r="C54" s="319">
        <f t="shared" si="0"/>
        <v>1</v>
      </c>
      <c r="D54" s="320"/>
      <c r="E54" s="320">
        <v>1</v>
      </c>
      <c r="F54" s="321"/>
      <c r="G54" s="57"/>
      <c r="H54" s="57"/>
      <c r="I54" s="321"/>
      <c r="J54" s="57"/>
      <c r="K54" s="321"/>
      <c r="L54" s="321"/>
      <c r="M54" s="321"/>
      <c r="N54" s="322"/>
      <c r="O54" s="322"/>
      <c r="P54" s="109" t="s">
        <v>359</v>
      </c>
      <c r="Q54" s="110" t="s">
        <v>1262</v>
      </c>
      <c r="R54" s="110" t="s">
        <v>1514</v>
      </c>
      <c r="S54" s="20" t="s">
        <v>1572</v>
      </c>
      <c r="T54" s="17">
        <v>1981</v>
      </c>
      <c r="U54" s="277" t="s">
        <v>1063</v>
      </c>
      <c r="V54" s="17">
        <v>2005</v>
      </c>
      <c r="W54" s="278"/>
      <c r="X54" s="138"/>
      <c r="Y54" s="287"/>
      <c r="Z54" s="28"/>
      <c r="AA54" s="284">
        <f t="shared" si="1"/>
        <v>13</v>
      </c>
      <c r="AB54" s="25" t="s">
        <v>916</v>
      </c>
      <c r="AC54" s="290">
        <v>2017</v>
      </c>
      <c r="AD54" s="21" t="s">
        <v>105</v>
      </c>
      <c r="AE54" s="304"/>
      <c r="AF54" s="16" t="s">
        <v>375</v>
      </c>
      <c r="AG54" s="398"/>
      <c r="CJ54" s="399" t="e">
        <f t="shared" si="19"/>
        <v>#N/A</v>
      </c>
      <c r="CK54" s="339" t="str">
        <f t="shared" si="2"/>
        <v>Mendoza Maria del Mar</v>
      </c>
      <c r="CM54" s="340">
        <f t="shared" si="3"/>
        <v>13</v>
      </c>
      <c r="CN54" s="340" t="str">
        <f t="shared" si="4"/>
        <v>C</v>
      </c>
      <c r="CO54" s="303" t="e">
        <f t="shared" si="46"/>
        <v>#N/A</v>
      </c>
      <c r="CP54" s="257">
        <v>4326</v>
      </c>
      <c r="CQ54" s="250">
        <v>772</v>
      </c>
      <c r="CR54" s="251">
        <f t="shared" ref="CR54:CR86" si="47">VLOOKUP($CQ54,Funktionsbezeichnungen,3,0)</f>
        <v>8</v>
      </c>
      <c r="CS54" s="252" t="str">
        <f t="shared" ref="CS54:CS86" si="48">VLOOKUP($CQ54,Funktionsbezeichnungen,2,0)</f>
        <v>Projektingenieur 8 (Bau)</v>
      </c>
      <c r="CT54" s="250"/>
      <c r="CU54" s="251"/>
      <c r="CV54" s="252"/>
      <c r="CW54" s="250"/>
      <c r="CX54" s="251"/>
      <c r="CY54" s="252"/>
      <c r="CZ54" s="250"/>
      <c r="DA54" s="251"/>
      <c r="DB54" s="252"/>
      <c r="DC54" s="250"/>
      <c r="DD54" s="251"/>
      <c r="DE54" s="252"/>
      <c r="DF54" s="249"/>
      <c r="DG54" s="251"/>
      <c r="DH54" s="251"/>
      <c r="DI54" s="252"/>
      <c r="DN54" s="338">
        <f>+CP54</f>
        <v>4326</v>
      </c>
      <c r="DO54" s="340">
        <v>2</v>
      </c>
      <c r="DP54" s="338">
        <v>3</v>
      </c>
      <c r="DQ54" s="338" t="s">
        <v>951</v>
      </c>
      <c r="ES54" s="400">
        <v>9677</v>
      </c>
      <c r="ET54" s="338" t="s">
        <v>105</v>
      </c>
    </row>
    <row r="55" spans="1:150" s="338" customFormat="1" ht="27" x14ac:dyDescent="0.25">
      <c r="A55" s="319"/>
      <c r="B55" s="319"/>
      <c r="C55" s="319">
        <f t="shared" si="0"/>
        <v>1</v>
      </c>
      <c r="D55" s="320"/>
      <c r="E55" s="320">
        <v>1</v>
      </c>
      <c r="F55" s="321"/>
      <c r="G55" s="57"/>
      <c r="H55" s="57"/>
      <c r="I55" s="321"/>
      <c r="J55" s="57"/>
      <c r="K55" s="321"/>
      <c r="L55" s="321"/>
      <c r="M55" s="321"/>
      <c r="N55" s="322"/>
      <c r="O55" s="322"/>
      <c r="P55" s="109" t="s">
        <v>1140</v>
      </c>
      <c r="Q55" s="110" t="s">
        <v>598</v>
      </c>
      <c r="R55" s="110" t="s">
        <v>1514</v>
      </c>
      <c r="S55" s="20" t="s">
        <v>281</v>
      </c>
      <c r="T55" s="17">
        <v>1983</v>
      </c>
      <c r="U55" s="277" t="s">
        <v>1076</v>
      </c>
      <c r="V55" s="17">
        <v>2008</v>
      </c>
      <c r="W55" s="278" t="s">
        <v>1505</v>
      </c>
      <c r="X55" s="138">
        <v>2009</v>
      </c>
      <c r="Y55" s="287"/>
      <c r="Z55" s="28" t="s">
        <v>1023</v>
      </c>
      <c r="AA55" s="284">
        <f t="shared" si="1"/>
        <v>10</v>
      </c>
      <c r="AB55" s="25" t="s">
        <v>1543</v>
      </c>
      <c r="AC55" s="290">
        <v>2009</v>
      </c>
      <c r="AD55" s="21" t="s">
        <v>105</v>
      </c>
      <c r="AE55" s="304"/>
      <c r="AF55" s="16" t="s">
        <v>1544</v>
      </c>
      <c r="AG55" s="398"/>
      <c r="CJ55" s="338" t="str">
        <f t="shared" si="19"/>
        <v/>
      </c>
      <c r="CK55" s="338" t="str">
        <f t="shared" si="2"/>
        <v>Wieland Manuel</v>
      </c>
      <c r="CM55" s="340">
        <f t="shared" si="3"/>
        <v>10</v>
      </c>
      <c r="CN55" s="338" t="str">
        <f t="shared" si="4"/>
        <v>C</v>
      </c>
      <c r="CO55" s="303" t="str">
        <f t="shared" si="46"/>
        <v>C</v>
      </c>
      <c r="CP55" s="400">
        <v>9698</v>
      </c>
      <c r="CQ55" s="250">
        <v>772</v>
      </c>
      <c r="CR55" s="251">
        <f t="shared" si="47"/>
        <v>8</v>
      </c>
      <c r="CS55" s="252" t="str">
        <f t="shared" si="48"/>
        <v>Projektingenieur 8 (Bau)</v>
      </c>
      <c r="CT55" s="250">
        <v>772</v>
      </c>
      <c r="CU55" s="251">
        <f>VLOOKUP($CT55,Funktionsbezeichnungen,3,0)</f>
        <v>8</v>
      </c>
      <c r="CV55" s="252" t="str">
        <f>VLOOKUP($CT55,Funktionsbezeichnungen,2,0)</f>
        <v>Projektingenieur 8 (Bau)</v>
      </c>
      <c r="CW55" s="250">
        <v>772</v>
      </c>
      <c r="CX55" s="251">
        <f>VLOOKUP($CW55,Funktionsbezeichnungen,3,0)</f>
        <v>8</v>
      </c>
      <c r="CY55" s="252" t="str">
        <f>VLOOKUP($CW55,Funktionsbezeichnungen,2,0)</f>
        <v>Projektingenieur 8 (Bau)</v>
      </c>
      <c r="CZ55" s="250">
        <v>771</v>
      </c>
      <c r="DA55" s="251">
        <f>VLOOKUP($CZ55,Funktionsbezeichnungen,3,0)</f>
        <v>7</v>
      </c>
      <c r="DB55" s="252" t="str">
        <f>VLOOKUP($CZ55,Funktionsbezeichnungen,2,0)</f>
        <v>Projektingenieur 7 (Bau)</v>
      </c>
      <c r="DC55" s="250">
        <v>771</v>
      </c>
      <c r="DD55" s="251">
        <f>VLOOKUP($DC55,Funktionsbezeichnungen,3,0)</f>
        <v>7</v>
      </c>
      <c r="DE55" s="252" t="str">
        <f>VLOOKUP($DC55,Funktionsbezeichnungen,2,0)</f>
        <v>Projektingenieur 7 (Bau)</v>
      </c>
      <c r="DF55" s="249"/>
      <c r="DG55" s="251">
        <v>771</v>
      </c>
      <c r="DH55" s="251">
        <f>VLOOKUP($DG55,Funktionsbezeichnungen,3,0)</f>
        <v>7</v>
      </c>
      <c r="DI55" s="252" t="str">
        <f>VLOOKUP($DG55,Funktionsbezeichnungen,2,0)</f>
        <v>Projektingenieur 7 (Bau)</v>
      </c>
      <c r="DN55" s="338">
        <f t="shared" si="18"/>
        <v>9698</v>
      </c>
      <c r="DO55" s="340">
        <v>2</v>
      </c>
      <c r="DP55" s="338">
        <v>2</v>
      </c>
      <c r="DQ55" s="338" t="s">
        <v>951</v>
      </c>
      <c r="ES55" s="400">
        <v>9698</v>
      </c>
      <c r="ET55" s="338" t="s">
        <v>105</v>
      </c>
    </row>
    <row r="56" spans="1:150" s="338" customFormat="1" x14ac:dyDescent="0.25">
      <c r="A56" s="319"/>
      <c r="B56" s="319"/>
      <c r="C56" s="319">
        <f t="shared" si="0"/>
        <v>1</v>
      </c>
      <c r="D56" s="320"/>
      <c r="E56" s="320">
        <v>1</v>
      </c>
      <c r="F56" s="321"/>
      <c r="G56" s="57"/>
      <c r="H56" s="57"/>
      <c r="I56" s="321"/>
      <c r="J56" s="57"/>
      <c r="K56" s="321"/>
      <c r="L56" s="321"/>
      <c r="M56" s="321"/>
      <c r="N56" s="322"/>
      <c r="O56" s="322"/>
      <c r="P56" s="109" t="s">
        <v>358</v>
      </c>
      <c r="Q56" s="110" t="s">
        <v>1187</v>
      </c>
      <c r="R56" s="110" t="s">
        <v>1514</v>
      </c>
      <c r="S56" s="20" t="s">
        <v>1188</v>
      </c>
      <c r="T56" s="17">
        <v>1983</v>
      </c>
      <c r="U56" s="277" t="s">
        <v>1556</v>
      </c>
      <c r="V56" s="17">
        <v>2008</v>
      </c>
      <c r="W56" s="278"/>
      <c r="X56" s="138"/>
      <c r="Y56" s="287"/>
      <c r="Z56" s="28"/>
      <c r="AA56" s="284">
        <f t="shared" si="1"/>
        <v>10</v>
      </c>
      <c r="AB56" s="25" t="s">
        <v>698</v>
      </c>
      <c r="AC56" s="290">
        <v>2016</v>
      </c>
      <c r="AD56" s="21" t="s">
        <v>105</v>
      </c>
      <c r="AE56" s="304"/>
      <c r="AF56" s="16" t="s">
        <v>373</v>
      </c>
      <c r="AG56" s="398"/>
      <c r="CJ56" s="399" t="str">
        <f t="shared" si="19"/>
        <v>anders</v>
      </c>
      <c r="CK56" s="338" t="str">
        <f t="shared" si="2"/>
        <v>Skucek Axel</v>
      </c>
      <c r="CM56" s="340">
        <f t="shared" si="3"/>
        <v>10</v>
      </c>
      <c r="CN56" s="340" t="str">
        <f t="shared" si="4"/>
        <v>C</v>
      </c>
      <c r="CO56" s="303" t="str">
        <f t="shared" si="46"/>
        <v>D</v>
      </c>
      <c r="CP56" s="400">
        <v>4322</v>
      </c>
      <c r="CQ56" s="250">
        <v>772</v>
      </c>
      <c r="CR56" s="251">
        <f t="shared" si="47"/>
        <v>8</v>
      </c>
      <c r="CS56" s="252" t="str">
        <f t="shared" si="48"/>
        <v>Projektingenieur 8 (Bau)</v>
      </c>
      <c r="CT56" s="250"/>
      <c r="CU56" s="251"/>
      <c r="CV56" s="252"/>
      <c r="CW56" s="250"/>
      <c r="CX56" s="251"/>
      <c r="CY56" s="252"/>
      <c r="CZ56" s="250"/>
      <c r="DA56" s="251"/>
      <c r="DB56" s="252"/>
      <c r="DC56" s="250"/>
      <c r="DD56" s="251"/>
      <c r="DE56" s="252"/>
      <c r="DF56" s="249"/>
      <c r="DG56" s="251"/>
      <c r="DH56" s="251"/>
      <c r="DI56" s="252"/>
      <c r="DN56" s="338">
        <f t="shared" si="18"/>
        <v>4322</v>
      </c>
      <c r="DO56" s="340">
        <v>2</v>
      </c>
      <c r="DP56" s="338">
        <v>3</v>
      </c>
      <c r="DQ56" s="338" t="s">
        <v>951</v>
      </c>
      <c r="ES56" s="400">
        <v>4311</v>
      </c>
      <c r="ET56" s="338" t="s">
        <v>105</v>
      </c>
    </row>
    <row r="57" spans="1:150" s="338" customFormat="1" x14ac:dyDescent="0.25">
      <c r="A57" s="319"/>
      <c r="B57" s="319"/>
      <c r="C57" s="319">
        <f t="shared" si="0"/>
        <v>1</v>
      </c>
      <c r="D57" s="320"/>
      <c r="E57" s="320">
        <v>1</v>
      </c>
      <c r="F57" s="321"/>
      <c r="G57" s="57"/>
      <c r="H57" s="57"/>
      <c r="I57" s="321"/>
      <c r="J57" s="57"/>
      <c r="K57" s="321"/>
      <c r="L57" s="321"/>
      <c r="M57" s="321"/>
      <c r="N57" s="322"/>
      <c r="O57" s="322"/>
      <c r="P57" s="109" t="s">
        <v>1303</v>
      </c>
      <c r="Q57" s="110" t="s">
        <v>567</v>
      </c>
      <c r="R57" s="110" t="s">
        <v>1514</v>
      </c>
      <c r="S57" s="20" t="s">
        <v>213</v>
      </c>
      <c r="T57" s="17">
        <v>1985</v>
      </c>
      <c r="U57" s="277" t="s">
        <v>1552</v>
      </c>
      <c r="V57" s="17">
        <v>2008</v>
      </c>
      <c r="W57" s="278" t="s">
        <v>1181</v>
      </c>
      <c r="X57" s="138">
        <v>2013</v>
      </c>
      <c r="Y57" s="287"/>
      <c r="Z57" s="28" t="s">
        <v>1023</v>
      </c>
      <c r="AA57" s="284">
        <f t="shared" si="1"/>
        <v>10</v>
      </c>
      <c r="AB57" s="25" t="s">
        <v>666</v>
      </c>
      <c r="AC57" s="290">
        <v>2009</v>
      </c>
      <c r="AD57" s="21" t="s">
        <v>105</v>
      </c>
      <c r="AE57" s="304"/>
      <c r="AF57" s="16" t="s">
        <v>1213</v>
      </c>
      <c r="AG57" s="398"/>
      <c r="CJ57" s="338" t="str">
        <f t="shared" si="19"/>
        <v/>
      </c>
      <c r="CK57" s="338" t="str">
        <f t="shared" si="2"/>
        <v>Imesch Reto</v>
      </c>
      <c r="CM57" s="340">
        <f t="shared" si="3"/>
        <v>10</v>
      </c>
      <c r="CN57" s="338" t="str">
        <f t="shared" si="4"/>
        <v>C</v>
      </c>
      <c r="CO57" s="303" t="str">
        <f t="shared" si="46"/>
        <v>C</v>
      </c>
      <c r="CP57" s="400">
        <v>9677</v>
      </c>
      <c r="CQ57" s="250">
        <v>772</v>
      </c>
      <c r="CR57" s="251">
        <f t="shared" si="47"/>
        <v>8</v>
      </c>
      <c r="CS57" s="252" t="str">
        <f t="shared" si="48"/>
        <v>Projektingenieur 8 (Bau)</v>
      </c>
      <c r="CT57" s="250">
        <v>772</v>
      </c>
      <c r="CU57" s="251">
        <f t="shared" ref="CU57:CU65" si="49">VLOOKUP($CT57,Funktionsbezeichnungen,3,0)</f>
        <v>8</v>
      </c>
      <c r="CV57" s="252" t="str">
        <f t="shared" ref="CV57:CV65" si="50">VLOOKUP($CT57,Funktionsbezeichnungen,2,0)</f>
        <v>Projektingenieur 8 (Bau)</v>
      </c>
      <c r="CW57" s="250">
        <v>772</v>
      </c>
      <c r="CX57" s="251">
        <f>VLOOKUP($CW57,Funktionsbezeichnungen,3,0)</f>
        <v>8</v>
      </c>
      <c r="CY57" s="252" t="str">
        <f>VLOOKUP($CW57,Funktionsbezeichnungen,2,0)</f>
        <v>Projektingenieur 8 (Bau)</v>
      </c>
      <c r="CZ57" s="250">
        <v>772</v>
      </c>
      <c r="DA57" s="251">
        <f>VLOOKUP($CZ57,Funktionsbezeichnungen,3,0)</f>
        <v>8</v>
      </c>
      <c r="DB57" s="252" t="str">
        <f>VLOOKUP($CZ57,Funktionsbezeichnungen,2,0)</f>
        <v>Projektingenieur 8 (Bau)</v>
      </c>
      <c r="DC57" s="250">
        <v>771</v>
      </c>
      <c r="DD57" s="251">
        <f>VLOOKUP($DC57,Funktionsbezeichnungen,3,0)</f>
        <v>7</v>
      </c>
      <c r="DE57" s="252" t="str">
        <f>VLOOKUP($DC57,Funktionsbezeichnungen,2,0)</f>
        <v>Projektingenieur 7 (Bau)</v>
      </c>
      <c r="DF57" s="249"/>
      <c r="DG57" s="251">
        <v>771</v>
      </c>
      <c r="DH57" s="251">
        <f>VLOOKUP($DG57,Funktionsbezeichnungen,3,0)</f>
        <v>7</v>
      </c>
      <c r="DI57" s="252" t="str">
        <f>VLOOKUP($DG57,Funktionsbezeichnungen,2,0)</f>
        <v>Projektingenieur 7 (Bau)</v>
      </c>
      <c r="DN57" s="338">
        <f t="shared" si="18"/>
        <v>9677</v>
      </c>
      <c r="DO57" s="340">
        <v>2</v>
      </c>
      <c r="DP57" s="338">
        <v>3</v>
      </c>
      <c r="DQ57" s="338" t="s">
        <v>951</v>
      </c>
      <c r="ES57" s="400">
        <v>8565</v>
      </c>
      <c r="ET57" s="338" t="s">
        <v>105</v>
      </c>
    </row>
    <row r="58" spans="1:150" s="338" customFormat="1" ht="27" x14ac:dyDescent="0.25">
      <c r="A58" s="319"/>
      <c r="B58" s="319"/>
      <c r="C58" s="319" t="str">
        <f t="shared" si="0"/>
        <v/>
      </c>
      <c r="D58" s="320">
        <v>1</v>
      </c>
      <c r="E58" s="320"/>
      <c r="F58" s="321"/>
      <c r="G58" s="57"/>
      <c r="H58" s="57"/>
      <c r="I58" s="321"/>
      <c r="J58" s="57"/>
      <c r="K58" s="321"/>
      <c r="L58" s="321"/>
      <c r="M58" s="321"/>
      <c r="N58" s="322"/>
      <c r="O58" s="322"/>
      <c r="P58" s="109" t="s">
        <v>361</v>
      </c>
      <c r="Q58" s="110" t="s">
        <v>1046</v>
      </c>
      <c r="R58" s="110" t="s">
        <v>1514</v>
      </c>
      <c r="S58" s="20" t="s">
        <v>930</v>
      </c>
      <c r="T58" s="17">
        <v>1972</v>
      </c>
      <c r="U58" s="277" t="s">
        <v>1007</v>
      </c>
      <c r="V58" s="17">
        <v>2009</v>
      </c>
      <c r="W58" s="278" t="s">
        <v>1066</v>
      </c>
      <c r="X58" s="138">
        <v>2012</v>
      </c>
      <c r="Y58" s="287"/>
      <c r="Z58" s="28" t="s">
        <v>1180</v>
      </c>
      <c r="AA58" s="284">
        <f t="shared" si="1"/>
        <v>9</v>
      </c>
      <c r="AB58" s="25" t="s">
        <v>1561</v>
      </c>
      <c r="AC58" s="290">
        <v>2012</v>
      </c>
      <c r="AD58" s="21" t="s">
        <v>105</v>
      </c>
      <c r="AE58" s="304"/>
      <c r="AF58" s="16" t="s">
        <v>373</v>
      </c>
      <c r="AG58" s="398"/>
      <c r="CJ58" s="338" t="str">
        <f t="shared" si="19"/>
        <v/>
      </c>
      <c r="CK58" s="338" t="str">
        <f t="shared" si="2"/>
        <v>Baschong Clemens</v>
      </c>
      <c r="CM58" s="340">
        <f t="shared" si="3"/>
        <v>9</v>
      </c>
      <c r="CN58" s="338" t="str">
        <f t="shared" si="4"/>
        <v>C</v>
      </c>
      <c r="CO58" s="303" t="str">
        <f t="shared" si="46"/>
        <v>C</v>
      </c>
      <c r="CP58" s="400">
        <v>4311</v>
      </c>
      <c r="CQ58" s="250">
        <v>782</v>
      </c>
      <c r="CR58" s="251">
        <f t="shared" si="47"/>
        <v>8</v>
      </c>
      <c r="CS58" s="252" t="str">
        <f t="shared" si="48"/>
        <v>Projektingenieur 8 (Umwelt)</v>
      </c>
      <c r="CT58" s="250">
        <v>782</v>
      </c>
      <c r="CU58" s="251">
        <f t="shared" si="49"/>
        <v>8</v>
      </c>
      <c r="CV58" s="252" t="str">
        <f t="shared" si="50"/>
        <v>Projektingenieur 8 (Umwelt)</v>
      </c>
      <c r="CW58" s="250">
        <v>782</v>
      </c>
      <c r="CX58" s="251">
        <f>VLOOKUP($CW58,Funktionsbezeichnungen,3,0)</f>
        <v>8</v>
      </c>
      <c r="CY58" s="252" t="str">
        <f>VLOOKUP($CW58,Funktionsbezeichnungen,2,0)</f>
        <v>Projektingenieur 8 (Umwelt)</v>
      </c>
      <c r="CZ58" s="250"/>
      <c r="DA58" s="251"/>
      <c r="DB58" s="252"/>
      <c r="DC58" s="250"/>
      <c r="DD58" s="251"/>
      <c r="DE58" s="252"/>
      <c r="DF58" s="249"/>
      <c r="DG58" s="251"/>
      <c r="DH58" s="251"/>
      <c r="DI58" s="252"/>
      <c r="DN58" s="338">
        <f t="shared" si="18"/>
        <v>4311</v>
      </c>
      <c r="DO58" s="340">
        <v>2</v>
      </c>
      <c r="DP58" s="338">
        <v>2</v>
      </c>
      <c r="DQ58" s="338" t="s">
        <v>952</v>
      </c>
      <c r="ES58" s="400">
        <v>8569</v>
      </c>
      <c r="ET58" s="338" t="s">
        <v>105</v>
      </c>
    </row>
    <row r="59" spans="1:150" s="338" customFormat="1" x14ac:dyDescent="0.25">
      <c r="A59" s="319"/>
      <c r="B59" s="319"/>
      <c r="C59" s="319" t="str">
        <f t="shared" si="0"/>
        <v/>
      </c>
      <c r="D59" s="320"/>
      <c r="E59" s="320">
        <v>1</v>
      </c>
      <c r="F59" s="321"/>
      <c r="G59" s="57"/>
      <c r="H59" s="57"/>
      <c r="I59" s="321"/>
      <c r="J59" s="57"/>
      <c r="K59" s="321"/>
      <c r="L59" s="321"/>
      <c r="M59" s="321"/>
      <c r="N59" s="322"/>
      <c r="O59" s="322"/>
      <c r="P59" s="109" t="s">
        <v>1301</v>
      </c>
      <c r="Q59" s="110" t="s">
        <v>528</v>
      </c>
      <c r="R59" s="110" t="s">
        <v>1514</v>
      </c>
      <c r="S59" s="20" t="s">
        <v>529</v>
      </c>
      <c r="T59" s="17">
        <v>1984</v>
      </c>
      <c r="U59" s="277" t="s">
        <v>1552</v>
      </c>
      <c r="V59" s="17">
        <v>2009</v>
      </c>
      <c r="W59" s="278"/>
      <c r="X59" s="138"/>
      <c r="Y59" s="287"/>
      <c r="Z59" s="28"/>
      <c r="AA59" s="284">
        <f t="shared" si="1"/>
        <v>9</v>
      </c>
      <c r="AB59" s="25" t="s">
        <v>1542</v>
      </c>
      <c r="AC59" s="290">
        <v>2009</v>
      </c>
      <c r="AD59" s="21" t="s">
        <v>105</v>
      </c>
      <c r="AE59" s="304"/>
      <c r="AF59" s="16" t="s">
        <v>373</v>
      </c>
      <c r="AG59" s="398"/>
      <c r="CJ59" s="338" t="str">
        <f t="shared" si="19"/>
        <v/>
      </c>
      <c r="CK59" s="338" t="str">
        <f t="shared" si="2"/>
        <v>Jung Roman</v>
      </c>
      <c r="CM59" s="340">
        <f t="shared" si="3"/>
        <v>9</v>
      </c>
      <c r="CN59" s="338" t="str">
        <f t="shared" si="4"/>
        <v>C</v>
      </c>
      <c r="CO59" s="303" t="str">
        <f t="shared" si="46"/>
        <v>C</v>
      </c>
      <c r="CP59" s="400">
        <v>8565</v>
      </c>
      <c r="CQ59" s="250">
        <v>772</v>
      </c>
      <c r="CR59" s="251">
        <f t="shared" si="47"/>
        <v>8</v>
      </c>
      <c r="CS59" s="252" t="str">
        <f t="shared" si="48"/>
        <v>Projektingenieur 8 (Bau)</v>
      </c>
      <c r="CT59" s="250">
        <v>772</v>
      </c>
      <c r="CU59" s="251">
        <f t="shared" si="49"/>
        <v>8</v>
      </c>
      <c r="CV59" s="252" t="str">
        <f t="shared" si="50"/>
        <v>Projektingenieur 8 (Bau)</v>
      </c>
      <c r="CW59" s="250">
        <v>772</v>
      </c>
      <c r="CX59" s="251">
        <f>VLOOKUP($CW59,Funktionsbezeichnungen,3,0)</f>
        <v>8</v>
      </c>
      <c r="CY59" s="252" t="str">
        <f>VLOOKUP($CW59,Funktionsbezeichnungen,2,0)</f>
        <v>Projektingenieur 8 (Bau)</v>
      </c>
      <c r="CZ59" s="250">
        <v>771</v>
      </c>
      <c r="DA59" s="251">
        <f>VLOOKUP($CZ59,Funktionsbezeichnungen,3,0)</f>
        <v>7</v>
      </c>
      <c r="DB59" s="252" t="str">
        <f>VLOOKUP($CZ59,Funktionsbezeichnungen,2,0)</f>
        <v>Projektingenieur 7 (Bau)</v>
      </c>
      <c r="DC59" s="250">
        <v>771</v>
      </c>
      <c r="DD59" s="251">
        <f>VLOOKUP($DC59,Funktionsbezeichnungen,3,0)</f>
        <v>7</v>
      </c>
      <c r="DE59" s="252" t="str">
        <f>VLOOKUP($DC59,Funktionsbezeichnungen,2,0)</f>
        <v>Projektingenieur 7 (Bau)</v>
      </c>
      <c r="DF59" s="249"/>
      <c r="DG59" s="251">
        <v>771</v>
      </c>
      <c r="DH59" s="251">
        <f>VLOOKUP($DG59,Funktionsbezeichnungen,3,0)</f>
        <v>7</v>
      </c>
      <c r="DI59" s="252" t="str">
        <f>VLOOKUP($DG59,Funktionsbezeichnungen,2,0)</f>
        <v>Projektingenieur 7 (Bau)</v>
      </c>
      <c r="DN59" s="338">
        <f t="shared" si="18"/>
        <v>8565</v>
      </c>
      <c r="DO59" s="340">
        <v>2</v>
      </c>
      <c r="DP59" s="338">
        <v>3</v>
      </c>
      <c r="DQ59" s="338" t="s">
        <v>951</v>
      </c>
      <c r="ES59" s="400">
        <v>4906</v>
      </c>
      <c r="ET59" s="338" t="s">
        <v>105</v>
      </c>
    </row>
    <row r="60" spans="1:150" s="338" customFormat="1" x14ac:dyDescent="0.25">
      <c r="A60" s="319"/>
      <c r="B60" s="319"/>
      <c r="C60" s="319" t="str">
        <f t="shared" si="0"/>
        <v/>
      </c>
      <c r="D60" s="320"/>
      <c r="E60" s="320">
        <v>1</v>
      </c>
      <c r="F60" s="321"/>
      <c r="G60" s="57"/>
      <c r="H60" s="57"/>
      <c r="I60" s="321"/>
      <c r="J60" s="57"/>
      <c r="K60" s="321"/>
      <c r="L60" s="321"/>
      <c r="M60" s="321"/>
      <c r="N60" s="322"/>
      <c r="O60" s="322"/>
      <c r="P60" s="109" t="s">
        <v>1301</v>
      </c>
      <c r="Q60" s="110" t="s">
        <v>1135</v>
      </c>
      <c r="R60" s="110" t="s">
        <v>1514</v>
      </c>
      <c r="S60" s="20" t="s">
        <v>1136</v>
      </c>
      <c r="T60" s="17">
        <v>1986</v>
      </c>
      <c r="U60" s="277" t="s">
        <v>1191</v>
      </c>
      <c r="V60" s="17">
        <v>2010</v>
      </c>
      <c r="W60" s="278"/>
      <c r="X60" s="138"/>
      <c r="Y60" s="287"/>
      <c r="Z60" s="28"/>
      <c r="AA60" s="284">
        <f t="shared" si="1"/>
        <v>8</v>
      </c>
      <c r="AB60" s="25" t="s">
        <v>698</v>
      </c>
      <c r="AC60" s="290">
        <v>2015</v>
      </c>
      <c r="AD60" s="21" t="s">
        <v>105</v>
      </c>
      <c r="AE60" s="304"/>
      <c r="AF60" s="16" t="s">
        <v>376</v>
      </c>
      <c r="AG60" s="398"/>
      <c r="CJ60" s="338" t="e">
        <f t="shared" si="19"/>
        <v>#N/A</v>
      </c>
      <c r="CK60" s="338" t="str">
        <f t="shared" si="2"/>
        <v>Berzi Patrick</v>
      </c>
      <c r="CM60" s="340">
        <f t="shared" si="3"/>
        <v>8</v>
      </c>
      <c r="CN60" s="340" t="str">
        <f t="shared" si="4"/>
        <v>C</v>
      </c>
      <c r="CO60" s="303" t="e">
        <f t="shared" si="46"/>
        <v>#N/A</v>
      </c>
      <c r="CP60" s="400">
        <v>4911</v>
      </c>
      <c r="CQ60" s="250">
        <v>772</v>
      </c>
      <c r="CR60" s="251">
        <f t="shared" si="47"/>
        <v>8</v>
      </c>
      <c r="CS60" s="252" t="str">
        <f t="shared" si="48"/>
        <v>Projektingenieur 8 (Bau)</v>
      </c>
      <c r="CT60" s="250">
        <v>772</v>
      </c>
      <c r="CU60" s="251">
        <f t="shared" si="49"/>
        <v>8</v>
      </c>
      <c r="CV60" s="252" t="str">
        <f t="shared" si="50"/>
        <v>Projektingenieur 8 (Bau)</v>
      </c>
      <c r="CW60" s="250"/>
      <c r="CX60" s="251"/>
      <c r="CY60" s="252"/>
      <c r="CZ60" s="250"/>
      <c r="DA60" s="251"/>
      <c r="DB60" s="252"/>
      <c r="DC60" s="250"/>
      <c r="DD60" s="251"/>
      <c r="DE60" s="252"/>
      <c r="DF60" s="249"/>
      <c r="DG60" s="251"/>
      <c r="DH60" s="251"/>
      <c r="DI60" s="252"/>
      <c r="DN60" s="338">
        <f t="shared" si="18"/>
        <v>4911</v>
      </c>
      <c r="DO60" s="340">
        <v>2</v>
      </c>
      <c r="DP60" s="338">
        <v>3</v>
      </c>
      <c r="DQ60" s="338" t="s">
        <v>951</v>
      </c>
      <c r="ES60" s="400">
        <v>7706</v>
      </c>
      <c r="ET60" s="340" t="s">
        <v>105</v>
      </c>
    </row>
    <row r="61" spans="1:150" s="338" customFormat="1" x14ac:dyDescent="0.25">
      <c r="A61" s="319"/>
      <c r="B61" s="319">
        <v>1</v>
      </c>
      <c r="C61" s="319" t="str">
        <f t="shared" si="0"/>
        <v/>
      </c>
      <c r="D61" s="320"/>
      <c r="E61" s="320">
        <v>1</v>
      </c>
      <c r="F61" s="321"/>
      <c r="G61" s="57"/>
      <c r="H61" s="57"/>
      <c r="I61" s="321"/>
      <c r="J61" s="57"/>
      <c r="K61" s="321"/>
      <c r="L61" s="321"/>
      <c r="M61" s="321"/>
      <c r="N61" s="322"/>
      <c r="O61" s="322"/>
      <c r="P61" s="109" t="s">
        <v>1301</v>
      </c>
      <c r="Q61" s="110" t="s">
        <v>635</v>
      </c>
      <c r="R61" s="110" t="s">
        <v>1514</v>
      </c>
      <c r="S61" s="20" t="s">
        <v>636</v>
      </c>
      <c r="T61" s="17">
        <v>1986</v>
      </c>
      <c r="U61" s="277" t="s">
        <v>1552</v>
      </c>
      <c r="V61" s="17">
        <v>2010</v>
      </c>
      <c r="W61" s="278"/>
      <c r="X61" s="138"/>
      <c r="Y61" s="287"/>
      <c r="Z61" s="28"/>
      <c r="AA61" s="284">
        <f t="shared" si="1"/>
        <v>8</v>
      </c>
      <c r="AB61" s="25" t="s">
        <v>916</v>
      </c>
      <c r="AC61" s="290">
        <v>2010</v>
      </c>
      <c r="AD61" s="21" t="s">
        <v>105</v>
      </c>
      <c r="AE61" s="304"/>
      <c r="AF61" s="16" t="s">
        <v>375</v>
      </c>
      <c r="AG61" s="398"/>
      <c r="CJ61" s="338" t="str">
        <f t="shared" si="19"/>
        <v/>
      </c>
      <c r="CK61" s="338" t="str">
        <f t="shared" si="2"/>
        <v>Bianchi Emmanuelle</v>
      </c>
      <c r="CM61" s="340">
        <f t="shared" si="3"/>
        <v>8</v>
      </c>
      <c r="CN61" s="340" t="str">
        <f t="shared" si="4"/>
        <v>C</v>
      </c>
      <c r="CO61" s="303" t="str">
        <f t="shared" si="46"/>
        <v>C</v>
      </c>
      <c r="CP61" s="400">
        <v>7706</v>
      </c>
      <c r="CQ61" s="250">
        <v>772</v>
      </c>
      <c r="CR61" s="251">
        <f t="shared" si="47"/>
        <v>8</v>
      </c>
      <c r="CS61" s="252" t="str">
        <f t="shared" si="48"/>
        <v>Projektingenieur 8 (Bau)</v>
      </c>
      <c r="CT61" s="250">
        <v>772</v>
      </c>
      <c r="CU61" s="251">
        <f t="shared" si="49"/>
        <v>8</v>
      </c>
      <c r="CV61" s="252" t="str">
        <f t="shared" si="50"/>
        <v>Projektingenieur 8 (Bau)</v>
      </c>
      <c r="CW61" s="250">
        <v>772</v>
      </c>
      <c r="CX61" s="251">
        <f>VLOOKUP($CW61,Funktionsbezeichnungen,3,0)</f>
        <v>8</v>
      </c>
      <c r="CY61" s="252" t="str">
        <f>VLOOKUP($CW61,Funktionsbezeichnungen,2,0)</f>
        <v>Projektingenieur 8 (Bau)</v>
      </c>
      <c r="CZ61" s="250">
        <v>771</v>
      </c>
      <c r="DA61" s="251">
        <f>VLOOKUP($CZ61,Funktionsbezeichnungen,3,0)</f>
        <v>7</v>
      </c>
      <c r="DB61" s="252" t="str">
        <f>VLOOKUP($CZ61,Funktionsbezeichnungen,2,0)</f>
        <v>Projektingenieur 7 (Bau)</v>
      </c>
      <c r="DC61" s="250">
        <v>770</v>
      </c>
      <c r="DD61" s="251">
        <f>VLOOKUP($DC61,Funktionsbezeichnungen,3,0)</f>
        <v>6</v>
      </c>
      <c r="DE61" s="252" t="str">
        <f>VLOOKUP($DC61,Funktionsbezeichnungen,2,0)</f>
        <v>Vorstufe Projektingenieur (Bau)</v>
      </c>
      <c r="DF61" s="249"/>
      <c r="DG61" s="251">
        <v>771</v>
      </c>
      <c r="DH61" s="251">
        <f>VLOOKUP($DG61,Funktionsbezeichnungen,3,0)</f>
        <v>7</v>
      </c>
      <c r="DI61" s="252" t="str">
        <f>VLOOKUP($DG61,Funktionsbezeichnungen,2,0)</f>
        <v>Projektingenieur 7 (Bau)</v>
      </c>
      <c r="DN61" s="338">
        <f t="shared" si="18"/>
        <v>7706</v>
      </c>
      <c r="DO61" s="340">
        <v>2</v>
      </c>
      <c r="DP61" s="338">
        <v>3</v>
      </c>
      <c r="DQ61" s="338" t="s">
        <v>951</v>
      </c>
      <c r="ES61" s="400">
        <v>4901</v>
      </c>
      <c r="ET61" s="340" t="s">
        <v>105</v>
      </c>
    </row>
    <row r="62" spans="1:150" s="338" customFormat="1" x14ac:dyDescent="0.25">
      <c r="A62" s="319"/>
      <c r="B62" s="319">
        <v>1</v>
      </c>
      <c r="C62" s="319" t="str">
        <f t="shared" si="0"/>
        <v/>
      </c>
      <c r="D62" s="320"/>
      <c r="E62" s="320">
        <v>1</v>
      </c>
      <c r="F62" s="321"/>
      <c r="G62" s="57"/>
      <c r="H62" s="57"/>
      <c r="I62" s="321"/>
      <c r="J62" s="57"/>
      <c r="K62" s="321"/>
      <c r="L62" s="321"/>
      <c r="M62" s="321"/>
      <c r="N62" s="322"/>
      <c r="O62" s="322"/>
      <c r="P62" s="109" t="s">
        <v>1301</v>
      </c>
      <c r="Q62" s="110" t="s">
        <v>1138</v>
      </c>
      <c r="R62" s="110" t="s">
        <v>1514</v>
      </c>
      <c r="S62" s="20" t="s">
        <v>1139</v>
      </c>
      <c r="T62" s="17">
        <v>1981</v>
      </c>
      <c r="U62" s="277" t="s">
        <v>1552</v>
      </c>
      <c r="V62" s="17">
        <v>2010</v>
      </c>
      <c r="W62" s="278"/>
      <c r="X62" s="138"/>
      <c r="Y62" s="287"/>
      <c r="Z62" s="28"/>
      <c r="AA62" s="284">
        <f t="shared" si="1"/>
        <v>8</v>
      </c>
      <c r="AB62" s="25" t="s">
        <v>916</v>
      </c>
      <c r="AC62" s="290">
        <v>2015</v>
      </c>
      <c r="AD62" s="21" t="s">
        <v>105</v>
      </c>
      <c r="AE62" s="304"/>
      <c r="AF62" s="16" t="s">
        <v>375</v>
      </c>
      <c r="AG62" s="398"/>
      <c r="CJ62" s="338" t="str">
        <f t="shared" si="19"/>
        <v/>
      </c>
      <c r="CK62" s="338" t="str">
        <f t="shared" si="2"/>
        <v>Kanagasabai Manoja</v>
      </c>
      <c r="CM62" s="340">
        <f t="shared" si="3"/>
        <v>8</v>
      </c>
      <c r="CN62" s="340" t="str">
        <f t="shared" si="4"/>
        <v>C</v>
      </c>
      <c r="CO62" s="303" t="str">
        <f t="shared" si="46"/>
        <v>C</v>
      </c>
      <c r="CP62" s="400">
        <v>4910</v>
      </c>
      <c r="CQ62" s="250">
        <v>772</v>
      </c>
      <c r="CR62" s="251">
        <f t="shared" si="47"/>
        <v>8</v>
      </c>
      <c r="CS62" s="252" t="str">
        <f t="shared" si="48"/>
        <v>Projektingenieur 8 (Bau)</v>
      </c>
      <c r="CT62" s="250">
        <v>772</v>
      </c>
      <c r="CU62" s="251">
        <f t="shared" si="49"/>
        <v>8</v>
      </c>
      <c r="CV62" s="252" t="str">
        <f t="shared" si="50"/>
        <v>Projektingenieur 8 (Bau)</v>
      </c>
      <c r="CW62" s="250"/>
      <c r="CX62" s="251"/>
      <c r="CY62" s="252"/>
      <c r="CZ62" s="250">
        <v>771</v>
      </c>
      <c r="DA62" s="251">
        <f>VLOOKUP($CZ62,Funktionsbezeichnungen,3,0)</f>
        <v>7</v>
      </c>
      <c r="DB62" s="252" t="str">
        <f>VLOOKUP($CZ62,Funktionsbezeichnungen,2,0)</f>
        <v>Projektingenieur 7 (Bau)</v>
      </c>
      <c r="DC62" s="250">
        <v>770</v>
      </c>
      <c r="DD62" s="251">
        <f>VLOOKUP($DC62,Funktionsbezeichnungen,3,0)</f>
        <v>6</v>
      </c>
      <c r="DE62" s="252" t="str">
        <f>VLOOKUP($DC62,Funktionsbezeichnungen,2,0)</f>
        <v>Vorstufe Projektingenieur (Bau)</v>
      </c>
      <c r="DF62" s="249"/>
      <c r="DG62" s="251">
        <v>771</v>
      </c>
      <c r="DH62" s="251">
        <f>VLOOKUP($DG62,Funktionsbezeichnungen,3,0)</f>
        <v>7</v>
      </c>
      <c r="DI62" s="252" t="str">
        <f>VLOOKUP($DG62,Funktionsbezeichnungen,2,0)</f>
        <v>Projektingenieur 7 (Bau)</v>
      </c>
      <c r="DN62" s="338">
        <f t="shared" si="18"/>
        <v>4910</v>
      </c>
      <c r="DO62" s="340">
        <v>2</v>
      </c>
      <c r="DP62" s="338">
        <v>3</v>
      </c>
      <c r="DQ62" s="338" t="s">
        <v>951</v>
      </c>
      <c r="ES62" s="400">
        <v>4910</v>
      </c>
      <c r="ET62" s="340" t="s">
        <v>105</v>
      </c>
    </row>
    <row r="63" spans="1:150" s="338" customFormat="1" x14ac:dyDescent="0.25">
      <c r="A63" s="319"/>
      <c r="B63" s="319"/>
      <c r="C63" s="319" t="str">
        <f t="shared" si="0"/>
        <v/>
      </c>
      <c r="D63" s="320"/>
      <c r="E63" s="320">
        <v>1</v>
      </c>
      <c r="F63" s="321"/>
      <c r="G63" s="57"/>
      <c r="H63" s="57"/>
      <c r="I63" s="321"/>
      <c r="J63" s="57"/>
      <c r="K63" s="321"/>
      <c r="L63" s="321"/>
      <c r="M63" s="321"/>
      <c r="N63" s="322"/>
      <c r="O63" s="322"/>
      <c r="P63" s="109" t="s">
        <v>358</v>
      </c>
      <c r="Q63" s="110" t="s">
        <v>699</v>
      </c>
      <c r="R63" s="110" t="s">
        <v>1514</v>
      </c>
      <c r="S63" s="20" t="s">
        <v>697</v>
      </c>
      <c r="T63" s="17">
        <v>1984</v>
      </c>
      <c r="U63" s="277" t="s">
        <v>1552</v>
      </c>
      <c r="V63" s="17">
        <v>2010</v>
      </c>
      <c r="W63" s="278"/>
      <c r="X63" s="138"/>
      <c r="Y63" s="287"/>
      <c r="Z63" s="28"/>
      <c r="AA63" s="284">
        <f t="shared" si="1"/>
        <v>8</v>
      </c>
      <c r="AB63" s="25" t="s">
        <v>698</v>
      </c>
      <c r="AC63" s="290">
        <v>2011</v>
      </c>
      <c r="AD63" s="21" t="s">
        <v>105</v>
      </c>
      <c r="AE63" s="304"/>
      <c r="AF63" s="16" t="s">
        <v>373</v>
      </c>
      <c r="AG63" s="398"/>
      <c r="CJ63" s="338" t="str">
        <f t="shared" si="19"/>
        <v/>
      </c>
      <c r="CK63" s="338" t="str">
        <f t="shared" si="2"/>
        <v>Indermitte Martin</v>
      </c>
      <c r="CM63" s="340">
        <f t="shared" si="3"/>
        <v>8</v>
      </c>
      <c r="CN63" s="340" t="str">
        <f t="shared" si="4"/>
        <v>C</v>
      </c>
      <c r="CO63" s="303" t="str">
        <f t="shared" si="46"/>
        <v>C</v>
      </c>
      <c r="CP63" s="400">
        <v>4901</v>
      </c>
      <c r="CQ63" s="250">
        <v>772</v>
      </c>
      <c r="CR63" s="251">
        <f t="shared" si="47"/>
        <v>8</v>
      </c>
      <c r="CS63" s="252" t="str">
        <f t="shared" si="48"/>
        <v>Projektingenieur 8 (Bau)</v>
      </c>
      <c r="CT63" s="250">
        <v>772</v>
      </c>
      <c r="CU63" s="251">
        <f t="shared" si="49"/>
        <v>8</v>
      </c>
      <c r="CV63" s="252" t="str">
        <f t="shared" si="50"/>
        <v>Projektingenieur 8 (Bau)</v>
      </c>
      <c r="CW63" s="250">
        <v>772</v>
      </c>
      <c r="CX63" s="251">
        <f>VLOOKUP($CW63,Funktionsbezeichnungen,3,0)</f>
        <v>8</v>
      </c>
      <c r="CY63" s="252" t="str">
        <f>VLOOKUP($CW63,Funktionsbezeichnungen,2,0)</f>
        <v>Projektingenieur 8 (Bau)</v>
      </c>
      <c r="CZ63" s="250">
        <v>771</v>
      </c>
      <c r="DA63" s="251">
        <f>VLOOKUP($CZ63,Funktionsbezeichnungen,3,0)</f>
        <v>7</v>
      </c>
      <c r="DB63" s="252" t="str">
        <f>VLOOKUP($CZ63,Funktionsbezeichnungen,2,0)</f>
        <v>Projektingenieur 7 (Bau)</v>
      </c>
      <c r="DC63" s="250">
        <v>770</v>
      </c>
      <c r="DD63" s="251">
        <f>VLOOKUP($DC63,Funktionsbezeichnungen,3,0)</f>
        <v>6</v>
      </c>
      <c r="DE63" s="252" t="str">
        <f>VLOOKUP($DC63,Funktionsbezeichnungen,2,0)</f>
        <v>Vorstufe Projektingenieur (Bau)</v>
      </c>
      <c r="DF63" s="249"/>
      <c r="DG63" s="251">
        <v>771</v>
      </c>
      <c r="DH63" s="251">
        <f>VLOOKUP($DG63,Funktionsbezeichnungen,3,0)</f>
        <v>7</v>
      </c>
      <c r="DI63" s="252" t="str">
        <f>VLOOKUP($DG63,Funktionsbezeichnungen,2,0)</f>
        <v>Projektingenieur 7 (Bau)</v>
      </c>
      <c r="DN63" s="338">
        <f t="shared" si="18"/>
        <v>4901</v>
      </c>
      <c r="DO63" s="340">
        <v>2</v>
      </c>
      <c r="DP63" s="338">
        <v>3</v>
      </c>
      <c r="DQ63" s="338" t="s">
        <v>951</v>
      </c>
      <c r="ES63" s="400">
        <v>4356</v>
      </c>
      <c r="ET63" s="340" t="s">
        <v>121</v>
      </c>
    </row>
    <row r="64" spans="1:150" s="338" customFormat="1" x14ac:dyDescent="0.25">
      <c r="A64" s="319"/>
      <c r="B64" s="319"/>
      <c r="C64" s="319" t="str">
        <f t="shared" si="0"/>
        <v/>
      </c>
      <c r="D64" s="320"/>
      <c r="E64" s="320">
        <v>1</v>
      </c>
      <c r="F64" s="321"/>
      <c r="G64" s="57"/>
      <c r="H64" s="57"/>
      <c r="I64" s="321"/>
      <c r="J64" s="57"/>
      <c r="K64" s="321"/>
      <c r="L64" s="321"/>
      <c r="M64" s="321"/>
      <c r="N64" s="322"/>
      <c r="O64" s="322"/>
      <c r="P64" s="109" t="s">
        <v>358</v>
      </c>
      <c r="Q64" s="110" t="s">
        <v>1094</v>
      </c>
      <c r="R64" s="110" t="s">
        <v>1514</v>
      </c>
      <c r="S64" s="20" t="s">
        <v>1095</v>
      </c>
      <c r="T64" s="17">
        <v>1985</v>
      </c>
      <c r="U64" s="277" t="s">
        <v>1552</v>
      </c>
      <c r="V64" s="17">
        <v>2011</v>
      </c>
      <c r="W64" s="278"/>
      <c r="X64" s="138"/>
      <c r="Y64" s="287"/>
      <c r="Z64" s="28"/>
      <c r="AA64" s="284">
        <f t="shared" si="1"/>
        <v>7</v>
      </c>
      <c r="AB64" s="25" t="s">
        <v>698</v>
      </c>
      <c r="AC64" s="290">
        <v>2014</v>
      </c>
      <c r="AD64" s="21" t="s">
        <v>105</v>
      </c>
      <c r="AE64" s="304"/>
      <c r="AF64" s="16" t="s">
        <v>373</v>
      </c>
      <c r="AG64" s="398"/>
      <c r="CJ64" s="399" t="str">
        <f>IF(CN64=CO64,"","anders")</f>
        <v>anders</v>
      </c>
      <c r="CK64" s="338" t="str">
        <f t="shared" si="2"/>
        <v>Brem Jakob</v>
      </c>
      <c r="CM64" s="340">
        <f t="shared" si="3"/>
        <v>7</v>
      </c>
      <c r="CN64" s="340" t="str">
        <f t="shared" si="4"/>
        <v>C</v>
      </c>
      <c r="CO64" s="303" t="str">
        <f t="shared" si="46"/>
        <v>D</v>
      </c>
      <c r="CP64" s="400">
        <v>4356</v>
      </c>
      <c r="CQ64" s="250">
        <v>772</v>
      </c>
      <c r="CR64" s="251">
        <f t="shared" si="47"/>
        <v>8</v>
      </c>
      <c r="CS64" s="252" t="str">
        <f t="shared" si="48"/>
        <v>Projektingenieur 8 (Bau)</v>
      </c>
      <c r="CT64" s="250">
        <v>772</v>
      </c>
      <c r="CU64" s="251">
        <f t="shared" si="49"/>
        <v>8</v>
      </c>
      <c r="CV64" s="252" t="str">
        <f t="shared" si="50"/>
        <v>Projektingenieur 8 (Bau)</v>
      </c>
      <c r="CW64" s="250"/>
      <c r="CX64" s="251"/>
      <c r="CY64" s="252"/>
      <c r="CZ64" s="250"/>
      <c r="DA64" s="251"/>
      <c r="DB64" s="252"/>
      <c r="DC64" s="250"/>
      <c r="DD64" s="251"/>
      <c r="DE64" s="252"/>
      <c r="DF64" s="249"/>
      <c r="DG64" s="251"/>
      <c r="DH64" s="251"/>
      <c r="DI64" s="252"/>
      <c r="DN64" s="338">
        <f t="shared" si="18"/>
        <v>4356</v>
      </c>
      <c r="DO64" s="340">
        <v>2</v>
      </c>
      <c r="DP64" s="338">
        <v>3</v>
      </c>
      <c r="DQ64" s="338" t="s">
        <v>951</v>
      </c>
      <c r="ES64" s="400">
        <v>4907</v>
      </c>
      <c r="ET64" s="340" t="s">
        <v>121</v>
      </c>
    </row>
    <row r="65" spans="1:150" s="338" customFormat="1" x14ac:dyDescent="0.25">
      <c r="A65" s="319"/>
      <c r="B65" s="319"/>
      <c r="C65" s="319" t="str">
        <f t="shared" si="0"/>
        <v/>
      </c>
      <c r="D65" s="320"/>
      <c r="E65" s="320">
        <v>1</v>
      </c>
      <c r="F65" s="321"/>
      <c r="G65" s="57"/>
      <c r="H65" s="57"/>
      <c r="I65" s="321"/>
      <c r="J65" s="57"/>
      <c r="K65" s="321"/>
      <c r="L65" s="321"/>
      <c r="M65" s="321"/>
      <c r="N65" s="322"/>
      <c r="O65" s="322"/>
      <c r="P65" s="109" t="s">
        <v>358</v>
      </c>
      <c r="Q65" s="110" t="s">
        <v>1008</v>
      </c>
      <c r="R65" s="110" t="s">
        <v>1514</v>
      </c>
      <c r="S65" s="20" t="s">
        <v>1009</v>
      </c>
      <c r="T65" s="17">
        <v>1987</v>
      </c>
      <c r="U65" s="277" t="s">
        <v>1552</v>
      </c>
      <c r="V65" s="17">
        <v>2011</v>
      </c>
      <c r="W65" s="278"/>
      <c r="X65" s="138"/>
      <c r="Y65" s="287"/>
      <c r="Z65" s="28"/>
      <c r="AA65" s="284">
        <f t="shared" si="1"/>
        <v>7</v>
      </c>
      <c r="AB65" s="25" t="s">
        <v>698</v>
      </c>
      <c r="AC65" s="290">
        <v>2013</v>
      </c>
      <c r="AD65" s="21" t="s">
        <v>105</v>
      </c>
      <c r="AE65" s="304"/>
      <c r="AF65" s="16" t="s">
        <v>373</v>
      </c>
      <c r="AG65" s="398"/>
      <c r="CJ65" s="399" t="str">
        <f t="shared" si="19"/>
        <v>anders</v>
      </c>
      <c r="CK65" s="338" t="str">
        <f t="shared" si="2"/>
        <v>Bürgin Johannes</v>
      </c>
      <c r="CM65" s="340">
        <f t="shared" si="3"/>
        <v>7</v>
      </c>
      <c r="CN65" s="340" t="str">
        <f t="shared" si="4"/>
        <v>C</v>
      </c>
      <c r="CO65" s="303" t="str">
        <f t="shared" si="46"/>
        <v>D</v>
      </c>
      <c r="CP65" s="400">
        <v>4907</v>
      </c>
      <c r="CQ65" s="250">
        <v>772</v>
      </c>
      <c r="CR65" s="251">
        <f t="shared" si="47"/>
        <v>8</v>
      </c>
      <c r="CS65" s="252" t="str">
        <f t="shared" si="48"/>
        <v>Projektingenieur 8 (Bau)</v>
      </c>
      <c r="CT65" s="250">
        <v>772</v>
      </c>
      <c r="CU65" s="251">
        <f t="shared" si="49"/>
        <v>8</v>
      </c>
      <c r="CV65" s="252" t="str">
        <f t="shared" si="50"/>
        <v>Projektingenieur 8 (Bau)</v>
      </c>
      <c r="CW65" s="250">
        <v>771</v>
      </c>
      <c r="CX65" s="251">
        <f t="shared" ref="CX65:CX104" si="51">VLOOKUP($CW65,Funktionsbezeichnungen,3,0)</f>
        <v>7</v>
      </c>
      <c r="CY65" s="252" t="str">
        <f t="shared" ref="CY65:CY104" si="52">VLOOKUP($CW65,Funktionsbezeichnungen,2,0)</f>
        <v>Projektingenieur 7 (Bau)</v>
      </c>
      <c r="CZ65" s="250"/>
      <c r="DA65" s="251"/>
      <c r="DB65" s="252"/>
      <c r="DC65" s="250"/>
      <c r="DD65" s="251"/>
      <c r="DE65" s="252"/>
      <c r="DF65" s="249"/>
      <c r="DG65" s="251"/>
      <c r="DH65" s="251"/>
      <c r="DI65" s="252"/>
      <c r="DN65" s="338">
        <f t="shared" si="18"/>
        <v>4907</v>
      </c>
      <c r="DO65" s="340">
        <v>2</v>
      </c>
      <c r="DP65" s="338">
        <v>3</v>
      </c>
      <c r="DQ65" s="338" t="s">
        <v>951</v>
      </c>
      <c r="ES65" s="400">
        <v>4308</v>
      </c>
      <c r="ET65" s="340" t="s">
        <v>121</v>
      </c>
    </row>
    <row r="66" spans="1:150" s="338" customFormat="1" x14ac:dyDescent="0.25">
      <c r="A66" s="319"/>
      <c r="B66" s="319"/>
      <c r="C66" s="319" t="str">
        <f t="shared" si="0"/>
        <v/>
      </c>
      <c r="D66" s="320"/>
      <c r="E66" s="320"/>
      <c r="F66" s="321">
        <v>1</v>
      </c>
      <c r="G66" s="57">
        <v>1</v>
      </c>
      <c r="H66" s="57"/>
      <c r="I66" s="321"/>
      <c r="J66" s="57"/>
      <c r="K66" s="321"/>
      <c r="L66" s="321"/>
      <c r="M66" s="321"/>
      <c r="N66" s="322"/>
      <c r="O66" s="322"/>
      <c r="P66" s="109" t="s">
        <v>1140</v>
      </c>
      <c r="Q66" s="110" t="s">
        <v>1244</v>
      </c>
      <c r="R66" s="110" t="s">
        <v>1514</v>
      </c>
      <c r="S66" s="20" t="s">
        <v>1245</v>
      </c>
      <c r="T66" s="17">
        <v>1976</v>
      </c>
      <c r="U66" s="277" t="s">
        <v>1252</v>
      </c>
      <c r="V66" s="17">
        <v>2012</v>
      </c>
      <c r="W66" s="278"/>
      <c r="X66" s="138"/>
      <c r="Y66" s="287"/>
      <c r="Z66" s="28"/>
      <c r="AA66" s="284">
        <f t="shared" si="1"/>
        <v>6</v>
      </c>
      <c r="AB66" s="25" t="s">
        <v>1600</v>
      </c>
      <c r="AC66" s="290">
        <v>2017</v>
      </c>
      <c r="AD66" s="21" t="s">
        <v>105</v>
      </c>
      <c r="AE66" s="304"/>
      <c r="AF66" s="16" t="s">
        <v>1247</v>
      </c>
      <c r="AG66" s="398"/>
      <c r="CJ66" s="399" t="e">
        <f t="shared" si="19"/>
        <v>#N/A</v>
      </c>
      <c r="CK66" s="339" t="str">
        <f t="shared" si="2"/>
        <v>Armando Martin</v>
      </c>
      <c r="CL66" s="339"/>
      <c r="CM66" s="410">
        <f t="shared" si="3"/>
        <v>6</v>
      </c>
      <c r="CN66" s="410" t="str">
        <f t="shared" si="4"/>
        <v>C</v>
      </c>
      <c r="CO66" s="303" t="e">
        <f t="shared" si="46"/>
        <v>#N/A</v>
      </c>
      <c r="CP66" s="257">
        <v>4324</v>
      </c>
      <c r="CQ66" s="250">
        <v>542</v>
      </c>
      <c r="CR66" s="251">
        <f t="shared" si="47"/>
        <v>7</v>
      </c>
      <c r="CS66" s="252" t="str">
        <f t="shared" si="48"/>
        <v>Technischer Sachbearbeiter 7</v>
      </c>
      <c r="CT66" s="250"/>
      <c r="CU66" s="251"/>
      <c r="CV66" s="252"/>
      <c r="CW66" s="250"/>
      <c r="CX66" s="251"/>
      <c r="CY66" s="252"/>
      <c r="CZ66" s="250"/>
      <c r="DA66" s="251"/>
      <c r="DB66" s="252"/>
      <c r="DC66" s="250"/>
      <c r="DD66" s="251"/>
      <c r="DE66" s="252"/>
      <c r="DF66" s="249"/>
      <c r="DG66" s="251"/>
      <c r="DH66" s="251"/>
      <c r="DI66" s="252"/>
      <c r="DN66" s="338">
        <f>+CP66</f>
        <v>4324</v>
      </c>
      <c r="DO66" s="340">
        <v>2</v>
      </c>
      <c r="DP66" s="338">
        <v>3</v>
      </c>
      <c r="DQ66" s="338" t="s">
        <v>951</v>
      </c>
      <c r="ES66" s="400">
        <v>4310</v>
      </c>
      <c r="ET66" s="340" t="s">
        <v>121</v>
      </c>
    </row>
    <row r="67" spans="1:150" s="338" customFormat="1" x14ac:dyDescent="0.25">
      <c r="A67" s="319"/>
      <c r="B67" s="319"/>
      <c r="C67" s="319" t="str">
        <f t="shared" si="0"/>
        <v/>
      </c>
      <c r="D67" s="320"/>
      <c r="E67" s="320">
        <v>1</v>
      </c>
      <c r="F67" s="321"/>
      <c r="G67" s="57"/>
      <c r="H67" s="57"/>
      <c r="I67" s="321"/>
      <c r="J67" s="57"/>
      <c r="K67" s="321"/>
      <c r="L67" s="321"/>
      <c r="M67" s="321"/>
      <c r="N67" s="322"/>
      <c r="O67" s="322"/>
      <c r="P67" s="109" t="s">
        <v>358</v>
      </c>
      <c r="Q67" s="110" t="s">
        <v>909</v>
      </c>
      <c r="R67" s="110" t="s">
        <v>1514</v>
      </c>
      <c r="S67" s="20" t="s">
        <v>910</v>
      </c>
      <c r="T67" s="17">
        <v>1987</v>
      </c>
      <c r="U67" s="277" t="s">
        <v>1552</v>
      </c>
      <c r="V67" s="395">
        <v>2012</v>
      </c>
      <c r="W67" s="278"/>
      <c r="X67" s="138"/>
      <c r="Y67" s="287"/>
      <c r="Z67" s="28"/>
      <c r="AA67" s="284">
        <f t="shared" si="1"/>
        <v>6</v>
      </c>
      <c r="AB67" s="25" t="s">
        <v>698</v>
      </c>
      <c r="AC67" s="290">
        <v>2012</v>
      </c>
      <c r="AD67" s="21" t="s">
        <v>105</v>
      </c>
      <c r="AE67" s="304"/>
      <c r="AF67" s="16" t="s">
        <v>373</v>
      </c>
      <c r="AG67" s="398"/>
      <c r="CJ67" s="399" t="str">
        <f t="shared" si="19"/>
        <v>anders</v>
      </c>
      <c r="CK67" s="338" t="str">
        <f t="shared" si="2"/>
        <v>Frei Lukas</v>
      </c>
      <c r="CM67" s="340">
        <f t="shared" si="3"/>
        <v>6</v>
      </c>
      <c r="CN67" s="340" t="str">
        <f t="shared" si="4"/>
        <v>C</v>
      </c>
      <c r="CO67" s="303" t="str">
        <f t="shared" si="46"/>
        <v>D</v>
      </c>
      <c r="CP67" s="400">
        <v>4308</v>
      </c>
      <c r="CQ67" s="250">
        <v>772</v>
      </c>
      <c r="CR67" s="251">
        <f t="shared" si="47"/>
        <v>8</v>
      </c>
      <c r="CS67" s="252" t="str">
        <f t="shared" si="48"/>
        <v>Projektingenieur 8 (Bau)</v>
      </c>
      <c r="CT67" s="250">
        <v>772</v>
      </c>
      <c r="CU67" s="251">
        <f>VLOOKUP($CT67,Funktionsbezeichnungen,3,0)</f>
        <v>8</v>
      </c>
      <c r="CV67" s="252" t="str">
        <f>VLOOKUP($CT67,Funktionsbezeichnungen,2,0)</f>
        <v>Projektingenieur 8 (Bau)</v>
      </c>
      <c r="CW67" s="250">
        <v>771</v>
      </c>
      <c r="CX67" s="251">
        <f>VLOOKUP($CW67,Funktionsbezeichnungen,3,0)</f>
        <v>7</v>
      </c>
      <c r="CY67" s="252" t="str">
        <f>VLOOKUP($CW67,Funktionsbezeichnungen,2,0)</f>
        <v>Projektingenieur 7 (Bau)</v>
      </c>
      <c r="CZ67" s="250"/>
      <c r="DA67" s="251"/>
      <c r="DB67" s="252"/>
      <c r="DC67" s="250"/>
      <c r="DD67" s="251"/>
      <c r="DE67" s="252"/>
      <c r="DF67" s="249"/>
      <c r="DG67" s="251"/>
      <c r="DH67" s="251"/>
      <c r="DI67" s="252"/>
      <c r="DN67" s="338">
        <f>+CP67</f>
        <v>4308</v>
      </c>
      <c r="DO67" s="340">
        <v>2</v>
      </c>
      <c r="DP67" s="338">
        <v>3</v>
      </c>
      <c r="DQ67" s="338" t="s">
        <v>951</v>
      </c>
      <c r="ES67" s="400">
        <v>8579</v>
      </c>
      <c r="ET67" s="340" t="s">
        <v>121</v>
      </c>
    </row>
    <row r="68" spans="1:150" s="338" customFormat="1" x14ac:dyDescent="0.25">
      <c r="A68" s="319"/>
      <c r="B68" s="319"/>
      <c r="C68" s="319" t="str">
        <f t="shared" si="0"/>
        <v/>
      </c>
      <c r="D68" s="320"/>
      <c r="E68" s="320">
        <v>1</v>
      </c>
      <c r="F68" s="321"/>
      <c r="G68" s="57"/>
      <c r="H68" s="57"/>
      <c r="I68" s="321"/>
      <c r="J68" s="57"/>
      <c r="K68" s="321"/>
      <c r="L68" s="321"/>
      <c r="M68" s="321"/>
      <c r="N68" s="322"/>
      <c r="O68" s="322"/>
      <c r="P68" s="109" t="s">
        <v>1301</v>
      </c>
      <c r="Q68" s="110" t="s">
        <v>912</v>
      </c>
      <c r="R68" s="110" t="s">
        <v>1514</v>
      </c>
      <c r="S68" s="20" t="s">
        <v>913</v>
      </c>
      <c r="T68" s="17">
        <v>1987</v>
      </c>
      <c r="U68" s="277" t="s">
        <v>1552</v>
      </c>
      <c r="V68" s="17">
        <v>2012</v>
      </c>
      <c r="W68" s="278" t="s">
        <v>1182</v>
      </c>
      <c r="X68" s="138">
        <v>2015</v>
      </c>
      <c r="Y68" s="287"/>
      <c r="Z68" s="28" t="s">
        <v>91</v>
      </c>
      <c r="AA68" s="284">
        <f t="shared" si="1"/>
        <v>6</v>
      </c>
      <c r="AB68" s="25" t="s">
        <v>108</v>
      </c>
      <c r="AC68" s="290">
        <v>2012</v>
      </c>
      <c r="AD68" s="21" t="s">
        <v>105</v>
      </c>
      <c r="AE68" s="304"/>
      <c r="AF68" s="16" t="s">
        <v>375</v>
      </c>
      <c r="AG68" s="398"/>
      <c r="CJ68" s="399" t="str">
        <f t="shared" si="19"/>
        <v>anders</v>
      </c>
      <c r="CK68" s="338" t="str">
        <f t="shared" si="2"/>
        <v>D'Arco Marcel</v>
      </c>
      <c r="CM68" s="340">
        <f t="shared" si="3"/>
        <v>6</v>
      </c>
      <c r="CN68" s="340" t="str">
        <f t="shared" si="4"/>
        <v>C</v>
      </c>
      <c r="CO68" s="303" t="str">
        <f t="shared" ref="CO68:CO99" si="53">VLOOKUP(CP68,Kategorie,2,0)</f>
        <v>D</v>
      </c>
      <c r="CP68" s="400">
        <v>4310</v>
      </c>
      <c r="CQ68" s="250">
        <v>772</v>
      </c>
      <c r="CR68" s="251">
        <f t="shared" si="47"/>
        <v>8</v>
      </c>
      <c r="CS68" s="252" t="str">
        <f t="shared" si="48"/>
        <v>Projektingenieur 8 (Bau)</v>
      </c>
      <c r="CT68" s="250">
        <v>772</v>
      </c>
      <c r="CU68" s="251">
        <f>VLOOKUP($CT68,Funktionsbezeichnungen,3,0)</f>
        <v>8</v>
      </c>
      <c r="CV68" s="252" t="str">
        <f>VLOOKUP($CT68,Funktionsbezeichnungen,2,0)</f>
        <v>Projektingenieur 8 (Bau)</v>
      </c>
      <c r="CW68" s="250">
        <v>771</v>
      </c>
      <c r="CX68" s="251">
        <f>VLOOKUP($CW68,Funktionsbezeichnungen,3,0)</f>
        <v>7</v>
      </c>
      <c r="CY68" s="252" t="str">
        <f>VLOOKUP($CW68,Funktionsbezeichnungen,2,0)</f>
        <v>Projektingenieur 7 (Bau)</v>
      </c>
      <c r="CZ68" s="250"/>
      <c r="DA68" s="251"/>
      <c r="DB68" s="252"/>
      <c r="DC68" s="250"/>
      <c r="DD68" s="251"/>
      <c r="DE68" s="252"/>
      <c r="DF68" s="249"/>
      <c r="DG68" s="251"/>
      <c r="DH68" s="251"/>
      <c r="DI68" s="252"/>
      <c r="DN68" s="338">
        <f>+CP68</f>
        <v>4310</v>
      </c>
      <c r="DO68" s="340">
        <v>2</v>
      </c>
      <c r="DP68" s="338">
        <v>3</v>
      </c>
      <c r="DQ68" s="338" t="s">
        <v>951</v>
      </c>
      <c r="ES68" s="400">
        <v>4322</v>
      </c>
      <c r="ET68" s="340" t="s">
        <v>121</v>
      </c>
    </row>
    <row r="69" spans="1:150" s="338" customFormat="1" x14ac:dyDescent="0.25">
      <c r="A69" s="319"/>
      <c r="B69" s="319"/>
      <c r="C69" s="319" t="str">
        <f t="shared" ref="C69:C134" si="54">IF(AA69&gt;=10,1,"")</f>
        <v/>
      </c>
      <c r="D69" s="320"/>
      <c r="E69" s="320">
        <v>1</v>
      </c>
      <c r="F69" s="321"/>
      <c r="G69" s="57"/>
      <c r="H69" s="57"/>
      <c r="I69" s="321"/>
      <c r="J69" s="57"/>
      <c r="K69" s="321"/>
      <c r="L69" s="321"/>
      <c r="M69" s="321"/>
      <c r="N69" s="322"/>
      <c r="O69" s="322"/>
      <c r="P69" s="109" t="s">
        <v>1301</v>
      </c>
      <c r="Q69" s="110" t="s">
        <v>1503</v>
      </c>
      <c r="R69" s="110" t="s">
        <v>1514</v>
      </c>
      <c r="S69" s="20" t="s">
        <v>1504</v>
      </c>
      <c r="T69" s="17">
        <v>1975</v>
      </c>
      <c r="U69" s="277" t="s">
        <v>1552</v>
      </c>
      <c r="V69" s="17">
        <v>2010</v>
      </c>
      <c r="W69" s="278"/>
      <c r="X69" s="138"/>
      <c r="Y69" s="287"/>
      <c r="Z69" s="28"/>
      <c r="AA69" s="284">
        <f t="shared" ref="AA69:AA134" si="55">IF(Y69="",YEAR($AB$1)-$V69,YEAR($AB$1)-$X69)</f>
        <v>8</v>
      </c>
      <c r="AB69" s="25" t="s">
        <v>698</v>
      </c>
      <c r="AC69" s="290">
        <v>2018</v>
      </c>
      <c r="AD69" s="21" t="s">
        <v>121</v>
      </c>
      <c r="AE69" s="304"/>
      <c r="AF69" s="16" t="s">
        <v>375</v>
      </c>
      <c r="AG69" s="398"/>
      <c r="CJ69" s="399" t="e">
        <f t="shared" si="19"/>
        <v>#N/A</v>
      </c>
      <c r="CK69" s="411" t="str">
        <f t="shared" ref="CK69:CK86" si="56">+S69</f>
        <v>Said Ari</v>
      </c>
      <c r="CM69" s="340">
        <f t="shared" ref="CM69:CM86" si="57">+AA69</f>
        <v>8</v>
      </c>
      <c r="CN69" s="340" t="str">
        <f t="shared" ref="CN69:CN134" si="58">+AD69</f>
        <v>D</v>
      </c>
      <c r="CO69" s="303" t="e">
        <f t="shared" si="53"/>
        <v>#N/A</v>
      </c>
      <c r="CP69" s="412">
        <v>4333</v>
      </c>
      <c r="CQ69" s="250">
        <v>772</v>
      </c>
      <c r="CR69" s="251">
        <f t="shared" si="47"/>
        <v>8</v>
      </c>
      <c r="CS69" s="252" t="str">
        <f t="shared" si="48"/>
        <v>Projektingenieur 8 (Bau)</v>
      </c>
      <c r="CT69" s="250"/>
      <c r="CU69" s="251"/>
      <c r="CV69" s="252"/>
      <c r="CW69" s="250"/>
      <c r="CX69" s="251"/>
      <c r="CY69" s="252"/>
      <c r="CZ69" s="250"/>
      <c r="DA69" s="251"/>
      <c r="DB69" s="252"/>
      <c r="DC69" s="250"/>
      <c r="DD69" s="251"/>
      <c r="DE69" s="252"/>
      <c r="DF69" s="249"/>
      <c r="DG69" s="251"/>
      <c r="DH69" s="251"/>
      <c r="DI69" s="252"/>
      <c r="DN69" s="338">
        <f t="shared" si="18"/>
        <v>4333</v>
      </c>
      <c r="DO69" s="340">
        <v>2</v>
      </c>
      <c r="DP69" s="338">
        <v>3</v>
      </c>
      <c r="DQ69" s="338" t="s">
        <v>951</v>
      </c>
      <c r="ES69" s="400">
        <v>4308</v>
      </c>
      <c r="ET69" s="340" t="s">
        <v>121</v>
      </c>
    </row>
    <row r="70" spans="1:150" s="338" customFormat="1" x14ac:dyDescent="0.25">
      <c r="A70" s="319"/>
      <c r="B70" s="319">
        <v>1</v>
      </c>
      <c r="C70" s="319" t="str">
        <f t="shared" si="54"/>
        <v/>
      </c>
      <c r="D70" s="320"/>
      <c r="E70" s="320">
        <v>1</v>
      </c>
      <c r="F70" s="321"/>
      <c r="G70" s="57"/>
      <c r="H70" s="57"/>
      <c r="I70" s="321"/>
      <c r="J70" s="57"/>
      <c r="K70" s="321"/>
      <c r="L70" s="321"/>
      <c r="M70" s="321"/>
      <c r="N70" s="322"/>
      <c r="O70" s="322"/>
      <c r="P70" s="109" t="s">
        <v>1301</v>
      </c>
      <c r="Q70" s="110" t="s">
        <v>1014</v>
      </c>
      <c r="R70" s="110" t="s">
        <v>1514</v>
      </c>
      <c r="S70" s="20" t="s">
        <v>1015</v>
      </c>
      <c r="T70" s="17">
        <v>1980</v>
      </c>
      <c r="U70" s="277" t="s">
        <v>1515</v>
      </c>
      <c r="V70" s="17">
        <v>2002</v>
      </c>
      <c r="W70" s="278" t="s">
        <v>1552</v>
      </c>
      <c r="X70" s="138">
        <v>2013</v>
      </c>
      <c r="Y70" s="389" t="s">
        <v>1547</v>
      </c>
      <c r="Z70" s="28"/>
      <c r="AA70" s="284">
        <f t="shared" si="55"/>
        <v>5</v>
      </c>
      <c r="AB70" s="25" t="s">
        <v>916</v>
      </c>
      <c r="AC70" s="290">
        <v>2013</v>
      </c>
      <c r="AD70" s="21" t="s">
        <v>121</v>
      </c>
      <c r="AE70" s="304"/>
      <c r="AF70" s="16" t="s">
        <v>375</v>
      </c>
      <c r="AG70" s="398"/>
      <c r="CJ70" s="338" t="str">
        <f t="shared" si="19"/>
        <v/>
      </c>
      <c r="CK70" s="338" t="str">
        <f t="shared" si="56"/>
        <v>Hochuli Antonina</v>
      </c>
      <c r="CM70" s="340">
        <f t="shared" si="57"/>
        <v>5</v>
      </c>
      <c r="CN70" s="340" t="str">
        <f t="shared" si="58"/>
        <v>D</v>
      </c>
      <c r="CO70" s="303" t="str">
        <f t="shared" si="53"/>
        <v>D</v>
      </c>
      <c r="CP70" s="400">
        <v>8579</v>
      </c>
      <c r="CQ70" s="250">
        <v>771</v>
      </c>
      <c r="CR70" s="251">
        <f t="shared" si="47"/>
        <v>7</v>
      </c>
      <c r="CS70" s="252" t="str">
        <f t="shared" si="48"/>
        <v>Projektingenieur 7 (Bau)</v>
      </c>
      <c r="CT70" s="250">
        <v>771</v>
      </c>
      <c r="CU70" s="251">
        <f>VLOOKUP($CT70,Funktionsbezeichnungen,3,0)</f>
        <v>7</v>
      </c>
      <c r="CV70" s="252" t="str">
        <f>VLOOKUP($CT70,Funktionsbezeichnungen,2,0)</f>
        <v>Projektingenieur 7 (Bau)</v>
      </c>
      <c r="CW70" s="250">
        <v>770</v>
      </c>
      <c r="CX70" s="251">
        <f t="shared" si="51"/>
        <v>6</v>
      </c>
      <c r="CY70" s="252" t="str">
        <f t="shared" si="52"/>
        <v>Vorstufe Projektingenieur (Bau)</v>
      </c>
      <c r="CZ70" s="250"/>
      <c r="DA70" s="251"/>
      <c r="DB70" s="252"/>
      <c r="DC70" s="250"/>
      <c r="DD70" s="251"/>
      <c r="DE70" s="252"/>
      <c r="DF70" s="249"/>
      <c r="DG70" s="251"/>
      <c r="DH70" s="251"/>
      <c r="DI70" s="252"/>
      <c r="DN70" s="338">
        <f t="shared" si="18"/>
        <v>8579</v>
      </c>
      <c r="DO70" s="340">
        <v>2</v>
      </c>
      <c r="DP70" s="338">
        <v>3</v>
      </c>
      <c r="DQ70" s="338" t="s">
        <v>951</v>
      </c>
      <c r="ES70" s="400">
        <v>4313</v>
      </c>
      <c r="ET70" s="340" t="s">
        <v>121</v>
      </c>
    </row>
    <row r="71" spans="1:150" s="338" customFormat="1" x14ac:dyDescent="0.25">
      <c r="A71" s="319"/>
      <c r="B71" s="319"/>
      <c r="C71" s="319" t="str">
        <f t="shared" si="54"/>
        <v/>
      </c>
      <c r="D71" s="320"/>
      <c r="E71" s="320">
        <v>1</v>
      </c>
      <c r="F71" s="321"/>
      <c r="G71" s="57"/>
      <c r="H71" s="57"/>
      <c r="I71" s="321"/>
      <c r="J71" s="57"/>
      <c r="K71" s="321"/>
      <c r="L71" s="321"/>
      <c r="M71" s="321"/>
      <c r="N71" s="322"/>
      <c r="O71" s="322"/>
      <c r="P71" s="109" t="s">
        <v>1301</v>
      </c>
      <c r="Q71" s="110" t="s">
        <v>1074</v>
      </c>
      <c r="R71" s="110" t="s">
        <v>1514</v>
      </c>
      <c r="S71" s="20" t="s">
        <v>1075</v>
      </c>
      <c r="T71" s="17">
        <v>1987</v>
      </c>
      <c r="U71" s="277" t="s">
        <v>1302</v>
      </c>
      <c r="V71" s="17">
        <v>2013</v>
      </c>
      <c r="W71" s="278"/>
      <c r="X71" s="138"/>
      <c r="Y71" s="287"/>
      <c r="Z71" s="28"/>
      <c r="AA71" s="284">
        <f t="shared" si="55"/>
        <v>5</v>
      </c>
      <c r="AB71" s="25" t="s">
        <v>698</v>
      </c>
      <c r="AC71" s="290">
        <v>2014</v>
      </c>
      <c r="AD71" s="21" t="s">
        <v>121</v>
      </c>
      <c r="AE71" s="304"/>
      <c r="AF71" s="16" t="s">
        <v>375</v>
      </c>
      <c r="AG71" s="398"/>
      <c r="CJ71" s="338" t="e">
        <f t="shared" ref="CJ71:CJ136" si="59">IF(CN71=CO71,"","anders")</f>
        <v>#N/A</v>
      </c>
      <c r="CK71" s="338" t="str">
        <f t="shared" si="56"/>
        <v>Meisch Raoul</v>
      </c>
      <c r="CM71" s="340">
        <f t="shared" si="57"/>
        <v>5</v>
      </c>
      <c r="CN71" s="340" t="str">
        <f t="shared" si="58"/>
        <v>D</v>
      </c>
      <c r="CO71" s="303" t="e">
        <f t="shared" si="53"/>
        <v>#N/A</v>
      </c>
      <c r="CP71" s="400">
        <v>4315</v>
      </c>
      <c r="CQ71" s="250">
        <v>771</v>
      </c>
      <c r="CR71" s="251">
        <f t="shared" si="47"/>
        <v>7</v>
      </c>
      <c r="CS71" s="252" t="str">
        <f t="shared" si="48"/>
        <v>Projektingenieur 7 (Bau)</v>
      </c>
      <c r="CT71" s="250">
        <v>771</v>
      </c>
      <c r="CU71" s="251">
        <f>VLOOKUP($CT71,Funktionsbezeichnungen,3,0)</f>
        <v>7</v>
      </c>
      <c r="CV71" s="252" t="str">
        <f>VLOOKUP($CT71,Funktionsbezeichnungen,2,0)</f>
        <v>Projektingenieur 7 (Bau)</v>
      </c>
      <c r="CW71" s="250"/>
      <c r="CX71" s="251"/>
      <c r="CY71" s="252"/>
      <c r="CZ71" s="250"/>
      <c r="DA71" s="251"/>
      <c r="DB71" s="252"/>
      <c r="DC71" s="250"/>
      <c r="DD71" s="251"/>
      <c r="DE71" s="252"/>
      <c r="DF71" s="249"/>
      <c r="DG71" s="251"/>
      <c r="DH71" s="251"/>
      <c r="DI71" s="252"/>
      <c r="DN71" s="338">
        <f t="shared" ref="DN71:DN140" si="60">+CP71</f>
        <v>4315</v>
      </c>
      <c r="DO71" s="340">
        <v>2</v>
      </c>
      <c r="DP71" s="338">
        <v>3</v>
      </c>
      <c r="DQ71" s="338" t="s">
        <v>951</v>
      </c>
      <c r="ES71" s="400">
        <v>4318</v>
      </c>
      <c r="ET71" s="340" t="s">
        <v>121</v>
      </c>
    </row>
    <row r="72" spans="1:150" s="338" customFormat="1" x14ac:dyDescent="0.25">
      <c r="A72" s="319"/>
      <c r="B72" s="319">
        <v>1</v>
      </c>
      <c r="C72" s="319" t="str">
        <f t="shared" si="54"/>
        <v/>
      </c>
      <c r="D72" s="320"/>
      <c r="E72" s="320">
        <v>1</v>
      </c>
      <c r="F72" s="321"/>
      <c r="G72" s="57"/>
      <c r="H72" s="57"/>
      <c r="I72" s="321"/>
      <c r="J72" s="57"/>
      <c r="K72" s="321"/>
      <c r="L72" s="321"/>
      <c r="M72" s="321"/>
      <c r="N72" s="322"/>
      <c r="O72" s="322"/>
      <c r="P72" s="109" t="s">
        <v>359</v>
      </c>
      <c r="Q72" s="110" t="s">
        <v>1597</v>
      </c>
      <c r="R72" s="110" t="s">
        <v>1514</v>
      </c>
      <c r="S72" s="20" t="s">
        <v>1596</v>
      </c>
      <c r="T72" s="17">
        <v>1989</v>
      </c>
      <c r="U72" s="277" t="s">
        <v>1552</v>
      </c>
      <c r="V72" s="17">
        <v>2013</v>
      </c>
      <c r="W72" s="278"/>
      <c r="X72" s="138"/>
      <c r="Y72" s="287"/>
      <c r="Z72" s="28" t="s">
        <v>1510</v>
      </c>
      <c r="AA72" s="284">
        <f t="shared" si="55"/>
        <v>5</v>
      </c>
      <c r="AB72" s="25" t="s">
        <v>916</v>
      </c>
      <c r="AC72" s="290">
        <v>2013</v>
      </c>
      <c r="AD72" s="21" t="s">
        <v>121</v>
      </c>
      <c r="AE72" s="304"/>
      <c r="AF72" s="16" t="s">
        <v>373</v>
      </c>
      <c r="AG72" s="398"/>
      <c r="CJ72" s="338" t="str">
        <f t="shared" si="59"/>
        <v/>
      </c>
      <c r="CK72" s="338" t="str">
        <f t="shared" si="56"/>
        <v>Tsoulfas Jessica</v>
      </c>
      <c r="CM72" s="340">
        <f t="shared" si="57"/>
        <v>5</v>
      </c>
      <c r="CN72" s="340" t="str">
        <f t="shared" si="58"/>
        <v>D</v>
      </c>
      <c r="CO72" s="303" t="str">
        <f t="shared" si="53"/>
        <v>D</v>
      </c>
      <c r="CP72" s="400">
        <v>4313</v>
      </c>
      <c r="CQ72" s="250">
        <v>771</v>
      </c>
      <c r="CR72" s="251">
        <f t="shared" si="47"/>
        <v>7</v>
      </c>
      <c r="CS72" s="252" t="str">
        <f t="shared" si="48"/>
        <v>Projektingenieur 7 (Bau)</v>
      </c>
      <c r="CT72" s="250">
        <v>771</v>
      </c>
      <c r="CU72" s="251">
        <f>VLOOKUP($CT72,Funktionsbezeichnungen,3,0)</f>
        <v>7</v>
      </c>
      <c r="CV72" s="252" t="str">
        <f>VLOOKUP($CT72,Funktionsbezeichnungen,2,0)</f>
        <v>Projektingenieur 7 (Bau)</v>
      </c>
      <c r="CW72" s="250">
        <v>770</v>
      </c>
      <c r="CX72" s="251">
        <f t="shared" si="51"/>
        <v>6</v>
      </c>
      <c r="CY72" s="252" t="str">
        <f t="shared" si="52"/>
        <v>Vorstufe Projektingenieur (Bau)</v>
      </c>
      <c r="CZ72" s="250"/>
      <c r="DA72" s="251"/>
      <c r="DB72" s="252"/>
      <c r="DC72" s="250"/>
      <c r="DD72" s="251"/>
      <c r="DE72" s="252"/>
      <c r="DF72" s="249"/>
      <c r="DG72" s="251"/>
      <c r="DH72" s="251"/>
      <c r="DI72" s="252"/>
      <c r="DN72" s="338">
        <f t="shared" si="60"/>
        <v>4313</v>
      </c>
      <c r="DO72" s="340">
        <v>2</v>
      </c>
      <c r="DP72" s="338">
        <v>3</v>
      </c>
      <c r="DQ72" s="338" t="s">
        <v>951</v>
      </c>
      <c r="ES72" s="400">
        <v>4319</v>
      </c>
      <c r="ET72" s="340" t="s">
        <v>121</v>
      </c>
    </row>
    <row r="73" spans="1:150" s="338" customFormat="1" x14ac:dyDescent="0.25">
      <c r="A73" s="319"/>
      <c r="B73" s="319"/>
      <c r="C73" s="319" t="str">
        <f t="shared" si="54"/>
        <v/>
      </c>
      <c r="D73" s="320"/>
      <c r="E73" s="320">
        <v>1</v>
      </c>
      <c r="F73" s="321"/>
      <c r="G73" s="57"/>
      <c r="H73" s="57">
        <v>1</v>
      </c>
      <c r="I73" s="321"/>
      <c r="J73" s="57"/>
      <c r="K73" s="321"/>
      <c r="L73" s="321"/>
      <c r="M73" s="321"/>
      <c r="N73" s="322"/>
      <c r="O73" s="322"/>
      <c r="P73" s="109" t="s">
        <v>358</v>
      </c>
      <c r="Q73" s="110" t="s">
        <v>1173</v>
      </c>
      <c r="R73" s="110" t="s">
        <v>1514</v>
      </c>
      <c r="S73" s="20" t="s">
        <v>1172</v>
      </c>
      <c r="T73" s="17">
        <v>1986</v>
      </c>
      <c r="U73" s="277" t="s">
        <v>1549</v>
      </c>
      <c r="V73" s="17">
        <v>2011</v>
      </c>
      <c r="W73" s="278" t="s">
        <v>1552</v>
      </c>
      <c r="X73" s="138">
        <v>2015</v>
      </c>
      <c r="Y73" s="389" t="s">
        <v>1547</v>
      </c>
      <c r="Z73" s="28"/>
      <c r="AA73" s="284">
        <f t="shared" si="55"/>
        <v>3</v>
      </c>
      <c r="AB73" s="25" t="s">
        <v>1563</v>
      </c>
      <c r="AC73" s="290">
        <v>2015</v>
      </c>
      <c r="AD73" s="21" t="s">
        <v>121</v>
      </c>
      <c r="AE73" s="304"/>
      <c r="AF73" s="16" t="s">
        <v>376</v>
      </c>
      <c r="AG73" s="398"/>
      <c r="CJ73" s="338" t="str">
        <f t="shared" si="59"/>
        <v/>
      </c>
      <c r="CK73" s="338" t="str">
        <f t="shared" si="56"/>
        <v>Völlmin Daniel</v>
      </c>
      <c r="CM73" s="340">
        <f t="shared" si="57"/>
        <v>3</v>
      </c>
      <c r="CN73" s="340" t="str">
        <f t="shared" si="58"/>
        <v>D</v>
      </c>
      <c r="CO73" s="303" t="str">
        <f t="shared" si="53"/>
        <v>D</v>
      </c>
      <c r="CP73" s="400">
        <v>4319</v>
      </c>
      <c r="CQ73" s="250">
        <v>771</v>
      </c>
      <c r="CR73" s="251">
        <f t="shared" si="47"/>
        <v>7</v>
      </c>
      <c r="CS73" s="252" t="str">
        <f t="shared" si="48"/>
        <v>Projektingenieur 7 (Bau)</v>
      </c>
      <c r="CT73" s="250">
        <v>771</v>
      </c>
      <c r="CU73" s="251">
        <f>VLOOKUP($CT73,Funktionsbezeichnungen,3,0)</f>
        <v>7</v>
      </c>
      <c r="CV73" s="252" t="str">
        <f>VLOOKUP($CT73,Funktionsbezeichnungen,2,0)</f>
        <v>Projektingenieur 7 (Bau)</v>
      </c>
      <c r="CW73" s="250"/>
      <c r="CX73" s="251"/>
      <c r="CY73" s="252"/>
      <c r="CZ73" s="250"/>
      <c r="DA73" s="251"/>
      <c r="DB73" s="252"/>
      <c r="DC73" s="250"/>
      <c r="DD73" s="251"/>
      <c r="DE73" s="252"/>
      <c r="DF73" s="249"/>
      <c r="DG73" s="251"/>
      <c r="DH73" s="251"/>
      <c r="DI73" s="252"/>
      <c r="DN73" s="338">
        <f t="shared" si="60"/>
        <v>4319</v>
      </c>
      <c r="DO73" s="340">
        <v>2</v>
      </c>
      <c r="DP73" s="338">
        <v>3</v>
      </c>
      <c r="DQ73" s="338" t="s">
        <v>951</v>
      </c>
      <c r="ES73" s="400">
        <v>3211</v>
      </c>
      <c r="ET73" s="338" t="s">
        <v>105</v>
      </c>
    </row>
    <row r="74" spans="1:150" s="338" customFormat="1" x14ac:dyDescent="0.25">
      <c r="A74" s="319"/>
      <c r="B74" s="319"/>
      <c r="C74" s="319" t="str">
        <f t="shared" si="54"/>
        <v/>
      </c>
      <c r="D74" s="320">
        <v>1</v>
      </c>
      <c r="E74" s="320"/>
      <c r="F74" s="321"/>
      <c r="G74" s="57"/>
      <c r="H74" s="57"/>
      <c r="I74" s="321"/>
      <c r="J74" s="57"/>
      <c r="K74" s="321"/>
      <c r="L74" s="321"/>
      <c r="M74" s="321"/>
      <c r="N74" s="322"/>
      <c r="O74" s="322"/>
      <c r="P74" s="109" t="s">
        <v>1301</v>
      </c>
      <c r="Q74" s="110" t="s">
        <v>1016</v>
      </c>
      <c r="R74" s="110" t="s">
        <v>1514</v>
      </c>
      <c r="S74" s="20" t="s">
        <v>1017</v>
      </c>
      <c r="T74" s="17">
        <v>1988</v>
      </c>
      <c r="U74" s="277" t="s">
        <v>1553</v>
      </c>
      <c r="V74" s="17">
        <v>2016</v>
      </c>
      <c r="W74" s="278"/>
      <c r="X74" s="138"/>
      <c r="Y74" s="287"/>
      <c r="Z74" s="28"/>
      <c r="AA74" s="284">
        <f t="shared" si="55"/>
        <v>2</v>
      </c>
      <c r="AB74" s="25" t="s">
        <v>698</v>
      </c>
      <c r="AC74" s="290">
        <v>2015</v>
      </c>
      <c r="AD74" s="21" t="s">
        <v>121</v>
      </c>
      <c r="AE74" s="304"/>
      <c r="AF74" s="16" t="s">
        <v>375</v>
      </c>
      <c r="AG74" s="398"/>
      <c r="CJ74" s="338" t="e">
        <f t="shared" si="59"/>
        <v>#N/A</v>
      </c>
      <c r="CK74" s="338" t="str">
        <f t="shared" si="56"/>
        <v>Burger Stefan</v>
      </c>
      <c r="CM74" s="338">
        <f t="shared" si="57"/>
        <v>2</v>
      </c>
      <c r="CN74" s="338" t="str">
        <f t="shared" si="58"/>
        <v>D</v>
      </c>
      <c r="CO74" s="303" t="e">
        <f t="shared" si="53"/>
        <v>#N/A</v>
      </c>
      <c r="CP74" s="400">
        <v>9748</v>
      </c>
      <c r="CQ74" s="250">
        <v>771</v>
      </c>
      <c r="CR74" s="251">
        <f t="shared" si="47"/>
        <v>7</v>
      </c>
      <c r="CS74" s="252" t="str">
        <f t="shared" si="48"/>
        <v>Projektingenieur 7 (Bau)</v>
      </c>
      <c r="CT74" s="250">
        <v>771</v>
      </c>
      <c r="CU74" s="251">
        <f>VLOOKUP($CT74,Funktionsbezeichnungen,3,0)</f>
        <v>7</v>
      </c>
      <c r="CV74" s="252" t="str">
        <f>VLOOKUP($CT74,Funktionsbezeichnungen,2,0)</f>
        <v>Projektingenieur 7 (Bau)</v>
      </c>
      <c r="CW74" s="250"/>
      <c r="CX74" s="251"/>
      <c r="CY74" s="252"/>
      <c r="CZ74" s="250"/>
      <c r="DA74" s="251"/>
      <c r="DB74" s="252"/>
      <c r="DC74" s="250"/>
      <c r="DD74" s="251"/>
      <c r="DE74" s="252"/>
      <c r="DF74" s="249"/>
      <c r="DG74" s="250"/>
      <c r="DH74" s="251"/>
      <c r="DI74" s="252"/>
      <c r="DN74" s="338">
        <f t="shared" si="60"/>
        <v>9748</v>
      </c>
      <c r="DO74" s="340">
        <v>2</v>
      </c>
      <c r="DP74" s="338">
        <v>3</v>
      </c>
      <c r="DQ74" s="341" t="s">
        <v>951</v>
      </c>
      <c r="ES74" s="400">
        <v>6622</v>
      </c>
      <c r="ET74" s="338" t="s">
        <v>105</v>
      </c>
    </row>
    <row r="75" spans="1:150" s="338" customFormat="1" x14ac:dyDescent="0.25">
      <c r="A75" s="319"/>
      <c r="B75" s="319"/>
      <c r="C75" s="319" t="str">
        <f t="shared" si="54"/>
        <v/>
      </c>
      <c r="D75" s="320">
        <v>1</v>
      </c>
      <c r="E75" s="320"/>
      <c r="F75" s="321"/>
      <c r="G75" s="57"/>
      <c r="H75" s="57"/>
      <c r="I75" s="321"/>
      <c r="J75" s="57"/>
      <c r="K75" s="321"/>
      <c r="L75" s="321"/>
      <c r="M75" s="321"/>
      <c r="N75" s="322"/>
      <c r="O75" s="322"/>
      <c r="P75" s="109" t="s">
        <v>1301</v>
      </c>
      <c r="Q75" s="110" t="s">
        <v>1255</v>
      </c>
      <c r="R75" s="110" t="s">
        <v>1514</v>
      </c>
      <c r="S75" s="20" t="s">
        <v>1256</v>
      </c>
      <c r="T75" s="17">
        <v>1984</v>
      </c>
      <c r="U75" s="277" t="s">
        <v>1216</v>
      </c>
      <c r="V75" s="17">
        <v>2016</v>
      </c>
      <c r="W75" s="278"/>
      <c r="X75" s="138"/>
      <c r="Y75" s="287"/>
      <c r="Z75" s="28"/>
      <c r="AA75" s="284">
        <f t="shared" si="55"/>
        <v>2</v>
      </c>
      <c r="AB75" s="25" t="s">
        <v>698</v>
      </c>
      <c r="AC75" s="290">
        <v>2017</v>
      </c>
      <c r="AD75" s="21" t="s">
        <v>121</v>
      </c>
      <c r="AE75" s="304"/>
      <c r="AF75" s="16" t="s">
        <v>375</v>
      </c>
      <c r="AG75" s="398"/>
      <c r="CJ75" s="399" t="e">
        <f t="shared" si="59"/>
        <v>#N/A</v>
      </c>
      <c r="CK75" s="339" t="str">
        <f t="shared" si="56"/>
        <v>Aleinikov Dimitri</v>
      </c>
      <c r="CM75" s="338">
        <f t="shared" si="57"/>
        <v>2</v>
      </c>
      <c r="CN75" s="338" t="str">
        <f t="shared" si="58"/>
        <v>D</v>
      </c>
      <c r="CO75" s="303" t="e">
        <f t="shared" si="53"/>
        <v>#N/A</v>
      </c>
      <c r="CP75" s="257">
        <v>4327</v>
      </c>
      <c r="CQ75" s="250">
        <v>771</v>
      </c>
      <c r="CR75" s="251">
        <f t="shared" si="47"/>
        <v>7</v>
      </c>
      <c r="CS75" s="252" t="str">
        <f t="shared" si="48"/>
        <v>Projektingenieur 7 (Bau)</v>
      </c>
      <c r="CT75" s="250"/>
      <c r="CU75" s="251"/>
      <c r="CV75" s="252"/>
      <c r="CW75" s="250"/>
      <c r="CX75" s="251"/>
      <c r="CY75" s="252"/>
      <c r="CZ75" s="250"/>
      <c r="DA75" s="251"/>
      <c r="DB75" s="252"/>
      <c r="DC75" s="250"/>
      <c r="DD75" s="251"/>
      <c r="DE75" s="252"/>
      <c r="DF75" s="249"/>
      <c r="DG75" s="250"/>
      <c r="DH75" s="251"/>
      <c r="DI75" s="252"/>
      <c r="DN75" s="338">
        <f t="shared" si="60"/>
        <v>4327</v>
      </c>
      <c r="DO75" s="340">
        <v>2</v>
      </c>
      <c r="DP75" s="338">
        <v>3</v>
      </c>
      <c r="DQ75" s="341" t="s">
        <v>951</v>
      </c>
      <c r="ES75" s="400">
        <v>7622</v>
      </c>
      <c r="ET75" s="338" t="s">
        <v>105</v>
      </c>
    </row>
    <row r="76" spans="1:150" s="338" customFormat="1" x14ac:dyDescent="0.25">
      <c r="A76" s="319"/>
      <c r="B76" s="319"/>
      <c r="C76" s="319" t="str">
        <f t="shared" si="54"/>
        <v/>
      </c>
      <c r="D76" s="320">
        <v>1</v>
      </c>
      <c r="E76" s="320"/>
      <c r="F76" s="321"/>
      <c r="G76" s="57"/>
      <c r="H76" s="57"/>
      <c r="I76" s="321"/>
      <c r="J76" s="57"/>
      <c r="K76" s="321"/>
      <c r="L76" s="321"/>
      <c r="M76" s="321"/>
      <c r="N76" s="322"/>
      <c r="O76" s="322"/>
      <c r="P76" s="109" t="s">
        <v>359</v>
      </c>
      <c r="Q76" s="110" t="s">
        <v>897</v>
      </c>
      <c r="R76" s="110" t="s">
        <v>1514</v>
      </c>
      <c r="S76" s="20" t="s">
        <v>896</v>
      </c>
      <c r="T76" s="17">
        <v>1990</v>
      </c>
      <c r="U76" s="277" t="s">
        <v>1216</v>
      </c>
      <c r="V76" s="17">
        <v>2017</v>
      </c>
      <c r="W76" s="278"/>
      <c r="X76" s="138"/>
      <c r="Y76" s="287"/>
      <c r="Z76" s="28" t="s">
        <v>1511</v>
      </c>
      <c r="AA76" s="284">
        <f t="shared" si="55"/>
        <v>1</v>
      </c>
      <c r="AB76" s="25" t="s">
        <v>698</v>
      </c>
      <c r="AC76" s="290">
        <v>2017</v>
      </c>
      <c r="AD76" s="21" t="s">
        <v>121</v>
      </c>
      <c r="AE76" s="304"/>
      <c r="AF76" s="16" t="s">
        <v>375</v>
      </c>
      <c r="AG76" s="398"/>
      <c r="CJ76" s="399" t="e">
        <f t="shared" si="59"/>
        <v>#N/A</v>
      </c>
      <c r="CK76" s="339" t="str">
        <f t="shared" si="56"/>
        <v>Lüthi Tobias</v>
      </c>
      <c r="CM76" s="338">
        <f t="shared" si="57"/>
        <v>1</v>
      </c>
      <c r="CN76" s="338" t="str">
        <f t="shared" si="58"/>
        <v>D</v>
      </c>
      <c r="CO76" s="303" t="e">
        <f t="shared" si="53"/>
        <v>#N/A</v>
      </c>
      <c r="CP76" s="257">
        <v>8580</v>
      </c>
      <c r="CQ76" s="250">
        <v>771</v>
      </c>
      <c r="CR76" s="251">
        <f t="shared" si="47"/>
        <v>7</v>
      </c>
      <c r="CS76" s="252" t="str">
        <f t="shared" si="48"/>
        <v>Projektingenieur 7 (Bau)</v>
      </c>
      <c r="CT76" s="250"/>
      <c r="CU76" s="251"/>
      <c r="CV76" s="252"/>
      <c r="CW76" s="250"/>
      <c r="CX76" s="251"/>
      <c r="CY76" s="252"/>
      <c r="CZ76" s="250"/>
      <c r="DA76" s="251"/>
      <c r="DB76" s="252"/>
      <c r="DC76" s="250"/>
      <c r="DD76" s="251"/>
      <c r="DE76" s="252"/>
      <c r="DF76" s="249"/>
      <c r="DG76" s="250"/>
      <c r="DH76" s="251"/>
      <c r="DI76" s="252"/>
      <c r="DN76" s="338">
        <f t="shared" si="60"/>
        <v>8580</v>
      </c>
      <c r="DO76" s="340">
        <v>2</v>
      </c>
      <c r="DP76" s="338">
        <v>3</v>
      </c>
      <c r="DQ76" s="341" t="s">
        <v>951</v>
      </c>
      <c r="ES76" s="400">
        <v>9658</v>
      </c>
      <c r="ET76" s="338" t="s">
        <v>105</v>
      </c>
    </row>
    <row r="77" spans="1:150" s="338" customFormat="1" x14ac:dyDescent="0.25">
      <c r="A77" s="319"/>
      <c r="B77" s="319">
        <v>1</v>
      </c>
      <c r="C77" s="319" t="str">
        <f t="shared" si="54"/>
        <v/>
      </c>
      <c r="D77" s="320"/>
      <c r="E77" s="320">
        <v>1</v>
      </c>
      <c r="F77" s="321"/>
      <c r="G77" s="57"/>
      <c r="H77" s="57"/>
      <c r="I77" s="321"/>
      <c r="J77" s="57"/>
      <c r="K77" s="321"/>
      <c r="L77" s="321"/>
      <c r="M77" s="321"/>
      <c r="N77" s="322"/>
      <c r="O77" s="322"/>
      <c r="P77" s="109" t="s">
        <v>359</v>
      </c>
      <c r="Q77" s="110" t="s">
        <v>1271</v>
      </c>
      <c r="R77" s="110" t="s">
        <v>1514</v>
      </c>
      <c r="S77" s="20" t="s">
        <v>1272</v>
      </c>
      <c r="T77" s="17">
        <v>1990</v>
      </c>
      <c r="U77" s="277" t="s">
        <v>1273</v>
      </c>
      <c r="V77" s="17">
        <v>2017</v>
      </c>
      <c r="W77" s="278"/>
      <c r="X77" s="138"/>
      <c r="Y77" s="287"/>
      <c r="Z77" s="28" t="s">
        <v>106</v>
      </c>
      <c r="AA77" s="284">
        <f t="shared" si="55"/>
        <v>1</v>
      </c>
      <c r="AB77" s="25" t="s">
        <v>1512</v>
      </c>
      <c r="AC77" s="290">
        <v>2017</v>
      </c>
      <c r="AD77" s="21" t="s">
        <v>121</v>
      </c>
      <c r="AE77" s="304"/>
      <c r="AF77" s="16" t="s">
        <v>375</v>
      </c>
      <c r="AG77" s="398"/>
      <c r="CJ77" s="399" t="e">
        <f t="shared" si="59"/>
        <v>#N/A</v>
      </c>
      <c r="CK77" s="339" t="str">
        <f t="shared" si="56"/>
        <v>Schilliger Raphaela</v>
      </c>
      <c r="CM77" s="338">
        <f t="shared" si="57"/>
        <v>1</v>
      </c>
      <c r="CN77" s="338" t="str">
        <f t="shared" si="58"/>
        <v>D</v>
      </c>
      <c r="CO77" s="303" t="e">
        <f t="shared" si="53"/>
        <v>#N/A</v>
      </c>
      <c r="CP77" s="257">
        <v>4325</v>
      </c>
      <c r="CQ77" s="250">
        <v>781</v>
      </c>
      <c r="CR77" s="251">
        <f t="shared" si="47"/>
        <v>7</v>
      </c>
      <c r="CS77" s="252" t="str">
        <f t="shared" si="48"/>
        <v>Projektingenieur 7 (Umwelt)</v>
      </c>
      <c r="CT77" s="250"/>
      <c r="CU77" s="251"/>
      <c r="CV77" s="252"/>
      <c r="CW77" s="250"/>
      <c r="CX77" s="251"/>
      <c r="CY77" s="252"/>
      <c r="CZ77" s="250"/>
      <c r="DA77" s="251"/>
      <c r="DB77" s="252"/>
      <c r="DC77" s="250"/>
      <c r="DD77" s="251"/>
      <c r="DE77" s="252"/>
      <c r="DF77" s="249"/>
      <c r="DG77" s="250"/>
      <c r="DH77" s="251"/>
      <c r="DI77" s="252"/>
      <c r="DN77" s="338">
        <f t="shared" si="60"/>
        <v>4325</v>
      </c>
      <c r="DO77" s="340">
        <v>2</v>
      </c>
      <c r="DP77" s="338">
        <v>3</v>
      </c>
      <c r="DQ77" s="341" t="s">
        <v>951</v>
      </c>
      <c r="ES77" s="400">
        <v>4249</v>
      </c>
      <c r="ET77" s="338" t="s">
        <v>1322</v>
      </c>
    </row>
    <row r="78" spans="1:150" s="338" customFormat="1" x14ac:dyDescent="0.25">
      <c r="A78" s="319"/>
      <c r="B78" s="319"/>
      <c r="C78" s="319" t="str">
        <f t="shared" si="54"/>
        <v/>
      </c>
      <c r="D78" s="320"/>
      <c r="E78" s="320">
        <v>1</v>
      </c>
      <c r="F78" s="321"/>
      <c r="G78" s="57"/>
      <c r="H78" s="57"/>
      <c r="I78" s="321"/>
      <c r="J78" s="57"/>
      <c r="K78" s="321"/>
      <c r="L78" s="321"/>
      <c r="M78" s="321"/>
      <c r="N78" s="322"/>
      <c r="O78" s="322"/>
      <c r="P78" s="109" t="s">
        <v>1301</v>
      </c>
      <c r="Q78" s="110" t="s">
        <v>1595</v>
      </c>
      <c r="R78" s="110" t="s">
        <v>1514</v>
      </c>
      <c r="S78" s="20" t="s">
        <v>1594</v>
      </c>
      <c r="T78" s="17">
        <v>1991</v>
      </c>
      <c r="U78" s="277" t="s">
        <v>1552</v>
      </c>
      <c r="V78" s="17">
        <v>2016</v>
      </c>
      <c r="W78" s="278" t="s">
        <v>1182</v>
      </c>
      <c r="X78" s="138">
        <v>2018</v>
      </c>
      <c r="Y78" s="287"/>
      <c r="Z78" s="28"/>
      <c r="AA78" s="284">
        <f t="shared" si="55"/>
        <v>2</v>
      </c>
      <c r="AB78" s="25" t="s">
        <v>698</v>
      </c>
      <c r="AC78" s="290">
        <v>2018</v>
      </c>
      <c r="AD78" s="21" t="s">
        <v>121</v>
      </c>
      <c r="AE78" s="304"/>
      <c r="AF78" s="16" t="s">
        <v>375</v>
      </c>
      <c r="AG78" s="398"/>
      <c r="CJ78" s="399"/>
      <c r="CK78" s="339" t="str">
        <f t="shared" si="56"/>
        <v>Schwendener Marvin</v>
      </c>
      <c r="CN78" s="338" t="str">
        <f t="shared" si="58"/>
        <v>D</v>
      </c>
      <c r="CO78" s="303"/>
      <c r="CP78" s="257"/>
      <c r="CQ78" s="250"/>
      <c r="CR78" s="251"/>
      <c r="CS78" s="252"/>
      <c r="CT78" s="250"/>
      <c r="CU78" s="251"/>
      <c r="CV78" s="252"/>
      <c r="CW78" s="250"/>
      <c r="CX78" s="251"/>
      <c r="CY78" s="252"/>
      <c r="CZ78" s="250"/>
      <c r="DA78" s="251"/>
      <c r="DB78" s="252"/>
      <c r="DC78" s="250"/>
      <c r="DD78" s="251"/>
      <c r="DE78" s="252"/>
      <c r="DF78" s="249"/>
      <c r="DG78" s="250"/>
      <c r="DH78" s="251"/>
      <c r="DI78" s="252"/>
      <c r="DO78" s="340"/>
      <c r="DQ78" s="341"/>
      <c r="ES78" s="400"/>
    </row>
    <row r="79" spans="1:150" s="338" customFormat="1" x14ac:dyDescent="0.25">
      <c r="A79" s="319"/>
      <c r="B79" s="319"/>
      <c r="C79" s="319">
        <f t="shared" si="54"/>
        <v>1</v>
      </c>
      <c r="D79" s="320"/>
      <c r="E79" s="320"/>
      <c r="F79" s="321"/>
      <c r="G79" s="57"/>
      <c r="H79" s="57">
        <v>1</v>
      </c>
      <c r="I79" s="321">
        <v>1</v>
      </c>
      <c r="J79" s="57"/>
      <c r="K79" s="321"/>
      <c r="L79" s="321"/>
      <c r="M79" s="321"/>
      <c r="N79" s="322">
        <v>1</v>
      </c>
      <c r="O79" s="322"/>
      <c r="P79" s="109" t="s">
        <v>358</v>
      </c>
      <c r="Q79" s="110" t="s">
        <v>1125</v>
      </c>
      <c r="R79" s="110" t="s">
        <v>928</v>
      </c>
      <c r="S79" s="20" t="s">
        <v>1126</v>
      </c>
      <c r="T79" s="17">
        <v>1954</v>
      </c>
      <c r="U79" s="277" t="s">
        <v>126</v>
      </c>
      <c r="V79" s="17">
        <v>1973</v>
      </c>
      <c r="W79" s="278" t="s">
        <v>1127</v>
      </c>
      <c r="X79" s="138">
        <v>1979</v>
      </c>
      <c r="Y79" s="287"/>
      <c r="Z79" s="28"/>
      <c r="AA79" s="284">
        <f t="shared" si="55"/>
        <v>45</v>
      </c>
      <c r="AB79" s="25" t="s">
        <v>110</v>
      </c>
      <c r="AC79" s="290">
        <v>2015</v>
      </c>
      <c r="AD79" s="21" t="s">
        <v>105</v>
      </c>
      <c r="AE79" s="304"/>
      <c r="AF79" s="285" t="s">
        <v>1078</v>
      </c>
      <c r="AG79" s="398"/>
      <c r="CJ79" s="338" t="str">
        <f t="shared" si="59"/>
        <v/>
      </c>
      <c r="CK79" s="338" t="str">
        <f t="shared" si="56"/>
        <v>Reber Erich</v>
      </c>
      <c r="CM79" s="338">
        <f t="shared" si="57"/>
        <v>45</v>
      </c>
      <c r="CN79" s="338" t="str">
        <f t="shared" si="58"/>
        <v>C</v>
      </c>
      <c r="CO79" s="303" t="str">
        <f t="shared" si="53"/>
        <v>C</v>
      </c>
      <c r="CP79" s="400">
        <v>3211</v>
      </c>
      <c r="CQ79" s="250">
        <v>772</v>
      </c>
      <c r="CR79" s="251">
        <f t="shared" si="47"/>
        <v>8</v>
      </c>
      <c r="CS79" s="252" t="str">
        <f t="shared" si="48"/>
        <v>Projektingenieur 8 (Bau)</v>
      </c>
      <c r="CT79" s="250">
        <v>772</v>
      </c>
      <c r="CU79" s="251">
        <f>VLOOKUP($CT79,Funktionsbezeichnungen,3,0)</f>
        <v>8</v>
      </c>
      <c r="CV79" s="252" t="str">
        <f>VLOOKUP($CT79,Funktionsbezeichnungen,2,0)</f>
        <v>Projektingenieur 8 (Bau)</v>
      </c>
      <c r="CW79" s="250"/>
      <c r="CX79" s="251"/>
      <c r="CY79" s="252"/>
      <c r="CZ79" s="250"/>
      <c r="DA79" s="251"/>
      <c r="DB79" s="252"/>
      <c r="DC79" s="250"/>
      <c r="DD79" s="251"/>
      <c r="DE79" s="252"/>
      <c r="DF79" s="249"/>
      <c r="DG79" s="250"/>
      <c r="DH79" s="251"/>
      <c r="DI79" s="252"/>
      <c r="DN79" s="338">
        <f t="shared" si="60"/>
        <v>3211</v>
      </c>
      <c r="DO79" s="340">
        <v>6</v>
      </c>
      <c r="DP79" s="338">
        <v>0</v>
      </c>
      <c r="DQ79" s="341" t="s">
        <v>968</v>
      </c>
      <c r="ES79" s="400">
        <v>4250</v>
      </c>
      <c r="ET79" s="338" t="s">
        <v>1322</v>
      </c>
    </row>
    <row r="80" spans="1:150" s="338" customFormat="1" ht="15.75" x14ac:dyDescent="0.25">
      <c r="A80" s="319"/>
      <c r="B80" s="319"/>
      <c r="C80" s="319">
        <f t="shared" si="54"/>
        <v>1</v>
      </c>
      <c r="D80" s="320"/>
      <c r="E80" s="320"/>
      <c r="F80" s="321"/>
      <c r="G80" s="57"/>
      <c r="H80" s="57">
        <v>1</v>
      </c>
      <c r="I80" s="321">
        <v>1</v>
      </c>
      <c r="J80" s="57"/>
      <c r="K80" s="321"/>
      <c r="L80" s="321"/>
      <c r="M80" s="321"/>
      <c r="N80" s="322"/>
      <c r="O80" s="322"/>
      <c r="P80" s="109" t="s">
        <v>1303</v>
      </c>
      <c r="Q80" s="110" t="s">
        <v>477</v>
      </c>
      <c r="R80" s="110" t="s">
        <v>928</v>
      </c>
      <c r="S80" s="20" t="s">
        <v>134</v>
      </c>
      <c r="T80" s="17">
        <v>1954</v>
      </c>
      <c r="U80" s="277" t="s">
        <v>126</v>
      </c>
      <c r="V80" s="17">
        <v>1974</v>
      </c>
      <c r="W80" s="278"/>
      <c r="X80" s="138"/>
      <c r="Y80" s="287"/>
      <c r="Z80" s="28" t="s">
        <v>135</v>
      </c>
      <c r="AA80" s="284">
        <f t="shared" si="55"/>
        <v>44</v>
      </c>
      <c r="AB80" s="25" t="s">
        <v>110</v>
      </c>
      <c r="AC80" s="290">
        <v>1996</v>
      </c>
      <c r="AD80" s="21" t="s">
        <v>1040</v>
      </c>
      <c r="AE80" s="304"/>
      <c r="AF80" s="16" t="s">
        <v>404</v>
      </c>
      <c r="AG80" s="398"/>
      <c r="CJ80" s="338" t="str">
        <f>IF(CN80=CO80,"","anders")</f>
        <v/>
      </c>
      <c r="CK80" s="338" t="str">
        <f t="shared" si="56"/>
        <v>Imesch Robert</v>
      </c>
      <c r="CM80" s="338">
        <f t="shared" si="57"/>
        <v>44</v>
      </c>
      <c r="CN80" s="338" t="str">
        <f t="shared" si="58"/>
        <v xml:space="preserve"> D/C 2)</v>
      </c>
      <c r="CO80" s="303" t="str">
        <f>VLOOKUP(CP80,Kategorie,2,0)</f>
        <v xml:space="preserve"> D/C 2)</v>
      </c>
      <c r="CP80" s="400">
        <v>4249</v>
      </c>
      <c r="CQ80" s="250">
        <v>772</v>
      </c>
      <c r="CR80" s="251">
        <f t="shared" si="47"/>
        <v>8</v>
      </c>
      <c r="CS80" s="252" t="str">
        <f t="shared" si="48"/>
        <v>Projektingenieur 8 (Bau)</v>
      </c>
      <c r="CT80" s="250">
        <v>772</v>
      </c>
      <c r="CU80" s="251">
        <f>VLOOKUP($CT80,Funktionsbezeichnungen,3,0)</f>
        <v>8</v>
      </c>
      <c r="CV80" s="252" t="str">
        <f>VLOOKUP($CT80,Funktionsbezeichnungen,2,0)</f>
        <v>Projektingenieur 8 (Bau)</v>
      </c>
      <c r="CW80" s="250">
        <v>772</v>
      </c>
      <c r="CX80" s="251">
        <f>VLOOKUP($CW80,Funktionsbezeichnungen,3,0)</f>
        <v>8</v>
      </c>
      <c r="CY80" s="252" t="str">
        <f>VLOOKUP($CW80,Funktionsbezeichnungen,2,0)</f>
        <v>Projektingenieur 8 (Bau)</v>
      </c>
      <c r="CZ80" s="250">
        <v>772</v>
      </c>
      <c r="DA80" s="251">
        <f>VLOOKUP($CZ80,Funktionsbezeichnungen,3,0)</f>
        <v>8</v>
      </c>
      <c r="DB80" s="252" t="str">
        <f>VLOOKUP($CZ80,Funktionsbezeichnungen,2,0)</f>
        <v>Projektingenieur 8 (Bau)</v>
      </c>
      <c r="DC80" s="250">
        <v>772</v>
      </c>
      <c r="DD80" s="251">
        <f>VLOOKUP($DC80,Funktionsbezeichnungen,3,0)</f>
        <v>8</v>
      </c>
      <c r="DE80" s="252" t="str">
        <f>VLOOKUP($DC80,Funktionsbezeichnungen,2,0)</f>
        <v>Projektingenieur 8 (Bau)</v>
      </c>
      <c r="DF80" s="249"/>
      <c r="DG80" s="251">
        <v>772</v>
      </c>
      <c r="DH80" s="251">
        <f>VLOOKUP($DG80,Funktionsbezeichnungen,3,0)</f>
        <v>8</v>
      </c>
      <c r="DI80" s="252" t="str">
        <f>VLOOKUP($DG80,Funktionsbezeichnungen,2,0)</f>
        <v>Projektingenieur 8 (Bau)</v>
      </c>
      <c r="DN80" s="338">
        <f>+CP80</f>
        <v>4249</v>
      </c>
      <c r="DO80" s="340">
        <v>6</v>
      </c>
      <c r="DP80" s="338">
        <v>0</v>
      </c>
      <c r="DQ80" s="341" t="s">
        <v>968</v>
      </c>
      <c r="ES80" s="400">
        <v>5630</v>
      </c>
      <c r="ET80" s="338" t="s">
        <v>121</v>
      </c>
    </row>
    <row r="81" spans="1:150" s="338" customFormat="1" ht="15.75" x14ac:dyDescent="0.25">
      <c r="A81" s="319"/>
      <c r="B81" s="319"/>
      <c r="C81" s="319">
        <f t="shared" si="54"/>
        <v>1</v>
      </c>
      <c r="D81" s="320"/>
      <c r="E81" s="320"/>
      <c r="F81" s="321"/>
      <c r="G81" s="57"/>
      <c r="H81" s="57">
        <v>1</v>
      </c>
      <c r="I81" s="321">
        <v>1</v>
      </c>
      <c r="J81" s="57">
        <v>1</v>
      </c>
      <c r="K81" s="321"/>
      <c r="L81" s="321"/>
      <c r="M81" s="321"/>
      <c r="N81" s="322"/>
      <c r="O81" s="322"/>
      <c r="P81" s="109" t="s">
        <v>1303</v>
      </c>
      <c r="Q81" s="110" t="s">
        <v>478</v>
      </c>
      <c r="R81" s="110" t="s">
        <v>928</v>
      </c>
      <c r="S81" s="20" t="s">
        <v>136</v>
      </c>
      <c r="T81" s="17">
        <v>1955</v>
      </c>
      <c r="U81" s="277" t="s">
        <v>126</v>
      </c>
      <c r="V81" s="17">
        <v>1975</v>
      </c>
      <c r="W81" s="278"/>
      <c r="X81" s="138"/>
      <c r="Y81" s="287"/>
      <c r="Z81" s="28" t="s">
        <v>135</v>
      </c>
      <c r="AA81" s="284">
        <f t="shared" si="55"/>
        <v>43</v>
      </c>
      <c r="AB81" s="25" t="s">
        <v>110</v>
      </c>
      <c r="AC81" s="290">
        <v>1996</v>
      </c>
      <c r="AD81" s="21" t="s">
        <v>1040</v>
      </c>
      <c r="AE81" s="304"/>
      <c r="AF81" s="16" t="s">
        <v>404</v>
      </c>
      <c r="AG81" s="398"/>
      <c r="CJ81" s="338" t="str">
        <f>IF(CN81=CO81,"","anders")</f>
        <v/>
      </c>
      <c r="CK81" s="338" t="str">
        <f t="shared" si="56"/>
        <v>Flückiger Hans Peter</v>
      </c>
      <c r="CM81" s="338">
        <f t="shared" si="57"/>
        <v>43</v>
      </c>
      <c r="CN81" s="338" t="str">
        <f t="shared" si="58"/>
        <v xml:space="preserve"> D/C 2)</v>
      </c>
      <c r="CO81" s="303" t="str">
        <f>VLOOKUP(CP81,Kategorie,2,0)</f>
        <v xml:space="preserve"> D/C 2)</v>
      </c>
      <c r="CP81" s="400">
        <v>4250</v>
      </c>
      <c r="CQ81" s="250">
        <v>772</v>
      </c>
      <c r="CR81" s="251">
        <f t="shared" si="47"/>
        <v>8</v>
      </c>
      <c r="CS81" s="252" t="str">
        <f t="shared" si="48"/>
        <v>Projektingenieur 8 (Bau)</v>
      </c>
      <c r="CT81" s="250">
        <v>772</v>
      </c>
      <c r="CU81" s="251">
        <f>VLOOKUP($CT81,Funktionsbezeichnungen,3,0)</f>
        <v>8</v>
      </c>
      <c r="CV81" s="252" t="str">
        <f>VLOOKUP($CT81,Funktionsbezeichnungen,2,0)</f>
        <v>Projektingenieur 8 (Bau)</v>
      </c>
      <c r="CW81" s="250">
        <v>772</v>
      </c>
      <c r="CX81" s="251">
        <f>VLOOKUP($CW81,Funktionsbezeichnungen,3,0)</f>
        <v>8</v>
      </c>
      <c r="CY81" s="252" t="str">
        <f>VLOOKUP($CW81,Funktionsbezeichnungen,2,0)</f>
        <v>Projektingenieur 8 (Bau)</v>
      </c>
      <c r="CZ81" s="250">
        <v>772</v>
      </c>
      <c r="DA81" s="251">
        <f>VLOOKUP($CZ81,Funktionsbezeichnungen,3,0)</f>
        <v>8</v>
      </c>
      <c r="DB81" s="252" t="str">
        <f>VLOOKUP($CZ81,Funktionsbezeichnungen,2,0)</f>
        <v>Projektingenieur 8 (Bau)</v>
      </c>
      <c r="DC81" s="250">
        <v>772</v>
      </c>
      <c r="DD81" s="251">
        <f>VLOOKUP($DC81,Funktionsbezeichnungen,3,0)</f>
        <v>8</v>
      </c>
      <c r="DE81" s="252" t="str">
        <f>VLOOKUP($DC81,Funktionsbezeichnungen,2,0)</f>
        <v>Projektingenieur 8 (Bau)</v>
      </c>
      <c r="DF81" s="249"/>
      <c r="DG81" s="251">
        <v>772</v>
      </c>
      <c r="DH81" s="251">
        <f>VLOOKUP($DG81,Funktionsbezeichnungen,3,0)</f>
        <v>8</v>
      </c>
      <c r="DI81" s="252" t="str">
        <f>VLOOKUP($DG81,Funktionsbezeichnungen,2,0)</f>
        <v>Projektingenieur 8 (Bau)</v>
      </c>
      <c r="DN81" s="338">
        <f>+CP81</f>
        <v>4250</v>
      </c>
      <c r="DO81" s="340">
        <v>6</v>
      </c>
      <c r="DP81" s="338">
        <v>0</v>
      </c>
      <c r="DQ81" s="341" t="s">
        <v>968</v>
      </c>
      <c r="ES81" s="400">
        <v>7641</v>
      </c>
      <c r="ET81" s="338" t="s">
        <v>121</v>
      </c>
    </row>
    <row r="82" spans="1:150" s="338" customFormat="1" x14ac:dyDescent="0.25">
      <c r="A82" s="319"/>
      <c r="B82" s="319"/>
      <c r="C82" s="319">
        <f t="shared" si="54"/>
        <v>1</v>
      </c>
      <c r="D82" s="320"/>
      <c r="E82" s="320"/>
      <c r="F82" s="321"/>
      <c r="G82" s="57"/>
      <c r="H82" s="57"/>
      <c r="I82" s="321">
        <v>1</v>
      </c>
      <c r="J82" s="57"/>
      <c r="K82" s="321"/>
      <c r="L82" s="321"/>
      <c r="M82" s="321"/>
      <c r="N82" s="322"/>
      <c r="O82" s="322"/>
      <c r="P82" s="109" t="s">
        <v>361</v>
      </c>
      <c r="Q82" s="110" t="s">
        <v>476</v>
      </c>
      <c r="R82" s="110" t="s">
        <v>928</v>
      </c>
      <c r="S82" s="29" t="s">
        <v>127</v>
      </c>
      <c r="T82" s="17">
        <v>1956</v>
      </c>
      <c r="U82" s="277" t="s">
        <v>126</v>
      </c>
      <c r="V82" s="17">
        <v>1976</v>
      </c>
      <c r="W82" s="278"/>
      <c r="X82" s="138"/>
      <c r="Y82" s="287"/>
      <c r="Z82" s="28" t="s">
        <v>242</v>
      </c>
      <c r="AA82" s="284">
        <f t="shared" si="55"/>
        <v>42</v>
      </c>
      <c r="AB82" s="25" t="s">
        <v>686</v>
      </c>
      <c r="AC82" s="290">
        <v>1973</v>
      </c>
      <c r="AD82" s="21" t="s">
        <v>105</v>
      </c>
      <c r="AE82" s="304"/>
      <c r="AF82" s="16" t="s">
        <v>423</v>
      </c>
      <c r="AG82" s="398"/>
      <c r="CJ82" s="338" t="str">
        <f t="shared" si="59"/>
        <v/>
      </c>
      <c r="CK82" s="338" t="str">
        <f t="shared" si="56"/>
        <v>Aebi Roger</v>
      </c>
      <c r="CM82" s="338">
        <f t="shared" si="57"/>
        <v>42</v>
      </c>
      <c r="CN82" s="338" t="str">
        <f t="shared" si="58"/>
        <v>C</v>
      </c>
      <c r="CO82" s="303" t="str">
        <f t="shared" si="53"/>
        <v>C</v>
      </c>
      <c r="CP82" s="400">
        <v>6622</v>
      </c>
      <c r="CQ82" s="250">
        <v>772</v>
      </c>
      <c r="CR82" s="251">
        <f t="shared" si="47"/>
        <v>8</v>
      </c>
      <c r="CS82" s="252" t="str">
        <f t="shared" si="48"/>
        <v>Projektingenieur 8 (Bau)</v>
      </c>
      <c r="CT82" s="250">
        <v>772</v>
      </c>
      <c r="CU82" s="251">
        <f>VLOOKUP($CT82,Funktionsbezeichnungen,3,0)</f>
        <v>8</v>
      </c>
      <c r="CV82" s="252" t="str">
        <f>VLOOKUP($CT82,Funktionsbezeichnungen,2,0)</f>
        <v>Projektingenieur 8 (Bau)</v>
      </c>
      <c r="CW82" s="250">
        <v>772</v>
      </c>
      <c r="CX82" s="251">
        <f t="shared" si="51"/>
        <v>8</v>
      </c>
      <c r="CY82" s="252" t="str">
        <f t="shared" si="52"/>
        <v>Projektingenieur 8 (Bau)</v>
      </c>
      <c r="CZ82" s="250">
        <v>772</v>
      </c>
      <c r="DA82" s="251">
        <f t="shared" ref="DA82:DA110" si="61">VLOOKUP($CZ82,Funktionsbezeichnungen,3,0)</f>
        <v>8</v>
      </c>
      <c r="DB82" s="252" t="str">
        <f t="shared" ref="DB82:DB110" si="62">VLOOKUP($CZ82,Funktionsbezeichnungen,2,0)</f>
        <v>Projektingenieur 8 (Bau)</v>
      </c>
      <c r="DC82" s="250">
        <v>772</v>
      </c>
      <c r="DD82" s="251">
        <f t="shared" ref="DD82:DD112" si="63">VLOOKUP($DC82,Funktionsbezeichnungen,3,0)</f>
        <v>8</v>
      </c>
      <c r="DE82" s="252" t="str">
        <f t="shared" ref="DE82:DE112" si="64">VLOOKUP($DC82,Funktionsbezeichnungen,2,0)</f>
        <v>Projektingenieur 8 (Bau)</v>
      </c>
      <c r="DF82" s="249"/>
      <c r="DG82" s="251">
        <v>772</v>
      </c>
      <c r="DH82" s="251">
        <f t="shared" ref="DH82:DH110" si="65">VLOOKUP($DG82,Funktionsbezeichnungen,3,0)</f>
        <v>8</v>
      </c>
      <c r="DI82" s="252" t="str">
        <f t="shared" ref="DI82:DI110" si="66">VLOOKUP($DG82,Funktionsbezeichnungen,2,0)</f>
        <v>Projektingenieur 8 (Bau)</v>
      </c>
      <c r="DN82" s="338">
        <f t="shared" si="60"/>
        <v>6622</v>
      </c>
      <c r="DO82" s="340">
        <v>6</v>
      </c>
      <c r="DP82" s="338">
        <v>0</v>
      </c>
      <c r="DQ82" s="341" t="s">
        <v>969</v>
      </c>
      <c r="ES82" s="400">
        <v>6765</v>
      </c>
      <c r="ET82" s="338" t="s">
        <v>121</v>
      </c>
    </row>
    <row r="83" spans="1:150" s="338" customFormat="1" x14ac:dyDescent="0.25">
      <c r="A83" s="319"/>
      <c r="B83" s="319"/>
      <c r="C83" s="319">
        <f t="shared" si="54"/>
        <v>1</v>
      </c>
      <c r="D83" s="320"/>
      <c r="E83" s="320"/>
      <c r="F83" s="321"/>
      <c r="G83" s="57"/>
      <c r="H83" s="57">
        <v>1</v>
      </c>
      <c r="I83" s="321">
        <v>1</v>
      </c>
      <c r="J83" s="57"/>
      <c r="K83" s="321"/>
      <c r="L83" s="321"/>
      <c r="M83" s="321"/>
      <c r="N83" s="322"/>
      <c r="O83" s="322"/>
      <c r="P83" s="109" t="s">
        <v>358</v>
      </c>
      <c r="Q83" s="110" t="s">
        <v>486</v>
      </c>
      <c r="R83" s="110" t="s">
        <v>928</v>
      </c>
      <c r="S83" s="20" t="s">
        <v>138</v>
      </c>
      <c r="T83" s="17">
        <v>1964</v>
      </c>
      <c r="U83" s="277" t="s">
        <v>126</v>
      </c>
      <c r="V83" s="17">
        <v>1985</v>
      </c>
      <c r="W83" s="278"/>
      <c r="X83" s="138"/>
      <c r="Y83" s="287"/>
      <c r="Z83" s="28" t="s">
        <v>203</v>
      </c>
      <c r="AA83" s="284">
        <f t="shared" si="55"/>
        <v>33</v>
      </c>
      <c r="AB83" s="25" t="s">
        <v>110</v>
      </c>
      <c r="AC83" s="290">
        <v>1985</v>
      </c>
      <c r="AD83" s="21" t="s">
        <v>105</v>
      </c>
      <c r="AE83" s="304"/>
      <c r="AF83" s="16" t="s">
        <v>376</v>
      </c>
      <c r="AG83" s="398"/>
      <c r="CJ83" s="338" t="str">
        <f t="shared" si="59"/>
        <v/>
      </c>
      <c r="CK83" s="338" t="str">
        <f t="shared" si="56"/>
        <v>Oehen Beat</v>
      </c>
      <c r="CM83" s="338">
        <f t="shared" si="57"/>
        <v>33</v>
      </c>
      <c r="CN83" s="338" t="str">
        <f t="shared" si="58"/>
        <v>C</v>
      </c>
      <c r="CO83" s="303" t="str">
        <f t="shared" si="53"/>
        <v>C</v>
      </c>
      <c r="CP83" s="400">
        <v>7622</v>
      </c>
      <c r="CQ83" s="250">
        <v>772</v>
      </c>
      <c r="CR83" s="251">
        <f t="shared" si="47"/>
        <v>8</v>
      </c>
      <c r="CS83" s="252" t="str">
        <f t="shared" si="48"/>
        <v>Projektingenieur 8 (Bau)</v>
      </c>
      <c r="CT83" s="250">
        <v>772</v>
      </c>
      <c r="CU83" s="251">
        <f t="shared" ref="CU83:CU113" si="67">VLOOKUP($CT83,Funktionsbezeichnungen,3,0)</f>
        <v>8</v>
      </c>
      <c r="CV83" s="252" t="str">
        <f t="shared" ref="CV83:CV113" si="68">VLOOKUP($CT83,Funktionsbezeichnungen,2,0)</f>
        <v>Projektingenieur 8 (Bau)</v>
      </c>
      <c r="CW83" s="250">
        <v>772</v>
      </c>
      <c r="CX83" s="251">
        <f t="shared" si="51"/>
        <v>8</v>
      </c>
      <c r="CY83" s="252" t="str">
        <f t="shared" si="52"/>
        <v>Projektingenieur 8 (Bau)</v>
      </c>
      <c r="CZ83" s="250">
        <v>772</v>
      </c>
      <c r="DA83" s="251">
        <f t="shared" si="61"/>
        <v>8</v>
      </c>
      <c r="DB83" s="252" t="str">
        <f t="shared" si="62"/>
        <v>Projektingenieur 8 (Bau)</v>
      </c>
      <c r="DC83" s="250">
        <v>772</v>
      </c>
      <c r="DD83" s="251">
        <f t="shared" si="63"/>
        <v>8</v>
      </c>
      <c r="DE83" s="252" t="str">
        <f t="shared" si="64"/>
        <v>Projektingenieur 8 (Bau)</v>
      </c>
      <c r="DF83" s="249"/>
      <c r="DG83" s="250">
        <v>772</v>
      </c>
      <c r="DH83" s="251">
        <f t="shared" si="65"/>
        <v>8</v>
      </c>
      <c r="DI83" s="252" t="str">
        <f t="shared" si="66"/>
        <v>Projektingenieur 8 (Bau)</v>
      </c>
      <c r="DN83" s="338">
        <f t="shared" si="60"/>
        <v>7622</v>
      </c>
      <c r="DO83" s="340">
        <v>6</v>
      </c>
      <c r="DP83" s="338">
        <v>0</v>
      </c>
      <c r="DQ83" s="341" t="s">
        <v>968</v>
      </c>
      <c r="ES83" s="400">
        <v>5631</v>
      </c>
      <c r="ET83" s="338" t="s">
        <v>121</v>
      </c>
    </row>
    <row r="84" spans="1:150" s="338" customFormat="1" ht="27" x14ac:dyDescent="0.25">
      <c r="A84" s="319"/>
      <c r="B84" s="319"/>
      <c r="C84" s="319" t="str">
        <f t="shared" si="54"/>
        <v/>
      </c>
      <c r="D84" s="320"/>
      <c r="E84" s="320">
        <v>1</v>
      </c>
      <c r="F84" s="321"/>
      <c r="G84" s="57"/>
      <c r="H84" s="57">
        <v>1</v>
      </c>
      <c r="I84" s="321"/>
      <c r="J84" s="57"/>
      <c r="K84" s="321"/>
      <c r="L84" s="321"/>
      <c r="M84" s="321"/>
      <c r="N84" s="322"/>
      <c r="O84" s="322"/>
      <c r="P84" s="109" t="s">
        <v>1301</v>
      </c>
      <c r="Q84" s="110" t="s">
        <v>1258</v>
      </c>
      <c r="R84" s="110" t="s">
        <v>928</v>
      </c>
      <c r="S84" s="27" t="s">
        <v>1259</v>
      </c>
      <c r="T84" s="17">
        <v>1972</v>
      </c>
      <c r="U84" s="277" t="s">
        <v>1260</v>
      </c>
      <c r="V84" s="17">
        <v>2009</v>
      </c>
      <c r="W84" s="278"/>
      <c r="X84" s="138"/>
      <c r="Y84" s="287"/>
      <c r="Z84" s="25"/>
      <c r="AA84" s="284">
        <f t="shared" si="55"/>
        <v>9</v>
      </c>
      <c r="AB84" s="287" t="s">
        <v>1261</v>
      </c>
      <c r="AC84" s="21">
        <v>2017</v>
      </c>
      <c r="AD84" s="21" t="s">
        <v>105</v>
      </c>
      <c r="AE84" s="304"/>
      <c r="AF84" s="288" t="s">
        <v>376</v>
      </c>
      <c r="AG84" s="398"/>
      <c r="CJ84" s="399" t="e">
        <f>IF(CN84=CO84,"","anders")</f>
        <v>#N/A</v>
      </c>
      <c r="CK84" s="339" t="str">
        <f t="shared" si="56"/>
        <v>Hagmann Andreas</v>
      </c>
      <c r="CM84" s="338">
        <f t="shared" si="57"/>
        <v>9</v>
      </c>
      <c r="CN84" s="338" t="str">
        <f t="shared" si="58"/>
        <v>C</v>
      </c>
      <c r="CO84" s="303" t="e">
        <f>VLOOKUP(CP84,Kategorie,2,0)</f>
        <v>#N/A</v>
      </c>
      <c r="CP84" s="257">
        <v>3216</v>
      </c>
      <c r="CQ84" s="250">
        <v>772</v>
      </c>
      <c r="CR84" s="251">
        <f t="shared" si="47"/>
        <v>8</v>
      </c>
      <c r="CS84" s="252" t="str">
        <f t="shared" si="48"/>
        <v>Projektingenieur 8 (Bau)</v>
      </c>
      <c r="CT84" s="250"/>
      <c r="CU84" s="251"/>
      <c r="CV84" s="252"/>
      <c r="CW84" s="250"/>
      <c r="CX84" s="251"/>
      <c r="CY84" s="252"/>
      <c r="CZ84" s="250"/>
      <c r="DA84" s="251"/>
      <c r="DB84" s="252"/>
      <c r="DC84" s="250"/>
      <c r="DD84" s="251"/>
      <c r="DE84" s="252"/>
      <c r="DF84" s="249"/>
      <c r="DG84" s="250"/>
      <c r="DH84" s="251"/>
      <c r="DI84" s="252"/>
      <c r="DN84" s="338">
        <f>+CP84</f>
        <v>3216</v>
      </c>
      <c r="DO84" s="340">
        <v>6</v>
      </c>
      <c r="DP84" s="338">
        <v>0</v>
      </c>
      <c r="DQ84" s="341" t="s">
        <v>968</v>
      </c>
      <c r="ES84" s="400">
        <v>4354</v>
      </c>
      <c r="ET84" s="338" t="s">
        <v>121</v>
      </c>
    </row>
    <row r="85" spans="1:150" s="338" customFormat="1" x14ac:dyDescent="0.25">
      <c r="A85" s="319"/>
      <c r="B85" s="319"/>
      <c r="C85" s="319">
        <f t="shared" si="54"/>
        <v>1</v>
      </c>
      <c r="D85" s="320"/>
      <c r="E85" s="320"/>
      <c r="F85" s="321"/>
      <c r="G85" s="57"/>
      <c r="H85" s="57">
        <v>1</v>
      </c>
      <c r="I85" s="321">
        <v>1</v>
      </c>
      <c r="J85" s="57"/>
      <c r="K85" s="321"/>
      <c r="L85" s="321"/>
      <c r="M85" s="321"/>
      <c r="N85" s="322"/>
      <c r="O85" s="322"/>
      <c r="P85" s="109" t="s">
        <v>358</v>
      </c>
      <c r="Q85" s="110" t="s">
        <v>494</v>
      </c>
      <c r="R85" s="110" t="s">
        <v>928</v>
      </c>
      <c r="S85" s="27" t="s">
        <v>178</v>
      </c>
      <c r="T85" s="17">
        <v>1978</v>
      </c>
      <c r="U85" s="277" t="s">
        <v>235</v>
      </c>
      <c r="V85" s="17">
        <v>2001</v>
      </c>
      <c r="W85" s="278"/>
      <c r="X85" s="138"/>
      <c r="Y85" s="287"/>
      <c r="Z85" s="25" t="s">
        <v>289</v>
      </c>
      <c r="AA85" s="284">
        <f t="shared" si="55"/>
        <v>17</v>
      </c>
      <c r="AB85" s="25" t="s">
        <v>110</v>
      </c>
      <c r="AC85" s="290">
        <v>2002</v>
      </c>
      <c r="AD85" s="21" t="s">
        <v>105</v>
      </c>
      <c r="AE85" s="304"/>
      <c r="AF85" s="16" t="s">
        <v>376</v>
      </c>
      <c r="AG85" s="398"/>
      <c r="CJ85" s="338" t="str">
        <f t="shared" si="59"/>
        <v/>
      </c>
      <c r="CK85" s="338" t="str">
        <f t="shared" si="56"/>
        <v>Thalmann Patric</v>
      </c>
      <c r="CM85" s="338">
        <f t="shared" si="57"/>
        <v>17</v>
      </c>
      <c r="CN85" s="338" t="str">
        <f t="shared" si="58"/>
        <v>C</v>
      </c>
      <c r="CO85" s="303" t="str">
        <f t="shared" si="53"/>
        <v>C</v>
      </c>
      <c r="CP85" s="400">
        <v>9658</v>
      </c>
      <c r="CQ85" s="250">
        <v>772</v>
      </c>
      <c r="CR85" s="251">
        <f t="shared" si="47"/>
        <v>8</v>
      </c>
      <c r="CS85" s="252" t="str">
        <f t="shared" si="48"/>
        <v>Projektingenieur 8 (Bau)</v>
      </c>
      <c r="CT85" s="250">
        <v>772</v>
      </c>
      <c r="CU85" s="251">
        <f t="shared" si="67"/>
        <v>8</v>
      </c>
      <c r="CV85" s="252" t="str">
        <f t="shared" si="68"/>
        <v>Projektingenieur 8 (Bau)</v>
      </c>
      <c r="CW85" s="250">
        <v>772</v>
      </c>
      <c r="CX85" s="251">
        <f>VLOOKUP($CW85,Funktionsbezeichnungen,3,0)</f>
        <v>8</v>
      </c>
      <c r="CY85" s="252" t="str">
        <f>VLOOKUP($CW85,Funktionsbezeichnungen,2,0)</f>
        <v>Projektingenieur 8 (Bau)</v>
      </c>
      <c r="CZ85" s="250">
        <v>771</v>
      </c>
      <c r="DA85" s="251">
        <f>VLOOKUP($CZ85,Funktionsbezeichnungen,3,0)</f>
        <v>7</v>
      </c>
      <c r="DB85" s="252" t="str">
        <f>VLOOKUP($CZ85,Funktionsbezeichnungen,2,0)</f>
        <v>Projektingenieur 7 (Bau)</v>
      </c>
      <c r="DC85" s="250">
        <v>771</v>
      </c>
      <c r="DD85" s="251">
        <f>VLOOKUP($DC85,Funktionsbezeichnungen,3,0)</f>
        <v>7</v>
      </c>
      <c r="DE85" s="252" t="str">
        <f>VLOOKUP($DC85,Funktionsbezeichnungen,2,0)</f>
        <v>Projektingenieur 7 (Bau)</v>
      </c>
      <c r="DF85" s="249"/>
      <c r="DG85" s="250">
        <v>771</v>
      </c>
      <c r="DH85" s="251">
        <f>VLOOKUP($DG85,Funktionsbezeichnungen,3,0)</f>
        <v>7</v>
      </c>
      <c r="DI85" s="252" t="str">
        <f>VLOOKUP($DG85,Funktionsbezeichnungen,2,0)</f>
        <v>Projektingenieur 7 (Bau)</v>
      </c>
      <c r="DN85" s="338">
        <f t="shared" si="60"/>
        <v>9658</v>
      </c>
      <c r="DO85" s="340">
        <v>6</v>
      </c>
      <c r="DP85" s="338">
        <v>0</v>
      </c>
      <c r="DQ85" s="341" t="s">
        <v>968</v>
      </c>
      <c r="ES85" s="400">
        <v>6659</v>
      </c>
      <c r="ET85" s="338" t="s">
        <v>121</v>
      </c>
    </row>
    <row r="86" spans="1:150" s="338" customFormat="1" ht="27" x14ac:dyDescent="0.25">
      <c r="A86" s="319"/>
      <c r="B86" s="319"/>
      <c r="C86" s="319">
        <f t="shared" si="54"/>
        <v>1</v>
      </c>
      <c r="D86" s="320"/>
      <c r="E86" s="320">
        <v>1</v>
      </c>
      <c r="F86" s="321"/>
      <c r="G86" s="57"/>
      <c r="H86" s="57"/>
      <c r="I86" s="321"/>
      <c r="J86" s="57"/>
      <c r="K86" s="321"/>
      <c r="L86" s="321"/>
      <c r="M86" s="321"/>
      <c r="N86" s="322"/>
      <c r="O86" s="322"/>
      <c r="P86" s="109" t="s">
        <v>358</v>
      </c>
      <c r="Q86" s="110" t="s">
        <v>617</v>
      </c>
      <c r="R86" s="110" t="s">
        <v>928</v>
      </c>
      <c r="S86" s="27" t="s">
        <v>618</v>
      </c>
      <c r="T86" s="17">
        <v>1985</v>
      </c>
      <c r="U86" s="277" t="s">
        <v>235</v>
      </c>
      <c r="V86" s="17">
        <v>2006</v>
      </c>
      <c r="W86" s="277" t="s">
        <v>1555</v>
      </c>
      <c r="X86" s="138">
        <v>2015</v>
      </c>
      <c r="Y86" s="389"/>
      <c r="Z86" s="25"/>
      <c r="AA86" s="284">
        <f t="shared" si="55"/>
        <v>12</v>
      </c>
      <c r="AB86" s="287" t="s">
        <v>110</v>
      </c>
      <c r="AC86" s="21">
        <v>2010</v>
      </c>
      <c r="AD86" s="21" t="s">
        <v>121</v>
      </c>
      <c r="AE86" s="304"/>
      <c r="AF86" s="288" t="s">
        <v>376</v>
      </c>
      <c r="AG86" s="398"/>
      <c r="CJ86" s="338" t="str">
        <f t="shared" si="59"/>
        <v/>
      </c>
      <c r="CK86" s="338" t="str">
        <f t="shared" si="56"/>
        <v>Zeltner Viktor</v>
      </c>
      <c r="CM86" s="338">
        <f t="shared" si="57"/>
        <v>12</v>
      </c>
      <c r="CN86" s="338" t="str">
        <f t="shared" si="58"/>
        <v>D</v>
      </c>
      <c r="CO86" s="303" t="str">
        <f t="shared" si="53"/>
        <v>D</v>
      </c>
      <c r="CP86" s="400">
        <v>6765</v>
      </c>
      <c r="CQ86" s="250">
        <v>771</v>
      </c>
      <c r="CR86" s="251">
        <f t="shared" si="47"/>
        <v>7</v>
      </c>
      <c r="CS86" s="252" t="str">
        <f t="shared" si="48"/>
        <v>Projektingenieur 7 (Bau)</v>
      </c>
      <c r="CT86" s="250">
        <v>771</v>
      </c>
      <c r="CU86" s="251">
        <f t="shared" si="67"/>
        <v>7</v>
      </c>
      <c r="CV86" s="252" t="str">
        <f t="shared" si="68"/>
        <v>Projektingenieur 7 (Bau)</v>
      </c>
      <c r="CW86" s="250">
        <v>771</v>
      </c>
      <c r="CX86" s="251">
        <f>VLOOKUP($CW86,Funktionsbezeichnungen,3,0)</f>
        <v>7</v>
      </c>
      <c r="CY86" s="252" t="str">
        <f>VLOOKUP($CW86,Funktionsbezeichnungen,2,0)</f>
        <v>Projektingenieur 7 (Bau)</v>
      </c>
      <c r="CZ86" s="250">
        <v>733</v>
      </c>
      <c r="DA86" s="251">
        <f>VLOOKUP($CZ86,Funktionsbezeichnungen,3,0)</f>
        <v>6</v>
      </c>
      <c r="DB86" s="252" t="str">
        <f>VLOOKUP($CZ86,Funktionsbezeichnungen,2,0)</f>
        <v>Konstrukteur 6 / -planer 6 / Gruppenchef 6</v>
      </c>
      <c r="DC86" s="250">
        <v>732</v>
      </c>
      <c r="DD86" s="251">
        <f>VLOOKUP($DC86,Funktionsbezeichnungen,3,0)</f>
        <v>5</v>
      </c>
      <c r="DE86" s="252" t="str">
        <f>VLOOKUP($DC86,Funktionsbezeichnungen,2,0)</f>
        <v>Konstrukteur 5 / -planer 5</v>
      </c>
      <c r="DF86" s="249"/>
      <c r="DG86" s="251">
        <v>732</v>
      </c>
      <c r="DH86" s="251">
        <f>VLOOKUP($DG86,Funktionsbezeichnungen,3,0)</f>
        <v>5</v>
      </c>
      <c r="DI86" s="252" t="str">
        <f>VLOOKUP($DG86,Funktionsbezeichnungen,2,0)</f>
        <v>Konstrukteur 5 / -planer 5</v>
      </c>
      <c r="DN86" s="338">
        <f t="shared" si="60"/>
        <v>6765</v>
      </c>
      <c r="DO86" s="340">
        <v>6</v>
      </c>
      <c r="DP86" s="338">
        <v>0</v>
      </c>
      <c r="DQ86" s="338" t="s">
        <v>964</v>
      </c>
      <c r="ES86" s="400">
        <v>6741</v>
      </c>
      <c r="ET86" s="338" t="s">
        <v>121</v>
      </c>
    </row>
    <row r="87" spans="1:150" s="339" customFormat="1" x14ac:dyDescent="0.25">
      <c r="A87" s="319"/>
      <c r="B87" s="319"/>
      <c r="C87" s="319" t="str">
        <f t="shared" si="54"/>
        <v/>
      </c>
      <c r="D87" s="320"/>
      <c r="E87" s="320"/>
      <c r="F87" s="321">
        <v>1</v>
      </c>
      <c r="G87" s="57"/>
      <c r="H87" s="57">
        <v>1</v>
      </c>
      <c r="I87" s="321"/>
      <c r="J87" s="57"/>
      <c r="K87" s="321"/>
      <c r="L87" s="321"/>
      <c r="M87" s="321"/>
      <c r="N87" s="322"/>
      <c r="O87" s="322"/>
      <c r="P87" s="109" t="s">
        <v>1301</v>
      </c>
      <c r="Q87" s="110" t="s">
        <v>1528</v>
      </c>
      <c r="R87" s="110" t="s">
        <v>928</v>
      </c>
      <c r="S87" s="27" t="s">
        <v>1529</v>
      </c>
      <c r="T87" s="17">
        <v>1989</v>
      </c>
      <c r="U87" s="277" t="s">
        <v>1531</v>
      </c>
      <c r="V87" s="17">
        <v>2008</v>
      </c>
      <c r="W87" s="277" t="s">
        <v>1530</v>
      </c>
      <c r="X87" s="138">
        <v>2014</v>
      </c>
      <c r="Y87" s="389" t="s">
        <v>1547</v>
      </c>
      <c r="Z87" s="25"/>
      <c r="AA87" s="284">
        <f t="shared" si="55"/>
        <v>4</v>
      </c>
      <c r="AB87" s="287" t="s">
        <v>110</v>
      </c>
      <c r="AC87" s="21">
        <v>2018</v>
      </c>
      <c r="AD87" s="21" t="s">
        <v>121</v>
      </c>
      <c r="AE87" s="364"/>
      <c r="AF87" s="288" t="s">
        <v>376</v>
      </c>
      <c r="AG87" s="413"/>
      <c r="CN87" s="339" t="str">
        <f t="shared" si="58"/>
        <v>D</v>
      </c>
      <c r="CO87" s="414"/>
      <c r="CP87" s="257"/>
      <c r="CQ87" s="415"/>
      <c r="CR87" s="416"/>
      <c r="CS87" s="417"/>
      <c r="CT87" s="415"/>
      <c r="CU87" s="416"/>
      <c r="CV87" s="417"/>
      <c r="CW87" s="415"/>
      <c r="CX87" s="416"/>
      <c r="CY87" s="417"/>
      <c r="CZ87" s="415"/>
      <c r="DA87" s="416"/>
      <c r="DB87" s="417"/>
      <c r="DC87" s="415"/>
      <c r="DD87" s="416"/>
      <c r="DE87" s="417"/>
      <c r="DF87" s="418"/>
      <c r="DG87" s="416"/>
      <c r="DH87" s="416"/>
      <c r="DI87" s="417"/>
      <c r="DO87" s="410"/>
      <c r="ES87" s="257"/>
    </row>
    <row r="88" spans="1:150" s="338" customFormat="1" x14ac:dyDescent="0.25">
      <c r="A88" s="319"/>
      <c r="B88" s="319"/>
      <c r="C88" s="319">
        <f t="shared" si="54"/>
        <v>1</v>
      </c>
      <c r="D88" s="320"/>
      <c r="E88" s="320"/>
      <c r="F88" s="321"/>
      <c r="G88" s="57"/>
      <c r="H88" s="57"/>
      <c r="I88" s="321">
        <v>1</v>
      </c>
      <c r="J88" s="57">
        <v>1</v>
      </c>
      <c r="K88" s="321"/>
      <c r="L88" s="321"/>
      <c r="M88" s="321"/>
      <c r="N88" s="322"/>
      <c r="O88" s="322"/>
      <c r="P88" s="109" t="s">
        <v>358</v>
      </c>
      <c r="Q88" s="110" t="s">
        <v>482</v>
      </c>
      <c r="R88" s="110" t="s">
        <v>928</v>
      </c>
      <c r="S88" s="27" t="s">
        <v>1557</v>
      </c>
      <c r="T88" s="17">
        <v>1956</v>
      </c>
      <c r="U88" s="277" t="s">
        <v>126</v>
      </c>
      <c r="V88" s="17">
        <v>1973</v>
      </c>
      <c r="W88" s="277"/>
      <c r="X88" s="138"/>
      <c r="Y88" s="389"/>
      <c r="Z88" s="25"/>
      <c r="AA88" s="284">
        <f t="shared" si="55"/>
        <v>45</v>
      </c>
      <c r="AB88" s="287" t="s">
        <v>1588</v>
      </c>
      <c r="AC88" s="21">
        <v>2004</v>
      </c>
      <c r="AD88" s="21" t="s">
        <v>121</v>
      </c>
      <c r="AE88" s="304"/>
      <c r="AF88" s="16" t="s">
        <v>377</v>
      </c>
      <c r="AG88" s="398"/>
      <c r="CJ88" s="338" t="str">
        <f t="shared" si="59"/>
        <v/>
      </c>
      <c r="CK88" s="338" t="str">
        <f t="shared" ref="CK88:CK152" si="69">+S88</f>
        <v>Allemann Bertrand</v>
      </c>
      <c r="CM88" s="338">
        <f t="shared" ref="CM88:CM142" si="70">+AA88</f>
        <v>45</v>
      </c>
      <c r="CN88" s="338" t="str">
        <f t="shared" si="58"/>
        <v>D</v>
      </c>
      <c r="CO88" s="303" t="str">
        <f t="shared" si="53"/>
        <v>D</v>
      </c>
      <c r="CP88" s="400">
        <v>5631</v>
      </c>
      <c r="CQ88" s="250">
        <v>741</v>
      </c>
      <c r="CR88" s="251">
        <f t="shared" ref="CR88:CR116" si="71">VLOOKUP($CQ88,Funktionsbezeichnungen,3,0)</f>
        <v>7</v>
      </c>
      <c r="CS88" s="252" t="str">
        <f t="shared" ref="CS88:CS116" si="72">VLOOKUP($CQ88,Funktionsbezeichnungen,2,0)</f>
        <v>Konstrukteur 7 / Fachplaner 7 / Gruppenchef 7</v>
      </c>
      <c r="CT88" s="250">
        <v>741</v>
      </c>
      <c r="CU88" s="251">
        <f t="shared" si="67"/>
        <v>7</v>
      </c>
      <c r="CV88" s="252" t="str">
        <f t="shared" si="68"/>
        <v>Konstrukteur 7 / Fachplaner 7 / Gruppenchef 7</v>
      </c>
      <c r="CW88" s="250">
        <v>741</v>
      </c>
      <c r="CX88" s="251">
        <f t="shared" si="51"/>
        <v>7</v>
      </c>
      <c r="CY88" s="252" t="str">
        <f t="shared" si="52"/>
        <v>Konstrukteur 7 / Fachplaner 7 / Gruppenchef 7</v>
      </c>
      <c r="CZ88" s="250">
        <v>741</v>
      </c>
      <c r="DA88" s="251">
        <f t="shared" si="61"/>
        <v>7</v>
      </c>
      <c r="DB88" s="252" t="str">
        <f t="shared" si="62"/>
        <v>Konstrukteur 7 / Fachplaner 7 / Gruppenchef 7</v>
      </c>
      <c r="DC88" s="250">
        <v>741</v>
      </c>
      <c r="DD88" s="251">
        <f t="shared" si="63"/>
        <v>7</v>
      </c>
      <c r="DE88" s="252" t="str">
        <f t="shared" si="64"/>
        <v>Konstrukteur 7 / Fachplaner 7 / Gruppenchef 7</v>
      </c>
      <c r="DF88" s="249"/>
      <c r="DG88" s="251">
        <v>742</v>
      </c>
      <c r="DH88" s="251">
        <f t="shared" si="65"/>
        <v>8</v>
      </c>
      <c r="DI88" s="252" t="str">
        <f t="shared" si="66"/>
        <v>Konstrukteur 8 / Fachplaner 8 / Gruppenchef 8</v>
      </c>
      <c r="DN88" s="338">
        <f t="shared" si="60"/>
        <v>5631</v>
      </c>
      <c r="DO88" s="340">
        <v>6</v>
      </c>
      <c r="DP88" s="338">
        <v>0</v>
      </c>
      <c r="DQ88" s="338" t="s">
        <v>965</v>
      </c>
      <c r="ES88" s="400">
        <v>9618</v>
      </c>
      <c r="ET88" s="338" t="s">
        <v>121</v>
      </c>
    </row>
    <row r="89" spans="1:150" s="338" customFormat="1" x14ac:dyDescent="0.25">
      <c r="A89" s="319"/>
      <c r="B89" s="319"/>
      <c r="C89" s="319">
        <f t="shared" si="54"/>
        <v>1</v>
      </c>
      <c r="D89" s="320"/>
      <c r="E89" s="320"/>
      <c r="F89" s="321"/>
      <c r="G89" s="57"/>
      <c r="H89" s="57"/>
      <c r="I89" s="321">
        <v>1</v>
      </c>
      <c r="J89" s="57"/>
      <c r="K89" s="321"/>
      <c r="L89" s="321"/>
      <c r="M89" s="321"/>
      <c r="N89" s="322"/>
      <c r="O89" s="322"/>
      <c r="P89" s="109" t="s">
        <v>361</v>
      </c>
      <c r="Q89" s="110" t="s">
        <v>491</v>
      </c>
      <c r="R89" s="110" t="s">
        <v>928</v>
      </c>
      <c r="S89" s="27" t="s">
        <v>140</v>
      </c>
      <c r="T89" s="17">
        <v>1955</v>
      </c>
      <c r="U89" s="277" t="s">
        <v>126</v>
      </c>
      <c r="V89" s="17">
        <v>1973</v>
      </c>
      <c r="W89" s="278"/>
      <c r="X89" s="138"/>
      <c r="Y89" s="287"/>
      <c r="Z89" s="28"/>
      <c r="AA89" s="284">
        <f t="shared" si="55"/>
        <v>45</v>
      </c>
      <c r="AB89" s="25" t="s">
        <v>1588</v>
      </c>
      <c r="AC89" s="290">
        <v>1980</v>
      </c>
      <c r="AD89" s="21" t="s">
        <v>121</v>
      </c>
      <c r="AE89" s="304"/>
      <c r="AF89" s="289" t="s">
        <v>377</v>
      </c>
      <c r="AG89" s="398"/>
      <c r="CJ89" s="399" t="str">
        <f t="shared" si="59"/>
        <v>anders</v>
      </c>
      <c r="CK89" s="338" t="str">
        <f t="shared" si="69"/>
        <v>Wespiser Charles</v>
      </c>
      <c r="CM89" s="338">
        <f t="shared" si="70"/>
        <v>45</v>
      </c>
      <c r="CN89" s="338" t="str">
        <f t="shared" si="58"/>
        <v>D</v>
      </c>
      <c r="CO89" s="303" t="str">
        <f t="shared" si="53"/>
        <v xml:space="preserve"> E/D </v>
      </c>
      <c r="CP89" s="400">
        <v>5545</v>
      </c>
      <c r="CQ89" s="250">
        <v>741</v>
      </c>
      <c r="CR89" s="251">
        <f t="shared" si="71"/>
        <v>7</v>
      </c>
      <c r="CS89" s="252" t="str">
        <f t="shared" si="72"/>
        <v>Konstrukteur 7 / Fachplaner 7 / Gruppenchef 7</v>
      </c>
      <c r="CT89" s="250">
        <v>741</v>
      </c>
      <c r="CU89" s="251">
        <f>VLOOKUP($CT89,Funktionsbezeichnungen,3,0)</f>
        <v>7</v>
      </c>
      <c r="CV89" s="252" t="str">
        <f>VLOOKUP($CT89,Funktionsbezeichnungen,2,0)</f>
        <v>Konstrukteur 7 / Fachplaner 7 / Gruppenchef 7</v>
      </c>
      <c r="CW89" s="250">
        <v>741</v>
      </c>
      <c r="CX89" s="251">
        <f>VLOOKUP($CW89,Funktionsbezeichnungen,3,0)</f>
        <v>7</v>
      </c>
      <c r="CY89" s="252" t="str">
        <f>VLOOKUP($CW89,Funktionsbezeichnungen,2,0)</f>
        <v>Konstrukteur 7 / Fachplaner 7 / Gruppenchef 7</v>
      </c>
      <c r="CZ89" s="250">
        <v>741</v>
      </c>
      <c r="DA89" s="251">
        <f>VLOOKUP($CZ89,Funktionsbezeichnungen,3,0)</f>
        <v>7</v>
      </c>
      <c r="DB89" s="252" t="str">
        <f>VLOOKUP($CZ89,Funktionsbezeichnungen,2,0)</f>
        <v>Konstrukteur 7 / Fachplaner 7 / Gruppenchef 7</v>
      </c>
      <c r="DC89" s="250">
        <v>741</v>
      </c>
      <c r="DD89" s="251">
        <f>VLOOKUP($DC89,Funktionsbezeichnungen,3,0)</f>
        <v>7</v>
      </c>
      <c r="DE89" s="252" t="str">
        <f>VLOOKUP($DC89,Funktionsbezeichnungen,2,0)</f>
        <v>Konstrukteur 7 / Fachplaner 7 / Gruppenchef 7</v>
      </c>
      <c r="DF89" s="249"/>
      <c r="DG89" s="250">
        <v>741</v>
      </c>
      <c r="DH89" s="251">
        <f>VLOOKUP($DG89,Funktionsbezeichnungen,3,0)</f>
        <v>7</v>
      </c>
      <c r="DI89" s="252" t="str">
        <f>VLOOKUP($DG89,Funktionsbezeichnungen,2,0)</f>
        <v>Konstrukteur 7 / Fachplaner 7 / Gruppenchef 7</v>
      </c>
      <c r="DN89" s="338">
        <f>+CP89</f>
        <v>5545</v>
      </c>
      <c r="DO89" s="340">
        <v>6</v>
      </c>
      <c r="DP89" s="338">
        <v>0</v>
      </c>
      <c r="DQ89" s="338" t="s">
        <v>965</v>
      </c>
      <c r="ES89" s="400">
        <v>9623</v>
      </c>
      <c r="ET89" s="338" t="s">
        <v>121</v>
      </c>
    </row>
    <row r="90" spans="1:150" s="338" customFormat="1" x14ac:dyDescent="0.25">
      <c r="A90" s="319"/>
      <c r="B90" s="319"/>
      <c r="C90" s="319">
        <f t="shared" si="54"/>
        <v>1</v>
      </c>
      <c r="D90" s="320"/>
      <c r="E90" s="320"/>
      <c r="F90" s="321"/>
      <c r="G90" s="57"/>
      <c r="H90" s="57"/>
      <c r="I90" s="321">
        <v>1</v>
      </c>
      <c r="J90" s="57">
        <v>1</v>
      </c>
      <c r="K90" s="321"/>
      <c r="L90" s="321"/>
      <c r="M90" s="321"/>
      <c r="N90" s="322"/>
      <c r="O90" s="322"/>
      <c r="P90" s="109" t="s">
        <v>1301</v>
      </c>
      <c r="Q90" s="110" t="s">
        <v>483</v>
      </c>
      <c r="R90" s="110" t="s">
        <v>928</v>
      </c>
      <c r="S90" s="20" t="s">
        <v>137</v>
      </c>
      <c r="T90" s="17">
        <v>1958</v>
      </c>
      <c r="U90" s="277" t="s">
        <v>126</v>
      </c>
      <c r="V90" s="17">
        <v>1977</v>
      </c>
      <c r="W90" s="278"/>
      <c r="X90" s="138"/>
      <c r="Y90" s="287"/>
      <c r="Z90" s="28"/>
      <c r="AA90" s="284">
        <f t="shared" si="55"/>
        <v>41</v>
      </c>
      <c r="AB90" s="25" t="s">
        <v>1588</v>
      </c>
      <c r="AC90" s="290">
        <v>1974</v>
      </c>
      <c r="AD90" s="21" t="s">
        <v>121</v>
      </c>
      <c r="AE90" s="304"/>
      <c r="AF90" s="16" t="s">
        <v>377</v>
      </c>
      <c r="AG90" s="398"/>
      <c r="CJ90" s="338" t="e">
        <f t="shared" si="59"/>
        <v>#N/A</v>
      </c>
      <c r="CK90" s="338" t="str">
        <f t="shared" si="69"/>
        <v>Lenherr Paul</v>
      </c>
      <c r="CM90" s="338">
        <f t="shared" si="70"/>
        <v>41</v>
      </c>
      <c r="CN90" s="338" t="str">
        <f t="shared" si="58"/>
        <v>D</v>
      </c>
      <c r="CO90" s="303" t="e">
        <f t="shared" si="53"/>
        <v>#N/A</v>
      </c>
      <c r="CP90" s="400">
        <v>6628</v>
      </c>
      <c r="CQ90" s="250">
        <v>741</v>
      </c>
      <c r="CR90" s="251">
        <f t="shared" si="71"/>
        <v>7</v>
      </c>
      <c r="CS90" s="252" t="str">
        <f t="shared" si="72"/>
        <v>Konstrukteur 7 / Fachplaner 7 / Gruppenchef 7</v>
      </c>
      <c r="CT90" s="250">
        <v>741</v>
      </c>
      <c r="CU90" s="251">
        <f t="shared" si="67"/>
        <v>7</v>
      </c>
      <c r="CV90" s="252" t="str">
        <f t="shared" si="68"/>
        <v>Konstrukteur 7 / Fachplaner 7 / Gruppenchef 7</v>
      </c>
      <c r="CW90" s="250">
        <v>741</v>
      </c>
      <c r="CX90" s="251">
        <f t="shared" si="51"/>
        <v>7</v>
      </c>
      <c r="CY90" s="252" t="str">
        <f t="shared" si="52"/>
        <v>Konstrukteur 7 / Fachplaner 7 / Gruppenchef 7</v>
      </c>
      <c r="CZ90" s="250">
        <v>741</v>
      </c>
      <c r="DA90" s="251">
        <f t="shared" si="61"/>
        <v>7</v>
      </c>
      <c r="DB90" s="252" t="str">
        <f t="shared" si="62"/>
        <v>Konstrukteur 7 / Fachplaner 7 / Gruppenchef 7</v>
      </c>
      <c r="DC90" s="250">
        <v>741</v>
      </c>
      <c r="DD90" s="251">
        <f t="shared" si="63"/>
        <v>7</v>
      </c>
      <c r="DE90" s="252" t="str">
        <f t="shared" si="64"/>
        <v>Konstrukteur 7 / Fachplaner 7 / Gruppenchef 7</v>
      </c>
      <c r="DF90" s="249"/>
      <c r="DG90" s="251">
        <v>742</v>
      </c>
      <c r="DH90" s="251">
        <f t="shared" si="65"/>
        <v>8</v>
      </c>
      <c r="DI90" s="252" t="str">
        <f t="shared" si="66"/>
        <v>Konstrukteur 8 / Fachplaner 8 / Gruppenchef 8</v>
      </c>
      <c r="DN90" s="338">
        <f t="shared" si="60"/>
        <v>6628</v>
      </c>
      <c r="DO90" s="340">
        <v>6</v>
      </c>
      <c r="DP90" s="338">
        <v>0</v>
      </c>
      <c r="DQ90" s="338" t="s">
        <v>965</v>
      </c>
      <c r="ES90" s="400">
        <v>4346</v>
      </c>
      <c r="ET90" s="338" t="s">
        <v>121</v>
      </c>
    </row>
    <row r="91" spans="1:150" s="338" customFormat="1" x14ac:dyDescent="0.25">
      <c r="A91" s="319"/>
      <c r="B91" s="319"/>
      <c r="C91" s="319">
        <f t="shared" si="54"/>
        <v>1</v>
      </c>
      <c r="D91" s="320"/>
      <c r="E91" s="320"/>
      <c r="F91" s="321"/>
      <c r="G91" s="57"/>
      <c r="H91" s="57"/>
      <c r="I91" s="321">
        <v>1</v>
      </c>
      <c r="J91" s="57">
        <v>1</v>
      </c>
      <c r="K91" s="321"/>
      <c r="L91" s="321"/>
      <c r="M91" s="321"/>
      <c r="N91" s="322"/>
      <c r="O91" s="322"/>
      <c r="P91" s="109" t="s">
        <v>358</v>
      </c>
      <c r="Q91" s="110" t="s">
        <v>484</v>
      </c>
      <c r="R91" s="110" t="s">
        <v>928</v>
      </c>
      <c r="S91" s="20" t="s">
        <v>271</v>
      </c>
      <c r="T91" s="17">
        <v>1958</v>
      </c>
      <c r="U91" s="277" t="s">
        <v>126</v>
      </c>
      <c r="V91" s="17">
        <v>1978</v>
      </c>
      <c r="W91" s="278"/>
      <c r="X91" s="138"/>
      <c r="Y91" s="287"/>
      <c r="Z91" s="28"/>
      <c r="AA91" s="284">
        <f t="shared" si="55"/>
        <v>40</v>
      </c>
      <c r="AB91" s="25" t="s">
        <v>1589</v>
      </c>
      <c r="AC91" s="290">
        <v>1993</v>
      </c>
      <c r="AD91" s="21" t="s">
        <v>121</v>
      </c>
      <c r="AE91" s="304"/>
      <c r="AF91" s="16" t="s">
        <v>377</v>
      </c>
      <c r="AG91" s="398"/>
      <c r="CJ91" s="338" t="str">
        <f t="shared" si="59"/>
        <v/>
      </c>
      <c r="CK91" s="338" t="str">
        <f t="shared" si="69"/>
        <v>von Schallen Urs</v>
      </c>
      <c r="CM91" s="338">
        <f t="shared" si="70"/>
        <v>40</v>
      </c>
      <c r="CN91" s="338" t="str">
        <f t="shared" si="58"/>
        <v>D</v>
      </c>
      <c r="CO91" s="303" t="str">
        <f t="shared" si="53"/>
        <v>D</v>
      </c>
      <c r="CP91" s="400">
        <v>6659</v>
      </c>
      <c r="CQ91" s="250">
        <v>742</v>
      </c>
      <c r="CR91" s="251">
        <f t="shared" si="71"/>
        <v>8</v>
      </c>
      <c r="CS91" s="252" t="str">
        <f t="shared" si="72"/>
        <v>Konstrukteur 8 / Fachplaner 8 / Gruppenchef 8</v>
      </c>
      <c r="CT91" s="250">
        <v>742</v>
      </c>
      <c r="CU91" s="251">
        <f t="shared" si="67"/>
        <v>8</v>
      </c>
      <c r="CV91" s="252" t="str">
        <f t="shared" si="68"/>
        <v>Konstrukteur 8 / Fachplaner 8 / Gruppenchef 8</v>
      </c>
      <c r="CW91" s="250">
        <v>742</v>
      </c>
      <c r="CX91" s="251">
        <f t="shared" si="51"/>
        <v>8</v>
      </c>
      <c r="CY91" s="252" t="str">
        <f t="shared" si="52"/>
        <v>Konstrukteur 8 / Fachplaner 8 / Gruppenchef 8</v>
      </c>
      <c r="CZ91" s="250">
        <v>742</v>
      </c>
      <c r="DA91" s="251">
        <f t="shared" si="61"/>
        <v>8</v>
      </c>
      <c r="DB91" s="252" t="str">
        <f t="shared" si="62"/>
        <v>Konstrukteur 8 / Fachplaner 8 / Gruppenchef 8</v>
      </c>
      <c r="DC91" s="250">
        <v>742</v>
      </c>
      <c r="DD91" s="251">
        <f t="shared" si="63"/>
        <v>8</v>
      </c>
      <c r="DE91" s="252" t="str">
        <f t="shared" si="64"/>
        <v>Konstrukteur 8 / Fachplaner 8 / Gruppenchef 8</v>
      </c>
      <c r="DF91" s="249"/>
      <c r="DG91" s="251">
        <v>742</v>
      </c>
      <c r="DH91" s="251">
        <f t="shared" si="65"/>
        <v>8</v>
      </c>
      <c r="DI91" s="252" t="str">
        <f t="shared" si="66"/>
        <v>Konstrukteur 8 / Fachplaner 8 / Gruppenchef 8</v>
      </c>
      <c r="DN91" s="338">
        <f t="shared" si="60"/>
        <v>6659</v>
      </c>
      <c r="DO91" s="340">
        <v>6</v>
      </c>
      <c r="DP91" s="338">
        <v>0</v>
      </c>
      <c r="DQ91" s="338" t="s">
        <v>966</v>
      </c>
      <c r="ES91" s="400">
        <v>9654</v>
      </c>
      <c r="ET91" s="338" t="s">
        <v>121</v>
      </c>
    </row>
    <row r="92" spans="1:150" s="338" customFormat="1" x14ac:dyDescent="0.25">
      <c r="A92" s="319"/>
      <c r="B92" s="319"/>
      <c r="C92" s="319">
        <f t="shared" si="54"/>
        <v>1</v>
      </c>
      <c r="D92" s="320"/>
      <c r="E92" s="320"/>
      <c r="F92" s="321"/>
      <c r="G92" s="57"/>
      <c r="H92" s="57"/>
      <c r="I92" s="321">
        <v>1</v>
      </c>
      <c r="J92" s="57">
        <v>1</v>
      </c>
      <c r="K92" s="321"/>
      <c r="L92" s="321"/>
      <c r="M92" s="321"/>
      <c r="N92" s="322"/>
      <c r="O92" s="322"/>
      <c r="P92" s="109" t="s">
        <v>359</v>
      </c>
      <c r="Q92" s="110" t="s">
        <v>632</v>
      </c>
      <c r="R92" s="110" t="s">
        <v>928</v>
      </c>
      <c r="S92" s="20" t="s">
        <v>633</v>
      </c>
      <c r="T92" s="17">
        <v>1958</v>
      </c>
      <c r="U92" s="277" t="s">
        <v>634</v>
      </c>
      <c r="V92" s="17">
        <v>1980</v>
      </c>
      <c r="W92" s="278"/>
      <c r="X92" s="138"/>
      <c r="Y92" s="287"/>
      <c r="Z92" s="28"/>
      <c r="AA92" s="284">
        <f t="shared" si="55"/>
        <v>38</v>
      </c>
      <c r="AB92" s="25" t="s">
        <v>107</v>
      </c>
      <c r="AC92" s="290">
        <v>2010</v>
      </c>
      <c r="AD92" s="21" t="s">
        <v>121</v>
      </c>
      <c r="AE92" s="304"/>
      <c r="AF92" s="289" t="s">
        <v>1098</v>
      </c>
      <c r="AG92" s="398"/>
      <c r="CJ92" s="338" t="str">
        <f t="shared" si="59"/>
        <v/>
      </c>
      <c r="CK92" s="338" t="str">
        <f t="shared" si="69"/>
        <v>Schneider Martin</v>
      </c>
      <c r="CM92" s="338">
        <f t="shared" si="70"/>
        <v>38</v>
      </c>
      <c r="CN92" s="338" t="str">
        <f t="shared" si="58"/>
        <v>D</v>
      </c>
      <c r="CO92" s="303" t="str">
        <f t="shared" si="53"/>
        <v>D</v>
      </c>
      <c r="CP92" s="400">
        <v>4354</v>
      </c>
      <c r="CQ92" s="250">
        <v>741</v>
      </c>
      <c r="CR92" s="251">
        <f t="shared" si="71"/>
        <v>7</v>
      </c>
      <c r="CS92" s="252" t="str">
        <f t="shared" si="72"/>
        <v>Konstrukteur 7 / Fachplaner 7 / Gruppenchef 7</v>
      </c>
      <c r="CT92" s="250">
        <v>741</v>
      </c>
      <c r="CU92" s="251">
        <f t="shared" si="67"/>
        <v>7</v>
      </c>
      <c r="CV92" s="252" t="str">
        <f t="shared" si="68"/>
        <v>Konstrukteur 7 / Fachplaner 7 / Gruppenchef 7</v>
      </c>
      <c r="CW92" s="250">
        <v>741</v>
      </c>
      <c r="CX92" s="251">
        <f t="shared" si="51"/>
        <v>7</v>
      </c>
      <c r="CY92" s="252" t="str">
        <f t="shared" si="52"/>
        <v>Konstrukteur 7 / Fachplaner 7 / Gruppenchef 7</v>
      </c>
      <c r="CZ92" s="250">
        <v>741</v>
      </c>
      <c r="DA92" s="251">
        <f t="shared" si="61"/>
        <v>7</v>
      </c>
      <c r="DB92" s="252" t="str">
        <f t="shared" si="62"/>
        <v>Konstrukteur 7 / Fachplaner 7 / Gruppenchef 7</v>
      </c>
      <c r="DC92" s="250">
        <v>741</v>
      </c>
      <c r="DD92" s="251">
        <f t="shared" si="63"/>
        <v>7</v>
      </c>
      <c r="DE92" s="252" t="str">
        <f t="shared" si="64"/>
        <v>Konstrukteur 7 / Fachplaner 7 / Gruppenchef 7</v>
      </c>
      <c r="DF92" s="249"/>
      <c r="DG92" s="251">
        <v>742</v>
      </c>
      <c r="DH92" s="251">
        <f t="shared" si="65"/>
        <v>8</v>
      </c>
      <c r="DI92" s="252" t="str">
        <f t="shared" si="66"/>
        <v>Konstrukteur 8 / Fachplaner 8 / Gruppenchef 8</v>
      </c>
      <c r="DN92" s="338">
        <f t="shared" si="60"/>
        <v>4354</v>
      </c>
      <c r="DO92" s="340">
        <v>6</v>
      </c>
      <c r="DP92" s="338">
        <v>0</v>
      </c>
      <c r="DQ92" s="341" t="s">
        <v>970</v>
      </c>
      <c r="ES92" s="400">
        <v>9660</v>
      </c>
      <c r="ET92" s="338" t="s">
        <v>121</v>
      </c>
    </row>
    <row r="93" spans="1:150" s="338" customFormat="1" x14ac:dyDescent="0.25">
      <c r="A93" s="319"/>
      <c r="B93" s="319"/>
      <c r="C93" s="319">
        <f t="shared" si="54"/>
        <v>1</v>
      </c>
      <c r="D93" s="320"/>
      <c r="E93" s="320"/>
      <c r="F93" s="321"/>
      <c r="G93" s="57"/>
      <c r="H93" s="57">
        <v>1</v>
      </c>
      <c r="I93" s="321">
        <v>1</v>
      </c>
      <c r="J93" s="57">
        <v>1</v>
      </c>
      <c r="K93" s="321"/>
      <c r="L93" s="321"/>
      <c r="M93" s="321"/>
      <c r="N93" s="322"/>
      <c r="O93" s="322"/>
      <c r="P93" s="109" t="s">
        <v>359</v>
      </c>
      <c r="Q93" s="110" t="s">
        <v>485</v>
      </c>
      <c r="R93" s="110" t="s">
        <v>928</v>
      </c>
      <c r="S93" s="20" t="s">
        <v>261</v>
      </c>
      <c r="T93" s="17">
        <v>1959</v>
      </c>
      <c r="U93" s="277" t="s">
        <v>126</v>
      </c>
      <c r="V93" s="17">
        <v>1981</v>
      </c>
      <c r="W93" s="278"/>
      <c r="X93" s="138"/>
      <c r="Y93" s="287"/>
      <c r="Z93" s="28" t="s">
        <v>941</v>
      </c>
      <c r="AA93" s="284">
        <f t="shared" si="55"/>
        <v>37</v>
      </c>
      <c r="AB93" s="25" t="s">
        <v>1590</v>
      </c>
      <c r="AC93" s="290">
        <v>2004</v>
      </c>
      <c r="AD93" s="21" t="s">
        <v>121</v>
      </c>
      <c r="AE93" s="304"/>
      <c r="AF93" s="289" t="s">
        <v>1099</v>
      </c>
      <c r="AG93" s="398"/>
      <c r="CJ93" s="338" t="str">
        <f t="shared" si="59"/>
        <v/>
      </c>
      <c r="CK93" s="338" t="str">
        <f t="shared" si="69"/>
        <v>Ortlieb Hans-Rudi</v>
      </c>
      <c r="CM93" s="338">
        <f t="shared" si="70"/>
        <v>37</v>
      </c>
      <c r="CN93" s="338" t="str">
        <f t="shared" si="58"/>
        <v>D</v>
      </c>
      <c r="CO93" s="303" t="str">
        <f t="shared" si="53"/>
        <v>D</v>
      </c>
      <c r="CP93" s="400">
        <v>5630</v>
      </c>
      <c r="CQ93" s="250">
        <v>771</v>
      </c>
      <c r="CR93" s="251">
        <f t="shared" si="71"/>
        <v>7</v>
      </c>
      <c r="CS93" s="252" t="str">
        <f t="shared" si="72"/>
        <v>Projektingenieur 7 (Bau)</v>
      </c>
      <c r="CT93" s="250">
        <v>771</v>
      </c>
      <c r="CU93" s="251">
        <f t="shared" si="67"/>
        <v>7</v>
      </c>
      <c r="CV93" s="252" t="str">
        <f t="shared" si="68"/>
        <v>Projektingenieur 7 (Bau)</v>
      </c>
      <c r="CW93" s="250">
        <v>771</v>
      </c>
      <c r="CX93" s="251">
        <f t="shared" si="51"/>
        <v>7</v>
      </c>
      <c r="CY93" s="252" t="str">
        <f t="shared" si="52"/>
        <v>Projektingenieur 7 (Bau)</v>
      </c>
      <c r="CZ93" s="250">
        <v>771</v>
      </c>
      <c r="DA93" s="251">
        <f t="shared" si="61"/>
        <v>7</v>
      </c>
      <c r="DB93" s="252" t="str">
        <f t="shared" si="62"/>
        <v>Projektingenieur 7 (Bau)</v>
      </c>
      <c r="DC93" s="250">
        <v>741</v>
      </c>
      <c r="DD93" s="251">
        <f t="shared" si="63"/>
        <v>7</v>
      </c>
      <c r="DE93" s="252" t="str">
        <f t="shared" si="64"/>
        <v>Konstrukteur 7 / Fachplaner 7 / Gruppenchef 7</v>
      </c>
      <c r="DF93" s="249"/>
      <c r="DG93" s="251">
        <v>742</v>
      </c>
      <c r="DH93" s="251">
        <f t="shared" si="65"/>
        <v>8</v>
      </c>
      <c r="DI93" s="252" t="str">
        <f t="shared" si="66"/>
        <v>Konstrukteur 8 / Fachplaner 8 / Gruppenchef 8</v>
      </c>
      <c r="DN93" s="338">
        <f t="shared" si="60"/>
        <v>5630</v>
      </c>
      <c r="DO93" s="340">
        <v>6</v>
      </c>
      <c r="DP93" s="338">
        <v>0</v>
      </c>
      <c r="DQ93" s="341" t="s">
        <v>968</v>
      </c>
      <c r="ES93" s="400">
        <v>5545</v>
      </c>
      <c r="ET93" s="338" t="s">
        <v>1042</v>
      </c>
    </row>
    <row r="94" spans="1:150" s="338" customFormat="1" x14ac:dyDescent="0.25">
      <c r="A94" s="319"/>
      <c r="B94" s="319"/>
      <c r="C94" s="319">
        <f t="shared" si="54"/>
        <v>1</v>
      </c>
      <c r="D94" s="320"/>
      <c r="E94" s="320"/>
      <c r="F94" s="321"/>
      <c r="G94" s="57"/>
      <c r="H94" s="57"/>
      <c r="I94" s="321">
        <v>1</v>
      </c>
      <c r="J94" s="57">
        <v>1</v>
      </c>
      <c r="K94" s="321"/>
      <c r="L94" s="321"/>
      <c r="M94" s="321"/>
      <c r="N94" s="322"/>
      <c r="O94" s="322"/>
      <c r="P94" s="109" t="s">
        <v>358</v>
      </c>
      <c r="Q94" s="110" t="s">
        <v>1309</v>
      </c>
      <c r="R94" s="110" t="s">
        <v>928</v>
      </c>
      <c r="S94" s="20" t="s">
        <v>1310</v>
      </c>
      <c r="T94" s="17">
        <v>1961</v>
      </c>
      <c r="U94" s="277" t="s">
        <v>126</v>
      </c>
      <c r="V94" s="17">
        <v>1985</v>
      </c>
      <c r="W94" s="278"/>
      <c r="X94" s="138"/>
      <c r="Y94" s="287"/>
      <c r="Z94" s="28" t="s">
        <v>1224</v>
      </c>
      <c r="AA94" s="284">
        <f t="shared" si="55"/>
        <v>33</v>
      </c>
      <c r="AB94" s="25" t="s">
        <v>1588</v>
      </c>
      <c r="AC94" s="290">
        <v>2018</v>
      </c>
      <c r="AD94" s="21" t="s">
        <v>121</v>
      </c>
      <c r="AE94" s="304"/>
      <c r="AF94" s="16" t="s">
        <v>420</v>
      </c>
      <c r="AG94" s="398"/>
      <c r="CJ94" s="409" t="e">
        <f t="shared" si="59"/>
        <v>#N/A</v>
      </c>
      <c r="CK94" s="339" t="str">
        <f t="shared" si="69"/>
        <v>Di Maria Marcello</v>
      </c>
      <c r="CM94" s="338">
        <f t="shared" si="70"/>
        <v>33</v>
      </c>
      <c r="CN94" s="338" t="str">
        <f t="shared" si="58"/>
        <v>D</v>
      </c>
      <c r="CO94" s="303" t="e">
        <f t="shared" si="53"/>
        <v>#N/A</v>
      </c>
      <c r="CP94" s="257">
        <v>8585</v>
      </c>
      <c r="CQ94" s="250">
        <v>742</v>
      </c>
      <c r="CR94" s="251">
        <f t="shared" si="71"/>
        <v>8</v>
      </c>
      <c r="CS94" s="252" t="str">
        <f t="shared" si="72"/>
        <v>Konstrukteur 8 / Fachplaner 8 / Gruppenchef 8</v>
      </c>
      <c r="CT94" s="250"/>
      <c r="CU94" s="251"/>
      <c r="CV94" s="252"/>
      <c r="CW94" s="250"/>
      <c r="CX94" s="251"/>
      <c r="CY94" s="252"/>
      <c r="CZ94" s="250"/>
      <c r="DA94" s="251"/>
      <c r="DB94" s="252"/>
      <c r="DC94" s="250"/>
      <c r="DD94" s="251"/>
      <c r="DE94" s="252"/>
      <c r="DF94" s="249"/>
      <c r="DG94" s="250"/>
      <c r="DH94" s="251"/>
      <c r="DI94" s="252"/>
      <c r="DN94" s="338">
        <f t="shared" si="60"/>
        <v>8585</v>
      </c>
      <c r="DO94" s="340">
        <v>6</v>
      </c>
      <c r="DP94" s="338">
        <v>0</v>
      </c>
      <c r="DQ94" s="338" t="s">
        <v>965</v>
      </c>
      <c r="ES94" s="400">
        <v>7637</v>
      </c>
      <c r="ET94" s="338" t="s">
        <v>1042</v>
      </c>
    </row>
    <row r="95" spans="1:150" s="338" customFormat="1" x14ac:dyDescent="0.25">
      <c r="A95" s="319"/>
      <c r="B95" s="319"/>
      <c r="C95" s="319">
        <f t="shared" si="54"/>
        <v>1</v>
      </c>
      <c r="D95" s="320"/>
      <c r="E95" s="320"/>
      <c r="F95" s="321"/>
      <c r="G95" s="57"/>
      <c r="H95" s="57"/>
      <c r="I95" s="321">
        <v>1</v>
      </c>
      <c r="J95" s="57">
        <v>1</v>
      </c>
      <c r="K95" s="321"/>
      <c r="L95" s="321"/>
      <c r="M95" s="321"/>
      <c r="N95" s="322"/>
      <c r="O95" s="322"/>
      <c r="P95" s="109" t="s">
        <v>1140</v>
      </c>
      <c r="Q95" s="110" t="s">
        <v>487</v>
      </c>
      <c r="R95" s="110" t="s">
        <v>928</v>
      </c>
      <c r="S95" s="20" t="s">
        <v>1573</v>
      </c>
      <c r="T95" s="17">
        <v>1970</v>
      </c>
      <c r="U95" s="277" t="s">
        <v>126</v>
      </c>
      <c r="V95" s="17">
        <v>1988</v>
      </c>
      <c r="W95" s="278" t="s">
        <v>1215</v>
      </c>
      <c r="X95" s="138">
        <v>2017</v>
      </c>
      <c r="Y95" s="287"/>
      <c r="Z95" s="28" t="s">
        <v>1224</v>
      </c>
      <c r="AA95" s="284">
        <f t="shared" si="55"/>
        <v>30</v>
      </c>
      <c r="AB95" s="25" t="s">
        <v>1545</v>
      </c>
      <c r="AC95" s="290">
        <v>1990</v>
      </c>
      <c r="AD95" s="21" t="s">
        <v>121</v>
      </c>
      <c r="AE95" s="304"/>
      <c r="AF95" s="16" t="s">
        <v>1602</v>
      </c>
      <c r="AG95" s="398"/>
      <c r="CJ95" s="338" t="str">
        <f t="shared" si="59"/>
        <v/>
      </c>
      <c r="CK95" s="338" t="str">
        <f t="shared" si="69"/>
        <v>Bucher Olivier</v>
      </c>
      <c r="CM95" s="338">
        <f t="shared" si="70"/>
        <v>30</v>
      </c>
      <c r="CN95" s="338" t="str">
        <f t="shared" si="58"/>
        <v>D</v>
      </c>
      <c r="CO95" s="303" t="str">
        <f t="shared" si="53"/>
        <v>D</v>
      </c>
      <c r="CP95" s="400">
        <v>7641</v>
      </c>
      <c r="CQ95" s="250">
        <v>741</v>
      </c>
      <c r="CR95" s="251">
        <f t="shared" si="71"/>
        <v>7</v>
      </c>
      <c r="CS95" s="252" t="str">
        <f t="shared" si="72"/>
        <v>Konstrukteur 7 / Fachplaner 7 / Gruppenchef 7</v>
      </c>
      <c r="CT95" s="250">
        <v>741</v>
      </c>
      <c r="CU95" s="251">
        <f t="shared" si="67"/>
        <v>7</v>
      </c>
      <c r="CV95" s="252" t="str">
        <f t="shared" si="68"/>
        <v>Konstrukteur 7 / Fachplaner 7 / Gruppenchef 7</v>
      </c>
      <c r="CW95" s="250">
        <v>741</v>
      </c>
      <c r="CX95" s="251">
        <f t="shared" si="51"/>
        <v>7</v>
      </c>
      <c r="CY95" s="252" t="str">
        <f t="shared" si="52"/>
        <v>Konstrukteur 7 / Fachplaner 7 / Gruppenchef 7</v>
      </c>
      <c r="CZ95" s="250">
        <v>741</v>
      </c>
      <c r="DA95" s="251">
        <f t="shared" si="61"/>
        <v>7</v>
      </c>
      <c r="DB95" s="252" t="str">
        <f t="shared" si="62"/>
        <v>Konstrukteur 7 / Fachplaner 7 / Gruppenchef 7</v>
      </c>
      <c r="DC95" s="250">
        <v>741</v>
      </c>
      <c r="DD95" s="251">
        <f t="shared" si="63"/>
        <v>7</v>
      </c>
      <c r="DE95" s="252" t="str">
        <f t="shared" si="64"/>
        <v>Konstrukteur 7 / Fachplaner 7 / Gruppenchef 7</v>
      </c>
      <c r="DF95" s="249"/>
      <c r="DG95" s="250">
        <v>742</v>
      </c>
      <c r="DH95" s="251">
        <f t="shared" si="65"/>
        <v>8</v>
      </c>
      <c r="DI95" s="252" t="str">
        <f t="shared" si="66"/>
        <v>Konstrukteur 8 / Fachplaner 8 / Gruppenchef 8</v>
      </c>
      <c r="DN95" s="338">
        <f t="shared" si="60"/>
        <v>7641</v>
      </c>
      <c r="DO95" s="340">
        <v>6</v>
      </c>
      <c r="DP95" s="338">
        <v>0</v>
      </c>
      <c r="DQ95" s="338" t="s">
        <v>965</v>
      </c>
      <c r="ES95" s="400">
        <v>5639</v>
      </c>
      <c r="ET95" s="338" t="s">
        <v>142</v>
      </c>
    </row>
    <row r="96" spans="1:150" s="338" customFormat="1" x14ac:dyDescent="0.25">
      <c r="A96" s="319"/>
      <c r="B96" s="319"/>
      <c r="C96" s="319">
        <f t="shared" si="54"/>
        <v>1</v>
      </c>
      <c r="D96" s="320"/>
      <c r="E96" s="320"/>
      <c r="F96" s="321"/>
      <c r="G96" s="57"/>
      <c r="H96" s="57"/>
      <c r="I96" s="321">
        <v>1</v>
      </c>
      <c r="J96" s="57"/>
      <c r="K96" s="321"/>
      <c r="L96" s="321"/>
      <c r="M96" s="321"/>
      <c r="N96" s="322"/>
      <c r="O96" s="322"/>
      <c r="P96" s="109" t="s">
        <v>361</v>
      </c>
      <c r="Q96" s="110" t="s">
        <v>488</v>
      </c>
      <c r="R96" s="110" t="s">
        <v>928</v>
      </c>
      <c r="S96" s="20" t="s">
        <v>144</v>
      </c>
      <c r="T96" s="17">
        <v>1968</v>
      </c>
      <c r="U96" s="277" t="s">
        <v>126</v>
      </c>
      <c r="V96" s="17">
        <v>1989</v>
      </c>
      <c r="W96" s="278"/>
      <c r="X96" s="138"/>
      <c r="Y96" s="287"/>
      <c r="Z96" s="28" t="s">
        <v>940</v>
      </c>
      <c r="AA96" s="284">
        <f t="shared" si="55"/>
        <v>29</v>
      </c>
      <c r="AB96" s="25" t="s">
        <v>939</v>
      </c>
      <c r="AC96" s="290">
        <v>1994</v>
      </c>
      <c r="AD96" s="21" t="s">
        <v>121</v>
      </c>
      <c r="AE96" s="304"/>
      <c r="AF96" s="16" t="s">
        <v>375</v>
      </c>
      <c r="AG96" s="398"/>
      <c r="CJ96" s="338" t="str">
        <f t="shared" si="59"/>
        <v/>
      </c>
      <c r="CK96" s="338" t="str">
        <f t="shared" si="69"/>
        <v>Hagen Stefan</v>
      </c>
      <c r="CM96" s="338">
        <f t="shared" si="70"/>
        <v>29</v>
      </c>
      <c r="CN96" s="338" t="str">
        <f t="shared" si="58"/>
        <v>D</v>
      </c>
      <c r="CO96" s="303" t="str">
        <f t="shared" si="53"/>
        <v>D</v>
      </c>
      <c r="CP96" s="400">
        <v>6741</v>
      </c>
      <c r="CQ96" s="250">
        <v>741</v>
      </c>
      <c r="CR96" s="251">
        <f t="shared" si="71"/>
        <v>7</v>
      </c>
      <c r="CS96" s="252" t="str">
        <f t="shared" si="72"/>
        <v>Konstrukteur 7 / Fachplaner 7 / Gruppenchef 7</v>
      </c>
      <c r="CT96" s="250">
        <v>741</v>
      </c>
      <c r="CU96" s="251">
        <f t="shared" si="67"/>
        <v>7</v>
      </c>
      <c r="CV96" s="252" t="str">
        <f t="shared" si="68"/>
        <v>Konstrukteur 7 / Fachplaner 7 / Gruppenchef 7</v>
      </c>
      <c r="CW96" s="250">
        <v>741</v>
      </c>
      <c r="CX96" s="251">
        <f t="shared" si="51"/>
        <v>7</v>
      </c>
      <c r="CY96" s="252" t="str">
        <f t="shared" si="52"/>
        <v>Konstrukteur 7 / Fachplaner 7 / Gruppenchef 7</v>
      </c>
      <c r="CZ96" s="250">
        <v>741</v>
      </c>
      <c r="DA96" s="251">
        <f t="shared" si="61"/>
        <v>7</v>
      </c>
      <c r="DB96" s="252" t="str">
        <f t="shared" si="62"/>
        <v>Konstrukteur 7 / Fachplaner 7 / Gruppenchef 7</v>
      </c>
      <c r="DC96" s="250">
        <v>741</v>
      </c>
      <c r="DD96" s="251">
        <f t="shared" si="63"/>
        <v>7</v>
      </c>
      <c r="DE96" s="252" t="str">
        <f t="shared" si="64"/>
        <v>Konstrukteur 7 / Fachplaner 7 / Gruppenchef 7</v>
      </c>
      <c r="DF96" s="249"/>
      <c r="DG96" s="250">
        <v>742</v>
      </c>
      <c r="DH96" s="251">
        <f t="shared" si="65"/>
        <v>8</v>
      </c>
      <c r="DI96" s="252" t="str">
        <f t="shared" si="66"/>
        <v>Konstrukteur 8 / Fachplaner 8 / Gruppenchef 8</v>
      </c>
      <c r="DN96" s="338">
        <f t="shared" si="60"/>
        <v>6741</v>
      </c>
      <c r="DO96" s="340">
        <v>6</v>
      </c>
      <c r="DP96" s="338">
        <v>0</v>
      </c>
      <c r="DQ96" s="338" t="s">
        <v>965</v>
      </c>
      <c r="ES96" s="400">
        <v>5636</v>
      </c>
      <c r="ET96" s="338" t="s">
        <v>142</v>
      </c>
    </row>
    <row r="97" spans="1:150" s="338" customFormat="1" x14ac:dyDescent="0.25">
      <c r="A97" s="319"/>
      <c r="B97" s="319">
        <v>1</v>
      </c>
      <c r="C97" s="319">
        <f t="shared" si="54"/>
        <v>1</v>
      </c>
      <c r="D97" s="320"/>
      <c r="E97" s="320"/>
      <c r="F97" s="321"/>
      <c r="G97" s="57"/>
      <c r="H97" s="57"/>
      <c r="I97" s="321">
        <v>1</v>
      </c>
      <c r="J97" s="57"/>
      <c r="K97" s="321"/>
      <c r="L97" s="321"/>
      <c r="M97" s="321"/>
      <c r="N97" s="322"/>
      <c r="O97" s="322"/>
      <c r="P97" s="109" t="s">
        <v>361</v>
      </c>
      <c r="Q97" s="110" t="s">
        <v>492</v>
      </c>
      <c r="R97" s="110" t="s">
        <v>928</v>
      </c>
      <c r="S97" s="20" t="s">
        <v>143</v>
      </c>
      <c r="T97" s="17">
        <v>1968</v>
      </c>
      <c r="U97" s="277" t="s">
        <v>128</v>
      </c>
      <c r="V97" s="17">
        <v>1989</v>
      </c>
      <c r="W97" s="278"/>
      <c r="X97" s="138"/>
      <c r="Y97" s="287"/>
      <c r="Z97" s="28"/>
      <c r="AA97" s="284">
        <f t="shared" si="55"/>
        <v>29</v>
      </c>
      <c r="AB97" s="25" t="s">
        <v>1587</v>
      </c>
      <c r="AC97" s="290">
        <v>1989</v>
      </c>
      <c r="AD97" s="21" t="s">
        <v>121</v>
      </c>
      <c r="AE97" s="304"/>
      <c r="AF97" s="289" t="s">
        <v>377</v>
      </c>
      <c r="AG97" s="398"/>
      <c r="CJ97" s="399" t="str">
        <f t="shared" si="59"/>
        <v>anders</v>
      </c>
      <c r="CK97" s="338" t="str">
        <f t="shared" si="69"/>
        <v>Nicolosi Lucia</v>
      </c>
      <c r="CM97" s="338">
        <f t="shared" si="70"/>
        <v>29</v>
      </c>
      <c r="CN97" s="338" t="str">
        <f t="shared" si="58"/>
        <v>D</v>
      </c>
      <c r="CO97" s="303" t="str">
        <f t="shared" si="53"/>
        <v xml:space="preserve"> E/D </v>
      </c>
      <c r="CP97" s="400">
        <v>7637</v>
      </c>
      <c r="CQ97" s="250">
        <v>741</v>
      </c>
      <c r="CR97" s="251">
        <f t="shared" si="71"/>
        <v>7</v>
      </c>
      <c r="CS97" s="252" t="str">
        <f t="shared" si="72"/>
        <v>Konstrukteur 7 / Fachplaner 7 / Gruppenchef 7</v>
      </c>
      <c r="CT97" s="250">
        <v>741</v>
      </c>
      <c r="CU97" s="251">
        <f>VLOOKUP($CT97,Funktionsbezeichnungen,3,0)</f>
        <v>7</v>
      </c>
      <c r="CV97" s="252" t="str">
        <f>VLOOKUP($CT97,Funktionsbezeichnungen,2,0)</f>
        <v>Konstrukteur 7 / Fachplaner 7 / Gruppenchef 7</v>
      </c>
      <c r="CW97" s="250">
        <v>741</v>
      </c>
      <c r="CX97" s="251">
        <f>VLOOKUP($CW97,Funktionsbezeichnungen,3,0)</f>
        <v>7</v>
      </c>
      <c r="CY97" s="252" t="str">
        <f>VLOOKUP($CW97,Funktionsbezeichnungen,2,0)</f>
        <v>Konstrukteur 7 / Fachplaner 7 / Gruppenchef 7</v>
      </c>
      <c r="CZ97" s="250">
        <v>741</v>
      </c>
      <c r="DA97" s="251">
        <f>VLOOKUP($CZ97,Funktionsbezeichnungen,3,0)</f>
        <v>7</v>
      </c>
      <c r="DB97" s="252" t="str">
        <f>VLOOKUP($CZ97,Funktionsbezeichnungen,2,0)</f>
        <v>Konstrukteur 7 / Fachplaner 7 / Gruppenchef 7</v>
      </c>
      <c r="DC97" s="250">
        <v>741</v>
      </c>
      <c r="DD97" s="251">
        <f>VLOOKUP($DC97,Funktionsbezeichnungen,3,0)</f>
        <v>7</v>
      </c>
      <c r="DE97" s="252" t="str">
        <f>VLOOKUP($DC97,Funktionsbezeichnungen,2,0)</f>
        <v>Konstrukteur 7 / Fachplaner 7 / Gruppenchef 7</v>
      </c>
      <c r="DF97" s="249"/>
      <c r="DG97" s="250">
        <v>741</v>
      </c>
      <c r="DH97" s="251">
        <f>VLOOKUP($DG97,Funktionsbezeichnungen,3,0)</f>
        <v>7</v>
      </c>
      <c r="DI97" s="252" t="str">
        <f>VLOOKUP($DG97,Funktionsbezeichnungen,2,0)</f>
        <v>Konstrukteur 7 / Fachplaner 7 / Gruppenchef 7</v>
      </c>
      <c r="DN97" s="338">
        <f>+CP97</f>
        <v>7637</v>
      </c>
      <c r="DO97" s="340">
        <v>6</v>
      </c>
      <c r="DP97" s="338">
        <v>0</v>
      </c>
      <c r="DQ97" s="338" t="s">
        <v>965</v>
      </c>
      <c r="ES97" s="400">
        <v>9661</v>
      </c>
      <c r="ET97" s="338" t="s">
        <v>142</v>
      </c>
    </row>
    <row r="98" spans="1:150" s="338" customFormat="1" x14ac:dyDescent="0.25">
      <c r="A98" s="319"/>
      <c r="B98" s="319"/>
      <c r="C98" s="319">
        <f t="shared" si="54"/>
        <v>1</v>
      </c>
      <c r="D98" s="320"/>
      <c r="E98" s="320"/>
      <c r="F98" s="321"/>
      <c r="G98" s="57"/>
      <c r="H98" s="57"/>
      <c r="I98" s="321">
        <v>1</v>
      </c>
      <c r="J98" s="57"/>
      <c r="K98" s="321"/>
      <c r="L98" s="321"/>
      <c r="M98" s="321"/>
      <c r="N98" s="322"/>
      <c r="O98" s="322"/>
      <c r="P98" s="109" t="s">
        <v>359</v>
      </c>
      <c r="Q98" s="110" t="s">
        <v>489</v>
      </c>
      <c r="R98" s="110" t="s">
        <v>928</v>
      </c>
      <c r="S98" s="20" t="s">
        <v>146</v>
      </c>
      <c r="T98" s="17">
        <v>1970</v>
      </c>
      <c r="U98" s="277" t="s">
        <v>126</v>
      </c>
      <c r="V98" s="17">
        <v>1991</v>
      </c>
      <c r="W98" s="278"/>
      <c r="X98" s="138"/>
      <c r="Y98" s="287"/>
      <c r="Z98" s="28"/>
      <c r="AA98" s="284">
        <f t="shared" si="55"/>
        <v>27</v>
      </c>
      <c r="AB98" s="25" t="s">
        <v>1588</v>
      </c>
      <c r="AC98" s="290">
        <v>1987</v>
      </c>
      <c r="AD98" s="21" t="s">
        <v>121</v>
      </c>
      <c r="AE98" s="304"/>
      <c r="AF98" s="16" t="s">
        <v>394</v>
      </c>
      <c r="AG98" s="398"/>
      <c r="CJ98" s="338" t="str">
        <f t="shared" si="59"/>
        <v/>
      </c>
      <c r="CK98" s="338" t="str">
        <f t="shared" si="69"/>
        <v>Hardmeyer Christian</v>
      </c>
      <c r="CM98" s="338">
        <f t="shared" si="70"/>
        <v>27</v>
      </c>
      <c r="CN98" s="338" t="str">
        <f t="shared" si="58"/>
        <v>D</v>
      </c>
      <c r="CO98" s="303" t="str">
        <f t="shared" si="53"/>
        <v>D</v>
      </c>
      <c r="CP98" s="400">
        <v>9618</v>
      </c>
      <c r="CQ98" s="250">
        <v>741</v>
      </c>
      <c r="CR98" s="251">
        <f t="shared" si="71"/>
        <v>7</v>
      </c>
      <c r="CS98" s="252" t="str">
        <f t="shared" si="72"/>
        <v>Konstrukteur 7 / Fachplaner 7 / Gruppenchef 7</v>
      </c>
      <c r="CT98" s="250">
        <v>741</v>
      </c>
      <c r="CU98" s="251">
        <f t="shared" si="67"/>
        <v>7</v>
      </c>
      <c r="CV98" s="252" t="str">
        <f t="shared" si="68"/>
        <v>Konstrukteur 7 / Fachplaner 7 / Gruppenchef 7</v>
      </c>
      <c r="CW98" s="250">
        <v>741</v>
      </c>
      <c r="CX98" s="251">
        <f t="shared" si="51"/>
        <v>7</v>
      </c>
      <c r="CY98" s="252" t="str">
        <f t="shared" si="52"/>
        <v>Konstrukteur 7 / Fachplaner 7 / Gruppenchef 7</v>
      </c>
      <c r="CZ98" s="250">
        <v>741</v>
      </c>
      <c r="DA98" s="251">
        <f t="shared" si="61"/>
        <v>7</v>
      </c>
      <c r="DB98" s="252" t="str">
        <f t="shared" si="62"/>
        <v>Konstrukteur 7 / Fachplaner 7 / Gruppenchef 7</v>
      </c>
      <c r="DC98" s="250">
        <v>741</v>
      </c>
      <c r="DD98" s="251">
        <f t="shared" si="63"/>
        <v>7</v>
      </c>
      <c r="DE98" s="252" t="str">
        <f t="shared" si="64"/>
        <v>Konstrukteur 7 / Fachplaner 7 / Gruppenchef 7</v>
      </c>
      <c r="DF98" s="249"/>
      <c r="DG98" s="250">
        <v>742</v>
      </c>
      <c r="DH98" s="251">
        <f t="shared" si="65"/>
        <v>8</v>
      </c>
      <c r="DI98" s="252" t="str">
        <f t="shared" si="66"/>
        <v>Konstrukteur 8 / Fachplaner 8 / Gruppenchef 8</v>
      </c>
      <c r="DN98" s="338">
        <f t="shared" si="60"/>
        <v>9618</v>
      </c>
      <c r="DO98" s="340">
        <v>6</v>
      </c>
      <c r="DP98" s="338">
        <v>0</v>
      </c>
      <c r="DQ98" s="338" t="s">
        <v>965</v>
      </c>
      <c r="ES98" s="400">
        <v>9664</v>
      </c>
      <c r="ET98" s="338" t="s">
        <v>142</v>
      </c>
    </row>
    <row r="99" spans="1:150" s="338" customFormat="1" x14ac:dyDescent="0.25">
      <c r="A99" s="319"/>
      <c r="B99" s="319"/>
      <c r="C99" s="319">
        <f t="shared" si="54"/>
        <v>1</v>
      </c>
      <c r="D99" s="320"/>
      <c r="E99" s="320"/>
      <c r="F99" s="321"/>
      <c r="G99" s="57"/>
      <c r="H99" s="57"/>
      <c r="I99" s="321">
        <v>1</v>
      </c>
      <c r="J99" s="57">
        <v>1</v>
      </c>
      <c r="K99" s="321"/>
      <c r="L99" s="321"/>
      <c r="M99" s="321"/>
      <c r="N99" s="322"/>
      <c r="O99" s="322"/>
      <c r="P99" s="109" t="s">
        <v>1301</v>
      </c>
      <c r="Q99" s="110" t="s">
        <v>490</v>
      </c>
      <c r="R99" s="110" t="s">
        <v>928</v>
      </c>
      <c r="S99" s="20" t="s">
        <v>1574</v>
      </c>
      <c r="T99" s="17">
        <v>1970</v>
      </c>
      <c r="U99" s="277" t="s">
        <v>126</v>
      </c>
      <c r="V99" s="17">
        <v>1992</v>
      </c>
      <c r="W99" s="278"/>
      <c r="X99" s="138"/>
      <c r="Y99" s="287"/>
      <c r="Z99" s="28"/>
      <c r="AA99" s="284">
        <f t="shared" si="55"/>
        <v>26</v>
      </c>
      <c r="AB99" s="25" t="s">
        <v>1588</v>
      </c>
      <c r="AC99" s="290">
        <v>1988</v>
      </c>
      <c r="AD99" s="21" t="s">
        <v>121</v>
      </c>
      <c r="AE99" s="304"/>
      <c r="AF99" s="16" t="s">
        <v>421</v>
      </c>
      <c r="AG99" s="398"/>
      <c r="CJ99" s="338" t="str">
        <f t="shared" si="59"/>
        <v/>
      </c>
      <c r="CK99" s="338" t="str">
        <f t="shared" si="69"/>
        <v>Wira Stéphane</v>
      </c>
      <c r="CM99" s="338">
        <f t="shared" si="70"/>
        <v>26</v>
      </c>
      <c r="CN99" s="338" t="str">
        <f t="shared" si="58"/>
        <v>D</v>
      </c>
      <c r="CO99" s="303" t="str">
        <f t="shared" si="53"/>
        <v>D</v>
      </c>
      <c r="CP99" s="400">
        <v>9623</v>
      </c>
      <c r="CQ99" s="250">
        <v>742</v>
      </c>
      <c r="CR99" s="251">
        <f t="shared" si="71"/>
        <v>8</v>
      </c>
      <c r="CS99" s="252" t="str">
        <f t="shared" si="72"/>
        <v>Konstrukteur 8 / Fachplaner 8 / Gruppenchef 8</v>
      </c>
      <c r="CT99" s="250">
        <v>742</v>
      </c>
      <c r="CU99" s="251">
        <f t="shared" si="67"/>
        <v>8</v>
      </c>
      <c r="CV99" s="252" t="str">
        <f t="shared" si="68"/>
        <v>Konstrukteur 8 / Fachplaner 8 / Gruppenchef 8</v>
      </c>
      <c r="CW99" s="250">
        <v>742</v>
      </c>
      <c r="CX99" s="251">
        <f t="shared" si="51"/>
        <v>8</v>
      </c>
      <c r="CY99" s="252" t="str">
        <f t="shared" si="52"/>
        <v>Konstrukteur 8 / Fachplaner 8 / Gruppenchef 8</v>
      </c>
      <c r="CZ99" s="250">
        <v>742</v>
      </c>
      <c r="DA99" s="251">
        <f t="shared" si="61"/>
        <v>8</v>
      </c>
      <c r="DB99" s="252" t="str">
        <f t="shared" si="62"/>
        <v>Konstrukteur 8 / Fachplaner 8 / Gruppenchef 8</v>
      </c>
      <c r="DC99" s="250">
        <v>742</v>
      </c>
      <c r="DD99" s="251">
        <f t="shared" si="63"/>
        <v>8</v>
      </c>
      <c r="DE99" s="252" t="str">
        <f t="shared" si="64"/>
        <v>Konstrukteur 8 / Fachplaner 8 / Gruppenchef 8</v>
      </c>
      <c r="DF99" s="249"/>
      <c r="DG99" s="250">
        <v>742</v>
      </c>
      <c r="DH99" s="251">
        <f t="shared" si="65"/>
        <v>8</v>
      </c>
      <c r="DI99" s="252" t="str">
        <f t="shared" si="66"/>
        <v>Konstrukteur 8 / Fachplaner 8 / Gruppenchef 8</v>
      </c>
      <c r="DN99" s="338">
        <f t="shared" si="60"/>
        <v>9623</v>
      </c>
      <c r="DO99" s="340">
        <v>6</v>
      </c>
      <c r="DP99" s="338">
        <v>0</v>
      </c>
      <c r="DQ99" s="338" t="s">
        <v>975</v>
      </c>
      <c r="ES99" s="400">
        <v>9688</v>
      </c>
      <c r="ET99" s="338" t="s">
        <v>142</v>
      </c>
    </row>
    <row r="100" spans="1:150" s="338" customFormat="1" x14ac:dyDescent="0.25">
      <c r="A100" s="319"/>
      <c r="B100" s="319"/>
      <c r="C100" s="319">
        <f t="shared" si="54"/>
        <v>1</v>
      </c>
      <c r="D100" s="320"/>
      <c r="E100" s="320"/>
      <c r="F100" s="321"/>
      <c r="G100" s="57"/>
      <c r="H100" s="57"/>
      <c r="I100" s="321">
        <v>1</v>
      </c>
      <c r="J100" s="57">
        <v>1</v>
      </c>
      <c r="K100" s="321"/>
      <c r="L100" s="321"/>
      <c r="M100" s="321"/>
      <c r="N100" s="322"/>
      <c r="O100" s="322"/>
      <c r="P100" s="109" t="s">
        <v>1301</v>
      </c>
      <c r="Q100" s="110" t="s">
        <v>568</v>
      </c>
      <c r="R100" s="110" t="s">
        <v>928</v>
      </c>
      <c r="S100" s="20" t="s">
        <v>569</v>
      </c>
      <c r="T100" s="17">
        <v>1973</v>
      </c>
      <c r="U100" s="277" t="s">
        <v>126</v>
      </c>
      <c r="V100" s="17">
        <v>1993</v>
      </c>
      <c r="W100" s="278"/>
      <c r="X100" s="138"/>
      <c r="Y100" s="287"/>
      <c r="Z100" s="28"/>
      <c r="AA100" s="284">
        <f t="shared" si="55"/>
        <v>25</v>
      </c>
      <c r="AB100" s="25" t="s">
        <v>1588</v>
      </c>
      <c r="AC100" s="290">
        <v>2009</v>
      </c>
      <c r="AD100" s="21" t="s">
        <v>121</v>
      </c>
      <c r="AE100" s="304"/>
      <c r="AF100" s="16" t="s">
        <v>377</v>
      </c>
      <c r="AG100" s="398"/>
      <c r="CJ100" s="338" t="str">
        <f t="shared" si="59"/>
        <v/>
      </c>
      <c r="CK100" s="338" t="str">
        <f t="shared" si="69"/>
        <v>Heiniger Christoph</v>
      </c>
      <c r="CM100" s="338">
        <f t="shared" si="70"/>
        <v>25</v>
      </c>
      <c r="CN100" s="338" t="str">
        <f t="shared" si="58"/>
        <v>D</v>
      </c>
      <c r="CO100" s="303" t="str">
        <f t="shared" ref="CO100:CO131" si="73">VLOOKUP(CP100,Kategorie,2,0)</f>
        <v>D</v>
      </c>
      <c r="CP100" s="400">
        <v>4346</v>
      </c>
      <c r="CQ100" s="250">
        <v>741</v>
      </c>
      <c r="CR100" s="251">
        <f t="shared" si="71"/>
        <v>7</v>
      </c>
      <c r="CS100" s="252" t="str">
        <f t="shared" si="72"/>
        <v>Konstrukteur 7 / Fachplaner 7 / Gruppenchef 7</v>
      </c>
      <c r="CT100" s="250">
        <v>741</v>
      </c>
      <c r="CU100" s="251">
        <f t="shared" si="67"/>
        <v>7</v>
      </c>
      <c r="CV100" s="252" t="str">
        <f t="shared" si="68"/>
        <v>Konstrukteur 7 / Fachplaner 7 / Gruppenchef 7</v>
      </c>
      <c r="CW100" s="250">
        <v>741</v>
      </c>
      <c r="CX100" s="251">
        <f t="shared" si="51"/>
        <v>7</v>
      </c>
      <c r="CY100" s="252" t="str">
        <f t="shared" si="52"/>
        <v>Konstrukteur 7 / Fachplaner 7 / Gruppenchef 7</v>
      </c>
      <c r="CZ100" s="250">
        <v>741</v>
      </c>
      <c r="DA100" s="251">
        <f t="shared" si="61"/>
        <v>7</v>
      </c>
      <c r="DB100" s="252" t="str">
        <f t="shared" si="62"/>
        <v>Konstrukteur 7 / Fachplaner 7 / Gruppenchef 7</v>
      </c>
      <c r="DC100" s="250">
        <v>741</v>
      </c>
      <c r="DD100" s="251">
        <f t="shared" si="63"/>
        <v>7</v>
      </c>
      <c r="DE100" s="252" t="str">
        <f t="shared" si="64"/>
        <v>Konstrukteur 7 / Fachplaner 7 / Gruppenchef 7</v>
      </c>
      <c r="DF100" s="249"/>
      <c r="DG100" s="250">
        <v>742</v>
      </c>
      <c r="DH100" s="251">
        <f t="shared" si="65"/>
        <v>8</v>
      </c>
      <c r="DI100" s="252" t="str">
        <f t="shared" si="66"/>
        <v>Konstrukteur 8 / Fachplaner 8 / Gruppenchef 8</v>
      </c>
      <c r="DN100" s="338">
        <f t="shared" si="60"/>
        <v>4346</v>
      </c>
      <c r="DO100" s="340">
        <v>6</v>
      </c>
      <c r="DP100" s="338">
        <v>0</v>
      </c>
      <c r="DQ100" s="338" t="s">
        <v>965</v>
      </c>
      <c r="ES100" s="400">
        <v>9687</v>
      </c>
      <c r="ET100" s="338" t="s">
        <v>142</v>
      </c>
    </row>
    <row r="101" spans="1:150" s="338" customFormat="1" x14ac:dyDescent="0.25">
      <c r="A101" s="319"/>
      <c r="B101" s="319"/>
      <c r="C101" s="319">
        <f t="shared" si="54"/>
        <v>1</v>
      </c>
      <c r="D101" s="320"/>
      <c r="E101" s="320"/>
      <c r="F101" s="321"/>
      <c r="G101" s="57"/>
      <c r="H101" s="57"/>
      <c r="I101" s="321">
        <v>1</v>
      </c>
      <c r="J101" s="57"/>
      <c r="K101" s="321"/>
      <c r="L101" s="321"/>
      <c r="M101" s="321"/>
      <c r="N101" s="322"/>
      <c r="O101" s="322"/>
      <c r="P101" s="109" t="s">
        <v>358</v>
      </c>
      <c r="Q101" s="110" t="s">
        <v>558</v>
      </c>
      <c r="R101" s="110" t="s">
        <v>928</v>
      </c>
      <c r="S101" s="20" t="s">
        <v>1575</v>
      </c>
      <c r="T101" s="17">
        <v>1973</v>
      </c>
      <c r="U101" s="277" t="s">
        <v>560</v>
      </c>
      <c r="V101" s="17">
        <v>1994</v>
      </c>
      <c r="W101" s="278"/>
      <c r="X101" s="138"/>
      <c r="Y101" s="287"/>
      <c r="Z101" s="28"/>
      <c r="AA101" s="284">
        <f t="shared" si="55"/>
        <v>24</v>
      </c>
      <c r="AB101" s="25" t="s">
        <v>235</v>
      </c>
      <c r="AC101" s="290">
        <v>2009</v>
      </c>
      <c r="AD101" s="21" t="s">
        <v>121</v>
      </c>
      <c r="AE101" s="304"/>
      <c r="AF101" s="289" t="s">
        <v>378</v>
      </c>
      <c r="AG101" s="398"/>
      <c r="CJ101" s="399" t="str">
        <f t="shared" si="59"/>
        <v>anders</v>
      </c>
      <c r="CK101" s="338" t="str">
        <f t="shared" si="69"/>
        <v>Enderlen Francis</v>
      </c>
      <c r="CM101" s="338">
        <f t="shared" si="70"/>
        <v>24</v>
      </c>
      <c r="CN101" s="338" t="str">
        <f t="shared" si="58"/>
        <v>D</v>
      </c>
      <c r="CO101" s="303" t="str">
        <f t="shared" si="73"/>
        <v>E</v>
      </c>
      <c r="CP101" s="400">
        <v>5636</v>
      </c>
      <c r="CQ101" s="250">
        <v>741</v>
      </c>
      <c r="CR101" s="251">
        <f t="shared" si="71"/>
        <v>7</v>
      </c>
      <c r="CS101" s="252" t="str">
        <f t="shared" si="72"/>
        <v>Konstrukteur 7 / Fachplaner 7 / Gruppenchef 7</v>
      </c>
      <c r="CT101" s="250">
        <v>741</v>
      </c>
      <c r="CU101" s="251">
        <f>VLOOKUP($CT101,Funktionsbezeichnungen,3,0)</f>
        <v>7</v>
      </c>
      <c r="CV101" s="252" t="str">
        <f>VLOOKUP($CT101,Funktionsbezeichnungen,2,0)</f>
        <v>Konstrukteur 7 / Fachplaner 7 / Gruppenchef 7</v>
      </c>
      <c r="CW101" s="250">
        <v>741</v>
      </c>
      <c r="CX101" s="251">
        <f>VLOOKUP($CW101,Funktionsbezeichnungen,3,0)</f>
        <v>7</v>
      </c>
      <c r="CY101" s="252" t="str">
        <f>VLOOKUP($CW101,Funktionsbezeichnungen,2,0)</f>
        <v>Konstrukteur 7 / Fachplaner 7 / Gruppenchef 7</v>
      </c>
      <c r="CZ101" s="250">
        <v>741</v>
      </c>
      <c r="DA101" s="251">
        <f>VLOOKUP($CZ101,Funktionsbezeichnungen,3,0)</f>
        <v>7</v>
      </c>
      <c r="DB101" s="252" t="str">
        <f>VLOOKUP($CZ101,Funktionsbezeichnungen,2,0)</f>
        <v>Konstrukteur 7 / Fachplaner 7 / Gruppenchef 7</v>
      </c>
      <c r="DC101" s="250">
        <v>741</v>
      </c>
      <c r="DD101" s="251">
        <f>VLOOKUP($DC101,Funktionsbezeichnungen,3,0)</f>
        <v>7</v>
      </c>
      <c r="DE101" s="252" t="str">
        <f>VLOOKUP($DC101,Funktionsbezeichnungen,2,0)</f>
        <v>Konstrukteur 7 / Fachplaner 7 / Gruppenchef 7</v>
      </c>
      <c r="DF101" s="249"/>
      <c r="DG101" s="250">
        <v>741</v>
      </c>
      <c r="DH101" s="251">
        <f>VLOOKUP($DG101,Funktionsbezeichnungen,3,0)</f>
        <v>7</v>
      </c>
      <c r="DI101" s="252" t="str">
        <f>VLOOKUP($DG101,Funktionsbezeichnungen,2,0)</f>
        <v>Konstrukteur 7 / Fachplaner 7 / Gruppenchef 7</v>
      </c>
      <c r="DN101" s="338">
        <f>+CP101</f>
        <v>5636</v>
      </c>
      <c r="DO101" s="340">
        <v>6</v>
      </c>
      <c r="DP101" s="338">
        <v>0</v>
      </c>
      <c r="DQ101" s="338" t="s">
        <v>965</v>
      </c>
      <c r="ES101" s="400">
        <v>7702</v>
      </c>
      <c r="ET101" s="338" t="s">
        <v>142</v>
      </c>
    </row>
    <row r="102" spans="1:150" s="338" customFormat="1" x14ac:dyDescent="0.25">
      <c r="A102" s="319"/>
      <c r="B102" s="319"/>
      <c r="C102" s="319">
        <f t="shared" si="54"/>
        <v>1</v>
      </c>
      <c r="D102" s="320"/>
      <c r="E102" s="320"/>
      <c r="F102" s="321"/>
      <c r="G102" s="57"/>
      <c r="H102" s="57"/>
      <c r="I102" s="321">
        <v>1</v>
      </c>
      <c r="J102" s="57">
        <v>1</v>
      </c>
      <c r="K102" s="321"/>
      <c r="L102" s="321"/>
      <c r="M102" s="321"/>
      <c r="N102" s="322"/>
      <c r="O102" s="322"/>
      <c r="P102" s="109" t="s">
        <v>1301</v>
      </c>
      <c r="Q102" s="110" t="s">
        <v>493</v>
      </c>
      <c r="R102" s="110" t="s">
        <v>928</v>
      </c>
      <c r="S102" s="20" t="s">
        <v>1576</v>
      </c>
      <c r="T102" s="17">
        <v>1976</v>
      </c>
      <c r="U102" s="277" t="s">
        <v>126</v>
      </c>
      <c r="V102" s="17">
        <v>1998</v>
      </c>
      <c r="W102" s="278"/>
      <c r="X102" s="138"/>
      <c r="Y102" s="287"/>
      <c r="Z102" s="28"/>
      <c r="AA102" s="284">
        <f t="shared" si="55"/>
        <v>20</v>
      </c>
      <c r="AB102" s="25" t="s">
        <v>1588</v>
      </c>
      <c r="AC102" s="290">
        <v>2007</v>
      </c>
      <c r="AD102" s="21" t="s">
        <v>121</v>
      </c>
      <c r="AE102" s="304"/>
      <c r="AF102" s="16" t="s">
        <v>377</v>
      </c>
      <c r="AG102" s="398"/>
      <c r="CJ102" s="338" t="str">
        <f t="shared" si="59"/>
        <v/>
      </c>
      <c r="CK102" s="338" t="str">
        <f t="shared" si="69"/>
        <v>Humbel Sven Christian</v>
      </c>
      <c r="CM102" s="338">
        <f t="shared" si="70"/>
        <v>20</v>
      </c>
      <c r="CN102" s="338" t="str">
        <f t="shared" si="58"/>
        <v>D</v>
      </c>
      <c r="CO102" s="303" t="str">
        <f t="shared" si="73"/>
        <v>D</v>
      </c>
      <c r="CP102" s="400">
        <v>9654</v>
      </c>
      <c r="CQ102" s="250">
        <v>741</v>
      </c>
      <c r="CR102" s="251">
        <f t="shared" si="71"/>
        <v>7</v>
      </c>
      <c r="CS102" s="252" t="str">
        <f t="shared" si="72"/>
        <v>Konstrukteur 7 / Fachplaner 7 / Gruppenchef 7</v>
      </c>
      <c r="CT102" s="250">
        <v>741</v>
      </c>
      <c r="CU102" s="251">
        <f t="shared" si="67"/>
        <v>7</v>
      </c>
      <c r="CV102" s="252" t="str">
        <f t="shared" si="68"/>
        <v>Konstrukteur 7 / Fachplaner 7 / Gruppenchef 7</v>
      </c>
      <c r="CW102" s="250">
        <v>741</v>
      </c>
      <c r="CX102" s="251">
        <f t="shared" si="51"/>
        <v>7</v>
      </c>
      <c r="CY102" s="252" t="str">
        <f t="shared" si="52"/>
        <v>Konstrukteur 7 / Fachplaner 7 / Gruppenchef 7</v>
      </c>
      <c r="CZ102" s="250">
        <v>741</v>
      </c>
      <c r="DA102" s="251">
        <f t="shared" si="61"/>
        <v>7</v>
      </c>
      <c r="DB102" s="252" t="str">
        <f t="shared" si="62"/>
        <v>Konstrukteur 7 / Fachplaner 7 / Gruppenchef 7</v>
      </c>
      <c r="DC102" s="250">
        <v>741</v>
      </c>
      <c r="DD102" s="251">
        <f t="shared" si="63"/>
        <v>7</v>
      </c>
      <c r="DE102" s="252" t="str">
        <f t="shared" si="64"/>
        <v>Konstrukteur 7 / Fachplaner 7 / Gruppenchef 7</v>
      </c>
      <c r="DF102" s="249"/>
      <c r="DG102" s="250">
        <v>742</v>
      </c>
      <c r="DH102" s="251">
        <f t="shared" si="65"/>
        <v>8</v>
      </c>
      <c r="DI102" s="252" t="str">
        <f t="shared" si="66"/>
        <v>Konstrukteur 8 / Fachplaner 8 / Gruppenchef 8</v>
      </c>
      <c r="DN102" s="338">
        <f t="shared" si="60"/>
        <v>9654</v>
      </c>
      <c r="DO102" s="340">
        <v>6</v>
      </c>
      <c r="DP102" s="338">
        <v>0</v>
      </c>
      <c r="DQ102" s="338" t="s">
        <v>965</v>
      </c>
      <c r="ES102" s="257">
        <v>5641</v>
      </c>
      <c r="ET102" s="338" t="s">
        <v>142</v>
      </c>
    </row>
    <row r="103" spans="1:150" s="338" customFormat="1" x14ac:dyDescent="0.25">
      <c r="A103" s="319"/>
      <c r="B103" s="319"/>
      <c r="C103" s="319">
        <f t="shared" si="54"/>
        <v>1</v>
      </c>
      <c r="D103" s="320"/>
      <c r="E103" s="320"/>
      <c r="F103" s="321"/>
      <c r="G103" s="57"/>
      <c r="H103" s="57"/>
      <c r="I103" s="321">
        <v>1</v>
      </c>
      <c r="J103" s="57">
        <v>1</v>
      </c>
      <c r="K103" s="321"/>
      <c r="L103" s="321"/>
      <c r="M103" s="321"/>
      <c r="N103" s="322"/>
      <c r="O103" s="322"/>
      <c r="P103" s="109" t="s">
        <v>1301</v>
      </c>
      <c r="Q103" s="110" t="s">
        <v>1274</v>
      </c>
      <c r="R103" s="110" t="s">
        <v>928</v>
      </c>
      <c r="S103" s="20" t="s">
        <v>1275</v>
      </c>
      <c r="T103" s="17">
        <v>1960</v>
      </c>
      <c r="U103" s="277" t="s">
        <v>1276</v>
      </c>
      <c r="V103" s="17">
        <v>2001</v>
      </c>
      <c r="W103" s="278"/>
      <c r="X103" s="138"/>
      <c r="Y103" s="287"/>
      <c r="Z103" s="28"/>
      <c r="AA103" s="284">
        <f t="shared" si="55"/>
        <v>17</v>
      </c>
      <c r="AB103" s="25" t="s">
        <v>1588</v>
      </c>
      <c r="AC103" s="290">
        <v>2017</v>
      </c>
      <c r="AD103" s="21" t="s">
        <v>121</v>
      </c>
      <c r="AE103" s="304"/>
      <c r="AF103" s="16" t="s">
        <v>377</v>
      </c>
      <c r="AG103" s="398"/>
      <c r="CJ103" s="399" t="e">
        <f t="shared" si="59"/>
        <v>#N/A</v>
      </c>
      <c r="CK103" s="339" t="str">
        <f t="shared" si="69"/>
        <v>Widrig Daniel</v>
      </c>
      <c r="CL103" s="339"/>
      <c r="CM103" s="339">
        <f t="shared" si="70"/>
        <v>17</v>
      </c>
      <c r="CN103" s="339" t="str">
        <f t="shared" si="58"/>
        <v>D</v>
      </c>
      <c r="CO103" s="303" t="e">
        <f t="shared" si="73"/>
        <v>#N/A</v>
      </c>
      <c r="CP103" s="257">
        <v>7711</v>
      </c>
      <c r="CQ103" s="250">
        <v>741</v>
      </c>
      <c r="CR103" s="251">
        <f t="shared" si="71"/>
        <v>7</v>
      </c>
      <c r="CS103" s="252" t="str">
        <f t="shared" si="72"/>
        <v>Konstrukteur 7 / Fachplaner 7 / Gruppenchef 7</v>
      </c>
      <c r="CT103" s="250"/>
      <c r="CU103" s="251"/>
      <c r="CV103" s="252"/>
      <c r="CW103" s="250"/>
      <c r="CX103" s="251"/>
      <c r="CY103" s="252"/>
      <c r="CZ103" s="250"/>
      <c r="DA103" s="251"/>
      <c r="DB103" s="252"/>
      <c r="DC103" s="250"/>
      <c r="DD103" s="251"/>
      <c r="DE103" s="252"/>
      <c r="DF103" s="249"/>
      <c r="DG103" s="251"/>
      <c r="DH103" s="251"/>
      <c r="DI103" s="252"/>
      <c r="DN103" s="338">
        <f>+CP103</f>
        <v>7711</v>
      </c>
      <c r="DO103" s="340">
        <v>6</v>
      </c>
      <c r="DP103" s="338">
        <v>0</v>
      </c>
      <c r="DQ103" s="338" t="s">
        <v>965</v>
      </c>
      <c r="ES103" s="400">
        <v>9701</v>
      </c>
      <c r="ET103" s="338" t="s">
        <v>142</v>
      </c>
    </row>
    <row r="104" spans="1:150" s="338" customFormat="1" x14ac:dyDescent="0.25">
      <c r="A104" s="319"/>
      <c r="B104" s="319"/>
      <c r="C104" s="319">
        <f t="shared" si="54"/>
        <v>1</v>
      </c>
      <c r="D104" s="320"/>
      <c r="E104" s="320"/>
      <c r="F104" s="321"/>
      <c r="G104" s="57"/>
      <c r="H104" s="57"/>
      <c r="I104" s="321">
        <v>1</v>
      </c>
      <c r="J104" s="57"/>
      <c r="K104" s="321"/>
      <c r="L104" s="321"/>
      <c r="M104" s="321"/>
      <c r="N104" s="322"/>
      <c r="O104" s="322"/>
      <c r="P104" s="109" t="s">
        <v>361</v>
      </c>
      <c r="Q104" s="110" t="s">
        <v>497</v>
      </c>
      <c r="R104" s="110" t="s">
        <v>928</v>
      </c>
      <c r="S104" s="20" t="s">
        <v>179</v>
      </c>
      <c r="T104" s="17">
        <v>1982</v>
      </c>
      <c r="U104" s="277" t="s">
        <v>235</v>
      </c>
      <c r="V104" s="17">
        <v>2002</v>
      </c>
      <c r="W104" s="278"/>
      <c r="X104" s="138"/>
      <c r="Y104" s="287"/>
      <c r="Z104" s="25"/>
      <c r="AA104" s="284">
        <f t="shared" si="55"/>
        <v>16</v>
      </c>
      <c r="AB104" s="25" t="s">
        <v>1588</v>
      </c>
      <c r="AC104" s="290">
        <v>2002</v>
      </c>
      <c r="AD104" s="21" t="s">
        <v>121</v>
      </c>
      <c r="AE104" s="304"/>
      <c r="AF104" s="289" t="s">
        <v>1601</v>
      </c>
      <c r="AG104" s="398"/>
      <c r="CJ104" s="338" t="str">
        <f t="shared" si="59"/>
        <v/>
      </c>
      <c r="CK104" s="338" t="str">
        <f t="shared" si="69"/>
        <v>Delmas Marc</v>
      </c>
      <c r="CM104" s="338">
        <f t="shared" si="70"/>
        <v>16</v>
      </c>
      <c r="CN104" s="338" t="str">
        <f t="shared" si="58"/>
        <v>D</v>
      </c>
      <c r="CO104" s="303" t="str">
        <f t="shared" si="73"/>
        <v>D</v>
      </c>
      <c r="CP104" s="400">
        <v>9660</v>
      </c>
      <c r="CQ104" s="250">
        <v>742</v>
      </c>
      <c r="CR104" s="251">
        <f t="shared" si="71"/>
        <v>8</v>
      </c>
      <c r="CS104" s="252" t="str">
        <f t="shared" si="72"/>
        <v>Konstrukteur 8 / Fachplaner 8 / Gruppenchef 8</v>
      </c>
      <c r="CT104" s="250">
        <v>742</v>
      </c>
      <c r="CU104" s="251">
        <f t="shared" si="67"/>
        <v>8</v>
      </c>
      <c r="CV104" s="252" t="str">
        <f t="shared" si="68"/>
        <v>Konstrukteur 8 / Fachplaner 8 / Gruppenchef 8</v>
      </c>
      <c r="CW104" s="250">
        <v>742</v>
      </c>
      <c r="CX104" s="251">
        <f t="shared" si="51"/>
        <v>8</v>
      </c>
      <c r="CY104" s="252" t="str">
        <f t="shared" si="52"/>
        <v>Konstrukteur 8 / Fachplaner 8 / Gruppenchef 8</v>
      </c>
      <c r="CZ104" s="250">
        <v>741</v>
      </c>
      <c r="DA104" s="251">
        <f t="shared" si="61"/>
        <v>7</v>
      </c>
      <c r="DB104" s="252" t="str">
        <f t="shared" si="62"/>
        <v>Konstrukteur 7 / Fachplaner 7 / Gruppenchef 7</v>
      </c>
      <c r="DC104" s="250">
        <v>733</v>
      </c>
      <c r="DD104" s="251">
        <f t="shared" si="63"/>
        <v>6</v>
      </c>
      <c r="DE104" s="252" t="str">
        <f t="shared" si="64"/>
        <v>Konstrukteur 6 / -planer 6 / Gruppenchef 6</v>
      </c>
      <c r="DF104" s="249"/>
      <c r="DG104" s="250">
        <v>733</v>
      </c>
      <c r="DH104" s="250">
        <f t="shared" si="65"/>
        <v>6</v>
      </c>
      <c r="DI104" s="252" t="str">
        <f t="shared" si="66"/>
        <v>Konstrukteur 6 / -planer 6 / Gruppenchef 6</v>
      </c>
      <c r="DN104" s="338">
        <f t="shared" si="60"/>
        <v>9660</v>
      </c>
      <c r="DO104" s="340">
        <v>6</v>
      </c>
      <c r="DP104" s="338">
        <v>0</v>
      </c>
      <c r="DQ104" s="338" t="s">
        <v>965</v>
      </c>
      <c r="ES104" s="400">
        <v>9733</v>
      </c>
      <c r="ET104" s="338" t="s">
        <v>147</v>
      </c>
    </row>
    <row r="105" spans="1:150" s="338" customFormat="1" x14ac:dyDescent="0.25">
      <c r="A105" s="319"/>
      <c r="B105" s="319">
        <v>1</v>
      </c>
      <c r="C105" s="319">
        <f t="shared" si="54"/>
        <v>1</v>
      </c>
      <c r="D105" s="320"/>
      <c r="E105" s="320"/>
      <c r="F105" s="321"/>
      <c r="G105" s="57"/>
      <c r="H105" s="57"/>
      <c r="I105" s="321">
        <v>1</v>
      </c>
      <c r="J105" s="57"/>
      <c r="K105" s="321"/>
      <c r="L105" s="321"/>
      <c r="M105" s="321"/>
      <c r="N105" s="322"/>
      <c r="O105" s="322"/>
      <c r="P105" s="109" t="s">
        <v>358</v>
      </c>
      <c r="Q105" s="110" t="s">
        <v>1116</v>
      </c>
      <c r="R105" s="110" t="s">
        <v>928</v>
      </c>
      <c r="S105" s="20" t="s">
        <v>1117</v>
      </c>
      <c r="T105" s="17">
        <v>1981</v>
      </c>
      <c r="U105" s="277" t="s">
        <v>239</v>
      </c>
      <c r="V105" s="17">
        <v>2002</v>
      </c>
      <c r="W105" s="278"/>
      <c r="X105" s="138"/>
      <c r="Y105" s="287"/>
      <c r="Z105" s="28"/>
      <c r="AA105" s="284">
        <f t="shared" si="55"/>
        <v>16</v>
      </c>
      <c r="AB105" s="25" t="s">
        <v>239</v>
      </c>
      <c r="AC105" s="290">
        <v>2015</v>
      </c>
      <c r="AD105" s="21" t="s">
        <v>121</v>
      </c>
      <c r="AE105" s="304"/>
      <c r="AF105" s="289" t="s">
        <v>378</v>
      </c>
      <c r="AG105" s="398"/>
      <c r="CJ105" s="409" t="str">
        <f t="shared" si="59"/>
        <v>anders</v>
      </c>
      <c r="CK105" s="338" t="str">
        <f t="shared" si="69"/>
        <v>Iten Vanessa</v>
      </c>
      <c r="CL105" s="419"/>
      <c r="CM105" s="338">
        <f t="shared" si="70"/>
        <v>16</v>
      </c>
      <c r="CN105" s="338" t="str">
        <f t="shared" si="58"/>
        <v>D</v>
      </c>
      <c r="CO105" s="303" t="str">
        <f t="shared" si="73"/>
        <v>E</v>
      </c>
      <c r="CP105" s="400">
        <v>9661</v>
      </c>
      <c r="CQ105" s="250">
        <v>741</v>
      </c>
      <c r="CR105" s="251">
        <f t="shared" si="71"/>
        <v>7</v>
      </c>
      <c r="CS105" s="252" t="str">
        <f t="shared" si="72"/>
        <v>Konstrukteur 7 / Fachplaner 7 / Gruppenchef 7</v>
      </c>
      <c r="CT105" s="250">
        <v>733</v>
      </c>
      <c r="CU105" s="251">
        <f>VLOOKUP($CT105,Funktionsbezeichnungen,3,0)</f>
        <v>6</v>
      </c>
      <c r="CV105" s="252" t="str">
        <f>VLOOKUP($CT105,Funktionsbezeichnungen,2,0)</f>
        <v>Konstrukteur 6 / -planer 6 / Gruppenchef 6</v>
      </c>
      <c r="CW105" s="250"/>
      <c r="CX105" s="251"/>
      <c r="CY105" s="252"/>
      <c r="CZ105" s="250"/>
      <c r="DA105" s="251"/>
      <c r="DB105" s="252"/>
      <c r="DC105" s="250"/>
      <c r="DD105" s="251"/>
      <c r="DE105" s="252"/>
      <c r="DF105" s="249"/>
      <c r="DG105" s="250"/>
      <c r="DH105" s="251"/>
      <c r="DI105" s="252"/>
      <c r="DN105" s="338">
        <f>+CP105</f>
        <v>9661</v>
      </c>
      <c r="DO105" s="340">
        <v>6</v>
      </c>
      <c r="DP105" s="338">
        <v>0</v>
      </c>
      <c r="DQ105" s="338" t="s">
        <v>965</v>
      </c>
      <c r="ES105" s="400">
        <v>9715</v>
      </c>
      <c r="ET105" s="338" t="s">
        <v>147</v>
      </c>
    </row>
    <row r="106" spans="1:150" s="338" customFormat="1" x14ac:dyDescent="0.25">
      <c r="A106" s="319"/>
      <c r="B106" s="319">
        <v>1</v>
      </c>
      <c r="C106" s="319" t="str">
        <f t="shared" si="54"/>
        <v/>
      </c>
      <c r="D106" s="320"/>
      <c r="E106" s="320">
        <v>1</v>
      </c>
      <c r="F106" s="321"/>
      <c r="G106" s="57"/>
      <c r="H106" s="57"/>
      <c r="I106" s="321"/>
      <c r="J106" s="57"/>
      <c r="K106" s="321"/>
      <c r="L106" s="321"/>
      <c r="M106" s="321"/>
      <c r="N106" s="322"/>
      <c r="O106" s="322"/>
      <c r="P106" s="109" t="s">
        <v>359</v>
      </c>
      <c r="Q106" s="110" t="s">
        <v>1183</v>
      </c>
      <c r="R106" s="110" t="s">
        <v>928</v>
      </c>
      <c r="S106" s="20" t="s">
        <v>1184</v>
      </c>
      <c r="T106" s="17">
        <v>1982</v>
      </c>
      <c r="U106" s="277" t="s">
        <v>239</v>
      </c>
      <c r="V106" s="17">
        <v>2007</v>
      </c>
      <c r="W106" s="278" t="s">
        <v>1185</v>
      </c>
      <c r="X106" s="138">
        <v>2012</v>
      </c>
      <c r="Y106" s="389" t="s">
        <v>1547</v>
      </c>
      <c r="Z106" s="28"/>
      <c r="AA106" s="284">
        <f t="shared" si="55"/>
        <v>6</v>
      </c>
      <c r="AB106" s="25" t="s">
        <v>1564</v>
      </c>
      <c r="AC106" s="290">
        <v>2016</v>
      </c>
      <c r="AD106" s="21" t="s">
        <v>121</v>
      </c>
      <c r="AE106" s="304"/>
      <c r="AF106" s="289" t="s">
        <v>377</v>
      </c>
      <c r="AG106" s="398"/>
      <c r="CJ106" s="399" t="str">
        <f t="shared" si="59"/>
        <v>anders</v>
      </c>
      <c r="CK106" s="338" t="str">
        <f t="shared" si="69"/>
        <v>Schaub Anja</v>
      </c>
      <c r="CM106" s="338">
        <f t="shared" si="70"/>
        <v>6</v>
      </c>
      <c r="CN106" s="338" t="str">
        <f t="shared" si="58"/>
        <v>D</v>
      </c>
      <c r="CO106" s="303" t="str">
        <f t="shared" si="73"/>
        <v>E</v>
      </c>
      <c r="CP106" s="400">
        <v>9664</v>
      </c>
      <c r="CQ106" s="250">
        <v>748</v>
      </c>
      <c r="CR106" s="251">
        <f t="shared" si="71"/>
        <v>6</v>
      </c>
      <c r="CS106" s="252" t="str">
        <f t="shared" si="72"/>
        <v>Geomatiker 6</v>
      </c>
      <c r="CT106" s="250">
        <v>733</v>
      </c>
      <c r="CU106" s="251">
        <f>VLOOKUP($CT106,Funktionsbezeichnungen,3,0)</f>
        <v>6</v>
      </c>
      <c r="CV106" s="252" t="str">
        <f>VLOOKUP($CT106,Funktionsbezeichnungen,2,0)</f>
        <v>Konstrukteur 6 / -planer 6 / Gruppenchef 6</v>
      </c>
      <c r="CW106" s="250"/>
      <c r="CX106" s="251"/>
      <c r="CY106" s="252"/>
      <c r="CZ106" s="250"/>
      <c r="DA106" s="251"/>
      <c r="DB106" s="252"/>
      <c r="DC106" s="250"/>
      <c r="DD106" s="251"/>
      <c r="DE106" s="252"/>
      <c r="DF106" s="249"/>
      <c r="DG106" s="250"/>
      <c r="DH106" s="251"/>
      <c r="DI106" s="252"/>
      <c r="DN106" s="338">
        <f>+CP106</f>
        <v>9664</v>
      </c>
      <c r="DO106" s="340">
        <v>6</v>
      </c>
      <c r="DP106" s="338">
        <v>0</v>
      </c>
      <c r="DQ106" s="338" t="s">
        <v>965</v>
      </c>
      <c r="ES106" s="400">
        <v>9726</v>
      </c>
      <c r="ET106" s="338" t="s">
        <v>147</v>
      </c>
    </row>
    <row r="107" spans="1:150" s="338" customFormat="1" x14ac:dyDescent="0.25">
      <c r="A107" s="319"/>
      <c r="B107" s="319">
        <v>1</v>
      </c>
      <c r="C107" s="319">
        <f t="shared" si="54"/>
        <v>1</v>
      </c>
      <c r="D107" s="320"/>
      <c r="E107" s="320"/>
      <c r="F107" s="321"/>
      <c r="G107" s="57"/>
      <c r="H107" s="57"/>
      <c r="I107" s="321">
        <v>1</v>
      </c>
      <c r="J107" s="57">
        <v>1</v>
      </c>
      <c r="K107" s="321"/>
      <c r="L107" s="321"/>
      <c r="M107" s="321"/>
      <c r="N107" s="322"/>
      <c r="O107" s="322"/>
      <c r="P107" s="109" t="s">
        <v>1303</v>
      </c>
      <c r="Q107" s="110" t="s">
        <v>1584</v>
      </c>
      <c r="R107" s="110" t="s">
        <v>928</v>
      </c>
      <c r="S107" s="20" t="s">
        <v>1585</v>
      </c>
      <c r="T107" s="17">
        <v>1983</v>
      </c>
      <c r="U107" s="277" t="s">
        <v>1586</v>
      </c>
      <c r="V107" s="17">
        <v>2003</v>
      </c>
      <c r="W107" s="278"/>
      <c r="X107" s="138"/>
      <c r="Y107" s="389"/>
      <c r="Z107" s="28"/>
      <c r="AA107" s="284">
        <f t="shared" si="55"/>
        <v>15</v>
      </c>
      <c r="AB107" s="25" t="s">
        <v>1587</v>
      </c>
      <c r="AC107" s="290">
        <v>2018</v>
      </c>
      <c r="AD107" s="21" t="s">
        <v>121</v>
      </c>
      <c r="AE107" s="304"/>
      <c r="AF107" s="289" t="s">
        <v>378</v>
      </c>
      <c r="AG107" s="398"/>
      <c r="CJ107" s="399"/>
      <c r="CK107" s="338" t="str">
        <f t="shared" si="69"/>
        <v>Meyer Ramona</v>
      </c>
      <c r="CN107" s="338" t="str">
        <f t="shared" si="58"/>
        <v>D</v>
      </c>
      <c r="CO107" s="303"/>
      <c r="CP107" s="400"/>
      <c r="CQ107" s="250"/>
      <c r="CR107" s="251"/>
      <c r="CS107" s="252"/>
      <c r="CT107" s="250"/>
      <c r="CU107" s="251"/>
      <c r="CV107" s="252"/>
      <c r="CW107" s="250"/>
      <c r="CX107" s="251"/>
      <c r="CY107" s="252"/>
      <c r="CZ107" s="250"/>
      <c r="DA107" s="251"/>
      <c r="DB107" s="252"/>
      <c r="DC107" s="250"/>
      <c r="DD107" s="251"/>
      <c r="DE107" s="252"/>
      <c r="DF107" s="249"/>
      <c r="DG107" s="250"/>
      <c r="DH107" s="251"/>
      <c r="DI107" s="252"/>
      <c r="DO107" s="340"/>
      <c r="ES107" s="400"/>
    </row>
    <row r="108" spans="1:150" s="338" customFormat="1" x14ac:dyDescent="0.25">
      <c r="A108" s="319"/>
      <c r="B108" s="319"/>
      <c r="C108" s="319">
        <f t="shared" si="54"/>
        <v>1</v>
      </c>
      <c r="D108" s="320"/>
      <c r="E108" s="320"/>
      <c r="F108" s="320"/>
      <c r="G108" s="319"/>
      <c r="H108" s="319"/>
      <c r="I108" s="320">
        <v>1</v>
      </c>
      <c r="J108" s="319"/>
      <c r="K108" s="320"/>
      <c r="L108" s="320"/>
      <c r="M108" s="320"/>
      <c r="N108" s="343"/>
      <c r="O108" s="343"/>
      <c r="P108" s="126" t="s">
        <v>1303</v>
      </c>
      <c r="Q108" s="110" t="s">
        <v>499</v>
      </c>
      <c r="R108" s="110" t="s">
        <v>928</v>
      </c>
      <c r="S108" s="20" t="s">
        <v>250</v>
      </c>
      <c r="T108" s="17">
        <v>1987</v>
      </c>
      <c r="U108" s="277" t="s">
        <v>235</v>
      </c>
      <c r="V108" s="17">
        <v>2007</v>
      </c>
      <c r="W108" s="278"/>
      <c r="X108" s="138"/>
      <c r="Y108" s="287"/>
      <c r="Z108" s="25"/>
      <c r="AA108" s="284">
        <f t="shared" si="55"/>
        <v>11</v>
      </c>
      <c r="AB108" s="25" t="s">
        <v>1588</v>
      </c>
      <c r="AC108" s="290">
        <v>2008</v>
      </c>
      <c r="AD108" s="21" t="s">
        <v>121</v>
      </c>
      <c r="AE108" s="304"/>
      <c r="AF108" s="16" t="s">
        <v>420</v>
      </c>
      <c r="AG108" s="398"/>
      <c r="CJ108" s="399" t="str">
        <f t="shared" si="59"/>
        <v>anders</v>
      </c>
      <c r="CK108" s="338" t="str">
        <f t="shared" si="69"/>
        <v>Wernli Sebastian</v>
      </c>
      <c r="CM108" s="338">
        <f t="shared" si="70"/>
        <v>11</v>
      </c>
      <c r="CN108" s="338" t="str">
        <f t="shared" si="58"/>
        <v>D</v>
      </c>
      <c r="CO108" s="303" t="str">
        <f t="shared" si="73"/>
        <v>E</v>
      </c>
      <c r="CP108" s="400">
        <v>9687</v>
      </c>
      <c r="CQ108" s="250">
        <v>741</v>
      </c>
      <c r="CR108" s="251">
        <f t="shared" si="71"/>
        <v>7</v>
      </c>
      <c r="CS108" s="252" t="str">
        <f t="shared" si="72"/>
        <v>Konstrukteur 7 / Fachplaner 7 / Gruppenchef 7</v>
      </c>
      <c r="CT108" s="250">
        <v>733</v>
      </c>
      <c r="CU108" s="251">
        <f>VLOOKUP($CT108,Funktionsbezeichnungen,3,0)</f>
        <v>6</v>
      </c>
      <c r="CV108" s="252" t="str">
        <f>VLOOKUP($CT108,Funktionsbezeichnungen,2,0)</f>
        <v>Konstrukteur 6 / -planer 6 / Gruppenchef 6</v>
      </c>
      <c r="CW108" s="250">
        <v>733</v>
      </c>
      <c r="CX108" s="251">
        <f>VLOOKUP($CW108,Funktionsbezeichnungen,3,0)</f>
        <v>6</v>
      </c>
      <c r="CY108" s="252" t="str">
        <f>VLOOKUP($CW108,Funktionsbezeichnungen,2,0)</f>
        <v>Konstrukteur 6 / -planer 6 / Gruppenchef 6</v>
      </c>
      <c r="CZ108" s="250">
        <v>732</v>
      </c>
      <c r="DA108" s="251">
        <f>VLOOKUP($CZ108,Funktionsbezeichnungen,3,0)</f>
        <v>5</v>
      </c>
      <c r="DB108" s="252" t="str">
        <f>VLOOKUP($CZ108,Funktionsbezeichnungen,2,0)</f>
        <v>Konstrukteur 5 / -planer 5</v>
      </c>
      <c r="DC108" s="250">
        <v>732</v>
      </c>
      <c r="DD108" s="251">
        <f>VLOOKUP($DC108,Funktionsbezeichnungen,3,0)</f>
        <v>5</v>
      </c>
      <c r="DE108" s="252" t="str">
        <f>VLOOKUP($DC108,Funktionsbezeichnungen,2,0)</f>
        <v>Konstrukteur 5 / -planer 5</v>
      </c>
      <c r="DF108" s="249"/>
      <c r="DG108" s="251">
        <v>732</v>
      </c>
      <c r="DH108" s="251">
        <f>VLOOKUP($DG108,Funktionsbezeichnungen,3,0)</f>
        <v>5</v>
      </c>
      <c r="DI108" s="252" t="str">
        <f>VLOOKUP($DG108,Funktionsbezeichnungen,2,0)</f>
        <v>Konstrukteur 5 / -planer 5</v>
      </c>
      <c r="DN108" s="338">
        <f>+CP108</f>
        <v>9687</v>
      </c>
      <c r="DO108" s="340">
        <v>6</v>
      </c>
      <c r="DP108" s="338">
        <v>0</v>
      </c>
      <c r="DQ108" s="338" t="s">
        <v>964</v>
      </c>
      <c r="ES108" s="257">
        <v>9740</v>
      </c>
      <c r="ET108" s="338" t="s">
        <v>149</v>
      </c>
    </row>
    <row r="109" spans="1:150" s="338" customFormat="1" ht="27" x14ac:dyDescent="0.25">
      <c r="A109" s="319"/>
      <c r="B109" s="319"/>
      <c r="C109" s="319" t="str">
        <f t="shared" si="54"/>
        <v/>
      </c>
      <c r="D109" s="320"/>
      <c r="E109" s="320">
        <v>1</v>
      </c>
      <c r="F109" s="321"/>
      <c r="G109" s="57"/>
      <c r="H109" s="57"/>
      <c r="I109" s="321"/>
      <c r="J109" s="57">
        <v>1</v>
      </c>
      <c r="K109" s="321"/>
      <c r="L109" s="321"/>
      <c r="M109" s="321"/>
      <c r="N109" s="322"/>
      <c r="O109" s="344"/>
      <c r="P109" s="326" t="s">
        <v>1301</v>
      </c>
      <c r="Q109" s="345" t="s">
        <v>1200</v>
      </c>
      <c r="R109" s="345" t="s">
        <v>928</v>
      </c>
      <c r="S109" s="20" t="s">
        <v>1201</v>
      </c>
      <c r="T109" s="17">
        <v>1985</v>
      </c>
      <c r="U109" s="278" t="s">
        <v>1554</v>
      </c>
      <c r="V109" s="17">
        <v>2009</v>
      </c>
      <c r="W109" s="375"/>
      <c r="X109" s="138"/>
      <c r="Y109" s="287"/>
      <c r="Z109" s="290"/>
      <c r="AA109" s="284">
        <f t="shared" si="55"/>
        <v>9</v>
      </c>
      <c r="AB109" s="25" t="s">
        <v>1588</v>
      </c>
      <c r="AC109" s="290">
        <v>2016</v>
      </c>
      <c r="AD109" s="21" t="s">
        <v>121</v>
      </c>
      <c r="AE109" s="304"/>
      <c r="AF109" s="291" t="s">
        <v>377</v>
      </c>
      <c r="AG109" s="398"/>
      <c r="CJ109" s="399" t="str">
        <f t="shared" si="59"/>
        <v>anders</v>
      </c>
      <c r="CK109" s="339" t="str">
        <f t="shared" si="69"/>
        <v>Grabherr Mathieu</v>
      </c>
      <c r="CM109" s="338">
        <f t="shared" si="70"/>
        <v>9</v>
      </c>
      <c r="CN109" s="338" t="str">
        <f t="shared" si="58"/>
        <v>D</v>
      </c>
      <c r="CO109" s="303" t="str">
        <f t="shared" si="73"/>
        <v>E</v>
      </c>
      <c r="CP109" s="257">
        <v>5641</v>
      </c>
      <c r="CQ109" s="250">
        <v>741</v>
      </c>
      <c r="CR109" s="251">
        <f t="shared" si="71"/>
        <v>7</v>
      </c>
      <c r="CS109" s="252" t="str">
        <f t="shared" si="72"/>
        <v>Konstrukteur 7 / Fachplaner 7 / Gruppenchef 7</v>
      </c>
      <c r="CT109" s="250"/>
      <c r="CU109" s="251"/>
      <c r="CV109" s="252"/>
      <c r="CW109" s="250"/>
      <c r="CX109" s="251"/>
      <c r="CY109" s="252"/>
      <c r="CZ109" s="250"/>
      <c r="DA109" s="251"/>
      <c r="DB109" s="252"/>
      <c r="DC109" s="251"/>
      <c r="DD109" s="251"/>
      <c r="DE109" s="252"/>
      <c r="DG109" s="251"/>
      <c r="DH109" s="251"/>
      <c r="DI109" s="252"/>
      <c r="DN109" s="338">
        <f>+CP109</f>
        <v>5641</v>
      </c>
      <c r="DO109" s="340">
        <v>6</v>
      </c>
      <c r="DP109" s="338">
        <v>0</v>
      </c>
      <c r="DQ109" s="338" t="s">
        <v>965</v>
      </c>
      <c r="ES109" s="400">
        <v>6753</v>
      </c>
      <c r="ET109" s="338" t="s">
        <v>105</v>
      </c>
    </row>
    <row r="110" spans="1:150" s="338" customFormat="1" x14ac:dyDescent="0.25">
      <c r="A110" s="319"/>
      <c r="B110" s="319"/>
      <c r="C110" s="319">
        <f t="shared" si="54"/>
        <v>1</v>
      </c>
      <c r="D110" s="320"/>
      <c r="E110" s="320"/>
      <c r="F110" s="321"/>
      <c r="G110" s="57"/>
      <c r="H110" s="57"/>
      <c r="I110" s="321">
        <v>1</v>
      </c>
      <c r="J110" s="57"/>
      <c r="K110" s="321"/>
      <c r="L110" s="321"/>
      <c r="M110" s="321"/>
      <c r="N110" s="322"/>
      <c r="O110" s="322"/>
      <c r="P110" s="109" t="s">
        <v>358</v>
      </c>
      <c r="Q110" s="110" t="s">
        <v>652</v>
      </c>
      <c r="R110" s="110" t="s">
        <v>928</v>
      </c>
      <c r="S110" s="20" t="s">
        <v>651</v>
      </c>
      <c r="T110" s="17">
        <v>1967</v>
      </c>
      <c r="U110" s="277" t="s">
        <v>653</v>
      </c>
      <c r="V110" s="17">
        <v>1988</v>
      </c>
      <c r="W110" s="278"/>
      <c r="X110" s="138"/>
      <c r="Y110" s="287"/>
      <c r="Z110" s="28"/>
      <c r="AA110" s="284">
        <f t="shared" si="55"/>
        <v>30</v>
      </c>
      <c r="AB110" s="25" t="s">
        <v>653</v>
      </c>
      <c r="AC110" s="290">
        <v>2011</v>
      </c>
      <c r="AD110" s="21" t="s">
        <v>142</v>
      </c>
      <c r="AE110" s="304"/>
      <c r="AF110" s="289" t="s">
        <v>378</v>
      </c>
      <c r="AG110" s="398"/>
      <c r="CJ110" s="338" t="str">
        <f t="shared" si="59"/>
        <v/>
      </c>
      <c r="CK110" s="338" t="str">
        <f t="shared" si="69"/>
        <v>Dettwiler Markus</v>
      </c>
      <c r="CM110" s="338">
        <f t="shared" si="70"/>
        <v>30</v>
      </c>
      <c r="CN110" s="338" t="str">
        <f t="shared" si="58"/>
        <v>E</v>
      </c>
      <c r="CO110" s="303" t="str">
        <f t="shared" si="73"/>
        <v>E</v>
      </c>
      <c r="CP110" s="400">
        <v>5639</v>
      </c>
      <c r="CQ110" s="250">
        <v>741</v>
      </c>
      <c r="CR110" s="251">
        <f t="shared" si="71"/>
        <v>7</v>
      </c>
      <c r="CS110" s="252" t="str">
        <f t="shared" si="72"/>
        <v>Konstrukteur 7 / Fachplaner 7 / Gruppenchef 7</v>
      </c>
      <c r="CT110" s="250">
        <v>741</v>
      </c>
      <c r="CU110" s="251">
        <f t="shared" si="67"/>
        <v>7</v>
      </c>
      <c r="CV110" s="252" t="str">
        <f t="shared" si="68"/>
        <v>Konstrukteur 7 / Fachplaner 7 / Gruppenchef 7</v>
      </c>
      <c r="CW110" s="250">
        <v>741</v>
      </c>
      <c r="CX110" s="251">
        <f t="shared" ref="CX110:CX134" si="74">VLOOKUP($CW110,Funktionsbezeichnungen,3,0)</f>
        <v>7</v>
      </c>
      <c r="CY110" s="252" t="str">
        <f t="shared" ref="CY110:CY134" si="75">VLOOKUP($CW110,Funktionsbezeichnungen,2,0)</f>
        <v>Konstrukteur 7 / Fachplaner 7 / Gruppenchef 7</v>
      </c>
      <c r="CZ110" s="250">
        <v>741</v>
      </c>
      <c r="DA110" s="251">
        <f t="shared" si="61"/>
        <v>7</v>
      </c>
      <c r="DB110" s="252" t="str">
        <f t="shared" si="62"/>
        <v>Konstrukteur 7 / Fachplaner 7 / Gruppenchef 7</v>
      </c>
      <c r="DC110" s="250">
        <v>741</v>
      </c>
      <c r="DD110" s="251">
        <f t="shared" si="63"/>
        <v>7</v>
      </c>
      <c r="DE110" s="252" t="str">
        <f t="shared" si="64"/>
        <v>Konstrukteur 7 / Fachplaner 7 / Gruppenchef 7</v>
      </c>
      <c r="DF110" s="249"/>
      <c r="DG110" s="250">
        <v>741</v>
      </c>
      <c r="DH110" s="251">
        <f t="shared" si="65"/>
        <v>7</v>
      </c>
      <c r="DI110" s="252" t="str">
        <f t="shared" si="66"/>
        <v>Konstrukteur 7 / Fachplaner 7 / Gruppenchef 7</v>
      </c>
      <c r="DN110" s="338">
        <f t="shared" si="60"/>
        <v>5639</v>
      </c>
      <c r="DO110" s="340">
        <v>6</v>
      </c>
      <c r="DP110" s="338">
        <v>0</v>
      </c>
      <c r="DQ110" s="338" t="s">
        <v>965</v>
      </c>
      <c r="ES110" s="400">
        <v>4266</v>
      </c>
      <c r="ET110" s="338" t="s">
        <v>121</v>
      </c>
    </row>
    <row r="111" spans="1:150" s="338" customFormat="1" x14ac:dyDescent="0.25">
      <c r="A111" s="319"/>
      <c r="B111" s="319"/>
      <c r="C111" s="319">
        <f t="shared" si="54"/>
        <v>1</v>
      </c>
      <c r="D111" s="320"/>
      <c r="E111" s="320"/>
      <c r="F111" s="320"/>
      <c r="G111" s="319"/>
      <c r="H111" s="319"/>
      <c r="I111" s="320">
        <v>1</v>
      </c>
      <c r="J111" s="319"/>
      <c r="K111" s="320"/>
      <c r="L111" s="320"/>
      <c r="M111" s="320"/>
      <c r="N111" s="343"/>
      <c r="O111" s="343"/>
      <c r="P111" s="126" t="s">
        <v>358</v>
      </c>
      <c r="Q111" s="110" t="s">
        <v>556</v>
      </c>
      <c r="R111" s="110" t="s">
        <v>928</v>
      </c>
      <c r="S111" s="20" t="s">
        <v>557</v>
      </c>
      <c r="T111" s="17">
        <v>1987</v>
      </c>
      <c r="U111" s="277" t="s">
        <v>235</v>
      </c>
      <c r="V111" s="17">
        <v>2008</v>
      </c>
      <c r="W111" s="278"/>
      <c r="X111" s="138"/>
      <c r="Y111" s="287"/>
      <c r="Z111" s="25"/>
      <c r="AA111" s="284">
        <f t="shared" si="55"/>
        <v>10</v>
      </c>
      <c r="AB111" s="25" t="s">
        <v>235</v>
      </c>
      <c r="AC111" s="290">
        <v>2014</v>
      </c>
      <c r="AD111" s="21" t="s">
        <v>142</v>
      </c>
      <c r="AE111" s="304"/>
      <c r="AF111" s="16" t="s">
        <v>378</v>
      </c>
      <c r="AG111" s="398"/>
      <c r="CJ111" s="338" t="str">
        <f t="shared" si="59"/>
        <v/>
      </c>
      <c r="CK111" s="338" t="str">
        <f t="shared" si="69"/>
        <v>Breiter Michael</v>
      </c>
      <c r="CM111" s="338">
        <f t="shared" si="70"/>
        <v>10</v>
      </c>
      <c r="CN111" s="338" t="str">
        <f t="shared" si="58"/>
        <v>E</v>
      </c>
      <c r="CO111" s="303" t="str">
        <f t="shared" si="73"/>
        <v>E</v>
      </c>
      <c r="CP111" s="400">
        <v>7702</v>
      </c>
      <c r="CQ111" s="250">
        <v>733</v>
      </c>
      <c r="CR111" s="251">
        <f t="shared" si="71"/>
        <v>6</v>
      </c>
      <c r="CS111" s="252" t="str">
        <f t="shared" si="72"/>
        <v>Konstrukteur 6 / -planer 6 / Gruppenchef 6</v>
      </c>
      <c r="CT111" s="250">
        <v>733</v>
      </c>
      <c r="CU111" s="251">
        <f t="shared" si="67"/>
        <v>6</v>
      </c>
      <c r="CV111" s="252" t="str">
        <f t="shared" si="68"/>
        <v>Konstrukteur 6 / -planer 6 / Gruppenchef 6</v>
      </c>
      <c r="CW111" s="250"/>
      <c r="CX111" s="251"/>
      <c r="CY111" s="252"/>
      <c r="CZ111" s="250">
        <v>732</v>
      </c>
      <c r="DA111" s="251">
        <f>VLOOKUP($CZ111,Funktionsbezeichnungen,3,0)</f>
        <v>5</v>
      </c>
      <c r="DB111" s="252" t="str">
        <f>VLOOKUP($CZ111,Funktionsbezeichnungen,2,0)</f>
        <v>Konstrukteur 5 / -planer 5</v>
      </c>
      <c r="DC111" s="251">
        <v>732</v>
      </c>
      <c r="DD111" s="251">
        <f>VLOOKUP($DC111,Funktionsbezeichnungen,3,0)</f>
        <v>5</v>
      </c>
      <c r="DE111" s="252" t="str">
        <f>VLOOKUP($DC111,Funktionsbezeichnungen,2,0)</f>
        <v>Konstrukteur 5 / -planer 5</v>
      </c>
      <c r="DG111" s="251">
        <v>732</v>
      </c>
      <c r="DH111" s="251">
        <f t="shared" ref="DH111:DH131" si="76">VLOOKUP($DG111,Funktionsbezeichnungen,3,0)</f>
        <v>5</v>
      </c>
      <c r="DI111" s="252" t="str">
        <f t="shared" ref="DI111:DI131" si="77">VLOOKUP($DG111,Funktionsbezeichnungen,2,0)</f>
        <v>Konstrukteur 5 / -planer 5</v>
      </c>
      <c r="DN111" s="338">
        <f t="shared" si="60"/>
        <v>7702</v>
      </c>
      <c r="DO111" s="340">
        <v>6</v>
      </c>
      <c r="DP111" s="338">
        <v>0</v>
      </c>
      <c r="DQ111" s="338" t="s">
        <v>964</v>
      </c>
      <c r="ES111" s="400">
        <v>4216</v>
      </c>
      <c r="ET111" s="338" t="s">
        <v>121</v>
      </c>
    </row>
    <row r="112" spans="1:150" s="338" customFormat="1" x14ac:dyDescent="0.25">
      <c r="A112" s="319"/>
      <c r="B112" s="319"/>
      <c r="C112" s="319" t="str">
        <f t="shared" si="54"/>
        <v/>
      </c>
      <c r="D112" s="320"/>
      <c r="E112" s="320"/>
      <c r="F112" s="320"/>
      <c r="G112" s="319"/>
      <c r="H112" s="319"/>
      <c r="I112" s="320">
        <v>1</v>
      </c>
      <c r="J112" s="319"/>
      <c r="K112" s="320"/>
      <c r="L112" s="320"/>
      <c r="M112" s="320"/>
      <c r="N112" s="343"/>
      <c r="O112" s="343"/>
      <c r="P112" s="126" t="s">
        <v>1140</v>
      </c>
      <c r="Q112" s="110" t="s">
        <v>524</v>
      </c>
      <c r="R112" s="110" t="s">
        <v>928</v>
      </c>
      <c r="S112" s="20" t="s">
        <v>283</v>
      </c>
      <c r="T112" s="17">
        <v>1988</v>
      </c>
      <c r="U112" s="277" t="s">
        <v>235</v>
      </c>
      <c r="V112" s="17">
        <v>2010</v>
      </c>
      <c r="W112" s="278"/>
      <c r="X112" s="138"/>
      <c r="Y112" s="287"/>
      <c r="Z112" s="25"/>
      <c r="AA112" s="284">
        <f t="shared" si="55"/>
        <v>8</v>
      </c>
      <c r="AB112" s="25" t="s">
        <v>235</v>
      </c>
      <c r="AC112" s="290">
        <v>2010</v>
      </c>
      <c r="AD112" s="21" t="s">
        <v>142</v>
      </c>
      <c r="AE112" s="304"/>
      <c r="AF112" s="16" t="s">
        <v>378</v>
      </c>
      <c r="AG112" s="398"/>
      <c r="CJ112" s="338" t="str">
        <f t="shared" si="59"/>
        <v/>
      </c>
      <c r="CK112" s="338" t="str">
        <f t="shared" si="69"/>
        <v>Niederberger Benjamin</v>
      </c>
      <c r="CM112" s="338">
        <f t="shared" si="70"/>
        <v>8</v>
      </c>
      <c r="CN112" s="338" t="str">
        <f t="shared" si="58"/>
        <v>E</v>
      </c>
      <c r="CO112" s="303" t="str">
        <f t="shared" si="73"/>
        <v>E</v>
      </c>
      <c r="CP112" s="400">
        <v>9701</v>
      </c>
      <c r="CQ112" s="250">
        <v>733</v>
      </c>
      <c r="CR112" s="251">
        <f t="shared" si="71"/>
        <v>6</v>
      </c>
      <c r="CS112" s="252" t="str">
        <f t="shared" si="72"/>
        <v>Konstrukteur 6 / -planer 6 / Gruppenchef 6</v>
      </c>
      <c r="CT112" s="250">
        <v>733</v>
      </c>
      <c r="CU112" s="251">
        <f t="shared" si="67"/>
        <v>6</v>
      </c>
      <c r="CV112" s="252" t="str">
        <f t="shared" si="68"/>
        <v>Konstrukteur 6 / -planer 6 / Gruppenchef 6</v>
      </c>
      <c r="CW112" s="250">
        <v>732</v>
      </c>
      <c r="CX112" s="251">
        <f t="shared" si="74"/>
        <v>5</v>
      </c>
      <c r="CY112" s="252" t="str">
        <f t="shared" si="75"/>
        <v>Konstrukteur 5 / -planer 5</v>
      </c>
      <c r="CZ112" s="250">
        <v>731</v>
      </c>
      <c r="DA112" s="251">
        <f t="shared" ref="DA112:DA131" si="78">VLOOKUP($CZ112,Funktionsbezeichnungen,3,0)</f>
        <v>4</v>
      </c>
      <c r="DB112" s="252" t="str">
        <f t="shared" ref="DB112:DB131" si="79">VLOOKUP($CZ112,Funktionsbezeichnungen,2,0)</f>
        <v>Konstrukteur 4 / -planer 4</v>
      </c>
      <c r="DC112" s="250">
        <v>731</v>
      </c>
      <c r="DD112" s="251">
        <f t="shared" si="63"/>
        <v>4</v>
      </c>
      <c r="DE112" s="252" t="str">
        <f t="shared" si="64"/>
        <v>Konstrukteur 4 / -planer 4</v>
      </c>
      <c r="DF112" s="249"/>
      <c r="DG112" s="251">
        <v>731</v>
      </c>
      <c r="DH112" s="251">
        <f t="shared" si="76"/>
        <v>4</v>
      </c>
      <c r="DI112" s="252" t="str">
        <f t="shared" si="77"/>
        <v>Konstrukteur 4 / -planer 4</v>
      </c>
      <c r="DN112" s="338">
        <f t="shared" si="60"/>
        <v>9701</v>
      </c>
      <c r="DO112" s="340">
        <v>6</v>
      </c>
      <c r="DP112" s="338">
        <v>0</v>
      </c>
      <c r="DQ112" s="338" t="s">
        <v>964</v>
      </c>
      <c r="ES112" s="400">
        <v>4320</v>
      </c>
      <c r="ET112" s="338" t="s">
        <v>121</v>
      </c>
    </row>
    <row r="113" spans="1:150" s="338" customFormat="1" x14ac:dyDescent="0.25">
      <c r="A113" s="319"/>
      <c r="B113" s="319"/>
      <c r="C113" s="319" t="str">
        <f t="shared" si="54"/>
        <v/>
      </c>
      <c r="D113" s="320"/>
      <c r="E113" s="320"/>
      <c r="F113" s="320"/>
      <c r="G113" s="319"/>
      <c r="H113" s="319"/>
      <c r="I113" s="320">
        <v>1</v>
      </c>
      <c r="J113" s="319"/>
      <c r="K113" s="320"/>
      <c r="L113" s="320"/>
      <c r="M113" s="320"/>
      <c r="N113" s="343"/>
      <c r="O113" s="343"/>
      <c r="P113" s="126" t="s">
        <v>359</v>
      </c>
      <c r="Q113" s="110" t="s">
        <v>594</v>
      </c>
      <c r="R113" s="110" t="s">
        <v>928</v>
      </c>
      <c r="S113" s="20" t="s">
        <v>595</v>
      </c>
      <c r="T113" s="17">
        <v>1992</v>
      </c>
      <c r="U113" s="277" t="s">
        <v>235</v>
      </c>
      <c r="V113" s="17">
        <v>2013</v>
      </c>
      <c r="W113" s="278"/>
      <c r="X113" s="138"/>
      <c r="Y113" s="287"/>
      <c r="Z113" s="25"/>
      <c r="AA113" s="284">
        <f t="shared" si="55"/>
        <v>5</v>
      </c>
      <c r="AB113" s="25" t="s">
        <v>235</v>
      </c>
      <c r="AC113" s="290">
        <v>2013</v>
      </c>
      <c r="AD113" s="21" t="s">
        <v>147</v>
      </c>
      <c r="AE113" s="304"/>
      <c r="AF113" s="16" t="s">
        <v>378</v>
      </c>
      <c r="AG113" s="398"/>
      <c r="CJ113" s="338" t="str">
        <f t="shared" si="59"/>
        <v/>
      </c>
      <c r="CK113" s="338" t="str">
        <f t="shared" si="69"/>
        <v>Schär Cedric</v>
      </c>
      <c r="CM113" s="338">
        <f t="shared" si="70"/>
        <v>5</v>
      </c>
      <c r="CN113" s="338" t="str">
        <f t="shared" si="58"/>
        <v>F</v>
      </c>
      <c r="CO113" s="303" t="str">
        <f t="shared" si="73"/>
        <v>F</v>
      </c>
      <c r="CP113" s="400">
        <v>9715</v>
      </c>
      <c r="CQ113" s="250">
        <v>732</v>
      </c>
      <c r="CR113" s="251">
        <f t="shared" si="71"/>
        <v>5</v>
      </c>
      <c r="CS113" s="252" t="str">
        <f t="shared" si="72"/>
        <v>Konstrukteur 5 / -planer 5</v>
      </c>
      <c r="CT113" s="250">
        <v>732</v>
      </c>
      <c r="CU113" s="251">
        <f t="shared" si="67"/>
        <v>5</v>
      </c>
      <c r="CV113" s="252" t="str">
        <f t="shared" si="68"/>
        <v>Konstrukteur 5 / -planer 5</v>
      </c>
      <c r="CW113" s="250">
        <v>731</v>
      </c>
      <c r="CX113" s="251">
        <f t="shared" si="74"/>
        <v>4</v>
      </c>
      <c r="CY113" s="252" t="str">
        <f t="shared" si="75"/>
        <v>Konstrukteur 4 / -planer 4</v>
      </c>
      <c r="CZ113" s="250"/>
      <c r="DA113" s="251"/>
      <c r="DB113" s="252"/>
      <c r="DC113" s="250"/>
      <c r="DD113" s="251"/>
      <c r="DE113" s="252"/>
      <c r="DF113" s="249"/>
      <c r="DG113" s="251">
        <v>731</v>
      </c>
      <c r="DH113" s="251">
        <f t="shared" si="76"/>
        <v>4</v>
      </c>
      <c r="DI113" s="252" t="str">
        <f t="shared" si="77"/>
        <v>Konstrukteur 4 / -planer 4</v>
      </c>
      <c r="DN113" s="338">
        <f t="shared" si="60"/>
        <v>9715</v>
      </c>
      <c r="DO113" s="340">
        <v>6</v>
      </c>
      <c r="DP113" s="338">
        <v>0</v>
      </c>
      <c r="DQ113" s="338" t="s">
        <v>964</v>
      </c>
      <c r="ES113" s="400">
        <v>5581</v>
      </c>
      <c r="ET113" s="338" t="s">
        <v>121</v>
      </c>
    </row>
    <row r="114" spans="1:150" s="338" customFormat="1" x14ac:dyDescent="0.25">
      <c r="A114" s="319"/>
      <c r="B114" s="319"/>
      <c r="C114" s="319" t="str">
        <f t="shared" si="54"/>
        <v/>
      </c>
      <c r="D114" s="320"/>
      <c r="E114" s="320"/>
      <c r="F114" s="320"/>
      <c r="G114" s="319"/>
      <c r="H114" s="319"/>
      <c r="I114" s="320">
        <v>1</v>
      </c>
      <c r="J114" s="319"/>
      <c r="K114" s="320"/>
      <c r="L114" s="320"/>
      <c r="M114" s="320"/>
      <c r="N114" s="343"/>
      <c r="O114" s="343"/>
      <c r="P114" s="126" t="s">
        <v>359</v>
      </c>
      <c r="Q114" s="110" t="s">
        <v>903</v>
      </c>
      <c r="R114" s="110" t="s">
        <v>928</v>
      </c>
      <c r="S114" s="20" t="s">
        <v>900</v>
      </c>
      <c r="T114" s="17">
        <v>1996</v>
      </c>
      <c r="U114" s="277" t="s">
        <v>235</v>
      </c>
      <c r="V114" s="17">
        <v>2016</v>
      </c>
      <c r="W114" s="278"/>
      <c r="X114" s="138"/>
      <c r="Y114" s="287"/>
      <c r="Z114" s="25"/>
      <c r="AA114" s="284">
        <f t="shared" si="55"/>
        <v>2</v>
      </c>
      <c r="AB114" s="25" t="s">
        <v>235</v>
      </c>
      <c r="AC114" s="290">
        <v>2016</v>
      </c>
      <c r="AD114" s="21" t="s">
        <v>147</v>
      </c>
      <c r="AE114" s="304"/>
      <c r="AF114" s="16" t="s">
        <v>378</v>
      </c>
      <c r="AG114" s="398"/>
      <c r="CJ114" s="399" t="str">
        <f t="shared" si="59"/>
        <v>anders</v>
      </c>
      <c r="CK114" s="339" t="str">
        <f t="shared" si="69"/>
        <v>Boschung Jan</v>
      </c>
      <c r="CM114" s="338">
        <f t="shared" si="70"/>
        <v>2</v>
      </c>
      <c r="CN114" s="338" t="str">
        <f t="shared" si="58"/>
        <v>F</v>
      </c>
      <c r="CO114" s="303" t="str">
        <f t="shared" si="73"/>
        <v>G</v>
      </c>
      <c r="CP114" s="400">
        <v>9740</v>
      </c>
      <c r="CQ114" s="250">
        <v>731</v>
      </c>
      <c r="CR114" s="251">
        <f t="shared" si="71"/>
        <v>4</v>
      </c>
      <c r="CS114" s="252" t="str">
        <f t="shared" si="72"/>
        <v>Konstrukteur 4 / -planer 4</v>
      </c>
      <c r="CT114" s="250"/>
      <c r="CU114" s="251"/>
      <c r="CV114" s="252" t="e">
        <f t="shared" ref="CV114:CV142" si="80">VLOOKUP($CT114,Funktionsbezeichnungen,2,0)</f>
        <v>#N/A</v>
      </c>
      <c r="CW114" s="250"/>
      <c r="CX114" s="251"/>
      <c r="CY114" s="252"/>
      <c r="CZ114" s="250"/>
      <c r="DA114" s="251"/>
      <c r="DB114" s="252"/>
      <c r="DC114" s="250"/>
      <c r="DD114" s="251"/>
      <c r="DE114" s="252"/>
      <c r="DF114" s="249"/>
      <c r="DG114" s="251"/>
      <c r="DH114" s="251"/>
      <c r="DI114" s="252"/>
      <c r="DN114" s="338">
        <f t="shared" si="60"/>
        <v>9740</v>
      </c>
      <c r="DO114" s="340">
        <v>8</v>
      </c>
      <c r="DP114" s="338">
        <v>0</v>
      </c>
      <c r="DQ114" s="341" t="s">
        <v>976</v>
      </c>
      <c r="ES114" s="400">
        <v>4352</v>
      </c>
      <c r="ET114" s="338" t="s">
        <v>121</v>
      </c>
    </row>
    <row r="115" spans="1:150" s="338" customFormat="1" x14ac:dyDescent="0.25">
      <c r="A115" s="319"/>
      <c r="B115" s="319"/>
      <c r="C115" s="319" t="str">
        <f t="shared" si="54"/>
        <v/>
      </c>
      <c r="D115" s="320"/>
      <c r="E115" s="320"/>
      <c r="F115" s="320"/>
      <c r="G115" s="319"/>
      <c r="H115" s="319"/>
      <c r="I115" s="320">
        <v>1</v>
      </c>
      <c r="J115" s="319"/>
      <c r="K115" s="320"/>
      <c r="L115" s="320"/>
      <c r="M115" s="320"/>
      <c r="N115" s="343"/>
      <c r="O115" s="343"/>
      <c r="P115" s="126" t="s">
        <v>361</v>
      </c>
      <c r="Q115" s="110" t="s">
        <v>1012</v>
      </c>
      <c r="R115" s="110" t="s">
        <v>928</v>
      </c>
      <c r="S115" s="20" t="s">
        <v>1085</v>
      </c>
      <c r="T115" s="17">
        <v>1997</v>
      </c>
      <c r="U115" s="277" t="s">
        <v>235</v>
      </c>
      <c r="V115" s="17">
        <v>2017</v>
      </c>
      <c r="W115" s="278"/>
      <c r="X115" s="138"/>
      <c r="Y115" s="287"/>
      <c r="Z115" s="25"/>
      <c r="AA115" s="284">
        <f t="shared" si="55"/>
        <v>1</v>
      </c>
      <c r="AB115" s="25" t="s">
        <v>235</v>
      </c>
      <c r="AC115" s="290">
        <v>2017</v>
      </c>
      <c r="AD115" s="21" t="s">
        <v>147</v>
      </c>
      <c r="AE115" s="304"/>
      <c r="AF115" s="16" t="s">
        <v>378</v>
      </c>
      <c r="AG115" s="398"/>
      <c r="CJ115" s="399" t="e">
        <f t="shared" si="59"/>
        <v>#N/A</v>
      </c>
      <c r="CK115" s="339" t="str">
        <f t="shared" si="69"/>
        <v>Stucki Tizian</v>
      </c>
      <c r="CM115" s="338">
        <f t="shared" si="70"/>
        <v>1</v>
      </c>
      <c r="CN115" s="338" t="str">
        <f t="shared" si="58"/>
        <v>F</v>
      </c>
      <c r="CO115" s="303" t="e">
        <f t="shared" si="73"/>
        <v>#N/A</v>
      </c>
      <c r="CP115" s="257">
        <v>9743</v>
      </c>
      <c r="CQ115" s="250">
        <v>731</v>
      </c>
      <c r="CR115" s="251">
        <f t="shared" si="71"/>
        <v>4</v>
      </c>
      <c r="CS115" s="252" t="str">
        <f t="shared" si="72"/>
        <v>Konstrukteur 4 / -planer 4</v>
      </c>
      <c r="CT115" s="250"/>
      <c r="CU115" s="251"/>
      <c r="CV115" s="252"/>
      <c r="CW115" s="250"/>
      <c r="CX115" s="251"/>
      <c r="CY115" s="252"/>
      <c r="CZ115" s="250"/>
      <c r="DA115" s="251"/>
      <c r="DB115" s="252"/>
      <c r="DC115" s="250"/>
      <c r="DD115" s="251"/>
      <c r="DE115" s="252"/>
      <c r="DF115" s="249"/>
      <c r="DG115" s="251"/>
      <c r="DH115" s="251"/>
      <c r="DI115" s="252"/>
      <c r="DN115" s="338">
        <f t="shared" si="60"/>
        <v>9743</v>
      </c>
      <c r="DO115" s="340">
        <v>8</v>
      </c>
      <c r="DP115" s="338">
        <v>0</v>
      </c>
      <c r="DQ115" s="341" t="s">
        <v>976</v>
      </c>
      <c r="ES115" s="400">
        <v>5604</v>
      </c>
      <c r="ET115" s="338" t="s">
        <v>121</v>
      </c>
    </row>
    <row r="116" spans="1:150" s="338" customFormat="1" ht="40.5" x14ac:dyDescent="0.25">
      <c r="A116" s="319"/>
      <c r="B116" s="319"/>
      <c r="C116" s="319">
        <f t="shared" si="54"/>
        <v>1</v>
      </c>
      <c r="D116" s="320"/>
      <c r="E116" s="320"/>
      <c r="F116" s="320"/>
      <c r="G116" s="319"/>
      <c r="H116" s="319"/>
      <c r="I116" s="320"/>
      <c r="J116" s="319"/>
      <c r="K116" s="320"/>
      <c r="L116" s="320">
        <v>1</v>
      </c>
      <c r="M116" s="320"/>
      <c r="N116" s="343"/>
      <c r="O116" s="343"/>
      <c r="P116" s="126" t="s">
        <v>357</v>
      </c>
      <c r="Q116" s="110" t="s">
        <v>504</v>
      </c>
      <c r="R116" s="110" t="s">
        <v>369</v>
      </c>
      <c r="S116" s="27" t="s">
        <v>157</v>
      </c>
      <c r="T116" s="17">
        <v>1976</v>
      </c>
      <c r="U116" s="27" t="s">
        <v>320</v>
      </c>
      <c r="V116" s="17">
        <v>2002</v>
      </c>
      <c r="W116" s="278" t="s">
        <v>321</v>
      </c>
      <c r="X116" s="138">
        <v>2005</v>
      </c>
      <c r="Y116" s="389" t="s">
        <v>1547</v>
      </c>
      <c r="Z116" s="28"/>
      <c r="AA116" s="284">
        <f t="shared" si="55"/>
        <v>13</v>
      </c>
      <c r="AB116" s="25" t="s">
        <v>1520</v>
      </c>
      <c r="AC116" s="290">
        <v>1997</v>
      </c>
      <c r="AD116" s="21" t="s">
        <v>105</v>
      </c>
      <c r="AE116" s="304"/>
      <c r="AF116" s="16" t="s">
        <v>455</v>
      </c>
      <c r="AG116" s="398"/>
      <c r="CJ116" s="338" t="str">
        <f t="shared" si="59"/>
        <v/>
      </c>
      <c r="CK116" s="338" t="str">
        <f t="shared" si="69"/>
        <v>Kiefer Patrick</v>
      </c>
      <c r="CM116" s="338">
        <f t="shared" si="70"/>
        <v>13</v>
      </c>
      <c r="CN116" s="338" t="str">
        <f t="shared" si="58"/>
        <v>C</v>
      </c>
      <c r="CO116" s="303" t="str">
        <f t="shared" si="73"/>
        <v>C</v>
      </c>
      <c r="CP116" s="400">
        <v>6753</v>
      </c>
      <c r="CQ116" s="250">
        <v>223</v>
      </c>
      <c r="CR116" s="251">
        <f t="shared" si="71"/>
        <v>10</v>
      </c>
      <c r="CS116" s="252" t="str">
        <f t="shared" si="72"/>
        <v>Finanz-Fachspezialist / Controller 10</v>
      </c>
      <c r="CT116" s="250">
        <v>223</v>
      </c>
      <c r="CU116" s="251">
        <f t="shared" ref="CU116:CU142" si="81">VLOOKUP($CT116,Funktionsbezeichnungen,3,0)</f>
        <v>10</v>
      </c>
      <c r="CV116" s="252" t="str">
        <f t="shared" si="80"/>
        <v>Finanz-Fachspezialist / Controller 10</v>
      </c>
      <c r="CW116" s="250">
        <v>223</v>
      </c>
      <c r="CX116" s="251">
        <f>VLOOKUP($CW116,Funktionsbezeichnungen,3,0)</f>
        <v>10</v>
      </c>
      <c r="CY116" s="252" t="str">
        <f>VLOOKUP($CW116,Funktionsbezeichnungen,2,0)</f>
        <v>Finanz-Fachspezialist / Controller 10</v>
      </c>
      <c r="CZ116" s="250">
        <v>223</v>
      </c>
      <c r="DA116" s="251">
        <f>VLOOKUP($CZ116,Funktionsbezeichnungen,3,0)</f>
        <v>10</v>
      </c>
      <c r="DB116" s="252" t="str">
        <f>VLOOKUP($CZ116,Funktionsbezeichnungen,2,0)</f>
        <v>Finanz-Fachspezialist / Controller 10</v>
      </c>
      <c r="DC116" s="250">
        <v>223</v>
      </c>
      <c r="DD116" s="251">
        <f>VLOOKUP($DC116,Funktionsbezeichnungen,3,0)</f>
        <v>10</v>
      </c>
      <c r="DE116" s="252" t="str">
        <f>VLOOKUP($DC116,Funktionsbezeichnungen,2,0)</f>
        <v>Finanz-Fachspezialist / Controller 10</v>
      </c>
      <c r="DF116" s="249"/>
      <c r="DG116" s="250">
        <v>223</v>
      </c>
      <c r="DH116" s="251">
        <f>VLOOKUP($DG116,Funktionsbezeichnungen,3,0)</f>
        <v>10</v>
      </c>
      <c r="DI116" s="252" t="str">
        <f>VLOOKUP($DG116,Funktionsbezeichnungen,2,0)</f>
        <v>Finanz-Fachspezialist / Controller 10</v>
      </c>
      <c r="DN116" s="338">
        <f t="shared" si="60"/>
        <v>6753</v>
      </c>
      <c r="DO116" s="340">
        <v>3</v>
      </c>
      <c r="DP116" s="338">
        <v>0</v>
      </c>
      <c r="DQ116" s="341" t="s">
        <v>972</v>
      </c>
      <c r="ES116" s="400">
        <v>8655</v>
      </c>
      <c r="ET116" s="338" t="s">
        <v>121</v>
      </c>
    </row>
    <row r="117" spans="1:150" s="338" customFormat="1" x14ac:dyDescent="0.25">
      <c r="A117" s="319"/>
      <c r="B117" s="319">
        <v>1</v>
      </c>
      <c r="C117" s="319">
        <f t="shared" si="54"/>
        <v>1</v>
      </c>
      <c r="D117" s="320"/>
      <c r="E117" s="320"/>
      <c r="F117" s="320"/>
      <c r="G117" s="319"/>
      <c r="H117" s="319"/>
      <c r="I117" s="320"/>
      <c r="J117" s="319"/>
      <c r="K117" s="320"/>
      <c r="L117" s="320">
        <v>1</v>
      </c>
      <c r="M117" s="320"/>
      <c r="N117" s="343">
        <v>1</v>
      </c>
      <c r="O117" s="343"/>
      <c r="P117" s="126" t="s">
        <v>359</v>
      </c>
      <c r="Q117" s="110" t="s">
        <v>500</v>
      </c>
      <c r="R117" s="110" t="s">
        <v>369</v>
      </c>
      <c r="S117" s="27" t="s">
        <v>152</v>
      </c>
      <c r="T117" s="17">
        <v>1952</v>
      </c>
      <c r="U117" s="277" t="s">
        <v>151</v>
      </c>
      <c r="V117" s="17">
        <v>1971</v>
      </c>
      <c r="W117" s="278"/>
      <c r="X117" s="138"/>
      <c r="Y117" s="287"/>
      <c r="Z117" s="25"/>
      <c r="AA117" s="284">
        <f t="shared" si="55"/>
        <v>47</v>
      </c>
      <c r="AB117" s="25" t="s">
        <v>696</v>
      </c>
      <c r="AC117" s="290">
        <v>1996</v>
      </c>
      <c r="AD117" s="21" t="s">
        <v>121</v>
      </c>
      <c r="AE117" s="304"/>
      <c r="AF117" s="285" t="s">
        <v>1078</v>
      </c>
      <c r="AG117" s="398"/>
      <c r="CJ117" s="338" t="e">
        <f t="shared" si="59"/>
        <v>#N/A</v>
      </c>
      <c r="CK117" s="338" t="str">
        <f t="shared" si="69"/>
        <v>Meister Christine</v>
      </c>
      <c r="CM117" s="338">
        <f t="shared" si="70"/>
        <v>47</v>
      </c>
      <c r="CN117" s="338" t="str">
        <f t="shared" si="58"/>
        <v>D</v>
      </c>
      <c r="CO117" s="303" t="e">
        <f t="shared" si="73"/>
        <v>#N/A</v>
      </c>
      <c r="CP117" s="400">
        <v>4245</v>
      </c>
      <c r="CQ117" s="250">
        <v>134</v>
      </c>
      <c r="CR117" s="251">
        <f t="shared" ref="CR117:CR142" si="82">VLOOKUP($CQ117,Funktionsbezeichnungen,3,0)</f>
        <v>7</v>
      </c>
      <c r="CS117" s="252" t="str">
        <f t="shared" ref="CS117:CS142" si="83">VLOOKUP($CQ117,Funktionsbezeichnungen,2,0)</f>
        <v>Kaufmännischer Mitarbeiter 7 / Gruppenchef 7</v>
      </c>
      <c r="CT117" s="250">
        <v>134</v>
      </c>
      <c r="CU117" s="251">
        <f t="shared" si="81"/>
        <v>7</v>
      </c>
      <c r="CV117" s="252" t="str">
        <f t="shared" si="80"/>
        <v>Kaufmännischer Mitarbeiter 7 / Gruppenchef 7</v>
      </c>
      <c r="CW117" s="250">
        <v>134</v>
      </c>
      <c r="CX117" s="251">
        <f t="shared" si="74"/>
        <v>7</v>
      </c>
      <c r="CY117" s="252" t="str">
        <f t="shared" si="75"/>
        <v>Kaufmännischer Mitarbeiter 7 / Gruppenchef 7</v>
      </c>
      <c r="CZ117" s="250">
        <v>134</v>
      </c>
      <c r="DA117" s="251">
        <f t="shared" si="78"/>
        <v>7</v>
      </c>
      <c r="DB117" s="252" t="str">
        <f t="shared" si="79"/>
        <v>Kaufmännischer Mitarbeiter 7 / Gruppenchef 7</v>
      </c>
      <c r="DC117" s="250">
        <v>134</v>
      </c>
      <c r="DD117" s="251">
        <f t="shared" ref="DD117:DD131" si="84">VLOOKUP($DC117,Funktionsbezeichnungen,3,0)</f>
        <v>7</v>
      </c>
      <c r="DE117" s="252" t="str">
        <f t="shared" ref="DE117:DE131" si="85">VLOOKUP($DC117,Funktionsbezeichnungen,2,0)</f>
        <v>Kaufmännischer Mitarbeiter 7 / Gruppenchef 7</v>
      </c>
      <c r="DF117" s="249"/>
      <c r="DG117" s="250">
        <v>134</v>
      </c>
      <c r="DH117" s="251">
        <f t="shared" si="76"/>
        <v>7</v>
      </c>
      <c r="DI117" s="252" t="str">
        <f t="shared" si="77"/>
        <v>Kaufmännischer Mitarbeiter 7 / Gruppenchef 7</v>
      </c>
      <c r="DN117" s="338">
        <f t="shared" si="60"/>
        <v>4245</v>
      </c>
      <c r="DO117" s="340">
        <v>6</v>
      </c>
      <c r="DP117" s="338">
        <v>0</v>
      </c>
      <c r="DQ117" s="338" t="s">
        <v>955</v>
      </c>
      <c r="ES117" s="400">
        <v>5637</v>
      </c>
      <c r="ET117" s="338" t="s">
        <v>142</v>
      </c>
    </row>
    <row r="118" spans="1:150" s="338" customFormat="1" x14ac:dyDescent="0.25">
      <c r="A118" s="319"/>
      <c r="B118" s="319">
        <v>1</v>
      </c>
      <c r="C118" s="319">
        <f t="shared" si="54"/>
        <v>1</v>
      </c>
      <c r="D118" s="320"/>
      <c r="E118" s="320"/>
      <c r="F118" s="321"/>
      <c r="G118" s="57"/>
      <c r="H118" s="57"/>
      <c r="I118" s="321"/>
      <c r="J118" s="57"/>
      <c r="K118" s="321"/>
      <c r="L118" s="321">
        <v>1</v>
      </c>
      <c r="M118" s="321"/>
      <c r="N118" s="322"/>
      <c r="O118" s="322"/>
      <c r="P118" s="109" t="s">
        <v>357</v>
      </c>
      <c r="Q118" s="110" t="s">
        <v>501</v>
      </c>
      <c r="R118" s="110" t="s">
        <v>369</v>
      </c>
      <c r="S118" s="20" t="s">
        <v>207</v>
      </c>
      <c r="T118" s="17">
        <v>1954</v>
      </c>
      <c r="U118" s="277" t="s">
        <v>210</v>
      </c>
      <c r="V118" s="17">
        <v>1971</v>
      </c>
      <c r="W118" s="278"/>
      <c r="X118" s="138"/>
      <c r="Y118" s="287"/>
      <c r="Z118" s="28"/>
      <c r="AA118" s="284">
        <f t="shared" si="55"/>
        <v>47</v>
      </c>
      <c r="AB118" s="25" t="s">
        <v>209</v>
      </c>
      <c r="AC118" s="290">
        <v>2001</v>
      </c>
      <c r="AD118" s="21" t="s">
        <v>121</v>
      </c>
      <c r="AE118" s="304"/>
      <c r="AF118" s="16" t="s">
        <v>453</v>
      </c>
      <c r="AG118" s="398"/>
      <c r="CJ118" s="338" t="str">
        <f t="shared" si="59"/>
        <v/>
      </c>
      <c r="CK118" s="338" t="str">
        <f t="shared" si="69"/>
        <v>Derezynski Françoise</v>
      </c>
      <c r="CM118" s="338">
        <f t="shared" si="70"/>
        <v>47</v>
      </c>
      <c r="CN118" s="338" t="str">
        <f t="shared" si="58"/>
        <v>D</v>
      </c>
      <c r="CO118" s="303" t="str">
        <f t="shared" si="73"/>
        <v>D</v>
      </c>
      <c r="CP118" s="400">
        <v>4266</v>
      </c>
      <c r="CQ118" s="250">
        <v>141</v>
      </c>
      <c r="CR118" s="251">
        <f t="shared" si="82"/>
        <v>8</v>
      </c>
      <c r="CS118" s="252" t="str">
        <f t="shared" si="83"/>
        <v>Kaufmännischer Fachspezialist 8</v>
      </c>
      <c r="CT118" s="250">
        <v>141</v>
      </c>
      <c r="CU118" s="251">
        <f t="shared" si="81"/>
        <v>8</v>
      </c>
      <c r="CV118" s="252" t="str">
        <f t="shared" si="80"/>
        <v>Kaufmännischer Fachspezialist 8</v>
      </c>
      <c r="CW118" s="250">
        <v>141</v>
      </c>
      <c r="CX118" s="251">
        <f>VLOOKUP($CW118,Funktionsbezeichnungen,3,0)</f>
        <v>8</v>
      </c>
      <c r="CY118" s="252" t="str">
        <f>VLOOKUP($CW118,Funktionsbezeichnungen,2,0)</f>
        <v>Kaufmännischer Fachspezialist 8</v>
      </c>
      <c r="CZ118" s="250">
        <v>134</v>
      </c>
      <c r="DA118" s="251">
        <f>VLOOKUP($CZ118,Funktionsbezeichnungen,3,0)</f>
        <v>7</v>
      </c>
      <c r="DB118" s="252" t="str">
        <f>VLOOKUP($CZ118,Funktionsbezeichnungen,2,0)</f>
        <v>Kaufmännischer Mitarbeiter 7 / Gruppenchef 7</v>
      </c>
      <c r="DC118" s="250">
        <v>134</v>
      </c>
      <c r="DD118" s="251">
        <f>VLOOKUP($DC118,Funktionsbezeichnungen,3,0)</f>
        <v>7</v>
      </c>
      <c r="DE118" s="252" t="str">
        <f>VLOOKUP($DC118,Funktionsbezeichnungen,2,0)</f>
        <v>Kaufmännischer Mitarbeiter 7 / Gruppenchef 7</v>
      </c>
      <c r="DF118" s="249"/>
      <c r="DG118" s="250">
        <v>134</v>
      </c>
      <c r="DH118" s="251">
        <f>VLOOKUP($DG118,Funktionsbezeichnungen,3,0)</f>
        <v>7</v>
      </c>
      <c r="DI118" s="252" t="str">
        <f>VLOOKUP($DG118,Funktionsbezeichnungen,2,0)</f>
        <v>Kaufmännischer Mitarbeiter 7 / Gruppenchef 7</v>
      </c>
      <c r="DN118" s="338">
        <f t="shared" si="60"/>
        <v>4266</v>
      </c>
      <c r="DO118" s="340">
        <v>6</v>
      </c>
      <c r="DP118" s="338">
        <v>0</v>
      </c>
      <c r="DQ118" s="341" t="s">
        <v>955</v>
      </c>
      <c r="ES118" s="400">
        <v>5629</v>
      </c>
      <c r="ET118" s="338" t="s">
        <v>142</v>
      </c>
    </row>
    <row r="119" spans="1:150" s="338" customFormat="1" x14ac:dyDescent="0.25">
      <c r="A119" s="319"/>
      <c r="B119" s="319">
        <v>1</v>
      </c>
      <c r="C119" s="319">
        <f t="shared" si="54"/>
        <v>1</v>
      </c>
      <c r="D119" s="320"/>
      <c r="E119" s="320"/>
      <c r="F119" s="321"/>
      <c r="G119" s="57"/>
      <c r="H119" s="57"/>
      <c r="I119" s="321"/>
      <c r="J119" s="57"/>
      <c r="K119" s="321"/>
      <c r="L119" s="321">
        <v>1</v>
      </c>
      <c r="M119" s="321"/>
      <c r="N119" s="322"/>
      <c r="O119" s="322"/>
      <c r="P119" s="109" t="s">
        <v>357</v>
      </c>
      <c r="Q119" s="110" t="s">
        <v>502</v>
      </c>
      <c r="R119" s="110" t="s">
        <v>369</v>
      </c>
      <c r="S119" s="20" t="s">
        <v>153</v>
      </c>
      <c r="T119" s="17">
        <v>1953</v>
      </c>
      <c r="U119" s="277" t="s">
        <v>215</v>
      </c>
      <c r="V119" s="17">
        <v>1977</v>
      </c>
      <c r="W119" s="278" t="s">
        <v>318</v>
      </c>
      <c r="X119" s="138">
        <v>2000</v>
      </c>
      <c r="Y119" s="389" t="s">
        <v>1547</v>
      </c>
      <c r="Z119" s="28" t="s">
        <v>319</v>
      </c>
      <c r="AA119" s="284">
        <f t="shared" si="55"/>
        <v>18</v>
      </c>
      <c r="AB119" s="25" t="s">
        <v>695</v>
      </c>
      <c r="AC119" s="290">
        <v>1994</v>
      </c>
      <c r="AD119" s="21" t="s">
        <v>121</v>
      </c>
      <c r="AE119" s="304"/>
      <c r="AF119" s="16" t="s">
        <v>456</v>
      </c>
      <c r="AG119" s="398"/>
      <c r="CJ119" s="338" t="str">
        <f t="shared" si="59"/>
        <v/>
      </c>
      <c r="CK119" s="338" t="str">
        <f t="shared" si="69"/>
        <v>Szirt Madeleine</v>
      </c>
      <c r="CM119" s="338">
        <f t="shared" si="70"/>
        <v>18</v>
      </c>
      <c r="CN119" s="338" t="str">
        <f t="shared" si="58"/>
        <v>D</v>
      </c>
      <c r="CO119" s="303" t="str">
        <f t="shared" si="73"/>
        <v>D</v>
      </c>
      <c r="CP119" s="400">
        <v>4216</v>
      </c>
      <c r="CQ119" s="250">
        <v>162</v>
      </c>
      <c r="CR119" s="251">
        <f t="shared" si="82"/>
        <v>9</v>
      </c>
      <c r="CS119" s="252" t="str">
        <f t="shared" si="83"/>
        <v>Personal-Fachspezialist 9</v>
      </c>
      <c r="CT119" s="250">
        <v>162</v>
      </c>
      <c r="CU119" s="251">
        <f t="shared" si="81"/>
        <v>9</v>
      </c>
      <c r="CV119" s="252" t="str">
        <f t="shared" si="80"/>
        <v>Personal-Fachspezialist 9</v>
      </c>
      <c r="CW119" s="250">
        <v>162</v>
      </c>
      <c r="CX119" s="251">
        <f>VLOOKUP($CW119,Funktionsbezeichnungen,3,0)</f>
        <v>9</v>
      </c>
      <c r="CY119" s="252" t="str">
        <f>VLOOKUP($CW119,Funktionsbezeichnungen,2,0)</f>
        <v>Personal-Fachspezialist 9</v>
      </c>
      <c r="CZ119" s="250">
        <v>162</v>
      </c>
      <c r="DA119" s="251">
        <f>VLOOKUP($CZ119,Funktionsbezeichnungen,3,0)</f>
        <v>9</v>
      </c>
      <c r="DB119" s="252" t="str">
        <f>VLOOKUP($CZ119,Funktionsbezeichnungen,2,0)</f>
        <v>Personal-Fachspezialist 9</v>
      </c>
      <c r="DC119" s="250">
        <v>162</v>
      </c>
      <c r="DD119" s="251">
        <f>VLOOKUP($DC119,Funktionsbezeichnungen,3,0)</f>
        <v>9</v>
      </c>
      <c r="DE119" s="252" t="str">
        <f>VLOOKUP($DC119,Funktionsbezeichnungen,2,0)</f>
        <v>Personal-Fachspezialist 9</v>
      </c>
      <c r="DF119" s="249"/>
      <c r="DG119" s="250">
        <v>162</v>
      </c>
      <c r="DH119" s="251">
        <f>VLOOKUP($DG119,Funktionsbezeichnungen,3,0)</f>
        <v>9</v>
      </c>
      <c r="DI119" s="252" t="str">
        <f>VLOOKUP($DG119,Funktionsbezeichnungen,2,0)</f>
        <v>Personal-Fachspezialist 9</v>
      </c>
      <c r="DN119" s="338">
        <f t="shared" si="60"/>
        <v>4216</v>
      </c>
      <c r="DO119" s="340">
        <v>3</v>
      </c>
      <c r="DP119" s="338">
        <v>0</v>
      </c>
      <c r="DQ119" s="341" t="s">
        <v>971</v>
      </c>
      <c r="ES119" s="400">
        <v>7700</v>
      </c>
      <c r="ET119" s="338" t="s">
        <v>142</v>
      </c>
    </row>
    <row r="120" spans="1:150" s="338" customFormat="1" x14ac:dyDescent="0.25">
      <c r="A120" s="319"/>
      <c r="B120" s="319">
        <v>1</v>
      </c>
      <c r="C120" s="319">
        <f t="shared" si="54"/>
        <v>1</v>
      </c>
      <c r="D120" s="320"/>
      <c r="E120" s="320"/>
      <c r="F120" s="320"/>
      <c r="G120" s="319"/>
      <c r="H120" s="319"/>
      <c r="I120" s="320"/>
      <c r="J120" s="319"/>
      <c r="K120" s="320"/>
      <c r="L120" s="320">
        <v>1</v>
      </c>
      <c r="M120" s="320"/>
      <c r="N120" s="343"/>
      <c r="O120" s="343"/>
      <c r="P120" s="126" t="s">
        <v>359</v>
      </c>
      <c r="Q120" s="110" t="s">
        <v>1155</v>
      </c>
      <c r="R120" s="110" t="s">
        <v>369</v>
      </c>
      <c r="S120" s="27" t="s">
        <v>1156</v>
      </c>
      <c r="T120" s="17">
        <v>1959</v>
      </c>
      <c r="U120" s="277" t="s">
        <v>151</v>
      </c>
      <c r="V120" s="17">
        <v>1977</v>
      </c>
      <c r="W120" s="278"/>
      <c r="X120" s="138"/>
      <c r="Y120" s="287"/>
      <c r="Z120" s="25"/>
      <c r="AA120" s="284">
        <f t="shared" si="55"/>
        <v>41</v>
      </c>
      <c r="AB120" s="25" t="s">
        <v>1157</v>
      </c>
      <c r="AC120" s="290">
        <v>2015</v>
      </c>
      <c r="AD120" s="21" t="s">
        <v>121</v>
      </c>
      <c r="AE120" s="304"/>
      <c r="AF120" s="16" t="s">
        <v>1158</v>
      </c>
      <c r="AG120" s="398"/>
      <c r="CJ120" s="338" t="str">
        <f t="shared" si="59"/>
        <v/>
      </c>
      <c r="CK120" s="338" t="str">
        <f t="shared" si="69"/>
        <v>Canetti Rosemarie</v>
      </c>
      <c r="CM120" s="338">
        <f t="shared" si="70"/>
        <v>41</v>
      </c>
      <c r="CN120" s="338" t="str">
        <f t="shared" si="58"/>
        <v>D</v>
      </c>
      <c r="CO120" s="303" t="str">
        <f t="shared" si="73"/>
        <v>D</v>
      </c>
      <c r="CP120" s="400">
        <v>4320</v>
      </c>
      <c r="CQ120" s="250">
        <v>134</v>
      </c>
      <c r="CR120" s="251">
        <f t="shared" si="82"/>
        <v>7</v>
      </c>
      <c r="CS120" s="252" t="str">
        <f t="shared" si="83"/>
        <v>Kaufmännischer Mitarbeiter 7 / Gruppenchef 7</v>
      </c>
      <c r="CT120" s="250">
        <v>134</v>
      </c>
      <c r="CU120" s="251">
        <f t="shared" si="81"/>
        <v>7</v>
      </c>
      <c r="CV120" s="252" t="str">
        <f t="shared" si="80"/>
        <v>Kaufmännischer Mitarbeiter 7 / Gruppenchef 7</v>
      </c>
      <c r="CW120" s="250"/>
      <c r="CX120" s="251"/>
      <c r="CY120" s="252"/>
      <c r="CZ120" s="250">
        <v>134</v>
      </c>
      <c r="DA120" s="251">
        <f t="shared" si="78"/>
        <v>7</v>
      </c>
      <c r="DB120" s="252" t="str">
        <f t="shared" si="79"/>
        <v>Kaufmännischer Mitarbeiter 7 / Gruppenchef 7</v>
      </c>
      <c r="DC120" s="250">
        <v>134</v>
      </c>
      <c r="DD120" s="251">
        <f t="shared" si="84"/>
        <v>7</v>
      </c>
      <c r="DE120" s="252" t="str">
        <f t="shared" si="85"/>
        <v>Kaufmännischer Mitarbeiter 7 / Gruppenchef 7</v>
      </c>
      <c r="DF120" s="249"/>
      <c r="DG120" s="250">
        <v>134</v>
      </c>
      <c r="DH120" s="251">
        <f t="shared" si="76"/>
        <v>7</v>
      </c>
      <c r="DI120" s="252" t="str">
        <f t="shared" si="77"/>
        <v>Kaufmännischer Mitarbeiter 7 / Gruppenchef 7</v>
      </c>
      <c r="DN120" s="338">
        <f t="shared" si="60"/>
        <v>4320</v>
      </c>
      <c r="DO120" s="340">
        <v>6</v>
      </c>
      <c r="DP120" s="338">
        <v>0</v>
      </c>
      <c r="DQ120" s="338" t="s">
        <v>955</v>
      </c>
      <c r="ES120" s="400">
        <v>6762</v>
      </c>
      <c r="ET120" s="338" t="s">
        <v>142</v>
      </c>
    </row>
    <row r="121" spans="1:150" s="338" customFormat="1" x14ac:dyDescent="0.25">
      <c r="A121" s="319"/>
      <c r="B121" s="319">
        <v>1</v>
      </c>
      <c r="C121" s="319">
        <f t="shared" si="54"/>
        <v>1</v>
      </c>
      <c r="D121" s="320"/>
      <c r="E121" s="320"/>
      <c r="F121" s="320"/>
      <c r="G121" s="319"/>
      <c r="H121" s="319"/>
      <c r="I121" s="320"/>
      <c r="J121" s="319"/>
      <c r="K121" s="320"/>
      <c r="L121" s="320">
        <v>1</v>
      </c>
      <c r="M121" s="320"/>
      <c r="N121" s="343"/>
      <c r="O121" s="343"/>
      <c r="P121" s="126" t="s">
        <v>359</v>
      </c>
      <c r="Q121" s="110" t="s">
        <v>1168</v>
      </c>
      <c r="R121" s="110" t="s">
        <v>369</v>
      </c>
      <c r="S121" s="27" t="s">
        <v>650</v>
      </c>
      <c r="T121" s="17">
        <v>1961</v>
      </c>
      <c r="U121" s="277" t="s">
        <v>155</v>
      </c>
      <c r="V121" s="17">
        <v>1982</v>
      </c>
      <c r="W121" s="278"/>
      <c r="X121" s="138"/>
      <c r="Y121" s="287"/>
      <c r="Z121" s="25" t="s">
        <v>323</v>
      </c>
      <c r="AA121" s="284">
        <f t="shared" si="55"/>
        <v>36</v>
      </c>
      <c r="AB121" s="25" t="s">
        <v>696</v>
      </c>
      <c r="AC121" s="290">
        <v>1990</v>
      </c>
      <c r="AD121" s="21" t="s">
        <v>121</v>
      </c>
      <c r="AE121" s="304"/>
      <c r="AF121" s="16" t="s">
        <v>425</v>
      </c>
      <c r="AG121" s="398"/>
      <c r="CJ121" s="338" t="str">
        <f t="shared" si="59"/>
        <v/>
      </c>
      <c r="CK121" s="338" t="str">
        <f t="shared" si="69"/>
        <v>Peier Doris</v>
      </c>
      <c r="CM121" s="338">
        <f t="shared" si="70"/>
        <v>36</v>
      </c>
      <c r="CN121" s="338" t="str">
        <f t="shared" si="58"/>
        <v>D</v>
      </c>
      <c r="CO121" s="303" t="str">
        <f t="shared" si="73"/>
        <v>D</v>
      </c>
      <c r="CP121" s="400">
        <v>5581</v>
      </c>
      <c r="CQ121" s="250">
        <v>134</v>
      </c>
      <c r="CR121" s="251">
        <f t="shared" si="82"/>
        <v>7</v>
      </c>
      <c r="CS121" s="252" t="str">
        <f t="shared" si="83"/>
        <v>Kaufmännischer Mitarbeiter 7 / Gruppenchef 7</v>
      </c>
      <c r="CT121" s="250">
        <v>134</v>
      </c>
      <c r="CU121" s="251">
        <f t="shared" si="81"/>
        <v>7</v>
      </c>
      <c r="CV121" s="252" t="str">
        <f t="shared" si="80"/>
        <v>Kaufmännischer Mitarbeiter 7 / Gruppenchef 7</v>
      </c>
      <c r="CW121" s="250">
        <v>134</v>
      </c>
      <c r="CX121" s="251">
        <f t="shared" si="74"/>
        <v>7</v>
      </c>
      <c r="CY121" s="252" t="str">
        <f t="shared" si="75"/>
        <v>Kaufmännischer Mitarbeiter 7 / Gruppenchef 7</v>
      </c>
      <c r="CZ121" s="250">
        <v>134</v>
      </c>
      <c r="DA121" s="251">
        <f t="shared" si="78"/>
        <v>7</v>
      </c>
      <c r="DB121" s="252" t="str">
        <f t="shared" si="79"/>
        <v>Kaufmännischer Mitarbeiter 7 / Gruppenchef 7</v>
      </c>
      <c r="DC121" s="250">
        <v>134</v>
      </c>
      <c r="DD121" s="251">
        <f t="shared" si="84"/>
        <v>7</v>
      </c>
      <c r="DE121" s="252" t="str">
        <f t="shared" si="85"/>
        <v>Kaufmännischer Mitarbeiter 7 / Gruppenchef 7</v>
      </c>
      <c r="DF121" s="249"/>
      <c r="DG121" s="250">
        <v>134</v>
      </c>
      <c r="DH121" s="251">
        <f t="shared" si="76"/>
        <v>7</v>
      </c>
      <c r="DI121" s="252" t="str">
        <f t="shared" si="77"/>
        <v>Kaufmännischer Mitarbeiter 7 / Gruppenchef 7</v>
      </c>
      <c r="DN121" s="338">
        <f t="shared" si="60"/>
        <v>5581</v>
      </c>
      <c r="DO121" s="340">
        <v>6</v>
      </c>
      <c r="DP121" s="338">
        <v>0</v>
      </c>
      <c r="DQ121" s="338" t="s">
        <v>955</v>
      </c>
      <c r="ES121" s="400">
        <v>4226</v>
      </c>
      <c r="ET121" s="338" t="s">
        <v>105</v>
      </c>
    </row>
    <row r="122" spans="1:150" s="338" customFormat="1" x14ac:dyDescent="0.25">
      <c r="A122" s="319"/>
      <c r="B122" s="319">
        <v>1</v>
      </c>
      <c r="C122" s="319">
        <f t="shared" si="54"/>
        <v>1</v>
      </c>
      <c r="D122" s="320"/>
      <c r="E122" s="320"/>
      <c r="F122" s="320"/>
      <c r="G122" s="319"/>
      <c r="H122" s="319"/>
      <c r="I122" s="320"/>
      <c r="J122" s="319"/>
      <c r="K122" s="320"/>
      <c r="L122" s="320">
        <v>1</v>
      </c>
      <c r="M122" s="320"/>
      <c r="N122" s="343"/>
      <c r="O122" s="343"/>
      <c r="P122" s="126" t="s">
        <v>359</v>
      </c>
      <c r="Q122" s="110" t="s">
        <v>607</v>
      </c>
      <c r="R122" s="110" t="s">
        <v>369</v>
      </c>
      <c r="S122" s="27" t="s">
        <v>608</v>
      </c>
      <c r="T122" s="17">
        <v>1966</v>
      </c>
      <c r="U122" s="277" t="s">
        <v>151</v>
      </c>
      <c r="V122" s="17">
        <v>1985</v>
      </c>
      <c r="W122" s="278"/>
      <c r="X122" s="138"/>
      <c r="Y122" s="287"/>
      <c r="Z122" s="25"/>
      <c r="AA122" s="284">
        <f t="shared" si="55"/>
        <v>33</v>
      </c>
      <c r="AB122" s="25" t="s">
        <v>696</v>
      </c>
      <c r="AC122" s="290">
        <v>2010</v>
      </c>
      <c r="AD122" s="21" t="s">
        <v>121</v>
      </c>
      <c r="AE122" s="304"/>
      <c r="AF122" s="16" t="s">
        <v>425</v>
      </c>
      <c r="AG122" s="398"/>
      <c r="CJ122" s="338" t="str">
        <f t="shared" si="59"/>
        <v/>
      </c>
      <c r="CK122" s="338" t="str">
        <f t="shared" si="69"/>
        <v>Beuret Agnès</v>
      </c>
      <c r="CM122" s="338">
        <f t="shared" si="70"/>
        <v>33</v>
      </c>
      <c r="CN122" s="338" t="str">
        <f t="shared" si="58"/>
        <v>D</v>
      </c>
      <c r="CO122" s="303" t="str">
        <f t="shared" si="73"/>
        <v>D</v>
      </c>
      <c r="CP122" s="400">
        <v>4352</v>
      </c>
      <c r="CQ122" s="250">
        <v>134</v>
      </c>
      <c r="CR122" s="251">
        <f t="shared" si="82"/>
        <v>7</v>
      </c>
      <c r="CS122" s="252" t="str">
        <f t="shared" si="83"/>
        <v>Kaufmännischer Mitarbeiter 7 / Gruppenchef 7</v>
      </c>
      <c r="CT122" s="250">
        <v>134</v>
      </c>
      <c r="CU122" s="251">
        <f t="shared" si="81"/>
        <v>7</v>
      </c>
      <c r="CV122" s="252" t="str">
        <f t="shared" si="80"/>
        <v>Kaufmännischer Mitarbeiter 7 / Gruppenchef 7</v>
      </c>
      <c r="CW122" s="250">
        <v>134</v>
      </c>
      <c r="CX122" s="251">
        <f t="shared" si="74"/>
        <v>7</v>
      </c>
      <c r="CY122" s="252" t="str">
        <f t="shared" si="75"/>
        <v>Kaufmännischer Mitarbeiter 7 / Gruppenchef 7</v>
      </c>
      <c r="CZ122" s="250">
        <v>134</v>
      </c>
      <c r="DA122" s="251">
        <f t="shared" si="78"/>
        <v>7</v>
      </c>
      <c r="DB122" s="252" t="str">
        <f t="shared" si="79"/>
        <v>Kaufmännischer Mitarbeiter 7 / Gruppenchef 7</v>
      </c>
      <c r="DC122" s="250">
        <v>134</v>
      </c>
      <c r="DD122" s="251">
        <f t="shared" si="84"/>
        <v>7</v>
      </c>
      <c r="DE122" s="252" t="str">
        <f t="shared" si="85"/>
        <v>Kaufmännischer Mitarbeiter 7 / Gruppenchef 7</v>
      </c>
      <c r="DF122" s="249"/>
      <c r="DG122" s="250">
        <v>134</v>
      </c>
      <c r="DH122" s="251">
        <f t="shared" si="76"/>
        <v>7</v>
      </c>
      <c r="DI122" s="252" t="str">
        <f t="shared" si="77"/>
        <v>Kaufmännischer Mitarbeiter 7 / Gruppenchef 7</v>
      </c>
      <c r="DN122" s="338">
        <f t="shared" si="60"/>
        <v>4352</v>
      </c>
      <c r="DO122" s="340">
        <v>6</v>
      </c>
      <c r="DP122" s="338">
        <v>0</v>
      </c>
      <c r="DQ122" s="338" t="s">
        <v>955</v>
      </c>
      <c r="ES122" s="400">
        <v>3203</v>
      </c>
      <c r="ET122" s="338" t="s">
        <v>105</v>
      </c>
    </row>
    <row r="123" spans="1:150" s="338" customFormat="1" x14ac:dyDescent="0.25">
      <c r="A123" s="319"/>
      <c r="B123" s="319">
        <v>1</v>
      </c>
      <c r="C123" s="319">
        <f t="shared" si="54"/>
        <v>1</v>
      </c>
      <c r="D123" s="320"/>
      <c r="E123" s="320"/>
      <c r="F123" s="320"/>
      <c r="G123" s="319"/>
      <c r="H123" s="319"/>
      <c r="I123" s="320"/>
      <c r="J123" s="319"/>
      <c r="K123" s="320"/>
      <c r="L123" s="320">
        <v>1</v>
      </c>
      <c r="M123" s="320"/>
      <c r="N123" s="343"/>
      <c r="O123" s="343"/>
      <c r="P123" s="126" t="s">
        <v>359</v>
      </c>
      <c r="Q123" s="110" t="s">
        <v>508</v>
      </c>
      <c r="R123" s="110" t="s">
        <v>369</v>
      </c>
      <c r="S123" s="27" t="s">
        <v>1577</v>
      </c>
      <c r="T123" s="17">
        <v>1970</v>
      </c>
      <c r="U123" s="277" t="s">
        <v>165</v>
      </c>
      <c r="V123" s="17">
        <v>1990</v>
      </c>
      <c r="W123" s="278"/>
      <c r="X123" s="138"/>
      <c r="Y123" s="287"/>
      <c r="Z123" s="25"/>
      <c r="AA123" s="284">
        <f t="shared" si="55"/>
        <v>28</v>
      </c>
      <c r="AB123" s="25" t="s">
        <v>696</v>
      </c>
      <c r="AC123" s="290">
        <v>1996</v>
      </c>
      <c r="AD123" s="21" t="s">
        <v>121</v>
      </c>
      <c r="AE123" s="304"/>
      <c r="AF123" s="16" t="s">
        <v>425</v>
      </c>
      <c r="AG123" s="398"/>
      <c r="CJ123" s="338" t="str">
        <f t="shared" si="59"/>
        <v/>
      </c>
      <c r="CK123" s="338" t="str">
        <f t="shared" si="69"/>
        <v>Weider Noëlle</v>
      </c>
      <c r="CM123" s="338">
        <f t="shared" si="70"/>
        <v>28</v>
      </c>
      <c r="CN123" s="338" t="str">
        <f t="shared" si="58"/>
        <v>D</v>
      </c>
      <c r="CO123" s="303" t="str">
        <f t="shared" si="73"/>
        <v>D</v>
      </c>
      <c r="CP123" s="400">
        <v>5604</v>
      </c>
      <c r="CQ123" s="250">
        <v>134</v>
      </c>
      <c r="CR123" s="251">
        <f t="shared" si="82"/>
        <v>7</v>
      </c>
      <c r="CS123" s="252" t="str">
        <f t="shared" si="83"/>
        <v>Kaufmännischer Mitarbeiter 7 / Gruppenchef 7</v>
      </c>
      <c r="CT123" s="250">
        <v>134</v>
      </c>
      <c r="CU123" s="251">
        <f t="shared" si="81"/>
        <v>7</v>
      </c>
      <c r="CV123" s="252" t="str">
        <f t="shared" si="80"/>
        <v>Kaufmännischer Mitarbeiter 7 / Gruppenchef 7</v>
      </c>
      <c r="CW123" s="250">
        <v>134</v>
      </c>
      <c r="CX123" s="251">
        <f t="shared" si="74"/>
        <v>7</v>
      </c>
      <c r="CY123" s="252" t="str">
        <f t="shared" si="75"/>
        <v>Kaufmännischer Mitarbeiter 7 / Gruppenchef 7</v>
      </c>
      <c r="CZ123" s="250">
        <v>134</v>
      </c>
      <c r="DA123" s="251">
        <f t="shared" si="78"/>
        <v>7</v>
      </c>
      <c r="DB123" s="252" t="str">
        <f t="shared" si="79"/>
        <v>Kaufmännischer Mitarbeiter 7 / Gruppenchef 7</v>
      </c>
      <c r="DC123" s="250">
        <v>134</v>
      </c>
      <c r="DD123" s="251">
        <f t="shared" si="84"/>
        <v>7</v>
      </c>
      <c r="DE123" s="252" t="str">
        <f t="shared" si="85"/>
        <v>Kaufmännischer Mitarbeiter 7 / Gruppenchef 7</v>
      </c>
      <c r="DF123" s="249"/>
      <c r="DG123" s="250">
        <v>134</v>
      </c>
      <c r="DH123" s="251">
        <f t="shared" si="76"/>
        <v>7</v>
      </c>
      <c r="DI123" s="252" t="str">
        <f t="shared" si="77"/>
        <v>Kaufmännischer Mitarbeiter 7 / Gruppenchef 7</v>
      </c>
      <c r="DN123" s="338">
        <f t="shared" si="60"/>
        <v>5604</v>
      </c>
      <c r="DO123" s="340">
        <v>6</v>
      </c>
      <c r="DP123" s="338">
        <v>0</v>
      </c>
      <c r="DQ123" s="338" t="s">
        <v>955</v>
      </c>
      <c r="ES123" s="400">
        <v>6755</v>
      </c>
      <c r="ET123" s="338" t="s">
        <v>121</v>
      </c>
    </row>
    <row r="124" spans="1:150" s="338" customFormat="1" ht="27" x14ac:dyDescent="0.25">
      <c r="A124" s="319"/>
      <c r="B124" s="319"/>
      <c r="C124" s="319">
        <f t="shared" si="54"/>
        <v>1</v>
      </c>
      <c r="D124" s="320"/>
      <c r="E124" s="320"/>
      <c r="F124" s="320"/>
      <c r="G124" s="319"/>
      <c r="H124" s="319"/>
      <c r="I124" s="320"/>
      <c r="J124" s="319"/>
      <c r="K124" s="320"/>
      <c r="L124" s="320">
        <v>1</v>
      </c>
      <c r="M124" s="320"/>
      <c r="N124" s="343"/>
      <c r="O124" s="343"/>
      <c r="P124" s="126" t="s">
        <v>357</v>
      </c>
      <c r="Q124" s="110" t="s">
        <v>509</v>
      </c>
      <c r="R124" s="110" t="s">
        <v>369</v>
      </c>
      <c r="S124" s="27" t="s">
        <v>244</v>
      </c>
      <c r="T124" s="17">
        <v>1976</v>
      </c>
      <c r="U124" s="27" t="s">
        <v>243</v>
      </c>
      <c r="V124" s="17">
        <v>2002</v>
      </c>
      <c r="W124" s="278"/>
      <c r="X124" s="138"/>
      <c r="Y124" s="287"/>
      <c r="Z124" s="25" t="s">
        <v>327</v>
      </c>
      <c r="AA124" s="284">
        <f t="shared" si="55"/>
        <v>16</v>
      </c>
      <c r="AB124" s="25" t="s">
        <v>326</v>
      </c>
      <c r="AC124" s="290">
        <v>2003</v>
      </c>
      <c r="AD124" s="21" t="s">
        <v>121</v>
      </c>
      <c r="AE124" s="304"/>
      <c r="AF124" s="16" t="s">
        <v>375</v>
      </c>
      <c r="AG124" s="398"/>
      <c r="CJ124" s="338" t="str">
        <f t="shared" si="59"/>
        <v/>
      </c>
      <c r="CK124" s="338" t="str">
        <f t="shared" si="69"/>
        <v>Fischer Michel</v>
      </c>
      <c r="CM124" s="338">
        <f t="shared" si="70"/>
        <v>16</v>
      </c>
      <c r="CN124" s="338" t="str">
        <f t="shared" si="58"/>
        <v>D</v>
      </c>
      <c r="CO124" s="303" t="str">
        <f t="shared" si="73"/>
        <v>D</v>
      </c>
      <c r="CP124" s="400">
        <v>8655</v>
      </c>
      <c r="CQ124" s="250">
        <v>542</v>
      </c>
      <c r="CR124" s="251">
        <f t="shared" si="82"/>
        <v>7</v>
      </c>
      <c r="CS124" s="252" t="str">
        <f t="shared" si="83"/>
        <v>Technischer Sachbearbeiter 7</v>
      </c>
      <c r="CT124" s="250">
        <v>542</v>
      </c>
      <c r="CU124" s="251">
        <f t="shared" si="81"/>
        <v>7</v>
      </c>
      <c r="CV124" s="252" t="str">
        <f t="shared" si="80"/>
        <v>Technischer Sachbearbeiter 7</v>
      </c>
      <c r="CW124" s="250">
        <v>542</v>
      </c>
      <c r="CX124" s="251">
        <f t="shared" si="74"/>
        <v>7</v>
      </c>
      <c r="CY124" s="252" t="str">
        <f t="shared" si="75"/>
        <v>Technischer Sachbearbeiter 7</v>
      </c>
      <c r="CZ124" s="250">
        <v>542</v>
      </c>
      <c r="DA124" s="251">
        <f t="shared" si="78"/>
        <v>7</v>
      </c>
      <c r="DB124" s="252" t="str">
        <f t="shared" si="79"/>
        <v>Technischer Sachbearbeiter 7</v>
      </c>
      <c r="DC124" s="250">
        <v>541</v>
      </c>
      <c r="DD124" s="251">
        <f t="shared" si="84"/>
        <v>6</v>
      </c>
      <c r="DE124" s="252" t="str">
        <f t="shared" si="85"/>
        <v>Technischer Sachbearbeiter 6</v>
      </c>
      <c r="DF124" s="249"/>
      <c r="DG124" s="250">
        <v>351</v>
      </c>
      <c r="DH124" s="251">
        <f t="shared" si="76"/>
        <v>7</v>
      </c>
      <c r="DI124" s="252" t="str">
        <f t="shared" si="77"/>
        <v>Marketing - / Product - Manager 7</v>
      </c>
      <c r="DN124" s="338">
        <f t="shared" si="60"/>
        <v>8655</v>
      </c>
      <c r="DO124" s="340">
        <v>6</v>
      </c>
      <c r="DP124" s="338">
        <v>0</v>
      </c>
      <c r="DQ124" s="338" t="s">
        <v>967</v>
      </c>
      <c r="ES124" s="400">
        <v>7708</v>
      </c>
      <c r="ET124" s="338" t="s">
        <v>142</v>
      </c>
    </row>
    <row r="125" spans="1:150" s="338" customFormat="1" x14ac:dyDescent="0.25">
      <c r="A125" s="319"/>
      <c r="B125" s="319">
        <v>1</v>
      </c>
      <c r="C125" s="319">
        <f t="shared" si="54"/>
        <v>1</v>
      </c>
      <c r="D125" s="320"/>
      <c r="E125" s="320"/>
      <c r="F125" s="320"/>
      <c r="G125" s="319"/>
      <c r="H125" s="319"/>
      <c r="I125" s="320"/>
      <c r="J125" s="319"/>
      <c r="K125" s="320"/>
      <c r="L125" s="320">
        <v>1</v>
      </c>
      <c r="M125" s="320"/>
      <c r="N125" s="343"/>
      <c r="O125" s="343"/>
      <c r="P125" s="126" t="s">
        <v>1301</v>
      </c>
      <c r="Q125" s="110" t="s">
        <v>582</v>
      </c>
      <c r="R125" s="110" t="s">
        <v>369</v>
      </c>
      <c r="S125" s="27" t="s">
        <v>583</v>
      </c>
      <c r="T125" s="17">
        <v>1959</v>
      </c>
      <c r="U125" s="277" t="s">
        <v>397</v>
      </c>
      <c r="V125" s="17">
        <v>1976</v>
      </c>
      <c r="W125" s="278"/>
      <c r="X125" s="138"/>
      <c r="Y125" s="287"/>
      <c r="Z125" s="25"/>
      <c r="AA125" s="284">
        <f t="shared" si="55"/>
        <v>42</v>
      </c>
      <c r="AB125" s="25" t="s">
        <v>584</v>
      </c>
      <c r="AC125" s="290">
        <v>2009</v>
      </c>
      <c r="AD125" s="21" t="s">
        <v>142</v>
      </c>
      <c r="AE125" s="304"/>
      <c r="AF125" s="16" t="s">
        <v>585</v>
      </c>
      <c r="AG125" s="398"/>
      <c r="CJ125" s="338" t="str">
        <f t="shared" si="59"/>
        <v/>
      </c>
      <c r="CK125" s="338" t="str">
        <f t="shared" si="69"/>
        <v>Willig Martine</v>
      </c>
      <c r="CM125" s="338">
        <f t="shared" si="70"/>
        <v>42</v>
      </c>
      <c r="CN125" s="338" t="str">
        <f t="shared" si="58"/>
        <v>E</v>
      </c>
      <c r="CO125" s="303" t="str">
        <f t="shared" si="73"/>
        <v>E</v>
      </c>
      <c r="CP125" s="400">
        <v>5637</v>
      </c>
      <c r="CQ125" s="250">
        <v>133</v>
      </c>
      <c r="CR125" s="251">
        <f t="shared" si="82"/>
        <v>6</v>
      </c>
      <c r="CS125" s="252" t="str">
        <f t="shared" si="83"/>
        <v>Kaufmännischer Mitarbeiter 6 / Gruppenchef 6</v>
      </c>
      <c r="CT125" s="250">
        <v>133</v>
      </c>
      <c r="CU125" s="251">
        <f t="shared" si="81"/>
        <v>6</v>
      </c>
      <c r="CV125" s="252" t="str">
        <f t="shared" si="80"/>
        <v>Kaufmännischer Mitarbeiter 6 / Gruppenchef 6</v>
      </c>
      <c r="CW125" s="250">
        <v>133</v>
      </c>
      <c r="CX125" s="251">
        <f t="shared" si="74"/>
        <v>6</v>
      </c>
      <c r="CY125" s="252" t="str">
        <f t="shared" si="75"/>
        <v>Kaufmännischer Mitarbeiter 6 / Gruppenchef 6</v>
      </c>
      <c r="CZ125" s="250">
        <v>133</v>
      </c>
      <c r="DA125" s="251">
        <f t="shared" si="78"/>
        <v>6</v>
      </c>
      <c r="DB125" s="252" t="str">
        <f t="shared" si="79"/>
        <v>Kaufmännischer Mitarbeiter 6 / Gruppenchef 6</v>
      </c>
      <c r="DC125" s="250">
        <v>133</v>
      </c>
      <c r="DD125" s="251">
        <f t="shared" si="84"/>
        <v>6</v>
      </c>
      <c r="DE125" s="252" t="str">
        <f t="shared" si="85"/>
        <v>Kaufmännischer Mitarbeiter 6 / Gruppenchef 6</v>
      </c>
      <c r="DF125" s="249"/>
      <c r="DG125" s="250">
        <v>133</v>
      </c>
      <c r="DH125" s="251">
        <f t="shared" si="76"/>
        <v>6</v>
      </c>
      <c r="DI125" s="252" t="str">
        <f t="shared" si="77"/>
        <v>Kaufmännischer Mitarbeiter 6 / Gruppenchef 6</v>
      </c>
      <c r="DN125" s="338">
        <f t="shared" si="60"/>
        <v>5637</v>
      </c>
      <c r="DO125" s="340">
        <v>6</v>
      </c>
      <c r="DP125" s="338">
        <v>0</v>
      </c>
      <c r="DQ125" s="341" t="s">
        <v>973</v>
      </c>
      <c r="ES125" s="400">
        <v>5626</v>
      </c>
      <c r="ET125" s="338" t="s">
        <v>121</v>
      </c>
    </row>
    <row r="126" spans="1:150" s="338" customFormat="1" x14ac:dyDescent="0.25">
      <c r="A126" s="319"/>
      <c r="B126" s="319">
        <v>1</v>
      </c>
      <c r="C126" s="319">
        <f t="shared" si="54"/>
        <v>1</v>
      </c>
      <c r="D126" s="320"/>
      <c r="E126" s="320"/>
      <c r="F126" s="320"/>
      <c r="G126" s="319"/>
      <c r="H126" s="319"/>
      <c r="I126" s="320"/>
      <c r="J126" s="319"/>
      <c r="K126" s="320"/>
      <c r="L126" s="320">
        <v>1</v>
      </c>
      <c r="M126" s="320"/>
      <c r="N126" s="343"/>
      <c r="O126" s="343"/>
      <c r="P126" s="126" t="s">
        <v>357</v>
      </c>
      <c r="Q126" s="110" t="s">
        <v>579</v>
      </c>
      <c r="R126" s="110" t="s">
        <v>369</v>
      </c>
      <c r="S126" s="27" t="s">
        <v>580</v>
      </c>
      <c r="T126" s="17">
        <v>1965</v>
      </c>
      <c r="U126" s="277" t="s">
        <v>581</v>
      </c>
      <c r="V126" s="17">
        <v>1985</v>
      </c>
      <c r="W126" s="277" t="s">
        <v>1051</v>
      </c>
      <c r="X126" s="138">
        <v>2014</v>
      </c>
      <c r="Y126" s="287"/>
      <c r="Z126" s="25"/>
      <c r="AA126" s="284">
        <f t="shared" si="55"/>
        <v>33</v>
      </c>
      <c r="AB126" s="25" t="s">
        <v>156</v>
      </c>
      <c r="AC126" s="290">
        <v>2009</v>
      </c>
      <c r="AD126" s="21" t="s">
        <v>142</v>
      </c>
      <c r="AE126" s="304"/>
      <c r="AF126" s="16" t="s">
        <v>457</v>
      </c>
      <c r="AG126" s="398"/>
      <c r="CJ126" s="338" t="str">
        <f t="shared" si="59"/>
        <v/>
      </c>
      <c r="CK126" s="338" t="str">
        <f t="shared" si="69"/>
        <v>Boschung Brigitte</v>
      </c>
      <c r="CL126" s="419"/>
      <c r="CM126" s="338">
        <f t="shared" si="70"/>
        <v>33</v>
      </c>
      <c r="CN126" s="338" t="str">
        <f t="shared" si="58"/>
        <v>E</v>
      </c>
      <c r="CO126" s="303" t="str">
        <f t="shared" si="73"/>
        <v>E</v>
      </c>
      <c r="CP126" s="400">
        <v>7703</v>
      </c>
      <c r="CQ126" s="250">
        <v>133</v>
      </c>
      <c r="CR126" s="251">
        <f t="shared" si="82"/>
        <v>6</v>
      </c>
      <c r="CS126" s="252" t="str">
        <f t="shared" si="83"/>
        <v>Kaufmännischer Mitarbeiter 6 / Gruppenchef 6</v>
      </c>
      <c r="CT126" s="250">
        <v>133</v>
      </c>
      <c r="CU126" s="251">
        <f t="shared" si="81"/>
        <v>6</v>
      </c>
      <c r="CV126" s="252" t="str">
        <f t="shared" si="80"/>
        <v>Kaufmännischer Mitarbeiter 6 / Gruppenchef 6</v>
      </c>
      <c r="CW126" s="250">
        <v>133</v>
      </c>
      <c r="CX126" s="251">
        <f>VLOOKUP($CW126,Funktionsbezeichnungen,3,0)</f>
        <v>6</v>
      </c>
      <c r="CY126" s="252" t="str">
        <f>VLOOKUP($CW126,Funktionsbezeichnungen,2,0)</f>
        <v>Kaufmännischer Mitarbeiter 6 / Gruppenchef 6</v>
      </c>
      <c r="CZ126" s="250">
        <v>112</v>
      </c>
      <c r="DA126" s="251">
        <f>VLOOKUP($CZ126,Funktionsbezeichnungen,3,0)</f>
        <v>5</v>
      </c>
      <c r="DB126" s="252" t="str">
        <f>VLOOKUP($CZ126,Funktionsbezeichnungen,2,0)</f>
        <v>Réceptionist / Telefonist / Service-Disponent 5</v>
      </c>
      <c r="DC126" s="250">
        <v>112</v>
      </c>
      <c r="DD126" s="251">
        <f>VLOOKUP($DC126,Funktionsbezeichnungen,3,0)</f>
        <v>5</v>
      </c>
      <c r="DE126" s="252" t="str">
        <f>VLOOKUP($DC126,Funktionsbezeichnungen,2,0)</f>
        <v>Réceptionist / Telefonist / Service-Disponent 5</v>
      </c>
      <c r="DF126" s="249"/>
      <c r="DG126" s="250">
        <v>112</v>
      </c>
      <c r="DH126" s="251">
        <f>VLOOKUP($DG126,Funktionsbezeichnungen,3,0)</f>
        <v>5</v>
      </c>
      <c r="DI126" s="252" t="str">
        <f>VLOOKUP($DG126,Funktionsbezeichnungen,2,0)</f>
        <v>Réceptionist / Telefonist / Service-Disponent 5</v>
      </c>
      <c r="DN126" s="338">
        <f t="shared" si="60"/>
        <v>7703</v>
      </c>
      <c r="DO126" s="340">
        <v>6</v>
      </c>
      <c r="DP126" s="338">
        <v>0</v>
      </c>
      <c r="DQ126" s="338" t="s">
        <v>953</v>
      </c>
      <c r="ES126" s="400">
        <v>5633</v>
      </c>
      <c r="ET126" s="338" t="s">
        <v>121</v>
      </c>
    </row>
    <row r="127" spans="1:150" s="338" customFormat="1" x14ac:dyDescent="0.25">
      <c r="A127" s="319"/>
      <c r="B127" s="319">
        <v>1</v>
      </c>
      <c r="C127" s="319">
        <f t="shared" si="54"/>
        <v>1</v>
      </c>
      <c r="D127" s="320"/>
      <c r="E127" s="320"/>
      <c r="F127" s="320"/>
      <c r="G127" s="319"/>
      <c r="H127" s="319"/>
      <c r="I127" s="320"/>
      <c r="J127" s="319"/>
      <c r="K127" s="320"/>
      <c r="L127" s="320">
        <v>1</v>
      </c>
      <c r="M127" s="320"/>
      <c r="N127" s="343"/>
      <c r="O127" s="343"/>
      <c r="P127" s="126" t="s">
        <v>357</v>
      </c>
      <c r="Q127" s="110" t="s">
        <v>1167</v>
      </c>
      <c r="R127" s="110" t="s">
        <v>369</v>
      </c>
      <c r="S127" s="27" t="s">
        <v>1005</v>
      </c>
      <c r="T127" s="17">
        <v>1967</v>
      </c>
      <c r="U127" s="277" t="s">
        <v>151</v>
      </c>
      <c r="V127" s="17">
        <v>1987</v>
      </c>
      <c r="W127" s="278"/>
      <c r="X127" s="138"/>
      <c r="Y127" s="287"/>
      <c r="Z127" s="25"/>
      <c r="AA127" s="284">
        <f t="shared" si="55"/>
        <v>31</v>
      </c>
      <c r="AB127" s="25" t="s">
        <v>691</v>
      </c>
      <c r="AC127" s="290">
        <v>2007</v>
      </c>
      <c r="AD127" s="21" t="s">
        <v>142</v>
      </c>
      <c r="AE127" s="304"/>
      <c r="AF127" s="16" t="s">
        <v>457</v>
      </c>
      <c r="AG127" s="398"/>
      <c r="CJ127" s="338" t="str">
        <f t="shared" si="59"/>
        <v/>
      </c>
      <c r="CK127" s="338" t="str">
        <f t="shared" si="69"/>
        <v>Meier Jacqueline</v>
      </c>
      <c r="CM127" s="338">
        <f t="shared" si="70"/>
        <v>31</v>
      </c>
      <c r="CN127" s="338" t="str">
        <f t="shared" si="58"/>
        <v>E</v>
      </c>
      <c r="CO127" s="303" t="str">
        <f t="shared" si="73"/>
        <v>E</v>
      </c>
      <c r="CP127" s="400">
        <v>7700</v>
      </c>
      <c r="CQ127" s="250">
        <v>212</v>
      </c>
      <c r="CR127" s="251">
        <f t="shared" si="82"/>
        <v>5</v>
      </c>
      <c r="CS127" s="252" t="str">
        <f t="shared" si="83"/>
        <v>Buchhalter 5</v>
      </c>
      <c r="CT127" s="250">
        <v>212</v>
      </c>
      <c r="CU127" s="251">
        <f t="shared" si="81"/>
        <v>5</v>
      </c>
      <c r="CV127" s="252" t="str">
        <f t="shared" si="80"/>
        <v>Buchhalter 5</v>
      </c>
      <c r="CW127" s="250">
        <v>212</v>
      </c>
      <c r="CX127" s="251">
        <f t="shared" si="74"/>
        <v>5</v>
      </c>
      <c r="CY127" s="252" t="str">
        <f t="shared" si="75"/>
        <v>Buchhalter 5</v>
      </c>
      <c r="CZ127" s="250">
        <v>212</v>
      </c>
      <c r="DA127" s="251">
        <f t="shared" si="78"/>
        <v>5</v>
      </c>
      <c r="DB127" s="252" t="str">
        <f t="shared" si="79"/>
        <v>Buchhalter 5</v>
      </c>
      <c r="DC127" s="250">
        <v>212</v>
      </c>
      <c r="DD127" s="251">
        <f t="shared" si="84"/>
        <v>5</v>
      </c>
      <c r="DE127" s="252" t="str">
        <f t="shared" si="85"/>
        <v>Buchhalter 5</v>
      </c>
      <c r="DF127" s="249"/>
      <c r="DG127" s="250">
        <v>212</v>
      </c>
      <c r="DH127" s="251">
        <f t="shared" si="76"/>
        <v>5</v>
      </c>
      <c r="DI127" s="252" t="str">
        <f t="shared" si="77"/>
        <v>Buchhalter 5</v>
      </c>
      <c r="DN127" s="338">
        <f t="shared" si="60"/>
        <v>7700</v>
      </c>
      <c r="DO127" s="340">
        <v>6</v>
      </c>
      <c r="DP127" s="338">
        <v>0</v>
      </c>
      <c r="DQ127" s="338" t="s">
        <v>958</v>
      </c>
      <c r="ES127" s="400">
        <v>4289</v>
      </c>
      <c r="ET127" s="338" t="s">
        <v>121</v>
      </c>
    </row>
    <row r="128" spans="1:150" s="338" customFormat="1" x14ac:dyDescent="0.25">
      <c r="A128" s="319"/>
      <c r="B128" s="319">
        <v>1</v>
      </c>
      <c r="C128" s="319">
        <f t="shared" si="54"/>
        <v>1</v>
      </c>
      <c r="D128" s="320"/>
      <c r="E128" s="320"/>
      <c r="F128" s="320"/>
      <c r="G128" s="319"/>
      <c r="H128" s="319"/>
      <c r="I128" s="320"/>
      <c r="J128" s="319"/>
      <c r="K128" s="320"/>
      <c r="L128" s="320">
        <v>1</v>
      </c>
      <c r="M128" s="320"/>
      <c r="N128" s="343"/>
      <c r="O128" s="343"/>
      <c r="P128" s="126" t="s">
        <v>357</v>
      </c>
      <c r="Q128" s="110" t="s">
        <v>510</v>
      </c>
      <c r="R128" s="110" t="s">
        <v>369</v>
      </c>
      <c r="S128" s="27" t="s">
        <v>278</v>
      </c>
      <c r="T128" s="17">
        <v>1985</v>
      </c>
      <c r="U128" s="277" t="s">
        <v>279</v>
      </c>
      <c r="V128" s="17">
        <v>2005</v>
      </c>
      <c r="W128" s="278"/>
      <c r="X128" s="138"/>
      <c r="Y128" s="287"/>
      <c r="Z128" s="25"/>
      <c r="AA128" s="284">
        <f t="shared" si="55"/>
        <v>13</v>
      </c>
      <c r="AB128" s="25" t="s">
        <v>691</v>
      </c>
      <c r="AC128" s="290">
        <v>2006</v>
      </c>
      <c r="AD128" s="21" t="s">
        <v>142</v>
      </c>
      <c r="AE128" s="304"/>
      <c r="AF128" s="16" t="s">
        <v>457</v>
      </c>
      <c r="AG128" s="398"/>
      <c r="CJ128" s="338" t="str">
        <f t="shared" si="59"/>
        <v/>
      </c>
      <c r="CK128" s="338" t="str">
        <f t="shared" si="69"/>
        <v>Oruk Makbule</v>
      </c>
      <c r="CM128" s="338">
        <f t="shared" si="70"/>
        <v>13</v>
      </c>
      <c r="CN128" s="338" t="str">
        <f t="shared" si="58"/>
        <v>E</v>
      </c>
      <c r="CO128" s="303" t="str">
        <f t="shared" si="73"/>
        <v>E</v>
      </c>
      <c r="CP128" s="400">
        <v>6762</v>
      </c>
      <c r="CQ128" s="250">
        <v>212</v>
      </c>
      <c r="CR128" s="251">
        <f t="shared" si="82"/>
        <v>5</v>
      </c>
      <c r="CS128" s="252" t="str">
        <f t="shared" si="83"/>
        <v>Buchhalter 5</v>
      </c>
      <c r="CT128" s="250">
        <v>212</v>
      </c>
      <c r="CU128" s="251">
        <f t="shared" si="81"/>
        <v>5</v>
      </c>
      <c r="CV128" s="252" t="str">
        <f t="shared" si="80"/>
        <v>Buchhalter 5</v>
      </c>
      <c r="CW128" s="250">
        <v>212</v>
      </c>
      <c r="CX128" s="251">
        <f t="shared" si="74"/>
        <v>5</v>
      </c>
      <c r="CY128" s="252" t="str">
        <f t="shared" si="75"/>
        <v>Buchhalter 5</v>
      </c>
      <c r="CZ128" s="250">
        <v>212</v>
      </c>
      <c r="DA128" s="251">
        <f t="shared" si="78"/>
        <v>5</v>
      </c>
      <c r="DB128" s="252" t="str">
        <f t="shared" si="79"/>
        <v>Buchhalter 5</v>
      </c>
      <c r="DC128" s="250">
        <v>212</v>
      </c>
      <c r="DD128" s="251">
        <f t="shared" si="84"/>
        <v>5</v>
      </c>
      <c r="DE128" s="252" t="str">
        <f t="shared" si="85"/>
        <v>Buchhalter 5</v>
      </c>
      <c r="DF128" s="249"/>
      <c r="DG128" s="250">
        <v>212</v>
      </c>
      <c r="DH128" s="251">
        <f t="shared" si="76"/>
        <v>5</v>
      </c>
      <c r="DI128" s="252" t="str">
        <f t="shared" si="77"/>
        <v>Buchhalter 5</v>
      </c>
      <c r="DN128" s="338">
        <f t="shared" si="60"/>
        <v>6762</v>
      </c>
      <c r="DO128" s="340">
        <v>6</v>
      </c>
      <c r="DP128" s="338">
        <v>0</v>
      </c>
      <c r="DQ128" s="338" t="s">
        <v>958</v>
      </c>
      <c r="ES128" s="400">
        <v>7703</v>
      </c>
      <c r="ET128" s="338" t="s">
        <v>142</v>
      </c>
    </row>
    <row r="129" spans="1:150" s="338" customFormat="1" x14ac:dyDescent="0.25">
      <c r="A129" s="319"/>
      <c r="B129" s="319"/>
      <c r="C129" s="319">
        <f t="shared" si="54"/>
        <v>1</v>
      </c>
      <c r="D129" s="320"/>
      <c r="E129" s="320"/>
      <c r="F129" s="320"/>
      <c r="G129" s="319"/>
      <c r="H129" s="319"/>
      <c r="I129" s="320"/>
      <c r="J129" s="319"/>
      <c r="K129" s="320"/>
      <c r="L129" s="320"/>
      <c r="M129" s="320">
        <v>1</v>
      </c>
      <c r="N129" s="343"/>
      <c r="O129" s="343"/>
      <c r="P129" s="126" t="s">
        <v>361</v>
      </c>
      <c r="Q129" s="110" t="s">
        <v>511</v>
      </c>
      <c r="R129" s="110" t="s">
        <v>341</v>
      </c>
      <c r="S129" s="27" t="s">
        <v>159</v>
      </c>
      <c r="T129" s="17">
        <v>1959</v>
      </c>
      <c r="U129" s="277" t="s">
        <v>126</v>
      </c>
      <c r="V129" s="17">
        <v>1979</v>
      </c>
      <c r="W129" s="278"/>
      <c r="X129" s="138"/>
      <c r="Y129" s="287"/>
      <c r="Z129" s="25" t="s">
        <v>340</v>
      </c>
      <c r="AA129" s="284">
        <f t="shared" si="55"/>
        <v>39</v>
      </c>
      <c r="AB129" s="25" t="s">
        <v>160</v>
      </c>
      <c r="AC129" s="290">
        <v>1995</v>
      </c>
      <c r="AD129" s="21" t="s">
        <v>105</v>
      </c>
      <c r="AE129" s="304"/>
      <c r="AF129" s="16" t="s">
        <v>426</v>
      </c>
      <c r="AG129" s="398"/>
      <c r="CJ129" s="338" t="str">
        <f t="shared" si="59"/>
        <v/>
      </c>
      <c r="CK129" s="338" t="str">
        <f t="shared" si="69"/>
        <v>Steg Günther</v>
      </c>
      <c r="CM129" s="338">
        <f t="shared" si="70"/>
        <v>39</v>
      </c>
      <c r="CN129" s="338" t="str">
        <f t="shared" si="58"/>
        <v>C</v>
      </c>
      <c r="CO129" s="303" t="str">
        <f t="shared" si="73"/>
        <v>C</v>
      </c>
      <c r="CP129" s="400">
        <v>4226</v>
      </c>
      <c r="CQ129" s="250">
        <v>413</v>
      </c>
      <c r="CR129" s="251">
        <f t="shared" si="82"/>
        <v>8</v>
      </c>
      <c r="CS129" s="252" t="str">
        <f t="shared" si="83"/>
        <v>Senior System-Controller</v>
      </c>
      <c r="CT129" s="250">
        <v>413</v>
      </c>
      <c r="CU129" s="251">
        <f t="shared" si="81"/>
        <v>8</v>
      </c>
      <c r="CV129" s="252" t="str">
        <f t="shared" si="80"/>
        <v>Senior System-Controller</v>
      </c>
      <c r="CW129" s="250">
        <v>413</v>
      </c>
      <c r="CX129" s="251">
        <f t="shared" si="74"/>
        <v>8</v>
      </c>
      <c r="CY129" s="252" t="str">
        <f t="shared" si="75"/>
        <v>Senior System-Controller</v>
      </c>
      <c r="CZ129" s="250">
        <v>413</v>
      </c>
      <c r="DA129" s="251">
        <f t="shared" si="78"/>
        <v>8</v>
      </c>
      <c r="DB129" s="252" t="str">
        <f t="shared" si="79"/>
        <v>Senior System-Controller</v>
      </c>
      <c r="DC129" s="250">
        <v>413</v>
      </c>
      <c r="DD129" s="251">
        <f t="shared" si="84"/>
        <v>8</v>
      </c>
      <c r="DE129" s="252" t="str">
        <f t="shared" si="85"/>
        <v>Senior System-Controller</v>
      </c>
      <c r="DF129" s="249"/>
      <c r="DG129" s="250">
        <v>413</v>
      </c>
      <c r="DH129" s="251">
        <f t="shared" si="76"/>
        <v>8</v>
      </c>
      <c r="DI129" s="252" t="str">
        <f t="shared" si="77"/>
        <v>Senior System-Controller</v>
      </c>
      <c r="DN129" s="338">
        <f t="shared" si="60"/>
        <v>4226</v>
      </c>
      <c r="DO129" s="340">
        <v>6</v>
      </c>
      <c r="DP129" s="338">
        <v>0</v>
      </c>
      <c r="DQ129" s="338" t="s">
        <v>961</v>
      </c>
      <c r="ES129" s="400">
        <v>5627</v>
      </c>
      <c r="ET129" s="338" t="s">
        <v>142</v>
      </c>
    </row>
    <row r="130" spans="1:150" s="338" customFormat="1" x14ac:dyDescent="0.25">
      <c r="A130" s="319"/>
      <c r="B130" s="319"/>
      <c r="C130" s="319">
        <f t="shared" si="54"/>
        <v>1</v>
      </c>
      <c r="D130" s="320"/>
      <c r="E130" s="320"/>
      <c r="F130" s="320"/>
      <c r="G130" s="319">
        <v>1</v>
      </c>
      <c r="H130" s="319"/>
      <c r="I130" s="320"/>
      <c r="J130" s="319"/>
      <c r="K130" s="320"/>
      <c r="L130" s="320"/>
      <c r="M130" s="320">
        <v>1</v>
      </c>
      <c r="N130" s="343"/>
      <c r="O130" s="343"/>
      <c r="P130" s="126" t="s">
        <v>361</v>
      </c>
      <c r="Q130" s="110" t="s">
        <v>533</v>
      </c>
      <c r="R130" s="110" t="s">
        <v>341</v>
      </c>
      <c r="S130" s="20" t="s">
        <v>532</v>
      </c>
      <c r="T130" s="17">
        <v>1966</v>
      </c>
      <c r="U130" s="277" t="s">
        <v>534</v>
      </c>
      <c r="V130" s="17">
        <v>1992</v>
      </c>
      <c r="W130" s="278" t="s">
        <v>535</v>
      </c>
      <c r="X130" s="138">
        <v>1995</v>
      </c>
      <c r="Y130" s="287"/>
      <c r="Z130" s="28" t="s">
        <v>211</v>
      </c>
      <c r="AA130" s="284">
        <f t="shared" si="55"/>
        <v>26</v>
      </c>
      <c r="AB130" s="25" t="s">
        <v>1317</v>
      </c>
      <c r="AC130" s="290">
        <v>2008</v>
      </c>
      <c r="AD130" s="21" t="s">
        <v>105</v>
      </c>
      <c r="AE130" s="304"/>
      <c r="AF130" s="16" t="s">
        <v>537</v>
      </c>
      <c r="AG130" s="398"/>
      <c r="CJ130" s="338" t="str">
        <f t="shared" si="59"/>
        <v/>
      </c>
      <c r="CK130" s="338" t="str">
        <f t="shared" si="69"/>
        <v>Grimm Stephan</v>
      </c>
      <c r="CM130" s="338">
        <f t="shared" si="70"/>
        <v>26</v>
      </c>
      <c r="CN130" s="338" t="str">
        <f t="shared" si="58"/>
        <v>C</v>
      </c>
      <c r="CO130" s="303" t="str">
        <f t="shared" si="73"/>
        <v>C</v>
      </c>
      <c r="CP130" s="400">
        <v>3203</v>
      </c>
      <c r="CQ130" s="250">
        <v>443</v>
      </c>
      <c r="CR130" s="251">
        <f t="shared" si="82"/>
        <v>9</v>
      </c>
      <c r="CS130" s="252" t="str">
        <f t="shared" si="83"/>
        <v>System-Spezialist 9</v>
      </c>
      <c r="CT130" s="250">
        <v>443</v>
      </c>
      <c r="CU130" s="251">
        <f t="shared" si="81"/>
        <v>9</v>
      </c>
      <c r="CV130" s="252" t="str">
        <f t="shared" si="80"/>
        <v>System-Spezialist 9</v>
      </c>
      <c r="CW130" s="250">
        <v>443</v>
      </c>
      <c r="CX130" s="251">
        <f t="shared" si="74"/>
        <v>9</v>
      </c>
      <c r="CY130" s="252" t="str">
        <f t="shared" si="75"/>
        <v>System-Spezialist 9</v>
      </c>
      <c r="CZ130" s="250">
        <v>443</v>
      </c>
      <c r="DA130" s="251">
        <f t="shared" si="78"/>
        <v>9</v>
      </c>
      <c r="DB130" s="252" t="str">
        <f t="shared" si="79"/>
        <v>System-Spezialist 9</v>
      </c>
      <c r="DC130" s="250">
        <v>443</v>
      </c>
      <c r="DD130" s="251">
        <f t="shared" si="84"/>
        <v>9</v>
      </c>
      <c r="DE130" s="252" t="str">
        <f t="shared" si="85"/>
        <v>System-Spezialist 9</v>
      </c>
      <c r="DF130" s="249"/>
      <c r="DG130" s="250">
        <v>413</v>
      </c>
      <c r="DH130" s="251">
        <f t="shared" si="76"/>
        <v>8</v>
      </c>
      <c r="DI130" s="252" t="str">
        <f t="shared" si="77"/>
        <v>Senior System-Controller</v>
      </c>
      <c r="DN130" s="338">
        <f t="shared" si="60"/>
        <v>3203</v>
      </c>
      <c r="DO130" s="340">
        <v>3</v>
      </c>
      <c r="DP130" s="338">
        <v>0</v>
      </c>
      <c r="DQ130" s="338" t="s">
        <v>962</v>
      </c>
      <c r="ES130" s="400">
        <v>5605</v>
      </c>
      <c r="ET130" s="338" t="s">
        <v>142</v>
      </c>
    </row>
    <row r="131" spans="1:150" s="338" customFormat="1" x14ac:dyDescent="0.25">
      <c r="A131" s="319"/>
      <c r="B131" s="319"/>
      <c r="C131" s="319">
        <f t="shared" si="54"/>
        <v>1</v>
      </c>
      <c r="D131" s="320"/>
      <c r="E131" s="320"/>
      <c r="F131" s="320"/>
      <c r="G131" s="319"/>
      <c r="H131" s="319"/>
      <c r="I131" s="320"/>
      <c r="J131" s="319"/>
      <c r="K131" s="320"/>
      <c r="L131" s="320"/>
      <c r="M131" s="320">
        <v>1</v>
      </c>
      <c r="N131" s="343"/>
      <c r="O131" s="343"/>
      <c r="P131" s="126" t="s">
        <v>361</v>
      </c>
      <c r="Q131" s="110" t="s">
        <v>512</v>
      </c>
      <c r="R131" s="110" t="s">
        <v>341</v>
      </c>
      <c r="S131" s="27" t="s">
        <v>204</v>
      </c>
      <c r="T131" s="17">
        <v>1978</v>
      </c>
      <c r="U131" s="277" t="s">
        <v>277</v>
      </c>
      <c r="V131" s="17">
        <v>1999</v>
      </c>
      <c r="W131" s="278"/>
      <c r="X131" s="138"/>
      <c r="Y131" s="287"/>
      <c r="Z131" s="25" t="s">
        <v>316</v>
      </c>
      <c r="AA131" s="284">
        <f t="shared" si="55"/>
        <v>19</v>
      </c>
      <c r="AB131" s="25" t="s">
        <v>205</v>
      </c>
      <c r="AC131" s="290">
        <v>2001</v>
      </c>
      <c r="AD131" s="21" t="s">
        <v>121</v>
      </c>
      <c r="AE131" s="304"/>
      <c r="AF131" s="16" t="s">
        <v>427</v>
      </c>
      <c r="AG131" s="398"/>
      <c r="CJ131" s="338" t="str">
        <f t="shared" si="59"/>
        <v/>
      </c>
      <c r="CK131" s="338" t="str">
        <f t="shared" si="69"/>
        <v>Hänni Alexander</v>
      </c>
      <c r="CM131" s="338">
        <f t="shared" si="70"/>
        <v>19</v>
      </c>
      <c r="CN131" s="338" t="str">
        <f t="shared" si="58"/>
        <v>D</v>
      </c>
      <c r="CO131" s="303" t="str">
        <f t="shared" si="73"/>
        <v>D</v>
      </c>
      <c r="CP131" s="400">
        <v>6755</v>
      </c>
      <c r="CQ131" s="250">
        <v>423</v>
      </c>
      <c r="CR131" s="251">
        <f t="shared" si="82"/>
        <v>7</v>
      </c>
      <c r="CS131" s="252" t="str">
        <f t="shared" si="83"/>
        <v>Informatiker / ICT-Suporter / -Techniker 7</v>
      </c>
      <c r="CT131" s="250">
        <v>423</v>
      </c>
      <c r="CU131" s="251">
        <f t="shared" si="81"/>
        <v>7</v>
      </c>
      <c r="CV131" s="252" t="str">
        <f t="shared" si="80"/>
        <v>Informatiker / ICT-Suporter / -Techniker 7</v>
      </c>
      <c r="CW131" s="250">
        <v>423</v>
      </c>
      <c r="CX131" s="251">
        <f t="shared" si="74"/>
        <v>7</v>
      </c>
      <c r="CY131" s="252" t="str">
        <f t="shared" si="75"/>
        <v>Informatiker / ICT-Suporter / -Techniker 7</v>
      </c>
      <c r="CZ131" s="250">
        <v>423</v>
      </c>
      <c r="DA131" s="251">
        <f t="shared" si="78"/>
        <v>7</v>
      </c>
      <c r="DB131" s="252" t="str">
        <f t="shared" si="79"/>
        <v>Informatiker / ICT-Suporter / -Techniker 7</v>
      </c>
      <c r="DC131" s="250">
        <v>422</v>
      </c>
      <c r="DD131" s="251">
        <f t="shared" si="84"/>
        <v>6</v>
      </c>
      <c r="DE131" s="252" t="str">
        <f t="shared" si="85"/>
        <v>Informatiker / ICT-Suporter / -Techniker 6</v>
      </c>
      <c r="DF131" s="249"/>
      <c r="DG131" s="250">
        <v>422</v>
      </c>
      <c r="DH131" s="251">
        <f t="shared" si="76"/>
        <v>6</v>
      </c>
      <c r="DI131" s="252" t="str">
        <f t="shared" si="77"/>
        <v>Informatiker / ICT-Suporter / -Techniker 6</v>
      </c>
      <c r="DN131" s="338">
        <f t="shared" si="60"/>
        <v>6755</v>
      </c>
      <c r="DO131" s="340">
        <v>6</v>
      </c>
      <c r="DP131" s="338">
        <v>0</v>
      </c>
      <c r="DQ131" s="338" t="s">
        <v>960</v>
      </c>
      <c r="ES131" s="400">
        <v>6758</v>
      </c>
      <c r="ET131" s="338" t="s">
        <v>142</v>
      </c>
    </row>
    <row r="132" spans="1:150" s="338" customFormat="1" x14ac:dyDescent="0.25">
      <c r="A132" s="319"/>
      <c r="B132" s="319">
        <v>1</v>
      </c>
      <c r="C132" s="319">
        <f t="shared" si="54"/>
        <v>1</v>
      </c>
      <c r="D132" s="320"/>
      <c r="E132" s="320"/>
      <c r="F132" s="320"/>
      <c r="G132" s="319"/>
      <c r="H132" s="319"/>
      <c r="I132" s="320"/>
      <c r="J132" s="319"/>
      <c r="K132" s="320"/>
      <c r="L132" s="320">
        <v>1</v>
      </c>
      <c r="M132" s="320"/>
      <c r="N132" s="343"/>
      <c r="O132" s="343"/>
      <c r="P132" s="126" t="s">
        <v>1140</v>
      </c>
      <c r="Q132" s="110" t="s">
        <v>1506</v>
      </c>
      <c r="R132" s="110" t="s">
        <v>368</v>
      </c>
      <c r="S132" s="27" t="s">
        <v>1507</v>
      </c>
      <c r="T132" s="17">
        <v>1964</v>
      </c>
      <c r="U132" s="277" t="s">
        <v>1508</v>
      </c>
      <c r="V132" s="17">
        <v>1987</v>
      </c>
      <c r="W132" s="278"/>
      <c r="X132" s="138"/>
      <c r="Y132" s="287"/>
      <c r="Z132" s="25"/>
      <c r="AA132" s="284">
        <f t="shared" si="55"/>
        <v>31</v>
      </c>
      <c r="AB132" s="25" t="s">
        <v>339</v>
      </c>
      <c r="AC132" s="290">
        <v>2018</v>
      </c>
      <c r="AD132" s="21" t="s">
        <v>121</v>
      </c>
      <c r="AE132" s="304"/>
      <c r="AF132" s="16" t="s">
        <v>425</v>
      </c>
      <c r="AG132" s="398"/>
      <c r="CJ132" s="338" t="e">
        <f t="shared" si="59"/>
        <v>#N/A</v>
      </c>
      <c r="CK132" s="338" t="str">
        <f t="shared" si="69"/>
        <v>Fiebiger Sabine</v>
      </c>
      <c r="CM132" s="338">
        <f t="shared" si="70"/>
        <v>31</v>
      </c>
      <c r="CN132" s="338" t="str">
        <f t="shared" si="58"/>
        <v>D</v>
      </c>
      <c r="CO132" s="303" t="e">
        <f t="shared" ref="CO132:CO142" si="86">VLOOKUP(CP132,Kategorie,2,0)</f>
        <v>#N/A</v>
      </c>
      <c r="CP132" s="257">
        <v>4335</v>
      </c>
      <c r="CQ132" s="250">
        <v>134</v>
      </c>
      <c r="CR132" s="251">
        <f t="shared" si="82"/>
        <v>7</v>
      </c>
      <c r="CS132" s="252" t="str">
        <f t="shared" si="83"/>
        <v>Kaufmännischer Mitarbeiter 7 / Gruppenchef 7</v>
      </c>
      <c r="CT132" s="250">
        <v>134</v>
      </c>
      <c r="CU132" s="251">
        <f t="shared" si="81"/>
        <v>7</v>
      </c>
      <c r="CV132" s="252"/>
      <c r="CW132" s="250"/>
      <c r="CX132" s="251"/>
      <c r="CY132" s="252"/>
      <c r="CZ132" s="250"/>
      <c r="DA132" s="251"/>
      <c r="DB132" s="252"/>
      <c r="DC132" s="250"/>
      <c r="DD132" s="251"/>
      <c r="DE132" s="252"/>
      <c r="DF132" s="249"/>
      <c r="DG132" s="250"/>
      <c r="DH132" s="251"/>
      <c r="DI132" s="252"/>
      <c r="DN132" s="338">
        <f t="shared" si="60"/>
        <v>4335</v>
      </c>
      <c r="DO132" s="340">
        <v>6</v>
      </c>
      <c r="DP132" s="338">
        <v>0</v>
      </c>
      <c r="DQ132" s="338" t="s">
        <v>955</v>
      </c>
      <c r="ES132" s="400">
        <v>6740</v>
      </c>
      <c r="ET132" s="338" t="s">
        <v>142</v>
      </c>
    </row>
    <row r="133" spans="1:150" s="338" customFormat="1" x14ac:dyDescent="0.25">
      <c r="A133" s="319"/>
      <c r="B133" s="319">
        <v>1</v>
      </c>
      <c r="C133" s="319">
        <f t="shared" si="54"/>
        <v>1</v>
      </c>
      <c r="D133" s="320"/>
      <c r="E133" s="320"/>
      <c r="F133" s="320"/>
      <c r="G133" s="319"/>
      <c r="H133" s="319"/>
      <c r="I133" s="320"/>
      <c r="J133" s="319"/>
      <c r="K133" s="320"/>
      <c r="L133" s="320">
        <v>1</v>
      </c>
      <c r="M133" s="320"/>
      <c r="N133" s="343"/>
      <c r="O133" s="343"/>
      <c r="P133" s="126" t="s">
        <v>1301</v>
      </c>
      <c r="Q133" s="110" t="s">
        <v>514</v>
      </c>
      <c r="R133" s="110" t="s">
        <v>368</v>
      </c>
      <c r="S133" s="27" t="s">
        <v>230</v>
      </c>
      <c r="T133" s="17">
        <v>1965</v>
      </c>
      <c r="U133" s="277" t="s">
        <v>151</v>
      </c>
      <c r="V133" s="17">
        <v>1984</v>
      </c>
      <c r="W133" s="278"/>
      <c r="X133" s="138"/>
      <c r="Y133" s="287"/>
      <c r="Z133" s="25"/>
      <c r="AA133" s="284">
        <f t="shared" si="55"/>
        <v>34</v>
      </c>
      <c r="AB133" s="25" t="s">
        <v>339</v>
      </c>
      <c r="AC133" s="290">
        <v>2002</v>
      </c>
      <c r="AD133" s="21" t="s">
        <v>121</v>
      </c>
      <c r="AE133" s="304"/>
      <c r="AF133" s="16" t="s">
        <v>425</v>
      </c>
      <c r="AG133" s="398"/>
      <c r="CJ133" s="338" t="str">
        <f t="shared" si="59"/>
        <v/>
      </c>
      <c r="CK133" s="338" t="str">
        <f t="shared" si="69"/>
        <v>Eichenberger Sylvia</v>
      </c>
      <c r="CM133" s="338">
        <f t="shared" si="70"/>
        <v>34</v>
      </c>
      <c r="CN133" s="338" t="str">
        <f t="shared" si="58"/>
        <v>D</v>
      </c>
      <c r="CO133" s="303" t="str">
        <f t="shared" ref="CO133" si="87">VLOOKUP(CP133,Kategorie,2,0)</f>
        <v>D</v>
      </c>
      <c r="CP133" s="400">
        <v>5626</v>
      </c>
      <c r="CQ133" s="250">
        <v>134</v>
      </c>
      <c r="CR133" s="251">
        <f t="shared" si="82"/>
        <v>7</v>
      </c>
      <c r="CS133" s="252" t="str">
        <f t="shared" si="83"/>
        <v>Kaufmännischer Mitarbeiter 7 / Gruppenchef 7</v>
      </c>
      <c r="CT133" s="250">
        <v>134</v>
      </c>
      <c r="CU133" s="251">
        <f t="shared" si="81"/>
        <v>7</v>
      </c>
      <c r="CV133" s="252" t="str">
        <f t="shared" si="80"/>
        <v>Kaufmännischer Mitarbeiter 7 / Gruppenchef 7</v>
      </c>
      <c r="CW133" s="250">
        <v>134</v>
      </c>
      <c r="CX133" s="251">
        <f t="shared" si="74"/>
        <v>7</v>
      </c>
      <c r="CY133" s="252" t="str">
        <f t="shared" si="75"/>
        <v>Kaufmännischer Mitarbeiter 7 / Gruppenchef 7</v>
      </c>
      <c r="CZ133" s="250">
        <v>134</v>
      </c>
      <c r="DA133" s="251">
        <f t="shared" ref="DA133:DA142" si="88">VLOOKUP($CZ133,Funktionsbezeichnungen,3,0)</f>
        <v>7</v>
      </c>
      <c r="DB133" s="252" t="str">
        <f t="shared" ref="DB133:DB142" si="89">VLOOKUP($CZ133,Funktionsbezeichnungen,2,0)</f>
        <v>Kaufmännischer Mitarbeiter 7 / Gruppenchef 7</v>
      </c>
      <c r="DC133" s="250">
        <v>134</v>
      </c>
      <c r="DD133" s="251">
        <f t="shared" ref="DD133:DD142" si="90">VLOOKUP($DC133,Funktionsbezeichnungen,3,0)</f>
        <v>7</v>
      </c>
      <c r="DE133" s="252" t="str">
        <f t="shared" ref="DE133:DE142" si="91">VLOOKUP($DC133,Funktionsbezeichnungen,2,0)</f>
        <v>Kaufmännischer Mitarbeiter 7 / Gruppenchef 7</v>
      </c>
      <c r="DF133" s="249"/>
      <c r="DG133" s="250">
        <v>134</v>
      </c>
      <c r="DH133" s="251">
        <f t="shared" ref="DH133:DH142" si="92">VLOOKUP($DG133,Funktionsbezeichnungen,3,0)</f>
        <v>7</v>
      </c>
      <c r="DI133" s="252" t="str">
        <f t="shared" ref="DI133:DI142" si="93">VLOOKUP($DG133,Funktionsbezeichnungen,2,0)</f>
        <v>Kaufmännischer Mitarbeiter 7 / Gruppenchef 7</v>
      </c>
      <c r="DN133" s="338">
        <f t="shared" si="60"/>
        <v>5626</v>
      </c>
      <c r="DO133" s="340">
        <v>6</v>
      </c>
      <c r="DP133" s="338">
        <v>0</v>
      </c>
      <c r="DQ133" s="338" t="s">
        <v>955</v>
      </c>
      <c r="ES133" s="400">
        <v>6740</v>
      </c>
      <c r="ET133" s="338" t="s">
        <v>142</v>
      </c>
    </row>
    <row r="134" spans="1:150" s="338" customFormat="1" x14ac:dyDescent="0.25">
      <c r="A134" s="319"/>
      <c r="B134" s="319">
        <v>1</v>
      </c>
      <c r="C134" s="319">
        <f t="shared" si="54"/>
        <v>1</v>
      </c>
      <c r="D134" s="320"/>
      <c r="E134" s="320"/>
      <c r="F134" s="320"/>
      <c r="G134" s="319"/>
      <c r="H134" s="319"/>
      <c r="I134" s="320"/>
      <c r="J134" s="319"/>
      <c r="K134" s="320"/>
      <c r="L134" s="320">
        <v>1</v>
      </c>
      <c r="M134" s="320"/>
      <c r="N134" s="343"/>
      <c r="O134" s="343"/>
      <c r="P134" s="126" t="s">
        <v>357</v>
      </c>
      <c r="Q134" s="110" t="s">
        <v>513</v>
      </c>
      <c r="R134" s="110" t="s">
        <v>368</v>
      </c>
      <c r="S134" s="27" t="s">
        <v>272</v>
      </c>
      <c r="T134" s="17">
        <v>1967</v>
      </c>
      <c r="U134" s="277" t="s">
        <v>274</v>
      </c>
      <c r="V134" s="17">
        <v>1986</v>
      </c>
      <c r="W134" s="278" t="s">
        <v>1220</v>
      </c>
      <c r="X134" s="138">
        <v>2016</v>
      </c>
      <c r="Y134" s="287"/>
      <c r="Z134" s="25"/>
      <c r="AA134" s="284">
        <f t="shared" si="55"/>
        <v>32</v>
      </c>
      <c r="AB134" s="25" t="s">
        <v>693</v>
      </c>
      <c r="AC134" s="290">
        <v>2006</v>
      </c>
      <c r="AD134" s="21" t="s">
        <v>121</v>
      </c>
      <c r="AE134" s="304"/>
      <c r="AF134" s="16" t="s">
        <v>454</v>
      </c>
      <c r="AG134" s="398"/>
      <c r="CJ134" s="338" t="str">
        <f t="shared" si="59"/>
        <v/>
      </c>
      <c r="CK134" s="338" t="str">
        <f t="shared" si="69"/>
        <v>Gerber Beatrice</v>
      </c>
      <c r="CM134" s="338">
        <f t="shared" si="70"/>
        <v>32</v>
      </c>
      <c r="CN134" s="338" t="str">
        <f t="shared" si="58"/>
        <v>D</v>
      </c>
      <c r="CO134" s="303" t="str">
        <f t="shared" si="86"/>
        <v>D</v>
      </c>
      <c r="CP134" s="400">
        <v>4289</v>
      </c>
      <c r="CQ134" s="250">
        <v>141</v>
      </c>
      <c r="CR134" s="251">
        <f t="shared" si="82"/>
        <v>8</v>
      </c>
      <c r="CS134" s="252" t="str">
        <f t="shared" si="83"/>
        <v>Kaufmännischer Fachspezialist 8</v>
      </c>
      <c r="CT134" s="250">
        <v>141</v>
      </c>
      <c r="CU134" s="251">
        <f t="shared" si="81"/>
        <v>8</v>
      </c>
      <c r="CV134" s="252" t="str">
        <f t="shared" si="80"/>
        <v>Kaufmännischer Fachspezialist 8</v>
      </c>
      <c r="CW134" s="250">
        <v>141</v>
      </c>
      <c r="CX134" s="251">
        <f t="shared" si="74"/>
        <v>8</v>
      </c>
      <c r="CY134" s="252" t="str">
        <f t="shared" si="75"/>
        <v>Kaufmännischer Fachspezialist 8</v>
      </c>
      <c r="CZ134" s="250">
        <v>141</v>
      </c>
      <c r="DA134" s="251">
        <f t="shared" si="88"/>
        <v>8</v>
      </c>
      <c r="DB134" s="252" t="str">
        <f t="shared" si="89"/>
        <v>Kaufmännischer Fachspezialist 8</v>
      </c>
      <c r="DC134" s="250">
        <v>141</v>
      </c>
      <c r="DD134" s="251">
        <f t="shared" si="90"/>
        <v>8</v>
      </c>
      <c r="DE134" s="252" t="str">
        <f t="shared" si="91"/>
        <v>Kaufmännischer Fachspezialist 8</v>
      </c>
      <c r="DF134" s="249"/>
      <c r="DG134" s="250">
        <v>141</v>
      </c>
      <c r="DH134" s="251">
        <f t="shared" si="92"/>
        <v>8</v>
      </c>
      <c r="DI134" s="252" t="str">
        <f t="shared" si="93"/>
        <v>Kaufmännischer Fachspezialist 8</v>
      </c>
      <c r="DN134" s="338">
        <f t="shared" si="60"/>
        <v>4289</v>
      </c>
      <c r="DO134" s="340">
        <v>6</v>
      </c>
      <c r="DP134" s="338">
        <v>0</v>
      </c>
      <c r="DQ134" s="338" t="s">
        <v>956</v>
      </c>
      <c r="ES134" s="400">
        <v>7701</v>
      </c>
      <c r="ET134" s="338" t="s">
        <v>142</v>
      </c>
    </row>
    <row r="135" spans="1:150" s="338" customFormat="1" x14ac:dyDescent="0.25">
      <c r="A135" s="319"/>
      <c r="B135" s="319">
        <v>1</v>
      </c>
      <c r="C135" s="319">
        <f t="shared" ref="C135:C155" si="94">IF(AA135&gt;=10,1,"")</f>
        <v>1</v>
      </c>
      <c r="D135" s="320"/>
      <c r="E135" s="320"/>
      <c r="F135" s="320"/>
      <c r="G135" s="319"/>
      <c r="H135" s="319"/>
      <c r="I135" s="320"/>
      <c r="J135" s="319"/>
      <c r="K135" s="320"/>
      <c r="L135" s="320">
        <v>1</v>
      </c>
      <c r="M135" s="320"/>
      <c r="N135" s="343"/>
      <c r="O135" s="343"/>
      <c r="P135" s="126" t="s">
        <v>358</v>
      </c>
      <c r="Q135" s="110" t="s">
        <v>1313</v>
      </c>
      <c r="R135" s="110" t="s">
        <v>368</v>
      </c>
      <c r="S135" s="27" t="s">
        <v>1314</v>
      </c>
      <c r="T135" s="17">
        <v>1976</v>
      </c>
      <c r="U135" s="277" t="s">
        <v>279</v>
      </c>
      <c r="V135" s="17">
        <v>2000</v>
      </c>
      <c r="W135" s="278"/>
      <c r="X135" s="138"/>
      <c r="Y135" s="287"/>
      <c r="Z135" s="25"/>
      <c r="AA135" s="284">
        <f t="shared" ref="AA135:AA142" si="95">IF(Y135="",YEAR($AB$1)-$V135,YEAR($AB$1)-$X135)</f>
        <v>18</v>
      </c>
      <c r="AB135" s="25" t="s">
        <v>339</v>
      </c>
      <c r="AC135" s="290">
        <v>2018</v>
      </c>
      <c r="AD135" s="21" t="s">
        <v>121</v>
      </c>
      <c r="AE135" s="304"/>
      <c r="AF135" s="16" t="s">
        <v>425</v>
      </c>
      <c r="AG135" s="398"/>
      <c r="CJ135" s="399" t="e">
        <f t="shared" si="59"/>
        <v>#N/A</v>
      </c>
      <c r="CK135" s="339" t="str">
        <f t="shared" si="69"/>
        <v>Suter Sarah</v>
      </c>
      <c r="CL135" s="339"/>
      <c r="CM135" s="338">
        <f t="shared" si="70"/>
        <v>18</v>
      </c>
      <c r="CN135" s="338" t="str">
        <f t="shared" ref="CN135:CN142" si="96">+AD135</f>
        <v>D</v>
      </c>
      <c r="CO135" s="303" t="e">
        <f t="shared" si="86"/>
        <v>#N/A</v>
      </c>
      <c r="CP135" s="257">
        <v>4332</v>
      </c>
      <c r="CQ135" s="250">
        <v>134</v>
      </c>
      <c r="CR135" s="251">
        <f t="shared" si="82"/>
        <v>7</v>
      </c>
      <c r="CS135" s="252" t="str">
        <f t="shared" si="83"/>
        <v>Kaufmännischer Mitarbeiter 7 / Gruppenchef 7</v>
      </c>
      <c r="CT135" s="250"/>
      <c r="CU135" s="251"/>
      <c r="CV135" s="252"/>
      <c r="CW135" s="250"/>
      <c r="CX135" s="251"/>
      <c r="CY135" s="252"/>
      <c r="CZ135" s="250"/>
      <c r="DA135" s="251"/>
      <c r="DB135" s="252"/>
      <c r="DC135" s="250"/>
      <c r="DD135" s="251"/>
      <c r="DE135" s="252"/>
      <c r="DF135" s="249"/>
      <c r="DG135" s="250"/>
      <c r="DH135" s="251"/>
      <c r="DI135" s="252"/>
      <c r="DN135" s="338">
        <f>+CP135</f>
        <v>4332</v>
      </c>
      <c r="DO135" s="340">
        <v>6</v>
      </c>
      <c r="DP135" s="338">
        <v>0</v>
      </c>
      <c r="DQ135" s="338" t="s">
        <v>955</v>
      </c>
      <c r="ES135" s="400">
        <v>7654</v>
      </c>
      <c r="ET135" s="338" t="s">
        <v>147</v>
      </c>
    </row>
    <row r="136" spans="1:150" s="338" customFormat="1" x14ac:dyDescent="0.25">
      <c r="A136" s="319"/>
      <c r="B136" s="319">
        <v>1</v>
      </c>
      <c r="C136" s="319">
        <f t="shared" si="94"/>
        <v>1</v>
      </c>
      <c r="D136" s="320"/>
      <c r="E136" s="320"/>
      <c r="F136" s="320"/>
      <c r="G136" s="319"/>
      <c r="H136" s="319"/>
      <c r="I136" s="320"/>
      <c r="J136" s="319"/>
      <c r="K136" s="320"/>
      <c r="L136" s="320">
        <v>1</v>
      </c>
      <c r="M136" s="320"/>
      <c r="N136" s="343"/>
      <c r="O136" s="343"/>
      <c r="P136" s="126" t="s">
        <v>1303</v>
      </c>
      <c r="Q136" s="110" t="s">
        <v>515</v>
      </c>
      <c r="R136" s="110" t="s">
        <v>368</v>
      </c>
      <c r="S136" s="27" t="s">
        <v>163</v>
      </c>
      <c r="T136" s="17">
        <v>1956</v>
      </c>
      <c r="U136" s="277"/>
      <c r="V136" s="17">
        <v>1989</v>
      </c>
      <c r="W136" s="278"/>
      <c r="X136" s="138"/>
      <c r="Y136" s="287"/>
      <c r="Z136" s="25"/>
      <c r="AA136" s="284">
        <f t="shared" si="95"/>
        <v>29</v>
      </c>
      <c r="AB136" s="25" t="s">
        <v>339</v>
      </c>
      <c r="AC136" s="290">
        <v>1996</v>
      </c>
      <c r="AD136" s="21" t="s">
        <v>142</v>
      </c>
      <c r="AE136" s="304"/>
      <c r="AF136" s="16" t="s">
        <v>425</v>
      </c>
      <c r="AG136" s="398"/>
      <c r="CJ136" s="338" t="str">
        <f t="shared" si="59"/>
        <v/>
      </c>
      <c r="CK136" s="338" t="str">
        <f t="shared" si="69"/>
        <v>Körkel Agnes</v>
      </c>
      <c r="CM136" s="338">
        <f t="shared" si="70"/>
        <v>29</v>
      </c>
      <c r="CN136" s="338" t="str">
        <f t="shared" si="96"/>
        <v>E</v>
      </c>
      <c r="CO136" s="303" t="str">
        <f t="shared" si="86"/>
        <v>E</v>
      </c>
      <c r="CP136" s="400">
        <v>5605</v>
      </c>
      <c r="CQ136" s="250">
        <v>132</v>
      </c>
      <c r="CR136" s="251">
        <f t="shared" si="82"/>
        <v>5</v>
      </c>
      <c r="CS136" s="252" t="str">
        <f t="shared" si="83"/>
        <v>Kaufmännischer Mitarbeiter 5</v>
      </c>
      <c r="CT136" s="250">
        <v>132</v>
      </c>
      <c r="CU136" s="251">
        <f>VLOOKUP($CT136,Funktionsbezeichnungen,3,0)</f>
        <v>5</v>
      </c>
      <c r="CV136" s="252" t="str">
        <f>VLOOKUP($CT136,Funktionsbezeichnungen,2,0)</f>
        <v>Kaufmännischer Mitarbeiter 5</v>
      </c>
      <c r="CW136" s="250">
        <v>132</v>
      </c>
      <c r="CX136" s="251">
        <f>VLOOKUP($CW136,Funktionsbezeichnungen,3,0)</f>
        <v>5</v>
      </c>
      <c r="CY136" s="252" t="str">
        <f>VLOOKUP($CW136,Funktionsbezeichnungen,2,0)</f>
        <v>Kaufmännischer Mitarbeiter 5</v>
      </c>
      <c r="CZ136" s="250">
        <v>132</v>
      </c>
      <c r="DA136" s="251">
        <f>VLOOKUP($CZ136,Funktionsbezeichnungen,3,0)</f>
        <v>5</v>
      </c>
      <c r="DB136" s="252" t="str">
        <f>VLOOKUP($CZ136,Funktionsbezeichnungen,2,0)</f>
        <v>Kaufmännischer Mitarbeiter 5</v>
      </c>
      <c r="DC136" s="250">
        <v>132</v>
      </c>
      <c r="DD136" s="251">
        <f>VLOOKUP($DC136,Funktionsbezeichnungen,3,0)</f>
        <v>5</v>
      </c>
      <c r="DE136" s="252" t="str">
        <f>VLOOKUP($DC136,Funktionsbezeichnungen,2,0)</f>
        <v>Kaufmännischer Mitarbeiter 5</v>
      </c>
      <c r="DF136" s="249"/>
      <c r="DG136" s="250">
        <v>132</v>
      </c>
      <c r="DH136" s="251">
        <f>VLOOKUP($DG136,Funktionsbezeichnungen,3,0)</f>
        <v>5</v>
      </c>
      <c r="DI136" s="252" t="str">
        <f>VLOOKUP($DG136,Funktionsbezeichnungen,2,0)</f>
        <v>Kaufmännischer Mitarbeiter 5</v>
      </c>
      <c r="DN136" s="338">
        <f>+CP136</f>
        <v>5605</v>
      </c>
      <c r="DO136" s="340">
        <v>7</v>
      </c>
      <c r="DP136" s="338">
        <v>0</v>
      </c>
      <c r="DQ136" s="338" t="s">
        <v>955</v>
      </c>
      <c r="ES136" s="400">
        <v>9765</v>
      </c>
    </row>
    <row r="137" spans="1:150" s="338" customFormat="1" x14ac:dyDescent="0.25">
      <c r="A137" s="319"/>
      <c r="B137" s="319">
        <v>1</v>
      </c>
      <c r="C137" s="319">
        <f t="shared" si="94"/>
        <v>1</v>
      </c>
      <c r="D137" s="320"/>
      <c r="E137" s="320"/>
      <c r="F137" s="320"/>
      <c r="G137" s="319"/>
      <c r="H137" s="319"/>
      <c r="I137" s="320"/>
      <c r="J137" s="319"/>
      <c r="K137" s="320"/>
      <c r="L137" s="320">
        <v>1</v>
      </c>
      <c r="M137" s="320"/>
      <c r="N137" s="343"/>
      <c r="O137" s="343"/>
      <c r="P137" s="126" t="s">
        <v>357</v>
      </c>
      <c r="Q137" s="110" t="s">
        <v>1278</v>
      </c>
      <c r="R137" s="110" t="s">
        <v>368</v>
      </c>
      <c r="S137" s="27" t="s">
        <v>1277</v>
      </c>
      <c r="T137" s="17">
        <v>1964</v>
      </c>
      <c r="U137" s="277" t="s">
        <v>151</v>
      </c>
      <c r="V137" s="17">
        <v>1983</v>
      </c>
      <c r="W137" s="277"/>
      <c r="X137" s="138"/>
      <c r="Y137" s="287"/>
      <c r="Z137" s="25"/>
      <c r="AA137" s="284">
        <f t="shared" si="95"/>
        <v>35</v>
      </c>
      <c r="AB137" s="25" t="s">
        <v>414</v>
      </c>
      <c r="AC137" s="290">
        <v>2017</v>
      </c>
      <c r="AD137" s="21" t="s">
        <v>142</v>
      </c>
      <c r="AE137" s="304"/>
      <c r="AF137" s="16" t="s">
        <v>428</v>
      </c>
      <c r="AG137" s="398"/>
      <c r="CJ137" s="399" t="e">
        <f t="shared" ref="CJ137:CJ165" si="97">IF(CN137=CO137,"","anders")</f>
        <v>#N/A</v>
      </c>
      <c r="CK137" s="339" t="str">
        <f t="shared" si="69"/>
        <v>Halbeisen Gisela</v>
      </c>
      <c r="CL137" s="339"/>
      <c r="CM137" s="339">
        <f t="shared" si="70"/>
        <v>35</v>
      </c>
      <c r="CN137" s="339" t="str">
        <f t="shared" si="96"/>
        <v>E</v>
      </c>
      <c r="CO137" s="303" t="e">
        <f t="shared" si="86"/>
        <v>#N/A</v>
      </c>
      <c r="CP137" s="257">
        <v>7710</v>
      </c>
      <c r="CQ137" s="250">
        <v>112</v>
      </c>
      <c r="CR137" s="251">
        <f t="shared" si="82"/>
        <v>5</v>
      </c>
      <c r="CS137" s="252" t="str">
        <f t="shared" si="83"/>
        <v>Réceptionist / Telefonist / Service-Disponent 5</v>
      </c>
      <c r="CT137" s="250"/>
      <c r="CU137" s="251"/>
      <c r="CV137" s="252"/>
      <c r="CW137" s="250"/>
      <c r="CX137" s="251"/>
      <c r="CY137" s="252"/>
      <c r="CZ137" s="250"/>
      <c r="DA137" s="251"/>
      <c r="DB137" s="252"/>
      <c r="DC137" s="250"/>
      <c r="DD137" s="251"/>
      <c r="DE137" s="252"/>
      <c r="DF137" s="249"/>
      <c r="DG137" s="250"/>
      <c r="DH137" s="251"/>
      <c r="DI137" s="252"/>
      <c r="DN137" s="338">
        <f t="shared" si="60"/>
        <v>7710</v>
      </c>
      <c r="DO137" s="340">
        <v>6</v>
      </c>
      <c r="DP137" s="338">
        <v>0</v>
      </c>
      <c r="DQ137" s="338" t="s">
        <v>953</v>
      </c>
      <c r="ES137" s="400">
        <v>9740</v>
      </c>
    </row>
    <row r="138" spans="1:150" s="338" customFormat="1" x14ac:dyDescent="0.25">
      <c r="A138" s="319"/>
      <c r="B138" s="319">
        <v>1</v>
      </c>
      <c r="C138" s="319">
        <f t="shared" si="94"/>
        <v>1</v>
      </c>
      <c r="D138" s="320"/>
      <c r="E138" s="320"/>
      <c r="F138" s="320"/>
      <c r="G138" s="319"/>
      <c r="H138" s="319"/>
      <c r="I138" s="320"/>
      <c r="J138" s="319"/>
      <c r="K138" s="320"/>
      <c r="L138" s="320">
        <v>1</v>
      </c>
      <c r="M138" s="320"/>
      <c r="N138" s="343"/>
      <c r="O138" s="343"/>
      <c r="P138" s="126" t="s">
        <v>357</v>
      </c>
      <c r="Q138" s="110" t="s">
        <v>884</v>
      </c>
      <c r="R138" s="110" t="s">
        <v>368</v>
      </c>
      <c r="S138" s="27" t="s">
        <v>883</v>
      </c>
      <c r="T138" s="17">
        <v>1970</v>
      </c>
      <c r="U138" s="277" t="s">
        <v>264</v>
      </c>
      <c r="V138" s="17">
        <v>1987</v>
      </c>
      <c r="W138" s="278"/>
      <c r="X138" s="138"/>
      <c r="Y138" s="287"/>
      <c r="Z138" s="25"/>
      <c r="AA138" s="284">
        <f t="shared" si="95"/>
        <v>31</v>
      </c>
      <c r="AB138" s="25" t="s">
        <v>414</v>
      </c>
      <c r="AC138" s="290">
        <v>2002</v>
      </c>
      <c r="AD138" s="21" t="s">
        <v>142</v>
      </c>
      <c r="AE138" s="304"/>
      <c r="AF138" s="16" t="s">
        <v>428</v>
      </c>
      <c r="AG138" s="398"/>
      <c r="CJ138" s="338" t="str">
        <f t="shared" si="97"/>
        <v/>
      </c>
      <c r="CK138" s="338" t="str">
        <f t="shared" si="69"/>
        <v>Wirtz Christine</v>
      </c>
      <c r="CM138" s="338">
        <f t="shared" si="70"/>
        <v>31</v>
      </c>
      <c r="CN138" s="338" t="str">
        <f t="shared" si="96"/>
        <v>E</v>
      </c>
      <c r="CO138" s="303" t="str">
        <f t="shared" si="86"/>
        <v>E</v>
      </c>
      <c r="CP138" s="400">
        <v>5627</v>
      </c>
      <c r="CQ138" s="250">
        <v>112</v>
      </c>
      <c r="CR138" s="251">
        <f t="shared" si="82"/>
        <v>5</v>
      </c>
      <c r="CS138" s="252" t="str">
        <f t="shared" si="83"/>
        <v>Réceptionist / Telefonist / Service-Disponent 5</v>
      </c>
      <c r="CT138" s="250">
        <v>112</v>
      </c>
      <c r="CU138" s="251">
        <f t="shared" si="81"/>
        <v>5</v>
      </c>
      <c r="CV138" s="252" t="str">
        <f t="shared" si="80"/>
        <v>Réceptionist / Telefonist / Service-Disponent 5</v>
      </c>
      <c r="CW138" s="250">
        <v>112</v>
      </c>
      <c r="CX138" s="251">
        <f t="shared" ref="CX138:CX142" si="98">VLOOKUP($CW138,Funktionsbezeichnungen,3,0)</f>
        <v>5</v>
      </c>
      <c r="CY138" s="252" t="str">
        <f t="shared" ref="CY138:CY142" si="99">VLOOKUP($CW138,Funktionsbezeichnungen,2,0)</f>
        <v>Réceptionist / Telefonist / Service-Disponent 5</v>
      </c>
      <c r="CZ138" s="250">
        <v>112</v>
      </c>
      <c r="DA138" s="251">
        <f t="shared" si="88"/>
        <v>5</v>
      </c>
      <c r="DB138" s="252" t="str">
        <f t="shared" si="89"/>
        <v>Réceptionist / Telefonist / Service-Disponent 5</v>
      </c>
      <c r="DC138" s="250">
        <v>112</v>
      </c>
      <c r="DD138" s="251">
        <f t="shared" si="90"/>
        <v>5</v>
      </c>
      <c r="DE138" s="252" t="str">
        <f t="shared" si="91"/>
        <v>Réceptionist / Telefonist / Service-Disponent 5</v>
      </c>
      <c r="DF138" s="249"/>
      <c r="DG138" s="250">
        <v>112</v>
      </c>
      <c r="DH138" s="251">
        <f t="shared" si="92"/>
        <v>5</v>
      </c>
      <c r="DI138" s="252" t="str">
        <f t="shared" si="93"/>
        <v>Réceptionist / Telefonist / Service-Disponent 5</v>
      </c>
      <c r="DN138" s="338">
        <f t="shared" si="60"/>
        <v>5627</v>
      </c>
      <c r="DO138" s="340">
        <v>6</v>
      </c>
      <c r="DP138" s="338">
        <v>0</v>
      </c>
      <c r="DQ138" s="338" t="s">
        <v>953</v>
      </c>
      <c r="ES138" s="400">
        <v>9739</v>
      </c>
    </row>
    <row r="139" spans="1:150" s="338" customFormat="1" x14ac:dyDescent="0.25">
      <c r="A139" s="319"/>
      <c r="B139" s="319">
        <v>1</v>
      </c>
      <c r="C139" s="319" t="str">
        <f t="shared" si="94"/>
        <v/>
      </c>
      <c r="D139" s="320"/>
      <c r="E139" s="320"/>
      <c r="F139" s="320"/>
      <c r="G139" s="319"/>
      <c r="H139" s="319"/>
      <c r="I139" s="320"/>
      <c r="J139" s="319"/>
      <c r="K139" s="320"/>
      <c r="L139" s="320">
        <v>1</v>
      </c>
      <c r="M139" s="320"/>
      <c r="N139" s="343"/>
      <c r="O139" s="343"/>
      <c r="P139" s="126" t="s">
        <v>361</v>
      </c>
      <c r="Q139" s="110" t="s">
        <v>1237</v>
      </c>
      <c r="R139" s="110" t="s">
        <v>368</v>
      </c>
      <c r="S139" s="27" t="s">
        <v>1238</v>
      </c>
      <c r="T139" s="17">
        <v>1971</v>
      </c>
      <c r="U139" s="277" t="s">
        <v>1239</v>
      </c>
      <c r="V139" s="17">
        <v>1995</v>
      </c>
      <c r="W139" s="278" t="s">
        <v>1240</v>
      </c>
      <c r="X139" s="138">
        <v>2012</v>
      </c>
      <c r="Y139" s="389" t="s">
        <v>1547</v>
      </c>
      <c r="Z139" s="25"/>
      <c r="AA139" s="284">
        <f t="shared" si="95"/>
        <v>6</v>
      </c>
      <c r="AB139" s="25" t="s">
        <v>339</v>
      </c>
      <c r="AC139" s="290">
        <v>2017</v>
      </c>
      <c r="AD139" s="21" t="s">
        <v>142</v>
      </c>
      <c r="AE139" s="304"/>
      <c r="AF139" s="16" t="s">
        <v>425</v>
      </c>
      <c r="AG139" s="398"/>
      <c r="CJ139" s="399" t="e">
        <f t="shared" si="97"/>
        <v>#N/A</v>
      </c>
      <c r="CK139" s="339" t="str">
        <f t="shared" si="69"/>
        <v>Lazar Sonja</v>
      </c>
      <c r="CL139" s="339"/>
      <c r="CM139" s="338">
        <f t="shared" si="70"/>
        <v>6</v>
      </c>
      <c r="CN139" s="338" t="str">
        <f t="shared" si="96"/>
        <v>E</v>
      </c>
      <c r="CO139" s="303" t="e">
        <f t="shared" si="86"/>
        <v>#N/A</v>
      </c>
      <c r="CP139" s="257">
        <v>6767</v>
      </c>
      <c r="CQ139" s="250">
        <v>133</v>
      </c>
      <c r="CR139" s="251">
        <f t="shared" si="82"/>
        <v>6</v>
      </c>
      <c r="CS139" s="252" t="str">
        <f t="shared" si="83"/>
        <v>Kaufmännischer Mitarbeiter 6 / Gruppenchef 6</v>
      </c>
      <c r="CT139" s="250"/>
      <c r="CU139" s="251"/>
      <c r="CV139" s="252"/>
      <c r="CW139" s="250"/>
      <c r="CX139" s="251"/>
      <c r="CY139" s="252"/>
      <c r="CZ139" s="250"/>
      <c r="DA139" s="251"/>
      <c r="DB139" s="252"/>
      <c r="DC139" s="250"/>
      <c r="DD139" s="251"/>
      <c r="DE139" s="252"/>
      <c r="DF139" s="249"/>
      <c r="DG139" s="250"/>
      <c r="DH139" s="251"/>
      <c r="DI139" s="252"/>
      <c r="DN139" s="338">
        <f t="shared" si="60"/>
        <v>6767</v>
      </c>
      <c r="DO139" s="340">
        <v>6</v>
      </c>
      <c r="DP139" s="338">
        <v>0</v>
      </c>
      <c r="DQ139" s="338" t="s">
        <v>955</v>
      </c>
      <c r="ES139" s="400">
        <v>9740</v>
      </c>
    </row>
    <row r="140" spans="1:150" s="338" customFormat="1" x14ac:dyDescent="0.25">
      <c r="A140" s="319"/>
      <c r="B140" s="319">
        <v>1</v>
      </c>
      <c r="C140" s="319">
        <f t="shared" si="94"/>
        <v>1</v>
      </c>
      <c r="D140" s="320"/>
      <c r="E140" s="320"/>
      <c r="F140" s="320"/>
      <c r="G140" s="319"/>
      <c r="H140" s="319"/>
      <c r="I140" s="320"/>
      <c r="J140" s="319"/>
      <c r="K140" s="320"/>
      <c r="L140" s="320"/>
      <c r="M140" s="320">
        <v>1</v>
      </c>
      <c r="N140" s="343"/>
      <c r="O140" s="343"/>
      <c r="P140" s="126" t="s">
        <v>361</v>
      </c>
      <c r="Q140" s="110" t="s">
        <v>521</v>
      </c>
      <c r="R140" s="110" t="s">
        <v>367</v>
      </c>
      <c r="S140" s="27" t="s">
        <v>170</v>
      </c>
      <c r="T140" s="17">
        <v>1961</v>
      </c>
      <c r="U140" s="277" t="s">
        <v>169</v>
      </c>
      <c r="V140" s="17">
        <v>1980</v>
      </c>
      <c r="W140" s="278"/>
      <c r="X140" s="138"/>
      <c r="Y140" s="287"/>
      <c r="Z140" s="25"/>
      <c r="AA140" s="284">
        <f t="shared" si="95"/>
        <v>38</v>
      </c>
      <c r="AB140" s="25" t="s">
        <v>169</v>
      </c>
      <c r="AC140" s="290">
        <v>1993</v>
      </c>
      <c r="AD140" s="21" t="s">
        <v>142</v>
      </c>
      <c r="AE140" s="304"/>
      <c r="AF140" s="16" t="s">
        <v>429</v>
      </c>
      <c r="AG140" s="398"/>
      <c r="CJ140" s="338" t="str">
        <f t="shared" si="97"/>
        <v/>
      </c>
      <c r="CK140" s="338" t="str">
        <f t="shared" si="69"/>
        <v>Eilers Brigitte</v>
      </c>
      <c r="CM140" s="338">
        <f t="shared" si="70"/>
        <v>38</v>
      </c>
      <c r="CN140" s="338" t="str">
        <f t="shared" si="96"/>
        <v>E</v>
      </c>
      <c r="CO140" s="303" t="str">
        <f t="shared" si="86"/>
        <v>E</v>
      </c>
      <c r="CP140" s="400">
        <v>6740</v>
      </c>
      <c r="CQ140" s="250">
        <v>133</v>
      </c>
      <c r="CR140" s="251">
        <f t="shared" si="82"/>
        <v>6</v>
      </c>
      <c r="CS140" s="252" t="str">
        <f t="shared" si="83"/>
        <v>Kaufmännischer Mitarbeiter 6 / Gruppenchef 6</v>
      </c>
      <c r="CT140" s="250">
        <v>133</v>
      </c>
      <c r="CU140" s="251">
        <f t="shared" si="81"/>
        <v>6</v>
      </c>
      <c r="CV140" s="252" t="str">
        <f t="shared" si="80"/>
        <v>Kaufmännischer Mitarbeiter 6 / Gruppenchef 6</v>
      </c>
      <c r="CW140" s="250">
        <v>133</v>
      </c>
      <c r="CX140" s="251">
        <f t="shared" si="98"/>
        <v>6</v>
      </c>
      <c r="CY140" s="252" t="str">
        <f t="shared" si="99"/>
        <v>Kaufmännischer Mitarbeiter 6 / Gruppenchef 6</v>
      </c>
      <c r="CZ140" s="250">
        <v>133</v>
      </c>
      <c r="DA140" s="251">
        <f t="shared" si="88"/>
        <v>6</v>
      </c>
      <c r="DB140" s="252" t="str">
        <f t="shared" si="89"/>
        <v>Kaufmännischer Mitarbeiter 6 / Gruppenchef 6</v>
      </c>
      <c r="DC140" s="250">
        <v>133</v>
      </c>
      <c r="DD140" s="251">
        <f t="shared" si="90"/>
        <v>6</v>
      </c>
      <c r="DE140" s="252" t="str">
        <f t="shared" si="91"/>
        <v>Kaufmännischer Mitarbeiter 6 / Gruppenchef 6</v>
      </c>
      <c r="DF140" s="249"/>
      <c r="DG140" s="250">
        <v>133</v>
      </c>
      <c r="DH140" s="251">
        <f t="shared" si="92"/>
        <v>6</v>
      </c>
      <c r="DI140" s="252" t="str">
        <f t="shared" si="93"/>
        <v>Kaufmännischer Mitarbeiter 6 / Gruppenchef 6</v>
      </c>
      <c r="DN140" s="338">
        <f t="shared" si="60"/>
        <v>6740</v>
      </c>
      <c r="DO140" s="340">
        <v>6</v>
      </c>
      <c r="DP140" s="338">
        <v>0</v>
      </c>
      <c r="DQ140" s="341" t="s">
        <v>977</v>
      </c>
      <c r="ES140" s="400">
        <v>9742</v>
      </c>
    </row>
    <row r="141" spans="1:150" s="338" customFormat="1" x14ac:dyDescent="0.25">
      <c r="A141" s="319"/>
      <c r="B141" s="319">
        <v>1</v>
      </c>
      <c r="C141" s="319">
        <f t="shared" si="94"/>
        <v>1</v>
      </c>
      <c r="D141" s="320"/>
      <c r="E141" s="320"/>
      <c r="F141" s="320"/>
      <c r="G141" s="319"/>
      <c r="H141" s="319"/>
      <c r="I141" s="320"/>
      <c r="J141" s="319"/>
      <c r="K141" s="320"/>
      <c r="L141" s="320"/>
      <c r="M141" s="320">
        <v>1</v>
      </c>
      <c r="N141" s="343"/>
      <c r="O141" s="343"/>
      <c r="P141" s="126" t="s">
        <v>361</v>
      </c>
      <c r="Q141" s="110" t="s">
        <v>519</v>
      </c>
      <c r="R141" s="110" t="s">
        <v>367</v>
      </c>
      <c r="S141" s="27" t="s">
        <v>911</v>
      </c>
      <c r="T141" s="17">
        <v>1969</v>
      </c>
      <c r="U141" s="277" t="s">
        <v>245</v>
      </c>
      <c r="V141" s="17">
        <v>1988</v>
      </c>
      <c r="W141" s="278"/>
      <c r="X141" s="138"/>
      <c r="Y141" s="287"/>
      <c r="Z141" s="25"/>
      <c r="AA141" s="284">
        <f t="shared" si="95"/>
        <v>30</v>
      </c>
      <c r="AB141" s="25" t="s">
        <v>169</v>
      </c>
      <c r="AC141" s="290">
        <v>2007</v>
      </c>
      <c r="AD141" s="21" t="s">
        <v>142</v>
      </c>
      <c r="AE141" s="304"/>
      <c r="AF141" s="16" t="s">
        <v>429</v>
      </c>
      <c r="AG141" s="398"/>
      <c r="CJ141" s="338" t="str">
        <f t="shared" si="97"/>
        <v/>
      </c>
      <c r="CK141" s="338" t="str">
        <f t="shared" si="69"/>
        <v>Barth Sandra</v>
      </c>
      <c r="CM141" s="338">
        <f t="shared" si="70"/>
        <v>30</v>
      </c>
      <c r="CN141" s="338" t="str">
        <f t="shared" si="96"/>
        <v>E</v>
      </c>
      <c r="CO141" s="303" t="str">
        <f t="shared" si="86"/>
        <v>E</v>
      </c>
      <c r="CP141" s="400">
        <v>7701</v>
      </c>
      <c r="CQ141" s="250">
        <v>132</v>
      </c>
      <c r="CR141" s="251">
        <f t="shared" si="82"/>
        <v>5</v>
      </c>
      <c r="CS141" s="252" t="str">
        <f t="shared" si="83"/>
        <v>Kaufmännischer Mitarbeiter 5</v>
      </c>
      <c r="CT141" s="250">
        <v>132</v>
      </c>
      <c r="CU141" s="251">
        <f t="shared" si="81"/>
        <v>5</v>
      </c>
      <c r="CV141" s="252" t="str">
        <f t="shared" si="80"/>
        <v>Kaufmännischer Mitarbeiter 5</v>
      </c>
      <c r="CW141" s="250">
        <v>132</v>
      </c>
      <c r="CX141" s="251">
        <f t="shared" si="98"/>
        <v>5</v>
      </c>
      <c r="CY141" s="252" t="str">
        <f t="shared" si="99"/>
        <v>Kaufmännischer Mitarbeiter 5</v>
      </c>
      <c r="CZ141" s="250">
        <v>132</v>
      </c>
      <c r="DA141" s="251">
        <f t="shared" si="88"/>
        <v>5</v>
      </c>
      <c r="DB141" s="252" t="str">
        <f t="shared" si="89"/>
        <v>Kaufmännischer Mitarbeiter 5</v>
      </c>
      <c r="DC141" s="250">
        <v>132</v>
      </c>
      <c r="DD141" s="251">
        <f t="shared" si="90"/>
        <v>5</v>
      </c>
      <c r="DE141" s="252" t="str">
        <f t="shared" si="91"/>
        <v>Kaufmännischer Mitarbeiter 5</v>
      </c>
      <c r="DF141" s="249"/>
      <c r="DG141" s="250">
        <v>132</v>
      </c>
      <c r="DH141" s="251">
        <f t="shared" si="92"/>
        <v>5</v>
      </c>
      <c r="DI141" s="252" t="str">
        <f t="shared" si="93"/>
        <v>Kaufmännischer Mitarbeiter 5</v>
      </c>
      <c r="DN141" s="338">
        <f t="shared" ref="DN141:DN142" si="100">+CP141</f>
        <v>7701</v>
      </c>
      <c r="DO141" s="340">
        <v>7</v>
      </c>
      <c r="DP141" s="338">
        <v>0</v>
      </c>
      <c r="DQ141" s="341" t="s">
        <v>977</v>
      </c>
      <c r="ES141" s="400">
        <v>9740</v>
      </c>
    </row>
    <row r="142" spans="1:150" s="338" customFormat="1" x14ac:dyDescent="0.25">
      <c r="A142" s="319"/>
      <c r="B142" s="319"/>
      <c r="C142" s="319">
        <f t="shared" si="94"/>
        <v>1</v>
      </c>
      <c r="D142" s="320"/>
      <c r="E142" s="320"/>
      <c r="F142" s="320"/>
      <c r="G142" s="319"/>
      <c r="H142" s="319"/>
      <c r="I142" s="320"/>
      <c r="J142" s="319"/>
      <c r="K142" s="320"/>
      <c r="L142" s="320"/>
      <c r="M142" s="320">
        <v>1</v>
      </c>
      <c r="N142" s="343"/>
      <c r="O142" s="343"/>
      <c r="P142" s="126" t="s">
        <v>359</v>
      </c>
      <c r="Q142" s="110" t="s">
        <v>522</v>
      </c>
      <c r="R142" s="110" t="s">
        <v>367</v>
      </c>
      <c r="S142" s="27" t="s">
        <v>171</v>
      </c>
      <c r="T142" s="17">
        <v>1960</v>
      </c>
      <c r="U142" s="277"/>
      <c r="V142" s="17">
        <v>1984</v>
      </c>
      <c r="W142" s="278"/>
      <c r="X142" s="138"/>
      <c r="Y142" s="287"/>
      <c r="Z142" s="25"/>
      <c r="AA142" s="284">
        <f t="shared" si="95"/>
        <v>34</v>
      </c>
      <c r="AB142" s="25" t="s">
        <v>172</v>
      </c>
      <c r="AC142" s="290">
        <v>1992</v>
      </c>
      <c r="AD142" s="21" t="s">
        <v>147</v>
      </c>
      <c r="AE142" s="304"/>
      <c r="AF142" s="16" t="s">
        <v>430</v>
      </c>
      <c r="AG142" s="398"/>
      <c r="CJ142" s="338" t="str">
        <f t="shared" si="97"/>
        <v/>
      </c>
      <c r="CK142" s="338" t="str">
        <f t="shared" si="69"/>
        <v>Schurrer Gabriel</v>
      </c>
      <c r="CM142" s="338">
        <f t="shared" si="70"/>
        <v>34</v>
      </c>
      <c r="CN142" s="338" t="str">
        <f t="shared" si="96"/>
        <v>F</v>
      </c>
      <c r="CO142" s="303" t="str">
        <f t="shared" si="86"/>
        <v>F</v>
      </c>
      <c r="CP142" s="400">
        <v>7654</v>
      </c>
      <c r="CQ142" s="250">
        <v>614</v>
      </c>
      <c r="CR142" s="251">
        <f t="shared" si="82"/>
        <v>4</v>
      </c>
      <c r="CS142" s="252" t="str">
        <f t="shared" si="83"/>
        <v>Laborassistenz 4</v>
      </c>
      <c r="CT142" s="250">
        <v>614</v>
      </c>
      <c r="CU142" s="251">
        <f t="shared" si="81"/>
        <v>4</v>
      </c>
      <c r="CV142" s="252" t="str">
        <f t="shared" si="80"/>
        <v>Laborassistenz 4</v>
      </c>
      <c r="CW142" s="250">
        <v>614</v>
      </c>
      <c r="CX142" s="251">
        <f t="shared" si="98"/>
        <v>4</v>
      </c>
      <c r="CY142" s="252" t="str">
        <f t="shared" si="99"/>
        <v>Laborassistenz 4</v>
      </c>
      <c r="CZ142" s="250">
        <v>614</v>
      </c>
      <c r="DA142" s="251">
        <f t="shared" si="88"/>
        <v>4</v>
      </c>
      <c r="DB142" s="252" t="str">
        <f t="shared" si="89"/>
        <v>Laborassistenz 4</v>
      </c>
      <c r="DC142" s="250">
        <v>614</v>
      </c>
      <c r="DD142" s="251">
        <f t="shared" si="90"/>
        <v>4</v>
      </c>
      <c r="DE142" s="252" t="str">
        <f t="shared" si="91"/>
        <v>Laborassistenz 4</v>
      </c>
      <c r="DF142" s="249"/>
      <c r="DG142" s="250">
        <v>614</v>
      </c>
      <c r="DH142" s="251">
        <f t="shared" si="92"/>
        <v>4</v>
      </c>
      <c r="DI142" s="252" t="str">
        <f t="shared" si="93"/>
        <v>Laborassistenz 4</v>
      </c>
      <c r="DN142" s="338">
        <f t="shared" si="100"/>
        <v>7654</v>
      </c>
      <c r="DO142" s="340">
        <v>7</v>
      </c>
      <c r="DP142" s="338">
        <v>0</v>
      </c>
      <c r="DQ142" s="338" t="s">
        <v>963</v>
      </c>
      <c r="ES142" s="400">
        <v>9740</v>
      </c>
    </row>
    <row r="143" spans="1:150" s="338" customFormat="1" x14ac:dyDescent="0.25">
      <c r="A143" s="319"/>
      <c r="B143" s="319">
        <v>1</v>
      </c>
      <c r="C143" s="319" t="str">
        <f t="shared" si="94"/>
        <v/>
      </c>
      <c r="D143" s="320"/>
      <c r="E143" s="320"/>
      <c r="F143" s="320"/>
      <c r="G143" s="319"/>
      <c r="H143" s="319"/>
      <c r="I143" s="320"/>
      <c r="J143" s="319"/>
      <c r="K143" s="320"/>
      <c r="L143" s="320"/>
      <c r="M143" s="320"/>
      <c r="N143" s="343"/>
      <c r="O143" s="343">
        <v>1</v>
      </c>
      <c r="P143" s="126" t="s">
        <v>361</v>
      </c>
      <c r="Q143" s="110" t="s">
        <v>1502</v>
      </c>
      <c r="R143" s="110" t="s">
        <v>1513</v>
      </c>
      <c r="S143" s="27" t="s">
        <v>1500</v>
      </c>
      <c r="T143" s="17">
        <v>1987</v>
      </c>
      <c r="U143" s="277" t="s">
        <v>248</v>
      </c>
      <c r="V143" s="17"/>
      <c r="W143" s="278"/>
      <c r="X143" s="138"/>
      <c r="Y143" s="287"/>
      <c r="Z143" s="25"/>
      <c r="AA143" s="21"/>
      <c r="AB143" s="25" t="s">
        <v>248</v>
      </c>
      <c r="AC143" s="290">
        <v>2018</v>
      </c>
      <c r="AD143" s="21" t="s">
        <v>149</v>
      </c>
      <c r="AE143" s="304"/>
      <c r="AF143" s="285" t="s">
        <v>1078</v>
      </c>
      <c r="AG143" s="398"/>
      <c r="CJ143" s="338" t="str">
        <f t="shared" si="97"/>
        <v/>
      </c>
      <c r="CK143" s="338" t="str">
        <f t="shared" si="69"/>
        <v>Markovic Maja</v>
      </c>
      <c r="CO143" s="303"/>
      <c r="CP143" s="400">
        <v>9740</v>
      </c>
      <c r="CQ143" s="250"/>
      <c r="CR143" s="251"/>
      <c r="CS143" s="252"/>
      <c r="CT143" s="250"/>
      <c r="CU143" s="251"/>
      <c r="CV143" s="252"/>
      <c r="CW143" s="250"/>
      <c r="CX143" s="251"/>
      <c r="CY143" s="252"/>
      <c r="CZ143" s="250"/>
      <c r="DA143" s="251"/>
      <c r="DB143" s="252"/>
      <c r="DC143" s="250"/>
      <c r="DD143" s="251"/>
      <c r="DE143" s="252"/>
      <c r="DF143" s="249"/>
      <c r="DG143" s="251"/>
      <c r="DH143" s="251"/>
      <c r="DI143" s="252"/>
      <c r="DJ143" s="398"/>
      <c r="DK143" s="398"/>
      <c r="ES143" s="400">
        <v>9739</v>
      </c>
    </row>
    <row r="144" spans="1:150" s="338" customFormat="1" x14ac:dyDescent="0.25">
      <c r="A144" s="319"/>
      <c r="B144" s="319"/>
      <c r="C144" s="319" t="str">
        <f t="shared" si="94"/>
        <v/>
      </c>
      <c r="D144" s="320"/>
      <c r="E144" s="320"/>
      <c r="F144" s="320"/>
      <c r="G144" s="319"/>
      <c r="H144" s="319"/>
      <c r="I144" s="320"/>
      <c r="J144" s="319"/>
      <c r="K144" s="320">
        <v>1</v>
      </c>
      <c r="L144" s="320"/>
      <c r="M144" s="320"/>
      <c r="N144" s="343"/>
      <c r="O144" s="343"/>
      <c r="P144" s="126" t="s">
        <v>1303</v>
      </c>
      <c r="Q144" s="110" t="s">
        <v>1092</v>
      </c>
      <c r="R144" s="110" t="s">
        <v>1513</v>
      </c>
      <c r="S144" s="27" t="s">
        <v>1578</v>
      </c>
      <c r="T144" s="17">
        <v>1998</v>
      </c>
      <c r="U144" s="277" t="s">
        <v>628</v>
      </c>
      <c r="V144" s="17"/>
      <c r="W144" s="278"/>
      <c r="X144" s="138"/>
      <c r="Y144" s="287"/>
      <c r="Z144" s="25" t="s">
        <v>173</v>
      </c>
      <c r="AA144" s="21"/>
      <c r="AB144" s="25" t="s">
        <v>1268</v>
      </c>
      <c r="AC144" s="290">
        <v>2014</v>
      </c>
      <c r="AD144" s="21" t="s">
        <v>175</v>
      </c>
      <c r="AE144" s="304"/>
      <c r="AF144" s="16" t="s">
        <v>381</v>
      </c>
      <c r="AG144" s="398"/>
      <c r="CJ144" s="338" t="str">
        <f t="shared" si="97"/>
        <v/>
      </c>
      <c r="CK144" s="338" t="str">
        <f t="shared" si="69"/>
        <v>Tahiri Florian</v>
      </c>
      <c r="CO144" s="303"/>
      <c r="CP144" s="400">
        <v>9740</v>
      </c>
      <c r="CQ144" s="250"/>
      <c r="CR144" s="251"/>
      <c r="CS144" s="252"/>
      <c r="CT144" s="250"/>
      <c r="CU144" s="251"/>
      <c r="CV144" s="252"/>
      <c r="CW144" s="250"/>
      <c r="CX144" s="251"/>
      <c r="CY144" s="252"/>
      <c r="CZ144" s="250"/>
      <c r="DA144" s="251"/>
      <c r="DB144" s="252"/>
      <c r="DC144" s="250"/>
      <c r="DD144" s="251"/>
      <c r="DE144" s="252"/>
      <c r="DF144" s="249"/>
      <c r="DG144" s="251"/>
      <c r="DH144" s="251"/>
      <c r="DI144" s="252"/>
      <c r="DN144" s="338">
        <f>+CP144</f>
        <v>9740</v>
      </c>
      <c r="DO144" s="340">
        <v>8</v>
      </c>
      <c r="DP144" s="338">
        <v>0</v>
      </c>
      <c r="DQ144" s="341" t="s">
        <v>976</v>
      </c>
      <c r="ES144" s="400">
        <v>9750</v>
      </c>
    </row>
    <row r="145" spans="1:150" s="338" customFormat="1" x14ac:dyDescent="0.25">
      <c r="A145" s="319"/>
      <c r="B145" s="319"/>
      <c r="C145" s="319" t="str">
        <f t="shared" si="94"/>
        <v/>
      </c>
      <c r="D145" s="320"/>
      <c r="E145" s="320"/>
      <c r="F145" s="320"/>
      <c r="G145" s="319"/>
      <c r="H145" s="319"/>
      <c r="I145" s="320"/>
      <c r="J145" s="319"/>
      <c r="K145" s="320">
        <v>1</v>
      </c>
      <c r="L145" s="320"/>
      <c r="M145" s="320"/>
      <c r="N145" s="343"/>
      <c r="O145" s="343"/>
      <c r="P145" s="126" t="s">
        <v>1301</v>
      </c>
      <c r="Q145" s="110" t="s">
        <v>1162</v>
      </c>
      <c r="R145" s="110" t="s">
        <v>1513</v>
      </c>
      <c r="S145" s="27" t="s">
        <v>1160</v>
      </c>
      <c r="T145" s="17">
        <v>1999</v>
      </c>
      <c r="U145" s="277" t="s">
        <v>628</v>
      </c>
      <c r="V145" s="17"/>
      <c r="W145" s="278"/>
      <c r="X145" s="138"/>
      <c r="Y145" s="287"/>
      <c r="Z145" s="25" t="s">
        <v>173</v>
      </c>
      <c r="AA145" s="21"/>
      <c r="AB145" s="25" t="s">
        <v>1268</v>
      </c>
      <c r="AC145" s="290">
        <v>2015</v>
      </c>
      <c r="AD145" s="21" t="s">
        <v>175</v>
      </c>
      <c r="AE145" s="304"/>
      <c r="AF145" s="16" t="s">
        <v>381</v>
      </c>
      <c r="AG145" s="398"/>
      <c r="CJ145" s="338" t="str">
        <f t="shared" si="97"/>
        <v/>
      </c>
      <c r="CK145" s="338" t="str">
        <f t="shared" si="69"/>
        <v>Hirsbrunner Nico</v>
      </c>
      <c r="CO145" s="303"/>
      <c r="CP145" s="400">
        <v>9740</v>
      </c>
      <c r="CQ145" s="250"/>
      <c r="CR145" s="251"/>
      <c r="CS145" s="252"/>
      <c r="CT145" s="250"/>
      <c r="CU145" s="251"/>
      <c r="CV145" s="252"/>
      <c r="CW145" s="250"/>
      <c r="CX145" s="251"/>
      <c r="CY145" s="252"/>
      <c r="CZ145" s="250"/>
      <c r="DA145" s="251"/>
      <c r="DB145" s="252"/>
      <c r="DC145" s="250"/>
      <c r="DD145" s="251"/>
      <c r="DE145" s="252"/>
      <c r="DF145" s="249"/>
      <c r="DG145" s="251"/>
      <c r="DH145" s="251"/>
      <c r="DI145" s="252"/>
      <c r="DN145" s="338">
        <f t="shared" ref="DN145:DN152" si="101">+CP145</f>
        <v>9740</v>
      </c>
      <c r="DO145" s="340">
        <v>8</v>
      </c>
      <c r="DP145" s="338">
        <v>0</v>
      </c>
      <c r="DQ145" s="341" t="s">
        <v>976</v>
      </c>
      <c r="ES145" s="400">
        <v>9752</v>
      </c>
    </row>
    <row r="146" spans="1:150" s="338" customFormat="1" x14ac:dyDescent="0.25">
      <c r="A146" s="319"/>
      <c r="B146" s="319"/>
      <c r="C146" s="319" t="str">
        <f t="shared" si="94"/>
        <v/>
      </c>
      <c r="D146" s="320"/>
      <c r="E146" s="320"/>
      <c r="F146" s="320"/>
      <c r="G146" s="319"/>
      <c r="H146" s="319"/>
      <c r="I146" s="320"/>
      <c r="J146" s="319"/>
      <c r="K146" s="320">
        <v>1</v>
      </c>
      <c r="L146" s="320"/>
      <c r="M146" s="320"/>
      <c r="N146" s="343"/>
      <c r="O146" s="343"/>
      <c r="P146" s="126" t="s">
        <v>358</v>
      </c>
      <c r="Q146" s="110" t="s">
        <v>1161</v>
      </c>
      <c r="R146" s="110" t="s">
        <v>1513</v>
      </c>
      <c r="S146" s="27" t="s">
        <v>1159</v>
      </c>
      <c r="T146" s="17">
        <v>1998</v>
      </c>
      <c r="U146" s="277" t="s">
        <v>628</v>
      </c>
      <c r="V146" s="17"/>
      <c r="W146" s="278"/>
      <c r="X146" s="138"/>
      <c r="Y146" s="287"/>
      <c r="Z146" s="25" t="s">
        <v>173</v>
      </c>
      <c r="AA146" s="21"/>
      <c r="AB146" s="25" t="s">
        <v>1268</v>
      </c>
      <c r="AC146" s="290">
        <v>2015</v>
      </c>
      <c r="AD146" s="21" t="s">
        <v>175</v>
      </c>
      <c r="AE146" s="304"/>
      <c r="AF146" s="16" t="s">
        <v>381</v>
      </c>
      <c r="AG146" s="398"/>
      <c r="CJ146" s="338" t="str">
        <f t="shared" si="97"/>
        <v/>
      </c>
      <c r="CK146" s="338" t="str">
        <f t="shared" si="69"/>
        <v>Christ Florian</v>
      </c>
      <c r="CO146" s="303"/>
      <c r="CP146" s="400">
        <v>9739</v>
      </c>
      <c r="CQ146" s="250"/>
      <c r="CR146" s="251"/>
      <c r="CS146" s="252"/>
      <c r="CT146" s="250"/>
      <c r="CU146" s="251"/>
      <c r="CV146" s="252"/>
      <c r="CW146" s="250"/>
      <c r="CX146" s="251"/>
      <c r="CY146" s="252"/>
      <c r="CZ146" s="250"/>
      <c r="DA146" s="251"/>
      <c r="DB146" s="252"/>
      <c r="DC146" s="250"/>
      <c r="DD146" s="251"/>
      <c r="DE146" s="252"/>
      <c r="DF146" s="249"/>
      <c r="DG146" s="251"/>
      <c r="DH146" s="251"/>
      <c r="DI146" s="252"/>
      <c r="DN146" s="338">
        <f t="shared" si="101"/>
        <v>9739</v>
      </c>
      <c r="DO146" s="340">
        <v>8</v>
      </c>
      <c r="DP146" s="338">
        <v>0</v>
      </c>
      <c r="DQ146" s="341" t="s">
        <v>976</v>
      </c>
      <c r="EJ146" s="398"/>
    </row>
    <row r="147" spans="1:150" s="338" customFormat="1" x14ac:dyDescent="0.25">
      <c r="A147" s="319"/>
      <c r="B147" s="319">
        <v>1</v>
      </c>
      <c r="C147" s="319" t="str">
        <f t="shared" si="94"/>
        <v/>
      </c>
      <c r="D147" s="320"/>
      <c r="E147" s="320"/>
      <c r="F147" s="320"/>
      <c r="G147" s="319"/>
      <c r="H147" s="319"/>
      <c r="I147" s="320"/>
      <c r="J147" s="319"/>
      <c r="K147" s="320">
        <v>1</v>
      </c>
      <c r="L147" s="320"/>
      <c r="M147" s="320"/>
      <c r="N147" s="343"/>
      <c r="O147" s="343"/>
      <c r="P147" s="126" t="s">
        <v>1301</v>
      </c>
      <c r="Q147" s="110" t="s">
        <v>1163</v>
      </c>
      <c r="R147" s="110" t="s">
        <v>1513</v>
      </c>
      <c r="S147" s="27" t="s">
        <v>1164</v>
      </c>
      <c r="T147" s="17">
        <v>1997</v>
      </c>
      <c r="U147" s="277" t="s">
        <v>1566</v>
      </c>
      <c r="V147" s="17"/>
      <c r="W147" s="278"/>
      <c r="X147" s="138"/>
      <c r="Y147" s="287"/>
      <c r="Z147" s="25" t="s">
        <v>173</v>
      </c>
      <c r="AA147" s="21"/>
      <c r="AB147" s="25" t="s">
        <v>1268</v>
      </c>
      <c r="AC147" s="290">
        <v>2015</v>
      </c>
      <c r="AD147" s="21" t="s">
        <v>175</v>
      </c>
      <c r="AE147" s="304"/>
      <c r="AF147" s="16" t="s">
        <v>381</v>
      </c>
      <c r="AG147" s="398"/>
      <c r="CJ147" s="338" t="str">
        <f t="shared" si="97"/>
        <v/>
      </c>
      <c r="CK147" s="338" t="str">
        <f t="shared" si="69"/>
        <v>Sivasundaram Aschveni</v>
      </c>
      <c r="CO147" s="303"/>
      <c r="CP147" s="400">
        <v>9751</v>
      </c>
      <c r="CQ147" s="250"/>
      <c r="CR147" s="251"/>
      <c r="CS147" s="252"/>
      <c r="CT147" s="250"/>
      <c r="CU147" s="251"/>
      <c r="CV147" s="252"/>
      <c r="CW147" s="250"/>
      <c r="CX147" s="251"/>
      <c r="CY147" s="252"/>
      <c r="CZ147" s="250"/>
      <c r="DA147" s="251"/>
      <c r="DB147" s="252"/>
      <c r="DC147" s="250"/>
      <c r="DD147" s="251"/>
      <c r="DE147" s="252"/>
      <c r="DF147" s="249"/>
      <c r="DG147" s="251"/>
      <c r="DH147" s="251"/>
      <c r="DI147" s="252"/>
      <c r="DN147" s="338">
        <f>+CP147</f>
        <v>9751</v>
      </c>
      <c r="DO147" s="340">
        <v>8</v>
      </c>
      <c r="DP147" s="338">
        <v>0</v>
      </c>
      <c r="DQ147" s="341" t="s">
        <v>976</v>
      </c>
      <c r="EJ147" s="398"/>
    </row>
    <row r="148" spans="1:150" s="338" customFormat="1" x14ac:dyDescent="0.25">
      <c r="A148" s="319"/>
      <c r="B148" s="319"/>
      <c r="C148" s="319" t="str">
        <f t="shared" si="94"/>
        <v/>
      </c>
      <c r="D148" s="320"/>
      <c r="E148" s="320"/>
      <c r="F148" s="320"/>
      <c r="G148" s="319"/>
      <c r="H148" s="319"/>
      <c r="I148" s="320"/>
      <c r="J148" s="319"/>
      <c r="K148" s="320">
        <v>1</v>
      </c>
      <c r="L148" s="320"/>
      <c r="M148" s="320"/>
      <c r="N148" s="343"/>
      <c r="O148" s="343"/>
      <c r="P148" s="126" t="s">
        <v>361</v>
      </c>
      <c r="Q148" s="110" t="s">
        <v>1208</v>
      </c>
      <c r="R148" s="110" t="s">
        <v>1513</v>
      </c>
      <c r="S148" s="27" t="s">
        <v>1205</v>
      </c>
      <c r="T148" s="17">
        <v>1996</v>
      </c>
      <c r="U148" s="277" t="s">
        <v>628</v>
      </c>
      <c r="V148" s="17"/>
      <c r="W148" s="278"/>
      <c r="X148" s="138"/>
      <c r="Y148" s="287"/>
      <c r="Z148" s="25" t="s">
        <v>173</v>
      </c>
      <c r="AA148" s="21"/>
      <c r="AB148" s="25" t="s">
        <v>1268</v>
      </c>
      <c r="AC148" s="290">
        <v>2016</v>
      </c>
      <c r="AD148" s="21" t="s">
        <v>175</v>
      </c>
      <c r="AE148" s="304"/>
      <c r="AF148" s="16" t="s">
        <v>381</v>
      </c>
      <c r="AG148" s="398"/>
      <c r="CJ148" s="338" t="str">
        <f t="shared" si="97"/>
        <v/>
      </c>
      <c r="CK148" s="338" t="str">
        <f t="shared" si="69"/>
        <v>Leuch Georges</v>
      </c>
      <c r="CO148" s="303"/>
      <c r="CP148" s="400">
        <v>9750</v>
      </c>
      <c r="CQ148" s="250"/>
      <c r="CR148" s="251"/>
      <c r="CS148" s="252"/>
      <c r="CT148" s="250"/>
      <c r="CU148" s="251"/>
      <c r="CV148" s="252"/>
      <c r="CW148" s="250"/>
      <c r="CX148" s="251"/>
      <c r="CY148" s="252"/>
      <c r="CZ148" s="250"/>
      <c r="DA148" s="251"/>
      <c r="DB148" s="252"/>
      <c r="DC148" s="250"/>
      <c r="DD148" s="251"/>
      <c r="DE148" s="252"/>
      <c r="DF148" s="249"/>
      <c r="DG148" s="251"/>
      <c r="DH148" s="251"/>
      <c r="DI148" s="252"/>
      <c r="DN148" s="338">
        <f>+CP148</f>
        <v>9750</v>
      </c>
      <c r="DO148" s="340">
        <v>8</v>
      </c>
      <c r="DP148" s="338">
        <v>0</v>
      </c>
      <c r="DQ148" s="341" t="s">
        <v>976</v>
      </c>
      <c r="EJ148" s="398"/>
    </row>
    <row r="149" spans="1:150" s="338" customFormat="1" x14ac:dyDescent="0.25">
      <c r="A149" s="319"/>
      <c r="B149" s="319"/>
      <c r="C149" s="319" t="str">
        <f t="shared" si="94"/>
        <v/>
      </c>
      <c r="D149" s="320"/>
      <c r="E149" s="320"/>
      <c r="F149" s="320"/>
      <c r="G149" s="319"/>
      <c r="H149" s="319"/>
      <c r="I149" s="320"/>
      <c r="J149" s="319"/>
      <c r="K149" s="320">
        <v>1</v>
      </c>
      <c r="L149" s="320"/>
      <c r="M149" s="320"/>
      <c r="N149" s="343"/>
      <c r="O149" s="343"/>
      <c r="P149" s="126" t="s">
        <v>358</v>
      </c>
      <c r="Q149" s="110" t="s">
        <v>1209</v>
      </c>
      <c r="R149" s="110" t="s">
        <v>1513</v>
      </c>
      <c r="S149" s="27" t="s">
        <v>1206</v>
      </c>
      <c r="T149" s="17">
        <v>2000</v>
      </c>
      <c r="U149" s="277" t="s">
        <v>628</v>
      </c>
      <c r="V149" s="17"/>
      <c r="W149" s="278"/>
      <c r="X149" s="138"/>
      <c r="Y149" s="287"/>
      <c r="Z149" s="25" t="s">
        <v>176</v>
      </c>
      <c r="AA149" s="21"/>
      <c r="AB149" s="25" t="s">
        <v>1268</v>
      </c>
      <c r="AC149" s="290">
        <v>2016</v>
      </c>
      <c r="AD149" s="21" t="s">
        <v>175</v>
      </c>
      <c r="AE149" s="304"/>
      <c r="AF149" s="16" t="s">
        <v>381</v>
      </c>
      <c r="AG149" s="398"/>
      <c r="CJ149" s="338" t="str">
        <f t="shared" si="97"/>
        <v/>
      </c>
      <c r="CK149" s="338" t="str">
        <f t="shared" si="69"/>
        <v>Boser Florian</v>
      </c>
      <c r="CO149" s="303"/>
      <c r="CP149" s="400">
        <v>9750</v>
      </c>
      <c r="CQ149" s="250"/>
      <c r="CR149" s="251"/>
      <c r="CS149" s="252"/>
      <c r="CT149" s="250"/>
      <c r="CU149" s="251"/>
      <c r="CV149" s="252"/>
      <c r="CW149" s="250"/>
      <c r="CX149" s="251"/>
      <c r="CY149" s="252"/>
      <c r="CZ149" s="250"/>
      <c r="DA149" s="251"/>
      <c r="DB149" s="252"/>
      <c r="DC149" s="250"/>
      <c r="DD149" s="251"/>
      <c r="DE149" s="252"/>
      <c r="DF149" s="249"/>
      <c r="DG149" s="251"/>
      <c r="DH149" s="251"/>
      <c r="DI149" s="252"/>
      <c r="DN149" s="338">
        <f t="shared" ref="DN149:DN150" si="102">+CP149</f>
        <v>9750</v>
      </c>
      <c r="DO149" s="340">
        <v>8</v>
      </c>
      <c r="DP149" s="338">
        <v>0</v>
      </c>
      <c r="DQ149" s="341" t="s">
        <v>976</v>
      </c>
      <c r="EJ149" s="398"/>
    </row>
    <row r="150" spans="1:150" s="338" customFormat="1" x14ac:dyDescent="0.25">
      <c r="A150" s="319"/>
      <c r="B150" s="319"/>
      <c r="C150" s="319" t="str">
        <f t="shared" si="94"/>
        <v/>
      </c>
      <c r="D150" s="320"/>
      <c r="E150" s="320"/>
      <c r="F150" s="320"/>
      <c r="G150" s="319"/>
      <c r="H150" s="319"/>
      <c r="I150" s="320"/>
      <c r="J150" s="319"/>
      <c r="K150" s="320">
        <v>1</v>
      </c>
      <c r="L150" s="320"/>
      <c r="M150" s="320"/>
      <c r="N150" s="343"/>
      <c r="O150" s="343"/>
      <c r="P150" s="126" t="s">
        <v>1303</v>
      </c>
      <c r="Q150" s="110" t="s">
        <v>1210</v>
      </c>
      <c r="R150" s="110" t="s">
        <v>1513</v>
      </c>
      <c r="S150" s="27" t="s">
        <v>1207</v>
      </c>
      <c r="T150" s="17">
        <v>1999</v>
      </c>
      <c r="U150" s="277" t="s">
        <v>628</v>
      </c>
      <c r="V150" s="17"/>
      <c r="W150" s="278"/>
      <c r="X150" s="138"/>
      <c r="Y150" s="287"/>
      <c r="Z150" s="25" t="s">
        <v>176</v>
      </c>
      <c r="AA150" s="21"/>
      <c r="AB150" s="25" t="s">
        <v>1268</v>
      </c>
      <c r="AC150" s="290">
        <v>2016</v>
      </c>
      <c r="AD150" s="21" t="s">
        <v>175</v>
      </c>
      <c r="AE150" s="304"/>
      <c r="AF150" s="16" t="s">
        <v>381</v>
      </c>
      <c r="AG150" s="398"/>
      <c r="CJ150" s="338" t="str">
        <f t="shared" si="97"/>
        <v/>
      </c>
      <c r="CK150" s="338" t="str">
        <f t="shared" si="69"/>
        <v>Kaupp Nicolas</v>
      </c>
      <c r="CO150" s="303"/>
      <c r="CP150" s="400">
        <v>9752</v>
      </c>
      <c r="CQ150" s="250"/>
      <c r="CR150" s="251"/>
      <c r="CS150" s="252"/>
      <c r="CT150" s="250"/>
      <c r="CU150" s="251"/>
      <c r="CV150" s="252"/>
      <c r="CW150" s="250"/>
      <c r="CX150" s="251"/>
      <c r="CY150" s="252"/>
      <c r="CZ150" s="250"/>
      <c r="DA150" s="251"/>
      <c r="DB150" s="252"/>
      <c r="DC150" s="250"/>
      <c r="DD150" s="251"/>
      <c r="DE150" s="252"/>
      <c r="DF150" s="249"/>
      <c r="DG150" s="251"/>
      <c r="DH150" s="251"/>
      <c r="DI150" s="252"/>
      <c r="DN150" s="338">
        <f t="shared" si="102"/>
        <v>9752</v>
      </c>
      <c r="DO150" s="340">
        <v>8</v>
      </c>
      <c r="DP150" s="338">
        <v>0</v>
      </c>
      <c r="DQ150" s="341" t="s">
        <v>976</v>
      </c>
      <c r="EJ150" s="398"/>
    </row>
    <row r="151" spans="1:150" s="338" customFormat="1" x14ac:dyDescent="0.25">
      <c r="A151" s="319"/>
      <c r="B151" s="319">
        <v>1</v>
      </c>
      <c r="C151" s="319" t="str">
        <f t="shared" si="94"/>
        <v/>
      </c>
      <c r="D151" s="320"/>
      <c r="E151" s="320"/>
      <c r="F151" s="320"/>
      <c r="G151" s="319"/>
      <c r="H151" s="319"/>
      <c r="I151" s="320"/>
      <c r="J151" s="319"/>
      <c r="K151" s="320">
        <v>1</v>
      </c>
      <c r="L151" s="320"/>
      <c r="M151" s="320"/>
      <c r="N151" s="343"/>
      <c r="O151" s="343"/>
      <c r="P151" s="126" t="s">
        <v>361</v>
      </c>
      <c r="Q151" s="110" t="s">
        <v>1266</v>
      </c>
      <c r="R151" s="110" t="s">
        <v>1513</v>
      </c>
      <c r="S151" s="27" t="s">
        <v>1264</v>
      </c>
      <c r="T151" s="17">
        <v>2000</v>
      </c>
      <c r="U151" s="277" t="s">
        <v>1566</v>
      </c>
      <c r="V151" s="17"/>
      <c r="W151" s="278"/>
      <c r="X151" s="138"/>
      <c r="Y151" s="287"/>
      <c r="Z151" s="25" t="s">
        <v>180</v>
      </c>
      <c r="AA151" s="21"/>
      <c r="AB151" s="25" t="s">
        <v>1268</v>
      </c>
      <c r="AC151" s="290">
        <v>2017</v>
      </c>
      <c r="AD151" s="21" t="s">
        <v>177</v>
      </c>
      <c r="AE151" s="304"/>
      <c r="AF151" s="16" t="s">
        <v>381</v>
      </c>
      <c r="AG151" s="398"/>
      <c r="CJ151" s="338" t="str">
        <f t="shared" si="97"/>
        <v/>
      </c>
      <c r="CK151" s="339" t="str">
        <f t="shared" si="69"/>
        <v>Tesan Laila</v>
      </c>
      <c r="CL151" s="339"/>
      <c r="CM151" s="339"/>
      <c r="CN151" s="339"/>
      <c r="CO151" s="303"/>
      <c r="CP151" s="257">
        <v>9776</v>
      </c>
      <c r="CQ151" s="250"/>
      <c r="CR151" s="251"/>
      <c r="CS151" s="252"/>
      <c r="CT151" s="250"/>
      <c r="CU151" s="251"/>
      <c r="CV151" s="252"/>
      <c r="CW151" s="250"/>
      <c r="CX151" s="251"/>
      <c r="CY151" s="252"/>
      <c r="CZ151" s="250"/>
      <c r="DA151" s="251"/>
      <c r="DB151" s="252"/>
      <c r="DC151" s="250"/>
      <c r="DD151" s="251"/>
      <c r="DE151" s="252"/>
      <c r="DF151" s="249"/>
      <c r="DG151" s="251"/>
      <c r="DH151" s="251"/>
      <c r="DI151" s="252"/>
      <c r="DN151" s="338">
        <f t="shared" si="101"/>
        <v>9776</v>
      </c>
      <c r="DO151" s="340">
        <v>8</v>
      </c>
      <c r="DP151" s="338">
        <v>0</v>
      </c>
      <c r="DQ151" s="341" t="s">
        <v>976</v>
      </c>
      <c r="EJ151" s="398"/>
    </row>
    <row r="152" spans="1:150" s="338" customFormat="1" x14ac:dyDescent="0.25">
      <c r="A152" s="319"/>
      <c r="B152" s="319"/>
      <c r="C152" s="319" t="str">
        <f t="shared" si="94"/>
        <v/>
      </c>
      <c r="D152" s="320"/>
      <c r="E152" s="320"/>
      <c r="F152" s="320"/>
      <c r="G152" s="319"/>
      <c r="H152" s="319"/>
      <c r="I152" s="320"/>
      <c r="J152" s="319"/>
      <c r="K152" s="320">
        <v>1</v>
      </c>
      <c r="L152" s="320"/>
      <c r="M152" s="320"/>
      <c r="N152" s="343"/>
      <c r="O152" s="343"/>
      <c r="P152" s="126" t="s">
        <v>359</v>
      </c>
      <c r="Q152" s="110" t="s">
        <v>1267</v>
      </c>
      <c r="R152" s="110" t="s">
        <v>1513</v>
      </c>
      <c r="S152" s="27" t="s">
        <v>1265</v>
      </c>
      <c r="T152" s="17">
        <v>2001</v>
      </c>
      <c r="U152" s="277" t="s">
        <v>628</v>
      </c>
      <c r="V152" s="17"/>
      <c r="W152" s="278"/>
      <c r="X152" s="301"/>
      <c r="Y152" s="287"/>
      <c r="Z152" s="278" t="s">
        <v>180</v>
      </c>
      <c r="AA152" s="17"/>
      <c r="AB152" s="278" t="s">
        <v>1268</v>
      </c>
      <c r="AC152" s="375">
        <v>2017</v>
      </c>
      <c r="AD152" s="17" t="s">
        <v>177</v>
      </c>
      <c r="AE152" s="304"/>
      <c r="AF152" s="16" t="s">
        <v>381</v>
      </c>
      <c r="AG152" s="398"/>
      <c r="CJ152" s="338" t="str">
        <f t="shared" si="97"/>
        <v/>
      </c>
      <c r="CK152" s="339" t="str">
        <f t="shared" si="69"/>
        <v>Davet Kilian</v>
      </c>
      <c r="CL152" s="339"/>
      <c r="CM152" s="339"/>
      <c r="CN152" s="339"/>
      <c r="CO152" s="303"/>
      <c r="CP152" s="257">
        <v>9775</v>
      </c>
      <c r="CQ152" s="250"/>
      <c r="CR152" s="251"/>
      <c r="CS152" s="252"/>
      <c r="CT152" s="250"/>
      <c r="CU152" s="251"/>
      <c r="CV152" s="252"/>
      <c r="CW152" s="250"/>
      <c r="CX152" s="251"/>
      <c r="CY152" s="252"/>
      <c r="CZ152" s="250"/>
      <c r="DA152" s="251"/>
      <c r="DB152" s="252"/>
      <c r="DC152" s="250"/>
      <c r="DD152" s="251"/>
      <c r="DE152" s="252"/>
      <c r="DF152" s="249"/>
      <c r="DG152" s="251"/>
      <c r="DH152" s="251"/>
      <c r="DI152" s="252"/>
      <c r="DN152" s="338">
        <f t="shared" si="101"/>
        <v>9775</v>
      </c>
      <c r="DO152" s="340">
        <v>8</v>
      </c>
      <c r="DP152" s="338">
        <v>0</v>
      </c>
      <c r="DQ152" s="341" t="s">
        <v>976</v>
      </c>
      <c r="EJ152" s="398"/>
    </row>
    <row r="153" spans="1:150" s="338" customFormat="1" x14ac:dyDescent="0.25">
      <c r="A153" s="319"/>
      <c r="B153" s="319"/>
      <c r="C153" s="319" t="str">
        <f t="shared" si="94"/>
        <v/>
      </c>
      <c r="D153" s="320"/>
      <c r="E153" s="320"/>
      <c r="F153" s="320"/>
      <c r="G153" s="319"/>
      <c r="H153" s="319"/>
      <c r="I153" s="320"/>
      <c r="J153" s="319"/>
      <c r="K153" s="320">
        <v>1</v>
      </c>
      <c r="L153" s="320"/>
      <c r="M153" s="320"/>
      <c r="N153" s="343"/>
      <c r="O153" s="343"/>
      <c r="P153" s="126" t="s">
        <v>361</v>
      </c>
      <c r="Q153" s="110" t="s">
        <v>1518</v>
      </c>
      <c r="R153" s="110" t="s">
        <v>1513</v>
      </c>
      <c r="S153" s="27" t="s">
        <v>1516</v>
      </c>
      <c r="T153" s="17">
        <v>1996</v>
      </c>
      <c r="U153" s="277" t="s">
        <v>628</v>
      </c>
      <c r="V153" s="17"/>
      <c r="W153" s="278"/>
      <c r="X153" s="301"/>
      <c r="Y153" s="287"/>
      <c r="Z153" s="278" t="s">
        <v>182</v>
      </c>
      <c r="AA153" s="17"/>
      <c r="AB153" s="278" t="s">
        <v>1268</v>
      </c>
      <c r="AC153" s="375">
        <v>2018</v>
      </c>
      <c r="AD153" s="17" t="s">
        <v>177</v>
      </c>
      <c r="AE153" s="304"/>
      <c r="AF153" s="16" t="s">
        <v>381</v>
      </c>
      <c r="AG153" s="398"/>
      <c r="CK153" s="339" t="str">
        <f t="shared" ref="CK153:CK155" si="103">+S153</f>
        <v>Erdogan Mustafa</v>
      </c>
      <c r="CL153" s="339"/>
      <c r="CM153" s="339"/>
      <c r="CN153" s="339"/>
      <c r="CO153" s="303"/>
      <c r="CP153" s="339"/>
      <c r="CQ153" s="351"/>
      <c r="CR153" s="303"/>
      <c r="CT153" s="351"/>
      <c r="CU153" s="303"/>
      <c r="CW153" s="351"/>
      <c r="CX153" s="303"/>
      <c r="CZ153" s="351"/>
      <c r="DA153" s="303"/>
      <c r="DC153" s="351"/>
      <c r="DD153" s="303"/>
      <c r="DG153" s="303"/>
      <c r="DH153" s="303"/>
      <c r="DO153" s="340"/>
      <c r="DQ153" s="341"/>
      <c r="EJ153" s="398"/>
    </row>
    <row r="154" spans="1:150" s="338" customFormat="1" x14ac:dyDescent="0.25">
      <c r="A154" s="319"/>
      <c r="B154" s="319"/>
      <c r="C154" s="319" t="str">
        <f t="shared" si="94"/>
        <v/>
      </c>
      <c r="D154" s="320"/>
      <c r="E154" s="320"/>
      <c r="F154" s="320"/>
      <c r="G154" s="319"/>
      <c r="H154" s="319"/>
      <c r="I154" s="320"/>
      <c r="J154" s="319"/>
      <c r="K154" s="320">
        <v>1</v>
      </c>
      <c r="L154" s="320"/>
      <c r="M154" s="320"/>
      <c r="N154" s="343"/>
      <c r="O154" s="343"/>
      <c r="P154" s="126" t="s">
        <v>1303</v>
      </c>
      <c r="Q154" s="110" t="s">
        <v>1517</v>
      </c>
      <c r="R154" s="110" t="s">
        <v>1513</v>
      </c>
      <c r="S154" s="27" t="s">
        <v>1569</v>
      </c>
      <c r="T154" s="17">
        <v>2003</v>
      </c>
      <c r="U154" s="277" t="s">
        <v>628</v>
      </c>
      <c r="V154" s="17"/>
      <c r="W154" s="278"/>
      <c r="X154" s="301"/>
      <c r="Y154" s="287"/>
      <c r="Z154" s="278" t="s">
        <v>182</v>
      </c>
      <c r="AA154" s="17"/>
      <c r="AB154" s="278" t="s">
        <v>1268</v>
      </c>
      <c r="AC154" s="375">
        <v>2018</v>
      </c>
      <c r="AD154" s="17" t="s">
        <v>177</v>
      </c>
      <c r="AE154" s="304"/>
      <c r="AF154" s="16" t="s">
        <v>381</v>
      </c>
      <c r="AG154" s="398"/>
      <c r="CK154" s="339" t="str">
        <f t="shared" si="103"/>
        <v>Schacher Elia</v>
      </c>
      <c r="CL154" s="339"/>
      <c r="CM154" s="339"/>
      <c r="CN154" s="339"/>
      <c r="CO154" s="303"/>
      <c r="CP154" s="339"/>
      <c r="CQ154" s="351"/>
      <c r="CR154" s="303"/>
      <c r="CT154" s="351"/>
      <c r="CU154" s="303"/>
      <c r="CW154" s="351"/>
      <c r="CX154" s="303"/>
      <c r="CZ154" s="351"/>
      <c r="DA154" s="303"/>
      <c r="DC154" s="351"/>
      <c r="DD154" s="303"/>
      <c r="DG154" s="303"/>
      <c r="DH154" s="303"/>
      <c r="DO154" s="340"/>
      <c r="DQ154" s="341"/>
      <c r="EJ154" s="398"/>
    </row>
    <row r="155" spans="1:150" s="338" customFormat="1" x14ac:dyDescent="0.25">
      <c r="A155" s="319"/>
      <c r="B155" s="319"/>
      <c r="C155" s="319" t="str">
        <f t="shared" si="94"/>
        <v/>
      </c>
      <c r="D155" s="320"/>
      <c r="E155" s="320"/>
      <c r="F155" s="320"/>
      <c r="G155" s="319"/>
      <c r="H155" s="319"/>
      <c r="I155" s="320"/>
      <c r="J155" s="319"/>
      <c r="K155" s="320">
        <v>1</v>
      </c>
      <c r="L155" s="320"/>
      <c r="M155" s="320"/>
      <c r="N155" s="343"/>
      <c r="O155" s="343"/>
      <c r="P155" s="126" t="s">
        <v>361</v>
      </c>
      <c r="Q155" s="110" t="s">
        <v>1519</v>
      </c>
      <c r="R155" s="110" t="s">
        <v>1513</v>
      </c>
      <c r="S155" s="27" t="s">
        <v>1570</v>
      </c>
      <c r="T155" s="17">
        <v>2002</v>
      </c>
      <c r="U155" s="277" t="s">
        <v>628</v>
      </c>
      <c r="V155" s="17"/>
      <c r="W155" s="278"/>
      <c r="X155" s="301"/>
      <c r="Y155" s="287"/>
      <c r="Z155" s="278" t="s">
        <v>182</v>
      </c>
      <c r="AA155" s="17"/>
      <c r="AB155" s="278" t="s">
        <v>1268</v>
      </c>
      <c r="AC155" s="375">
        <v>2018</v>
      </c>
      <c r="AD155" s="17" t="s">
        <v>177</v>
      </c>
      <c r="AE155" s="304"/>
      <c r="AF155" s="16" t="s">
        <v>381</v>
      </c>
      <c r="AG155" s="398"/>
      <c r="CK155" s="339" t="str">
        <f t="shared" si="103"/>
        <v>Weber Fabian</v>
      </c>
      <c r="CL155" s="339"/>
      <c r="CM155" s="339"/>
      <c r="CN155" s="339"/>
      <c r="CO155" s="303"/>
      <c r="CP155" s="339"/>
      <c r="CQ155" s="351"/>
      <c r="CR155" s="303"/>
      <c r="CT155" s="351"/>
      <c r="CU155" s="303"/>
      <c r="CW155" s="351"/>
      <c r="CX155" s="303"/>
      <c r="CZ155" s="351"/>
      <c r="DA155" s="303"/>
      <c r="DC155" s="351"/>
      <c r="DD155" s="303"/>
      <c r="DG155" s="303"/>
      <c r="DH155" s="303"/>
      <c r="DO155" s="340"/>
      <c r="DQ155" s="341"/>
      <c r="EJ155" s="398"/>
    </row>
    <row r="156" spans="1:150" s="338" customFormat="1" ht="5.25" customHeight="1" x14ac:dyDescent="0.25">
      <c r="A156" s="420"/>
      <c r="B156" s="420"/>
      <c r="C156" s="420"/>
      <c r="D156" s="420"/>
      <c r="E156" s="420"/>
      <c r="F156" s="420"/>
      <c r="G156" s="420"/>
      <c r="H156" s="420"/>
      <c r="I156" s="420"/>
      <c r="J156" s="420"/>
      <c r="K156" s="420"/>
      <c r="L156" s="420"/>
      <c r="M156" s="420"/>
      <c r="N156" s="420"/>
      <c r="O156" s="420"/>
      <c r="P156" s="421"/>
      <c r="Q156" s="422"/>
      <c r="R156" s="422"/>
      <c r="S156" s="423"/>
      <c r="T156" s="424"/>
      <c r="U156" s="425"/>
      <c r="V156" s="424"/>
      <c r="W156" s="426"/>
      <c r="X156" s="427"/>
      <c r="Y156" s="428"/>
      <c r="Z156" s="426"/>
      <c r="AA156" s="424"/>
      <c r="AB156" s="426"/>
      <c r="AC156" s="429"/>
      <c r="AD156" s="424"/>
      <c r="AE156" s="397"/>
      <c r="AF156" s="430"/>
      <c r="AG156" s="398"/>
      <c r="CK156" s="339"/>
      <c r="CL156" s="339"/>
      <c r="CM156" s="339"/>
      <c r="CN156" s="339"/>
      <c r="CO156" s="303"/>
      <c r="CP156" s="339"/>
      <c r="CQ156" s="351"/>
      <c r="CR156" s="303"/>
      <c r="CT156" s="351"/>
      <c r="CU156" s="303"/>
      <c r="CW156" s="351"/>
      <c r="CX156" s="303"/>
      <c r="CZ156" s="351"/>
      <c r="DA156" s="303"/>
      <c r="DC156" s="351"/>
      <c r="DD156" s="303"/>
      <c r="DG156" s="303"/>
      <c r="DH156" s="303"/>
      <c r="DO156" s="340"/>
      <c r="DQ156" s="341"/>
      <c r="EJ156" s="398"/>
    </row>
    <row r="157" spans="1:150" s="360" customFormat="1" x14ac:dyDescent="0.2">
      <c r="A157" s="343"/>
      <c r="B157" s="343"/>
      <c r="C157" s="343"/>
      <c r="D157" s="343"/>
      <c r="E157" s="343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83"/>
      <c r="Q157" s="384"/>
      <c r="R157" s="384"/>
      <c r="S157" s="30" t="s">
        <v>1548</v>
      </c>
      <c r="T157" s="31">
        <f>COUNTA(S5:S155)</f>
        <v>151</v>
      </c>
      <c r="U157" s="392" t="s">
        <v>1524</v>
      </c>
      <c r="V157" s="32"/>
      <c r="W157" s="34"/>
      <c r="X157" s="385"/>
      <c r="Y157" s="391"/>
      <c r="Z157" s="40"/>
      <c r="AA157" s="33"/>
      <c r="AB157" s="34"/>
      <c r="AC157" s="386"/>
      <c r="AD157" s="33"/>
      <c r="AE157" s="372"/>
      <c r="AF157" s="84"/>
      <c r="AG157" s="373"/>
      <c r="CJ157" s="360" t="str">
        <f t="shared" si="97"/>
        <v/>
      </c>
      <c r="CO157" s="371"/>
      <c r="CQ157" s="374"/>
      <c r="CR157" s="374"/>
      <c r="CT157" s="374"/>
      <c r="CU157" s="374"/>
      <c r="CW157" s="374"/>
      <c r="CX157" s="374"/>
      <c r="CZ157" s="374"/>
      <c r="DA157" s="374"/>
      <c r="DC157" s="374"/>
      <c r="DD157" s="374"/>
      <c r="DG157" s="371"/>
      <c r="DH157" s="371"/>
      <c r="EJ157" s="373"/>
    </row>
    <row r="158" spans="1:150" s="145" customFormat="1" x14ac:dyDescent="0.25">
      <c r="A158" s="109">
        <f t="shared" ref="A158:J158" si="104">SUM(A5:A152)</f>
        <v>7</v>
      </c>
      <c r="B158" s="109">
        <f t="shared" si="104"/>
        <v>40</v>
      </c>
      <c r="C158" s="109">
        <f t="shared" si="104"/>
        <v>108</v>
      </c>
      <c r="D158" s="109">
        <f t="shared" si="104"/>
        <v>27</v>
      </c>
      <c r="E158" s="109">
        <f t="shared" si="104"/>
        <v>47</v>
      </c>
      <c r="F158" s="109">
        <f t="shared" si="104"/>
        <v>5</v>
      </c>
      <c r="G158" s="109">
        <f t="shared" si="104"/>
        <v>3</v>
      </c>
      <c r="H158" s="109">
        <f t="shared" si="104"/>
        <v>34</v>
      </c>
      <c r="I158" s="109">
        <f t="shared" si="104"/>
        <v>32</v>
      </c>
      <c r="J158" s="109">
        <f t="shared" si="104"/>
        <v>14</v>
      </c>
      <c r="K158" s="109">
        <f>SUM(K5:K155)</f>
        <v>12</v>
      </c>
      <c r="L158" s="109">
        <f>SUM(L5:L152)</f>
        <v>21</v>
      </c>
      <c r="M158" s="109">
        <f>SUM(M5:M152)</f>
        <v>6</v>
      </c>
      <c r="N158" s="109">
        <f>SUM(N5:N152)</f>
        <v>7</v>
      </c>
      <c r="O158" s="109">
        <f>SUM(O5:O152)</f>
        <v>1</v>
      </c>
      <c r="P158" s="109">
        <f>SUM(D158+E158+F158+I158+K158+L158+M158)</f>
        <v>150</v>
      </c>
      <c r="Q158" s="110"/>
      <c r="R158" s="110" t="s">
        <v>1514</v>
      </c>
      <c r="S158" s="126" t="s">
        <v>88</v>
      </c>
      <c r="T158" s="138">
        <f>COUNTIF($R$1:$R$156,R158)</f>
        <v>74</v>
      </c>
      <c r="U158" s="349"/>
      <c r="V158" s="138"/>
      <c r="W158" s="275"/>
      <c r="X158" s="138"/>
      <c r="Y158" s="113"/>
      <c r="Z158" s="349"/>
      <c r="AA158" s="138"/>
      <c r="AB158" s="113" t="s">
        <v>1526</v>
      </c>
      <c r="AC158" s="138"/>
      <c r="AD158" s="138"/>
      <c r="AE158" s="350"/>
      <c r="AF158" s="292" t="s">
        <v>382</v>
      </c>
      <c r="AG158" s="293" t="s">
        <v>385</v>
      </c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26"/>
      <c r="CJ158" s="126" t="str">
        <f t="shared" si="97"/>
        <v/>
      </c>
      <c r="CK158" s="115"/>
      <c r="CL158" s="115"/>
      <c r="CM158" s="115"/>
      <c r="CN158" s="115"/>
      <c r="CO158" s="303"/>
      <c r="CP158" s="115"/>
      <c r="CQ158" s="351"/>
      <c r="CR158" s="351"/>
      <c r="CS158" s="115"/>
      <c r="CT158" s="351"/>
      <c r="CU158" s="351"/>
      <c r="CV158" s="115"/>
      <c r="CW158" s="351"/>
      <c r="CX158" s="351"/>
      <c r="CY158" s="115"/>
      <c r="CZ158" s="351"/>
      <c r="DA158" s="351"/>
      <c r="DB158" s="115"/>
      <c r="DC158" s="351"/>
      <c r="DD158" s="351"/>
      <c r="DE158" s="115"/>
      <c r="DF158" s="115"/>
      <c r="DG158" s="303"/>
      <c r="DH158" s="303"/>
      <c r="DI158" s="115"/>
      <c r="DL158" s="115"/>
      <c r="DM158" s="115"/>
      <c r="DN158" s="115"/>
      <c r="DU158" s="126"/>
      <c r="ES158" s="115"/>
      <c r="ET158" s="115"/>
    </row>
    <row r="159" spans="1:150" s="145" customFormat="1" x14ac:dyDescent="0.25">
      <c r="A159" s="126">
        <f t="shared" ref="A159:J159" si="105">SUBTOTAL(9,A5:A152)</f>
        <v>7</v>
      </c>
      <c r="B159" s="126">
        <f t="shared" si="105"/>
        <v>40</v>
      </c>
      <c r="C159" s="126">
        <f t="shared" si="105"/>
        <v>108</v>
      </c>
      <c r="D159" s="126">
        <f t="shared" si="105"/>
        <v>27</v>
      </c>
      <c r="E159" s="126">
        <f t="shared" si="105"/>
        <v>47</v>
      </c>
      <c r="F159" s="126">
        <f t="shared" si="105"/>
        <v>5</v>
      </c>
      <c r="G159" s="126">
        <f t="shared" si="105"/>
        <v>3</v>
      </c>
      <c r="H159" s="126">
        <f t="shared" si="105"/>
        <v>34</v>
      </c>
      <c r="I159" s="126">
        <f t="shared" si="105"/>
        <v>32</v>
      </c>
      <c r="J159" s="126">
        <f t="shared" si="105"/>
        <v>14</v>
      </c>
      <c r="K159" s="126">
        <f>SUBTOTAL(9,K5:K155)</f>
        <v>12</v>
      </c>
      <c r="L159" s="126">
        <f>SUBTOTAL(9,L5:L152)</f>
        <v>21</v>
      </c>
      <c r="M159" s="126">
        <f>SUBTOTAL(9,M5:M152)</f>
        <v>6</v>
      </c>
      <c r="N159" s="126">
        <f>SUBTOTAL(9,N5:N152)</f>
        <v>7</v>
      </c>
      <c r="O159" s="126">
        <f>SUBTOTAL(9,O5:O152)</f>
        <v>1</v>
      </c>
      <c r="P159" s="109">
        <f>SUM(D159+E159+F159+I159+K159+L159+M159)</f>
        <v>150</v>
      </c>
      <c r="Q159" s="110"/>
      <c r="R159" s="110" t="s">
        <v>928</v>
      </c>
      <c r="S159" s="126" t="s">
        <v>1522</v>
      </c>
      <c r="T159" s="138">
        <f t="shared" ref="T159:T164" si="106">COUNTIF($R$1:$R$156,R159)</f>
        <v>37</v>
      </c>
      <c r="U159" s="349"/>
      <c r="V159" s="138"/>
      <c r="W159" s="275"/>
      <c r="X159" s="138"/>
      <c r="Y159" s="113"/>
      <c r="Z159" s="349"/>
      <c r="AA159" s="138" t="s">
        <v>185</v>
      </c>
      <c r="AB159" s="113" t="s">
        <v>886</v>
      </c>
      <c r="AC159" s="138"/>
      <c r="AD159" s="138"/>
      <c r="AE159" s="350"/>
      <c r="AF159" s="292" t="s">
        <v>373</v>
      </c>
      <c r="AG159" s="293" t="s">
        <v>97</v>
      </c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26"/>
      <c r="CJ159" s="126" t="str">
        <f t="shared" si="97"/>
        <v/>
      </c>
      <c r="CK159" s="115"/>
      <c r="CL159" s="115"/>
      <c r="CM159" s="115"/>
      <c r="CN159" s="115"/>
      <c r="CO159" s="303"/>
      <c r="CP159" s="115"/>
      <c r="CQ159" s="351"/>
      <c r="CR159" s="351"/>
      <c r="CS159" s="115"/>
      <c r="CT159" s="351"/>
      <c r="CU159" s="351"/>
      <c r="CV159" s="115"/>
      <c r="CW159" s="351"/>
      <c r="CX159" s="351"/>
      <c r="CY159" s="115"/>
      <c r="CZ159" s="351"/>
      <c r="DA159" s="351"/>
      <c r="DB159" s="115"/>
      <c r="DC159" s="351"/>
      <c r="DD159" s="351"/>
      <c r="DE159" s="115"/>
      <c r="DF159" s="115"/>
      <c r="DG159" s="303"/>
      <c r="DH159" s="303"/>
      <c r="DI159" s="115"/>
      <c r="DL159" s="115"/>
      <c r="DM159" s="115"/>
      <c r="DN159" s="115"/>
      <c r="DO159" s="112" t="s">
        <v>980</v>
      </c>
      <c r="DU159" s="126"/>
      <c r="ES159" s="115"/>
      <c r="ET159" s="115"/>
    </row>
    <row r="160" spans="1:150" s="145" customFormat="1" x14ac:dyDescent="0.25">
      <c r="A160" s="126"/>
      <c r="B160" s="126"/>
      <c r="C160" s="126"/>
      <c r="D160" s="141"/>
      <c r="E160" s="141"/>
      <c r="F160" s="344"/>
      <c r="G160" s="352"/>
      <c r="H160" s="352"/>
      <c r="I160" s="344"/>
      <c r="J160" s="352"/>
      <c r="K160" s="344"/>
      <c r="L160" s="344"/>
      <c r="M160" s="344"/>
      <c r="N160" s="344"/>
      <c r="O160" s="344"/>
      <c r="P160" s="431" t="str">
        <f>IF(O158+P158=T157,"ü","!")</f>
        <v>ü</v>
      </c>
      <c r="Q160" s="110"/>
      <c r="R160" s="110" t="s">
        <v>369</v>
      </c>
      <c r="S160" s="126" t="s">
        <v>150</v>
      </c>
      <c r="T160" s="138">
        <f t="shared" si="106"/>
        <v>13</v>
      </c>
      <c r="U160" s="349"/>
      <c r="V160" s="138"/>
      <c r="W160" s="275"/>
      <c r="X160" s="138"/>
      <c r="Y160" s="113"/>
      <c r="Z160" s="349"/>
      <c r="AA160" s="138" t="s">
        <v>186</v>
      </c>
      <c r="AB160" s="113" t="s">
        <v>1226</v>
      </c>
      <c r="AC160" s="138"/>
      <c r="AD160" s="138"/>
      <c r="AE160" s="350"/>
      <c r="AF160" s="292" t="s">
        <v>375</v>
      </c>
      <c r="AG160" s="293" t="s">
        <v>386</v>
      </c>
      <c r="AH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26"/>
      <c r="CJ160" s="126" t="str">
        <f t="shared" si="97"/>
        <v/>
      </c>
      <c r="CK160" s="115"/>
      <c r="CL160" s="115"/>
      <c r="CM160" s="115"/>
      <c r="CN160" s="115"/>
      <c r="CO160" s="303"/>
      <c r="CP160" s="115"/>
      <c r="CQ160" s="351"/>
      <c r="CR160" s="351"/>
      <c r="CS160" s="115"/>
      <c r="CT160" s="351"/>
      <c r="CU160" s="351"/>
      <c r="CV160" s="115"/>
      <c r="CW160" s="351"/>
      <c r="CX160" s="351"/>
      <c r="CY160" s="115"/>
      <c r="CZ160" s="351"/>
      <c r="DA160" s="351"/>
      <c r="DB160" s="115"/>
      <c r="DC160" s="351"/>
      <c r="DD160" s="351"/>
      <c r="DE160" s="115"/>
      <c r="DF160" s="115"/>
      <c r="DG160" s="303"/>
      <c r="DH160" s="303"/>
      <c r="DI160" s="115"/>
      <c r="DL160" s="115"/>
      <c r="DM160" s="115"/>
      <c r="DN160" s="115"/>
      <c r="DO160" s="115" t="s">
        <v>986</v>
      </c>
      <c r="DU160" s="126"/>
      <c r="EJ160" s="115"/>
      <c r="ES160" s="115"/>
      <c r="ET160" s="115"/>
    </row>
    <row r="161" spans="1:150" s="145" customFormat="1" x14ac:dyDescent="0.25">
      <c r="A161" s="126"/>
      <c r="B161" s="126"/>
      <c r="C161" s="126"/>
      <c r="D161" s="141"/>
      <c r="E161" s="141"/>
      <c r="F161" s="344"/>
      <c r="G161" s="352"/>
      <c r="H161" s="352"/>
      <c r="I161" s="344"/>
      <c r="J161" s="126"/>
      <c r="K161" s="344"/>
      <c r="L161" s="344"/>
      <c r="M161" s="344"/>
      <c r="N161" s="344"/>
      <c r="O161" s="344"/>
      <c r="P161" s="109"/>
      <c r="Q161" s="353"/>
      <c r="R161" s="362" t="s">
        <v>341</v>
      </c>
      <c r="S161" s="126" t="s">
        <v>158</v>
      </c>
      <c r="T161" s="138">
        <f t="shared" si="106"/>
        <v>3</v>
      </c>
      <c r="U161" s="349"/>
      <c r="V161" s="138"/>
      <c r="W161" s="275"/>
      <c r="X161" s="138"/>
      <c r="Y161" s="113"/>
      <c r="Z161" s="349"/>
      <c r="AA161" s="138" t="s">
        <v>189</v>
      </c>
      <c r="AB161" s="113" t="s">
        <v>888</v>
      </c>
      <c r="AC161" s="138"/>
      <c r="AD161" s="138"/>
      <c r="AE161" s="350"/>
      <c r="AF161" s="292" t="s">
        <v>376</v>
      </c>
      <c r="AG161" s="293" t="s">
        <v>110</v>
      </c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AV161" s="115"/>
      <c r="AW161" s="115"/>
      <c r="AX161" s="115"/>
      <c r="AY161" s="115"/>
      <c r="AZ161" s="115"/>
      <c r="BA161" s="115"/>
      <c r="BB161" s="115"/>
      <c r="BC161" s="115"/>
      <c r="BD161" s="115"/>
      <c r="BE161" s="115"/>
      <c r="BF161" s="115"/>
      <c r="BG161" s="115"/>
      <c r="BH161" s="115"/>
      <c r="BI161" s="115"/>
      <c r="BJ161" s="115"/>
      <c r="BK161" s="115"/>
      <c r="BL161" s="115"/>
      <c r="BM161" s="115"/>
      <c r="BN161" s="115"/>
      <c r="BO161" s="115"/>
      <c r="BP161" s="115"/>
      <c r="BQ161" s="115"/>
      <c r="BR161" s="115"/>
      <c r="BS161" s="115"/>
      <c r="BT161" s="115"/>
      <c r="BU161" s="115"/>
      <c r="BV161" s="115"/>
      <c r="BW161" s="115"/>
      <c r="BX161" s="115"/>
      <c r="BY161" s="115"/>
      <c r="BZ161" s="115"/>
      <c r="CA161" s="115"/>
      <c r="CB161" s="115"/>
      <c r="CC161" s="115"/>
      <c r="CD161" s="115"/>
      <c r="CE161" s="115"/>
      <c r="CF161" s="115"/>
      <c r="CG161" s="115"/>
      <c r="CH161" s="115"/>
      <c r="CI161" s="126"/>
      <c r="CJ161" s="126" t="str">
        <f t="shared" si="97"/>
        <v/>
      </c>
      <c r="CK161" s="115"/>
      <c r="CL161" s="115"/>
      <c r="CM161" s="115"/>
      <c r="CN161" s="115"/>
      <c r="CO161" s="303"/>
      <c r="CP161" s="115"/>
      <c r="CQ161" s="351"/>
      <c r="CR161" s="351"/>
      <c r="CS161" s="115"/>
      <c r="CT161" s="351"/>
      <c r="CU161" s="351"/>
      <c r="CV161" s="115"/>
      <c r="CW161" s="351"/>
      <c r="CX161" s="351"/>
      <c r="CY161" s="115"/>
      <c r="CZ161" s="351"/>
      <c r="DA161" s="351"/>
      <c r="DB161" s="115"/>
      <c r="DC161" s="351"/>
      <c r="DD161" s="351"/>
      <c r="DE161" s="115"/>
      <c r="DF161" s="115"/>
      <c r="DG161" s="303"/>
      <c r="DH161" s="303"/>
      <c r="DI161" s="115"/>
      <c r="DL161" s="115"/>
      <c r="DM161" s="115"/>
      <c r="DN161" s="115"/>
      <c r="DO161" s="115" t="s">
        <v>987</v>
      </c>
      <c r="DU161" s="126"/>
      <c r="EJ161" s="115"/>
      <c r="ES161" s="115"/>
      <c r="ET161" s="115"/>
    </row>
    <row r="162" spans="1:150" s="145" customFormat="1" x14ac:dyDescent="0.25">
      <c r="A162" s="126"/>
      <c r="B162" s="126"/>
      <c r="C162" s="126"/>
      <c r="D162" s="141"/>
      <c r="E162" s="141"/>
      <c r="F162" s="344"/>
      <c r="G162" s="352"/>
      <c r="H162" s="352"/>
      <c r="I162" s="344"/>
      <c r="J162" s="126"/>
      <c r="K162" s="344"/>
      <c r="L162" s="344"/>
      <c r="M162" s="344"/>
      <c r="N162" s="344"/>
      <c r="O162" s="344"/>
      <c r="P162" s="109"/>
      <c r="Q162" s="110"/>
      <c r="R162" s="110" t="s">
        <v>368</v>
      </c>
      <c r="S162" s="126" t="s">
        <v>161</v>
      </c>
      <c r="T162" s="138">
        <f t="shared" si="106"/>
        <v>8</v>
      </c>
      <c r="U162" s="349"/>
      <c r="V162" s="138"/>
      <c r="W162" s="275"/>
      <c r="X162" s="138"/>
      <c r="Y162" s="113"/>
      <c r="Z162" s="349"/>
      <c r="AA162" s="138" t="s">
        <v>876</v>
      </c>
      <c r="AB162" s="113" t="s">
        <v>1227</v>
      </c>
      <c r="AC162" s="138"/>
      <c r="AD162" s="138"/>
      <c r="AE162" s="350"/>
      <c r="AF162" s="292" t="s">
        <v>379</v>
      </c>
      <c r="AG162" s="293" t="s">
        <v>387</v>
      </c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15"/>
      <c r="BL162" s="115"/>
      <c r="BM162" s="115"/>
      <c r="BN162" s="115"/>
      <c r="BO162" s="115"/>
      <c r="BP162" s="115"/>
      <c r="BQ162" s="115"/>
      <c r="BR162" s="115"/>
      <c r="BS162" s="115"/>
      <c r="BT162" s="115"/>
      <c r="BU162" s="115"/>
      <c r="BV162" s="115"/>
      <c r="BW162" s="115"/>
      <c r="BX162" s="115"/>
      <c r="BY162" s="115"/>
      <c r="BZ162" s="115"/>
      <c r="CA162" s="115"/>
      <c r="CB162" s="115"/>
      <c r="CC162" s="115"/>
      <c r="CD162" s="115"/>
      <c r="CE162" s="115"/>
      <c r="CF162" s="115"/>
      <c r="CG162" s="115"/>
      <c r="CH162" s="115"/>
      <c r="CI162" s="126"/>
      <c r="CJ162" s="126" t="str">
        <f t="shared" si="97"/>
        <v/>
      </c>
      <c r="CK162" s="115"/>
      <c r="CL162" s="115"/>
      <c r="CM162" s="115"/>
      <c r="CN162" s="115"/>
      <c r="CO162" s="303"/>
      <c r="CP162" s="115"/>
      <c r="CQ162" s="351"/>
      <c r="CR162" s="351"/>
      <c r="CS162" s="115"/>
      <c r="CT162" s="351"/>
      <c r="CU162" s="351"/>
      <c r="CV162" s="115"/>
      <c r="CW162" s="351"/>
      <c r="CX162" s="351"/>
      <c r="CY162" s="115"/>
      <c r="CZ162" s="351"/>
      <c r="DA162" s="351"/>
      <c r="DB162" s="115"/>
      <c r="DC162" s="351"/>
      <c r="DD162" s="351"/>
      <c r="DE162" s="115"/>
      <c r="DF162" s="115"/>
      <c r="DG162" s="303"/>
      <c r="DH162" s="303"/>
      <c r="DI162" s="115"/>
      <c r="DL162" s="115"/>
      <c r="DM162" s="115"/>
      <c r="DN162" s="115"/>
      <c r="DO162" s="115" t="s">
        <v>988</v>
      </c>
      <c r="DU162" s="126"/>
      <c r="EJ162" s="115"/>
      <c r="ES162" s="115"/>
      <c r="ET162" s="115"/>
    </row>
    <row r="163" spans="1:150" s="115" customFormat="1" x14ac:dyDescent="0.25">
      <c r="A163" s="126"/>
      <c r="B163" s="126"/>
      <c r="C163" s="126"/>
      <c r="D163" s="141"/>
      <c r="E163" s="141"/>
      <c r="F163" s="344"/>
      <c r="G163" s="352"/>
      <c r="H163" s="352"/>
      <c r="I163" s="344"/>
      <c r="J163" s="352"/>
      <c r="K163" s="344"/>
      <c r="L163" s="344"/>
      <c r="M163" s="344"/>
      <c r="N163" s="344"/>
      <c r="O163" s="344"/>
      <c r="P163" s="109"/>
      <c r="Q163" s="110"/>
      <c r="R163" s="110" t="s">
        <v>367</v>
      </c>
      <c r="S163" s="126" t="s">
        <v>166</v>
      </c>
      <c r="T163" s="138">
        <f t="shared" si="106"/>
        <v>3</v>
      </c>
      <c r="U163" s="349"/>
      <c r="V163" s="138"/>
      <c r="W163" s="275"/>
      <c r="X163" s="138"/>
      <c r="Y163" s="113"/>
      <c r="Z163" s="349"/>
      <c r="AA163" s="138" t="s">
        <v>887</v>
      </c>
      <c r="AB163" s="113" t="s">
        <v>1288</v>
      </c>
      <c r="AC163" s="138"/>
      <c r="AD163" s="138"/>
      <c r="AE163" s="350"/>
      <c r="AF163" s="292" t="s">
        <v>394</v>
      </c>
      <c r="AG163" s="293" t="s">
        <v>395</v>
      </c>
      <c r="CI163" s="126"/>
      <c r="CJ163" s="126" t="str">
        <f t="shared" si="97"/>
        <v/>
      </c>
      <c r="CO163" s="303"/>
      <c r="CQ163" s="351"/>
      <c r="CR163" s="351"/>
      <c r="CT163" s="351"/>
      <c r="CU163" s="351"/>
      <c r="CW163" s="351"/>
      <c r="CX163" s="351"/>
      <c r="CZ163" s="351"/>
      <c r="DA163" s="351"/>
      <c r="DC163" s="351"/>
      <c r="DD163" s="351"/>
      <c r="DG163" s="303"/>
      <c r="DH163" s="303"/>
      <c r="DJ163" s="145"/>
      <c r="DK163" s="145"/>
      <c r="DO163" s="115" t="s">
        <v>981</v>
      </c>
      <c r="DU163" s="126"/>
    </row>
    <row r="164" spans="1:150" s="115" customFormat="1" x14ac:dyDescent="0.25">
      <c r="A164" s="126"/>
      <c r="B164" s="126"/>
      <c r="C164" s="126"/>
      <c r="D164" s="141"/>
      <c r="E164" s="141"/>
      <c r="F164" s="344"/>
      <c r="G164" s="352"/>
      <c r="H164" s="352"/>
      <c r="I164" s="344"/>
      <c r="J164" s="352"/>
      <c r="K164" s="344"/>
      <c r="L164" s="344"/>
      <c r="M164" s="344"/>
      <c r="N164" s="344"/>
      <c r="O164" s="344"/>
      <c r="P164" s="109"/>
      <c r="Q164" s="110"/>
      <c r="R164" s="110" t="s">
        <v>1513</v>
      </c>
      <c r="S164" s="126" t="s">
        <v>249</v>
      </c>
      <c r="T164" s="138">
        <f t="shared" si="106"/>
        <v>13</v>
      </c>
      <c r="U164" s="349"/>
      <c r="V164" s="138"/>
      <c r="W164" s="275"/>
      <c r="X164" s="138"/>
      <c r="Y164" s="113"/>
      <c r="Z164" s="349"/>
      <c r="AA164" s="354"/>
      <c r="AB164" s="113"/>
      <c r="AC164" s="138"/>
      <c r="AD164" s="138"/>
      <c r="AE164" s="350"/>
      <c r="AF164" s="292" t="s">
        <v>383</v>
      </c>
      <c r="AG164" s="293" t="s">
        <v>388</v>
      </c>
      <c r="AI164" s="126"/>
      <c r="AJ164" s="126"/>
      <c r="AK164" s="126"/>
      <c r="AL164" s="126"/>
      <c r="CI164" s="126"/>
      <c r="CJ164" s="126" t="str">
        <f t="shared" si="97"/>
        <v/>
      </c>
      <c r="CO164" s="303"/>
      <c r="CQ164" s="351"/>
      <c r="CR164" s="351"/>
      <c r="CT164" s="351"/>
      <c r="CU164" s="351"/>
      <c r="CW164" s="351"/>
      <c r="CX164" s="351"/>
      <c r="CZ164" s="351"/>
      <c r="DA164" s="351"/>
      <c r="DC164" s="351"/>
      <c r="DD164" s="351"/>
      <c r="DG164" s="303"/>
      <c r="DH164" s="303"/>
      <c r="DJ164" s="145"/>
      <c r="DK164" s="145"/>
      <c r="DO164" s="115" t="s">
        <v>982</v>
      </c>
      <c r="DU164" s="126"/>
    </row>
    <row r="165" spans="1:150" s="115" customFormat="1" x14ac:dyDescent="0.25">
      <c r="A165" s="126"/>
      <c r="B165" s="126"/>
      <c r="C165" s="126"/>
      <c r="D165" s="141"/>
      <c r="E165" s="141"/>
      <c r="F165" s="344"/>
      <c r="G165" s="352"/>
      <c r="H165" s="352"/>
      <c r="I165" s="344"/>
      <c r="J165" s="352"/>
      <c r="K165" s="344"/>
      <c r="L165" s="344"/>
      <c r="M165" s="344"/>
      <c r="N165" s="344"/>
      <c r="O165" s="344"/>
      <c r="P165" s="109"/>
      <c r="Q165" s="110"/>
      <c r="R165" s="110"/>
      <c r="S165" s="126"/>
      <c r="T165" s="138">
        <f>SUM(T158:T164)</f>
        <v>151</v>
      </c>
      <c r="U165" s="349"/>
      <c r="V165" s="138"/>
      <c r="W165" s="275"/>
      <c r="X165" s="138"/>
      <c r="Y165" s="113"/>
      <c r="Z165" s="349"/>
      <c r="AA165" s="138"/>
      <c r="AB165" s="113"/>
      <c r="AC165" s="138"/>
      <c r="AD165" s="138"/>
      <c r="AE165" s="350"/>
      <c r="AF165" s="294" t="s">
        <v>365</v>
      </c>
      <c r="AG165" s="295" t="s">
        <v>249</v>
      </c>
      <c r="AI165" s="126"/>
      <c r="AJ165" s="126"/>
      <c r="AK165" s="126"/>
      <c r="CI165" s="126"/>
      <c r="CJ165" s="126" t="str">
        <f t="shared" si="97"/>
        <v/>
      </c>
      <c r="CO165" s="303"/>
      <c r="CQ165" s="351"/>
      <c r="CR165" s="351"/>
      <c r="CT165" s="351"/>
      <c r="CU165" s="351"/>
      <c r="CW165" s="351"/>
      <c r="CX165" s="351"/>
      <c r="CZ165" s="351"/>
      <c r="DA165" s="351"/>
      <c r="DC165" s="351"/>
      <c r="DD165" s="351"/>
      <c r="DG165" s="303"/>
      <c r="DH165" s="303"/>
      <c r="DJ165" s="145"/>
      <c r="DK165" s="145"/>
      <c r="DO165" s="115" t="s">
        <v>989</v>
      </c>
      <c r="DU165" s="126"/>
    </row>
    <row r="166" spans="1:150" s="115" customFormat="1" x14ac:dyDescent="0.25">
      <c r="A166" s="126"/>
      <c r="B166" s="126"/>
      <c r="C166" s="126"/>
      <c r="D166" s="141"/>
      <c r="E166" s="141"/>
      <c r="F166" s="344"/>
      <c r="G166" s="352"/>
      <c r="H166" s="352"/>
      <c r="I166" s="344"/>
      <c r="J166" s="352"/>
      <c r="K166" s="344"/>
      <c r="L166" s="344"/>
      <c r="M166" s="344"/>
      <c r="N166" s="344"/>
      <c r="O166" s="344"/>
      <c r="P166" s="109"/>
      <c r="Q166" s="110"/>
      <c r="R166" s="110"/>
      <c r="S166" s="126"/>
      <c r="T166" s="138"/>
      <c r="U166" s="349"/>
      <c r="V166" s="138"/>
      <c r="W166" s="275"/>
      <c r="X166" s="138"/>
      <c r="Y166" s="113"/>
      <c r="Z166" s="349"/>
      <c r="AA166" s="138"/>
      <c r="AB166" s="113"/>
      <c r="AC166" s="138"/>
      <c r="AD166" s="138"/>
      <c r="AE166" s="350"/>
      <c r="AF166" s="126"/>
      <c r="AG166" s="126"/>
      <c r="AI166" s="126"/>
      <c r="AJ166" s="126"/>
      <c r="AK166" s="126"/>
      <c r="AL166" s="126"/>
      <c r="CO166" s="303"/>
      <c r="CQ166" s="351"/>
      <c r="CR166" s="351"/>
      <c r="CT166" s="351"/>
      <c r="CU166" s="351"/>
      <c r="CW166" s="351"/>
      <c r="CX166" s="351"/>
      <c r="CZ166" s="351"/>
      <c r="DA166" s="351"/>
      <c r="DC166" s="351"/>
      <c r="DD166" s="351"/>
      <c r="DG166" s="303"/>
      <c r="DH166" s="303"/>
      <c r="DJ166" s="145"/>
      <c r="DK166" s="145"/>
      <c r="DO166" s="115" t="s">
        <v>990</v>
      </c>
    </row>
    <row r="167" spans="1:150" s="115" customFormat="1" x14ac:dyDescent="0.25">
      <c r="A167" s="126"/>
      <c r="B167" s="126"/>
      <c r="C167" s="126"/>
      <c r="D167" s="141"/>
      <c r="E167" s="141"/>
      <c r="F167" s="344"/>
      <c r="G167" s="352"/>
      <c r="H167" s="352"/>
      <c r="I167" s="344"/>
      <c r="J167" s="352"/>
      <c r="K167" s="344"/>
      <c r="L167" s="344"/>
      <c r="M167" s="344"/>
      <c r="N167" s="344"/>
      <c r="O167" s="344"/>
      <c r="P167" s="109"/>
      <c r="Q167" s="110"/>
      <c r="R167" s="110"/>
      <c r="S167" s="126"/>
      <c r="T167" s="138"/>
      <c r="U167" s="349"/>
      <c r="V167" s="138"/>
      <c r="W167" s="275"/>
      <c r="X167" s="138"/>
      <c r="Y167" s="113"/>
      <c r="Z167" s="349"/>
      <c r="AA167" s="138"/>
      <c r="AB167" s="113"/>
      <c r="AC167" s="138"/>
      <c r="AD167" s="138"/>
      <c r="AE167" s="350"/>
      <c r="AF167" s="126" t="s">
        <v>408</v>
      </c>
      <c r="AG167" s="126"/>
      <c r="CO167" s="303"/>
      <c r="CQ167" s="351"/>
      <c r="CR167" s="351"/>
      <c r="CT167" s="351"/>
      <c r="CU167" s="351"/>
      <c r="CW167" s="351"/>
      <c r="CX167" s="351"/>
      <c r="CZ167" s="351"/>
      <c r="DA167" s="351"/>
      <c r="DC167" s="351"/>
      <c r="DD167" s="351"/>
      <c r="DG167" s="303"/>
      <c r="DH167" s="303"/>
      <c r="DJ167" s="145"/>
      <c r="DK167" s="145"/>
      <c r="DO167" s="115" t="s">
        <v>991</v>
      </c>
    </row>
    <row r="168" spans="1:150" s="115" customFormat="1" ht="40.5" x14ac:dyDescent="0.25">
      <c r="A168" s="126"/>
      <c r="B168" s="126"/>
      <c r="C168" s="126"/>
      <c r="D168" s="141"/>
      <c r="E168" s="141"/>
      <c r="F168" s="344"/>
      <c r="G168" s="352"/>
      <c r="H168" s="352"/>
      <c r="I168" s="344"/>
      <c r="J168" s="352"/>
      <c r="K168" s="344"/>
      <c r="L168" s="344"/>
      <c r="M168" s="344"/>
      <c r="N168" s="344"/>
      <c r="O168" s="344"/>
      <c r="P168" s="109"/>
      <c r="Q168" s="110"/>
      <c r="R168" s="110"/>
      <c r="S168" s="113"/>
      <c r="T168" s="138"/>
      <c r="U168" s="349"/>
      <c r="V168" s="138"/>
      <c r="W168" s="275"/>
      <c r="X168" s="138"/>
      <c r="Y168" s="113"/>
      <c r="Z168" s="349"/>
      <c r="AA168" s="138"/>
      <c r="AB168" s="113"/>
      <c r="AC168" s="138"/>
      <c r="AD168" s="138"/>
      <c r="AE168" s="350"/>
      <c r="AF168" s="349" t="s">
        <v>1579</v>
      </c>
      <c r="AG168" s="126"/>
      <c r="CO168" s="303"/>
      <c r="CQ168" s="351"/>
      <c r="CR168" s="351"/>
      <c r="CT168" s="351"/>
      <c r="CU168" s="351"/>
      <c r="CW168" s="351"/>
      <c r="CX168" s="351"/>
      <c r="CZ168" s="351"/>
      <c r="DA168" s="351"/>
      <c r="DC168" s="351"/>
      <c r="DD168" s="351"/>
      <c r="DG168" s="303"/>
      <c r="DH168" s="303"/>
      <c r="DJ168" s="145"/>
      <c r="DK168" s="145"/>
      <c r="DO168" s="115" t="s">
        <v>983</v>
      </c>
    </row>
    <row r="169" spans="1:150" s="115" customFormat="1" x14ac:dyDescent="0.25">
      <c r="A169" s="126"/>
      <c r="B169" s="126"/>
      <c r="C169" s="126"/>
      <c r="D169" s="141"/>
      <c r="E169" s="141"/>
      <c r="F169" s="344"/>
      <c r="G169" s="352"/>
      <c r="H169" s="352"/>
      <c r="I169" s="344"/>
      <c r="J169" s="352"/>
      <c r="K169" s="344"/>
      <c r="L169" s="344"/>
      <c r="M169" s="344"/>
      <c r="N169" s="344"/>
      <c r="O169" s="344"/>
      <c r="P169" s="109"/>
      <c r="Q169" s="110"/>
      <c r="R169" s="110"/>
      <c r="S169" s="113"/>
      <c r="T169" s="138"/>
      <c r="U169" s="349"/>
      <c r="V169" s="138"/>
      <c r="W169" s="275"/>
      <c r="X169" s="138"/>
      <c r="Y169" s="113"/>
      <c r="Z169" s="349"/>
      <c r="AA169" s="138"/>
      <c r="AB169" s="113"/>
      <c r="AC169" s="138"/>
      <c r="AD169" s="138"/>
      <c r="AE169" s="350"/>
      <c r="AF169" s="126"/>
      <c r="AG169" s="126"/>
      <c r="CO169" s="303"/>
      <c r="CQ169" s="351"/>
      <c r="CR169" s="351"/>
      <c r="CT169" s="351"/>
      <c r="CU169" s="351"/>
      <c r="CW169" s="351"/>
      <c r="CX169" s="351"/>
      <c r="CZ169" s="351"/>
      <c r="DA169" s="351"/>
      <c r="DC169" s="351"/>
      <c r="DD169" s="351"/>
      <c r="DG169" s="303"/>
      <c r="DH169" s="303"/>
      <c r="DJ169" s="145"/>
      <c r="DK169" s="145"/>
      <c r="DO169" s="115" t="s">
        <v>984</v>
      </c>
    </row>
    <row r="170" spans="1:150" s="115" customFormat="1" x14ac:dyDescent="0.25">
      <c r="A170" s="126"/>
      <c r="B170" s="126"/>
      <c r="C170" s="126"/>
      <c r="D170" s="141"/>
      <c r="E170" s="141"/>
      <c r="F170" s="344"/>
      <c r="G170" s="352"/>
      <c r="H170" s="352"/>
      <c r="I170" s="344"/>
      <c r="J170" s="352"/>
      <c r="K170" s="344"/>
      <c r="L170" s="344"/>
      <c r="M170" s="344"/>
      <c r="N170" s="344"/>
      <c r="O170" s="344"/>
      <c r="P170" s="109"/>
      <c r="Q170" s="110"/>
      <c r="R170" s="110"/>
      <c r="S170" s="113"/>
      <c r="T170" s="138"/>
      <c r="U170" s="349"/>
      <c r="V170" s="138"/>
      <c r="W170" s="275"/>
      <c r="X170" s="138"/>
      <c r="Y170" s="113"/>
      <c r="Z170" s="349"/>
      <c r="AA170" s="138"/>
      <c r="AB170" s="113"/>
      <c r="AC170" s="138"/>
      <c r="AD170" s="138"/>
      <c r="AE170" s="350"/>
      <c r="AF170" s="126" t="s">
        <v>411</v>
      </c>
      <c r="AG170" s="126"/>
      <c r="AI170" s="126"/>
      <c r="AJ170" s="126"/>
      <c r="AK170" s="126"/>
      <c r="CO170" s="303"/>
      <c r="CQ170" s="351"/>
      <c r="CR170" s="351"/>
      <c r="CT170" s="351"/>
      <c r="CU170" s="351"/>
      <c r="CW170" s="351"/>
      <c r="CX170" s="351"/>
      <c r="CZ170" s="351"/>
      <c r="DA170" s="351"/>
      <c r="DC170" s="351"/>
      <c r="DD170" s="351"/>
      <c r="DG170" s="303"/>
      <c r="DH170" s="303"/>
      <c r="DJ170" s="145"/>
      <c r="DK170" s="145"/>
      <c r="DO170" s="115" t="s">
        <v>992</v>
      </c>
    </row>
    <row r="171" spans="1:150" s="115" customFormat="1" ht="40.5" x14ac:dyDescent="0.25">
      <c r="A171" s="126"/>
      <c r="B171" s="126"/>
      <c r="C171" s="126"/>
      <c r="D171" s="141"/>
      <c r="E171" s="141"/>
      <c r="F171" s="344"/>
      <c r="G171" s="352"/>
      <c r="H171" s="352"/>
      <c r="I171" s="344"/>
      <c r="J171" s="352"/>
      <c r="K171" s="344"/>
      <c r="L171" s="344"/>
      <c r="M171" s="344"/>
      <c r="N171" s="344"/>
      <c r="O171" s="344"/>
      <c r="P171" s="109"/>
      <c r="Q171" s="110"/>
      <c r="R171" s="110"/>
      <c r="S171" s="126"/>
      <c r="T171" s="138"/>
      <c r="U171" s="349"/>
      <c r="V171" s="138"/>
      <c r="W171" s="275"/>
      <c r="X171" s="138"/>
      <c r="Y171" s="113"/>
      <c r="Z171" s="349"/>
      <c r="AA171" s="138"/>
      <c r="AB171" s="113"/>
      <c r="AC171" s="138"/>
      <c r="AD171" s="138"/>
      <c r="AE171" s="350"/>
      <c r="AF171" s="349" t="s">
        <v>1580</v>
      </c>
      <c r="AG171" s="126"/>
      <c r="CO171" s="303"/>
      <c r="CQ171" s="351"/>
      <c r="CR171" s="351"/>
      <c r="CT171" s="351"/>
      <c r="CU171" s="351"/>
      <c r="CW171" s="351"/>
      <c r="CX171" s="351"/>
      <c r="CZ171" s="351"/>
      <c r="DA171" s="351"/>
      <c r="DC171" s="351"/>
      <c r="DD171" s="351"/>
      <c r="DG171" s="303"/>
      <c r="DH171" s="303"/>
      <c r="DJ171" s="145"/>
      <c r="DK171" s="145"/>
      <c r="DO171" s="115" t="s">
        <v>985</v>
      </c>
    </row>
    <row r="172" spans="1:150" s="115" customFormat="1" x14ac:dyDescent="0.25">
      <c r="A172" s="126"/>
      <c r="B172" s="126"/>
      <c r="C172" s="126"/>
      <c r="D172" s="141"/>
      <c r="E172" s="141"/>
      <c r="F172" s="344"/>
      <c r="G172" s="352"/>
      <c r="H172" s="352"/>
      <c r="I172" s="344"/>
      <c r="J172" s="352"/>
      <c r="K172" s="344"/>
      <c r="L172" s="344"/>
      <c r="M172" s="344"/>
      <c r="N172" s="344"/>
      <c r="O172" s="344"/>
      <c r="P172" s="109"/>
      <c r="Q172" s="110"/>
      <c r="R172" s="110"/>
      <c r="S172" s="126"/>
      <c r="T172" s="138"/>
      <c r="U172" s="349"/>
      <c r="V172" s="138"/>
      <c r="W172" s="275"/>
      <c r="X172" s="138"/>
      <c r="Y172" s="113"/>
      <c r="Z172" s="349"/>
      <c r="AA172" s="138"/>
      <c r="AB172" s="113"/>
      <c r="AC172" s="138"/>
      <c r="AD172" s="138"/>
      <c r="AE172" s="138"/>
      <c r="AG172" s="126"/>
      <c r="CO172" s="303"/>
      <c r="CQ172" s="351"/>
      <c r="CR172" s="351"/>
      <c r="CT172" s="351"/>
      <c r="CU172" s="351"/>
      <c r="CW172" s="351"/>
      <c r="CX172" s="351"/>
      <c r="CZ172" s="351"/>
      <c r="DA172" s="351"/>
      <c r="DC172" s="351"/>
      <c r="DD172" s="351"/>
      <c r="DG172" s="303"/>
      <c r="DH172" s="303"/>
      <c r="DJ172" s="145"/>
      <c r="DK172" s="145"/>
      <c r="DP172" s="112" t="s">
        <v>993</v>
      </c>
    </row>
    <row r="173" spans="1:150" s="115" customFormat="1" x14ac:dyDescent="0.25">
      <c r="D173" s="351"/>
      <c r="E173" s="351"/>
      <c r="F173" s="355"/>
      <c r="G173" s="356"/>
      <c r="H173" s="356"/>
      <c r="I173" s="355"/>
      <c r="J173" s="356"/>
      <c r="K173" s="355"/>
      <c r="L173" s="355"/>
      <c r="M173" s="355"/>
      <c r="N173" s="355"/>
      <c r="O173" s="355"/>
      <c r="P173" s="114"/>
      <c r="Q173" s="111"/>
      <c r="R173" s="111"/>
      <c r="T173" s="303"/>
      <c r="U173" s="357"/>
      <c r="V173" s="303"/>
      <c r="W173" s="358"/>
      <c r="X173" s="303"/>
      <c r="Y173" s="113"/>
      <c r="Z173" s="357"/>
      <c r="AA173" s="303"/>
      <c r="AB173" s="359"/>
      <c r="AC173" s="303"/>
      <c r="AD173" s="303"/>
      <c r="AE173" s="303"/>
      <c r="AF173" s="360"/>
      <c r="CO173" s="303"/>
      <c r="CQ173" s="351"/>
      <c r="CR173" s="351"/>
      <c r="CT173" s="351"/>
      <c r="CU173" s="351"/>
      <c r="CW173" s="351"/>
      <c r="CX173" s="351"/>
      <c r="CZ173" s="351"/>
      <c r="DA173" s="351"/>
      <c r="DC173" s="351"/>
      <c r="DD173" s="351"/>
      <c r="DG173" s="303"/>
      <c r="DH173" s="303"/>
      <c r="DJ173" s="145"/>
      <c r="DK173" s="145"/>
      <c r="DP173" s="115" t="s">
        <v>994</v>
      </c>
    </row>
    <row r="174" spans="1:150" s="115" customFormat="1" x14ac:dyDescent="0.25">
      <c r="D174" s="351"/>
      <c r="E174" s="351"/>
      <c r="F174" s="355"/>
      <c r="G174" s="356"/>
      <c r="H174" s="356"/>
      <c r="I174" s="355"/>
      <c r="J174" s="356"/>
      <c r="K174" s="355"/>
      <c r="L174" s="355"/>
      <c r="M174" s="355"/>
      <c r="N174" s="355"/>
      <c r="O174" s="355"/>
      <c r="P174" s="114"/>
      <c r="Q174" s="111"/>
      <c r="R174" s="111"/>
      <c r="T174" s="303"/>
      <c r="U174" s="357"/>
      <c r="V174" s="303"/>
      <c r="W174" s="358"/>
      <c r="X174" s="303"/>
      <c r="Y174" s="113"/>
      <c r="Z174" s="357"/>
      <c r="AA174" s="303"/>
      <c r="AB174" s="359"/>
      <c r="AC174" s="303"/>
      <c r="AD174" s="303"/>
      <c r="AE174" s="303"/>
      <c r="AF174" s="360"/>
      <c r="CO174" s="303"/>
      <c r="CQ174" s="351"/>
      <c r="CR174" s="351"/>
      <c r="CT174" s="351"/>
      <c r="CU174" s="351"/>
      <c r="CW174" s="351"/>
      <c r="CX174" s="351"/>
      <c r="CZ174" s="351"/>
      <c r="DA174" s="351"/>
      <c r="DC174" s="351"/>
      <c r="DD174" s="351"/>
      <c r="DG174" s="303"/>
      <c r="DH174" s="303"/>
      <c r="DJ174" s="145"/>
      <c r="DK174" s="145"/>
      <c r="DP174" s="115" t="s">
        <v>995</v>
      </c>
    </row>
    <row r="175" spans="1:150" s="115" customFormat="1" x14ac:dyDescent="0.25">
      <c r="D175" s="351"/>
      <c r="E175" s="351"/>
      <c r="F175" s="355"/>
      <c r="G175" s="356"/>
      <c r="H175" s="356"/>
      <c r="I175" s="355"/>
      <c r="J175" s="356"/>
      <c r="K175" s="355"/>
      <c r="L175" s="355"/>
      <c r="M175" s="355"/>
      <c r="N175" s="355"/>
      <c r="O175" s="355"/>
      <c r="P175" s="114"/>
      <c r="Q175" s="111"/>
      <c r="R175" s="111"/>
      <c r="T175" s="303"/>
      <c r="U175" s="357"/>
      <c r="V175" s="303"/>
      <c r="W175" s="358"/>
      <c r="X175" s="303"/>
      <c r="Y175" s="113"/>
      <c r="Z175" s="357"/>
      <c r="AA175" s="303"/>
      <c r="AB175" s="359"/>
      <c r="AC175" s="303"/>
      <c r="AD175" s="303"/>
      <c r="AE175" s="303"/>
      <c r="AF175" s="360"/>
      <c r="CO175" s="303"/>
      <c r="CQ175" s="351"/>
      <c r="CR175" s="351"/>
      <c r="CT175" s="351"/>
      <c r="CU175" s="351"/>
      <c r="CW175" s="351"/>
      <c r="CX175" s="351"/>
      <c r="CZ175" s="351"/>
      <c r="DA175" s="351"/>
      <c r="DC175" s="351"/>
      <c r="DD175" s="351"/>
      <c r="DG175" s="303"/>
      <c r="DH175" s="303"/>
      <c r="DJ175" s="145"/>
      <c r="DK175" s="145"/>
      <c r="DP175" s="115" t="s">
        <v>996</v>
      </c>
    </row>
    <row r="176" spans="1:150" s="115" customFormat="1" x14ac:dyDescent="0.25">
      <c r="D176" s="351"/>
      <c r="E176" s="351"/>
      <c r="F176" s="355"/>
      <c r="G176" s="356"/>
      <c r="H176" s="356"/>
      <c r="I176" s="355"/>
      <c r="J176" s="356"/>
      <c r="K176" s="355"/>
      <c r="L176" s="355"/>
      <c r="M176" s="355"/>
      <c r="N176" s="355"/>
      <c r="O176" s="355"/>
      <c r="P176" s="114"/>
      <c r="Q176" s="111"/>
      <c r="R176" s="111"/>
      <c r="T176" s="303"/>
      <c r="U176" s="357"/>
      <c r="V176" s="303"/>
      <c r="W176" s="358"/>
      <c r="X176" s="303"/>
      <c r="Y176" s="113"/>
      <c r="Z176" s="357"/>
      <c r="AA176" s="303"/>
      <c r="AB176" s="359"/>
      <c r="AC176" s="303"/>
      <c r="AD176" s="303"/>
      <c r="AE176" s="303"/>
      <c r="AF176" s="360"/>
      <c r="CO176" s="303"/>
      <c r="CQ176" s="351"/>
      <c r="CR176" s="351"/>
      <c r="CT176" s="351"/>
      <c r="CU176" s="351"/>
      <c r="CW176" s="351"/>
      <c r="CX176" s="351"/>
      <c r="CZ176" s="351"/>
      <c r="DA176" s="351"/>
      <c r="DC176" s="351"/>
      <c r="DD176" s="351"/>
      <c r="DG176" s="303"/>
      <c r="DH176" s="303"/>
      <c r="DJ176" s="145"/>
      <c r="DK176" s="145"/>
      <c r="DP176" s="115" t="s">
        <v>997</v>
      </c>
    </row>
    <row r="177" spans="4:119" s="115" customFormat="1" x14ac:dyDescent="0.25">
      <c r="D177" s="351"/>
      <c r="E177" s="351"/>
      <c r="F177" s="355"/>
      <c r="G177" s="356"/>
      <c r="H177" s="356"/>
      <c r="I177" s="355"/>
      <c r="J177" s="356"/>
      <c r="K177" s="355"/>
      <c r="L177" s="355"/>
      <c r="M177" s="355"/>
      <c r="N177" s="355"/>
      <c r="O177" s="355"/>
      <c r="P177" s="114"/>
      <c r="Q177" s="111"/>
      <c r="R177" s="111"/>
      <c r="T177" s="303"/>
      <c r="U177" s="357"/>
      <c r="V177" s="303"/>
      <c r="W177" s="358"/>
      <c r="X177" s="303"/>
      <c r="Y177" s="113"/>
      <c r="Z177" s="357"/>
      <c r="AA177" s="303"/>
      <c r="AB177" s="359"/>
      <c r="AC177" s="303"/>
      <c r="AD177" s="303"/>
      <c r="AE177" s="303"/>
      <c r="AF177" s="360"/>
      <c r="CO177" s="303"/>
      <c r="CQ177" s="351"/>
      <c r="CR177" s="351"/>
      <c r="CT177" s="351"/>
      <c r="CU177" s="351"/>
      <c r="CW177" s="351"/>
      <c r="CX177" s="351"/>
      <c r="CZ177" s="351"/>
      <c r="DA177" s="351"/>
      <c r="DC177" s="351"/>
      <c r="DD177" s="351"/>
      <c r="DG177" s="303"/>
      <c r="DH177" s="303"/>
      <c r="DJ177" s="145"/>
      <c r="DK177" s="145"/>
    </row>
    <row r="178" spans="4:119" s="115" customFormat="1" x14ac:dyDescent="0.25">
      <c r="D178" s="351"/>
      <c r="E178" s="351"/>
      <c r="F178" s="355"/>
      <c r="G178" s="356"/>
      <c r="H178" s="356"/>
      <c r="I178" s="355"/>
      <c r="J178" s="356"/>
      <c r="K178" s="355"/>
      <c r="L178" s="355"/>
      <c r="M178" s="355"/>
      <c r="N178" s="355"/>
      <c r="O178" s="355"/>
      <c r="P178" s="114"/>
      <c r="Q178" s="111"/>
      <c r="R178" s="111"/>
      <c r="T178" s="303"/>
      <c r="U178" s="357"/>
      <c r="V178" s="303"/>
      <c r="W178" s="358"/>
      <c r="X178" s="303"/>
      <c r="Y178" s="113"/>
      <c r="Z178" s="357"/>
      <c r="AA178" s="303"/>
      <c r="AB178" s="359"/>
      <c r="AC178" s="303"/>
      <c r="AD178" s="303"/>
      <c r="AE178" s="303"/>
      <c r="AF178" s="360"/>
      <c r="CO178" s="303"/>
      <c r="CQ178" s="351"/>
      <c r="CR178" s="351"/>
      <c r="CT178" s="351"/>
      <c r="CU178" s="351"/>
      <c r="CW178" s="351"/>
      <c r="CX178" s="351"/>
      <c r="CZ178" s="351"/>
      <c r="DA178" s="351"/>
      <c r="DC178" s="351"/>
      <c r="DD178" s="351"/>
      <c r="DG178" s="303"/>
      <c r="DH178" s="303"/>
      <c r="DJ178" s="145"/>
      <c r="DK178" s="145"/>
    </row>
    <row r="179" spans="4:119" s="115" customFormat="1" x14ac:dyDescent="0.25">
      <c r="D179" s="351"/>
      <c r="E179" s="351"/>
      <c r="F179" s="355"/>
      <c r="G179" s="356"/>
      <c r="H179" s="356"/>
      <c r="I179" s="355"/>
      <c r="J179" s="356"/>
      <c r="K179" s="355"/>
      <c r="L179" s="355"/>
      <c r="M179" s="355"/>
      <c r="N179" s="355"/>
      <c r="O179" s="355"/>
      <c r="P179" s="114"/>
      <c r="Q179" s="111"/>
      <c r="R179" s="111"/>
      <c r="T179" s="303"/>
      <c r="U179" s="357"/>
      <c r="V179" s="303"/>
      <c r="W179" s="358"/>
      <c r="X179" s="303"/>
      <c r="Y179" s="113"/>
      <c r="Z179" s="357"/>
      <c r="AA179" s="303"/>
      <c r="AB179" s="359"/>
      <c r="AC179" s="303"/>
      <c r="AD179" s="303"/>
      <c r="AE179" s="303"/>
      <c r="AF179" s="360"/>
      <c r="CO179" s="303"/>
      <c r="CQ179" s="351"/>
      <c r="CR179" s="351"/>
      <c r="CT179" s="351"/>
      <c r="CU179" s="351"/>
      <c r="CW179" s="351"/>
      <c r="CX179" s="351"/>
      <c r="CZ179" s="351"/>
      <c r="DA179" s="351"/>
      <c r="DC179" s="351"/>
      <c r="DD179" s="351"/>
      <c r="DG179" s="303"/>
      <c r="DH179" s="303"/>
      <c r="DJ179" s="145"/>
      <c r="DK179" s="145"/>
    </row>
    <row r="180" spans="4:119" s="115" customFormat="1" x14ac:dyDescent="0.25">
      <c r="D180" s="351"/>
      <c r="E180" s="351"/>
      <c r="F180" s="355"/>
      <c r="G180" s="356"/>
      <c r="H180" s="356"/>
      <c r="I180" s="355"/>
      <c r="J180" s="356"/>
      <c r="K180" s="355"/>
      <c r="L180" s="355"/>
      <c r="M180" s="355"/>
      <c r="N180" s="355"/>
      <c r="O180" s="355"/>
      <c r="P180" s="114"/>
      <c r="Q180" s="111"/>
      <c r="R180" s="111"/>
      <c r="T180" s="303"/>
      <c r="U180" s="357"/>
      <c r="V180" s="303"/>
      <c r="W180" s="358"/>
      <c r="X180" s="303"/>
      <c r="Y180" s="113"/>
      <c r="Z180" s="357"/>
      <c r="AA180" s="303"/>
      <c r="AB180" s="359"/>
      <c r="AC180" s="303"/>
      <c r="AD180" s="303"/>
      <c r="AE180" s="303"/>
      <c r="AF180" s="360"/>
      <c r="CO180" s="303"/>
      <c r="CQ180" s="351"/>
      <c r="CR180" s="351"/>
      <c r="CT180" s="351"/>
      <c r="CU180" s="351"/>
      <c r="CW180" s="351"/>
      <c r="CX180" s="351"/>
      <c r="CZ180" s="351"/>
      <c r="DA180" s="351"/>
      <c r="DC180" s="351"/>
      <c r="DD180" s="351"/>
      <c r="DG180" s="303"/>
      <c r="DH180" s="303"/>
      <c r="DJ180" s="145"/>
      <c r="DK180" s="145"/>
    </row>
    <row r="181" spans="4:119" s="115" customFormat="1" x14ac:dyDescent="0.25">
      <c r="D181" s="351"/>
      <c r="E181" s="351"/>
      <c r="F181" s="355"/>
      <c r="G181" s="356"/>
      <c r="H181" s="356"/>
      <c r="I181" s="355"/>
      <c r="J181" s="356"/>
      <c r="K181" s="355"/>
      <c r="L181" s="355"/>
      <c r="M181" s="355"/>
      <c r="N181" s="355"/>
      <c r="O181" s="355"/>
      <c r="P181" s="114"/>
      <c r="Q181" s="111"/>
      <c r="R181" s="111"/>
      <c r="T181" s="303"/>
      <c r="U181" s="357"/>
      <c r="V181" s="303"/>
      <c r="W181" s="358"/>
      <c r="X181" s="303"/>
      <c r="Y181" s="113"/>
      <c r="Z181" s="357"/>
      <c r="AA181" s="303"/>
      <c r="AB181" s="359"/>
      <c r="AC181" s="303"/>
      <c r="AD181" s="303"/>
      <c r="AE181" s="303"/>
      <c r="AF181" s="360"/>
      <c r="CO181" s="303"/>
      <c r="CQ181" s="351"/>
      <c r="CR181" s="351"/>
      <c r="CT181" s="351"/>
      <c r="CU181" s="351"/>
      <c r="CW181" s="351"/>
      <c r="CX181" s="351"/>
      <c r="CZ181" s="351"/>
      <c r="DA181" s="351"/>
      <c r="DC181" s="351"/>
      <c r="DD181" s="351"/>
      <c r="DG181" s="303"/>
      <c r="DH181" s="303"/>
      <c r="DJ181" s="145"/>
      <c r="DK181" s="145"/>
    </row>
    <row r="182" spans="4:119" s="115" customFormat="1" x14ac:dyDescent="0.25">
      <c r="D182" s="351"/>
      <c r="E182" s="351"/>
      <c r="F182" s="355"/>
      <c r="G182" s="356"/>
      <c r="H182" s="356"/>
      <c r="I182" s="355"/>
      <c r="J182" s="356"/>
      <c r="K182" s="355"/>
      <c r="L182" s="355"/>
      <c r="M182" s="355"/>
      <c r="N182" s="355"/>
      <c r="O182" s="355"/>
      <c r="P182" s="114"/>
      <c r="Q182" s="111"/>
      <c r="R182" s="111"/>
      <c r="T182" s="303"/>
      <c r="U182" s="357"/>
      <c r="V182" s="303"/>
      <c r="W182" s="358"/>
      <c r="X182" s="303"/>
      <c r="Y182" s="113"/>
      <c r="Z182" s="357"/>
      <c r="AA182" s="303"/>
      <c r="AB182" s="359"/>
      <c r="AC182" s="303"/>
      <c r="AD182" s="303"/>
      <c r="AE182" s="303"/>
      <c r="AF182" s="360"/>
      <c r="CO182" s="303"/>
      <c r="CQ182" s="351"/>
      <c r="CR182" s="351"/>
      <c r="CT182" s="351"/>
      <c r="CU182" s="351"/>
      <c r="CW182" s="351"/>
      <c r="CX182" s="351"/>
      <c r="CZ182" s="351"/>
      <c r="DA182" s="351"/>
      <c r="DC182" s="351"/>
      <c r="DD182" s="351"/>
      <c r="DG182" s="303"/>
      <c r="DH182" s="303"/>
      <c r="DJ182" s="145"/>
      <c r="DK182" s="145"/>
    </row>
    <row r="183" spans="4:119" s="115" customFormat="1" x14ac:dyDescent="0.25">
      <c r="D183" s="351"/>
      <c r="E183" s="351"/>
      <c r="F183" s="355"/>
      <c r="G183" s="356"/>
      <c r="H183" s="356"/>
      <c r="I183" s="355"/>
      <c r="J183" s="356"/>
      <c r="K183" s="355"/>
      <c r="L183" s="355"/>
      <c r="M183" s="355"/>
      <c r="N183" s="355"/>
      <c r="O183" s="355"/>
      <c r="P183" s="114"/>
      <c r="Q183" s="111"/>
      <c r="R183" s="111"/>
      <c r="T183" s="303"/>
      <c r="U183" s="357"/>
      <c r="V183" s="303"/>
      <c r="W183" s="358"/>
      <c r="X183" s="303"/>
      <c r="Y183" s="113"/>
      <c r="Z183" s="357"/>
      <c r="AA183" s="303"/>
      <c r="AB183" s="359"/>
      <c r="AC183" s="303"/>
      <c r="AD183" s="303"/>
      <c r="AE183" s="303"/>
      <c r="AF183" s="360"/>
      <c r="CO183" s="303"/>
      <c r="CQ183" s="351"/>
      <c r="CR183" s="351"/>
      <c r="CT183" s="351"/>
      <c r="CU183" s="351"/>
      <c r="CW183" s="351"/>
      <c r="CX183" s="351"/>
      <c r="CZ183" s="351"/>
      <c r="DA183" s="351"/>
      <c r="DC183" s="351"/>
      <c r="DD183" s="351"/>
      <c r="DG183" s="303"/>
      <c r="DH183" s="303"/>
      <c r="DJ183" s="145"/>
      <c r="DK183" s="145"/>
    </row>
    <row r="184" spans="4:119" s="115" customFormat="1" x14ac:dyDescent="0.25">
      <c r="D184" s="351"/>
      <c r="E184" s="351"/>
      <c r="F184" s="355"/>
      <c r="G184" s="356"/>
      <c r="H184" s="356"/>
      <c r="I184" s="355"/>
      <c r="J184" s="356"/>
      <c r="K184" s="355"/>
      <c r="L184" s="355"/>
      <c r="M184" s="355"/>
      <c r="N184" s="355"/>
      <c r="O184" s="355"/>
      <c r="P184" s="114"/>
      <c r="Q184" s="111"/>
      <c r="R184" s="111"/>
      <c r="T184" s="303"/>
      <c r="U184" s="357"/>
      <c r="V184" s="303"/>
      <c r="W184" s="358"/>
      <c r="X184" s="303"/>
      <c r="Y184" s="113"/>
      <c r="Z184" s="357"/>
      <c r="AA184" s="303"/>
      <c r="AB184" s="359"/>
      <c r="AC184" s="303"/>
      <c r="AD184" s="303"/>
      <c r="AE184" s="303"/>
      <c r="AF184" s="360"/>
      <c r="CO184" s="303"/>
      <c r="CQ184" s="351"/>
      <c r="CR184" s="351"/>
      <c r="CT184" s="351"/>
      <c r="CU184" s="351"/>
      <c r="CW184" s="351"/>
      <c r="CX184" s="351"/>
      <c r="CZ184" s="351"/>
      <c r="DA184" s="351"/>
      <c r="DC184" s="351"/>
      <c r="DD184" s="351"/>
      <c r="DG184" s="303"/>
      <c r="DH184" s="303"/>
      <c r="DJ184" s="145"/>
      <c r="DK184" s="145"/>
      <c r="DL184" s="885" t="s">
        <v>78</v>
      </c>
      <c r="DM184" s="886"/>
      <c r="DN184" s="887"/>
      <c r="DO184" s="173" t="s">
        <v>950</v>
      </c>
    </row>
    <row r="185" spans="4:119" s="115" customFormat="1" x14ac:dyDescent="0.25">
      <c r="D185" s="351"/>
      <c r="E185" s="351"/>
      <c r="F185" s="355"/>
      <c r="G185" s="356"/>
      <c r="H185" s="356"/>
      <c r="I185" s="355"/>
      <c r="J185" s="356"/>
      <c r="K185" s="355"/>
      <c r="L185" s="355"/>
      <c r="M185" s="355"/>
      <c r="N185" s="355"/>
      <c r="O185" s="355"/>
      <c r="P185" s="114"/>
      <c r="Q185" s="111"/>
      <c r="R185" s="111"/>
      <c r="T185" s="303"/>
      <c r="U185" s="357"/>
      <c r="V185" s="303"/>
      <c r="W185" s="358"/>
      <c r="X185" s="303"/>
      <c r="Y185" s="113"/>
      <c r="Z185" s="357"/>
      <c r="AA185" s="303"/>
      <c r="AB185" s="359"/>
      <c r="AC185" s="303"/>
      <c r="AD185" s="303"/>
      <c r="AE185" s="303"/>
      <c r="AF185" s="360"/>
      <c r="CO185" s="303"/>
      <c r="CQ185" s="351"/>
      <c r="CR185" s="351"/>
      <c r="CT185" s="351"/>
      <c r="CU185" s="351"/>
      <c r="CW185" s="351"/>
      <c r="CX185" s="351"/>
      <c r="CZ185" s="351"/>
      <c r="DA185" s="351"/>
      <c r="DC185" s="351"/>
      <c r="DD185" s="351"/>
      <c r="DG185" s="303"/>
      <c r="DH185" s="303"/>
      <c r="DJ185" s="145"/>
      <c r="DK185" s="145"/>
      <c r="DL185" s="174" t="s">
        <v>76</v>
      </c>
      <c r="DM185" s="175" t="s">
        <v>77</v>
      </c>
      <c r="DN185" s="176" t="s">
        <v>701</v>
      </c>
      <c r="DO185" s="171"/>
    </row>
    <row r="186" spans="4:119" s="115" customFormat="1" x14ac:dyDescent="0.25">
      <c r="D186" s="351"/>
      <c r="E186" s="351"/>
      <c r="F186" s="355"/>
      <c r="G186" s="356"/>
      <c r="H186" s="356"/>
      <c r="I186" s="355"/>
      <c r="J186" s="356"/>
      <c r="K186" s="355"/>
      <c r="L186" s="355"/>
      <c r="M186" s="355"/>
      <c r="N186" s="355"/>
      <c r="O186" s="355"/>
      <c r="P186" s="114"/>
      <c r="Q186" s="111"/>
      <c r="R186" s="111"/>
      <c r="T186" s="303"/>
      <c r="U186" s="357"/>
      <c r="V186" s="303"/>
      <c r="W186" s="358"/>
      <c r="X186" s="303"/>
      <c r="Y186" s="113"/>
      <c r="Z186" s="357"/>
      <c r="AA186" s="303"/>
      <c r="AB186" s="359"/>
      <c r="AC186" s="303"/>
      <c r="AD186" s="303"/>
      <c r="AE186" s="303"/>
      <c r="AF186" s="360"/>
      <c r="CO186" s="303"/>
      <c r="CQ186" s="351"/>
      <c r="CR186" s="351"/>
      <c r="CT186" s="351"/>
      <c r="CU186" s="351"/>
      <c r="CW186" s="351"/>
      <c r="CX186" s="351"/>
      <c r="CZ186" s="351"/>
      <c r="DA186" s="351"/>
      <c r="DC186" s="351"/>
      <c r="DD186" s="351"/>
      <c r="DG186" s="303"/>
      <c r="DH186" s="303"/>
      <c r="DJ186" s="145"/>
      <c r="DK186" s="145"/>
      <c r="DL186" s="267">
        <v>101</v>
      </c>
      <c r="DM186" s="268" t="s">
        <v>713</v>
      </c>
      <c r="DN186" s="269">
        <v>2</v>
      </c>
      <c r="DO186" s="171"/>
    </row>
    <row r="187" spans="4:119" s="115" customFormat="1" x14ac:dyDescent="0.25">
      <c r="D187" s="351"/>
      <c r="E187" s="351"/>
      <c r="F187" s="355"/>
      <c r="G187" s="356"/>
      <c r="H187" s="356"/>
      <c r="I187" s="355"/>
      <c r="J187" s="356"/>
      <c r="K187" s="355"/>
      <c r="L187" s="355"/>
      <c r="M187" s="355"/>
      <c r="N187" s="355"/>
      <c r="O187" s="355"/>
      <c r="P187" s="114"/>
      <c r="Q187" s="111"/>
      <c r="R187" s="111"/>
      <c r="T187" s="303"/>
      <c r="U187" s="357"/>
      <c r="V187" s="303"/>
      <c r="W187" s="358"/>
      <c r="X187" s="303"/>
      <c r="Y187" s="113"/>
      <c r="Z187" s="357"/>
      <c r="AA187" s="303"/>
      <c r="AB187" s="359"/>
      <c r="AC187" s="303"/>
      <c r="AD187" s="303"/>
      <c r="AE187" s="303"/>
      <c r="AF187" s="360"/>
      <c r="CO187" s="303"/>
      <c r="CQ187" s="351"/>
      <c r="CR187" s="351"/>
      <c r="CT187" s="351"/>
      <c r="CU187" s="351"/>
      <c r="CW187" s="351"/>
      <c r="CX187" s="351"/>
      <c r="CZ187" s="351"/>
      <c r="DA187" s="351"/>
      <c r="DC187" s="351"/>
      <c r="DD187" s="351"/>
      <c r="DG187" s="303"/>
      <c r="DH187" s="303"/>
      <c r="DJ187" s="145"/>
      <c r="DK187" s="145"/>
      <c r="DL187" s="267">
        <v>102</v>
      </c>
      <c r="DM187" s="268" t="s">
        <v>714</v>
      </c>
      <c r="DN187" s="269">
        <v>3</v>
      </c>
      <c r="DO187" s="171"/>
    </row>
    <row r="188" spans="4:119" s="115" customFormat="1" x14ac:dyDescent="0.25">
      <c r="D188" s="351"/>
      <c r="E188" s="351"/>
      <c r="F188" s="355"/>
      <c r="G188" s="356"/>
      <c r="H188" s="356"/>
      <c r="I188" s="355"/>
      <c r="J188" s="356"/>
      <c r="K188" s="355"/>
      <c r="L188" s="355"/>
      <c r="M188" s="355"/>
      <c r="N188" s="355"/>
      <c r="O188" s="355"/>
      <c r="P188" s="114"/>
      <c r="Q188" s="111"/>
      <c r="R188" s="111"/>
      <c r="T188" s="303"/>
      <c r="U188" s="357"/>
      <c r="V188" s="303"/>
      <c r="W188" s="358"/>
      <c r="X188" s="303"/>
      <c r="Y188" s="113"/>
      <c r="Z188" s="357"/>
      <c r="AA188" s="303"/>
      <c r="AB188" s="359"/>
      <c r="AC188" s="303"/>
      <c r="AD188" s="303"/>
      <c r="AE188" s="303"/>
      <c r="AF188" s="360"/>
      <c r="CO188" s="303"/>
      <c r="CQ188" s="351"/>
      <c r="CR188" s="351"/>
      <c r="CT188" s="351"/>
      <c r="CU188" s="351"/>
      <c r="CW188" s="351"/>
      <c r="CX188" s="351"/>
      <c r="CZ188" s="351"/>
      <c r="DA188" s="351"/>
      <c r="DC188" s="351"/>
      <c r="DD188" s="351"/>
      <c r="DG188" s="303"/>
      <c r="DH188" s="303"/>
      <c r="DJ188" s="145"/>
      <c r="DK188" s="145"/>
      <c r="DL188" s="267">
        <v>103</v>
      </c>
      <c r="DM188" s="268" t="s">
        <v>715</v>
      </c>
      <c r="DN188" s="269">
        <v>4</v>
      </c>
      <c r="DO188" s="171"/>
    </row>
    <row r="189" spans="4:119" s="115" customFormat="1" x14ac:dyDescent="0.25">
      <c r="D189" s="351"/>
      <c r="E189" s="351"/>
      <c r="F189" s="355"/>
      <c r="G189" s="356"/>
      <c r="H189" s="356"/>
      <c r="I189" s="355"/>
      <c r="J189" s="356"/>
      <c r="K189" s="355"/>
      <c r="L189" s="355"/>
      <c r="M189" s="355"/>
      <c r="N189" s="355"/>
      <c r="O189" s="355"/>
      <c r="P189" s="114"/>
      <c r="Q189" s="111"/>
      <c r="R189" s="111"/>
      <c r="T189" s="303"/>
      <c r="U189" s="357"/>
      <c r="V189" s="303"/>
      <c r="W189" s="358"/>
      <c r="X189" s="303"/>
      <c r="Y189" s="113"/>
      <c r="Z189" s="357"/>
      <c r="AA189" s="303"/>
      <c r="AB189" s="359"/>
      <c r="AC189" s="303"/>
      <c r="AD189" s="303"/>
      <c r="AE189" s="303"/>
      <c r="AF189" s="360"/>
      <c r="CO189" s="303"/>
      <c r="CQ189" s="351"/>
      <c r="CR189" s="351"/>
      <c r="CT189" s="351"/>
      <c r="CU189" s="351"/>
      <c r="CW189" s="351"/>
      <c r="CX189" s="351"/>
      <c r="CZ189" s="351"/>
      <c r="DA189" s="351"/>
      <c r="DC189" s="351"/>
      <c r="DD189" s="351"/>
      <c r="DG189" s="303"/>
      <c r="DH189" s="303"/>
      <c r="DJ189" s="145"/>
      <c r="DK189" s="145"/>
      <c r="DL189" s="267">
        <v>104</v>
      </c>
      <c r="DM189" s="268" t="s">
        <v>1323</v>
      </c>
      <c r="DN189" s="269">
        <v>5</v>
      </c>
      <c r="DO189" s="171"/>
    </row>
    <row r="190" spans="4:119" s="115" customFormat="1" x14ac:dyDescent="0.25">
      <c r="D190" s="351"/>
      <c r="E190" s="351"/>
      <c r="F190" s="355"/>
      <c r="G190" s="356"/>
      <c r="H190" s="356"/>
      <c r="I190" s="355"/>
      <c r="J190" s="356"/>
      <c r="K190" s="355"/>
      <c r="L190" s="355"/>
      <c r="M190" s="355"/>
      <c r="N190" s="355"/>
      <c r="O190" s="355"/>
      <c r="P190" s="114"/>
      <c r="Q190" s="111"/>
      <c r="R190" s="111"/>
      <c r="T190" s="303"/>
      <c r="U190" s="357"/>
      <c r="V190" s="303"/>
      <c r="W190" s="358"/>
      <c r="X190" s="303"/>
      <c r="Y190" s="113"/>
      <c r="Z190" s="357"/>
      <c r="AA190" s="303"/>
      <c r="AB190" s="359"/>
      <c r="AC190" s="303"/>
      <c r="AD190" s="303"/>
      <c r="AE190" s="303"/>
      <c r="AF190" s="360"/>
      <c r="CO190" s="303"/>
      <c r="CQ190" s="351"/>
      <c r="CR190" s="351"/>
      <c r="CT190" s="351"/>
      <c r="CU190" s="351"/>
      <c r="CW190" s="351"/>
      <c r="CX190" s="351"/>
      <c r="CZ190" s="351"/>
      <c r="DA190" s="351"/>
      <c r="DC190" s="351"/>
      <c r="DD190" s="351"/>
      <c r="DG190" s="303"/>
      <c r="DH190" s="303"/>
      <c r="DJ190" s="145"/>
      <c r="DK190" s="145"/>
      <c r="DL190" s="267">
        <v>111</v>
      </c>
      <c r="DM190" s="268" t="s">
        <v>1324</v>
      </c>
      <c r="DN190" s="269">
        <v>4</v>
      </c>
      <c r="DO190" s="171" t="s">
        <v>953</v>
      </c>
    </row>
    <row r="191" spans="4:119" s="115" customFormat="1" x14ac:dyDescent="0.25">
      <c r="D191" s="351"/>
      <c r="E191" s="351"/>
      <c r="F191" s="355"/>
      <c r="G191" s="356"/>
      <c r="H191" s="356"/>
      <c r="I191" s="355"/>
      <c r="J191" s="356"/>
      <c r="K191" s="355"/>
      <c r="L191" s="355"/>
      <c r="M191" s="355"/>
      <c r="N191" s="355"/>
      <c r="O191" s="355"/>
      <c r="P191" s="114"/>
      <c r="Q191" s="111"/>
      <c r="R191" s="111"/>
      <c r="T191" s="303"/>
      <c r="U191" s="357"/>
      <c r="V191" s="303"/>
      <c r="W191" s="358"/>
      <c r="X191" s="303"/>
      <c r="Y191" s="113"/>
      <c r="Z191" s="357"/>
      <c r="AA191" s="303"/>
      <c r="AB191" s="359"/>
      <c r="AC191" s="303"/>
      <c r="AD191" s="303"/>
      <c r="AE191" s="303"/>
      <c r="AF191" s="360"/>
      <c r="CO191" s="303"/>
      <c r="CQ191" s="351"/>
      <c r="CR191" s="351"/>
      <c r="CT191" s="351"/>
      <c r="CU191" s="351"/>
      <c r="CW191" s="351"/>
      <c r="CX191" s="351"/>
      <c r="CZ191" s="351"/>
      <c r="DA191" s="351"/>
      <c r="DC191" s="351"/>
      <c r="DD191" s="351"/>
      <c r="DG191" s="303"/>
      <c r="DH191" s="303"/>
      <c r="DJ191" s="145"/>
      <c r="DK191" s="145"/>
      <c r="DL191" s="267">
        <v>112</v>
      </c>
      <c r="DM191" s="268" t="s">
        <v>1325</v>
      </c>
      <c r="DN191" s="269">
        <v>5</v>
      </c>
      <c r="DO191" s="171" t="s">
        <v>953</v>
      </c>
    </row>
    <row r="192" spans="4:119" s="115" customFormat="1" x14ac:dyDescent="0.25">
      <c r="D192" s="351"/>
      <c r="E192" s="351"/>
      <c r="F192" s="355"/>
      <c r="G192" s="356"/>
      <c r="H192" s="356"/>
      <c r="I192" s="355"/>
      <c r="J192" s="356"/>
      <c r="K192" s="355"/>
      <c r="L192" s="355"/>
      <c r="M192" s="355"/>
      <c r="N192" s="355"/>
      <c r="O192" s="355"/>
      <c r="P192" s="114"/>
      <c r="Q192" s="111"/>
      <c r="R192" s="111"/>
      <c r="T192" s="303"/>
      <c r="U192" s="357"/>
      <c r="V192" s="303"/>
      <c r="W192" s="358"/>
      <c r="X192" s="303"/>
      <c r="Y192" s="113"/>
      <c r="Z192" s="357"/>
      <c r="AA192" s="303"/>
      <c r="AB192" s="359"/>
      <c r="AC192" s="303"/>
      <c r="AD192" s="303"/>
      <c r="AE192" s="303"/>
      <c r="AF192" s="360"/>
      <c r="CO192" s="303"/>
      <c r="CQ192" s="351"/>
      <c r="CR192" s="351"/>
      <c r="CT192" s="351"/>
      <c r="CU192" s="351"/>
      <c r="CW192" s="351"/>
      <c r="CX192" s="351"/>
      <c r="CZ192" s="351"/>
      <c r="DA192" s="351"/>
      <c r="DC192" s="351"/>
      <c r="DD192" s="351"/>
      <c r="DG192" s="303"/>
      <c r="DH192" s="303"/>
      <c r="DJ192" s="145"/>
      <c r="DK192" s="145"/>
      <c r="DL192" s="267">
        <v>121</v>
      </c>
      <c r="DM192" s="268" t="s">
        <v>721</v>
      </c>
      <c r="DN192" s="269">
        <v>4</v>
      </c>
      <c r="DO192" s="171" t="s">
        <v>954</v>
      </c>
    </row>
    <row r="193" spans="4:119" s="115" customFormat="1" x14ac:dyDescent="0.25">
      <c r="D193" s="351"/>
      <c r="E193" s="351"/>
      <c r="F193" s="355"/>
      <c r="G193" s="356"/>
      <c r="H193" s="356"/>
      <c r="I193" s="355"/>
      <c r="J193" s="356"/>
      <c r="K193" s="355"/>
      <c r="L193" s="355"/>
      <c r="M193" s="355"/>
      <c r="N193" s="355"/>
      <c r="O193" s="355"/>
      <c r="P193" s="114"/>
      <c r="Q193" s="111"/>
      <c r="R193" s="111"/>
      <c r="T193" s="303"/>
      <c r="U193" s="357"/>
      <c r="V193" s="303"/>
      <c r="W193" s="358"/>
      <c r="X193" s="303"/>
      <c r="Y193" s="113"/>
      <c r="Z193" s="357"/>
      <c r="AA193" s="303"/>
      <c r="AB193" s="359"/>
      <c r="AC193" s="303"/>
      <c r="AD193" s="303"/>
      <c r="AE193" s="303"/>
      <c r="AF193" s="360"/>
      <c r="CO193" s="303"/>
      <c r="CQ193" s="351"/>
      <c r="CR193" s="351"/>
      <c r="CT193" s="351"/>
      <c r="CU193" s="351"/>
      <c r="CW193" s="351"/>
      <c r="CX193" s="351"/>
      <c r="CZ193" s="351"/>
      <c r="DA193" s="351"/>
      <c r="DC193" s="351"/>
      <c r="DD193" s="351"/>
      <c r="DG193" s="303"/>
      <c r="DH193" s="303"/>
      <c r="DJ193" s="145"/>
      <c r="DK193" s="145"/>
      <c r="DL193" s="267">
        <v>122</v>
      </c>
      <c r="DM193" s="268" t="s">
        <v>1326</v>
      </c>
      <c r="DN193" s="269">
        <v>5</v>
      </c>
      <c r="DO193" s="171" t="s">
        <v>954</v>
      </c>
    </row>
    <row r="194" spans="4:119" s="115" customFormat="1" x14ac:dyDescent="0.25">
      <c r="D194" s="351"/>
      <c r="E194" s="351"/>
      <c r="F194" s="355"/>
      <c r="G194" s="356"/>
      <c r="H194" s="356"/>
      <c r="I194" s="355"/>
      <c r="J194" s="356"/>
      <c r="K194" s="355"/>
      <c r="L194" s="355"/>
      <c r="M194" s="355"/>
      <c r="N194" s="355"/>
      <c r="O194" s="355"/>
      <c r="P194" s="114"/>
      <c r="Q194" s="111"/>
      <c r="R194" s="111"/>
      <c r="T194" s="303"/>
      <c r="U194" s="357"/>
      <c r="V194" s="303"/>
      <c r="W194" s="358"/>
      <c r="X194" s="303"/>
      <c r="Y194" s="113"/>
      <c r="Z194" s="357"/>
      <c r="AA194" s="303"/>
      <c r="AB194" s="359"/>
      <c r="AC194" s="303"/>
      <c r="AD194" s="303"/>
      <c r="AE194" s="303"/>
      <c r="CO194" s="303"/>
      <c r="CQ194" s="351"/>
      <c r="CR194" s="351"/>
      <c r="CT194" s="351"/>
      <c r="CU194" s="351"/>
      <c r="CW194" s="351"/>
      <c r="CX194" s="351"/>
      <c r="CZ194" s="351"/>
      <c r="DA194" s="351"/>
      <c r="DC194" s="351"/>
      <c r="DD194" s="351"/>
      <c r="DG194" s="303"/>
      <c r="DH194" s="303"/>
      <c r="DJ194" s="145"/>
      <c r="DK194" s="145"/>
      <c r="DL194" s="267">
        <v>123</v>
      </c>
      <c r="DM194" s="268" t="s">
        <v>1327</v>
      </c>
      <c r="DN194" s="269">
        <v>6</v>
      </c>
      <c r="DO194" s="171" t="s">
        <v>954</v>
      </c>
    </row>
    <row r="195" spans="4:119" s="115" customFormat="1" x14ac:dyDescent="0.25">
      <c r="D195" s="351"/>
      <c r="E195" s="351"/>
      <c r="F195" s="355"/>
      <c r="G195" s="356"/>
      <c r="H195" s="356"/>
      <c r="I195" s="355"/>
      <c r="J195" s="356"/>
      <c r="K195" s="355"/>
      <c r="L195" s="355"/>
      <c r="M195" s="355"/>
      <c r="N195" s="355"/>
      <c r="O195" s="355"/>
      <c r="P195" s="114"/>
      <c r="Q195" s="111"/>
      <c r="R195" s="111"/>
      <c r="T195" s="303"/>
      <c r="U195" s="357"/>
      <c r="V195" s="303"/>
      <c r="W195" s="358"/>
      <c r="X195" s="303"/>
      <c r="Y195" s="113"/>
      <c r="Z195" s="357"/>
      <c r="AA195" s="303"/>
      <c r="AB195" s="359"/>
      <c r="AC195" s="303"/>
      <c r="AD195" s="303"/>
      <c r="AE195" s="303"/>
      <c r="CO195" s="303"/>
      <c r="CQ195" s="351"/>
      <c r="CR195" s="351"/>
      <c r="CT195" s="351"/>
      <c r="CU195" s="351"/>
      <c r="CW195" s="351"/>
      <c r="CX195" s="351"/>
      <c r="CZ195" s="351"/>
      <c r="DA195" s="351"/>
      <c r="DC195" s="351"/>
      <c r="DD195" s="351"/>
      <c r="DG195" s="303"/>
      <c r="DH195" s="303"/>
      <c r="DJ195" s="145"/>
      <c r="DK195" s="145"/>
      <c r="DL195" s="267">
        <v>124</v>
      </c>
      <c r="DM195" s="268" t="s">
        <v>1328</v>
      </c>
      <c r="DN195" s="269">
        <v>7</v>
      </c>
      <c r="DO195" s="171" t="s">
        <v>954</v>
      </c>
    </row>
    <row r="196" spans="4:119" s="115" customFormat="1" x14ac:dyDescent="0.25">
      <c r="D196" s="351"/>
      <c r="E196" s="351"/>
      <c r="F196" s="355"/>
      <c r="G196" s="356"/>
      <c r="H196" s="356"/>
      <c r="I196" s="355"/>
      <c r="J196" s="356"/>
      <c r="K196" s="355"/>
      <c r="L196" s="355"/>
      <c r="M196" s="355"/>
      <c r="N196" s="355"/>
      <c r="O196" s="355"/>
      <c r="P196" s="114"/>
      <c r="Q196" s="111"/>
      <c r="R196" s="111"/>
      <c r="T196" s="303"/>
      <c r="U196" s="357"/>
      <c r="V196" s="303"/>
      <c r="W196" s="358"/>
      <c r="X196" s="303"/>
      <c r="Y196" s="113"/>
      <c r="Z196" s="357"/>
      <c r="AA196" s="303"/>
      <c r="AB196" s="359"/>
      <c r="AC196" s="303"/>
      <c r="AD196" s="303"/>
      <c r="AE196" s="303"/>
      <c r="CO196" s="303"/>
      <c r="CQ196" s="351"/>
      <c r="CR196" s="351"/>
      <c r="CT196" s="351"/>
      <c r="CU196" s="351"/>
      <c r="CW196" s="351"/>
      <c r="CX196" s="351"/>
      <c r="CZ196" s="351"/>
      <c r="DA196" s="351"/>
      <c r="DC196" s="351"/>
      <c r="DD196" s="351"/>
      <c r="DG196" s="303"/>
      <c r="DH196" s="303"/>
      <c r="DJ196" s="145"/>
      <c r="DK196" s="145"/>
      <c r="DL196" s="267">
        <v>131</v>
      </c>
      <c r="DM196" s="268" t="s">
        <v>1329</v>
      </c>
      <c r="DN196" s="269">
        <v>4</v>
      </c>
      <c r="DO196" s="171" t="s">
        <v>955</v>
      </c>
    </row>
    <row r="197" spans="4:119" s="115" customFormat="1" x14ac:dyDescent="0.25">
      <c r="D197" s="351"/>
      <c r="E197" s="351"/>
      <c r="F197" s="355"/>
      <c r="G197" s="356"/>
      <c r="H197" s="356"/>
      <c r="I197" s="355"/>
      <c r="J197" s="356"/>
      <c r="K197" s="355"/>
      <c r="L197" s="355"/>
      <c r="M197" s="355"/>
      <c r="N197" s="355"/>
      <c r="O197" s="355"/>
      <c r="P197" s="114"/>
      <c r="Q197" s="111"/>
      <c r="R197" s="111"/>
      <c r="T197" s="303"/>
      <c r="U197" s="357"/>
      <c r="V197" s="303"/>
      <c r="W197" s="358"/>
      <c r="X197" s="303"/>
      <c r="Y197" s="113"/>
      <c r="Z197" s="357"/>
      <c r="AA197" s="303"/>
      <c r="AB197" s="359"/>
      <c r="AC197" s="303"/>
      <c r="AD197" s="303"/>
      <c r="AE197" s="303"/>
      <c r="CO197" s="303"/>
      <c r="CQ197" s="351"/>
      <c r="CR197" s="351"/>
      <c r="CT197" s="351"/>
      <c r="CU197" s="351"/>
      <c r="CW197" s="351"/>
      <c r="CX197" s="351"/>
      <c r="CZ197" s="351"/>
      <c r="DA197" s="351"/>
      <c r="DC197" s="351"/>
      <c r="DD197" s="351"/>
      <c r="DG197" s="303"/>
      <c r="DH197" s="303"/>
      <c r="DJ197" s="145"/>
      <c r="DK197" s="145"/>
      <c r="DL197" s="267">
        <v>132</v>
      </c>
      <c r="DM197" s="268" t="s">
        <v>1330</v>
      </c>
      <c r="DN197" s="269">
        <v>5</v>
      </c>
      <c r="DO197" s="171" t="s">
        <v>955</v>
      </c>
    </row>
    <row r="198" spans="4:119" s="115" customFormat="1" x14ac:dyDescent="0.25">
      <c r="D198" s="351"/>
      <c r="E198" s="351"/>
      <c r="F198" s="355"/>
      <c r="G198" s="356"/>
      <c r="H198" s="356"/>
      <c r="I198" s="355"/>
      <c r="J198" s="356"/>
      <c r="K198" s="355"/>
      <c r="L198" s="355"/>
      <c r="M198" s="355"/>
      <c r="N198" s="355"/>
      <c r="O198" s="355"/>
      <c r="P198" s="114"/>
      <c r="Q198" s="111"/>
      <c r="R198" s="111"/>
      <c r="T198" s="303"/>
      <c r="U198" s="357"/>
      <c r="V198" s="303"/>
      <c r="W198" s="358"/>
      <c r="X198" s="303"/>
      <c r="Y198" s="113"/>
      <c r="Z198" s="357"/>
      <c r="AA198" s="303"/>
      <c r="AB198" s="359"/>
      <c r="AC198" s="303"/>
      <c r="AD198" s="303"/>
      <c r="AE198" s="303"/>
      <c r="CO198" s="303"/>
      <c r="CQ198" s="351"/>
      <c r="CR198" s="351"/>
      <c r="CT198" s="351"/>
      <c r="CU198" s="351"/>
      <c r="CW198" s="351"/>
      <c r="CX198" s="351"/>
      <c r="CZ198" s="351"/>
      <c r="DA198" s="351"/>
      <c r="DC198" s="351"/>
      <c r="DD198" s="351"/>
      <c r="DG198" s="303"/>
      <c r="DH198" s="303"/>
      <c r="DJ198" s="145"/>
      <c r="DK198" s="145"/>
      <c r="DL198" s="267">
        <v>133</v>
      </c>
      <c r="DM198" s="268" t="s">
        <v>1331</v>
      </c>
      <c r="DN198" s="269">
        <v>6</v>
      </c>
      <c r="DO198" s="171" t="s">
        <v>955</v>
      </c>
    </row>
    <row r="199" spans="4:119" s="115" customFormat="1" x14ac:dyDescent="0.25">
      <c r="D199" s="351"/>
      <c r="E199" s="351"/>
      <c r="F199" s="355"/>
      <c r="G199" s="356"/>
      <c r="H199" s="356"/>
      <c r="I199" s="355"/>
      <c r="J199" s="356"/>
      <c r="K199" s="355"/>
      <c r="L199" s="355"/>
      <c r="M199" s="355"/>
      <c r="N199" s="355"/>
      <c r="O199" s="355"/>
      <c r="P199" s="114"/>
      <c r="Q199" s="111"/>
      <c r="R199" s="111"/>
      <c r="T199" s="303"/>
      <c r="U199" s="357"/>
      <c r="V199" s="303"/>
      <c r="W199" s="358"/>
      <c r="X199" s="303"/>
      <c r="Y199" s="113"/>
      <c r="Z199" s="357"/>
      <c r="AA199" s="303"/>
      <c r="AB199" s="359"/>
      <c r="AC199" s="303"/>
      <c r="AD199" s="303"/>
      <c r="AE199" s="303"/>
      <c r="CO199" s="303"/>
      <c r="CQ199" s="351"/>
      <c r="CR199" s="351"/>
      <c r="CT199" s="351"/>
      <c r="CU199" s="351"/>
      <c r="CW199" s="351"/>
      <c r="CX199" s="351"/>
      <c r="CZ199" s="351"/>
      <c r="DA199" s="351"/>
      <c r="DC199" s="351"/>
      <c r="DD199" s="351"/>
      <c r="DG199" s="303"/>
      <c r="DH199" s="303"/>
      <c r="DJ199" s="145"/>
      <c r="DK199" s="145"/>
      <c r="DL199" s="267">
        <v>134</v>
      </c>
      <c r="DM199" s="268" t="s">
        <v>1332</v>
      </c>
      <c r="DN199" s="269">
        <v>7</v>
      </c>
      <c r="DO199" s="171" t="s">
        <v>955</v>
      </c>
    </row>
    <row r="200" spans="4:119" s="115" customFormat="1" x14ac:dyDescent="0.25">
      <c r="D200" s="351"/>
      <c r="E200" s="351"/>
      <c r="F200" s="355"/>
      <c r="G200" s="356"/>
      <c r="H200" s="356"/>
      <c r="I200" s="355"/>
      <c r="J200" s="356"/>
      <c r="K200" s="355"/>
      <c r="L200" s="355"/>
      <c r="M200" s="355"/>
      <c r="N200" s="355"/>
      <c r="O200" s="355"/>
      <c r="P200" s="114"/>
      <c r="Q200" s="111"/>
      <c r="R200" s="111"/>
      <c r="T200" s="303"/>
      <c r="U200" s="357"/>
      <c r="V200" s="303"/>
      <c r="W200" s="358"/>
      <c r="X200" s="303"/>
      <c r="Y200" s="113"/>
      <c r="Z200" s="357"/>
      <c r="AA200" s="303"/>
      <c r="AB200" s="359"/>
      <c r="AC200" s="303"/>
      <c r="AD200" s="303"/>
      <c r="AE200" s="303"/>
      <c r="CO200" s="303"/>
      <c r="CQ200" s="351"/>
      <c r="CR200" s="351"/>
      <c r="CT200" s="351"/>
      <c r="CU200" s="351"/>
      <c r="CW200" s="351"/>
      <c r="CX200" s="351"/>
      <c r="CZ200" s="351"/>
      <c r="DA200" s="351"/>
      <c r="DC200" s="351"/>
      <c r="DD200" s="351"/>
      <c r="DG200" s="303"/>
      <c r="DH200" s="303"/>
      <c r="DJ200" s="145"/>
      <c r="DK200" s="145"/>
      <c r="DL200" s="267">
        <v>138</v>
      </c>
      <c r="DM200" s="268" t="s">
        <v>1333</v>
      </c>
      <c r="DN200" s="269">
        <v>6</v>
      </c>
      <c r="DO200" s="171"/>
    </row>
    <row r="201" spans="4:119" s="115" customFormat="1" x14ac:dyDescent="0.25">
      <c r="D201" s="351"/>
      <c r="E201" s="351"/>
      <c r="F201" s="355"/>
      <c r="G201" s="356"/>
      <c r="H201" s="356"/>
      <c r="I201" s="355"/>
      <c r="J201" s="356"/>
      <c r="K201" s="355"/>
      <c r="L201" s="355"/>
      <c r="M201" s="355"/>
      <c r="N201" s="355"/>
      <c r="O201" s="355"/>
      <c r="P201" s="114"/>
      <c r="Q201" s="111"/>
      <c r="R201" s="111"/>
      <c r="T201" s="303"/>
      <c r="U201" s="357"/>
      <c r="V201" s="303"/>
      <c r="W201" s="358"/>
      <c r="X201" s="303"/>
      <c r="Y201" s="113"/>
      <c r="Z201" s="357"/>
      <c r="AA201" s="303"/>
      <c r="AB201" s="359"/>
      <c r="AC201" s="303"/>
      <c r="AD201" s="303"/>
      <c r="AE201" s="303"/>
      <c r="CO201" s="303"/>
      <c r="CQ201" s="351"/>
      <c r="CR201" s="351"/>
      <c r="CT201" s="351"/>
      <c r="CU201" s="351"/>
      <c r="CW201" s="351"/>
      <c r="CX201" s="351"/>
      <c r="CZ201" s="351"/>
      <c r="DA201" s="351"/>
      <c r="DC201" s="351"/>
      <c r="DD201" s="351"/>
      <c r="DG201" s="303"/>
      <c r="DH201" s="303"/>
      <c r="DJ201" s="145"/>
      <c r="DK201" s="145"/>
      <c r="DL201" s="267">
        <v>139</v>
      </c>
      <c r="DM201" s="268" t="s">
        <v>1334</v>
      </c>
      <c r="DN201" s="269">
        <v>7</v>
      </c>
      <c r="DO201" s="171"/>
    </row>
    <row r="202" spans="4:119" s="115" customFormat="1" x14ac:dyDescent="0.25">
      <c r="D202" s="351"/>
      <c r="E202" s="351"/>
      <c r="F202" s="355"/>
      <c r="G202" s="356"/>
      <c r="H202" s="356"/>
      <c r="I202" s="355"/>
      <c r="J202" s="356"/>
      <c r="K202" s="355"/>
      <c r="L202" s="355"/>
      <c r="M202" s="355"/>
      <c r="N202" s="355"/>
      <c r="O202" s="355"/>
      <c r="P202" s="114"/>
      <c r="Q202" s="111"/>
      <c r="R202" s="111"/>
      <c r="T202" s="303"/>
      <c r="U202" s="357"/>
      <c r="V202" s="303"/>
      <c r="W202" s="358"/>
      <c r="X202" s="303"/>
      <c r="Y202" s="113"/>
      <c r="Z202" s="357"/>
      <c r="AA202" s="303"/>
      <c r="AB202" s="359"/>
      <c r="AC202" s="303"/>
      <c r="AD202" s="303"/>
      <c r="AE202" s="303"/>
      <c r="CO202" s="303"/>
      <c r="CQ202" s="351"/>
      <c r="CR202" s="351"/>
      <c r="CT202" s="351"/>
      <c r="CU202" s="351"/>
      <c r="CW202" s="351"/>
      <c r="CX202" s="351"/>
      <c r="CZ202" s="351"/>
      <c r="DA202" s="351"/>
      <c r="DC202" s="351"/>
      <c r="DD202" s="351"/>
      <c r="DG202" s="303"/>
      <c r="DH202" s="303"/>
      <c r="DJ202" s="145"/>
      <c r="DK202" s="145"/>
      <c r="DL202" s="267">
        <v>141</v>
      </c>
      <c r="DM202" s="268" t="s">
        <v>1335</v>
      </c>
      <c r="DN202" s="269">
        <v>8</v>
      </c>
      <c r="DO202" s="171" t="s">
        <v>956</v>
      </c>
    </row>
    <row r="203" spans="4:119" s="115" customFormat="1" x14ac:dyDescent="0.25">
      <c r="D203" s="351"/>
      <c r="E203" s="351"/>
      <c r="F203" s="355"/>
      <c r="G203" s="356"/>
      <c r="H203" s="356"/>
      <c r="I203" s="355"/>
      <c r="J203" s="356"/>
      <c r="K203" s="355"/>
      <c r="L203" s="355"/>
      <c r="M203" s="355"/>
      <c r="N203" s="355"/>
      <c r="O203" s="355"/>
      <c r="P203" s="114"/>
      <c r="Q203" s="111"/>
      <c r="R203" s="111"/>
      <c r="T203" s="303"/>
      <c r="U203" s="357"/>
      <c r="V203" s="303"/>
      <c r="W203" s="358"/>
      <c r="X203" s="303"/>
      <c r="Y203" s="113"/>
      <c r="Z203" s="357"/>
      <c r="AA203" s="303"/>
      <c r="AB203" s="359"/>
      <c r="AC203" s="303"/>
      <c r="AD203" s="303"/>
      <c r="AE203" s="303"/>
      <c r="CO203" s="303"/>
      <c r="CQ203" s="351"/>
      <c r="CR203" s="351"/>
      <c r="CT203" s="351"/>
      <c r="CU203" s="351"/>
      <c r="CW203" s="351"/>
      <c r="CX203" s="351"/>
      <c r="CZ203" s="351"/>
      <c r="DA203" s="351"/>
      <c r="DC203" s="351"/>
      <c r="DD203" s="351"/>
      <c r="DG203" s="303"/>
      <c r="DH203" s="303"/>
      <c r="DJ203" s="145"/>
      <c r="DK203" s="145"/>
      <c r="DL203" s="267">
        <v>142</v>
      </c>
      <c r="DM203" s="268" t="s">
        <v>1336</v>
      </c>
      <c r="DN203" s="269">
        <v>9</v>
      </c>
      <c r="DO203" s="171" t="s">
        <v>956</v>
      </c>
    </row>
    <row r="204" spans="4:119" s="115" customFormat="1" x14ac:dyDescent="0.25">
      <c r="D204" s="351"/>
      <c r="E204" s="351"/>
      <c r="F204" s="355"/>
      <c r="G204" s="356"/>
      <c r="H204" s="356"/>
      <c r="I204" s="355"/>
      <c r="J204" s="356"/>
      <c r="K204" s="355"/>
      <c r="L204" s="355"/>
      <c r="M204" s="355"/>
      <c r="N204" s="355"/>
      <c r="O204" s="355"/>
      <c r="P204" s="114"/>
      <c r="Q204" s="111"/>
      <c r="R204" s="111"/>
      <c r="T204" s="303"/>
      <c r="U204" s="357"/>
      <c r="V204" s="303"/>
      <c r="W204" s="358"/>
      <c r="X204" s="303"/>
      <c r="Y204" s="113"/>
      <c r="Z204" s="357"/>
      <c r="AA204" s="303"/>
      <c r="AB204" s="359"/>
      <c r="AC204" s="303"/>
      <c r="AD204" s="303"/>
      <c r="AE204" s="303"/>
      <c r="CO204" s="303"/>
      <c r="CQ204" s="351"/>
      <c r="CR204" s="351"/>
      <c r="CT204" s="351"/>
      <c r="CU204" s="351"/>
      <c r="CW204" s="351"/>
      <c r="CX204" s="351"/>
      <c r="CZ204" s="351"/>
      <c r="DA204" s="351"/>
      <c r="DC204" s="351"/>
      <c r="DD204" s="351"/>
      <c r="DG204" s="303"/>
      <c r="DH204" s="303"/>
      <c r="DJ204" s="145"/>
      <c r="DK204" s="145"/>
      <c r="DL204" s="267">
        <v>143</v>
      </c>
      <c r="DM204" s="268" t="s">
        <v>1337</v>
      </c>
      <c r="DN204" s="269">
        <v>10</v>
      </c>
      <c r="DO204" s="171" t="s">
        <v>956</v>
      </c>
    </row>
    <row r="205" spans="4:119" s="115" customFormat="1" x14ac:dyDescent="0.25">
      <c r="D205" s="351"/>
      <c r="E205" s="351"/>
      <c r="F205" s="355"/>
      <c r="G205" s="356"/>
      <c r="H205" s="356"/>
      <c r="I205" s="355"/>
      <c r="J205" s="356"/>
      <c r="K205" s="355"/>
      <c r="L205" s="355"/>
      <c r="M205" s="355"/>
      <c r="N205" s="355"/>
      <c r="O205" s="355"/>
      <c r="P205" s="114"/>
      <c r="Q205" s="111"/>
      <c r="R205" s="111"/>
      <c r="T205" s="303"/>
      <c r="U205" s="357"/>
      <c r="V205" s="303"/>
      <c r="W205" s="358"/>
      <c r="X205" s="303"/>
      <c r="Y205" s="113"/>
      <c r="Z205" s="357"/>
      <c r="AA205" s="303"/>
      <c r="AB205" s="359"/>
      <c r="AC205" s="303"/>
      <c r="AD205" s="303"/>
      <c r="AE205" s="303"/>
      <c r="CO205" s="303"/>
      <c r="CQ205" s="351"/>
      <c r="CR205" s="351"/>
      <c r="CT205" s="351"/>
      <c r="CU205" s="351"/>
      <c r="CW205" s="351"/>
      <c r="CX205" s="351"/>
      <c r="CZ205" s="351"/>
      <c r="DA205" s="351"/>
      <c r="DC205" s="351"/>
      <c r="DD205" s="351"/>
      <c r="DG205" s="303"/>
      <c r="DH205" s="303"/>
      <c r="DJ205" s="145"/>
      <c r="DK205" s="145"/>
      <c r="DL205" s="267">
        <v>144</v>
      </c>
      <c r="DM205" s="268" t="s">
        <v>1338</v>
      </c>
      <c r="DN205" s="269">
        <v>11</v>
      </c>
      <c r="DO205" s="171" t="s">
        <v>956</v>
      </c>
    </row>
    <row r="206" spans="4:119" s="115" customFormat="1" x14ac:dyDescent="0.25">
      <c r="D206" s="351"/>
      <c r="E206" s="351"/>
      <c r="F206" s="355"/>
      <c r="G206" s="356"/>
      <c r="H206" s="356"/>
      <c r="I206" s="355"/>
      <c r="J206" s="356"/>
      <c r="K206" s="355"/>
      <c r="L206" s="355"/>
      <c r="M206" s="355"/>
      <c r="N206" s="355"/>
      <c r="O206" s="355"/>
      <c r="P206" s="114"/>
      <c r="Q206" s="111"/>
      <c r="R206" s="111"/>
      <c r="T206" s="303"/>
      <c r="U206" s="357"/>
      <c r="V206" s="303"/>
      <c r="W206" s="358"/>
      <c r="X206" s="303"/>
      <c r="Y206" s="113"/>
      <c r="Z206" s="357"/>
      <c r="AA206" s="303"/>
      <c r="AB206" s="359"/>
      <c r="AC206" s="303"/>
      <c r="AD206" s="303"/>
      <c r="AE206" s="303"/>
      <c r="CO206" s="303"/>
      <c r="CQ206" s="351"/>
      <c r="CR206" s="351"/>
      <c r="CT206" s="351"/>
      <c r="CU206" s="351"/>
      <c r="CW206" s="351"/>
      <c r="CX206" s="351"/>
      <c r="CZ206" s="351"/>
      <c r="DA206" s="351"/>
      <c r="DC206" s="351"/>
      <c r="DD206" s="351"/>
      <c r="DG206" s="303"/>
      <c r="DH206" s="303"/>
      <c r="DJ206" s="145"/>
      <c r="DK206" s="145"/>
      <c r="DL206" s="267">
        <v>150</v>
      </c>
      <c r="DM206" s="268" t="s">
        <v>1491</v>
      </c>
      <c r="DN206" s="269">
        <v>8</v>
      </c>
      <c r="DO206" s="171"/>
    </row>
    <row r="207" spans="4:119" s="115" customFormat="1" x14ac:dyDescent="0.25">
      <c r="D207" s="351"/>
      <c r="E207" s="351"/>
      <c r="F207" s="355"/>
      <c r="G207" s="356"/>
      <c r="H207" s="356"/>
      <c r="I207" s="355"/>
      <c r="J207" s="356"/>
      <c r="K207" s="355"/>
      <c r="L207" s="355"/>
      <c r="M207" s="355"/>
      <c r="N207" s="355"/>
      <c r="O207" s="355"/>
      <c r="P207" s="114"/>
      <c r="Q207" s="111"/>
      <c r="R207" s="111"/>
      <c r="T207" s="303"/>
      <c r="U207" s="357"/>
      <c r="V207" s="303"/>
      <c r="W207" s="358"/>
      <c r="X207" s="303"/>
      <c r="Y207" s="113"/>
      <c r="Z207" s="357"/>
      <c r="AA207" s="303"/>
      <c r="AB207" s="359"/>
      <c r="AC207" s="303"/>
      <c r="AD207" s="303"/>
      <c r="AE207" s="303"/>
      <c r="CO207" s="303"/>
      <c r="CQ207" s="351"/>
      <c r="CR207" s="351"/>
      <c r="CT207" s="351"/>
      <c r="CU207" s="351"/>
      <c r="CW207" s="351"/>
      <c r="CX207" s="351"/>
      <c r="CZ207" s="351"/>
      <c r="DA207" s="351"/>
      <c r="DC207" s="351"/>
      <c r="DD207" s="351"/>
      <c r="DG207" s="303"/>
      <c r="DH207" s="303"/>
      <c r="DJ207" s="145"/>
      <c r="DK207" s="145"/>
      <c r="DL207" s="267">
        <v>151</v>
      </c>
      <c r="DM207" s="268" t="s">
        <v>1492</v>
      </c>
      <c r="DN207" s="269">
        <v>9</v>
      </c>
      <c r="DO207" s="171"/>
    </row>
    <row r="208" spans="4:119" s="115" customFormat="1" x14ac:dyDescent="0.25">
      <c r="D208" s="351"/>
      <c r="E208" s="351"/>
      <c r="F208" s="355"/>
      <c r="G208" s="356"/>
      <c r="H208" s="356"/>
      <c r="I208" s="355"/>
      <c r="J208" s="356"/>
      <c r="K208" s="355"/>
      <c r="L208" s="355"/>
      <c r="M208" s="355"/>
      <c r="N208" s="355"/>
      <c r="O208" s="355"/>
      <c r="P208" s="114"/>
      <c r="Q208" s="111"/>
      <c r="R208" s="111"/>
      <c r="T208" s="303"/>
      <c r="U208" s="357"/>
      <c r="V208" s="303"/>
      <c r="W208" s="358"/>
      <c r="X208" s="303"/>
      <c r="Y208" s="113"/>
      <c r="Z208" s="357"/>
      <c r="AA208" s="303"/>
      <c r="AB208" s="359"/>
      <c r="AC208" s="303"/>
      <c r="AD208" s="303"/>
      <c r="AE208" s="303"/>
      <c r="CO208" s="303"/>
      <c r="CQ208" s="351"/>
      <c r="CR208" s="351"/>
      <c r="CT208" s="351"/>
      <c r="CU208" s="351"/>
      <c r="CW208" s="351"/>
      <c r="CX208" s="351"/>
      <c r="CZ208" s="351"/>
      <c r="DA208" s="351"/>
      <c r="DC208" s="351"/>
      <c r="DD208" s="351"/>
      <c r="DG208" s="303"/>
      <c r="DH208" s="303"/>
      <c r="DJ208" s="145"/>
      <c r="DK208" s="145"/>
      <c r="DL208" s="267">
        <v>152</v>
      </c>
      <c r="DM208" s="268" t="s">
        <v>1493</v>
      </c>
      <c r="DN208" s="269">
        <v>10</v>
      </c>
      <c r="DO208" s="171"/>
    </row>
    <row r="209" spans="4:119" s="115" customFormat="1" x14ac:dyDescent="0.25">
      <c r="D209" s="351"/>
      <c r="E209" s="351"/>
      <c r="F209" s="355"/>
      <c r="G209" s="356"/>
      <c r="H209" s="356"/>
      <c r="I209" s="355"/>
      <c r="J209" s="356"/>
      <c r="K209" s="355"/>
      <c r="L209" s="355"/>
      <c r="M209" s="355"/>
      <c r="N209" s="355"/>
      <c r="O209" s="355"/>
      <c r="P209" s="114"/>
      <c r="Q209" s="111"/>
      <c r="R209" s="111"/>
      <c r="T209" s="303"/>
      <c r="U209" s="357"/>
      <c r="V209" s="303"/>
      <c r="W209" s="358"/>
      <c r="X209" s="303"/>
      <c r="Y209" s="113"/>
      <c r="Z209" s="357"/>
      <c r="AA209" s="303"/>
      <c r="AB209" s="359"/>
      <c r="AC209" s="303"/>
      <c r="AD209" s="303"/>
      <c r="AE209" s="303"/>
      <c r="CO209" s="303"/>
      <c r="CQ209" s="351"/>
      <c r="CR209" s="351"/>
      <c r="CT209" s="351"/>
      <c r="CU209" s="351"/>
      <c r="CW209" s="351"/>
      <c r="CX209" s="351"/>
      <c r="CZ209" s="351"/>
      <c r="DA209" s="351"/>
      <c r="DC209" s="351"/>
      <c r="DD209" s="351"/>
      <c r="DG209" s="303"/>
      <c r="DH209" s="303"/>
      <c r="DJ209" s="145"/>
      <c r="DK209" s="145"/>
      <c r="DL209" s="267">
        <v>153</v>
      </c>
      <c r="DM209" s="268" t="s">
        <v>1494</v>
      </c>
      <c r="DN209" s="269">
        <v>11</v>
      </c>
      <c r="DO209" s="171"/>
    </row>
    <row r="210" spans="4:119" s="115" customFormat="1" x14ac:dyDescent="0.25">
      <c r="D210" s="351"/>
      <c r="E210" s="351"/>
      <c r="F210" s="355"/>
      <c r="G210" s="356"/>
      <c r="H210" s="356"/>
      <c r="I210" s="355"/>
      <c r="J210" s="356"/>
      <c r="K210" s="355"/>
      <c r="L210" s="355"/>
      <c r="M210" s="355"/>
      <c r="N210" s="355"/>
      <c r="O210" s="355"/>
      <c r="P210" s="114"/>
      <c r="Q210" s="111"/>
      <c r="R210" s="111"/>
      <c r="T210" s="303"/>
      <c r="U210" s="357"/>
      <c r="V210" s="303"/>
      <c r="W210" s="358"/>
      <c r="X210" s="303"/>
      <c r="Y210" s="113"/>
      <c r="Z210" s="357"/>
      <c r="AA210" s="303"/>
      <c r="AB210" s="359"/>
      <c r="AC210" s="303"/>
      <c r="AD210" s="303"/>
      <c r="AE210" s="303"/>
      <c r="CO210" s="303"/>
      <c r="CQ210" s="351"/>
      <c r="CR210" s="351"/>
      <c r="CT210" s="351"/>
      <c r="CU210" s="351"/>
      <c r="CW210" s="351"/>
      <c r="CX210" s="351"/>
      <c r="CZ210" s="351"/>
      <c r="DA210" s="351"/>
      <c r="DC210" s="351"/>
      <c r="DD210" s="351"/>
      <c r="DG210" s="303"/>
      <c r="DH210" s="303"/>
      <c r="DJ210" s="145"/>
      <c r="DK210" s="145"/>
      <c r="DL210" s="267">
        <v>154</v>
      </c>
      <c r="DM210" s="268" t="s">
        <v>1495</v>
      </c>
      <c r="DN210" s="269">
        <v>12</v>
      </c>
      <c r="DO210" s="171"/>
    </row>
    <row r="211" spans="4:119" s="115" customFormat="1" x14ac:dyDescent="0.25">
      <c r="D211" s="351"/>
      <c r="E211" s="351"/>
      <c r="F211" s="355"/>
      <c r="G211" s="356"/>
      <c r="H211" s="356"/>
      <c r="I211" s="355"/>
      <c r="J211" s="356"/>
      <c r="K211" s="355"/>
      <c r="L211" s="355"/>
      <c r="M211" s="355"/>
      <c r="N211" s="355"/>
      <c r="O211" s="355"/>
      <c r="P211" s="114"/>
      <c r="Q211" s="111"/>
      <c r="R211" s="111"/>
      <c r="T211" s="303"/>
      <c r="U211" s="357"/>
      <c r="V211" s="303"/>
      <c r="W211" s="358"/>
      <c r="X211" s="303"/>
      <c r="Y211" s="113"/>
      <c r="Z211" s="357"/>
      <c r="AA211" s="303"/>
      <c r="AB211" s="359"/>
      <c r="AC211" s="303"/>
      <c r="AD211" s="303"/>
      <c r="AE211" s="303"/>
      <c r="CO211" s="303"/>
      <c r="CQ211" s="351"/>
      <c r="CR211" s="351"/>
      <c r="CT211" s="351"/>
      <c r="CU211" s="351"/>
      <c r="CW211" s="351"/>
      <c r="CX211" s="351"/>
      <c r="CZ211" s="351"/>
      <c r="DA211" s="351"/>
      <c r="DC211" s="351"/>
      <c r="DD211" s="351"/>
      <c r="DG211" s="303"/>
      <c r="DH211" s="303"/>
      <c r="DJ211" s="145"/>
      <c r="DK211" s="145"/>
      <c r="DL211" s="267">
        <v>161</v>
      </c>
      <c r="DM211" s="268" t="s">
        <v>1339</v>
      </c>
      <c r="DN211" s="269">
        <v>8</v>
      </c>
      <c r="DO211" s="171" t="s">
        <v>957</v>
      </c>
    </row>
    <row r="212" spans="4:119" s="115" customFormat="1" x14ac:dyDescent="0.25">
      <c r="D212" s="351"/>
      <c r="E212" s="351"/>
      <c r="F212" s="355"/>
      <c r="G212" s="356"/>
      <c r="H212" s="356"/>
      <c r="I212" s="355"/>
      <c r="J212" s="356"/>
      <c r="K212" s="355"/>
      <c r="L212" s="355"/>
      <c r="M212" s="355"/>
      <c r="N212" s="355"/>
      <c r="O212" s="355"/>
      <c r="P212" s="114"/>
      <c r="Q212" s="111"/>
      <c r="R212" s="111"/>
      <c r="T212" s="303"/>
      <c r="U212" s="357"/>
      <c r="V212" s="303"/>
      <c r="W212" s="358"/>
      <c r="X212" s="303"/>
      <c r="Y212" s="113"/>
      <c r="Z212" s="357"/>
      <c r="AA212" s="303"/>
      <c r="AB212" s="359"/>
      <c r="AC212" s="303"/>
      <c r="AD212" s="303"/>
      <c r="AE212" s="303"/>
      <c r="CO212" s="303"/>
      <c r="CQ212" s="351"/>
      <c r="CR212" s="351"/>
      <c r="CT212" s="351"/>
      <c r="CU212" s="351"/>
      <c r="CW212" s="351"/>
      <c r="CX212" s="351"/>
      <c r="CZ212" s="351"/>
      <c r="DA212" s="351"/>
      <c r="DC212" s="351"/>
      <c r="DD212" s="351"/>
      <c r="DG212" s="303"/>
      <c r="DH212" s="303"/>
      <c r="DJ212" s="145"/>
      <c r="DK212" s="145"/>
      <c r="DL212" s="267">
        <v>162</v>
      </c>
      <c r="DM212" s="268" t="s">
        <v>1340</v>
      </c>
      <c r="DN212" s="269">
        <v>9</v>
      </c>
      <c r="DO212" s="171" t="s">
        <v>957</v>
      </c>
    </row>
    <row r="213" spans="4:119" s="115" customFormat="1" x14ac:dyDescent="0.25">
      <c r="D213" s="351"/>
      <c r="E213" s="351"/>
      <c r="F213" s="355"/>
      <c r="G213" s="356"/>
      <c r="H213" s="356"/>
      <c r="I213" s="355"/>
      <c r="J213" s="356"/>
      <c r="K213" s="355"/>
      <c r="L213" s="355"/>
      <c r="M213" s="355"/>
      <c r="N213" s="355"/>
      <c r="O213" s="355"/>
      <c r="P213" s="114"/>
      <c r="Q213" s="111"/>
      <c r="R213" s="111"/>
      <c r="T213" s="303"/>
      <c r="U213" s="357"/>
      <c r="V213" s="303"/>
      <c r="W213" s="358"/>
      <c r="X213" s="303"/>
      <c r="Y213" s="113"/>
      <c r="Z213" s="357"/>
      <c r="AA213" s="303"/>
      <c r="AB213" s="359"/>
      <c r="AC213" s="303"/>
      <c r="AD213" s="303"/>
      <c r="AE213" s="303"/>
      <c r="CO213" s="303"/>
      <c r="CQ213" s="351"/>
      <c r="CR213" s="351"/>
      <c r="CT213" s="351"/>
      <c r="CU213" s="351"/>
      <c r="CW213" s="351"/>
      <c r="CX213" s="351"/>
      <c r="CZ213" s="351"/>
      <c r="DA213" s="351"/>
      <c r="DC213" s="351"/>
      <c r="DD213" s="351"/>
      <c r="DG213" s="303"/>
      <c r="DH213" s="303"/>
      <c r="DJ213" s="145"/>
      <c r="DK213" s="145"/>
      <c r="DL213" s="267">
        <v>163</v>
      </c>
      <c r="DM213" s="268" t="s">
        <v>739</v>
      </c>
      <c r="DN213" s="269">
        <v>10</v>
      </c>
      <c r="DO213" s="171"/>
    </row>
    <row r="214" spans="4:119" s="115" customFormat="1" x14ac:dyDescent="0.25">
      <c r="D214" s="351"/>
      <c r="E214" s="351"/>
      <c r="F214" s="355"/>
      <c r="G214" s="356"/>
      <c r="H214" s="356"/>
      <c r="I214" s="355"/>
      <c r="J214" s="356"/>
      <c r="K214" s="355"/>
      <c r="L214" s="355"/>
      <c r="M214" s="355"/>
      <c r="N214" s="355"/>
      <c r="O214" s="355"/>
      <c r="P214" s="114"/>
      <c r="Q214" s="111"/>
      <c r="R214" s="111"/>
      <c r="T214" s="303"/>
      <c r="U214" s="357"/>
      <c r="V214" s="303"/>
      <c r="W214" s="358"/>
      <c r="X214" s="303"/>
      <c r="Y214" s="113"/>
      <c r="Z214" s="357"/>
      <c r="AA214" s="303"/>
      <c r="AB214" s="359"/>
      <c r="AC214" s="303"/>
      <c r="AD214" s="303"/>
      <c r="AE214" s="303"/>
      <c r="CO214" s="303"/>
      <c r="CQ214" s="351"/>
      <c r="CR214" s="351"/>
      <c r="CT214" s="351"/>
      <c r="CU214" s="351"/>
      <c r="CW214" s="351"/>
      <c r="CX214" s="351"/>
      <c r="CZ214" s="351"/>
      <c r="DA214" s="351"/>
      <c r="DC214" s="351"/>
      <c r="DD214" s="351"/>
      <c r="DG214" s="303"/>
      <c r="DH214" s="303"/>
      <c r="DJ214" s="145"/>
      <c r="DK214" s="145"/>
      <c r="DL214" s="267">
        <v>164</v>
      </c>
      <c r="DM214" s="268" t="s">
        <v>740</v>
      </c>
      <c r="DN214" s="269">
        <v>11</v>
      </c>
      <c r="DO214" s="171"/>
    </row>
    <row r="215" spans="4:119" s="115" customFormat="1" x14ac:dyDescent="0.25">
      <c r="D215" s="351"/>
      <c r="E215" s="351"/>
      <c r="F215" s="355"/>
      <c r="G215" s="356"/>
      <c r="H215" s="356"/>
      <c r="I215" s="355"/>
      <c r="J215" s="356"/>
      <c r="K215" s="355"/>
      <c r="L215" s="355"/>
      <c r="M215" s="355"/>
      <c r="N215" s="355"/>
      <c r="O215" s="355"/>
      <c r="P215" s="114"/>
      <c r="Q215" s="111"/>
      <c r="R215" s="111"/>
      <c r="T215" s="303"/>
      <c r="U215" s="357"/>
      <c r="V215" s="303"/>
      <c r="W215" s="358"/>
      <c r="X215" s="303"/>
      <c r="Y215" s="113"/>
      <c r="Z215" s="357"/>
      <c r="AA215" s="303"/>
      <c r="AB215" s="359"/>
      <c r="AC215" s="303"/>
      <c r="AD215" s="303"/>
      <c r="AE215" s="303"/>
      <c r="CO215" s="303"/>
      <c r="CQ215" s="351"/>
      <c r="CR215" s="351"/>
      <c r="CT215" s="351"/>
      <c r="CU215" s="351"/>
      <c r="CW215" s="351"/>
      <c r="CX215" s="351"/>
      <c r="CZ215" s="351"/>
      <c r="DA215" s="351"/>
      <c r="DC215" s="351"/>
      <c r="DD215" s="351"/>
      <c r="DG215" s="303"/>
      <c r="DH215" s="303"/>
      <c r="DJ215" s="145"/>
      <c r="DK215" s="145"/>
      <c r="DL215" s="267">
        <v>171</v>
      </c>
      <c r="DM215" s="268" t="s">
        <v>741</v>
      </c>
      <c r="DN215" s="269">
        <v>9</v>
      </c>
      <c r="DO215" s="171"/>
    </row>
    <row r="216" spans="4:119" s="115" customFormat="1" x14ac:dyDescent="0.25">
      <c r="D216" s="351"/>
      <c r="E216" s="351"/>
      <c r="F216" s="355"/>
      <c r="G216" s="356"/>
      <c r="H216" s="356"/>
      <c r="I216" s="355"/>
      <c r="J216" s="356"/>
      <c r="K216" s="355"/>
      <c r="L216" s="355"/>
      <c r="M216" s="355"/>
      <c r="N216" s="355"/>
      <c r="O216" s="355"/>
      <c r="P216" s="114"/>
      <c r="Q216" s="111"/>
      <c r="R216" s="111"/>
      <c r="T216" s="303"/>
      <c r="U216" s="357"/>
      <c r="V216" s="303"/>
      <c r="W216" s="358"/>
      <c r="X216" s="303"/>
      <c r="Y216" s="113"/>
      <c r="Z216" s="357"/>
      <c r="AA216" s="303"/>
      <c r="AB216" s="359"/>
      <c r="AC216" s="303"/>
      <c r="AD216" s="303"/>
      <c r="AE216" s="303"/>
      <c r="CO216" s="303"/>
      <c r="CQ216" s="351"/>
      <c r="CR216" s="351"/>
      <c r="CT216" s="351"/>
      <c r="CU216" s="351"/>
      <c r="CW216" s="351"/>
      <c r="CX216" s="351"/>
      <c r="CZ216" s="351"/>
      <c r="DA216" s="351"/>
      <c r="DC216" s="351"/>
      <c r="DD216" s="351"/>
      <c r="DG216" s="303"/>
      <c r="DH216" s="303"/>
      <c r="DJ216" s="145"/>
      <c r="DK216" s="145"/>
      <c r="DL216" s="267">
        <v>172</v>
      </c>
      <c r="DM216" s="268" t="s">
        <v>1341</v>
      </c>
      <c r="DN216" s="269">
        <v>10</v>
      </c>
      <c r="DO216" s="171"/>
    </row>
    <row r="217" spans="4:119" s="115" customFormat="1" x14ac:dyDescent="0.25">
      <c r="D217" s="351"/>
      <c r="E217" s="351"/>
      <c r="F217" s="355"/>
      <c r="G217" s="356"/>
      <c r="H217" s="356"/>
      <c r="I217" s="355"/>
      <c r="J217" s="356"/>
      <c r="K217" s="355"/>
      <c r="L217" s="355"/>
      <c r="M217" s="355"/>
      <c r="N217" s="355"/>
      <c r="O217" s="355"/>
      <c r="P217" s="114"/>
      <c r="Q217" s="111"/>
      <c r="R217" s="111"/>
      <c r="T217" s="303"/>
      <c r="U217" s="357"/>
      <c r="V217" s="303"/>
      <c r="W217" s="358"/>
      <c r="X217" s="303"/>
      <c r="Y217" s="113"/>
      <c r="Z217" s="357"/>
      <c r="AA217" s="303"/>
      <c r="AB217" s="359"/>
      <c r="AC217" s="303"/>
      <c r="AD217" s="303"/>
      <c r="AE217" s="303"/>
      <c r="CO217" s="303"/>
      <c r="CQ217" s="351"/>
      <c r="CR217" s="351"/>
      <c r="CT217" s="351"/>
      <c r="CU217" s="351"/>
      <c r="CW217" s="351"/>
      <c r="CX217" s="351"/>
      <c r="CZ217" s="351"/>
      <c r="DA217" s="351"/>
      <c r="DC217" s="351"/>
      <c r="DD217" s="351"/>
      <c r="DG217" s="303"/>
      <c r="DH217" s="303"/>
      <c r="DJ217" s="145"/>
      <c r="DK217" s="145"/>
      <c r="DL217" s="267">
        <v>173</v>
      </c>
      <c r="DM217" s="268" t="s">
        <v>1342</v>
      </c>
      <c r="DN217" s="269">
        <v>11</v>
      </c>
      <c r="DO217" s="171"/>
    </row>
    <row r="218" spans="4:119" s="115" customFormat="1" x14ac:dyDescent="0.25">
      <c r="D218" s="351"/>
      <c r="E218" s="351"/>
      <c r="F218" s="355"/>
      <c r="G218" s="356"/>
      <c r="H218" s="356"/>
      <c r="I218" s="355"/>
      <c r="J218" s="356"/>
      <c r="K218" s="355"/>
      <c r="L218" s="355"/>
      <c r="M218" s="355"/>
      <c r="N218" s="355"/>
      <c r="O218" s="355"/>
      <c r="P218" s="114"/>
      <c r="Q218" s="111"/>
      <c r="R218" s="111"/>
      <c r="T218" s="303"/>
      <c r="U218" s="357"/>
      <c r="V218" s="303"/>
      <c r="W218" s="358"/>
      <c r="X218" s="303"/>
      <c r="Y218" s="113"/>
      <c r="Z218" s="357"/>
      <c r="AA218" s="303"/>
      <c r="AB218" s="359"/>
      <c r="AC218" s="303"/>
      <c r="AD218" s="303"/>
      <c r="AE218" s="303"/>
      <c r="CO218" s="303"/>
      <c r="CQ218" s="351"/>
      <c r="CR218" s="351"/>
      <c r="CT218" s="351"/>
      <c r="CU218" s="351"/>
      <c r="CW218" s="351"/>
      <c r="CX218" s="351"/>
      <c r="CZ218" s="351"/>
      <c r="DA218" s="351"/>
      <c r="DC218" s="351"/>
      <c r="DD218" s="351"/>
      <c r="DG218" s="303"/>
      <c r="DH218" s="303"/>
      <c r="DJ218" s="145"/>
      <c r="DK218" s="145"/>
      <c r="DL218" s="267">
        <v>174</v>
      </c>
      <c r="DM218" s="268" t="s">
        <v>1343</v>
      </c>
      <c r="DN218" s="269">
        <v>12</v>
      </c>
      <c r="DO218" s="171"/>
    </row>
    <row r="219" spans="4:119" s="115" customFormat="1" x14ac:dyDescent="0.25">
      <c r="D219" s="351"/>
      <c r="E219" s="351"/>
      <c r="F219" s="355"/>
      <c r="G219" s="356"/>
      <c r="H219" s="356"/>
      <c r="I219" s="355"/>
      <c r="J219" s="356"/>
      <c r="K219" s="355"/>
      <c r="L219" s="355"/>
      <c r="M219" s="355"/>
      <c r="N219" s="355"/>
      <c r="O219" s="355"/>
      <c r="P219" s="114"/>
      <c r="Q219" s="111"/>
      <c r="R219" s="111"/>
      <c r="T219" s="303"/>
      <c r="U219" s="357"/>
      <c r="V219" s="303"/>
      <c r="W219" s="358"/>
      <c r="X219" s="303"/>
      <c r="Y219" s="113"/>
      <c r="Z219" s="357"/>
      <c r="AA219" s="303"/>
      <c r="AB219" s="359"/>
      <c r="AC219" s="303"/>
      <c r="AD219" s="303"/>
      <c r="AE219" s="303"/>
      <c r="CO219" s="303"/>
      <c r="CQ219" s="351"/>
      <c r="CR219" s="351"/>
      <c r="CT219" s="351"/>
      <c r="CU219" s="351"/>
      <c r="CW219" s="351"/>
      <c r="CX219" s="351"/>
      <c r="CZ219" s="351"/>
      <c r="DA219" s="351"/>
      <c r="DC219" s="351"/>
      <c r="DD219" s="351"/>
      <c r="DG219" s="303"/>
      <c r="DH219" s="303"/>
      <c r="DJ219" s="145"/>
      <c r="DK219" s="145"/>
      <c r="DL219" s="267">
        <v>181</v>
      </c>
      <c r="DM219" s="268" t="s">
        <v>745</v>
      </c>
      <c r="DN219" s="269">
        <v>10</v>
      </c>
      <c r="DO219" s="171"/>
    </row>
    <row r="220" spans="4:119" s="115" customFormat="1" x14ac:dyDescent="0.25">
      <c r="D220" s="351"/>
      <c r="E220" s="351"/>
      <c r="F220" s="355"/>
      <c r="G220" s="356"/>
      <c r="H220" s="356"/>
      <c r="I220" s="355"/>
      <c r="J220" s="356"/>
      <c r="K220" s="355"/>
      <c r="L220" s="355"/>
      <c r="M220" s="355"/>
      <c r="N220" s="355"/>
      <c r="O220" s="355"/>
      <c r="P220" s="114"/>
      <c r="Q220" s="111"/>
      <c r="R220" s="111"/>
      <c r="T220" s="303"/>
      <c r="U220" s="357"/>
      <c r="V220" s="303"/>
      <c r="W220" s="358"/>
      <c r="X220" s="303"/>
      <c r="Y220" s="113"/>
      <c r="Z220" s="357"/>
      <c r="AA220" s="303"/>
      <c r="AB220" s="359"/>
      <c r="AC220" s="303"/>
      <c r="AD220" s="303"/>
      <c r="AE220" s="303"/>
      <c r="CO220" s="303"/>
      <c r="CQ220" s="351"/>
      <c r="CR220" s="351"/>
      <c r="CT220" s="351"/>
      <c r="CU220" s="351"/>
      <c r="CW220" s="351"/>
      <c r="CX220" s="351"/>
      <c r="CZ220" s="351"/>
      <c r="DA220" s="351"/>
      <c r="DC220" s="351"/>
      <c r="DD220" s="351"/>
      <c r="DG220" s="303"/>
      <c r="DH220" s="303"/>
      <c r="DJ220" s="145"/>
      <c r="DK220" s="145"/>
      <c r="DL220" s="267">
        <v>183</v>
      </c>
      <c r="DM220" s="268" t="s">
        <v>746</v>
      </c>
      <c r="DN220" s="269">
        <v>12</v>
      </c>
      <c r="DO220" s="171"/>
    </row>
    <row r="221" spans="4:119" s="115" customFormat="1" x14ac:dyDescent="0.25">
      <c r="D221" s="351"/>
      <c r="E221" s="351"/>
      <c r="F221" s="355"/>
      <c r="G221" s="356"/>
      <c r="H221" s="356"/>
      <c r="I221" s="355"/>
      <c r="J221" s="356"/>
      <c r="K221" s="355"/>
      <c r="L221" s="355"/>
      <c r="M221" s="355"/>
      <c r="N221" s="355"/>
      <c r="O221" s="355"/>
      <c r="P221" s="114"/>
      <c r="Q221" s="111"/>
      <c r="R221" s="111"/>
      <c r="T221" s="303"/>
      <c r="U221" s="357"/>
      <c r="V221" s="303"/>
      <c r="W221" s="358"/>
      <c r="X221" s="303"/>
      <c r="Y221" s="113"/>
      <c r="Z221" s="357"/>
      <c r="AA221" s="303"/>
      <c r="AB221" s="359"/>
      <c r="AC221" s="303"/>
      <c r="AD221" s="303"/>
      <c r="AE221" s="303"/>
      <c r="CO221" s="303"/>
      <c r="CQ221" s="351"/>
      <c r="CR221" s="351"/>
      <c r="CT221" s="351"/>
      <c r="CU221" s="351"/>
      <c r="CW221" s="351"/>
      <c r="CX221" s="351"/>
      <c r="CZ221" s="351"/>
      <c r="DA221" s="351"/>
      <c r="DC221" s="351"/>
      <c r="DD221" s="351"/>
      <c r="DG221" s="303"/>
      <c r="DH221" s="303"/>
      <c r="DJ221" s="145"/>
      <c r="DK221" s="145"/>
      <c r="DL221" s="267">
        <v>191</v>
      </c>
      <c r="DM221" s="268" t="s">
        <v>1344</v>
      </c>
      <c r="DN221" s="269">
        <v>7</v>
      </c>
      <c r="DO221" s="171"/>
    </row>
    <row r="222" spans="4:119" s="115" customFormat="1" x14ac:dyDescent="0.25">
      <c r="D222" s="351"/>
      <c r="E222" s="351"/>
      <c r="F222" s="355"/>
      <c r="G222" s="356"/>
      <c r="H222" s="356"/>
      <c r="I222" s="355"/>
      <c r="J222" s="356"/>
      <c r="K222" s="355"/>
      <c r="L222" s="355"/>
      <c r="M222" s="355"/>
      <c r="N222" s="355"/>
      <c r="O222" s="355"/>
      <c r="P222" s="114"/>
      <c r="Q222" s="111"/>
      <c r="R222" s="111"/>
      <c r="T222" s="303"/>
      <c r="U222" s="357"/>
      <c r="V222" s="303"/>
      <c r="W222" s="358"/>
      <c r="X222" s="303"/>
      <c r="Y222" s="113"/>
      <c r="Z222" s="357"/>
      <c r="AA222" s="303"/>
      <c r="AB222" s="359"/>
      <c r="AC222" s="303"/>
      <c r="AD222" s="303"/>
      <c r="AE222" s="303"/>
      <c r="CO222" s="303"/>
      <c r="CQ222" s="351"/>
      <c r="CR222" s="351"/>
      <c r="CT222" s="351"/>
      <c r="CU222" s="351"/>
      <c r="CW222" s="351"/>
      <c r="CX222" s="351"/>
      <c r="CZ222" s="351"/>
      <c r="DA222" s="351"/>
      <c r="DC222" s="351"/>
      <c r="DD222" s="351"/>
      <c r="DG222" s="303"/>
      <c r="DH222" s="303"/>
      <c r="DJ222" s="145"/>
      <c r="DK222" s="145"/>
      <c r="DL222" s="267">
        <v>192</v>
      </c>
      <c r="DM222" s="268" t="s">
        <v>1345</v>
      </c>
      <c r="DN222" s="269">
        <v>8</v>
      </c>
      <c r="DO222" s="171"/>
    </row>
    <row r="223" spans="4:119" s="115" customFormat="1" x14ac:dyDescent="0.25">
      <c r="D223" s="351"/>
      <c r="E223" s="351"/>
      <c r="F223" s="355"/>
      <c r="G223" s="356"/>
      <c r="H223" s="356"/>
      <c r="I223" s="355"/>
      <c r="J223" s="356"/>
      <c r="K223" s="355"/>
      <c r="L223" s="355"/>
      <c r="M223" s="355"/>
      <c r="N223" s="355"/>
      <c r="O223" s="355"/>
      <c r="P223" s="114"/>
      <c r="Q223" s="111"/>
      <c r="R223" s="111"/>
      <c r="T223" s="303"/>
      <c r="U223" s="357"/>
      <c r="V223" s="303"/>
      <c r="W223" s="358"/>
      <c r="X223" s="303"/>
      <c r="Y223" s="113"/>
      <c r="Z223" s="357"/>
      <c r="AA223" s="303"/>
      <c r="AB223" s="359"/>
      <c r="AC223" s="303"/>
      <c r="AD223" s="303"/>
      <c r="AE223" s="303"/>
      <c r="CO223" s="303"/>
      <c r="CQ223" s="351"/>
      <c r="CR223" s="351"/>
      <c r="CT223" s="351"/>
      <c r="CU223" s="351"/>
      <c r="CW223" s="351"/>
      <c r="CX223" s="351"/>
      <c r="CZ223" s="351"/>
      <c r="DA223" s="351"/>
      <c r="DC223" s="351"/>
      <c r="DD223" s="351"/>
      <c r="DG223" s="303"/>
      <c r="DH223" s="303"/>
      <c r="DJ223" s="145"/>
      <c r="DK223" s="145"/>
      <c r="DL223" s="267">
        <v>193</v>
      </c>
      <c r="DM223" s="268" t="s">
        <v>1346</v>
      </c>
      <c r="DN223" s="269">
        <v>9</v>
      </c>
      <c r="DO223" s="171"/>
    </row>
    <row r="224" spans="4:119" s="115" customFormat="1" x14ac:dyDescent="0.25">
      <c r="D224" s="351"/>
      <c r="E224" s="351"/>
      <c r="F224" s="355"/>
      <c r="G224" s="356"/>
      <c r="H224" s="356"/>
      <c r="I224" s="355"/>
      <c r="J224" s="356"/>
      <c r="K224" s="355"/>
      <c r="L224" s="355"/>
      <c r="M224" s="355"/>
      <c r="N224" s="355"/>
      <c r="O224" s="355"/>
      <c r="P224" s="114"/>
      <c r="Q224" s="111"/>
      <c r="R224" s="111"/>
      <c r="T224" s="303"/>
      <c r="U224" s="357"/>
      <c r="V224" s="303"/>
      <c r="W224" s="358"/>
      <c r="X224" s="303"/>
      <c r="Y224" s="113"/>
      <c r="Z224" s="357"/>
      <c r="AA224" s="303"/>
      <c r="AB224" s="359"/>
      <c r="AC224" s="303"/>
      <c r="AD224" s="303"/>
      <c r="AE224" s="303"/>
      <c r="CO224" s="303"/>
      <c r="CQ224" s="351"/>
      <c r="CR224" s="351"/>
      <c r="CT224" s="351"/>
      <c r="CU224" s="351"/>
      <c r="CW224" s="351"/>
      <c r="CX224" s="351"/>
      <c r="CZ224" s="351"/>
      <c r="DA224" s="351"/>
      <c r="DC224" s="351"/>
      <c r="DD224" s="351"/>
      <c r="DG224" s="303"/>
      <c r="DH224" s="303"/>
      <c r="DJ224" s="145"/>
      <c r="DK224" s="145"/>
      <c r="DL224" s="267">
        <v>201</v>
      </c>
      <c r="DM224" s="268" t="s">
        <v>751</v>
      </c>
      <c r="DN224" s="269">
        <v>2</v>
      </c>
      <c r="DO224" s="171"/>
    </row>
    <row r="225" spans="4:119" s="115" customFormat="1" x14ac:dyDescent="0.25">
      <c r="D225" s="351"/>
      <c r="E225" s="351"/>
      <c r="F225" s="355"/>
      <c r="G225" s="356"/>
      <c r="H225" s="356"/>
      <c r="I225" s="355"/>
      <c r="J225" s="356"/>
      <c r="K225" s="355"/>
      <c r="L225" s="355"/>
      <c r="M225" s="355"/>
      <c r="N225" s="355"/>
      <c r="O225" s="355"/>
      <c r="P225" s="114"/>
      <c r="Q225" s="111"/>
      <c r="R225" s="111"/>
      <c r="T225" s="303"/>
      <c r="U225" s="357"/>
      <c r="V225" s="303"/>
      <c r="W225" s="358"/>
      <c r="X225" s="303"/>
      <c r="Y225" s="113"/>
      <c r="Z225" s="357"/>
      <c r="AA225" s="303"/>
      <c r="AB225" s="359"/>
      <c r="AC225" s="303"/>
      <c r="AD225" s="303"/>
      <c r="AE225" s="303"/>
      <c r="CO225" s="303"/>
      <c r="CQ225" s="351"/>
      <c r="CR225" s="351"/>
      <c r="CT225" s="351"/>
      <c r="CU225" s="351"/>
      <c r="CW225" s="351"/>
      <c r="CX225" s="351"/>
      <c r="CZ225" s="351"/>
      <c r="DA225" s="351"/>
      <c r="DC225" s="351"/>
      <c r="DD225" s="351"/>
      <c r="DG225" s="303"/>
      <c r="DH225" s="303"/>
      <c r="DJ225" s="145"/>
      <c r="DK225" s="145"/>
      <c r="DL225" s="267">
        <v>202</v>
      </c>
      <c r="DM225" s="268" t="s">
        <v>1347</v>
      </c>
      <c r="DN225" s="269">
        <v>3</v>
      </c>
      <c r="DO225" s="171"/>
    </row>
    <row r="226" spans="4:119" s="115" customFormat="1" x14ac:dyDescent="0.25">
      <c r="D226" s="351"/>
      <c r="E226" s="351"/>
      <c r="F226" s="355"/>
      <c r="G226" s="356"/>
      <c r="H226" s="356"/>
      <c r="I226" s="355"/>
      <c r="J226" s="356"/>
      <c r="K226" s="355"/>
      <c r="L226" s="355"/>
      <c r="M226" s="355"/>
      <c r="N226" s="355"/>
      <c r="O226" s="355"/>
      <c r="P226" s="114"/>
      <c r="Q226" s="111"/>
      <c r="R226" s="111"/>
      <c r="T226" s="303"/>
      <c r="U226" s="357"/>
      <c r="V226" s="303"/>
      <c r="W226" s="358"/>
      <c r="X226" s="303"/>
      <c r="Y226" s="113"/>
      <c r="Z226" s="357"/>
      <c r="AA226" s="303"/>
      <c r="AB226" s="359"/>
      <c r="AC226" s="303"/>
      <c r="AD226" s="303"/>
      <c r="AE226" s="303"/>
      <c r="CO226" s="303"/>
      <c r="CQ226" s="351"/>
      <c r="CR226" s="351"/>
      <c r="CT226" s="351"/>
      <c r="CU226" s="351"/>
      <c r="CW226" s="351"/>
      <c r="CX226" s="351"/>
      <c r="CZ226" s="351"/>
      <c r="DA226" s="351"/>
      <c r="DC226" s="351"/>
      <c r="DD226" s="351"/>
      <c r="DG226" s="303"/>
      <c r="DH226" s="303"/>
      <c r="DJ226" s="145"/>
      <c r="DK226" s="145"/>
      <c r="DL226" s="267">
        <v>211</v>
      </c>
      <c r="DM226" s="268" t="s">
        <v>1348</v>
      </c>
      <c r="DN226" s="269">
        <v>4</v>
      </c>
      <c r="DO226" s="171" t="s">
        <v>958</v>
      </c>
    </row>
    <row r="227" spans="4:119" s="115" customFormat="1" x14ac:dyDescent="0.25">
      <c r="D227" s="351"/>
      <c r="E227" s="351"/>
      <c r="F227" s="355"/>
      <c r="G227" s="356"/>
      <c r="H227" s="356"/>
      <c r="I227" s="355"/>
      <c r="J227" s="356"/>
      <c r="K227" s="355"/>
      <c r="L227" s="355"/>
      <c r="M227" s="355"/>
      <c r="N227" s="355"/>
      <c r="O227" s="355"/>
      <c r="P227" s="114"/>
      <c r="Q227" s="111"/>
      <c r="R227" s="111"/>
      <c r="T227" s="303"/>
      <c r="U227" s="357"/>
      <c r="V227" s="303"/>
      <c r="W227" s="358"/>
      <c r="X227" s="303"/>
      <c r="Y227" s="113"/>
      <c r="Z227" s="357"/>
      <c r="AA227" s="303"/>
      <c r="AB227" s="359"/>
      <c r="AC227" s="303"/>
      <c r="AD227" s="303"/>
      <c r="AE227" s="303"/>
      <c r="CO227" s="303"/>
      <c r="CQ227" s="351"/>
      <c r="CR227" s="351"/>
      <c r="CT227" s="351"/>
      <c r="CU227" s="351"/>
      <c r="CW227" s="351"/>
      <c r="CX227" s="351"/>
      <c r="CZ227" s="351"/>
      <c r="DA227" s="351"/>
      <c r="DC227" s="351"/>
      <c r="DD227" s="351"/>
      <c r="DG227" s="303"/>
      <c r="DH227" s="303"/>
      <c r="DJ227" s="145"/>
      <c r="DK227" s="145"/>
      <c r="DL227" s="267">
        <v>212</v>
      </c>
      <c r="DM227" s="268" t="s">
        <v>1349</v>
      </c>
      <c r="DN227" s="269">
        <v>5</v>
      </c>
      <c r="DO227" s="171" t="s">
        <v>958</v>
      </c>
    </row>
    <row r="228" spans="4:119" s="115" customFormat="1" x14ac:dyDescent="0.25">
      <c r="D228" s="351"/>
      <c r="E228" s="351"/>
      <c r="F228" s="355"/>
      <c r="G228" s="356"/>
      <c r="H228" s="356"/>
      <c r="I228" s="355"/>
      <c r="J228" s="356"/>
      <c r="K228" s="355"/>
      <c r="L228" s="355"/>
      <c r="M228" s="355"/>
      <c r="N228" s="355"/>
      <c r="O228" s="355"/>
      <c r="P228" s="114"/>
      <c r="Q228" s="111"/>
      <c r="R228" s="111"/>
      <c r="T228" s="303"/>
      <c r="U228" s="357"/>
      <c r="V228" s="303"/>
      <c r="W228" s="358"/>
      <c r="X228" s="303"/>
      <c r="Y228" s="113"/>
      <c r="Z228" s="357"/>
      <c r="AA228" s="303"/>
      <c r="AB228" s="359"/>
      <c r="AC228" s="303"/>
      <c r="AD228" s="303"/>
      <c r="AE228" s="303"/>
      <c r="CO228" s="303"/>
      <c r="CQ228" s="351"/>
      <c r="CR228" s="351"/>
      <c r="CT228" s="351"/>
      <c r="CU228" s="351"/>
      <c r="CW228" s="351"/>
      <c r="CX228" s="351"/>
      <c r="CZ228" s="351"/>
      <c r="DA228" s="351"/>
      <c r="DC228" s="351"/>
      <c r="DD228" s="351"/>
      <c r="DG228" s="303"/>
      <c r="DH228" s="303"/>
      <c r="DJ228" s="145"/>
      <c r="DK228" s="145"/>
      <c r="DL228" s="267">
        <v>213</v>
      </c>
      <c r="DM228" s="268" t="s">
        <v>1350</v>
      </c>
      <c r="DN228" s="269">
        <v>6</v>
      </c>
      <c r="DO228" s="171" t="s">
        <v>958</v>
      </c>
    </row>
    <row r="229" spans="4:119" s="115" customFormat="1" x14ac:dyDescent="0.25">
      <c r="D229" s="351"/>
      <c r="E229" s="351"/>
      <c r="F229" s="355"/>
      <c r="G229" s="356"/>
      <c r="H229" s="356"/>
      <c r="I229" s="355"/>
      <c r="J229" s="356"/>
      <c r="K229" s="355"/>
      <c r="L229" s="355"/>
      <c r="M229" s="355"/>
      <c r="N229" s="355"/>
      <c r="O229" s="355"/>
      <c r="P229" s="114"/>
      <c r="Q229" s="111"/>
      <c r="R229" s="111"/>
      <c r="T229" s="303"/>
      <c r="U229" s="357"/>
      <c r="V229" s="303"/>
      <c r="W229" s="358"/>
      <c r="X229" s="303"/>
      <c r="Y229" s="113"/>
      <c r="Z229" s="357"/>
      <c r="AA229" s="303"/>
      <c r="AB229" s="359"/>
      <c r="AC229" s="303"/>
      <c r="AD229" s="303"/>
      <c r="AE229" s="303"/>
      <c r="CO229" s="303"/>
      <c r="CQ229" s="351"/>
      <c r="CR229" s="351"/>
      <c r="CT229" s="351"/>
      <c r="CU229" s="351"/>
      <c r="CW229" s="351"/>
      <c r="CX229" s="351"/>
      <c r="CZ229" s="351"/>
      <c r="DA229" s="351"/>
      <c r="DC229" s="351"/>
      <c r="DD229" s="351"/>
      <c r="DG229" s="303"/>
      <c r="DH229" s="303"/>
      <c r="DJ229" s="145"/>
      <c r="DK229" s="145"/>
      <c r="DL229" s="267">
        <v>214</v>
      </c>
      <c r="DM229" s="268" t="s">
        <v>1351</v>
      </c>
      <c r="DN229" s="269">
        <v>7</v>
      </c>
      <c r="DO229" s="171" t="s">
        <v>958</v>
      </c>
    </row>
    <row r="230" spans="4:119" s="115" customFormat="1" x14ac:dyDescent="0.25">
      <c r="D230" s="351"/>
      <c r="E230" s="351"/>
      <c r="F230" s="355"/>
      <c r="G230" s="356"/>
      <c r="H230" s="356"/>
      <c r="I230" s="355"/>
      <c r="J230" s="356"/>
      <c r="K230" s="355"/>
      <c r="L230" s="355"/>
      <c r="M230" s="355"/>
      <c r="N230" s="355"/>
      <c r="O230" s="355"/>
      <c r="P230" s="114"/>
      <c r="Q230" s="111"/>
      <c r="R230" s="111"/>
      <c r="T230" s="303"/>
      <c r="U230" s="357"/>
      <c r="V230" s="303"/>
      <c r="W230" s="358"/>
      <c r="X230" s="303"/>
      <c r="Y230" s="113"/>
      <c r="Z230" s="357"/>
      <c r="AA230" s="303"/>
      <c r="AB230" s="359"/>
      <c r="AC230" s="303"/>
      <c r="AD230" s="303"/>
      <c r="AE230" s="303"/>
      <c r="CO230" s="303"/>
      <c r="CQ230" s="351"/>
      <c r="CR230" s="351"/>
      <c r="CT230" s="351"/>
      <c r="CU230" s="351"/>
      <c r="CW230" s="351"/>
      <c r="CX230" s="351"/>
      <c r="CZ230" s="351"/>
      <c r="DA230" s="351"/>
      <c r="DC230" s="351"/>
      <c r="DD230" s="351"/>
      <c r="DG230" s="303"/>
      <c r="DH230" s="303"/>
      <c r="DJ230" s="145"/>
      <c r="DK230" s="145"/>
      <c r="DL230" s="267">
        <v>221</v>
      </c>
      <c r="DM230" s="268" t="s">
        <v>1352</v>
      </c>
      <c r="DN230" s="269">
        <v>8</v>
      </c>
      <c r="DO230" s="171" t="s">
        <v>959</v>
      </c>
    </row>
    <row r="231" spans="4:119" s="115" customFormat="1" x14ac:dyDescent="0.25">
      <c r="D231" s="351"/>
      <c r="E231" s="351"/>
      <c r="F231" s="355"/>
      <c r="G231" s="356"/>
      <c r="H231" s="356"/>
      <c r="I231" s="355"/>
      <c r="J231" s="356"/>
      <c r="K231" s="355"/>
      <c r="L231" s="355"/>
      <c r="M231" s="355"/>
      <c r="N231" s="355"/>
      <c r="O231" s="355"/>
      <c r="P231" s="114"/>
      <c r="Q231" s="111"/>
      <c r="R231" s="111"/>
      <c r="T231" s="303"/>
      <c r="U231" s="357"/>
      <c r="V231" s="303"/>
      <c r="W231" s="358"/>
      <c r="X231" s="303"/>
      <c r="Y231" s="113"/>
      <c r="Z231" s="357"/>
      <c r="AA231" s="303"/>
      <c r="AB231" s="359"/>
      <c r="AC231" s="303"/>
      <c r="AD231" s="303"/>
      <c r="AE231" s="303"/>
      <c r="CO231" s="303"/>
      <c r="CQ231" s="351"/>
      <c r="CR231" s="351"/>
      <c r="CT231" s="351"/>
      <c r="CU231" s="351"/>
      <c r="CW231" s="351"/>
      <c r="CX231" s="351"/>
      <c r="CZ231" s="351"/>
      <c r="DA231" s="351"/>
      <c r="DC231" s="351"/>
      <c r="DD231" s="351"/>
      <c r="DG231" s="303"/>
      <c r="DH231" s="303"/>
      <c r="DJ231" s="145"/>
      <c r="DK231" s="145"/>
      <c r="DL231" s="267">
        <v>222</v>
      </c>
      <c r="DM231" s="268" t="s">
        <v>1353</v>
      </c>
      <c r="DN231" s="269">
        <v>9</v>
      </c>
      <c r="DO231" s="171" t="s">
        <v>959</v>
      </c>
    </row>
    <row r="232" spans="4:119" s="115" customFormat="1" x14ac:dyDescent="0.25">
      <c r="D232" s="351"/>
      <c r="E232" s="351"/>
      <c r="F232" s="355"/>
      <c r="G232" s="356"/>
      <c r="H232" s="356"/>
      <c r="I232" s="355"/>
      <c r="J232" s="356"/>
      <c r="K232" s="355"/>
      <c r="L232" s="355"/>
      <c r="M232" s="355"/>
      <c r="N232" s="355"/>
      <c r="O232" s="355"/>
      <c r="P232" s="114"/>
      <c r="Q232" s="111"/>
      <c r="R232" s="111"/>
      <c r="T232" s="303"/>
      <c r="U232" s="357"/>
      <c r="V232" s="303"/>
      <c r="W232" s="358"/>
      <c r="X232" s="303"/>
      <c r="Y232" s="113"/>
      <c r="Z232" s="357"/>
      <c r="AA232" s="303"/>
      <c r="AB232" s="359"/>
      <c r="AC232" s="303"/>
      <c r="AD232" s="303"/>
      <c r="AE232" s="303"/>
      <c r="CO232" s="303"/>
      <c r="CQ232" s="351"/>
      <c r="CR232" s="351"/>
      <c r="CT232" s="351"/>
      <c r="CU232" s="351"/>
      <c r="CW232" s="351"/>
      <c r="CX232" s="351"/>
      <c r="CZ232" s="351"/>
      <c r="DA232" s="351"/>
      <c r="DC232" s="351"/>
      <c r="DD232" s="351"/>
      <c r="DG232" s="303"/>
      <c r="DH232" s="303"/>
      <c r="DJ232" s="145"/>
      <c r="DK232" s="145"/>
      <c r="DL232" s="267">
        <v>223</v>
      </c>
      <c r="DM232" s="268" t="s">
        <v>1354</v>
      </c>
      <c r="DN232" s="269">
        <v>10</v>
      </c>
      <c r="DO232" s="171" t="s">
        <v>959</v>
      </c>
    </row>
    <row r="233" spans="4:119" s="115" customFormat="1" x14ac:dyDescent="0.25">
      <c r="D233" s="351"/>
      <c r="E233" s="351"/>
      <c r="F233" s="355"/>
      <c r="G233" s="356"/>
      <c r="H233" s="356"/>
      <c r="I233" s="355"/>
      <c r="J233" s="356"/>
      <c r="K233" s="355"/>
      <c r="L233" s="355"/>
      <c r="M233" s="355"/>
      <c r="N233" s="355"/>
      <c r="O233" s="355"/>
      <c r="P233" s="114"/>
      <c r="Q233" s="111"/>
      <c r="R233" s="111"/>
      <c r="T233" s="303"/>
      <c r="U233" s="357"/>
      <c r="V233" s="303"/>
      <c r="W233" s="358"/>
      <c r="X233" s="303"/>
      <c r="Y233" s="113"/>
      <c r="Z233" s="357"/>
      <c r="AA233" s="303"/>
      <c r="AB233" s="359"/>
      <c r="AC233" s="303"/>
      <c r="AD233" s="303"/>
      <c r="AE233" s="303"/>
      <c r="CO233" s="303"/>
      <c r="CQ233" s="351"/>
      <c r="CR233" s="351"/>
      <c r="CT233" s="351"/>
      <c r="CU233" s="351"/>
      <c r="CW233" s="351"/>
      <c r="CX233" s="351"/>
      <c r="CZ233" s="351"/>
      <c r="DA233" s="351"/>
      <c r="DC233" s="351"/>
      <c r="DD233" s="351"/>
      <c r="DG233" s="303"/>
      <c r="DH233" s="303"/>
      <c r="DJ233" s="145"/>
      <c r="DK233" s="145"/>
      <c r="DL233" s="267">
        <v>224</v>
      </c>
      <c r="DM233" s="268" t="s">
        <v>1355</v>
      </c>
      <c r="DN233" s="269">
        <v>11</v>
      </c>
      <c r="DO233" s="171" t="s">
        <v>959</v>
      </c>
    </row>
    <row r="234" spans="4:119" s="115" customFormat="1" x14ac:dyDescent="0.25">
      <c r="D234" s="351"/>
      <c r="E234" s="351"/>
      <c r="F234" s="355"/>
      <c r="G234" s="356"/>
      <c r="H234" s="356"/>
      <c r="I234" s="355"/>
      <c r="J234" s="356"/>
      <c r="K234" s="355"/>
      <c r="L234" s="355"/>
      <c r="M234" s="355"/>
      <c r="N234" s="355"/>
      <c r="O234" s="355"/>
      <c r="P234" s="114"/>
      <c r="Q234" s="111"/>
      <c r="R234" s="111"/>
      <c r="T234" s="303"/>
      <c r="U234" s="357"/>
      <c r="V234" s="303"/>
      <c r="W234" s="358"/>
      <c r="X234" s="303"/>
      <c r="Y234" s="113"/>
      <c r="Z234" s="357"/>
      <c r="AA234" s="303"/>
      <c r="AB234" s="359"/>
      <c r="AC234" s="303"/>
      <c r="AD234" s="303"/>
      <c r="AE234" s="303"/>
      <c r="CO234" s="303"/>
      <c r="CQ234" s="351"/>
      <c r="CR234" s="351"/>
      <c r="CT234" s="351"/>
      <c r="CU234" s="351"/>
      <c r="CW234" s="351"/>
      <c r="CX234" s="351"/>
      <c r="CZ234" s="351"/>
      <c r="DA234" s="351"/>
      <c r="DC234" s="351"/>
      <c r="DD234" s="351"/>
      <c r="DG234" s="303"/>
      <c r="DH234" s="303"/>
      <c r="DJ234" s="145"/>
      <c r="DK234" s="145"/>
      <c r="DL234" s="267">
        <v>241</v>
      </c>
      <c r="DM234" s="268" t="s">
        <v>1356</v>
      </c>
      <c r="DN234" s="269">
        <v>8</v>
      </c>
      <c r="DO234" s="171"/>
    </row>
    <row r="235" spans="4:119" s="115" customFormat="1" x14ac:dyDescent="0.25">
      <c r="D235" s="351"/>
      <c r="E235" s="351"/>
      <c r="F235" s="355"/>
      <c r="G235" s="356"/>
      <c r="H235" s="356"/>
      <c r="I235" s="355"/>
      <c r="J235" s="356"/>
      <c r="K235" s="355"/>
      <c r="L235" s="355"/>
      <c r="M235" s="355"/>
      <c r="N235" s="355"/>
      <c r="O235" s="355"/>
      <c r="P235" s="114"/>
      <c r="Q235" s="111"/>
      <c r="R235" s="111"/>
      <c r="T235" s="303"/>
      <c r="U235" s="357"/>
      <c r="V235" s="303"/>
      <c r="W235" s="358"/>
      <c r="X235" s="303"/>
      <c r="Y235" s="113"/>
      <c r="Z235" s="357"/>
      <c r="AA235" s="303"/>
      <c r="AB235" s="359"/>
      <c r="AC235" s="303"/>
      <c r="AD235" s="303"/>
      <c r="AE235" s="303"/>
      <c r="CO235" s="303"/>
      <c r="CQ235" s="351"/>
      <c r="CR235" s="351"/>
      <c r="CT235" s="351"/>
      <c r="CU235" s="351"/>
      <c r="CW235" s="351"/>
      <c r="CX235" s="351"/>
      <c r="CZ235" s="351"/>
      <c r="DA235" s="351"/>
      <c r="DC235" s="351"/>
      <c r="DD235" s="351"/>
      <c r="DG235" s="303"/>
      <c r="DH235" s="303"/>
      <c r="DJ235" s="145"/>
      <c r="DK235" s="145"/>
      <c r="DL235" s="267">
        <v>242</v>
      </c>
      <c r="DM235" s="268" t="s">
        <v>1357</v>
      </c>
      <c r="DN235" s="269">
        <v>9</v>
      </c>
      <c r="DO235" s="171"/>
    </row>
    <row r="236" spans="4:119" s="115" customFormat="1" x14ac:dyDescent="0.25">
      <c r="D236" s="351"/>
      <c r="E236" s="351"/>
      <c r="F236" s="355"/>
      <c r="G236" s="356"/>
      <c r="H236" s="356"/>
      <c r="I236" s="355"/>
      <c r="J236" s="356"/>
      <c r="K236" s="355"/>
      <c r="L236" s="355"/>
      <c r="M236" s="355"/>
      <c r="N236" s="355"/>
      <c r="O236" s="355"/>
      <c r="P236" s="114"/>
      <c r="Q236" s="111"/>
      <c r="R236" s="111"/>
      <c r="T236" s="303"/>
      <c r="U236" s="357"/>
      <c r="V236" s="303"/>
      <c r="W236" s="358"/>
      <c r="X236" s="303"/>
      <c r="Y236" s="113"/>
      <c r="Z236" s="357"/>
      <c r="AA236" s="303"/>
      <c r="AB236" s="359"/>
      <c r="AC236" s="303"/>
      <c r="AD236" s="303"/>
      <c r="AE236" s="303"/>
      <c r="CO236" s="303"/>
      <c r="CQ236" s="351"/>
      <c r="CR236" s="351"/>
      <c r="CT236" s="351"/>
      <c r="CU236" s="351"/>
      <c r="CW236" s="351"/>
      <c r="CX236" s="351"/>
      <c r="CZ236" s="351"/>
      <c r="DA236" s="351"/>
      <c r="DC236" s="351"/>
      <c r="DD236" s="351"/>
      <c r="DG236" s="303"/>
      <c r="DH236" s="303"/>
      <c r="DJ236" s="145"/>
      <c r="DK236" s="145"/>
      <c r="DL236" s="267">
        <v>243</v>
      </c>
      <c r="DM236" s="268" t="s">
        <v>1358</v>
      </c>
      <c r="DN236" s="269">
        <v>10</v>
      </c>
      <c r="DO236" s="171"/>
    </row>
    <row r="237" spans="4:119" s="115" customFormat="1" x14ac:dyDescent="0.25">
      <c r="D237" s="351"/>
      <c r="E237" s="351"/>
      <c r="F237" s="355"/>
      <c r="G237" s="356"/>
      <c r="H237" s="356"/>
      <c r="I237" s="355"/>
      <c r="J237" s="356"/>
      <c r="K237" s="355"/>
      <c r="L237" s="355"/>
      <c r="M237" s="355"/>
      <c r="N237" s="355"/>
      <c r="O237" s="355"/>
      <c r="P237" s="114"/>
      <c r="Q237" s="111"/>
      <c r="R237" s="111"/>
      <c r="T237" s="303"/>
      <c r="U237" s="357"/>
      <c r="V237" s="303"/>
      <c r="W237" s="358"/>
      <c r="X237" s="303"/>
      <c r="Y237" s="113"/>
      <c r="Z237" s="357"/>
      <c r="AA237" s="303"/>
      <c r="AB237" s="359"/>
      <c r="AC237" s="303"/>
      <c r="AD237" s="303"/>
      <c r="AE237" s="303"/>
      <c r="CO237" s="303"/>
      <c r="CQ237" s="351"/>
      <c r="CR237" s="351"/>
      <c r="CT237" s="351"/>
      <c r="CU237" s="351"/>
      <c r="CW237" s="351"/>
      <c r="CX237" s="351"/>
      <c r="CZ237" s="351"/>
      <c r="DA237" s="351"/>
      <c r="DC237" s="351"/>
      <c r="DD237" s="351"/>
      <c r="DG237" s="303"/>
      <c r="DH237" s="303"/>
      <c r="DJ237" s="145"/>
      <c r="DK237" s="145"/>
      <c r="DL237" s="267">
        <v>244</v>
      </c>
      <c r="DM237" s="268" t="s">
        <v>1359</v>
      </c>
      <c r="DN237" s="269">
        <v>11</v>
      </c>
      <c r="DO237" s="171"/>
    </row>
    <row r="238" spans="4:119" s="115" customFormat="1" x14ac:dyDescent="0.25">
      <c r="D238" s="351"/>
      <c r="E238" s="351"/>
      <c r="F238" s="355"/>
      <c r="G238" s="356"/>
      <c r="H238" s="356"/>
      <c r="I238" s="355"/>
      <c r="J238" s="356"/>
      <c r="K238" s="355"/>
      <c r="L238" s="355"/>
      <c r="M238" s="355"/>
      <c r="N238" s="355"/>
      <c r="O238" s="355"/>
      <c r="P238" s="114"/>
      <c r="Q238" s="111"/>
      <c r="R238" s="111"/>
      <c r="T238" s="303"/>
      <c r="U238" s="357"/>
      <c r="V238" s="303"/>
      <c r="W238" s="358"/>
      <c r="X238" s="303"/>
      <c r="Y238" s="113"/>
      <c r="Z238" s="357"/>
      <c r="AA238" s="303"/>
      <c r="AB238" s="359"/>
      <c r="AC238" s="303"/>
      <c r="AD238" s="303"/>
      <c r="AE238" s="303"/>
      <c r="CO238" s="303"/>
      <c r="CQ238" s="351"/>
      <c r="CR238" s="351"/>
      <c r="CT238" s="351"/>
      <c r="CU238" s="351"/>
      <c r="CW238" s="351"/>
      <c r="CX238" s="351"/>
      <c r="CZ238" s="351"/>
      <c r="DA238" s="351"/>
      <c r="DC238" s="351"/>
      <c r="DD238" s="351"/>
      <c r="DG238" s="303"/>
      <c r="DH238" s="303"/>
      <c r="DJ238" s="145"/>
      <c r="DK238" s="145"/>
      <c r="DL238" s="267">
        <v>250</v>
      </c>
      <c r="DM238" s="268" t="s">
        <v>764</v>
      </c>
      <c r="DN238" s="269">
        <v>8</v>
      </c>
      <c r="DO238" s="171"/>
    </row>
    <row r="239" spans="4:119" s="115" customFormat="1" x14ac:dyDescent="0.25">
      <c r="D239" s="351"/>
      <c r="E239" s="351"/>
      <c r="F239" s="355"/>
      <c r="G239" s="356"/>
      <c r="H239" s="356"/>
      <c r="I239" s="355"/>
      <c r="J239" s="356"/>
      <c r="K239" s="355"/>
      <c r="L239" s="355"/>
      <c r="M239" s="355"/>
      <c r="N239" s="355"/>
      <c r="O239" s="355"/>
      <c r="P239" s="114"/>
      <c r="Q239" s="111"/>
      <c r="R239" s="111"/>
      <c r="T239" s="303"/>
      <c r="U239" s="357"/>
      <c r="V239" s="303"/>
      <c r="W239" s="358"/>
      <c r="X239" s="303"/>
      <c r="Y239" s="113"/>
      <c r="Z239" s="357"/>
      <c r="AA239" s="303"/>
      <c r="AB239" s="359"/>
      <c r="AC239" s="303"/>
      <c r="AD239" s="303"/>
      <c r="AE239" s="303"/>
      <c r="CO239" s="303"/>
      <c r="CQ239" s="351"/>
      <c r="CR239" s="351"/>
      <c r="CT239" s="351"/>
      <c r="CU239" s="351"/>
      <c r="CW239" s="351"/>
      <c r="CX239" s="351"/>
      <c r="CZ239" s="351"/>
      <c r="DA239" s="351"/>
      <c r="DC239" s="351"/>
      <c r="DD239" s="351"/>
      <c r="DG239" s="303"/>
      <c r="DH239" s="303"/>
      <c r="DJ239" s="145"/>
      <c r="DK239" s="145"/>
      <c r="DL239" s="267">
        <v>251</v>
      </c>
      <c r="DM239" s="268" t="s">
        <v>1496</v>
      </c>
      <c r="DN239" s="269">
        <v>9</v>
      </c>
      <c r="DO239" s="171"/>
    </row>
    <row r="240" spans="4:119" s="115" customFormat="1" x14ac:dyDescent="0.25">
      <c r="D240" s="351"/>
      <c r="E240" s="351"/>
      <c r="F240" s="355"/>
      <c r="G240" s="356"/>
      <c r="H240" s="356"/>
      <c r="I240" s="355"/>
      <c r="J240" s="356"/>
      <c r="K240" s="355"/>
      <c r="L240" s="355"/>
      <c r="M240" s="355"/>
      <c r="N240" s="355"/>
      <c r="O240" s="355"/>
      <c r="P240" s="114"/>
      <c r="Q240" s="111"/>
      <c r="R240" s="111"/>
      <c r="T240" s="303"/>
      <c r="U240" s="357"/>
      <c r="V240" s="303"/>
      <c r="W240" s="358"/>
      <c r="X240" s="303"/>
      <c r="Y240" s="113"/>
      <c r="Z240" s="357"/>
      <c r="AA240" s="303"/>
      <c r="AB240" s="359"/>
      <c r="AC240" s="303"/>
      <c r="AD240" s="303"/>
      <c r="AE240" s="303"/>
      <c r="CO240" s="303"/>
      <c r="CQ240" s="351"/>
      <c r="CR240" s="351"/>
      <c r="CT240" s="351"/>
      <c r="CU240" s="351"/>
      <c r="CW240" s="351"/>
      <c r="CX240" s="351"/>
      <c r="CZ240" s="351"/>
      <c r="DA240" s="351"/>
      <c r="DC240" s="351"/>
      <c r="DD240" s="351"/>
      <c r="DG240" s="303"/>
      <c r="DH240" s="303"/>
      <c r="DJ240" s="145"/>
      <c r="DK240" s="145"/>
      <c r="DL240" s="267">
        <v>252</v>
      </c>
      <c r="DM240" s="268" t="s">
        <v>1497</v>
      </c>
      <c r="DN240" s="269">
        <v>10</v>
      </c>
      <c r="DO240" s="171"/>
    </row>
    <row r="241" spans="4:119" s="115" customFormat="1" x14ac:dyDescent="0.25">
      <c r="D241" s="351"/>
      <c r="E241" s="351"/>
      <c r="F241" s="355"/>
      <c r="G241" s="356"/>
      <c r="H241" s="356"/>
      <c r="I241" s="355"/>
      <c r="J241" s="356"/>
      <c r="K241" s="355"/>
      <c r="L241" s="355"/>
      <c r="M241" s="355"/>
      <c r="N241" s="355"/>
      <c r="O241" s="355"/>
      <c r="P241" s="114"/>
      <c r="Q241" s="111"/>
      <c r="R241" s="111"/>
      <c r="T241" s="303"/>
      <c r="U241" s="357"/>
      <c r="V241" s="303"/>
      <c r="W241" s="358"/>
      <c r="X241" s="303"/>
      <c r="Y241" s="113"/>
      <c r="Z241" s="357"/>
      <c r="AA241" s="303"/>
      <c r="AB241" s="359"/>
      <c r="AC241" s="303"/>
      <c r="AD241" s="303"/>
      <c r="AE241" s="303"/>
      <c r="CO241" s="303"/>
      <c r="CQ241" s="351"/>
      <c r="CR241" s="351"/>
      <c r="CT241" s="351"/>
      <c r="CU241" s="351"/>
      <c r="CW241" s="351"/>
      <c r="CX241" s="351"/>
      <c r="CZ241" s="351"/>
      <c r="DA241" s="351"/>
      <c r="DC241" s="351"/>
      <c r="DD241" s="351"/>
      <c r="DG241" s="303"/>
      <c r="DH241" s="303"/>
      <c r="DJ241" s="145"/>
      <c r="DK241" s="145"/>
      <c r="DL241" s="267">
        <v>253</v>
      </c>
      <c r="DM241" s="268" t="s">
        <v>1498</v>
      </c>
      <c r="DN241" s="269">
        <v>11</v>
      </c>
      <c r="DO241" s="171"/>
    </row>
    <row r="242" spans="4:119" s="115" customFormat="1" x14ac:dyDescent="0.25">
      <c r="D242" s="351"/>
      <c r="E242" s="351"/>
      <c r="F242" s="355"/>
      <c r="G242" s="356"/>
      <c r="H242" s="356"/>
      <c r="I242" s="355"/>
      <c r="J242" s="356"/>
      <c r="K242" s="355"/>
      <c r="L242" s="355"/>
      <c r="M242" s="355"/>
      <c r="N242" s="355"/>
      <c r="O242" s="355"/>
      <c r="P242" s="114"/>
      <c r="Q242" s="111"/>
      <c r="R242" s="111"/>
      <c r="T242" s="303"/>
      <c r="U242" s="357"/>
      <c r="V242" s="303"/>
      <c r="W242" s="358"/>
      <c r="X242" s="303"/>
      <c r="Y242" s="113"/>
      <c r="Z242" s="357"/>
      <c r="AA242" s="303"/>
      <c r="AB242" s="359"/>
      <c r="AC242" s="303"/>
      <c r="AD242" s="303"/>
      <c r="AE242" s="303"/>
      <c r="CO242" s="303"/>
      <c r="CQ242" s="351"/>
      <c r="CR242" s="351"/>
      <c r="CT242" s="351"/>
      <c r="CU242" s="351"/>
      <c r="CW242" s="351"/>
      <c r="CX242" s="351"/>
      <c r="CZ242" s="351"/>
      <c r="DA242" s="351"/>
      <c r="DC242" s="351"/>
      <c r="DD242" s="351"/>
      <c r="DG242" s="303"/>
      <c r="DH242" s="303"/>
      <c r="DJ242" s="145"/>
      <c r="DK242" s="145"/>
      <c r="DL242" s="267">
        <v>254</v>
      </c>
      <c r="DM242" s="268" t="s">
        <v>1499</v>
      </c>
      <c r="DN242" s="269">
        <v>12</v>
      </c>
      <c r="DO242" s="171"/>
    </row>
    <row r="243" spans="4:119" s="115" customFormat="1" x14ac:dyDescent="0.25">
      <c r="D243" s="351"/>
      <c r="E243" s="351"/>
      <c r="F243" s="355"/>
      <c r="G243" s="356"/>
      <c r="H243" s="356"/>
      <c r="I243" s="355"/>
      <c r="J243" s="356"/>
      <c r="K243" s="355"/>
      <c r="L243" s="355"/>
      <c r="M243" s="355"/>
      <c r="N243" s="355"/>
      <c r="O243" s="355"/>
      <c r="P243" s="114"/>
      <c r="Q243" s="111"/>
      <c r="R243" s="111"/>
      <c r="T243" s="303"/>
      <c r="U243" s="357"/>
      <c r="V243" s="303"/>
      <c r="W243" s="358"/>
      <c r="X243" s="303"/>
      <c r="Y243" s="113"/>
      <c r="Z243" s="357"/>
      <c r="AA243" s="303"/>
      <c r="AB243" s="359"/>
      <c r="AC243" s="303"/>
      <c r="AD243" s="303"/>
      <c r="AE243" s="303"/>
      <c r="CO243" s="303"/>
      <c r="CQ243" s="351"/>
      <c r="CR243" s="351"/>
      <c r="CT243" s="351"/>
      <c r="CU243" s="351"/>
      <c r="CW243" s="351"/>
      <c r="CX243" s="351"/>
      <c r="CZ243" s="351"/>
      <c r="DA243" s="351"/>
      <c r="DC243" s="351"/>
      <c r="DD243" s="351"/>
      <c r="DG243" s="303"/>
      <c r="DH243" s="303"/>
      <c r="DJ243" s="145"/>
      <c r="DK243" s="145"/>
      <c r="DL243" s="267">
        <v>351</v>
      </c>
      <c r="DM243" s="268" t="s">
        <v>1360</v>
      </c>
      <c r="DN243" s="269">
        <v>7</v>
      </c>
      <c r="DO243" s="171"/>
    </row>
    <row r="244" spans="4:119" s="115" customFormat="1" x14ac:dyDescent="0.25">
      <c r="D244" s="351"/>
      <c r="E244" s="351"/>
      <c r="F244" s="355"/>
      <c r="G244" s="356"/>
      <c r="H244" s="356"/>
      <c r="I244" s="355"/>
      <c r="J244" s="356"/>
      <c r="K244" s="355"/>
      <c r="L244" s="355"/>
      <c r="M244" s="355"/>
      <c r="N244" s="355"/>
      <c r="O244" s="355"/>
      <c r="P244" s="114"/>
      <c r="Q244" s="111"/>
      <c r="R244" s="111"/>
      <c r="T244" s="303"/>
      <c r="U244" s="357"/>
      <c r="V244" s="303"/>
      <c r="W244" s="358"/>
      <c r="X244" s="303"/>
      <c r="Y244" s="113"/>
      <c r="Z244" s="357"/>
      <c r="AA244" s="303"/>
      <c r="AB244" s="359"/>
      <c r="AC244" s="303"/>
      <c r="AD244" s="303"/>
      <c r="AE244" s="303"/>
      <c r="CO244" s="303"/>
      <c r="CQ244" s="351"/>
      <c r="CR244" s="351"/>
      <c r="CT244" s="351"/>
      <c r="CU244" s="351"/>
      <c r="CW244" s="351"/>
      <c r="CX244" s="351"/>
      <c r="CZ244" s="351"/>
      <c r="DA244" s="351"/>
      <c r="DC244" s="351"/>
      <c r="DD244" s="351"/>
      <c r="DG244" s="303"/>
      <c r="DH244" s="303"/>
      <c r="DJ244" s="145"/>
      <c r="DK244" s="145"/>
      <c r="DL244" s="267">
        <v>352</v>
      </c>
      <c r="DM244" s="268" t="s">
        <v>1361</v>
      </c>
      <c r="DN244" s="269">
        <v>8</v>
      </c>
      <c r="DO244" s="171"/>
    </row>
    <row r="245" spans="4:119" s="115" customFormat="1" x14ac:dyDescent="0.25">
      <c r="D245" s="351"/>
      <c r="E245" s="351"/>
      <c r="F245" s="355"/>
      <c r="G245" s="356"/>
      <c r="H245" s="356"/>
      <c r="I245" s="355"/>
      <c r="J245" s="356"/>
      <c r="K245" s="355"/>
      <c r="L245" s="355"/>
      <c r="M245" s="355"/>
      <c r="N245" s="355"/>
      <c r="O245" s="355"/>
      <c r="P245" s="114"/>
      <c r="Q245" s="111"/>
      <c r="R245" s="111"/>
      <c r="T245" s="303"/>
      <c r="U245" s="357"/>
      <c r="V245" s="303"/>
      <c r="W245" s="358"/>
      <c r="X245" s="303"/>
      <c r="Y245" s="113"/>
      <c r="Z245" s="357"/>
      <c r="AA245" s="303"/>
      <c r="AB245" s="359"/>
      <c r="AC245" s="303"/>
      <c r="AD245" s="303"/>
      <c r="AE245" s="303"/>
      <c r="CO245" s="303"/>
      <c r="CQ245" s="351"/>
      <c r="CR245" s="351"/>
      <c r="CT245" s="351"/>
      <c r="CU245" s="351"/>
      <c r="CW245" s="351"/>
      <c r="CX245" s="351"/>
      <c r="CZ245" s="351"/>
      <c r="DA245" s="351"/>
      <c r="DC245" s="351"/>
      <c r="DD245" s="351"/>
      <c r="DG245" s="303"/>
      <c r="DH245" s="303"/>
      <c r="DJ245" s="145"/>
      <c r="DK245" s="145"/>
      <c r="DL245" s="267">
        <v>353</v>
      </c>
      <c r="DM245" s="268" t="s">
        <v>1362</v>
      </c>
      <c r="DN245" s="269">
        <v>9</v>
      </c>
      <c r="DO245" s="171"/>
    </row>
    <row r="246" spans="4:119" s="115" customFormat="1" x14ac:dyDescent="0.25">
      <c r="D246" s="351"/>
      <c r="E246" s="351"/>
      <c r="F246" s="355"/>
      <c r="G246" s="356"/>
      <c r="H246" s="356"/>
      <c r="I246" s="355"/>
      <c r="J246" s="356"/>
      <c r="K246" s="355"/>
      <c r="L246" s="355"/>
      <c r="M246" s="355"/>
      <c r="N246" s="355"/>
      <c r="O246" s="355"/>
      <c r="P246" s="114"/>
      <c r="Q246" s="111"/>
      <c r="R246" s="111"/>
      <c r="T246" s="303"/>
      <c r="U246" s="357"/>
      <c r="V246" s="303"/>
      <c r="W246" s="358"/>
      <c r="X246" s="303"/>
      <c r="Y246" s="113"/>
      <c r="Z246" s="357"/>
      <c r="AA246" s="303"/>
      <c r="AB246" s="359"/>
      <c r="AC246" s="303"/>
      <c r="AD246" s="303"/>
      <c r="AE246" s="303"/>
      <c r="CO246" s="303"/>
      <c r="CQ246" s="351"/>
      <c r="CR246" s="351"/>
      <c r="CT246" s="351"/>
      <c r="CU246" s="351"/>
      <c r="CW246" s="351"/>
      <c r="CX246" s="351"/>
      <c r="CZ246" s="351"/>
      <c r="DA246" s="351"/>
      <c r="DC246" s="351"/>
      <c r="DD246" s="351"/>
      <c r="DG246" s="303"/>
      <c r="DH246" s="303"/>
      <c r="DJ246" s="145"/>
      <c r="DK246" s="145"/>
      <c r="DL246" s="267">
        <v>354</v>
      </c>
      <c r="DM246" s="268" t="s">
        <v>1363</v>
      </c>
      <c r="DN246" s="269">
        <v>10</v>
      </c>
      <c r="DO246" s="171"/>
    </row>
    <row r="247" spans="4:119" s="115" customFormat="1" x14ac:dyDescent="0.25">
      <c r="D247" s="351"/>
      <c r="E247" s="351"/>
      <c r="F247" s="355"/>
      <c r="G247" s="356"/>
      <c r="H247" s="356"/>
      <c r="I247" s="355"/>
      <c r="J247" s="356"/>
      <c r="K247" s="355"/>
      <c r="L247" s="355"/>
      <c r="M247" s="355"/>
      <c r="N247" s="355"/>
      <c r="O247" s="355"/>
      <c r="P247" s="114"/>
      <c r="Q247" s="111"/>
      <c r="R247" s="111"/>
      <c r="T247" s="303"/>
      <c r="U247" s="357"/>
      <c r="V247" s="303"/>
      <c r="W247" s="358"/>
      <c r="X247" s="303"/>
      <c r="Y247" s="113"/>
      <c r="Z247" s="357"/>
      <c r="AA247" s="303"/>
      <c r="AB247" s="359"/>
      <c r="AC247" s="303"/>
      <c r="AD247" s="303"/>
      <c r="AE247" s="303"/>
      <c r="CO247" s="303"/>
      <c r="CQ247" s="351"/>
      <c r="CR247" s="351"/>
      <c r="CT247" s="351"/>
      <c r="CU247" s="351"/>
      <c r="CW247" s="351"/>
      <c r="CX247" s="351"/>
      <c r="CZ247" s="351"/>
      <c r="DA247" s="351"/>
      <c r="DC247" s="351"/>
      <c r="DD247" s="351"/>
      <c r="DG247" s="303"/>
      <c r="DH247" s="303"/>
      <c r="DJ247" s="145"/>
      <c r="DK247" s="145"/>
      <c r="DL247" s="267">
        <v>355</v>
      </c>
      <c r="DM247" s="268" t="s">
        <v>1364</v>
      </c>
      <c r="DN247" s="269">
        <v>11</v>
      </c>
      <c r="DO247" s="171"/>
    </row>
    <row r="248" spans="4:119" s="115" customFormat="1" x14ac:dyDescent="0.25">
      <c r="D248" s="351"/>
      <c r="E248" s="351"/>
      <c r="F248" s="355"/>
      <c r="G248" s="356"/>
      <c r="H248" s="356"/>
      <c r="I248" s="355"/>
      <c r="J248" s="356"/>
      <c r="K248" s="355"/>
      <c r="L248" s="355"/>
      <c r="M248" s="355"/>
      <c r="N248" s="355"/>
      <c r="O248" s="355"/>
      <c r="P248" s="114"/>
      <c r="Q248" s="111"/>
      <c r="R248" s="111"/>
      <c r="T248" s="303"/>
      <c r="U248" s="357"/>
      <c r="V248" s="303"/>
      <c r="W248" s="358"/>
      <c r="X248" s="303"/>
      <c r="Y248" s="113"/>
      <c r="Z248" s="357"/>
      <c r="AA248" s="303"/>
      <c r="AB248" s="359"/>
      <c r="AC248" s="303"/>
      <c r="AD248" s="303"/>
      <c r="AE248" s="303"/>
      <c r="CO248" s="303"/>
      <c r="CQ248" s="351"/>
      <c r="CR248" s="351"/>
      <c r="CT248" s="351"/>
      <c r="CU248" s="351"/>
      <c r="CW248" s="351"/>
      <c r="CX248" s="351"/>
      <c r="CZ248" s="351"/>
      <c r="DA248" s="351"/>
      <c r="DC248" s="351"/>
      <c r="DD248" s="351"/>
      <c r="DG248" s="303"/>
      <c r="DH248" s="303"/>
      <c r="DJ248" s="145"/>
      <c r="DK248" s="145"/>
      <c r="DL248" s="267">
        <v>356</v>
      </c>
      <c r="DM248" s="268" t="s">
        <v>774</v>
      </c>
      <c r="DN248" s="269">
        <v>12</v>
      </c>
      <c r="DO248" s="171"/>
    </row>
    <row r="249" spans="4:119" s="115" customFormat="1" x14ac:dyDescent="0.25">
      <c r="D249" s="351"/>
      <c r="E249" s="351"/>
      <c r="F249" s="355"/>
      <c r="G249" s="356"/>
      <c r="H249" s="356"/>
      <c r="I249" s="355"/>
      <c r="J249" s="356"/>
      <c r="K249" s="355"/>
      <c r="L249" s="355"/>
      <c r="M249" s="355"/>
      <c r="N249" s="355"/>
      <c r="O249" s="355"/>
      <c r="P249" s="114"/>
      <c r="Q249" s="111"/>
      <c r="R249" s="111"/>
      <c r="T249" s="303"/>
      <c r="U249" s="357"/>
      <c r="V249" s="303"/>
      <c r="W249" s="358"/>
      <c r="X249" s="303"/>
      <c r="Y249" s="113"/>
      <c r="Z249" s="357"/>
      <c r="AA249" s="303"/>
      <c r="AB249" s="359"/>
      <c r="AC249" s="303"/>
      <c r="AD249" s="303"/>
      <c r="AE249" s="303"/>
      <c r="CO249" s="303"/>
      <c r="CQ249" s="351"/>
      <c r="CR249" s="351"/>
      <c r="CT249" s="351"/>
      <c r="CU249" s="351"/>
      <c r="CW249" s="351"/>
      <c r="CX249" s="351"/>
      <c r="CZ249" s="351"/>
      <c r="DA249" s="351"/>
      <c r="DC249" s="351"/>
      <c r="DD249" s="351"/>
      <c r="DG249" s="303"/>
      <c r="DH249" s="303"/>
      <c r="DJ249" s="145"/>
      <c r="DK249" s="145"/>
      <c r="DL249" s="267">
        <v>361</v>
      </c>
      <c r="DM249" s="268" t="s">
        <v>1365</v>
      </c>
      <c r="DN249" s="269">
        <v>6</v>
      </c>
      <c r="DO249" s="171"/>
    </row>
    <row r="250" spans="4:119" s="115" customFormat="1" x14ac:dyDescent="0.25">
      <c r="D250" s="351"/>
      <c r="E250" s="351"/>
      <c r="F250" s="355"/>
      <c r="G250" s="356"/>
      <c r="H250" s="356"/>
      <c r="I250" s="355"/>
      <c r="J250" s="356"/>
      <c r="K250" s="355"/>
      <c r="L250" s="355"/>
      <c r="M250" s="355"/>
      <c r="N250" s="355"/>
      <c r="O250" s="355"/>
      <c r="P250" s="114"/>
      <c r="Q250" s="111"/>
      <c r="R250" s="111"/>
      <c r="T250" s="303"/>
      <c r="U250" s="357"/>
      <c r="V250" s="303"/>
      <c r="W250" s="358"/>
      <c r="X250" s="303"/>
      <c r="Y250" s="113"/>
      <c r="Z250" s="357"/>
      <c r="AA250" s="303"/>
      <c r="AB250" s="359"/>
      <c r="AC250" s="303"/>
      <c r="AD250" s="303"/>
      <c r="AE250" s="303"/>
      <c r="CO250" s="303"/>
      <c r="CQ250" s="351"/>
      <c r="CR250" s="351"/>
      <c r="CT250" s="351"/>
      <c r="CU250" s="351"/>
      <c r="CW250" s="351"/>
      <c r="CX250" s="351"/>
      <c r="CZ250" s="351"/>
      <c r="DA250" s="351"/>
      <c r="DC250" s="351"/>
      <c r="DD250" s="351"/>
      <c r="DG250" s="303"/>
      <c r="DH250" s="303"/>
      <c r="DJ250" s="145"/>
      <c r="DK250" s="145"/>
      <c r="DL250" s="267">
        <v>362</v>
      </c>
      <c r="DM250" s="268" t="s">
        <v>1366</v>
      </c>
      <c r="DN250" s="269">
        <v>7</v>
      </c>
      <c r="DO250" s="171"/>
    </row>
    <row r="251" spans="4:119" s="115" customFormat="1" x14ac:dyDescent="0.25">
      <c r="D251" s="351"/>
      <c r="E251" s="351"/>
      <c r="F251" s="355"/>
      <c r="G251" s="356"/>
      <c r="H251" s="356"/>
      <c r="I251" s="355"/>
      <c r="J251" s="356"/>
      <c r="K251" s="355"/>
      <c r="L251" s="355"/>
      <c r="M251" s="355"/>
      <c r="N251" s="355"/>
      <c r="O251" s="355"/>
      <c r="P251" s="114"/>
      <c r="Q251" s="111"/>
      <c r="R251" s="111"/>
      <c r="T251" s="303"/>
      <c r="U251" s="357"/>
      <c r="V251" s="303"/>
      <c r="W251" s="358"/>
      <c r="X251" s="303"/>
      <c r="Y251" s="113"/>
      <c r="Z251" s="357"/>
      <c r="AA251" s="303"/>
      <c r="AB251" s="359"/>
      <c r="AC251" s="303"/>
      <c r="AD251" s="303"/>
      <c r="AE251" s="303"/>
      <c r="CO251" s="303"/>
      <c r="CQ251" s="351"/>
      <c r="CR251" s="351"/>
      <c r="CT251" s="351"/>
      <c r="CU251" s="351"/>
      <c r="CW251" s="351"/>
      <c r="CX251" s="351"/>
      <c r="CZ251" s="351"/>
      <c r="DA251" s="351"/>
      <c r="DC251" s="351"/>
      <c r="DD251" s="351"/>
      <c r="DG251" s="303"/>
      <c r="DH251" s="303"/>
      <c r="DJ251" s="145"/>
      <c r="DK251" s="145"/>
      <c r="DL251" s="267">
        <v>363</v>
      </c>
      <c r="DM251" s="268" t="s">
        <v>1367</v>
      </c>
      <c r="DN251" s="269">
        <v>8</v>
      </c>
      <c r="DO251" s="171"/>
    </row>
    <row r="252" spans="4:119" s="115" customFormat="1" x14ac:dyDescent="0.25">
      <c r="D252" s="351"/>
      <c r="E252" s="351"/>
      <c r="F252" s="355"/>
      <c r="G252" s="356"/>
      <c r="H252" s="356"/>
      <c r="I252" s="355"/>
      <c r="J252" s="356"/>
      <c r="K252" s="355"/>
      <c r="L252" s="355"/>
      <c r="M252" s="355"/>
      <c r="N252" s="355"/>
      <c r="O252" s="355"/>
      <c r="P252" s="114"/>
      <c r="Q252" s="111"/>
      <c r="R252" s="111"/>
      <c r="T252" s="303"/>
      <c r="U252" s="357"/>
      <c r="V252" s="303"/>
      <c r="W252" s="358"/>
      <c r="X252" s="303"/>
      <c r="Y252" s="113"/>
      <c r="Z252" s="357"/>
      <c r="AA252" s="303"/>
      <c r="AB252" s="359"/>
      <c r="AC252" s="303"/>
      <c r="AD252" s="303"/>
      <c r="AE252" s="303"/>
      <c r="CO252" s="303"/>
      <c r="CQ252" s="351"/>
      <c r="CR252" s="351"/>
      <c r="CT252" s="351"/>
      <c r="CU252" s="351"/>
      <c r="CW252" s="351"/>
      <c r="CX252" s="351"/>
      <c r="CZ252" s="351"/>
      <c r="DA252" s="351"/>
      <c r="DC252" s="351"/>
      <c r="DD252" s="351"/>
      <c r="DG252" s="303"/>
      <c r="DH252" s="303"/>
      <c r="DJ252" s="145"/>
      <c r="DK252" s="145"/>
      <c r="DL252" s="267">
        <v>364</v>
      </c>
      <c r="DM252" s="268" t="s">
        <v>1368</v>
      </c>
      <c r="DN252" s="269">
        <v>9</v>
      </c>
      <c r="DO252" s="171"/>
    </row>
    <row r="253" spans="4:119" s="115" customFormat="1" x14ac:dyDescent="0.25">
      <c r="D253" s="351"/>
      <c r="E253" s="351"/>
      <c r="F253" s="355"/>
      <c r="G253" s="356"/>
      <c r="H253" s="356"/>
      <c r="I253" s="355"/>
      <c r="J253" s="356"/>
      <c r="K253" s="355"/>
      <c r="L253" s="355"/>
      <c r="M253" s="355"/>
      <c r="N253" s="355"/>
      <c r="O253" s="355"/>
      <c r="P253" s="114"/>
      <c r="Q253" s="111"/>
      <c r="R253" s="111"/>
      <c r="T253" s="303"/>
      <c r="U253" s="357"/>
      <c r="V253" s="303"/>
      <c r="W253" s="358"/>
      <c r="X253" s="303"/>
      <c r="Y253" s="113"/>
      <c r="Z253" s="357"/>
      <c r="AA253" s="303"/>
      <c r="AB253" s="359"/>
      <c r="AC253" s="303"/>
      <c r="AD253" s="303"/>
      <c r="AE253" s="303"/>
      <c r="CO253" s="303"/>
      <c r="CQ253" s="351"/>
      <c r="CR253" s="351"/>
      <c r="CT253" s="351"/>
      <c r="CU253" s="351"/>
      <c r="CW253" s="351"/>
      <c r="CX253" s="351"/>
      <c r="CZ253" s="351"/>
      <c r="DA253" s="351"/>
      <c r="DC253" s="351"/>
      <c r="DD253" s="351"/>
      <c r="DG253" s="303"/>
      <c r="DH253" s="303"/>
      <c r="DJ253" s="145"/>
      <c r="DK253" s="145"/>
      <c r="DL253" s="267">
        <v>366</v>
      </c>
      <c r="DM253" s="268" t="s">
        <v>1369</v>
      </c>
      <c r="DN253" s="269">
        <v>8</v>
      </c>
      <c r="DO253" s="171"/>
    </row>
    <row r="254" spans="4:119" s="115" customFormat="1" x14ac:dyDescent="0.25">
      <c r="D254" s="351"/>
      <c r="E254" s="351"/>
      <c r="F254" s="355"/>
      <c r="G254" s="356"/>
      <c r="H254" s="356"/>
      <c r="I254" s="355"/>
      <c r="J254" s="356"/>
      <c r="K254" s="355"/>
      <c r="L254" s="355"/>
      <c r="M254" s="355"/>
      <c r="N254" s="355"/>
      <c r="O254" s="355"/>
      <c r="P254" s="114"/>
      <c r="Q254" s="111"/>
      <c r="R254" s="111"/>
      <c r="T254" s="303"/>
      <c r="U254" s="357"/>
      <c r="V254" s="303"/>
      <c r="W254" s="358"/>
      <c r="X254" s="303"/>
      <c r="Y254" s="113"/>
      <c r="Z254" s="357"/>
      <c r="AA254" s="303"/>
      <c r="AB254" s="359"/>
      <c r="AC254" s="303"/>
      <c r="AD254" s="303"/>
      <c r="AE254" s="303"/>
      <c r="CO254" s="303"/>
      <c r="CQ254" s="351"/>
      <c r="CR254" s="351"/>
      <c r="CT254" s="351"/>
      <c r="CU254" s="351"/>
      <c r="CW254" s="351"/>
      <c r="CX254" s="351"/>
      <c r="CZ254" s="351"/>
      <c r="DA254" s="351"/>
      <c r="DC254" s="351"/>
      <c r="DD254" s="351"/>
      <c r="DG254" s="303"/>
      <c r="DH254" s="303"/>
      <c r="DJ254" s="145"/>
      <c r="DK254" s="145"/>
      <c r="DL254" s="267">
        <v>367</v>
      </c>
      <c r="DM254" s="268" t="s">
        <v>1370</v>
      </c>
      <c r="DN254" s="269">
        <v>9</v>
      </c>
      <c r="DO254" s="171"/>
    </row>
    <row r="255" spans="4:119" s="115" customFormat="1" x14ac:dyDescent="0.25">
      <c r="D255" s="351"/>
      <c r="E255" s="351"/>
      <c r="F255" s="355"/>
      <c r="G255" s="356"/>
      <c r="H255" s="356"/>
      <c r="I255" s="355"/>
      <c r="J255" s="356"/>
      <c r="K255" s="355"/>
      <c r="L255" s="355"/>
      <c r="M255" s="355"/>
      <c r="N255" s="355"/>
      <c r="O255" s="355"/>
      <c r="P255" s="114"/>
      <c r="Q255" s="111"/>
      <c r="R255" s="111"/>
      <c r="T255" s="303"/>
      <c r="U255" s="357"/>
      <c r="V255" s="303"/>
      <c r="W255" s="358"/>
      <c r="X255" s="303"/>
      <c r="Y255" s="113"/>
      <c r="Z255" s="357"/>
      <c r="AA255" s="303"/>
      <c r="AB255" s="359"/>
      <c r="AC255" s="303"/>
      <c r="AD255" s="303"/>
      <c r="AE255" s="303"/>
      <c r="CO255" s="303"/>
      <c r="CQ255" s="351"/>
      <c r="CR255" s="351"/>
      <c r="CT255" s="351"/>
      <c r="CU255" s="351"/>
      <c r="CW255" s="351"/>
      <c r="CX255" s="351"/>
      <c r="CZ255" s="351"/>
      <c r="DA255" s="351"/>
      <c r="DC255" s="351"/>
      <c r="DD255" s="351"/>
      <c r="DG255" s="303"/>
      <c r="DH255" s="303"/>
      <c r="DJ255" s="145"/>
      <c r="DK255" s="145"/>
      <c r="DL255" s="267">
        <v>368</v>
      </c>
      <c r="DM255" s="268" t="s">
        <v>781</v>
      </c>
      <c r="DN255" s="269">
        <v>10</v>
      </c>
      <c r="DO255" s="171"/>
    </row>
    <row r="256" spans="4:119" s="115" customFormat="1" x14ac:dyDescent="0.25">
      <c r="D256" s="351"/>
      <c r="E256" s="351"/>
      <c r="F256" s="355"/>
      <c r="G256" s="356"/>
      <c r="H256" s="356"/>
      <c r="I256" s="355"/>
      <c r="J256" s="356"/>
      <c r="K256" s="355"/>
      <c r="L256" s="355"/>
      <c r="M256" s="355"/>
      <c r="N256" s="355"/>
      <c r="O256" s="355"/>
      <c r="P256" s="114"/>
      <c r="Q256" s="111"/>
      <c r="R256" s="111"/>
      <c r="T256" s="303"/>
      <c r="U256" s="357"/>
      <c r="V256" s="303"/>
      <c r="W256" s="358"/>
      <c r="X256" s="303"/>
      <c r="Y256" s="113"/>
      <c r="Z256" s="357"/>
      <c r="AA256" s="303"/>
      <c r="AB256" s="359"/>
      <c r="AC256" s="303"/>
      <c r="AD256" s="303"/>
      <c r="AE256" s="303"/>
      <c r="CO256" s="303"/>
      <c r="CQ256" s="351"/>
      <c r="CR256" s="351"/>
      <c r="CT256" s="351"/>
      <c r="CU256" s="351"/>
      <c r="CW256" s="351"/>
      <c r="CX256" s="351"/>
      <c r="CZ256" s="351"/>
      <c r="DA256" s="351"/>
      <c r="DC256" s="351"/>
      <c r="DD256" s="351"/>
      <c r="DG256" s="303"/>
      <c r="DH256" s="303"/>
      <c r="DJ256" s="145"/>
      <c r="DK256" s="145"/>
      <c r="DL256" s="267">
        <v>371</v>
      </c>
      <c r="DM256" s="268" t="s">
        <v>1371</v>
      </c>
      <c r="DN256" s="269">
        <v>7</v>
      </c>
      <c r="DO256" s="171"/>
    </row>
    <row r="257" spans="4:119" s="115" customFormat="1" x14ac:dyDescent="0.25">
      <c r="D257" s="351"/>
      <c r="E257" s="351"/>
      <c r="F257" s="355"/>
      <c r="G257" s="356"/>
      <c r="H257" s="356"/>
      <c r="I257" s="355"/>
      <c r="J257" s="356"/>
      <c r="K257" s="355"/>
      <c r="L257" s="355"/>
      <c r="M257" s="355"/>
      <c r="N257" s="355"/>
      <c r="O257" s="355"/>
      <c r="P257" s="114"/>
      <c r="Q257" s="111"/>
      <c r="R257" s="111"/>
      <c r="T257" s="303"/>
      <c r="U257" s="357"/>
      <c r="V257" s="303"/>
      <c r="W257" s="358"/>
      <c r="X257" s="303"/>
      <c r="Y257" s="113"/>
      <c r="Z257" s="357"/>
      <c r="AA257" s="303"/>
      <c r="AB257" s="359"/>
      <c r="AC257" s="303"/>
      <c r="AD257" s="303"/>
      <c r="AE257" s="303"/>
      <c r="CO257" s="303"/>
      <c r="CQ257" s="351"/>
      <c r="CR257" s="351"/>
      <c r="CT257" s="351"/>
      <c r="CU257" s="351"/>
      <c r="CW257" s="351"/>
      <c r="CX257" s="351"/>
      <c r="CZ257" s="351"/>
      <c r="DA257" s="351"/>
      <c r="DC257" s="351"/>
      <c r="DD257" s="351"/>
      <c r="DG257" s="303"/>
      <c r="DH257" s="303"/>
      <c r="DJ257" s="145"/>
      <c r="DK257" s="145"/>
      <c r="DL257" s="267">
        <v>372</v>
      </c>
      <c r="DM257" s="268" t="s">
        <v>1372</v>
      </c>
      <c r="DN257" s="269">
        <v>8</v>
      </c>
      <c r="DO257" s="171"/>
    </row>
    <row r="258" spans="4:119" s="115" customFormat="1" x14ac:dyDescent="0.25">
      <c r="D258" s="351"/>
      <c r="E258" s="351"/>
      <c r="F258" s="355"/>
      <c r="G258" s="356"/>
      <c r="H258" s="356"/>
      <c r="I258" s="355"/>
      <c r="J258" s="356"/>
      <c r="K258" s="355"/>
      <c r="L258" s="355"/>
      <c r="M258" s="355"/>
      <c r="N258" s="355"/>
      <c r="O258" s="355"/>
      <c r="P258" s="114"/>
      <c r="Q258" s="111"/>
      <c r="R258" s="111"/>
      <c r="T258" s="303"/>
      <c r="U258" s="357"/>
      <c r="V258" s="303"/>
      <c r="W258" s="358"/>
      <c r="X258" s="303"/>
      <c r="Y258" s="113"/>
      <c r="Z258" s="357"/>
      <c r="AA258" s="303"/>
      <c r="AB258" s="359"/>
      <c r="AC258" s="303"/>
      <c r="AD258" s="303"/>
      <c r="AE258" s="303"/>
      <c r="CO258" s="303"/>
      <c r="CQ258" s="351"/>
      <c r="CR258" s="351"/>
      <c r="CT258" s="351"/>
      <c r="CU258" s="351"/>
      <c r="CW258" s="351"/>
      <c r="CX258" s="351"/>
      <c r="CZ258" s="351"/>
      <c r="DA258" s="351"/>
      <c r="DC258" s="351"/>
      <c r="DD258" s="351"/>
      <c r="DG258" s="303"/>
      <c r="DH258" s="303"/>
      <c r="DJ258" s="145"/>
      <c r="DK258" s="145"/>
      <c r="DL258" s="267">
        <v>373</v>
      </c>
      <c r="DM258" s="268" t="s">
        <v>1373</v>
      </c>
      <c r="DN258" s="269">
        <v>9</v>
      </c>
      <c r="DO258" s="171"/>
    </row>
    <row r="259" spans="4:119" s="115" customFormat="1" x14ac:dyDescent="0.25">
      <c r="D259" s="351"/>
      <c r="E259" s="351"/>
      <c r="F259" s="355"/>
      <c r="G259" s="356"/>
      <c r="H259" s="356"/>
      <c r="I259" s="355"/>
      <c r="J259" s="356"/>
      <c r="K259" s="355"/>
      <c r="L259" s="355"/>
      <c r="M259" s="355"/>
      <c r="N259" s="355"/>
      <c r="O259" s="355"/>
      <c r="P259" s="114"/>
      <c r="Q259" s="111"/>
      <c r="R259" s="111"/>
      <c r="T259" s="303"/>
      <c r="U259" s="357"/>
      <c r="V259" s="303"/>
      <c r="W259" s="358"/>
      <c r="X259" s="303"/>
      <c r="Y259" s="113"/>
      <c r="Z259" s="357"/>
      <c r="AA259" s="303"/>
      <c r="AB259" s="359"/>
      <c r="AC259" s="303"/>
      <c r="AD259" s="303"/>
      <c r="AE259" s="303"/>
      <c r="CO259" s="303"/>
      <c r="CQ259" s="351"/>
      <c r="CR259" s="351"/>
      <c r="CT259" s="351"/>
      <c r="CU259" s="351"/>
      <c r="CW259" s="351"/>
      <c r="CX259" s="351"/>
      <c r="CZ259" s="351"/>
      <c r="DA259" s="351"/>
      <c r="DC259" s="351"/>
      <c r="DD259" s="351"/>
      <c r="DG259" s="303"/>
      <c r="DH259" s="303"/>
      <c r="DJ259" s="145"/>
      <c r="DK259" s="145"/>
      <c r="DL259" s="267">
        <v>374</v>
      </c>
      <c r="DM259" s="268" t="s">
        <v>1374</v>
      </c>
      <c r="DN259" s="269">
        <v>10</v>
      </c>
      <c r="DO259" s="171"/>
    </row>
    <row r="260" spans="4:119" s="115" customFormat="1" x14ac:dyDescent="0.25">
      <c r="D260" s="351"/>
      <c r="E260" s="351"/>
      <c r="F260" s="355"/>
      <c r="G260" s="356"/>
      <c r="H260" s="356"/>
      <c r="I260" s="355"/>
      <c r="J260" s="356"/>
      <c r="K260" s="355"/>
      <c r="L260" s="355"/>
      <c r="M260" s="355"/>
      <c r="N260" s="355"/>
      <c r="O260" s="355"/>
      <c r="P260" s="114"/>
      <c r="Q260" s="111"/>
      <c r="R260" s="111"/>
      <c r="T260" s="303"/>
      <c r="U260" s="357"/>
      <c r="V260" s="303"/>
      <c r="W260" s="358"/>
      <c r="X260" s="303"/>
      <c r="Y260" s="113"/>
      <c r="Z260" s="357"/>
      <c r="AA260" s="303"/>
      <c r="AB260" s="359"/>
      <c r="AC260" s="303"/>
      <c r="AD260" s="303"/>
      <c r="AE260" s="303"/>
      <c r="CO260" s="303"/>
      <c r="CQ260" s="351"/>
      <c r="CR260" s="351"/>
      <c r="CT260" s="351"/>
      <c r="CU260" s="351"/>
      <c r="CW260" s="351"/>
      <c r="CX260" s="351"/>
      <c r="CZ260" s="351"/>
      <c r="DA260" s="351"/>
      <c r="DC260" s="351"/>
      <c r="DD260" s="351"/>
      <c r="DG260" s="303"/>
      <c r="DH260" s="303"/>
      <c r="DJ260" s="145"/>
      <c r="DK260" s="145"/>
      <c r="DL260" s="267">
        <v>375</v>
      </c>
      <c r="DM260" s="268" t="s">
        <v>786</v>
      </c>
      <c r="DN260" s="269">
        <v>11</v>
      </c>
      <c r="DO260" s="171"/>
    </row>
    <row r="261" spans="4:119" s="115" customFormat="1" x14ac:dyDescent="0.25">
      <c r="D261" s="351"/>
      <c r="E261" s="351"/>
      <c r="F261" s="355"/>
      <c r="G261" s="356"/>
      <c r="H261" s="356"/>
      <c r="I261" s="355"/>
      <c r="J261" s="356"/>
      <c r="K261" s="355"/>
      <c r="L261" s="355"/>
      <c r="M261" s="355"/>
      <c r="N261" s="355"/>
      <c r="O261" s="355"/>
      <c r="P261" s="114"/>
      <c r="Q261" s="111"/>
      <c r="R261" s="111"/>
      <c r="T261" s="303"/>
      <c r="U261" s="357"/>
      <c r="V261" s="303"/>
      <c r="W261" s="358"/>
      <c r="X261" s="303"/>
      <c r="Y261" s="113"/>
      <c r="Z261" s="357"/>
      <c r="AA261" s="303"/>
      <c r="AB261" s="359"/>
      <c r="AC261" s="303"/>
      <c r="AD261" s="303"/>
      <c r="AE261" s="303"/>
      <c r="CO261" s="303"/>
      <c r="CQ261" s="351"/>
      <c r="CR261" s="351"/>
      <c r="CT261" s="351"/>
      <c r="CU261" s="351"/>
      <c r="CW261" s="351"/>
      <c r="CX261" s="351"/>
      <c r="CZ261" s="351"/>
      <c r="DA261" s="351"/>
      <c r="DC261" s="351"/>
      <c r="DD261" s="351"/>
      <c r="DG261" s="303"/>
      <c r="DH261" s="303"/>
      <c r="DJ261" s="145"/>
      <c r="DK261" s="145"/>
      <c r="DL261" s="267">
        <v>376</v>
      </c>
      <c r="DM261" s="268" t="s">
        <v>1375</v>
      </c>
      <c r="DN261" s="269">
        <v>8</v>
      </c>
      <c r="DO261" s="171"/>
    </row>
    <row r="262" spans="4:119" s="115" customFormat="1" x14ac:dyDescent="0.25">
      <c r="D262" s="351"/>
      <c r="E262" s="351"/>
      <c r="F262" s="355"/>
      <c r="G262" s="356"/>
      <c r="H262" s="356"/>
      <c r="I262" s="355"/>
      <c r="J262" s="356"/>
      <c r="K262" s="355"/>
      <c r="L262" s="355"/>
      <c r="M262" s="355"/>
      <c r="N262" s="355"/>
      <c r="O262" s="355"/>
      <c r="P262" s="114"/>
      <c r="Q262" s="111"/>
      <c r="R262" s="111"/>
      <c r="T262" s="303"/>
      <c r="U262" s="357"/>
      <c r="V262" s="303"/>
      <c r="W262" s="358"/>
      <c r="X262" s="303"/>
      <c r="Y262" s="113"/>
      <c r="Z262" s="357"/>
      <c r="AA262" s="303"/>
      <c r="AB262" s="359"/>
      <c r="AC262" s="303"/>
      <c r="AD262" s="303"/>
      <c r="AE262" s="303"/>
      <c r="CO262" s="303"/>
      <c r="CQ262" s="351"/>
      <c r="CR262" s="351"/>
      <c r="CT262" s="351"/>
      <c r="CU262" s="351"/>
      <c r="CW262" s="351"/>
      <c r="CX262" s="351"/>
      <c r="CZ262" s="351"/>
      <c r="DA262" s="351"/>
      <c r="DC262" s="351"/>
      <c r="DD262" s="351"/>
      <c r="DG262" s="303"/>
      <c r="DH262" s="303"/>
      <c r="DJ262" s="145"/>
      <c r="DK262" s="145"/>
      <c r="DL262" s="267">
        <v>377</v>
      </c>
      <c r="DM262" s="268" t="s">
        <v>1376</v>
      </c>
      <c r="DN262" s="269">
        <v>9</v>
      </c>
      <c r="DO262" s="171"/>
    </row>
    <row r="263" spans="4:119" s="115" customFormat="1" x14ac:dyDescent="0.25">
      <c r="D263" s="351"/>
      <c r="E263" s="351"/>
      <c r="F263" s="355"/>
      <c r="G263" s="356"/>
      <c r="H263" s="356"/>
      <c r="I263" s="355"/>
      <c r="J263" s="356"/>
      <c r="K263" s="355"/>
      <c r="L263" s="355"/>
      <c r="M263" s="355"/>
      <c r="N263" s="355"/>
      <c r="O263" s="355"/>
      <c r="P263" s="114"/>
      <c r="Q263" s="111"/>
      <c r="R263" s="111"/>
      <c r="T263" s="303"/>
      <c r="U263" s="357"/>
      <c r="V263" s="303"/>
      <c r="W263" s="358"/>
      <c r="X263" s="303"/>
      <c r="Y263" s="113"/>
      <c r="Z263" s="357"/>
      <c r="AA263" s="303"/>
      <c r="AB263" s="359"/>
      <c r="AC263" s="303"/>
      <c r="AD263" s="303"/>
      <c r="AE263" s="303"/>
      <c r="CO263" s="303"/>
      <c r="CQ263" s="351"/>
      <c r="CR263" s="351"/>
      <c r="CT263" s="351"/>
      <c r="CU263" s="351"/>
      <c r="CW263" s="351"/>
      <c r="CX263" s="351"/>
      <c r="CZ263" s="351"/>
      <c r="DA263" s="351"/>
      <c r="DC263" s="351"/>
      <c r="DD263" s="351"/>
      <c r="DG263" s="303"/>
      <c r="DH263" s="303"/>
      <c r="DJ263" s="145"/>
      <c r="DK263" s="145"/>
      <c r="DL263" s="267">
        <v>378</v>
      </c>
      <c r="DM263" s="268" t="s">
        <v>789</v>
      </c>
      <c r="DN263" s="269">
        <v>11</v>
      </c>
      <c r="DO263" s="171"/>
    </row>
    <row r="264" spans="4:119" s="115" customFormat="1" x14ac:dyDescent="0.25">
      <c r="D264" s="351"/>
      <c r="E264" s="351"/>
      <c r="F264" s="355"/>
      <c r="G264" s="356"/>
      <c r="H264" s="356"/>
      <c r="I264" s="355"/>
      <c r="J264" s="356"/>
      <c r="K264" s="355"/>
      <c r="L264" s="355"/>
      <c r="M264" s="355"/>
      <c r="N264" s="355"/>
      <c r="O264" s="355"/>
      <c r="P264" s="114"/>
      <c r="Q264" s="111"/>
      <c r="R264" s="111"/>
      <c r="T264" s="303"/>
      <c r="U264" s="357"/>
      <c r="V264" s="303"/>
      <c r="W264" s="358"/>
      <c r="X264" s="303"/>
      <c r="Y264" s="113"/>
      <c r="Z264" s="357"/>
      <c r="AA264" s="303"/>
      <c r="AB264" s="359"/>
      <c r="AC264" s="303"/>
      <c r="AD264" s="303"/>
      <c r="AE264" s="303"/>
      <c r="CO264" s="303"/>
      <c r="CQ264" s="351"/>
      <c r="CR264" s="351"/>
      <c r="CT264" s="351"/>
      <c r="CU264" s="351"/>
      <c r="CW264" s="351"/>
      <c r="CX264" s="351"/>
      <c r="CZ264" s="351"/>
      <c r="DA264" s="351"/>
      <c r="DC264" s="351"/>
      <c r="DD264" s="351"/>
      <c r="DG264" s="303"/>
      <c r="DH264" s="303"/>
      <c r="DJ264" s="145"/>
      <c r="DK264" s="145"/>
      <c r="DL264" s="267">
        <v>381</v>
      </c>
      <c r="DM264" s="268" t="s">
        <v>1493</v>
      </c>
      <c r="DN264" s="269">
        <v>10</v>
      </c>
      <c r="DO264" s="171"/>
    </row>
    <row r="265" spans="4:119" s="115" customFormat="1" x14ac:dyDescent="0.25">
      <c r="D265" s="351"/>
      <c r="E265" s="351"/>
      <c r="F265" s="355"/>
      <c r="G265" s="356"/>
      <c r="H265" s="356"/>
      <c r="I265" s="355"/>
      <c r="J265" s="356"/>
      <c r="K265" s="355"/>
      <c r="L265" s="355"/>
      <c r="M265" s="355"/>
      <c r="N265" s="355"/>
      <c r="O265" s="355"/>
      <c r="P265" s="114"/>
      <c r="Q265" s="111"/>
      <c r="R265" s="111"/>
      <c r="T265" s="303"/>
      <c r="U265" s="357"/>
      <c r="V265" s="303"/>
      <c r="W265" s="358"/>
      <c r="X265" s="303"/>
      <c r="Y265" s="113"/>
      <c r="Z265" s="357"/>
      <c r="AA265" s="303"/>
      <c r="AB265" s="359"/>
      <c r="AC265" s="303"/>
      <c r="AD265" s="303"/>
      <c r="AE265" s="303"/>
      <c r="CO265" s="303"/>
      <c r="CQ265" s="351"/>
      <c r="CR265" s="351"/>
      <c r="CT265" s="351"/>
      <c r="CU265" s="351"/>
      <c r="CW265" s="351"/>
      <c r="CX265" s="351"/>
      <c r="CZ265" s="351"/>
      <c r="DA265" s="351"/>
      <c r="DC265" s="351"/>
      <c r="DD265" s="351"/>
      <c r="DG265" s="303"/>
      <c r="DH265" s="303"/>
      <c r="DJ265" s="145"/>
      <c r="DK265" s="145"/>
      <c r="DL265" s="267">
        <v>382</v>
      </c>
      <c r="DM265" s="268" t="s">
        <v>1494</v>
      </c>
      <c r="DN265" s="269">
        <v>11</v>
      </c>
      <c r="DO265" s="171"/>
    </row>
    <row r="266" spans="4:119" s="115" customFormat="1" x14ac:dyDescent="0.25">
      <c r="D266" s="351"/>
      <c r="E266" s="351"/>
      <c r="F266" s="355"/>
      <c r="G266" s="356"/>
      <c r="H266" s="356"/>
      <c r="I266" s="355"/>
      <c r="J266" s="356"/>
      <c r="K266" s="355"/>
      <c r="L266" s="355"/>
      <c r="M266" s="355"/>
      <c r="N266" s="355"/>
      <c r="O266" s="355"/>
      <c r="P266" s="114"/>
      <c r="Q266" s="111"/>
      <c r="R266" s="111"/>
      <c r="T266" s="303"/>
      <c r="U266" s="357"/>
      <c r="V266" s="303"/>
      <c r="W266" s="358"/>
      <c r="X266" s="303"/>
      <c r="Y266" s="113"/>
      <c r="Z266" s="357"/>
      <c r="AA266" s="303"/>
      <c r="AB266" s="359"/>
      <c r="AC266" s="303"/>
      <c r="AD266" s="303"/>
      <c r="AE266" s="303"/>
      <c r="CO266" s="303"/>
      <c r="CQ266" s="351"/>
      <c r="CR266" s="351"/>
      <c r="CT266" s="351"/>
      <c r="CU266" s="351"/>
      <c r="CW266" s="351"/>
      <c r="CX266" s="351"/>
      <c r="CZ266" s="351"/>
      <c r="DA266" s="351"/>
      <c r="DC266" s="351"/>
      <c r="DD266" s="351"/>
      <c r="DG266" s="303"/>
      <c r="DH266" s="303"/>
      <c r="DJ266" s="145"/>
      <c r="DK266" s="145"/>
      <c r="DL266" s="267">
        <v>383</v>
      </c>
      <c r="DM266" s="268" t="s">
        <v>1495</v>
      </c>
      <c r="DN266" s="269">
        <v>12</v>
      </c>
      <c r="DO266" s="171"/>
    </row>
    <row r="267" spans="4:119" s="115" customFormat="1" x14ac:dyDescent="0.25">
      <c r="D267" s="351"/>
      <c r="E267" s="351"/>
      <c r="F267" s="355"/>
      <c r="G267" s="356"/>
      <c r="H267" s="356"/>
      <c r="I267" s="355"/>
      <c r="J267" s="356"/>
      <c r="K267" s="355"/>
      <c r="L267" s="355"/>
      <c r="M267" s="355"/>
      <c r="N267" s="355"/>
      <c r="O267" s="355"/>
      <c r="P267" s="114"/>
      <c r="Q267" s="111"/>
      <c r="R267" s="111"/>
      <c r="T267" s="303"/>
      <c r="U267" s="357"/>
      <c r="V267" s="303"/>
      <c r="W267" s="358"/>
      <c r="X267" s="303"/>
      <c r="Y267" s="113"/>
      <c r="Z267" s="357"/>
      <c r="AA267" s="303"/>
      <c r="AB267" s="359"/>
      <c r="AC267" s="303"/>
      <c r="AD267" s="303"/>
      <c r="AE267" s="303"/>
      <c r="CO267" s="303"/>
      <c r="CQ267" s="351"/>
      <c r="CR267" s="351"/>
      <c r="CT267" s="351"/>
      <c r="CU267" s="351"/>
      <c r="CW267" s="351"/>
      <c r="CX267" s="351"/>
      <c r="CZ267" s="351"/>
      <c r="DA267" s="351"/>
      <c r="DC267" s="351"/>
      <c r="DD267" s="351"/>
      <c r="DG267" s="303"/>
      <c r="DH267" s="303"/>
      <c r="DJ267" s="145"/>
      <c r="DK267" s="145"/>
      <c r="DL267" s="267">
        <v>410</v>
      </c>
      <c r="DM267" s="268" t="s">
        <v>1377</v>
      </c>
      <c r="DN267" s="269">
        <v>5</v>
      </c>
      <c r="DO267" s="171"/>
    </row>
    <row r="268" spans="4:119" s="115" customFormat="1" x14ac:dyDescent="0.25">
      <c r="D268" s="351"/>
      <c r="E268" s="351"/>
      <c r="F268" s="355"/>
      <c r="G268" s="356"/>
      <c r="H268" s="356"/>
      <c r="I268" s="355"/>
      <c r="J268" s="356"/>
      <c r="K268" s="355"/>
      <c r="L268" s="355"/>
      <c r="M268" s="355"/>
      <c r="N268" s="355"/>
      <c r="O268" s="355"/>
      <c r="P268" s="114"/>
      <c r="Q268" s="111"/>
      <c r="R268" s="111"/>
      <c r="T268" s="303"/>
      <c r="U268" s="357"/>
      <c r="V268" s="303"/>
      <c r="W268" s="358"/>
      <c r="X268" s="303"/>
      <c r="Y268" s="113"/>
      <c r="Z268" s="357"/>
      <c r="AA268" s="303"/>
      <c r="AB268" s="359"/>
      <c r="AC268" s="303"/>
      <c r="AD268" s="303"/>
      <c r="AE268" s="303"/>
      <c r="CO268" s="303"/>
      <c r="CQ268" s="351"/>
      <c r="CR268" s="351"/>
      <c r="CT268" s="351"/>
      <c r="CU268" s="351"/>
      <c r="CW268" s="351"/>
      <c r="CX268" s="351"/>
      <c r="CZ268" s="351"/>
      <c r="DA268" s="351"/>
      <c r="DC268" s="351"/>
      <c r="DD268" s="351"/>
      <c r="DG268" s="303"/>
      <c r="DH268" s="303"/>
      <c r="DJ268" s="145"/>
      <c r="DK268" s="145"/>
      <c r="DL268" s="267">
        <v>411</v>
      </c>
      <c r="DM268" s="268" t="s">
        <v>1378</v>
      </c>
      <c r="DN268" s="269">
        <v>6</v>
      </c>
      <c r="DO268" s="171" t="s">
        <v>961</v>
      </c>
    </row>
    <row r="269" spans="4:119" s="115" customFormat="1" x14ac:dyDescent="0.25">
      <c r="D269" s="351"/>
      <c r="E269" s="351"/>
      <c r="F269" s="355"/>
      <c r="G269" s="356"/>
      <c r="H269" s="356"/>
      <c r="I269" s="355"/>
      <c r="J269" s="356"/>
      <c r="K269" s="355"/>
      <c r="L269" s="355"/>
      <c r="M269" s="355"/>
      <c r="N269" s="355"/>
      <c r="O269" s="355"/>
      <c r="P269" s="114"/>
      <c r="Q269" s="111"/>
      <c r="R269" s="111"/>
      <c r="T269" s="303"/>
      <c r="U269" s="357"/>
      <c r="V269" s="303"/>
      <c r="W269" s="358"/>
      <c r="X269" s="303"/>
      <c r="Y269" s="113"/>
      <c r="Z269" s="357"/>
      <c r="AA269" s="303"/>
      <c r="AB269" s="359"/>
      <c r="AC269" s="303"/>
      <c r="AD269" s="303"/>
      <c r="AE269" s="303"/>
      <c r="CO269" s="303"/>
      <c r="CQ269" s="351"/>
      <c r="CR269" s="351"/>
      <c r="CT269" s="351"/>
      <c r="CU269" s="351"/>
      <c r="CW269" s="351"/>
      <c r="CX269" s="351"/>
      <c r="CZ269" s="351"/>
      <c r="DA269" s="351"/>
      <c r="DC269" s="351"/>
      <c r="DD269" s="351"/>
      <c r="DG269" s="303"/>
      <c r="DH269" s="303"/>
      <c r="DJ269" s="145"/>
      <c r="DK269" s="145"/>
      <c r="DL269" s="267">
        <v>412</v>
      </c>
      <c r="DM269" s="268" t="s">
        <v>1379</v>
      </c>
      <c r="DN269" s="269">
        <v>7</v>
      </c>
      <c r="DO269" s="171" t="s">
        <v>961</v>
      </c>
    </row>
    <row r="270" spans="4:119" s="115" customFormat="1" x14ac:dyDescent="0.25">
      <c r="D270" s="351"/>
      <c r="E270" s="351"/>
      <c r="F270" s="355"/>
      <c r="G270" s="356"/>
      <c r="H270" s="356"/>
      <c r="I270" s="355"/>
      <c r="J270" s="356"/>
      <c r="K270" s="355"/>
      <c r="L270" s="355"/>
      <c r="M270" s="355"/>
      <c r="N270" s="355"/>
      <c r="O270" s="355"/>
      <c r="P270" s="114"/>
      <c r="Q270" s="111"/>
      <c r="R270" s="111"/>
      <c r="T270" s="303"/>
      <c r="U270" s="357"/>
      <c r="V270" s="303"/>
      <c r="W270" s="358"/>
      <c r="X270" s="303"/>
      <c r="Y270" s="113"/>
      <c r="Z270" s="357"/>
      <c r="AA270" s="303"/>
      <c r="AB270" s="359"/>
      <c r="AC270" s="303"/>
      <c r="AD270" s="303"/>
      <c r="AE270" s="303"/>
      <c r="CO270" s="303"/>
      <c r="CQ270" s="351"/>
      <c r="CR270" s="351"/>
      <c r="CT270" s="351"/>
      <c r="CU270" s="351"/>
      <c r="CW270" s="351"/>
      <c r="CX270" s="351"/>
      <c r="CZ270" s="351"/>
      <c r="DA270" s="351"/>
      <c r="DC270" s="351"/>
      <c r="DD270" s="351"/>
      <c r="DG270" s="303"/>
      <c r="DH270" s="303"/>
      <c r="DJ270" s="145"/>
      <c r="DK270" s="145"/>
      <c r="DL270" s="267">
        <v>413</v>
      </c>
      <c r="DM270" s="268" t="s">
        <v>793</v>
      </c>
      <c r="DN270" s="269">
        <v>8</v>
      </c>
      <c r="DO270" s="171" t="s">
        <v>961</v>
      </c>
    </row>
    <row r="271" spans="4:119" s="115" customFormat="1" x14ac:dyDescent="0.25">
      <c r="D271" s="351"/>
      <c r="E271" s="351"/>
      <c r="F271" s="355"/>
      <c r="G271" s="356"/>
      <c r="H271" s="356"/>
      <c r="I271" s="355"/>
      <c r="J271" s="356"/>
      <c r="K271" s="355"/>
      <c r="L271" s="355"/>
      <c r="M271" s="355"/>
      <c r="N271" s="355"/>
      <c r="O271" s="355"/>
      <c r="P271" s="114"/>
      <c r="Q271" s="111"/>
      <c r="R271" s="111"/>
      <c r="T271" s="303"/>
      <c r="U271" s="357"/>
      <c r="V271" s="303"/>
      <c r="W271" s="358"/>
      <c r="X271" s="303"/>
      <c r="Y271" s="113"/>
      <c r="Z271" s="357"/>
      <c r="AA271" s="303"/>
      <c r="AB271" s="359"/>
      <c r="AC271" s="303"/>
      <c r="AD271" s="303"/>
      <c r="AE271" s="303"/>
      <c r="CO271" s="303"/>
      <c r="CQ271" s="351"/>
      <c r="CR271" s="351"/>
      <c r="CT271" s="351"/>
      <c r="CU271" s="351"/>
      <c r="CW271" s="351"/>
      <c r="CX271" s="351"/>
      <c r="CZ271" s="351"/>
      <c r="DA271" s="351"/>
      <c r="DC271" s="351"/>
      <c r="DD271" s="351"/>
      <c r="DG271" s="303"/>
      <c r="DH271" s="303"/>
      <c r="DJ271" s="145"/>
      <c r="DK271" s="145"/>
      <c r="DL271" s="267">
        <v>420</v>
      </c>
      <c r="DM271" s="268" t="s">
        <v>794</v>
      </c>
      <c r="DN271" s="269">
        <v>4</v>
      </c>
      <c r="DO271" s="171" t="s">
        <v>960</v>
      </c>
    </row>
    <row r="272" spans="4:119" s="115" customFormat="1" x14ac:dyDescent="0.25">
      <c r="D272" s="351"/>
      <c r="E272" s="351"/>
      <c r="F272" s="355"/>
      <c r="G272" s="356"/>
      <c r="H272" s="356"/>
      <c r="I272" s="355"/>
      <c r="J272" s="356"/>
      <c r="K272" s="355"/>
      <c r="L272" s="355"/>
      <c r="M272" s="355"/>
      <c r="N272" s="355"/>
      <c r="O272" s="355"/>
      <c r="P272" s="114"/>
      <c r="Q272" s="111"/>
      <c r="R272" s="111"/>
      <c r="T272" s="303"/>
      <c r="U272" s="357"/>
      <c r="V272" s="303"/>
      <c r="W272" s="358"/>
      <c r="X272" s="303"/>
      <c r="Y272" s="113"/>
      <c r="Z272" s="357"/>
      <c r="AA272" s="303"/>
      <c r="AB272" s="359"/>
      <c r="AC272" s="303"/>
      <c r="AD272" s="303"/>
      <c r="AE272" s="303"/>
      <c r="CO272" s="303"/>
      <c r="CQ272" s="351"/>
      <c r="CR272" s="351"/>
      <c r="CT272" s="351"/>
      <c r="CU272" s="351"/>
      <c r="CW272" s="351"/>
      <c r="CX272" s="351"/>
      <c r="CZ272" s="351"/>
      <c r="DA272" s="351"/>
      <c r="DC272" s="351"/>
      <c r="DD272" s="351"/>
      <c r="DG272" s="303"/>
      <c r="DH272" s="303"/>
      <c r="DJ272" s="145"/>
      <c r="DK272" s="145"/>
      <c r="DL272" s="267">
        <v>421</v>
      </c>
      <c r="DM272" s="268" t="s">
        <v>1380</v>
      </c>
      <c r="DN272" s="269">
        <v>5</v>
      </c>
      <c r="DO272" s="171" t="s">
        <v>960</v>
      </c>
    </row>
    <row r="273" spans="4:119" s="115" customFormat="1" x14ac:dyDescent="0.25">
      <c r="D273" s="351"/>
      <c r="E273" s="351"/>
      <c r="F273" s="355"/>
      <c r="G273" s="356"/>
      <c r="H273" s="356"/>
      <c r="I273" s="355"/>
      <c r="J273" s="356"/>
      <c r="K273" s="355"/>
      <c r="L273" s="355"/>
      <c r="M273" s="355"/>
      <c r="N273" s="355"/>
      <c r="O273" s="355"/>
      <c r="P273" s="114"/>
      <c r="Q273" s="111"/>
      <c r="R273" s="111"/>
      <c r="T273" s="303"/>
      <c r="U273" s="357"/>
      <c r="V273" s="303"/>
      <c r="W273" s="358"/>
      <c r="X273" s="303"/>
      <c r="Y273" s="113"/>
      <c r="Z273" s="357"/>
      <c r="AA273" s="303"/>
      <c r="AB273" s="359"/>
      <c r="AC273" s="303"/>
      <c r="AD273" s="303"/>
      <c r="AE273" s="303"/>
      <c r="CO273" s="303"/>
      <c r="CQ273" s="351"/>
      <c r="CR273" s="351"/>
      <c r="CT273" s="351"/>
      <c r="CU273" s="351"/>
      <c r="CW273" s="351"/>
      <c r="CX273" s="351"/>
      <c r="CZ273" s="351"/>
      <c r="DA273" s="351"/>
      <c r="DC273" s="351"/>
      <c r="DD273" s="351"/>
      <c r="DG273" s="303"/>
      <c r="DH273" s="303"/>
      <c r="DJ273" s="145"/>
      <c r="DK273" s="145"/>
      <c r="DL273" s="267">
        <v>422</v>
      </c>
      <c r="DM273" s="268" t="s">
        <v>1381</v>
      </c>
      <c r="DN273" s="269">
        <v>6</v>
      </c>
      <c r="DO273" s="171" t="s">
        <v>960</v>
      </c>
    </row>
    <row r="274" spans="4:119" s="115" customFormat="1" x14ac:dyDescent="0.25">
      <c r="D274" s="351"/>
      <c r="E274" s="351"/>
      <c r="F274" s="355"/>
      <c r="G274" s="356"/>
      <c r="H274" s="356"/>
      <c r="I274" s="355"/>
      <c r="J274" s="356"/>
      <c r="K274" s="355"/>
      <c r="L274" s="355"/>
      <c r="M274" s="355"/>
      <c r="N274" s="355"/>
      <c r="O274" s="355"/>
      <c r="P274" s="114"/>
      <c r="Q274" s="111"/>
      <c r="R274" s="111"/>
      <c r="T274" s="303"/>
      <c r="U274" s="357"/>
      <c r="V274" s="303"/>
      <c r="W274" s="358"/>
      <c r="X274" s="303"/>
      <c r="Y274" s="113"/>
      <c r="Z274" s="357"/>
      <c r="AA274" s="303"/>
      <c r="AB274" s="359"/>
      <c r="AC274" s="303"/>
      <c r="AD274" s="303"/>
      <c r="AE274" s="303"/>
      <c r="CO274" s="303"/>
      <c r="CQ274" s="351"/>
      <c r="CR274" s="351"/>
      <c r="CT274" s="351"/>
      <c r="CU274" s="351"/>
      <c r="CW274" s="351"/>
      <c r="CX274" s="351"/>
      <c r="CZ274" s="351"/>
      <c r="DA274" s="351"/>
      <c r="DC274" s="351"/>
      <c r="DD274" s="351"/>
      <c r="DG274" s="303"/>
      <c r="DH274" s="303"/>
      <c r="DJ274" s="145"/>
      <c r="DK274" s="145"/>
      <c r="DL274" s="267">
        <v>423</v>
      </c>
      <c r="DM274" s="268" t="s">
        <v>1382</v>
      </c>
      <c r="DN274" s="269">
        <v>7</v>
      </c>
      <c r="DO274" s="171" t="s">
        <v>960</v>
      </c>
    </row>
    <row r="275" spans="4:119" s="115" customFormat="1" x14ac:dyDescent="0.25">
      <c r="D275" s="351"/>
      <c r="E275" s="351"/>
      <c r="F275" s="355"/>
      <c r="G275" s="356"/>
      <c r="H275" s="356"/>
      <c r="I275" s="355"/>
      <c r="J275" s="356"/>
      <c r="K275" s="355"/>
      <c r="L275" s="355"/>
      <c r="M275" s="355"/>
      <c r="N275" s="355"/>
      <c r="O275" s="355"/>
      <c r="P275" s="114"/>
      <c r="Q275" s="111"/>
      <c r="R275" s="111"/>
      <c r="T275" s="303"/>
      <c r="U275" s="357"/>
      <c r="V275" s="303"/>
      <c r="W275" s="358"/>
      <c r="X275" s="303"/>
      <c r="Y275" s="113"/>
      <c r="Z275" s="357"/>
      <c r="AA275" s="303"/>
      <c r="AB275" s="359"/>
      <c r="AC275" s="303"/>
      <c r="AD275" s="303"/>
      <c r="AE275" s="303"/>
      <c r="CO275" s="303"/>
      <c r="CQ275" s="351"/>
      <c r="CR275" s="351"/>
      <c r="CT275" s="351"/>
      <c r="CU275" s="351"/>
      <c r="CW275" s="351"/>
      <c r="CX275" s="351"/>
      <c r="CZ275" s="351"/>
      <c r="DA275" s="351"/>
      <c r="DC275" s="351"/>
      <c r="DD275" s="351"/>
      <c r="DG275" s="303"/>
      <c r="DH275" s="303"/>
      <c r="DJ275" s="145"/>
      <c r="DK275" s="145"/>
      <c r="DL275" s="267">
        <v>424</v>
      </c>
      <c r="DM275" s="268" t="s">
        <v>1383</v>
      </c>
      <c r="DN275" s="269">
        <v>8</v>
      </c>
      <c r="DO275" s="171" t="s">
        <v>960</v>
      </c>
    </row>
    <row r="276" spans="4:119" s="115" customFormat="1" x14ac:dyDescent="0.25">
      <c r="D276" s="351"/>
      <c r="E276" s="351"/>
      <c r="F276" s="355"/>
      <c r="G276" s="356"/>
      <c r="H276" s="356"/>
      <c r="I276" s="355"/>
      <c r="J276" s="356"/>
      <c r="K276" s="355"/>
      <c r="L276" s="355"/>
      <c r="M276" s="355"/>
      <c r="N276" s="355"/>
      <c r="O276" s="355"/>
      <c r="P276" s="114"/>
      <c r="Q276" s="111"/>
      <c r="R276" s="111"/>
      <c r="T276" s="303"/>
      <c r="U276" s="357"/>
      <c r="V276" s="303"/>
      <c r="W276" s="358"/>
      <c r="X276" s="303"/>
      <c r="Y276" s="113"/>
      <c r="Z276" s="357"/>
      <c r="AA276" s="303"/>
      <c r="AB276" s="359"/>
      <c r="AC276" s="303"/>
      <c r="AD276" s="303"/>
      <c r="AE276" s="303"/>
      <c r="CO276" s="303"/>
      <c r="CQ276" s="351"/>
      <c r="CR276" s="351"/>
      <c r="CT276" s="351"/>
      <c r="CU276" s="351"/>
      <c r="CW276" s="351"/>
      <c r="CX276" s="351"/>
      <c r="CZ276" s="351"/>
      <c r="DA276" s="351"/>
      <c r="DC276" s="351"/>
      <c r="DD276" s="351"/>
      <c r="DG276" s="303"/>
      <c r="DH276" s="303"/>
      <c r="DJ276" s="145"/>
      <c r="DK276" s="145"/>
      <c r="DL276" s="267">
        <v>430</v>
      </c>
      <c r="DM276" s="268" t="s">
        <v>1384</v>
      </c>
      <c r="DN276" s="269">
        <v>6</v>
      </c>
      <c r="DO276" s="171"/>
    </row>
    <row r="277" spans="4:119" s="115" customFormat="1" x14ac:dyDescent="0.25">
      <c r="D277" s="351"/>
      <c r="E277" s="351"/>
      <c r="F277" s="355"/>
      <c r="G277" s="356"/>
      <c r="H277" s="356"/>
      <c r="I277" s="355"/>
      <c r="J277" s="356"/>
      <c r="K277" s="355"/>
      <c r="L277" s="355"/>
      <c r="M277" s="355"/>
      <c r="N277" s="355"/>
      <c r="O277" s="355"/>
      <c r="P277" s="114"/>
      <c r="Q277" s="111"/>
      <c r="R277" s="111"/>
      <c r="T277" s="303"/>
      <c r="U277" s="357"/>
      <c r="V277" s="303"/>
      <c r="W277" s="358"/>
      <c r="X277" s="303"/>
      <c r="Y277" s="113"/>
      <c r="Z277" s="357"/>
      <c r="AA277" s="303"/>
      <c r="AB277" s="359"/>
      <c r="AC277" s="303"/>
      <c r="AD277" s="303"/>
      <c r="AE277" s="303"/>
      <c r="CO277" s="303"/>
      <c r="CQ277" s="351"/>
      <c r="CR277" s="351"/>
      <c r="CT277" s="351"/>
      <c r="CU277" s="351"/>
      <c r="CW277" s="351"/>
      <c r="CX277" s="351"/>
      <c r="CZ277" s="351"/>
      <c r="DA277" s="351"/>
      <c r="DC277" s="351"/>
      <c r="DD277" s="351"/>
      <c r="DG277" s="303"/>
      <c r="DH277" s="303"/>
      <c r="DJ277" s="145"/>
      <c r="DK277" s="145"/>
      <c r="DL277" s="267">
        <v>431</v>
      </c>
      <c r="DM277" s="268" t="s">
        <v>1385</v>
      </c>
      <c r="DN277" s="269">
        <v>7</v>
      </c>
      <c r="DO277" s="171"/>
    </row>
    <row r="278" spans="4:119" s="115" customFormat="1" x14ac:dyDescent="0.25">
      <c r="D278" s="351"/>
      <c r="E278" s="351"/>
      <c r="F278" s="355"/>
      <c r="G278" s="356"/>
      <c r="H278" s="356"/>
      <c r="I278" s="355"/>
      <c r="J278" s="356"/>
      <c r="K278" s="355"/>
      <c r="L278" s="355"/>
      <c r="M278" s="355"/>
      <c r="N278" s="355"/>
      <c r="O278" s="355"/>
      <c r="P278" s="114"/>
      <c r="Q278" s="111"/>
      <c r="R278" s="111"/>
      <c r="T278" s="303"/>
      <c r="U278" s="357"/>
      <c r="V278" s="303"/>
      <c r="W278" s="358"/>
      <c r="X278" s="303"/>
      <c r="Y278" s="113"/>
      <c r="Z278" s="357"/>
      <c r="AA278" s="303"/>
      <c r="AB278" s="359"/>
      <c r="AC278" s="303"/>
      <c r="AD278" s="303"/>
      <c r="AE278" s="303"/>
      <c r="CO278" s="303"/>
      <c r="CQ278" s="351"/>
      <c r="CR278" s="351"/>
      <c r="CT278" s="351"/>
      <c r="CU278" s="351"/>
      <c r="CW278" s="351"/>
      <c r="CX278" s="351"/>
      <c r="CZ278" s="351"/>
      <c r="DA278" s="351"/>
      <c r="DC278" s="351"/>
      <c r="DD278" s="351"/>
      <c r="DG278" s="303"/>
      <c r="DH278" s="303"/>
      <c r="DJ278" s="145"/>
      <c r="DK278" s="145"/>
      <c r="DL278" s="267">
        <v>432</v>
      </c>
      <c r="DM278" s="268" t="s">
        <v>1386</v>
      </c>
      <c r="DN278" s="269">
        <v>8</v>
      </c>
      <c r="DO278" s="171"/>
    </row>
    <row r="279" spans="4:119" s="115" customFormat="1" x14ac:dyDescent="0.25">
      <c r="D279" s="351"/>
      <c r="E279" s="351"/>
      <c r="F279" s="355"/>
      <c r="G279" s="356"/>
      <c r="H279" s="356"/>
      <c r="I279" s="355"/>
      <c r="J279" s="356"/>
      <c r="K279" s="355"/>
      <c r="L279" s="355"/>
      <c r="M279" s="355"/>
      <c r="N279" s="355"/>
      <c r="O279" s="355"/>
      <c r="P279" s="114"/>
      <c r="Q279" s="111"/>
      <c r="R279" s="111"/>
      <c r="T279" s="303"/>
      <c r="U279" s="357"/>
      <c r="V279" s="303"/>
      <c r="W279" s="358"/>
      <c r="X279" s="303"/>
      <c r="Y279" s="113"/>
      <c r="Z279" s="357"/>
      <c r="AA279" s="303"/>
      <c r="AB279" s="359"/>
      <c r="AC279" s="303"/>
      <c r="AD279" s="303"/>
      <c r="AE279" s="303"/>
      <c r="CO279" s="303"/>
      <c r="CQ279" s="351"/>
      <c r="CR279" s="351"/>
      <c r="CT279" s="351"/>
      <c r="CU279" s="351"/>
      <c r="CW279" s="351"/>
      <c r="CX279" s="351"/>
      <c r="CZ279" s="351"/>
      <c r="DA279" s="351"/>
      <c r="DC279" s="351"/>
      <c r="DD279" s="351"/>
      <c r="DG279" s="303"/>
      <c r="DH279" s="303"/>
      <c r="DJ279" s="145"/>
      <c r="DK279" s="145"/>
      <c r="DL279" s="267">
        <v>433</v>
      </c>
      <c r="DM279" s="268" t="s">
        <v>1387</v>
      </c>
      <c r="DN279" s="269">
        <v>9</v>
      </c>
      <c r="DO279" s="171"/>
    </row>
    <row r="280" spans="4:119" s="115" customFormat="1" x14ac:dyDescent="0.25">
      <c r="D280" s="351"/>
      <c r="E280" s="351"/>
      <c r="F280" s="355"/>
      <c r="G280" s="356"/>
      <c r="H280" s="356"/>
      <c r="I280" s="355"/>
      <c r="J280" s="356"/>
      <c r="K280" s="355"/>
      <c r="L280" s="355"/>
      <c r="M280" s="355"/>
      <c r="N280" s="355"/>
      <c r="O280" s="355"/>
      <c r="P280" s="114"/>
      <c r="Q280" s="111"/>
      <c r="R280" s="111"/>
      <c r="T280" s="303"/>
      <c r="U280" s="357"/>
      <c r="V280" s="303"/>
      <c r="W280" s="358"/>
      <c r="X280" s="303"/>
      <c r="Y280" s="113"/>
      <c r="Z280" s="357"/>
      <c r="AA280" s="303"/>
      <c r="AB280" s="359"/>
      <c r="AC280" s="303"/>
      <c r="AD280" s="303"/>
      <c r="AE280" s="303"/>
      <c r="CO280" s="303"/>
      <c r="CQ280" s="351"/>
      <c r="CR280" s="351"/>
      <c r="CT280" s="351"/>
      <c r="CU280" s="351"/>
      <c r="CW280" s="351"/>
      <c r="CX280" s="351"/>
      <c r="CZ280" s="351"/>
      <c r="DA280" s="351"/>
      <c r="DC280" s="351"/>
      <c r="DD280" s="351"/>
      <c r="DG280" s="303"/>
      <c r="DH280" s="303"/>
      <c r="DJ280" s="145"/>
      <c r="DK280" s="145"/>
      <c r="DL280" s="267">
        <v>434</v>
      </c>
      <c r="DM280" s="268" t="s">
        <v>803</v>
      </c>
      <c r="DN280" s="269">
        <v>10</v>
      </c>
      <c r="DO280" s="171"/>
    </row>
    <row r="281" spans="4:119" s="115" customFormat="1" x14ac:dyDescent="0.25">
      <c r="D281" s="351"/>
      <c r="E281" s="351"/>
      <c r="F281" s="355"/>
      <c r="G281" s="356"/>
      <c r="H281" s="356"/>
      <c r="I281" s="355"/>
      <c r="J281" s="356"/>
      <c r="K281" s="355"/>
      <c r="L281" s="355"/>
      <c r="M281" s="355"/>
      <c r="N281" s="355"/>
      <c r="O281" s="355"/>
      <c r="P281" s="114"/>
      <c r="Q281" s="111"/>
      <c r="R281" s="111"/>
      <c r="T281" s="303"/>
      <c r="U281" s="357"/>
      <c r="V281" s="303"/>
      <c r="W281" s="358"/>
      <c r="X281" s="303"/>
      <c r="Y281" s="113"/>
      <c r="Z281" s="357"/>
      <c r="AA281" s="303"/>
      <c r="AB281" s="359"/>
      <c r="AC281" s="303"/>
      <c r="AD281" s="303"/>
      <c r="AE281" s="303"/>
      <c r="CO281" s="303"/>
      <c r="CQ281" s="351"/>
      <c r="CR281" s="351"/>
      <c r="CT281" s="351"/>
      <c r="CU281" s="351"/>
      <c r="CW281" s="351"/>
      <c r="CX281" s="351"/>
      <c r="CZ281" s="351"/>
      <c r="DA281" s="351"/>
      <c r="DC281" s="351"/>
      <c r="DD281" s="351"/>
      <c r="DG281" s="303"/>
      <c r="DH281" s="303"/>
      <c r="DJ281" s="145"/>
      <c r="DK281" s="145"/>
      <c r="DL281" s="267">
        <v>441</v>
      </c>
      <c r="DM281" s="268" t="s">
        <v>1388</v>
      </c>
      <c r="DN281" s="269">
        <v>7</v>
      </c>
      <c r="DO281" s="171" t="s">
        <v>962</v>
      </c>
    </row>
    <row r="282" spans="4:119" s="115" customFormat="1" x14ac:dyDescent="0.25">
      <c r="D282" s="351"/>
      <c r="E282" s="351"/>
      <c r="F282" s="355"/>
      <c r="G282" s="356"/>
      <c r="H282" s="356"/>
      <c r="I282" s="355"/>
      <c r="J282" s="356"/>
      <c r="K282" s="355"/>
      <c r="L282" s="355"/>
      <c r="M282" s="355"/>
      <c r="N282" s="355"/>
      <c r="O282" s="355"/>
      <c r="P282" s="114"/>
      <c r="Q282" s="111"/>
      <c r="R282" s="111"/>
      <c r="T282" s="303"/>
      <c r="U282" s="357"/>
      <c r="V282" s="303"/>
      <c r="W282" s="358"/>
      <c r="X282" s="303"/>
      <c r="Y282" s="113"/>
      <c r="Z282" s="357"/>
      <c r="AA282" s="303"/>
      <c r="AB282" s="359"/>
      <c r="AC282" s="303"/>
      <c r="AD282" s="303"/>
      <c r="AE282" s="303"/>
      <c r="CO282" s="303"/>
      <c r="CQ282" s="351"/>
      <c r="CR282" s="351"/>
      <c r="CT282" s="351"/>
      <c r="CU282" s="351"/>
      <c r="CW282" s="351"/>
      <c r="CX282" s="351"/>
      <c r="CZ282" s="351"/>
      <c r="DA282" s="351"/>
      <c r="DC282" s="351"/>
      <c r="DD282" s="351"/>
      <c r="DG282" s="303"/>
      <c r="DH282" s="303"/>
      <c r="DJ282" s="145"/>
      <c r="DK282" s="145"/>
      <c r="DL282" s="267">
        <v>442</v>
      </c>
      <c r="DM282" s="268" t="s">
        <v>1389</v>
      </c>
      <c r="DN282" s="269">
        <v>8</v>
      </c>
      <c r="DO282" s="171" t="s">
        <v>962</v>
      </c>
    </row>
    <row r="283" spans="4:119" s="115" customFormat="1" x14ac:dyDescent="0.25">
      <c r="D283" s="351"/>
      <c r="E283" s="351"/>
      <c r="F283" s="355"/>
      <c r="G283" s="356"/>
      <c r="H283" s="356"/>
      <c r="I283" s="355"/>
      <c r="J283" s="356"/>
      <c r="K283" s="355"/>
      <c r="L283" s="355"/>
      <c r="M283" s="355"/>
      <c r="N283" s="355"/>
      <c r="O283" s="355"/>
      <c r="P283" s="114"/>
      <c r="Q283" s="111"/>
      <c r="R283" s="111"/>
      <c r="T283" s="303"/>
      <c r="U283" s="357"/>
      <c r="V283" s="303"/>
      <c r="W283" s="358"/>
      <c r="X283" s="303"/>
      <c r="Y283" s="113"/>
      <c r="Z283" s="357"/>
      <c r="AA283" s="303"/>
      <c r="AB283" s="359"/>
      <c r="AC283" s="303"/>
      <c r="AD283" s="303"/>
      <c r="AE283" s="303"/>
      <c r="CO283" s="303"/>
      <c r="CQ283" s="351"/>
      <c r="CR283" s="351"/>
      <c r="CT283" s="351"/>
      <c r="CU283" s="351"/>
      <c r="CW283" s="351"/>
      <c r="CX283" s="351"/>
      <c r="CZ283" s="351"/>
      <c r="DA283" s="351"/>
      <c r="DC283" s="351"/>
      <c r="DD283" s="351"/>
      <c r="DG283" s="303"/>
      <c r="DH283" s="303"/>
      <c r="DJ283" s="145"/>
      <c r="DK283" s="145"/>
      <c r="DL283" s="267">
        <v>443</v>
      </c>
      <c r="DM283" s="268" t="s">
        <v>1390</v>
      </c>
      <c r="DN283" s="269">
        <v>9</v>
      </c>
      <c r="DO283" s="171" t="s">
        <v>962</v>
      </c>
    </row>
    <row r="284" spans="4:119" s="115" customFormat="1" x14ac:dyDescent="0.25">
      <c r="D284" s="351"/>
      <c r="E284" s="351"/>
      <c r="F284" s="355"/>
      <c r="G284" s="356"/>
      <c r="H284" s="356"/>
      <c r="I284" s="355"/>
      <c r="J284" s="356"/>
      <c r="K284" s="355"/>
      <c r="L284" s="355"/>
      <c r="M284" s="355"/>
      <c r="N284" s="355"/>
      <c r="O284" s="355"/>
      <c r="P284" s="114"/>
      <c r="Q284" s="111"/>
      <c r="R284" s="111"/>
      <c r="T284" s="303"/>
      <c r="U284" s="357"/>
      <c r="V284" s="303"/>
      <c r="W284" s="358"/>
      <c r="X284" s="303"/>
      <c r="Y284" s="113"/>
      <c r="Z284" s="357"/>
      <c r="AA284" s="303"/>
      <c r="AB284" s="359"/>
      <c r="AC284" s="303"/>
      <c r="AD284" s="303"/>
      <c r="AE284" s="303"/>
      <c r="CO284" s="303"/>
      <c r="CQ284" s="351"/>
      <c r="CR284" s="351"/>
      <c r="CT284" s="351"/>
      <c r="CU284" s="351"/>
      <c r="CW284" s="351"/>
      <c r="CX284" s="351"/>
      <c r="CZ284" s="351"/>
      <c r="DA284" s="351"/>
      <c r="DC284" s="351"/>
      <c r="DD284" s="351"/>
      <c r="DG284" s="303"/>
      <c r="DH284" s="303"/>
      <c r="DJ284" s="145"/>
      <c r="DK284" s="145"/>
      <c r="DL284" s="267">
        <v>444</v>
      </c>
      <c r="DM284" s="268" t="s">
        <v>807</v>
      </c>
      <c r="DN284" s="269">
        <v>10</v>
      </c>
      <c r="DO284" s="171" t="s">
        <v>962</v>
      </c>
    </row>
    <row r="285" spans="4:119" s="115" customFormat="1" x14ac:dyDescent="0.25">
      <c r="D285" s="351"/>
      <c r="E285" s="351"/>
      <c r="F285" s="355"/>
      <c r="G285" s="356"/>
      <c r="H285" s="356"/>
      <c r="I285" s="355"/>
      <c r="J285" s="356"/>
      <c r="K285" s="355"/>
      <c r="L285" s="355"/>
      <c r="M285" s="355"/>
      <c r="N285" s="355"/>
      <c r="O285" s="355"/>
      <c r="P285" s="114"/>
      <c r="Q285" s="111"/>
      <c r="R285" s="111"/>
      <c r="T285" s="303"/>
      <c r="U285" s="357"/>
      <c r="V285" s="303"/>
      <c r="W285" s="358"/>
      <c r="X285" s="303"/>
      <c r="Y285" s="113"/>
      <c r="Z285" s="357"/>
      <c r="AA285" s="303"/>
      <c r="AB285" s="359"/>
      <c r="AC285" s="303"/>
      <c r="AD285" s="303"/>
      <c r="AE285" s="303"/>
      <c r="CO285" s="303"/>
      <c r="CQ285" s="351"/>
      <c r="CR285" s="351"/>
      <c r="CT285" s="351"/>
      <c r="CU285" s="351"/>
      <c r="CW285" s="351"/>
      <c r="CX285" s="351"/>
      <c r="CZ285" s="351"/>
      <c r="DA285" s="351"/>
      <c r="DC285" s="351"/>
      <c r="DD285" s="351"/>
      <c r="DG285" s="303"/>
      <c r="DH285" s="303"/>
      <c r="DJ285" s="145"/>
      <c r="DK285" s="145"/>
      <c r="DL285" s="267">
        <v>451</v>
      </c>
      <c r="DM285" s="268" t="s">
        <v>1391</v>
      </c>
      <c r="DN285" s="269">
        <v>7</v>
      </c>
      <c r="DO285" s="171"/>
    </row>
    <row r="286" spans="4:119" s="115" customFormat="1" x14ac:dyDescent="0.25">
      <c r="D286" s="351"/>
      <c r="E286" s="351"/>
      <c r="F286" s="355"/>
      <c r="G286" s="356"/>
      <c r="H286" s="356"/>
      <c r="I286" s="355"/>
      <c r="J286" s="356"/>
      <c r="K286" s="355"/>
      <c r="L286" s="355"/>
      <c r="M286" s="355"/>
      <c r="N286" s="355"/>
      <c r="O286" s="355"/>
      <c r="P286" s="114"/>
      <c r="Q286" s="111"/>
      <c r="R286" s="111"/>
      <c r="T286" s="303"/>
      <c r="U286" s="357"/>
      <c r="V286" s="303"/>
      <c r="W286" s="358"/>
      <c r="X286" s="303"/>
      <c r="Y286" s="113"/>
      <c r="Z286" s="357"/>
      <c r="AA286" s="303"/>
      <c r="AB286" s="359"/>
      <c r="AC286" s="303"/>
      <c r="AD286" s="303"/>
      <c r="AE286" s="303"/>
      <c r="CO286" s="303"/>
      <c r="CQ286" s="351"/>
      <c r="CR286" s="351"/>
      <c r="CT286" s="351"/>
      <c r="CU286" s="351"/>
      <c r="CW286" s="351"/>
      <c r="CX286" s="351"/>
      <c r="CZ286" s="351"/>
      <c r="DA286" s="351"/>
      <c r="DC286" s="351"/>
      <c r="DD286" s="351"/>
      <c r="DG286" s="303"/>
      <c r="DH286" s="303"/>
      <c r="DJ286" s="145"/>
      <c r="DK286" s="145"/>
      <c r="DL286" s="267">
        <v>452</v>
      </c>
      <c r="DM286" s="268" t="s">
        <v>1392</v>
      </c>
      <c r="DN286" s="269">
        <v>8</v>
      </c>
      <c r="DO286" s="171"/>
    </row>
    <row r="287" spans="4:119" s="115" customFormat="1" x14ac:dyDescent="0.25">
      <c r="D287" s="351"/>
      <c r="E287" s="351"/>
      <c r="F287" s="355"/>
      <c r="G287" s="356"/>
      <c r="H287" s="356"/>
      <c r="I287" s="355"/>
      <c r="J287" s="356"/>
      <c r="K287" s="355"/>
      <c r="L287" s="355"/>
      <c r="M287" s="355"/>
      <c r="N287" s="355"/>
      <c r="O287" s="355"/>
      <c r="P287" s="114"/>
      <c r="Q287" s="111"/>
      <c r="R287" s="111"/>
      <c r="T287" s="303"/>
      <c r="U287" s="357"/>
      <c r="V287" s="303"/>
      <c r="W287" s="358"/>
      <c r="X287" s="303"/>
      <c r="Y287" s="113"/>
      <c r="Z287" s="357"/>
      <c r="AA287" s="303"/>
      <c r="AB287" s="359"/>
      <c r="AC287" s="303"/>
      <c r="AD287" s="303"/>
      <c r="AE287" s="303"/>
      <c r="CO287" s="303"/>
      <c r="CQ287" s="351"/>
      <c r="CR287" s="351"/>
      <c r="CT287" s="351"/>
      <c r="CU287" s="351"/>
      <c r="CW287" s="351"/>
      <c r="CX287" s="351"/>
      <c r="CZ287" s="351"/>
      <c r="DA287" s="351"/>
      <c r="DC287" s="351"/>
      <c r="DD287" s="351"/>
      <c r="DG287" s="303"/>
      <c r="DH287" s="303"/>
      <c r="DJ287" s="145"/>
      <c r="DK287" s="145"/>
      <c r="DL287" s="267">
        <v>453</v>
      </c>
      <c r="DM287" s="268" t="s">
        <v>1393</v>
      </c>
      <c r="DN287" s="269">
        <v>9</v>
      </c>
      <c r="DO287" s="171"/>
    </row>
    <row r="288" spans="4:119" s="115" customFormat="1" x14ac:dyDescent="0.25">
      <c r="D288" s="351"/>
      <c r="E288" s="351"/>
      <c r="F288" s="355"/>
      <c r="G288" s="356"/>
      <c r="H288" s="356"/>
      <c r="I288" s="355"/>
      <c r="J288" s="356"/>
      <c r="K288" s="355"/>
      <c r="L288" s="355"/>
      <c r="M288" s="355"/>
      <c r="N288" s="355"/>
      <c r="O288" s="355"/>
      <c r="P288" s="114"/>
      <c r="Q288" s="111"/>
      <c r="R288" s="111"/>
      <c r="T288" s="303"/>
      <c r="U288" s="357"/>
      <c r="V288" s="303"/>
      <c r="W288" s="358"/>
      <c r="X288" s="303"/>
      <c r="Y288" s="113"/>
      <c r="Z288" s="357"/>
      <c r="AA288" s="303"/>
      <c r="AB288" s="359"/>
      <c r="AC288" s="303"/>
      <c r="AD288" s="303"/>
      <c r="AE288" s="303"/>
      <c r="CO288" s="303"/>
      <c r="CQ288" s="351"/>
      <c r="CR288" s="351"/>
      <c r="CT288" s="351"/>
      <c r="CU288" s="351"/>
      <c r="CW288" s="351"/>
      <c r="CX288" s="351"/>
      <c r="CZ288" s="351"/>
      <c r="DA288" s="351"/>
      <c r="DC288" s="351"/>
      <c r="DD288" s="351"/>
      <c r="DG288" s="303"/>
      <c r="DH288" s="303"/>
      <c r="DJ288" s="145"/>
      <c r="DK288" s="145"/>
      <c r="DL288" s="267">
        <v>454</v>
      </c>
      <c r="DM288" s="268" t="s">
        <v>811</v>
      </c>
      <c r="DN288" s="269">
        <v>10</v>
      </c>
      <c r="DO288" s="171"/>
    </row>
    <row r="289" spans="4:119" s="115" customFormat="1" x14ac:dyDescent="0.25">
      <c r="D289" s="351"/>
      <c r="E289" s="351"/>
      <c r="F289" s="355"/>
      <c r="G289" s="356"/>
      <c r="H289" s="356"/>
      <c r="I289" s="355"/>
      <c r="J289" s="356"/>
      <c r="K289" s="355"/>
      <c r="L289" s="355"/>
      <c r="M289" s="355"/>
      <c r="N289" s="355"/>
      <c r="O289" s="355"/>
      <c r="P289" s="114"/>
      <c r="Q289" s="111"/>
      <c r="R289" s="111"/>
      <c r="T289" s="303"/>
      <c r="U289" s="357"/>
      <c r="V289" s="303"/>
      <c r="W289" s="358"/>
      <c r="X289" s="303"/>
      <c r="Y289" s="113"/>
      <c r="Z289" s="357"/>
      <c r="AA289" s="303"/>
      <c r="AB289" s="359"/>
      <c r="AC289" s="303"/>
      <c r="AD289" s="303"/>
      <c r="AE289" s="303"/>
      <c r="CO289" s="303"/>
      <c r="CQ289" s="351"/>
      <c r="CR289" s="351"/>
      <c r="CT289" s="351"/>
      <c r="CU289" s="351"/>
      <c r="CW289" s="351"/>
      <c r="CX289" s="351"/>
      <c r="CZ289" s="351"/>
      <c r="DA289" s="351"/>
      <c r="DC289" s="351"/>
      <c r="DD289" s="351"/>
      <c r="DG289" s="303"/>
      <c r="DH289" s="303"/>
      <c r="DJ289" s="145"/>
      <c r="DK289" s="145"/>
      <c r="DL289" s="267">
        <v>460</v>
      </c>
      <c r="DM289" s="268" t="s">
        <v>812</v>
      </c>
      <c r="DN289" s="269">
        <v>6</v>
      </c>
      <c r="DO289" s="171"/>
    </row>
    <row r="290" spans="4:119" s="115" customFormat="1" x14ac:dyDescent="0.25">
      <c r="D290" s="351"/>
      <c r="E290" s="351"/>
      <c r="F290" s="355"/>
      <c r="G290" s="356"/>
      <c r="H290" s="356"/>
      <c r="I290" s="355"/>
      <c r="J290" s="356"/>
      <c r="K290" s="355"/>
      <c r="L290" s="355"/>
      <c r="M290" s="355"/>
      <c r="N290" s="355"/>
      <c r="O290" s="355"/>
      <c r="P290" s="114"/>
      <c r="Q290" s="111"/>
      <c r="R290" s="111"/>
      <c r="T290" s="303"/>
      <c r="U290" s="357"/>
      <c r="V290" s="303"/>
      <c r="W290" s="358"/>
      <c r="X290" s="303"/>
      <c r="Y290" s="113"/>
      <c r="Z290" s="357"/>
      <c r="AA290" s="303"/>
      <c r="AB290" s="359"/>
      <c r="AC290" s="303"/>
      <c r="AD290" s="303"/>
      <c r="AE290" s="303"/>
      <c r="CO290" s="303"/>
      <c r="CQ290" s="351"/>
      <c r="CR290" s="351"/>
      <c r="CT290" s="351"/>
      <c r="CU290" s="351"/>
      <c r="CW290" s="351"/>
      <c r="CX290" s="351"/>
      <c r="CZ290" s="351"/>
      <c r="DA290" s="351"/>
      <c r="DC290" s="351"/>
      <c r="DD290" s="351"/>
      <c r="DG290" s="303"/>
      <c r="DH290" s="303"/>
      <c r="DJ290" s="145"/>
      <c r="DK290" s="145"/>
      <c r="DL290" s="267">
        <v>461</v>
      </c>
      <c r="DM290" s="268" t="s">
        <v>1394</v>
      </c>
      <c r="DN290" s="269">
        <v>7</v>
      </c>
      <c r="DO290" s="171"/>
    </row>
    <row r="291" spans="4:119" s="115" customFormat="1" x14ac:dyDescent="0.25">
      <c r="D291" s="351"/>
      <c r="E291" s="351"/>
      <c r="F291" s="355"/>
      <c r="G291" s="356"/>
      <c r="H291" s="356"/>
      <c r="I291" s="355"/>
      <c r="J291" s="356"/>
      <c r="K291" s="355"/>
      <c r="L291" s="355"/>
      <c r="M291" s="355"/>
      <c r="N291" s="355"/>
      <c r="O291" s="355"/>
      <c r="P291" s="114"/>
      <c r="Q291" s="111"/>
      <c r="R291" s="111"/>
      <c r="T291" s="303"/>
      <c r="U291" s="357"/>
      <c r="V291" s="303"/>
      <c r="W291" s="358"/>
      <c r="X291" s="303"/>
      <c r="Y291" s="113"/>
      <c r="Z291" s="357"/>
      <c r="AA291" s="303"/>
      <c r="AB291" s="359"/>
      <c r="AC291" s="303"/>
      <c r="AD291" s="303"/>
      <c r="AE291" s="303"/>
      <c r="CO291" s="303"/>
      <c r="CQ291" s="351"/>
      <c r="CR291" s="351"/>
      <c r="CT291" s="351"/>
      <c r="CU291" s="351"/>
      <c r="CW291" s="351"/>
      <c r="CX291" s="351"/>
      <c r="CZ291" s="351"/>
      <c r="DA291" s="351"/>
      <c r="DC291" s="351"/>
      <c r="DD291" s="351"/>
      <c r="DG291" s="303"/>
      <c r="DH291" s="303"/>
      <c r="DJ291" s="145"/>
      <c r="DK291" s="145"/>
      <c r="DL291" s="267">
        <v>462</v>
      </c>
      <c r="DM291" s="268" t="s">
        <v>1395</v>
      </c>
      <c r="DN291" s="269">
        <v>8</v>
      </c>
      <c r="DO291" s="171"/>
    </row>
    <row r="292" spans="4:119" s="115" customFormat="1" x14ac:dyDescent="0.25">
      <c r="D292" s="351"/>
      <c r="E292" s="351"/>
      <c r="F292" s="355"/>
      <c r="G292" s="356"/>
      <c r="H292" s="356"/>
      <c r="I292" s="355"/>
      <c r="J292" s="356"/>
      <c r="K292" s="355"/>
      <c r="L292" s="355"/>
      <c r="M292" s="355"/>
      <c r="N292" s="355"/>
      <c r="O292" s="355"/>
      <c r="P292" s="114"/>
      <c r="Q292" s="111"/>
      <c r="R292" s="111"/>
      <c r="T292" s="303"/>
      <c r="U292" s="357"/>
      <c r="V292" s="303"/>
      <c r="W292" s="358"/>
      <c r="X292" s="303"/>
      <c r="Y292" s="113"/>
      <c r="Z292" s="357"/>
      <c r="AA292" s="303"/>
      <c r="AB292" s="359"/>
      <c r="AC292" s="303"/>
      <c r="AD292" s="303"/>
      <c r="AE292" s="303"/>
      <c r="CO292" s="303"/>
      <c r="CQ292" s="351"/>
      <c r="CR292" s="351"/>
      <c r="CT292" s="351"/>
      <c r="CU292" s="351"/>
      <c r="CW292" s="351"/>
      <c r="CX292" s="351"/>
      <c r="CZ292" s="351"/>
      <c r="DA292" s="351"/>
      <c r="DC292" s="351"/>
      <c r="DD292" s="351"/>
      <c r="DG292" s="303"/>
      <c r="DH292" s="303"/>
      <c r="DJ292" s="145"/>
      <c r="DK292" s="145"/>
      <c r="DL292" s="267">
        <v>463</v>
      </c>
      <c r="DM292" s="268" t="s">
        <v>1396</v>
      </c>
      <c r="DN292" s="269">
        <v>9</v>
      </c>
      <c r="DO292" s="171"/>
    </row>
    <row r="293" spans="4:119" s="115" customFormat="1" x14ac:dyDescent="0.25">
      <c r="D293" s="351"/>
      <c r="E293" s="351"/>
      <c r="F293" s="355"/>
      <c r="G293" s="356"/>
      <c r="H293" s="356"/>
      <c r="I293" s="355"/>
      <c r="J293" s="356"/>
      <c r="K293" s="355"/>
      <c r="L293" s="355"/>
      <c r="M293" s="355"/>
      <c r="N293" s="355"/>
      <c r="O293" s="355"/>
      <c r="P293" s="114"/>
      <c r="Q293" s="111"/>
      <c r="R293" s="111"/>
      <c r="T293" s="303"/>
      <c r="U293" s="357"/>
      <c r="V293" s="303"/>
      <c r="W293" s="358"/>
      <c r="X293" s="303"/>
      <c r="Y293" s="113"/>
      <c r="Z293" s="357"/>
      <c r="AA293" s="303"/>
      <c r="AB293" s="359"/>
      <c r="AC293" s="303"/>
      <c r="AD293" s="303"/>
      <c r="AE293" s="303"/>
      <c r="CO293" s="303"/>
      <c r="CQ293" s="351"/>
      <c r="CR293" s="351"/>
      <c r="CT293" s="351"/>
      <c r="CU293" s="351"/>
      <c r="CW293" s="351"/>
      <c r="CX293" s="351"/>
      <c r="CZ293" s="351"/>
      <c r="DA293" s="351"/>
      <c r="DC293" s="351"/>
      <c r="DD293" s="351"/>
      <c r="DG293" s="303"/>
      <c r="DH293" s="303"/>
      <c r="DJ293" s="145"/>
      <c r="DK293" s="145"/>
      <c r="DL293" s="267">
        <v>464</v>
      </c>
      <c r="DM293" s="268" t="s">
        <v>816</v>
      </c>
      <c r="DN293" s="269">
        <v>10</v>
      </c>
      <c r="DO293" s="171"/>
    </row>
    <row r="294" spans="4:119" s="115" customFormat="1" x14ac:dyDescent="0.25">
      <c r="D294" s="351"/>
      <c r="E294" s="351"/>
      <c r="F294" s="355"/>
      <c r="G294" s="356"/>
      <c r="H294" s="356"/>
      <c r="I294" s="355"/>
      <c r="J294" s="356"/>
      <c r="K294" s="355"/>
      <c r="L294" s="355"/>
      <c r="M294" s="355"/>
      <c r="N294" s="355"/>
      <c r="O294" s="355"/>
      <c r="P294" s="114"/>
      <c r="Q294" s="111"/>
      <c r="R294" s="111"/>
      <c r="T294" s="303"/>
      <c r="U294" s="357"/>
      <c r="V294" s="303"/>
      <c r="W294" s="358"/>
      <c r="X294" s="303"/>
      <c r="Y294" s="113"/>
      <c r="Z294" s="357"/>
      <c r="AA294" s="303"/>
      <c r="AB294" s="359"/>
      <c r="AC294" s="303"/>
      <c r="AD294" s="303"/>
      <c r="AE294" s="303"/>
      <c r="CO294" s="303"/>
      <c r="CQ294" s="351"/>
      <c r="CR294" s="351"/>
      <c r="CT294" s="351"/>
      <c r="CU294" s="351"/>
      <c r="CW294" s="351"/>
      <c r="CX294" s="351"/>
      <c r="CZ294" s="351"/>
      <c r="DA294" s="351"/>
      <c r="DC294" s="351"/>
      <c r="DD294" s="351"/>
      <c r="DG294" s="303"/>
      <c r="DH294" s="303"/>
      <c r="DJ294" s="145"/>
      <c r="DK294" s="145"/>
      <c r="DL294" s="267">
        <v>490</v>
      </c>
      <c r="DM294" s="268" t="s">
        <v>1491</v>
      </c>
      <c r="DN294" s="269">
        <v>8</v>
      </c>
      <c r="DO294" s="171"/>
    </row>
    <row r="295" spans="4:119" s="115" customFormat="1" x14ac:dyDescent="0.25">
      <c r="D295" s="351"/>
      <c r="E295" s="351"/>
      <c r="F295" s="355"/>
      <c r="G295" s="356"/>
      <c r="H295" s="356"/>
      <c r="I295" s="355"/>
      <c r="J295" s="356"/>
      <c r="K295" s="355"/>
      <c r="L295" s="355"/>
      <c r="M295" s="355"/>
      <c r="N295" s="355"/>
      <c r="O295" s="355"/>
      <c r="P295" s="114"/>
      <c r="Q295" s="111"/>
      <c r="R295" s="111"/>
      <c r="T295" s="303"/>
      <c r="U295" s="357"/>
      <c r="V295" s="303"/>
      <c r="W295" s="358"/>
      <c r="X295" s="303"/>
      <c r="Y295" s="113"/>
      <c r="Z295" s="357"/>
      <c r="AA295" s="303"/>
      <c r="AB295" s="359"/>
      <c r="AC295" s="303"/>
      <c r="AD295" s="303"/>
      <c r="AE295" s="303"/>
      <c r="CO295" s="303"/>
      <c r="CQ295" s="351"/>
      <c r="CR295" s="351"/>
      <c r="CT295" s="351"/>
      <c r="CU295" s="351"/>
      <c r="CW295" s="351"/>
      <c r="CX295" s="351"/>
      <c r="CZ295" s="351"/>
      <c r="DA295" s="351"/>
      <c r="DC295" s="351"/>
      <c r="DD295" s="351"/>
      <c r="DG295" s="303"/>
      <c r="DH295" s="303"/>
      <c r="DJ295" s="145"/>
      <c r="DK295" s="145"/>
      <c r="DL295" s="267">
        <v>491</v>
      </c>
      <c r="DM295" s="268" t="s">
        <v>1492</v>
      </c>
      <c r="DN295" s="269">
        <v>9</v>
      </c>
      <c r="DO295" s="171"/>
    </row>
    <row r="296" spans="4:119" s="115" customFormat="1" x14ac:dyDescent="0.25">
      <c r="D296" s="351"/>
      <c r="E296" s="351"/>
      <c r="F296" s="355"/>
      <c r="G296" s="356"/>
      <c r="H296" s="356"/>
      <c r="I296" s="355"/>
      <c r="J296" s="356"/>
      <c r="K296" s="355"/>
      <c r="L296" s="355"/>
      <c r="M296" s="355"/>
      <c r="N296" s="355"/>
      <c r="O296" s="355"/>
      <c r="P296" s="114"/>
      <c r="Q296" s="111"/>
      <c r="R296" s="111"/>
      <c r="T296" s="303"/>
      <c r="U296" s="357"/>
      <c r="V296" s="303"/>
      <c r="W296" s="358"/>
      <c r="X296" s="303"/>
      <c r="Y296" s="113"/>
      <c r="Z296" s="357"/>
      <c r="AA296" s="303"/>
      <c r="AB296" s="359"/>
      <c r="AC296" s="303"/>
      <c r="AD296" s="303"/>
      <c r="AE296" s="303"/>
      <c r="CO296" s="303"/>
      <c r="CQ296" s="351"/>
      <c r="CR296" s="351"/>
      <c r="CT296" s="351"/>
      <c r="CU296" s="351"/>
      <c r="CW296" s="351"/>
      <c r="CX296" s="351"/>
      <c r="CZ296" s="351"/>
      <c r="DA296" s="351"/>
      <c r="DC296" s="351"/>
      <c r="DD296" s="351"/>
      <c r="DG296" s="303"/>
      <c r="DH296" s="303"/>
      <c r="DJ296" s="145"/>
      <c r="DK296" s="145"/>
      <c r="DL296" s="267">
        <v>492</v>
      </c>
      <c r="DM296" s="268" t="s">
        <v>1493</v>
      </c>
      <c r="DN296" s="269">
        <v>10</v>
      </c>
      <c r="DO296" s="171"/>
    </row>
    <row r="297" spans="4:119" s="115" customFormat="1" x14ac:dyDescent="0.25">
      <c r="D297" s="351"/>
      <c r="E297" s="351"/>
      <c r="F297" s="355"/>
      <c r="G297" s="356"/>
      <c r="H297" s="356"/>
      <c r="I297" s="355"/>
      <c r="J297" s="356"/>
      <c r="K297" s="355"/>
      <c r="L297" s="355"/>
      <c r="M297" s="355"/>
      <c r="N297" s="355"/>
      <c r="O297" s="355"/>
      <c r="P297" s="114"/>
      <c r="Q297" s="111"/>
      <c r="R297" s="111"/>
      <c r="T297" s="303"/>
      <c r="U297" s="357"/>
      <c r="V297" s="303"/>
      <c r="W297" s="358"/>
      <c r="X297" s="303"/>
      <c r="Y297" s="113"/>
      <c r="Z297" s="357"/>
      <c r="AA297" s="303"/>
      <c r="AB297" s="359"/>
      <c r="AC297" s="303"/>
      <c r="AD297" s="303"/>
      <c r="AE297" s="303"/>
      <c r="CO297" s="303"/>
      <c r="CQ297" s="351"/>
      <c r="CR297" s="351"/>
      <c r="CT297" s="351"/>
      <c r="CU297" s="351"/>
      <c r="CW297" s="351"/>
      <c r="CX297" s="351"/>
      <c r="CZ297" s="351"/>
      <c r="DA297" s="351"/>
      <c r="DC297" s="351"/>
      <c r="DD297" s="351"/>
      <c r="DG297" s="303"/>
      <c r="DH297" s="303"/>
      <c r="DJ297" s="145"/>
      <c r="DK297" s="145"/>
      <c r="DL297" s="267">
        <v>493</v>
      </c>
      <c r="DM297" s="268" t="s">
        <v>1494</v>
      </c>
      <c r="DN297" s="269">
        <v>11</v>
      </c>
      <c r="DO297" s="171"/>
    </row>
    <row r="298" spans="4:119" s="115" customFormat="1" x14ac:dyDescent="0.25">
      <c r="D298" s="351"/>
      <c r="E298" s="351"/>
      <c r="F298" s="355"/>
      <c r="G298" s="356"/>
      <c r="H298" s="356"/>
      <c r="I298" s="355"/>
      <c r="J298" s="356"/>
      <c r="K298" s="355"/>
      <c r="L298" s="355"/>
      <c r="M298" s="355"/>
      <c r="N298" s="355"/>
      <c r="O298" s="355"/>
      <c r="P298" s="114"/>
      <c r="Q298" s="111"/>
      <c r="R298" s="111"/>
      <c r="T298" s="303"/>
      <c r="U298" s="357"/>
      <c r="V298" s="303"/>
      <c r="W298" s="358"/>
      <c r="X298" s="303"/>
      <c r="Y298" s="113"/>
      <c r="Z298" s="357"/>
      <c r="AA298" s="303"/>
      <c r="AB298" s="359"/>
      <c r="AC298" s="303"/>
      <c r="AD298" s="303"/>
      <c r="AE298" s="303"/>
      <c r="CO298" s="303"/>
      <c r="CQ298" s="351"/>
      <c r="CR298" s="351"/>
      <c r="CT298" s="351"/>
      <c r="CU298" s="351"/>
      <c r="CW298" s="351"/>
      <c r="CX298" s="351"/>
      <c r="CZ298" s="351"/>
      <c r="DA298" s="351"/>
      <c r="DC298" s="351"/>
      <c r="DD298" s="351"/>
      <c r="DG298" s="303"/>
      <c r="DH298" s="303"/>
      <c r="DJ298" s="145"/>
      <c r="DK298" s="145"/>
      <c r="DL298" s="267">
        <v>494</v>
      </c>
      <c r="DM298" s="268" t="s">
        <v>1495</v>
      </c>
      <c r="DN298" s="269">
        <v>12</v>
      </c>
      <c r="DO298" s="171"/>
    </row>
    <row r="299" spans="4:119" s="115" customFormat="1" x14ac:dyDescent="0.25">
      <c r="D299" s="351"/>
      <c r="E299" s="351"/>
      <c r="F299" s="355"/>
      <c r="G299" s="356"/>
      <c r="H299" s="356"/>
      <c r="I299" s="355"/>
      <c r="J299" s="356"/>
      <c r="K299" s="355"/>
      <c r="L299" s="355"/>
      <c r="M299" s="355"/>
      <c r="N299" s="355"/>
      <c r="O299" s="355"/>
      <c r="P299" s="114"/>
      <c r="Q299" s="111"/>
      <c r="R299" s="111"/>
      <c r="T299" s="303"/>
      <c r="U299" s="357"/>
      <c r="V299" s="303"/>
      <c r="W299" s="358"/>
      <c r="X299" s="303"/>
      <c r="Y299" s="113"/>
      <c r="Z299" s="357"/>
      <c r="AA299" s="303"/>
      <c r="AB299" s="359"/>
      <c r="AC299" s="303"/>
      <c r="AD299" s="303"/>
      <c r="AE299" s="303"/>
      <c r="CO299" s="303"/>
      <c r="CQ299" s="351"/>
      <c r="CR299" s="351"/>
      <c r="CT299" s="351"/>
      <c r="CU299" s="351"/>
      <c r="CW299" s="351"/>
      <c r="CX299" s="351"/>
      <c r="CZ299" s="351"/>
      <c r="DA299" s="351"/>
      <c r="DC299" s="351"/>
      <c r="DD299" s="351"/>
      <c r="DG299" s="303"/>
      <c r="DH299" s="303"/>
      <c r="DJ299" s="145"/>
      <c r="DK299" s="145"/>
      <c r="DL299" s="267">
        <v>501</v>
      </c>
      <c r="DM299" s="268" t="s">
        <v>818</v>
      </c>
      <c r="DN299" s="269">
        <v>1</v>
      </c>
      <c r="DO299" s="171"/>
    </row>
    <row r="300" spans="4:119" s="115" customFormat="1" x14ac:dyDescent="0.25">
      <c r="D300" s="351"/>
      <c r="E300" s="351"/>
      <c r="F300" s="355"/>
      <c r="G300" s="356"/>
      <c r="H300" s="356"/>
      <c r="I300" s="355"/>
      <c r="J300" s="356"/>
      <c r="K300" s="355"/>
      <c r="L300" s="355"/>
      <c r="M300" s="355"/>
      <c r="N300" s="355"/>
      <c r="O300" s="355"/>
      <c r="P300" s="114"/>
      <c r="Q300" s="111"/>
      <c r="R300" s="111"/>
      <c r="T300" s="303"/>
      <c r="U300" s="357"/>
      <c r="V300" s="303"/>
      <c r="W300" s="358"/>
      <c r="X300" s="303"/>
      <c r="Y300" s="113"/>
      <c r="Z300" s="357"/>
      <c r="AA300" s="303"/>
      <c r="AB300" s="359"/>
      <c r="AC300" s="303"/>
      <c r="AD300" s="303"/>
      <c r="AE300" s="303"/>
      <c r="CO300" s="303"/>
      <c r="CQ300" s="351"/>
      <c r="CR300" s="351"/>
      <c r="CT300" s="351"/>
      <c r="CU300" s="351"/>
      <c r="CW300" s="351"/>
      <c r="CX300" s="351"/>
      <c r="CZ300" s="351"/>
      <c r="DA300" s="351"/>
      <c r="DC300" s="351"/>
      <c r="DD300" s="351"/>
      <c r="DG300" s="303"/>
      <c r="DH300" s="303"/>
      <c r="DJ300" s="145"/>
      <c r="DK300" s="145"/>
      <c r="DL300" s="267">
        <v>502</v>
      </c>
      <c r="DM300" s="268" t="s">
        <v>819</v>
      </c>
      <c r="DN300" s="269">
        <v>2</v>
      </c>
      <c r="DO300" s="171"/>
    </row>
    <row r="301" spans="4:119" s="115" customFormat="1" x14ac:dyDescent="0.25">
      <c r="D301" s="351"/>
      <c r="E301" s="351"/>
      <c r="F301" s="355"/>
      <c r="G301" s="356"/>
      <c r="H301" s="356"/>
      <c r="I301" s="355"/>
      <c r="J301" s="356"/>
      <c r="K301" s="355"/>
      <c r="L301" s="355"/>
      <c r="M301" s="355"/>
      <c r="N301" s="355"/>
      <c r="O301" s="355"/>
      <c r="P301" s="114"/>
      <c r="Q301" s="111"/>
      <c r="R301" s="111"/>
      <c r="T301" s="303"/>
      <c r="U301" s="357"/>
      <c r="V301" s="303"/>
      <c r="W301" s="358"/>
      <c r="X301" s="303"/>
      <c r="Y301" s="113"/>
      <c r="Z301" s="357"/>
      <c r="AA301" s="303"/>
      <c r="AB301" s="359"/>
      <c r="AC301" s="303"/>
      <c r="AD301" s="303"/>
      <c r="AE301" s="303"/>
      <c r="CO301" s="303"/>
      <c r="CQ301" s="351"/>
      <c r="CR301" s="351"/>
      <c r="CT301" s="351"/>
      <c r="CU301" s="351"/>
      <c r="CW301" s="351"/>
      <c r="CX301" s="351"/>
      <c r="CZ301" s="351"/>
      <c r="DA301" s="351"/>
      <c r="DC301" s="351"/>
      <c r="DD301" s="351"/>
      <c r="DG301" s="303"/>
      <c r="DH301" s="303"/>
      <c r="DJ301" s="145"/>
      <c r="DK301" s="145"/>
      <c r="DL301" s="267">
        <v>504</v>
      </c>
      <c r="DM301" s="268" t="s">
        <v>821</v>
      </c>
      <c r="DN301" s="269">
        <v>4</v>
      </c>
      <c r="DO301" s="171"/>
    </row>
    <row r="302" spans="4:119" s="115" customFormat="1" x14ac:dyDescent="0.25">
      <c r="D302" s="351"/>
      <c r="E302" s="351"/>
      <c r="F302" s="355"/>
      <c r="G302" s="356"/>
      <c r="H302" s="356"/>
      <c r="I302" s="355"/>
      <c r="J302" s="356"/>
      <c r="K302" s="355"/>
      <c r="L302" s="355"/>
      <c r="M302" s="355"/>
      <c r="N302" s="355"/>
      <c r="O302" s="355"/>
      <c r="P302" s="114"/>
      <c r="Q302" s="111"/>
      <c r="R302" s="111"/>
      <c r="T302" s="303"/>
      <c r="U302" s="357"/>
      <c r="V302" s="303"/>
      <c r="W302" s="358"/>
      <c r="X302" s="303"/>
      <c r="Y302" s="113"/>
      <c r="Z302" s="357"/>
      <c r="AA302" s="303"/>
      <c r="AB302" s="359"/>
      <c r="AC302" s="303"/>
      <c r="AD302" s="303"/>
      <c r="AE302" s="303"/>
      <c r="CO302" s="303"/>
      <c r="CQ302" s="351"/>
      <c r="CR302" s="351"/>
      <c r="CT302" s="351"/>
      <c r="CU302" s="351"/>
      <c r="CW302" s="351"/>
      <c r="CX302" s="351"/>
      <c r="CZ302" s="351"/>
      <c r="DA302" s="351"/>
      <c r="DC302" s="351"/>
      <c r="DD302" s="351"/>
      <c r="DG302" s="303"/>
      <c r="DH302" s="303"/>
      <c r="DJ302" s="145"/>
      <c r="DK302" s="145"/>
      <c r="DL302" s="267">
        <v>506</v>
      </c>
      <c r="DM302" s="268" t="s">
        <v>1397</v>
      </c>
      <c r="DN302" s="269">
        <v>3</v>
      </c>
      <c r="DO302" s="171"/>
    </row>
    <row r="303" spans="4:119" s="115" customFormat="1" x14ac:dyDescent="0.25">
      <c r="D303" s="351"/>
      <c r="E303" s="351"/>
      <c r="F303" s="355"/>
      <c r="G303" s="356"/>
      <c r="H303" s="356"/>
      <c r="I303" s="355"/>
      <c r="J303" s="356"/>
      <c r="K303" s="355"/>
      <c r="L303" s="355"/>
      <c r="M303" s="355"/>
      <c r="N303" s="355"/>
      <c r="O303" s="355"/>
      <c r="P303" s="114"/>
      <c r="Q303" s="111"/>
      <c r="R303" s="111"/>
      <c r="T303" s="303"/>
      <c r="U303" s="357"/>
      <c r="V303" s="303"/>
      <c r="W303" s="358"/>
      <c r="X303" s="303"/>
      <c r="Y303" s="113"/>
      <c r="Z303" s="357"/>
      <c r="AA303" s="303"/>
      <c r="AB303" s="359"/>
      <c r="AC303" s="303"/>
      <c r="AD303" s="303"/>
      <c r="AE303" s="303"/>
      <c r="CO303" s="303"/>
      <c r="CQ303" s="351"/>
      <c r="CR303" s="351"/>
      <c r="CT303" s="351"/>
      <c r="CU303" s="351"/>
      <c r="CW303" s="351"/>
      <c r="CX303" s="351"/>
      <c r="CZ303" s="351"/>
      <c r="DA303" s="351"/>
      <c r="DC303" s="351"/>
      <c r="DD303" s="351"/>
      <c r="DG303" s="303"/>
      <c r="DH303" s="303"/>
      <c r="DJ303" s="145"/>
      <c r="DK303" s="145"/>
      <c r="DL303" s="267">
        <v>507</v>
      </c>
      <c r="DM303" s="268" t="s">
        <v>1398</v>
      </c>
      <c r="DN303" s="269">
        <v>4</v>
      </c>
      <c r="DO303" s="171"/>
    </row>
    <row r="304" spans="4:119" s="115" customFormat="1" x14ac:dyDescent="0.25">
      <c r="D304" s="351"/>
      <c r="E304" s="351"/>
      <c r="F304" s="355"/>
      <c r="G304" s="356"/>
      <c r="H304" s="356"/>
      <c r="I304" s="355"/>
      <c r="J304" s="356"/>
      <c r="K304" s="355"/>
      <c r="L304" s="355"/>
      <c r="M304" s="355"/>
      <c r="N304" s="355"/>
      <c r="O304" s="355"/>
      <c r="P304" s="114"/>
      <c r="Q304" s="111"/>
      <c r="R304" s="111"/>
      <c r="T304" s="303"/>
      <c r="U304" s="357"/>
      <c r="V304" s="303"/>
      <c r="W304" s="358"/>
      <c r="X304" s="303"/>
      <c r="Y304" s="113"/>
      <c r="Z304" s="357"/>
      <c r="AA304" s="303"/>
      <c r="AB304" s="359"/>
      <c r="AC304" s="303"/>
      <c r="AD304" s="303"/>
      <c r="AE304" s="303"/>
      <c r="CO304" s="303"/>
      <c r="CQ304" s="351"/>
      <c r="CR304" s="351"/>
      <c r="CT304" s="351"/>
      <c r="CU304" s="351"/>
      <c r="CW304" s="351"/>
      <c r="CX304" s="351"/>
      <c r="CZ304" s="351"/>
      <c r="DA304" s="351"/>
      <c r="DC304" s="351"/>
      <c r="DD304" s="351"/>
      <c r="DG304" s="303"/>
      <c r="DH304" s="303"/>
      <c r="DJ304" s="145"/>
      <c r="DK304" s="145"/>
      <c r="DL304" s="267">
        <v>503</v>
      </c>
      <c r="DM304" s="268" t="s">
        <v>820</v>
      </c>
      <c r="DN304" s="269">
        <v>3</v>
      </c>
      <c r="DO304" s="171"/>
    </row>
    <row r="305" spans="4:119" s="115" customFormat="1" x14ac:dyDescent="0.25">
      <c r="D305" s="351"/>
      <c r="E305" s="351"/>
      <c r="F305" s="355"/>
      <c r="G305" s="356"/>
      <c r="H305" s="356"/>
      <c r="I305" s="355"/>
      <c r="J305" s="356"/>
      <c r="K305" s="355"/>
      <c r="L305" s="355"/>
      <c r="M305" s="355"/>
      <c r="N305" s="355"/>
      <c r="O305" s="355"/>
      <c r="P305" s="114"/>
      <c r="Q305" s="111"/>
      <c r="R305" s="111"/>
      <c r="T305" s="303"/>
      <c r="U305" s="357"/>
      <c r="V305" s="303"/>
      <c r="W305" s="358"/>
      <c r="X305" s="303"/>
      <c r="Y305" s="113"/>
      <c r="Z305" s="357"/>
      <c r="AA305" s="303"/>
      <c r="AB305" s="359"/>
      <c r="AC305" s="303"/>
      <c r="AD305" s="303"/>
      <c r="AE305" s="303"/>
      <c r="CO305" s="303"/>
      <c r="CQ305" s="351"/>
      <c r="CR305" s="351"/>
      <c r="CT305" s="351"/>
      <c r="CU305" s="351"/>
      <c r="CW305" s="351"/>
      <c r="CX305" s="351"/>
      <c r="CZ305" s="351"/>
      <c r="DA305" s="351"/>
      <c r="DC305" s="351"/>
      <c r="DD305" s="351"/>
      <c r="DG305" s="303"/>
      <c r="DH305" s="303"/>
      <c r="DJ305" s="145"/>
      <c r="DK305" s="145"/>
      <c r="DL305" s="267">
        <v>508</v>
      </c>
      <c r="DM305" s="268" t="s">
        <v>1399</v>
      </c>
      <c r="DN305" s="269">
        <v>5</v>
      </c>
      <c r="DO305" s="171"/>
    </row>
    <row r="306" spans="4:119" s="115" customFormat="1" x14ac:dyDescent="0.25">
      <c r="D306" s="351"/>
      <c r="E306" s="351"/>
      <c r="F306" s="355"/>
      <c r="G306" s="356"/>
      <c r="H306" s="356"/>
      <c r="I306" s="355"/>
      <c r="J306" s="356"/>
      <c r="K306" s="355"/>
      <c r="L306" s="355"/>
      <c r="M306" s="355"/>
      <c r="N306" s="355"/>
      <c r="O306" s="355"/>
      <c r="P306" s="114"/>
      <c r="Q306" s="111"/>
      <c r="R306" s="111"/>
      <c r="T306" s="303"/>
      <c r="U306" s="357"/>
      <c r="V306" s="303"/>
      <c r="W306" s="358"/>
      <c r="X306" s="303"/>
      <c r="Y306" s="113"/>
      <c r="Z306" s="357"/>
      <c r="AA306" s="303"/>
      <c r="AB306" s="359"/>
      <c r="AC306" s="303"/>
      <c r="AD306" s="303"/>
      <c r="AE306" s="303"/>
      <c r="CO306" s="303"/>
      <c r="CQ306" s="351"/>
      <c r="CR306" s="351"/>
      <c r="CT306" s="351"/>
      <c r="CU306" s="351"/>
      <c r="CW306" s="351"/>
      <c r="CX306" s="351"/>
      <c r="CZ306" s="351"/>
      <c r="DA306" s="351"/>
      <c r="DC306" s="351"/>
      <c r="DD306" s="351"/>
      <c r="DG306" s="303"/>
      <c r="DH306" s="303"/>
      <c r="DJ306" s="145"/>
      <c r="DK306" s="145"/>
      <c r="DL306" s="267">
        <v>509</v>
      </c>
      <c r="DM306" s="268" t="s">
        <v>1400</v>
      </c>
      <c r="DN306" s="269">
        <v>6</v>
      </c>
      <c r="DO306" s="171"/>
    </row>
    <row r="307" spans="4:119" s="115" customFormat="1" x14ac:dyDescent="0.25">
      <c r="D307" s="351"/>
      <c r="E307" s="351"/>
      <c r="F307" s="355"/>
      <c r="G307" s="356"/>
      <c r="H307" s="356"/>
      <c r="I307" s="355"/>
      <c r="J307" s="356"/>
      <c r="K307" s="355"/>
      <c r="L307" s="355"/>
      <c r="M307" s="355"/>
      <c r="N307" s="355"/>
      <c r="O307" s="355"/>
      <c r="P307" s="114"/>
      <c r="Q307" s="111"/>
      <c r="R307" s="111"/>
      <c r="T307" s="303"/>
      <c r="U307" s="357"/>
      <c r="V307" s="303"/>
      <c r="W307" s="358"/>
      <c r="X307" s="303"/>
      <c r="Y307" s="113"/>
      <c r="Z307" s="357"/>
      <c r="AA307" s="303"/>
      <c r="AB307" s="359"/>
      <c r="AC307" s="303"/>
      <c r="AD307" s="303"/>
      <c r="AE307" s="303"/>
      <c r="CO307" s="303"/>
      <c r="CQ307" s="351"/>
      <c r="CR307" s="351"/>
      <c r="CT307" s="351"/>
      <c r="CU307" s="351"/>
      <c r="CW307" s="351"/>
      <c r="CX307" s="351"/>
      <c r="CZ307" s="351"/>
      <c r="DA307" s="351"/>
      <c r="DC307" s="351"/>
      <c r="DD307" s="351"/>
      <c r="DG307" s="303"/>
      <c r="DH307" s="303"/>
      <c r="DJ307" s="145"/>
      <c r="DK307" s="145"/>
      <c r="DL307" s="267">
        <v>511</v>
      </c>
      <c r="DM307" s="268" t="s">
        <v>1401</v>
      </c>
      <c r="DN307" s="269">
        <v>4</v>
      </c>
      <c r="DO307" s="171"/>
    </row>
    <row r="308" spans="4:119" s="115" customFormat="1" x14ac:dyDescent="0.25">
      <c r="D308" s="351"/>
      <c r="E308" s="351"/>
      <c r="F308" s="355"/>
      <c r="G308" s="356"/>
      <c r="H308" s="356"/>
      <c r="I308" s="355"/>
      <c r="J308" s="356"/>
      <c r="K308" s="355"/>
      <c r="L308" s="355"/>
      <c r="M308" s="355"/>
      <c r="N308" s="355"/>
      <c r="O308" s="355"/>
      <c r="P308" s="114"/>
      <c r="Q308" s="111"/>
      <c r="R308" s="111"/>
      <c r="T308" s="303"/>
      <c r="U308" s="357"/>
      <c r="V308" s="303"/>
      <c r="W308" s="358"/>
      <c r="X308" s="303"/>
      <c r="Y308" s="113"/>
      <c r="Z308" s="357"/>
      <c r="AA308" s="303"/>
      <c r="AB308" s="359"/>
      <c r="AC308" s="303"/>
      <c r="AD308" s="303"/>
      <c r="AE308" s="303"/>
      <c r="CO308" s="303"/>
      <c r="CQ308" s="351"/>
      <c r="CR308" s="351"/>
      <c r="CT308" s="351"/>
      <c r="CU308" s="351"/>
      <c r="CW308" s="351"/>
      <c r="CX308" s="351"/>
      <c r="CZ308" s="351"/>
      <c r="DA308" s="351"/>
      <c r="DC308" s="351"/>
      <c r="DD308" s="351"/>
      <c r="DG308" s="303"/>
      <c r="DH308" s="303"/>
      <c r="DJ308" s="145"/>
      <c r="DK308" s="145"/>
      <c r="DL308" s="267">
        <v>512</v>
      </c>
      <c r="DM308" s="268" t="s">
        <v>1402</v>
      </c>
      <c r="DN308" s="269">
        <v>5</v>
      </c>
      <c r="DO308" s="171"/>
    </row>
    <row r="309" spans="4:119" s="115" customFormat="1" x14ac:dyDescent="0.25">
      <c r="D309" s="351"/>
      <c r="E309" s="351"/>
      <c r="F309" s="355"/>
      <c r="G309" s="356"/>
      <c r="H309" s="356"/>
      <c r="I309" s="355"/>
      <c r="J309" s="356"/>
      <c r="K309" s="355"/>
      <c r="L309" s="355"/>
      <c r="M309" s="355"/>
      <c r="N309" s="355"/>
      <c r="O309" s="355"/>
      <c r="P309" s="114"/>
      <c r="Q309" s="111"/>
      <c r="R309" s="111"/>
      <c r="T309" s="303"/>
      <c r="U309" s="357"/>
      <c r="V309" s="303"/>
      <c r="W309" s="358"/>
      <c r="X309" s="303"/>
      <c r="Y309" s="113"/>
      <c r="Z309" s="357"/>
      <c r="AA309" s="303"/>
      <c r="AB309" s="359"/>
      <c r="AC309" s="303"/>
      <c r="AD309" s="303"/>
      <c r="AE309" s="303"/>
      <c r="CO309" s="303"/>
      <c r="CQ309" s="351"/>
      <c r="CR309" s="351"/>
      <c r="CT309" s="351"/>
      <c r="CU309" s="351"/>
      <c r="CW309" s="351"/>
      <c r="CX309" s="351"/>
      <c r="CZ309" s="351"/>
      <c r="DA309" s="351"/>
      <c r="DC309" s="351"/>
      <c r="DD309" s="351"/>
      <c r="DG309" s="303"/>
      <c r="DH309" s="303"/>
      <c r="DJ309" s="145"/>
      <c r="DK309" s="145"/>
      <c r="DL309" s="267">
        <v>513</v>
      </c>
      <c r="DM309" s="268" t="s">
        <v>1403</v>
      </c>
      <c r="DN309" s="269">
        <v>6</v>
      </c>
      <c r="DO309" s="171"/>
    </row>
    <row r="310" spans="4:119" s="115" customFormat="1" x14ac:dyDescent="0.25">
      <c r="D310" s="351"/>
      <c r="E310" s="351"/>
      <c r="F310" s="355"/>
      <c r="G310" s="356"/>
      <c r="H310" s="356"/>
      <c r="I310" s="355"/>
      <c r="J310" s="356"/>
      <c r="K310" s="355"/>
      <c r="L310" s="355"/>
      <c r="M310" s="355"/>
      <c r="N310" s="355"/>
      <c r="O310" s="355"/>
      <c r="P310" s="114"/>
      <c r="Q310" s="111"/>
      <c r="R310" s="111"/>
      <c r="T310" s="303"/>
      <c r="U310" s="357"/>
      <c r="V310" s="303"/>
      <c r="W310" s="358"/>
      <c r="X310" s="303"/>
      <c r="Y310" s="113"/>
      <c r="Z310" s="357"/>
      <c r="AA310" s="303"/>
      <c r="AB310" s="359"/>
      <c r="AC310" s="303"/>
      <c r="AD310" s="303"/>
      <c r="AE310" s="303"/>
      <c r="CO310" s="303"/>
      <c r="CQ310" s="351"/>
      <c r="CR310" s="351"/>
      <c r="CT310" s="351"/>
      <c r="CU310" s="351"/>
      <c r="CW310" s="351"/>
      <c r="CX310" s="351"/>
      <c r="CZ310" s="351"/>
      <c r="DA310" s="351"/>
      <c r="DC310" s="351"/>
      <c r="DD310" s="351"/>
      <c r="DG310" s="303"/>
      <c r="DH310" s="303"/>
      <c r="DJ310" s="145"/>
      <c r="DK310" s="145"/>
      <c r="DL310" s="267">
        <v>514</v>
      </c>
      <c r="DM310" s="268" t="s">
        <v>1404</v>
      </c>
      <c r="DN310" s="269">
        <v>7</v>
      </c>
      <c r="DO310" s="171"/>
    </row>
    <row r="311" spans="4:119" s="115" customFormat="1" x14ac:dyDescent="0.25">
      <c r="D311" s="351"/>
      <c r="E311" s="351"/>
      <c r="F311" s="355"/>
      <c r="G311" s="356"/>
      <c r="H311" s="356"/>
      <c r="I311" s="355"/>
      <c r="J311" s="356"/>
      <c r="K311" s="355"/>
      <c r="L311" s="355"/>
      <c r="M311" s="355"/>
      <c r="N311" s="355"/>
      <c r="O311" s="355"/>
      <c r="P311" s="114"/>
      <c r="Q311" s="111"/>
      <c r="R311" s="111"/>
      <c r="T311" s="303"/>
      <c r="U311" s="357"/>
      <c r="V311" s="303"/>
      <c r="W311" s="358"/>
      <c r="X311" s="303"/>
      <c r="Y311" s="113"/>
      <c r="Z311" s="357"/>
      <c r="AA311" s="303"/>
      <c r="AB311" s="359"/>
      <c r="AC311" s="303"/>
      <c r="AD311" s="303"/>
      <c r="AE311" s="303"/>
      <c r="CO311" s="303"/>
      <c r="CQ311" s="351"/>
      <c r="CR311" s="351"/>
      <c r="CT311" s="351"/>
      <c r="CU311" s="351"/>
      <c r="CW311" s="351"/>
      <c r="CX311" s="351"/>
      <c r="CZ311" s="351"/>
      <c r="DA311" s="351"/>
      <c r="DC311" s="351"/>
      <c r="DD311" s="351"/>
      <c r="DG311" s="303"/>
      <c r="DH311" s="303"/>
      <c r="DJ311" s="145"/>
      <c r="DK311" s="145"/>
      <c r="DL311" s="267">
        <v>516</v>
      </c>
      <c r="DM311" s="268" t="s">
        <v>1405</v>
      </c>
      <c r="DN311" s="269">
        <v>4</v>
      </c>
      <c r="DO311" s="171"/>
    </row>
    <row r="312" spans="4:119" s="115" customFormat="1" x14ac:dyDescent="0.25">
      <c r="D312" s="351"/>
      <c r="E312" s="351"/>
      <c r="F312" s="355"/>
      <c r="G312" s="356"/>
      <c r="H312" s="356"/>
      <c r="I312" s="355"/>
      <c r="J312" s="356"/>
      <c r="K312" s="355"/>
      <c r="L312" s="355"/>
      <c r="M312" s="355"/>
      <c r="N312" s="355"/>
      <c r="O312" s="355"/>
      <c r="P312" s="114"/>
      <c r="Q312" s="111"/>
      <c r="R312" s="111"/>
      <c r="T312" s="303"/>
      <c r="U312" s="357"/>
      <c r="V312" s="303"/>
      <c r="W312" s="358"/>
      <c r="X312" s="303"/>
      <c r="Y312" s="113"/>
      <c r="Z312" s="357"/>
      <c r="AA312" s="303"/>
      <c r="AB312" s="359"/>
      <c r="AC312" s="303"/>
      <c r="AD312" s="303"/>
      <c r="AE312" s="303"/>
      <c r="CO312" s="303"/>
      <c r="CQ312" s="351"/>
      <c r="CR312" s="351"/>
      <c r="CT312" s="351"/>
      <c r="CU312" s="351"/>
      <c r="CW312" s="351"/>
      <c r="CX312" s="351"/>
      <c r="CZ312" s="351"/>
      <c r="DA312" s="351"/>
      <c r="DC312" s="351"/>
      <c r="DD312" s="351"/>
      <c r="DG312" s="303"/>
      <c r="DH312" s="303"/>
      <c r="DJ312" s="145"/>
      <c r="DK312" s="145"/>
      <c r="DL312" s="267">
        <v>517</v>
      </c>
      <c r="DM312" s="268" t="s">
        <v>1406</v>
      </c>
      <c r="DN312" s="269">
        <v>5</v>
      </c>
      <c r="DO312" s="171"/>
    </row>
    <row r="313" spans="4:119" s="115" customFormat="1" x14ac:dyDescent="0.25">
      <c r="D313" s="351"/>
      <c r="E313" s="351"/>
      <c r="F313" s="355"/>
      <c r="G313" s="356"/>
      <c r="H313" s="356"/>
      <c r="I313" s="355"/>
      <c r="J313" s="356"/>
      <c r="K313" s="355"/>
      <c r="L313" s="355"/>
      <c r="M313" s="355"/>
      <c r="N313" s="355"/>
      <c r="O313" s="355"/>
      <c r="P313" s="114"/>
      <c r="Q313" s="111"/>
      <c r="R313" s="111"/>
      <c r="T313" s="303"/>
      <c r="U313" s="357"/>
      <c r="V313" s="303"/>
      <c r="W313" s="358"/>
      <c r="X313" s="303"/>
      <c r="Y313" s="113"/>
      <c r="Z313" s="357"/>
      <c r="AA313" s="303"/>
      <c r="AB313" s="359"/>
      <c r="AC313" s="303"/>
      <c r="AD313" s="303"/>
      <c r="AE313" s="303"/>
      <c r="CO313" s="303"/>
      <c r="CQ313" s="351"/>
      <c r="CR313" s="351"/>
      <c r="CT313" s="351"/>
      <c r="CU313" s="351"/>
      <c r="CW313" s="351"/>
      <c r="CX313" s="351"/>
      <c r="CZ313" s="351"/>
      <c r="DA313" s="351"/>
      <c r="DC313" s="351"/>
      <c r="DD313" s="351"/>
      <c r="DG313" s="303"/>
      <c r="DH313" s="303"/>
      <c r="DJ313" s="145"/>
      <c r="DK313" s="145"/>
      <c r="DL313" s="267">
        <v>518</v>
      </c>
      <c r="DM313" s="268" t="s">
        <v>1407</v>
      </c>
      <c r="DN313" s="269">
        <v>6</v>
      </c>
      <c r="DO313" s="171"/>
    </row>
    <row r="314" spans="4:119" s="115" customFormat="1" x14ac:dyDescent="0.25">
      <c r="D314" s="351"/>
      <c r="E314" s="351"/>
      <c r="F314" s="355"/>
      <c r="G314" s="356"/>
      <c r="H314" s="356"/>
      <c r="I314" s="355"/>
      <c r="J314" s="356"/>
      <c r="K314" s="355"/>
      <c r="L314" s="355"/>
      <c r="M314" s="355"/>
      <c r="N314" s="355"/>
      <c r="O314" s="355"/>
      <c r="P314" s="114"/>
      <c r="Q314" s="111"/>
      <c r="R314" s="111"/>
      <c r="T314" s="303"/>
      <c r="U314" s="357"/>
      <c r="V314" s="303"/>
      <c r="W314" s="358"/>
      <c r="X314" s="303"/>
      <c r="Y314" s="113"/>
      <c r="Z314" s="357"/>
      <c r="AA314" s="303"/>
      <c r="AB314" s="359"/>
      <c r="AC314" s="303"/>
      <c r="AD314" s="303"/>
      <c r="AE314" s="303"/>
      <c r="CO314" s="303"/>
      <c r="CQ314" s="351"/>
      <c r="CR314" s="351"/>
      <c r="CT314" s="351"/>
      <c r="CU314" s="351"/>
      <c r="CW314" s="351"/>
      <c r="CX314" s="351"/>
      <c r="CZ314" s="351"/>
      <c r="DA314" s="351"/>
      <c r="DC314" s="351"/>
      <c r="DD314" s="351"/>
      <c r="DG314" s="303"/>
      <c r="DH314" s="303"/>
      <c r="DJ314" s="145"/>
      <c r="DK314" s="145"/>
      <c r="DL314" s="267">
        <v>521</v>
      </c>
      <c r="DM314" s="268" t="s">
        <v>1408</v>
      </c>
      <c r="DN314" s="269">
        <v>4</v>
      </c>
      <c r="DO314" s="171"/>
    </row>
    <row r="315" spans="4:119" s="115" customFormat="1" x14ac:dyDescent="0.25">
      <c r="D315" s="351"/>
      <c r="E315" s="351"/>
      <c r="F315" s="355"/>
      <c r="G315" s="356"/>
      <c r="H315" s="356"/>
      <c r="I315" s="355"/>
      <c r="J315" s="356"/>
      <c r="K315" s="355"/>
      <c r="L315" s="355"/>
      <c r="M315" s="355"/>
      <c r="N315" s="355"/>
      <c r="O315" s="355"/>
      <c r="P315" s="114"/>
      <c r="Q315" s="111"/>
      <c r="R315" s="111"/>
      <c r="T315" s="303"/>
      <c r="U315" s="357"/>
      <c r="V315" s="303"/>
      <c r="W315" s="358"/>
      <c r="X315" s="303"/>
      <c r="Y315" s="113"/>
      <c r="Z315" s="357"/>
      <c r="AA315" s="303"/>
      <c r="AB315" s="359"/>
      <c r="AC315" s="303"/>
      <c r="AD315" s="303"/>
      <c r="AE315" s="303"/>
      <c r="CO315" s="303"/>
      <c r="CQ315" s="351"/>
      <c r="CR315" s="351"/>
      <c r="CT315" s="351"/>
      <c r="CU315" s="351"/>
      <c r="CW315" s="351"/>
      <c r="CX315" s="351"/>
      <c r="CZ315" s="351"/>
      <c r="DA315" s="351"/>
      <c r="DC315" s="351"/>
      <c r="DD315" s="351"/>
      <c r="DG315" s="303"/>
      <c r="DH315" s="303"/>
      <c r="DJ315" s="145"/>
      <c r="DK315" s="145"/>
      <c r="DL315" s="267">
        <v>522</v>
      </c>
      <c r="DM315" s="268" t="s">
        <v>1409</v>
      </c>
      <c r="DN315" s="269">
        <v>5</v>
      </c>
      <c r="DO315" s="171"/>
    </row>
    <row r="316" spans="4:119" s="115" customFormat="1" x14ac:dyDescent="0.25">
      <c r="D316" s="351"/>
      <c r="E316" s="351"/>
      <c r="F316" s="355"/>
      <c r="G316" s="356"/>
      <c r="H316" s="356"/>
      <c r="I316" s="355"/>
      <c r="J316" s="356"/>
      <c r="K316" s="355"/>
      <c r="L316" s="355"/>
      <c r="M316" s="355"/>
      <c r="N316" s="355"/>
      <c r="O316" s="355"/>
      <c r="P316" s="114"/>
      <c r="Q316" s="111"/>
      <c r="R316" s="111"/>
      <c r="T316" s="303"/>
      <c r="U316" s="357"/>
      <c r="V316" s="303"/>
      <c r="W316" s="358"/>
      <c r="X316" s="303"/>
      <c r="Y316" s="113"/>
      <c r="Z316" s="357"/>
      <c r="AA316" s="303"/>
      <c r="AB316" s="359"/>
      <c r="AC316" s="303"/>
      <c r="AD316" s="303"/>
      <c r="AE316" s="303"/>
      <c r="CO316" s="303"/>
      <c r="CQ316" s="351"/>
      <c r="CR316" s="351"/>
      <c r="CT316" s="351"/>
      <c r="CU316" s="351"/>
      <c r="CW316" s="351"/>
      <c r="CX316" s="351"/>
      <c r="CZ316" s="351"/>
      <c r="DA316" s="351"/>
      <c r="DC316" s="351"/>
      <c r="DD316" s="351"/>
      <c r="DG316" s="303"/>
      <c r="DH316" s="303"/>
      <c r="DJ316" s="145"/>
      <c r="DK316" s="145"/>
      <c r="DL316" s="267">
        <v>523</v>
      </c>
      <c r="DM316" s="268" t="s">
        <v>1410</v>
      </c>
      <c r="DN316" s="269">
        <v>6</v>
      </c>
      <c r="DO316" s="171"/>
    </row>
    <row r="317" spans="4:119" s="115" customFormat="1" x14ac:dyDescent="0.25">
      <c r="D317" s="351"/>
      <c r="E317" s="351"/>
      <c r="F317" s="355"/>
      <c r="G317" s="356"/>
      <c r="H317" s="356"/>
      <c r="I317" s="355"/>
      <c r="J317" s="356"/>
      <c r="K317" s="355"/>
      <c r="L317" s="355"/>
      <c r="M317" s="355"/>
      <c r="N317" s="355"/>
      <c r="O317" s="355"/>
      <c r="P317" s="114"/>
      <c r="Q317" s="111"/>
      <c r="R317" s="111"/>
      <c r="T317" s="303"/>
      <c r="U317" s="357"/>
      <c r="V317" s="303"/>
      <c r="W317" s="358"/>
      <c r="X317" s="303"/>
      <c r="Y317" s="113"/>
      <c r="Z317" s="357"/>
      <c r="AA317" s="303"/>
      <c r="AB317" s="359"/>
      <c r="AC317" s="303"/>
      <c r="AD317" s="303"/>
      <c r="AE317" s="303"/>
      <c r="CO317" s="303"/>
      <c r="CQ317" s="351"/>
      <c r="CR317" s="351"/>
      <c r="CT317" s="351"/>
      <c r="CU317" s="351"/>
      <c r="CW317" s="351"/>
      <c r="CX317" s="351"/>
      <c r="CZ317" s="351"/>
      <c r="DA317" s="351"/>
      <c r="DC317" s="351"/>
      <c r="DD317" s="351"/>
      <c r="DG317" s="303"/>
      <c r="DH317" s="303"/>
      <c r="DJ317" s="145"/>
      <c r="DK317" s="145"/>
      <c r="DL317" s="267">
        <v>524</v>
      </c>
      <c r="DM317" s="268" t="s">
        <v>1411</v>
      </c>
      <c r="DN317" s="269">
        <v>7</v>
      </c>
      <c r="DO317" s="171"/>
    </row>
    <row r="318" spans="4:119" s="115" customFormat="1" x14ac:dyDescent="0.25">
      <c r="D318" s="351"/>
      <c r="E318" s="351"/>
      <c r="F318" s="355"/>
      <c r="G318" s="356"/>
      <c r="H318" s="356"/>
      <c r="I318" s="355"/>
      <c r="J318" s="356"/>
      <c r="K318" s="355"/>
      <c r="L318" s="355"/>
      <c r="M318" s="355"/>
      <c r="N318" s="355"/>
      <c r="O318" s="355"/>
      <c r="P318" s="114"/>
      <c r="Q318" s="111"/>
      <c r="R318" s="111"/>
      <c r="T318" s="303"/>
      <c r="U318" s="357"/>
      <c r="V318" s="303"/>
      <c r="W318" s="358"/>
      <c r="X318" s="303"/>
      <c r="Y318" s="113"/>
      <c r="Z318" s="357"/>
      <c r="AA318" s="303"/>
      <c r="AB318" s="359"/>
      <c r="AC318" s="303"/>
      <c r="AD318" s="303"/>
      <c r="AE318" s="303"/>
      <c r="CO318" s="303"/>
      <c r="CQ318" s="351"/>
      <c r="CR318" s="351"/>
      <c r="CT318" s="351"/>
      <c r="CU318" s="351"/>
      <c r="CW318" s="351"/>
      <c r="CX318" s="351"/>
      <c r="CZ318" s="351"/>
      <c r="DA318" s="351"/>
      <c r="DC318" s="351"/>
      <c r="DD318" s="351"/>
      <c r="DG318" s="303"/>
      <c r="DH318" s="303"/>
      <c r="DJ318" s="145"/>
      <c r="DK318" s="145"/>
      <c r="DL318" s="267">
        <v>531</v>
      </c>
      <c r="DM318" s="268" t="s">
        <v>1412</v>
      </c>
      <c r="DN318" s="269">
        <v>5</v>
      </c>
      <c r="DO318" s="171"/>
    </row>
    <row r="319" spans="4:119" s="115" customFormat="1" x14ac:dyDescent="0.25">
      <c r="D319" s="351"/>
      <c r="E319" s="351"/>
      <c r="F319" s="355"/>
      <c r="G319" s="356"/>
      <c r="H319" s="356"/>
      <c r="I319" s="355"/>
      <c r="J319" s="356"/>
      <c r="K319" s="355"/>
      <c r="L319" s="355"/>
      <c r="M319" s="355"/>
      <c r="N319" s="355"/>
      <c r="O319" s="355"/>
      <c r="P319" s="114"/>
      <c r="Q319" s="111"/>
      <c r="R319" s="111"/>
      <c r="T319" s="303"/>
      <c r="U319" s="357"/>
      <c r="V319" s="303"/>
      <c r="W319" s="358"/>
      <c r="X319" s="303"/>
      <c r="Y319" s="113"/>
      <c r="Z319" s="357"/>
      <c r="AA319" s="303"/>
      <c r="AB319" s="359"/>
      <c r="AC319" s="303"/>
      <c r="AD319" s="303"/>
      <c r="AE319" s="303"/>
      <c r="CO319" s="303"/>
      <c r="CQ319" s="351"/>
      <c r="CR319" s="351"/>
      <c r="CT319" s="351"/>
      <c r="CU319" s="351"/>
      <c r="CW319" s="351"/>
      <c r="CX319" s="351"/>
      <c r="CZ319" s="351"/>
      <c r="DA319" s="351"/>
      <c r="DC319" s="351"/>
      <c r="DD319" s="351"/>
      <c r="DG319" s="303"/>
      <c r="DH319" s="303"/>
      <c r="DJ319" s="145"/>
      <c r="DK319" s="145"/>
      <c r="DL319" s="267">
        <v>532</v>
      </c>
      <c r="DM319" s="268" t="s">
        <v>1413</v>
      </c>
      <c r="DN319" s="269">
        <v>6</v>
      </c>
      <c r="DO319" s="171"/>
    </row>
    <row r="320" spans="4:119" s="115" customFormat="1" x14ac:dyDescent="0.25">
      <c r="D320" s="351"/>
      <c r="E320" s="351"/>
      <c r="F320" s="355"/>
      <c r="G320" s="356"/>
      <c r="H320" s="356"/>
      <c r="I320" s="355"/>
      <c r="J320" s="356"/>
      <c r="K320" s="355"/>
      <c r="L320" s="355"/>
      <c r="M320" s="355"/>
      <c r="N320" s="355"/>
      <c r="O320" s="355"/>
      <c r="P320" s="114"/>
      <c r="Q320" s="111"/>
      <c r="R320" s="111"/>
      <c r="T320" s="303"/>
      <c r="U320" s="357"/>
      <c r="V320" s="303"/>
      <c r="W320" s="358"/>
      <c r="X320" s="303"/>
      <c r="Y320" s="113"/>
      <c r="Z320" s="357"/>
      <c r="AA320" s="303"/>
      <c r="AB320" s="359"/>
      <c r="AC320" s="303"/>
      <c r="AD320" s="303"/>
      <c r="AE320" s="303"/>
      <c r="CO320" s="303"/>
      <c r="CQ320" s="351"/>
      <c r="CR320" s="351"/>
      <c r="CT320" s="351"/>
      <c r="CU320" s="351"/>
      <c r="CW320" s="351"/>
      <c r="CX320" s="351"/>
      <c r="CZ320" s="351"/>
      <c r="DA320" s="351"/>
      <c r="DC320" s="351"/>
      <c r="DD320" s="351"/>
      <c r="DG320" s="303"/>
      <c r="DH320" s="303"/>
      <c r="DJ320" s="145"/>
      <c r="DK320" s="145"/>
      <c r="DL320" s="267">
        <v>533</v>
      </c>
      <c r="DM320" s="268" t="s">
        <v>1414</v>
      </c>
      <c r="DN320" s="269">
        <v>6</v>
      </c>
      <c r="DO320" s="171"/>
    </row>
    <row r="321" spans="4:119" s="115" customFormat="1" x14ac:dyDescent="0.25">
      <c r="D321" s="351"/>
      <c r="E321" s="351"/>
      <c r="F321" s="355"/>
      <c r="G321" s="356"/>
      <c r="H321" s="356"/>
      <c r="I321" s="355"/>
      <c r="J321" s="356"/>
      <c r="K321" s="355"/>
      <c r="L321" s="355"/>
      <c r="M321" s="355"/>
      <c r="N321" s="355"/>
      <c r="O321" s="355"/>
      <c r="P321" s="114"/>
      <c r="Q321" s="111"/>
      <c r="R321" s="111"/>
      <c r="T321" s="303"/>
      <c r="U321" s="357"/>
      <c r="V321" s="303"/>
      <c r="W321" s="358"/>
      <c r="X321" s="303"/>
      <c r="Y321" s="113"/>
      <c r="Z321" s="357"/>
      <c r="AA321" s="303"/>
      <c r="AB321" s="359"/>
      <c r="AC321" s="303"/>
      <c r="AD321" s="303"/>
      <c r="AE321" s="303"/>
      <c r="CO321" s="303"/>
      <c r="CQ321" s="351"/>
      <c r="CR321" s="351"/>
      <c r="CT321" s="351"/>
      <c r="CU321" s="351"/>
      <c r="CW321" s="351"/>
      <c r="CX321" s="351"/>
      <c r="CZ321" s="351"/>
      <c r="DA321" s="351"/>
      <c r="DC321" s="351"/>
      <c r="DD321" s="351"/>
      <c r="DG321" s="303"/>
      <c r="DH321" s="303"/>
      <c r="DJ321" s="145"/>
      <c r="DK321" s="145"/>
      <c r="DL321" s="267">
        <v>534</v>
      </c>
      <c r="DM321" s="268" t="s">
        <v>1415</v>
      </c>
      <c r="DN321" s="269">
        <v>7</v>
      </c>
      <c r="DO321" s="171"/>
    </row>
    <row r="322" spans="4:119" s="115" customFormat="1" x14ac:dyDescent="0.25">
      <c r="D322" s="351"/>
      <c r="E322" s="351"/>
      <c r="F322" s="355"/>
      <c r="G322" s="356"/>
      <c r="H322" s="356"/>
      <c r="I322" s="355"/>
      <c r="J322" s="356"/>
      <c r="K322" s="355"/>
      <c r="L322" s="355"/>
      <c r="M322" s="355"/>
      <c r="N322" s="355"/>
      <c r="O322" s="355"/>
      <c r="P322" s="114"/>
      <c r="Q322" s="111"/>
      <c r="R322" s="111"/>
      <c r="T322" s="303"/>
      <c r="U322" s="357"/>
      <c r="V322" s="303"/>
      <c r="W322" s="358"/>
      <c r="X322" s="303"/>
      <c r="Y322" s="113"/>
      <c r="Z322" s="357"/>
      <c r="AA322" s="303"/>
      <c r="AB322" s="359"/>
      <c r="AC322" s="303"/>
      <c r="AD322" s="303"/>
      <c r="AE322" s="303"/>
      <c r="CO322" s="303"/>
      <c r="CQ322" s="351"/>
      <c r="CR322" s="351"/>
      <c r="CT322" s="351"/>
      <c r="CU322" s="351"/>
      <c r="CW322" s="351"/>
      <c r="CX322" s="351"/>
      <c r="CZ322" s="351"/>
      <c r="DA322" s="351"/>
      <c r="DC322" s="351"/>
      <c r="DD322" s="351"/>
      <c r="DG322" s="303"/>
      <c r="DH322" s="303"/>
      <c r="DJ322" s="145"/>
      <c r="DK322" s="145"/>
      <c r="DL322" s="267">
        <v>541</v>
      </c>
      <c r="DM322" s="268" t="s">
        <v>1416</v>
      </c>
      <c r="DN322" s="269">
        <v>6</v>
      </c>
      <c r="DO322" s="171"/>
    </row>
    <row r="323" spans="4:119" s="115" customFormat="1" x14ac:dyDescent="0.25">
      <c r="D323" s="351"/>
      <c r="E323" s="351"/>
      <c r="F323" s="355"/>
      <c r="G323" s="356"/>
      <c r="H323" s="356"/>
      <c r="I323" s="355"/>
      <c r="J323" s="356"/>
      <c r="K323" s="355"/>
      <c r="L323" s="355"/>
      <c r="M323" s="355"/>
      <c r="N323" s="355"/>
      <c r="O323" s="355"/>
      <c r="P323" s="114"/>
      <c r="Q323" s="111"/>
      <c r="R323" s="111"/>
      <c r="T323" s="303"/>
      <c r="U323" s="357"/>
      <c r="V323" s="303"/>
      <c r="W323" s="358"/>
      <c r="X323" s="303"/>
      <c r="Y323" s="113"/>
      <c r="Z323" s="357"/>
      <c r="AA323" s="303"/>
      <c r="AB323" s="359"/>
      <c r="AC323" s="303"/>
      <c r="AD323" s="303"/>
      <c r="AE323" s="303"/>
      <c r="CO323" s="303"/>
      <c r="CQ323" s="351"/>
      <c r="CR323" s="351"/>
      <c r="CT323" s="351"/>
      <c r="CU323" s="351"/>
      <c r="CW323" s="351"/>
      <c r="CX323" s="351"/>
      <c r="CZ323" s="351"/>
      <c r="DA323" s="351"/>
      <c r="DC323" s="351"/>
      <c r="DD323" s="351"/>
      <c r="DG323" s="303"/>
      <c r="DH323" s="303"/>
      <c r="DJ323" s="145"/>
      <c r="DK323" s="145"/>
      <c r="DL323" s="267">
        <v>542</v>
      </c>
      <c r="DM323" s="268" t="s">
        <v>1417</v>
      </c>
      <c r="DN323" s="269">
        <v>7</v>
      </c>
      <c r="DO323" s="171" t="s">
        <v>967</v>
      </c>
    </row>
    <row r="324" spans="4:119" s="115" customFormat="1" x14ac:dyDescent="0.25">
      <c r="D324" s="351"/>
      <c r="E324" s="351"/>
      <c r="F324" s="355"/>
      <c r="G324" s="356"/>
      <c r="H324" s="356"/>
      <c r="I324" s="355"/>
      <c r="J324" s="356"/>
      <c r="K324" s="355"/>
      <c r="L324" s="355"/>
      <c r="M324" s="355"/>
      <c r="N324" s="355"/>
      <c r="O324" s="355"/>
      <c r="P324" s="114"/>
      <c r="Q324" s="111"/>
      <c r="R324" s="111"/>
      <c r="T324" s="303"/>
      <c r="U324" s="357"/>
      <c r="V324" s="303"/>
      <c r="W324" s="358"/>
      <c r="X324" s="303"/>
      <c r="Y324" s="113"/>
      <c r="Z324" s="357"/>
      <c r="AA324" s="303"/>
      <c r="AB324" s="359"/>
      <c r="AC324" s="303"/>
      <c r="AD324" s="303"/>
      <c r="AE324" s="303"/>
      <c r="CO324" s="303"/>
      <c r="CQ324" s="351"/>
      <c r="CR324" s="351"/>
      <c r="CT324" s="351"/>
      <c r="CU324" s="351"/>
      <c r="CW324" s="351"/>
      <c r="CX324" s="351"/>
      <c r="CZ324" s="351"/>
      <c r="DA324" s="351"/>
      <c r="DC324" s="351"/>
      <c r="DD324" s="351"/>
      <c r="DG324" s="303"/>
      <c r="DH324" s="303"/>
      <c r="DJ324" s="145"/>
      <c r="DK324" s="145"/>
      <c r="DL324" s="267">
        <v>543</v>
      </c>
      <c r="DM324" s="268" t="s">
        <v>1418</v>
      </c>
      <c r="DN324" s="269">
        <v>8</v>
      </c>
      <c r="DO324" s="171"/>
    </row>
    <row r="325" spans="4:119" s="115" customFormat="1" x14ac:dyDescent="0.25">
      <c r="D325" s="351"/>
      <c r="E325" s="351"/>
      <c r="F325" s="355"/>
      <c r="G325" s="356"/>
      <c r="H325" s="356"/>
      <c r="I325" s="355"/>
      <c r="J325" s="356"/>
      <c r="K325" s="355"/>
      <c r="L325" s="355"/>
      <c r="M325" s="355"/>
      <c r="N325" s="355"/>
      <c r="O325" s="355"/>
      <c r="P325" s="114"/>
      <c r="Q325" s="111"/>
      <c r="R325" s="111"/>
      <c r="T325" s="303"/>
      <c r="U325" s="357"/>
      <c r="V325" s="303"/>
      <c r="W325" s="358"/>
      <c r="X325" s="303"/>
      <c r="Y325" s="113"/>
      <c r="Z325" s="357"/>
      <c r="AA325" s="303"/>
      <c r="AB325" s="359"/>
      <c r="AC325" s="303"/>
      <c r="AD325" s="303"/>
      <c r="AE325" s="303"/>
      <c r="CO325" s="303"/>
      <c r="CQ325" s="351"/>
      <c r="CR325" s="351"/>
      <c r="CT325" s="351"/>
      <c r="CU325" s="351"/>
      <c r="CW325" s="351"/>
      <c r="CX325" s="351"/>
      <c r="CZ325" s="351"/>
      <c r="DA325" s="351"/>
      <c r="DC325" s="351"/>
      <c r="DD325" s="351"/>
      <c r="DG325" s="303"/>
      <c r="DH325" s="303"/>
      <c r="DJ325" s="145"/>
      <c r="DK325" s="145"/>
      <c r="DL325" s="267">
        <v>544</v>
      </c>
      <c r="DM325" s="268" t="s">
        <v>1419</v>
      </c>
      <c r="DN325" s="269">
        <v>9</v>
      </c>
      <c r="DO325" s="171"/>
    </row>
    <row r="326" spans="4:119" s="115" customFormat="1" x14ac:dyDescent="0.25">
      <c r="D326" s="351"/>
      <c r="E326" s="351"/>
      <c r="F326" s="355"/>
      <c r="G326" s="356"/>
      <c r="H326" s="356"/>
      <c r="I326" s="355"/>
      <c r="J326" s="356"/>
      <c r="K326" s="355"/>
      <c r="L326" s="355"/>
      <c r="M326" s="355"/>
      <c r="N326" s="355"/>
      <c r="O326" s="355"/>
      <c r="P326" s="114"/>
      <c r="Q326" s="111"/>
      <c r="R326" s="111"/>
      <c r="T326" s="303"/>
      <c r="U326" s="357"/>
      <c r="V326" s="303"/>
      <c r="W326" s="358"/>
      <c r="X326" s="303"/>
      <c r="Y326" s="113"/>
      <c r="Z326" s="357"/>
      <c r="AA326" s="303"/>
      <c r="AB326" s="359"/>
      <c r="AC326" s="303"/>
      <c r="AD326" s="303"/>
      <c r="AE326" s="303"/>
      <c r="CO326" s="303"/>
      <c r="CQ326" s="351"/>
      <c r="CR326" s="351"/>
      <c r="CT326" s="351"/>
      <c r="CU326" s="351"/>
      <c r="CW326" s="351"/>
      <c r="CX326" s="351"/>
      <c r="CZ326" s="351"/>
      <c r="DA326" s="351"/>
      <c r="DC326" s="351"/>
      <c r="DD326" s="351"/>
      <c r="DG326" s="303"/>
      <c r="DH326" s="303"/>
      <c r="DJ326" s="145"/>
      <c r="DK326" s="145"/>
      <c r="DL326" s="267">
        <v>545</v>
      </c>
      <c r="DM326" s="268" t="s">
        <v>1420</v>
      </c>
      <c r="DN326" s="269">
        <v>10</v>
      </c>
      <c r="DO326" s="171"/>
    </row>
    <row r="327" spans="4:119" s="115" customFormat="1" x14ac:dyDescent="0.25">
      <c r="D327" s="351"/>
      <c r="E327" s="351"/>
      <c r="F327" s="355"/>
      <c r="G327" s="356"/>
      <c r="H327" s="356"/>
      <c r="I327" s="355"/>
      <c r="J327" s="356"/>
      <c r="K327" s="355"/>
      <c r="L327" s="355"/>
      <c r="M327" s="355"/>
      <c r="N327" s="355"/>
      <c r="O327" s="355"/>
      <c r="P327" s="114"/>
      <c r="Q327" s="111"/>
      <c r="R327" s="111"/>
      <c r="T327" s="303"/>
      <c r="U327" s="357"/>
      <c r="V327" s="303"/>
      <c r="W327" s="358"/>
      <c r="X327" s="303"/>
      <c r="Y327" s="113"/>
      <c r="Z327" s="357"/>
      <c r="AA327" s="303"/>
      <c r="AB327" s="359"/>
      <c r="AC327" s="303"/>
      <c r="AD327" s="303"/>
      <c r="AE327" s="303"/>
      <c r="CO327" s="303"/>
      <c r="CQ327" s="351"/>
      <c r="CR327" s="351"/>
      <c r="CT327" s="351"/>
      <c r="CU327" s="351"/>
      <c r="CW327" s="351"/>
      <c r="CX327" s="351"/>
      <c r="CZ327" s="351"/>
      <c r="DA327" s="351"/>
      <c r="DC327" s="351"/>
      <c r="DD327" s="351"/>
      <c r="DG327" s="303"/>
      <c r="DH327" s="303"/>
      <c r="DJ327" s="145"/>
      <c r="DK327" s="145"/>
      <c r="DL327" s="267">
        <v>550</v>
      </c>
      <c r="DM327" s="268" t="s">
        <v>846</v>
      </c>
      <c r="DN327" s="269">
        <v>7</v>
      </c>
      <c r="DO327" s="171"/>
    </row>
    <row r="328" spans="4:119" s="115" customFormat="1" x14ac:dyDescent="0.25">
      <c r="D328" s="351"/>
      <c r="E328" s="351"/>
      <c r="F328" s="355"/>
      <c r="G328" s="356"/>
      <c r="H328" s="356"/>
      <c r="I328" s="355"/>
      <c r="J328" s="356"/>
      <c r="K328" s="355"/>
      <c r="L328" s="355"/>
      <c r="M328" s="355"/>
      <c r="N328" s="355"/>
      <c r="O328" s="355"/>
      <c r="P328" s="114"/>
      <c r="Q328" s="111"/>
      <c r="R328" s="111"/>
      <c r="T328" s="303"/>
      <c r="U328" s="357"/>
      <c r="V328" s="303"/>
      <c r="W328" s="358"/>
      <c r="X328" s="303"/>
      <c r="Y328" s="113"/>
      <c r="Z328" s="357"/>
      <c r="AA328" s="303"/>
      <c r="AB328" s="359"/>
      <c r="AC328" s="303"/>
      <c r="AD328" s="303"/>
      <c r="AE328" s="303"/>
      <c r="CO328" s="303"/>
      <c r="CQ328" s="351"/>
      <c r="CR328" s="351"/>
      <c r="CT328" s="351"/>
      <c r="CU328" s="351"/>
      <c r="CW328" s="351"/>
      <c r="CX328" s="351"/>
      <c r="CZ328" s="351"/>
      <c r="DA328" s="351"/>
      <c r="DC328" s="351"/>
      <c r="DD328" s="351"/>
      <c r="DG328" s="303"/>
      <c r="DH328" s="303"/>
      <c r="DJ328" s="145"/>
      <c r="DK328" s="145"/>
      <c r="DL328" s="267">
        <v>551</v>
      </c>
      <c r="DM328" s="268" t="s">
        <v>1491</v>
      </c>
      <c r="DN328" s="269">
        <v>8</v>
      </c>
      <c r="DO328" s="171"/>
    </row>
    <row r="329" spans="4:119" s="115" customFormat="1" x14ac:dyDescent="0.25">
      <c r="D329" s="351"/>
      <c r="E329" s="351"/>
      <c r="F329" s="355"/>
      <c r="G329" s="356"/>
      <c r="H329" s="356"/>
      <c r="I329" s="355"/>
      <c r="J329" s="356"/>
      <c r="K329" s="355"/>
      <c r="L329" s="355"/>
      <c r="M329" s="355"/>
      <c r="N329" s="355"/>
      <c r="O329" s="355"/>
      <c r="P329" s="114"/>
      <c r="Q329" s="111"/>
      <c r="R329" s="111"/>
      <c r="T329" s="303"/>
      <c r="U329" s="357"/>
      <c r="V329" s="303"/>
      <c r="W329" s="358"/>
      <c r="X329" s="303"/>
      <c r="Y329" s="113"/>
      <c r="Z329" s="357"/>
      <c r="AA329" s="303"/>
      <c r="AB329" s="359"/>
      <c r="AC329" s="303"/>
      <c r="AD329" s="303"/>
      <c r="AE329" s="303"/>
      <c r="CO329" s="303"/>
      <c r="CQ329" s="351"/>
      <c r="CR329" s="351"/>
      <c r="CT329" s="351"/>
      <c r="CU329" s="351"/>
      <c r="CW329" s="351"/>
      <c r="CX329" s="351"/>
      <c r="CZ329" s="351"/>
      <c r="DA329" s="351"/>
      <c r="DC329" s="351"/>
      <c r="DD329" s="351"/>
      <c r="DG329" s="303"/>
      <c r="DH329" s="303"/>
      <c r="DJ329" s="145"/>
      <c r="DK329" s="145"/>
      <c r="DL329" s="267">
        <v>552</v>
      </c>
      <c r="DM329" s="268" t="s">
        <v>1492</v>
      </c>
      <c r="DN329" s="269">
        <v>9</v>
      </c>
      <c r="DO329" s="171"/>
    </row>
    <row r="330" spans="4:119" s="115" customFormat="1" x14ac:dyDescent="0.25">
      <c r="D330" s="351"/>
      <c r="E330" s="351"/>
      <c r="F330" s="355"/>
      <c r="G330" s="356"/>
      <c r="H330" s="356"/>
      <c r="I330" s="355"/>
      <c r="J330" s="356"/>
      <c r="K330" s="355"/>
      <c r="L330" s="355"/>
      <c r="M330" s="355"/>
      <c r="N330" s="355"/>
      <c r="O330" s="355"/>
      <c r="P330" s="114"/>
      <c r="Q330" s="111"/>
      <c r="R330" s="111"/>
      <c r="T330" s="303"/>
      <c r="U330" s="357"/>
      <c r="V330" s="303"/>
      <c r="W330" s="358"/>
      <c r="X330" s="303"/>
      <c r="Y330" s="113"/>
      <c r="Z330" s="357"/>
      <c r="AA330" s="303"/>
      <c r="AB330" s="359"/>
      <c r="AC330" s="303"/>
      <c r="AD330" s="303"/>
      <c r="AE330" s="303"/>
      <c r="CO330" s="303"/>
      <c r="CQ330" s="351"/>
      <c r="CR330" s="351"/>
      <c r="CT330" s="351"/>
      <c r="CU330" s="351"/>
      <c r="CW330" s="351"/>
      <c r="CX330" s="351"/>
      <c r="CZ330" s="351"/>
      <c r="DA330" s="351"/>
      <c r="DC330" s="351"/>
      <c r="DD330" s="351"/>
      <c r="DG330" s="303"/>
      <c r="DH330" s="303"/>
      <c r="DJ330" s="145"/>
      <c r="DK330" s="145"/>
      <c r="DL330" s="267">
        <v>553</v>
      </c>
      <c r="DM330" s="268" t="s">
        <v>1493</v>
      </c>
      <c r="DN330" s="269">
        <v>10</v>
      </c>
      <c r="DO330" s="171"/>
    </row>
    <row r="331" spans="4:119" s="115" customFormat="1" x14ac:dyDescent="0.25">
      <c r="D331" s="351"/>
      <c r="E331" s="351"/>
      <c r="F331" s="355"/>
      <c r="G331" s="356"/>
      <c r="H331" s="356"/>
      <c r="I331" s="355"/>
      <c r="J331" s="356"/>
      <c r="K331" s="355"/>
      <c r="L331" s="355"/>
      <c r="M331" s="355"/>
      <c r="N331" s="355"/>
      <c r="O331" s="355"/>
      <c r="P331" s="114"/>
      <c r="Q331" s="111"/>
      <c r="R331" s="111"/>
      <c r="T331" s="303"/>
      <c r="U331" s="357"/>
      <c r="V331" s="303"/>
      <c r="W331" s="358"/>
      <c r="X331" s="303"/>
      <c r="Y331" s="113"/>
      <c r="Z331" s="357"/>
      <c r="AA331" s="303"/>
      <c r="AB331" s="359"/>
      <c r="AC331" s="303"/>
      <c r="AD331" s="303"/>
      <c r="AE331" s="303"/>
      <c r="CO331" s="303"/>
      <c r="CQ331" s="351"/>
      <c r="CR331" s="351"/>
      <c r="CT331" s="351"/>
      <c r="CU331" s="351"/>
      <c r="CW331" s="351"/>
      <c r="CX331" s="351"/>
      <c r="CZ331" s="351"/>
      <c r="DA331" s="351"/>
      <c r="DC331" s="351"/>
      <c r="DD331" s="351"/>
      <c r="DG331" s="303"/>
      <c r="DH331" s="303"/>
      <c r="DJ331" s="145"/>
      <c r="DK331" s="145"/>
      <c r="DL331" s="267">
        <v>554</v>
      </c>
      <c r="DM331" s="268" t="s">
        <v>1494</v>
      </c>
      <c r="DN331" s="269">
        <v>11</v>
      </c>
      <c r="DO331" s="171"/>
    </row>
    <row r="332" spans="4:119" s="115" customFormat="1" x14ac:dyDescent="0.25">
      <c r="D332" s="351"/>
      <c r="E332" s="351"/>
      <c r="F332" s="355"/>
      <c r="G332" s="356"/>
      <c r="H332" s="356"/>
      <c r="I332" s="355"/>
      <c r="J332" s="356"/>
      <c r="K332" s="355"/>
      <c r="L332" s="355"/>
      <c r="M332" s="355"/>
      <c r="N332" s="355"/>
      <c r="O332" s="355"/>
      <c r="P332" s="114"/>
      <c r="Q332" s="111"/>
      <c r="R332" s="111"/>
      <c r="T332" s="303"/>
      <c r="U332" s="357"/>
      <c r="V332" s="303"/>
      <c r="W332" s="358"/>
      <c r="X332" s="303"/>
      <c r="Y332" s="113"/>
      <c r="Z332" s="357"/>
      <c r="AA332" s="303"/>
      <c r="AB332" s="359"/>
      <c r="AC332" s="303"/>
      <c r="AD332" s="303"/>
      <c r="AE332" s="303"/>
      <c r="CO332" s="303"/>
      <c r="CQ332" s="351"/>
      <c r="CR332" s="351"/>
      <c r="CT332" s="351"/>
      <c r="CU332" s="351"/>
      <c r="CW332" s="351"/>
      <c r="CX332" s="351"/>
      <c r="CZ332" s="351"/>
      <c r="DA332" s="351"/>
      <c r="DC332" s="351"/>
      <c r="DD332" s="351"/>
      <c r="DG332" s="303"/>
      <c r="DH332" s="303"/>
      <c r="DJ332" s="145"/>
      <c r="DK332" s="145"/>
      <c r="DL332" s="267">
        <v>555</v>
      </c>
      <c r="DM332" s="270" t="s">
        <v>1495</v>
      </c>
      <c r="DN332" s="269">
        <v>12</v>
      </c>
      <c r="DO332" s="171"/>
    </row>
    <row r="333" spans="4:119" s="115" customFormat="1" x14ac:dyDescent="0.25">
      <c r="D333" s="351"/>
      <c r="E333" s="351"/>
      <c r="F333" s="355"/>
      <c r="G333" s="356"/>
      <c r="H333" s="356"/>
      <c r="I333" s="355"/>
      <c r="J333" s="356"/>
      <c r="K333" s="355"/>
      <c r="L333" s="355"/>
      <c r="M333" s="355"/>
      <c r="N333" s="355"/>
      <c r="O333" s="355"/>
      <c r="P333" s="114"/>
      <c r="Q333" s="111"/>
      <c r="R333" s="111"/>
      <c r="T333" s="303"/>
      <c r="U333" s="357"/>
      <c r="V333" s="303"/>
      <c r="W333" s="358"/>
      <c r="X333" s="303"/>
      <c r="Y333" s="113"/>
      <c r="Z333" s="357"/>
      <c r="AA333" s="303"/>
      <c r="AB333" s="359"/>
      <c r="AC333" s="303"/>
      <c r="AD333" s="303"/>
      <c r="AE333" s="303"/>
      <c r="CO333" s="303"/>
      <c r="CQ333" s="351"/>
      <c r="CR333" s="351"/>
      <c r="CT333" s="351"/>
      <c r="CU333" s="351"/>
      <c r="CW333" s="351"/>
      <c r="CX333" s="351"/>
      <c r="CZ333" s="351"/>
      <c r="DA333" s="351"/>
      <c r="DC333" s="351"/>
      <c r="DD333" s="351"/>
      <c r="DG333" s="303"/>
      <c r="DH333" s="303"/>
      <c r="DJ333" s="145"/>
      <c r="DK333" s="145"/>
      <c r="DL333" s="267">
        <v>561</v>
      </c>
      <c r="DM333" s="268" t="s">
        <v>847</v>
      </c>
      <c r="DN333" s="269">
        <v>3</v>
      </c>
      <c r="DO333" s="171"/>
    </row>
    <row r="334" spans="4:119" s="115" customFormat="1" x14ac:dyDescent="0.25">
      <c r="D334" s="351"/>
      <c r="E334" s="351"/>
      <c r="F334" s="355"/>
      <c r="G334" s="356"/>
      <c r="H334" s="356"/>
      <c r="I334" s="355"/>
      <c r="J334" s="356"/>
      <c r="K334" s="355"/>
      <c r="L334" s="355"/>
      <c r="M334" s="355"/>
      <c r="N334" s="355"/>
      <c r="O334" s="355"/>
      <c r="P334" s="114"/>
      <c r="Q334" s="111"/>
      <c r="R334" s="111"/>
      <c r="T334" s="303"/>
      <c r="U334" s="357"/>
      <c r="V334" s="303"/>
      <c r="W334" s="358"/>
      <c r="X334" s="303"/>
      <c r="Y334" s="113"/>
      <c r="Z334" s="357"/>
      <c r="AA334" s="303"/>
      <c r="AB334" s="359"/>
      <c r="AC334" s="303"/>
      <c r="AD334" s="303"/>
      <c r="AE334" s="303"/>
      <c r="CO334" s="303"/>
      <c r="CQ334" s="351"/>
      <c r="CR334" s="351"/>
      <c r="CT334" s="351"/>
      <c r="CU334" s="351"/>
      <c r="CW334" s="351"/>
      <c r="CX334" s="351"/>
      <c r="CZ334" s="351"/>
      <c r="DA334" s="351"/>
      <c r="DC334" s="351"/>
      <c r="DD334" s="351"/>
      <c r="DG334" s="303"/>
      <c r="DH334" s="303"/>
      <c r="DJ334" s="145"/>
      <c r="DK334" s="145"/>
      <c r="DL334" s="267">
        <v>562</v>
      </c>
      <c r="DM334" s="268" t="s">
        <v>1421</v>
      </c>
      <c r="DN334" s="269">
        <v>4</v>
      </c>
      <c r="DO334" s="171"/>
    </row>
    <row r="335" spans="4:119" s="115" customFormat="1" x14ac:dyDescent="0.25">
      <c r="D335" s="351"/>
      <c r="E335" s="351"/>
      <c r="F335" s="355"/>
      <c r="G335" s="356"/>
      <c r="H335" s="356"/>
      <c r="I335" s="355"/>
      <c r="J335" s="356"/>
      <c r="K335" s="355"/>
      <c r="L335" s="355"/>
      <c r="M335" s="355"/>
      <c r="N335" s="355"/>
      <c r="O335" s="355"/>
      <c r="P335" s="114"/>
      <c r="Q335" s="111"/>
      <c r="R335" s="111"/>
      <c r="T335" s="303"/>
      <c r="U335" s="357"/>
      <c r="V335" s="303"/>
      <c r="W335" s="358"/>
      <c r="X335" s="303"/>
      <c r="Y335" s="113"/>
      <c r="Z335" s="357"/>
      <c r="AA335" s="303"/>
      <c r="AB335" s="359"/>
      <c r="AC335" s="303"/>
      <c r="AD335" s="303"/>
      <c r="AE335" s="303"/>
      <c r="CO335" s="303"/>
      <c r="CQ335" s="351"/>
      <c r="CR335" s="351"/>
      <c r="CT335" s="351"/>
      <c r="CU335" s="351"/>
      <c r="CW335" s="351"/>
      <c r="CX335" s="351"/>
      <c r="CZ335" s="351"/>
      <c r="DA335" s="351"/>
      <c r="DC335" s="351"/>
      <c r="DD335" s="351"/>
      <c r="DG335" s="303"/>
      <c r="DH335" s="303"/>
      <c r="DJ335" s="145"/>
      <c r="DK335" s="145"/>
      <c r="DL335" s="267">
        <v>563</v>
      </c>
      <c r="DM335" s="268" t="s">
        <v>1422</v>
      </c>
      <c r="DN335" s="269">
        <v>5</v>
      </c>
      <c r="DO335" s="171"/>
    </row>
    <row r="336" spans="4:119" s="115" customFormat="1" x14ac:dyDescent="0.25">
      <c r="D336" s="351"/>
      <c r="E336" s="351"/>
      <c r="F336" s="355"/>
      <c r="G336" s="356"/>
      <c r="H336" s="356"/>
      <c r="I336" s="355"/>
      <c r="J336" s="356"/>
      <c r="K336" s="355"/>
      <c r="L336" s="355"/>
      <c r="M336" s="355"/>
      <c r="N336" s="355"/>
      <c r="O336" s="355"/>
      <c r="P336" s="114"/>
      <c r="Q336" s="111"/>
      <c r="R336" s="111"/>
      <c r="T336" s="303"/>
      <c r="U336" s="357"/>
      <c r="V336" s="303"/>
      <c r="W336" s="358"/>
      <c r="X336" s="303"/>
      <c r="Y336" s="113"/>
      <c r="Z336" s="357"/>
      <c r="AA336" s="303"/>
      <c r="AB336" s="359"/>
      <c r="AC336" s="303"/>
      <c r="AD336" s="303"/>
      <c r="AE336" s="303"/>
      <c r="CO336" s="303"/>
      <c r="CQ336" s="351"/>
      <c r="CR336" s="351"/>
      <c r="CT336" s="351"/>
      <c r="CU336" s="351"/>
      <c r="CW336" s="351"/>
      <c r="CX336" s="351"/>
      <c r="CZ336" s="351"/>
      <c r="DA336" s="351"/>
      <c r="DC336" s="351"/>
      <c r="DD336" s="351"/>
      <c r="DG336" s="303"/>
      <c r="DH336" s="303"/>
      <c r="DJ336" s="145"/>
      <c r="DK336" s="145"/>
      <c r="DL336" s="267">
        <v>564</v>
      </c>
      <c r="DM336" s="268" t="s">
        <v>1423</v>
      </c>
      <c r="DN336" s="269">
        <v>6</v>
      </c>
      <c r="DO336" s="171"/>
    </row>
    <row r="337" spans="4:119" s="115" customFormat="1" x14ac:dyDescent="0.25">
      <c r="D337" s="351"/>
      <c r="E337" s="351"/>
      <c r="F337" s="355"/>
      <c r="G337" s="356"/>
      <c r="H337" s="356"/>
      <c r="I337" s="355"/>
      <c r="J337" s="356"/>
      <c r="K337" s="355"/>
      <c r="L337" s="355"/>
      <c r="M337" s="355"/>
      <c r="N337" s="355"/>
      <c r="O337" s="355"/>
      <c r="P337" s="114"/>
      <c r="Q337" s="111"/>
      <c r="R337" s="111"/>
      <c r="T337" s="303"/>
      <c r="U337" s="357"/>
      <c r="V337" s="303"/>
      <c r="W337" s="358"/>
      <c r="X337" s="303"/>
      <c r="Y337" s="113"/>
      <c r="Z337" s="357"/>
      <c r="AA337" s="303"/>
      <c r="AB337" s="359"/>
      <c r="AC337" s="303"/>
      <c r="AD337" s="303"/>
      <c r="AE337" s="303"/>
      <c r="CO337" s="303"/>
      <c r="CQ337" s="351"/>
      <c r="CR337" s="351"/>
      <c r="CT337" s="351"/>
      <c r="CU337" s="351"/>
      <c r="CW337" s="351"/>
      <c r="CX337" s="351"/>
      <c r="CZ337" s="351"/>
      <c r="DA337" s="351"/>
      <c r="DC337" s="351"/>
      <c r="DD337" s="351"/>
      <c r="DG337" s="303"/>
      <c r="DH337" s="303"/>
      <c r="DJ337" s="145"/>
      <c r="DK337" s="145"/>
      <c r="DL337" s="267">
        <v>565</v>
      </c>
      <c r="DM337" s="268" t="s">
        <v>1424</v>
      </c>
      <c r="DN337" s="269">
        <v>7</v>
      </c>
      <c r="DO337" s="171"/>
    </row>
    <row r="338" spans="4:119" s="115" customFormat="1" x14ac:dyDescent="0.25">
      <c r="D338" s="351"/>
      <c r="E338" s="351"/>
      <c r="F338" s="355"/>
      <c r="G338" s="356"/>
      <c r="H338" s="356"/>
      <c r="I338" s="355"/>
      <c r="J338" s="356"/>
      <c r="K338" s="355"/>
      <c r="L338" s="355"/>
      <c r="M338" s="355"/>
      <c r="N338" s="355"/>
      <c r="O338" s="355"/>
      <c r="P338" s="114"/>
      <c r="Q338" s="111"/>
      <c r="R338" s="111"/>
      <c r="T338" s="303"/>
      <c r="U338" s="357"/>
      <c r="V338" s="303"/>
      <c r="W338" s="358"/>
      <c r="X338" s="303"/>
      <c r="Y338" s="113"/>
      <c r="Z338" s="357"/>
      <c r="AA338" s="303"/>
      <c r="AB338" s="359"/>
      <c r="AC338" s="303"/>
      <c r="AD338" s="303"/>
      <c r="AE338" s="303"/>
      <c r="CO338" s="303"/>
      <c r="CQ338" s="351"/>
      <c r="CR338" s="351"/>
      <c r="CT338" s="351"/>
      <c r="CU338" s="351"/>
      <c r="CW338" s="351"/>
      <c r="CX338" s="351"/>
      <c r="CZ338" s="351"/>
      <c r="DA338" s="351"/>
      <c r="DC338" s="351"/>
      <c r="DD338" s="351"/>
      <c r="DG338" s="303"/>
      <c r="DH338" s="303"/>
      <c r="DJ338" s="145"/>
      <c r="DK338" s="145"/>
      <c r="DL338" s="267">
        <v>566</v>
      </c>
      <c r="DM338" s="268" t="s">
        <v>1425</v>
      </c>
      <c r="DN338" s="269">
        <v>8</v>
      </c>
      <c r="DO338" s="171"/>
    </row>
    <row r="339" spans="4:119" s="115" customFormat="1" x14ac:dyDescent="0.25">
      <c r="D339" s="351"/>
      <c r="E339" s="351"/>
      <c r="F339" s="355"/>
      <c r="G339" s="356"/>
      <c r="H339" s="356"/>
      <c r="I339" s="355"/>
      <c r="J339" s="356"/>
      <c r="K339" s="355"/>
      <c r="L339" s="355"/>
      <c r="M339" s="355"/>
      <c r="N339" s="355"/>
      <c r="O339" s="355"/>
      <c r="P339" s="114"/>
      <c r="Q339" s="111"/>
      <c r="R339" s="111"/>
      <c r="T339" s="303"/>
      <c r="U339" s="357"/>
      <c r="V339" s="303"/>
      <c r="W339" s="358"/>
      <c r="X339" s="303"/>
      <c r="Y339" s="113"/>
      <c r="Z339" s="357"/>
      <c r="AA339" s="303"/>
      <c r="AB339" s="359"/>
      <c r="AC339" s="303"/>
      <c r="AD339" s="303"/>
      <c r="AE339" s="303"/>
      <c r="CO339" s="303"/>
      <c r="CQ339" s="351"/>
      <c r="CR339" s="351"/>
      <c r="CT339" s="351"/>
      <c r="CU339" s="351"/>
      <c r="CW339" s="351"/>
      <c r="CX339" s="351"/>
      <c r="CZ339" s="351"/>
      <c r="DA339" s="351"/>
      <c r="DC339" s="351"/>
      <c r="DD339" s="351"/>
      <c r="DG339" s="303"/>
      <c r="DH339" s="303"/>
      <c r="DJ339" s="145"/>
      <c r="DK339" s="145"/>
      <c r="DL339" s="267">
        <v>571</v>
      </c>
      <c r="DM339" s="268" t="s">
        <v>1</v>
      </c>
      <c r="DN339" s="269">
        <v>3</v>
      </c>
      <c r="DO339" s="171"/>
    </row>
    <row r="340" spans="4:119" s="115" customFormat="1" x14ac:dyDescent="0.25">
      <c r="D340" s="351"/>
      <c r="E340" s="351"/>
      <c r="F340" s="355"/>
      <c r="G340" s="356"/>
      <c r="H340" s="356"/>
      <c r="I340" s="355"/>
      <c r="J340" s="356"/>
      <c r="K340" s="355"/>
      <c r="L340" s="355"/>
      <c r="M340" s="355"/>
      <c r="N340" s="355"/>
      <c r="O340" s="355"/>
      <c r="P340" s="114"/>
      <c r="Q340" s="111"/>
      <c r="R340" s="111"/>
      <c r="T340" s="303"/>
      <c r="U340" s="357"/>
      <c r="V340" s="303"/>
      <c r="W340" s="358"/>
      <c r="X340" s="303"/>
      <c r="Y340" s="113"/>
      <c r="Z340" s="357"/>
      <c r="AA340" s="303"/>
      <c r="AB340" s="359"/>
      <c r="AC340" s="303"/>
      <c r="AD340" s="303"/>
      <c r="AE340" s="303"/>
      <c r="CO340" s="303"/>
      <c r="CQ340" s="351"/>
      <c r="CR340" s="351"/>
      <c r="CT340" s="351"/>
      <c r="CU340" s="351"/>
      <c r="CW340" s="351"/>
      <c r="CX340" s="351"/>
      <c r="CZ340" s="351"/>
      <c r="DA340" s="351"/>
      <c r="DC340" s="351"/>
      <c r="DD340" s="351"/>
      <c r="DG340" s="303"/>
      <c r="DH340" s="303"/>
      <c r="DJ340" s="145"/>
      <c r="DK340" s="145"/>
      <c r="DL340" s="267">
        <v>572</v>
      </c>
      <c r="DM340" s="268" t="s">
        <v>1426</v>
      </c>
      <c r="DN340" s="269">
        <v>4</v>
      </c>
      <c r="DO340" s="171"/>
    </row>
    <row r="341" spans="4:119" s="115" customFormat="1" x14ac:dyDescent="0.25">
      <c r="D341" s="351"/>
      <c r="E341" s="351"/>
      <c r="F341" s="355"/>
      <c r="G341" s="356"/>
      <c r="H341" s="356"/>
      <c r="I341" s="355"/>
      <c r="J341" s="356"/>
      <c r="K341" s="355"/>
      <c r="L341" s="355"/>
      <c r="M341" s="355"/>
      <c r="N341" s="355"/>
      <c r="O341" s="355"/>
      <c r="P341" s="114"/>
      <c r="Q341" s="111"/>
      <c r="R341" s="111"/>
      <c r="T341" s="303"/>
      <c r="U341" s="357"/>
      <c r="V341" s="303"/>
      <c r="W341" s="358"/>
      <c r="X341" s="303"/>
      <c r="Y341" s="113"/>
      <c r="Z341" s="357"/>
      <c r="AA341" s="303"/>
      <c r="AB341" s="359"/>
      <c r="AC341" s="303"/>
      <c r="AD341" s="303"/>
      <c r="AE341" s="303"/>
      <c r="CO341" s="303"/>
      <c r="CQ341" s="351"/>
      <c r="CR341" s="351"/>
      <c r="CT341" s="351"/>
      <c r="CU341" s="351"/>
      <c r="CW341" s="351"/>
      <c r="CX341" s="351"/>
      <c r="CZ341" s="351"/>
      <c r="DA341" s="351"/>
      <c r="DC341" s="351"/>
      <c r="DD341" s="351"/>
      <c r="DG341" s="303"/>
      <c r="DH341" s="303"/>
      <c r="DJ341" s="145"/>
      <c r="DK341" s="145"/>
      <c r="DL341" s="267">
        <v>573</v>
      </c>
      <c r="DM341" s="268" t="s">
        <v>1427</v>
      </c>
      <c r="DN341" s="269">
        <v>5</v>
      </c>
      <c r="DO341" s="171"/>
    </row>
    <row r="342" spans="4:119" s="115" customFormat="1" x14ac:dyDescent="0.25">
      <c r="D342" s="351"/>
      <c r="E342" s="351"/>
      <c r="F342" s="355"/>
      <c r="G342" s="356"/>
      <c r="H342" s="356"/>
      <c r="I342" s="355"/>
      <c r="J342" s="356"/>
      <c r="K342" s="355"/>
      <c r="L342" s="355"/>
      <c r="M342" s="355"/>
      <c r="N342" s="355"/>
      <c r="O342" s="355"/>
      <c r="P342" s="114"/>
      <c r="Q342" s="111"/>
      <c r="R342" s="111"/>
      <c r="T342" s="303"/>
      <c r="U342" s="357"/>
      <c r="V342" s="303"/>
      <c r="W342" s="358"/>
      <c r="X342" s="303"/>
      <c r="Y342" s="113"/>
      <c r="Z342" s="357"/>
      <c r="AA342" s="303"/>
      <c r="AB342" s="359"/>
      <c r="AC342" s="303"/>
      <c r="AD342" s="303"/>
      <c r="AE342" s="303"/>
      <c r="CO342" s="303"/>
      <c r="CQ342" s="351"/>
      <c r="CR342" s="351"/>
      <c r="CT342" s="351"/>
      <c r="CU342" s="351"/>
      <c r="CW342" s="351"/>
      <c r="CX342" s="351"/>
      <c r="CZ342" s="351"/>
      <c r="DA342" s="351"/>
      <c r="DC342" s="351"/>
      <c r="DD342" s="351"/>
      <c r="DG342" s="303"/>
      <c r="DH342" s="303"/>
      <c r="DJ342" s="145"/>
      <c r="DK342" s="145"/>
      <c r="DL342" s="267">
        <v>574</v>
      </c>
      <c r="DM342" s="268" t="s">
        <v>1428</v>
      </c>
      <c r="DN342" s="269">
        <v>6</v>
      </c>
      <c r="DO342" s="171"/>
    </row>
    <row r="343" spans="4:119" s="115" customFormat="1" x14ac:dyDescent="0.25">
      <c r="D343" s="351"/>
      <c r="E343" s="351"/>
      <c r="F343" s="355"/>
      <c r="G343" s="356"/>
      <c r="H343" s="356"/>
      <c r="I343" s="355"/>
      <c r="J343" s="356"/>
      <c r="K343" s="355"/>
      <c r="L343" s="355"/>
      <c r="M343" s="355"/>
      <c r="N343" s="355"/>
      <c r="O343" s="355"/>
      <c r="P343" s="114"/>
      <c r="Q343" s="111"/>
      <c r="R343" s="111"/>
      <c r="T343" s="303"/>
      <c r="U343" s="357"/>
      <c r="V343" s="303"/>
      <c r="W343" s="358"/>
      <c r="X343" s="303"/>
      <c r="Y343" s="113"/>
      <c r="Z343" s="357"/>
      <c r="AA343" s="303"/>
      <c r="AB343" s="359"/>
      <c r="AC343" s="303"/>
      <c r="AD343" s="303"/>
      <c r="AE343" s="303"/>
      <c r="CO343" s="303"/>
      <c r="CQ343" s="351"/>
      <c r="CR343" s="351"/>
      <c r="CT343" s="351"/>
      <c r="CU343" s="351"/>
      <c r="CW343" s="351"/>
      <c r="CX343" s="351"/>
      <c r="CZ343" s="351"/>
      <c r="DA343" s="351"/>
      <c r="DC343" s="351"/>
      <c r="DD343" s="351"/>
      <c r="DG343" s="303"/>
      <c r="DH343" s="303"/>
      <c r="DJ343" s="145"/>
      <c r="DK343" s="145"/>
      <c r="DL343" s="267">
        <v>575</v>
      </c>
      <c r="DM343" s="268" t="s">
        <v>1429</v>
      </c>
      <c r="DN343" s="269">
        <v>7</v>
      </c>
      <c r="DO343" s="171"/>
    </row>
    <row r="344" spans="4:119" s="115" customFormat="1" x14ac:dyDescent="0.25">
      <c r="D344" s="351"/>
      <c r="E344" s="351"/>
      <c r="F344" s="355"/>
      <c r="G344" s="356"/>
      <c r="H344" s="356"/>
      <c r="I344" s="355"/>
      <c r="J344" s="356"/>
      <c r="K344" s="355"/>
      <c r="L344" s="355"/>
      <c r="M344" s="355"/>
      <c r="N344" s="355"/>
      <c r="O344" s="355"/>
      <c r="P344" s="114"/>
      <c r="Q344" s="111"/>
      <c r="R344" s="111"/>
      <c r="T344" s="303"/>
      <c r="U344" s="357"/>
      <c r="V344" s="303"/>
      <c r="W344" s="358"/>
      <c r="X344" s="303"/>
      <c r="Y344" s="113"/>
      <c r="Z344" s="357"/>
      <c r="AA344" s="303"/>
      <c r="AB344" s="359"/>
      <c r="AC344" s="303"/>
      <c r="AD344" s="303"/>
      <c r="AE344" s="303"/>
      <c r="CO344" s="303"/>
      <c r="CQ344" s="351"/>
      <c r="CR344" s="351"/>
      <c r="CT344" s="351"/>
      <c r="CU344" s="351"/>
      <c r="CW344" s="351"/>
      <c r="CX344" s="351"/>
      <c r="CZ344" s="351"/>
      <c r="DA344" s="351"/>
      <c r="DC344" s="351"/>
      <c r="DD344" s="351"/>
      <c r="DG344" s="303"/>
      <c r="DH344" s="303"/>
      <c r="DJ344" s="145"/>
      <c r="DK344" s="145"/>
      <c r="DL344" s="267">
        <v>576</v>
      </c>
      <c r="DM344" s="268" t="s">
        <v>6</v>
      </c>
      <c r="DN344" s="269">
        <v>8</v>
      </c>
      <c r="DO344" s="171"/>
    </row>
    <row r="345" spans="4:119" s="115" customFormat="1" x14ac:dyDescent="0.25">
      <c r="D345" s="351"/>
      <c r="E345" s="351"/>
      <c r="F345" s="355"/>
      <c r="G345" s="356"/>
      <c r="H345" s="356"/>
      <c r="I345" s="355"/>
      <c r="J345" s="356"/>
      <c r="K345" s="355"/>
      <c r="L345" s="355"/>
      <c r="M345" s="355"/>
      <c r="N345" s="355"/>
      <c r="O345" s="355"/>
      <c r="P345" s="114"/>
      <c r="Q345" s="111"/>
      <c r="R345" s="111"/>
      <c r="T345" s="303"/>
      <c r="U345" s="357"/>
      <c r="V345" s="303"/>
      <c r="W345" s="358"/>
      <c r="X345" s="303"/>
      <c r="Y345" s="113"/>
      <c r="Z345" s="357"/>
      <c r="AA345" s="303"/>
      <c r="AB345" s="359"/>
      <c r="AC345" s="303"/>
      <c r="AD345" s="303"/>
      <c r="AE345" s="303"/>
      <c r="CO345" s="303"/>
      <c r="CQ345" s="351"/>
      <c r="CR345" s="351"/>
      <c r="CT345" s="351"/>
      <c r="CU345" s="351"/>
      <c r="CW345" s="351"/>
      <c r="CX345" s="351"/>
      <c r="CZ345" s="351"/>
      <c r="DA345" s="351"/>
      <c r="DC345" s="351"/>
      <c r="DD345" s="351"/>
      <c r="DG345" s="303"/>
      <c r="DH345" s="303"/>
      <c r="DJ345" s="145"/>
      <c r="DK345" s="145"/>
      <c r="DL345" s="267">
        <v>577</v>
      </c>
      <c r="DM345" s="268" t="s">
        <v>7</v>
      </c>
      <c r="DN345" s="271"/>
      <c r="DO345" s="171"/>
    </row>
    <row r="346" spans="4:119" s="115" customFormat="1" x14ac:dyDescent="0.25">
      <c r="D346" s="351"/>
      <c r="E346" s="351"/>
      <c r="F346" s="355"/>
      <c r="G346" s="356"/>
      <c r="H346" s="356"/>
      <c r="I346" s="355"/>
      <c r="J346" s="356"/>
      <c r="K346" s="355"/>
      <c r="L346" s="355"/>
      <c r="M346" s="355"/>
      <c r="N346" s="355"/>
      <c r="O346" s="355"/>
      <c r="P346" s="114"/>
      <c r="Q346" s="111"/>
      <c r="R346" s="111"/>
      <c r="T346" s="303"/>
      <c r="U346" s="357"/>
      <c r="V346" s="303"/>
      <c r="W346" s="358"/>
      <c r="X346" s="303"/>
      <c r="Y346" s="113"/>
      <c r="Z346" s="357"/>
      <c r="AA346" s="303"/>
      <c r="AB346" s="359"/>
      <c r="AC346" s="303"/>
      <c r="AD346" s="303"/>
      <c r="AE346" s="303"/>
      <c r="CO346" s="303"/>
      <c r="CQ346" s="351"/>
      <c r="CR346" s="351"/>
      <c r="CT346" s="351"/>
      <c r="CU346" s="351"/>
      <c r="CW346" s="351"/>
      <c r="CX346" s="351"/>
      <c r="CZ346" s="351"/>
      <c r="DA346" s="351"/>
      <c r="DC346" s="351"/>
      <c r="DD346" s="351"/>
      <c r="DG346" s="303"/>
      <c r="DH346" s="303"/>
      <c r="DJ346" s="145"/>
      <c r="DK346" s="145"/>
      <c r="DL346" s="267">
        <v>578</v>
      </c>
      <c r="DM346" s="268" t="s">
        <v>8</v>
      </c>
      <c r="DN346" s="269">
        <v>7</v>
      </c>
      <c r="DO346" s="171"/>
    </row>
    <row r="347" spans="4:119" s="115" customFormat="1" x14ac:dyDescent="0.25">
      <c r="D347" s="351"/>
      <c r="E347" s="351"/>
      <c r="F347" s="355"/>
      <c r="G347" s="356"/>
      <c r="H347" s="356"/>
      <c r="I347" s="355"/>
      <c r="J347" s="356"/>
      <c r="K347" s="355"/>
      <c r="L347" s="355"/>
      <c r="M347" s="355"/>
      <c r="N347" s="355"/>
      <c r="O347" s="355"/>
      <c r="P347" s="114"/>
      <c r="Q347" s="111"/>
      <c r="R347" s="111"/>
      <c r="T347" s="303"/>
      <c r="U347" s="357"/>
      <c r="V347" s="303"/>
      <c r="W347" s="358"/>
      <c r="X347" s="303"/>
      <c r="Y347" s="113"/>
      <c r="Z347" s="357"/>
      <c r="AA347" s="303"/>
      <c r="AB347" s="359"/>
      <c r="AC347" s="303"/>
      <c r="AD347" s="303"/>
      <c r="AE347" s="303"/>
      <c r="CO347" s="303"/>
      <c r="CQ347" s="351"/>
      <c r="CR347" s="351"/>
      <c r="CT347" s="351"/>
      <c r="CU347" s="351"/>
      <c r="CW347" s="351"/>
      <c r="CX347" s="351"/>
      <c r="CZ347" s="351"/>
      <c r="DA347" s="351"/>
      <c r="DC347" s="351"/>
      <c r="DD347" s="351"/>
      <c r="DG347" s="303"/>
      <c r="DH347" s="303"/>
      <c r="DJ347" s="145"/>
      <c r="DK347" s="145"/>
      <c r="DL347" s="267">
        <v>580</v>
      </c>
      <c r="DM347" s="268" t="s">
        <v>9</v>
      </c>
      <c r="DN347" s="269">
        <v>2</v>
      </c>
      <c r="DO347" s="171"/>
    </row>
    <row r="348" spans="4:119" s="115" customFormat="1" x14ac:dyDescent="0.25">
      <c r="D348" s="351"/>
      <c r="E348" s="351"/>
      <c r="F348" s="355"/>
      <c r="G348" s="356"/>
      <c r="H348" s="356"/>
      <c r="I348" s="355"/>
      <c r="J348" s="356"/>
      <c r="K348" s="355"/>
      <c r="L348" s="355"/>
      <c r="M348" s="355"/>
      <c r="N348" s="355"/>
      <c r="O348" s="355"/>
      <c r="P348" s="114"/>
      <c r="Q348" s="111"/>
      <c r="R348" s="111"/>
      <c r="T348" s="303"/>
      <c r="U348" s="357"/>
      <c r="V348" s="303"/>
      <c r="W348" s="358"/>
      <c r="X348" s="303"/>
      <c r="Y348" s="113"/>
      <c r="Z348" s="357"/>
      <c r="AA348" s="303"/>
      <c r="AB348" s="359"/>
      <c r="AC348" s="303"/>
      <c r="AD348" s="303"/>
      <c r="AE348" s="303"/>
      <c r="CO348" s="303"/>
      <c r="CQ348" s="351"/>
      <c r="CR348" s="351"/>
      <c r="CT348" s="351"/>
      <c r="CU348" s="351"/>
      <c r="CW348" s="351"/>
      <c r="CX348" s="351"/>
      <c r="CZ348" s="351"/>
      <c r="DA348" s="351"/>
      <c r="DC348" s="351"/>
      <c r="DD348" s="351"/>
      <c r="DG348" s="303"/>
      <c r="DH348" s="303"/>
      <c r="DJ348" s="145"/>
      <c r="DK348" s="145"/>
      <c r="DL348" s="267">
        <v>581</v>
      </c>
      <c r="DM348" s="268" t="s">
        <v>10</v>
      </c>
      <c r="DN348" s="269">
        <v>3</v>
      </c>
      <c r="DO348" s="171"/>
    </row>
    <row r="349" spans="4:119" s="115" customFormat="1" x14ac:dyDescent="0.25">
      <c r="D349" s="351"/>
      <c r="E349" s="351"/>
      <c r="F349" s="355"/>
      <c r="G349" s="356"/>
      <c r="H349" s="356"/>
      <c r="I349" s="355"/>
      <c r="J349" s="356"/>
      <c r="K349" s="355"/>
      <c r="L349" s="355"/>
      <c r="M349" s="355"/>
      <c r="N349" s="355"/>
      <c r="O349" s="355"/>
      <c r="P349" s="114"/>
      <c r="Q349" s="111"/>
      <c r="R349" s="111"/>
      <c r="T349" s="303"/>
      <c r="U349" s="357"/>
      <c r="V349" s="303"/>
      <c r="W349" s="358"/>
      <c r="X349" s="303"/>
      <c r="Y349" s="113"/>
      <c r="Z349" s="357"/>
      <c r="AA349" s="303"/>
      <c r="AB349" s="359"/>
      <c r="AC349" s="303"/>
      <c r="AD349" s="303"/>
      <c r="AE349" s="303"/>
      <c r="CO349" s="303"/>
      <c r="CQ349" s="351"/>
      <c r="CR349" s="351"/>
      <c r="CT349" s="351"/>
      <c r="CU349" s="351"/>
      <c r="CW349" s="351"/>
      <c r="CX349" s="351"/>
      <c r="CZ349" s="351"/>
      <c r="DA349" s="351"/>
      <c r="DC349" s="351"/>
      <c r="DD349" s="351"/>
      <c r="DG349" s="303"/>
      <c r="DH349" s="303"/>
      <c r="DJ349" s="145"/>
      <c r="DK349" s="145"/>
      <c r="DL349" s="267">
        <v>582</v>
      </c>
      <c r="DM349" s="268" t="s">
        <v>11</v>
      </c>
      <c r="DN349" s="269">
        <v>4</v>
      </c>
      <c r="DO349" s="171"/>
    </row>
    <row r="350" spans="4:119" s="115" customFormat="1" x14ac:dyDescent="0.25">
      <c r="D350" s="351"/>
      <c r="E350" s="351"/>
      <c r="F350" s="355"/>
      <c r="G350" s="356"/>
      <c r="H350" s="356"/>
      <c r="I350" s="355"/>
      <c r="J350" s="356"/>
      <c r="K350" s="355"/>
      <c r="L350" s="355"/>
      <c r="M350" s="355"/>
      <c r="N350" s="355"/>
      <c r="O350" s="355"/>
      <c r="P350" s="114"/>
      <c r="Q350" s="111"/>
      <c r="R350" s="111"/>
      <c r="T350" s="303"/>
      <c r="U350" s="357"/>
      <c r="V350" s="303"/>
      <c r="W350" s="358"/>
      <c r="X350" s="303"/>
      <c r="Y350" s="113"/>
      <c r="Z350" s="357"/>
      <c r="AA350" s="303"/>
      <c r="AB350" s="359"/>
      <c r="AC350" s="303"/>
      <c r="AD350" s="303"/>
      <c r="AE350" s="303"/>
      <c r="CO350" s="303"/>
      <c r="CQ350" s="351"/>
      <c r="CR350" s="351"/>
      <c r="CT350" s="351"/>
      <c r="CU350" s="351"/>
      <c r="CW350" s="351"/>
      <c r="CX350" s="351"/>
      <c r="CZ350" s="351"/>
      <c r="DA350" s="351"/>
      <c r="DC350" s="351"/>
      <c r="DD350" s="351"/>
      <c r="DG350" s="303"/>
      <c r="DH350" s="303"/>
      <c r="DJ350" s="145"/>
      <c r="DK350" s="145"/>
      <c r="DL350" s="267">
        <v>583</v>
      </c>
      <c r="DM350" s="268" t="s">
        <v>12</v>
      </c>
      <c r="DN350" s="269">
        <v>4</v>
      </c>
      <c r="DO350" s="171"/>
    </row>
    <row r="351" spans="4:119" s="115" customFormat="1" x14ac:dyDescent="0.25">
      <c r="D351" s="351"/>
      <c r="E351" s="351"/>
      <c r="F351" s="355"/>
      <c r="G351" s="356"/>
      <c r="H351" s="356"/>
      <c r="I351" s="355"/>
      <c r="J351" s="356"/>
      <c r="K351" s="355"/>
      <c r="L351" s="355"/>
      <c r="M351" s="355"/>
      <c r="N351" s="355"/>
      <c r="O351" s="355"/>
      <c r="P351" s="114"/>
      <c r="Q351" s="111"/>
      <c r="R351" s="111"/>
      <c r="T351" s="303"/>
      <c r="U351" s="357"/>
      <c r="V351" s="303"/>
      <c r="W351" s="358"/>
      <c r="X351" s="303"/>
      <c r="Y351" s="113"/>
      <c r="Z351" s="357"/>
      <c r="AA351" s="303"/>
      <c r="AB351" s="359"/>
      <c r="AC351" s="303"/>
      <c r="AD351" s="303"/>
      <c r="AE351" s="303"/>
      <c r="CO351" s="303"/>
      <c r="CQ351" s="351"/>
      <c r="CR351" s="351"/>
      <c r="CT351" s="351"/>
      <c r="CU351" s="351"/>
      <c r="CW351" s="351"/>
      <c r="CX351" s="351"/>
      <c r="CZ351" s="351"/>
      <c r="DA351" s="351"/>
      <c r="DC351" s="351"/>
      <c r="DD351" s="351"/>
      <c r="DG351" s="303"/>
      <c r="DH351" s="303"/>
      <c r="DJ351" s="145"/>
      <c r="DK351" s="145"/>
      <c r="DL351" s="267">
        <v>584</v>
      </c>
      <c r="DM351" s="268" t="s">
        <v>13</v>
      </c>
      <c r="DN351" s="269">
        <v>5</v>
      </c>
      <c r="DO351" s="171"/>
    </row>
    <row r="352" spans="4:119" s="115" customFormat="1" x14ac:dyDescent="0.25">
      <c r="D352" s="351"/>
      <c r="E352" s="351"/>
      <c r="F352" s="355"/>
      <c r="G352" s="356"/>
      <c r="H352" s="356"/>
      <c r="I352" s="355"/>
      <c r="J352" s="356"/>
      <c r="K352" s="355"/>
      <c r="L352" s="355"/>
      <c r="M352" s="355"/>
      <c r="N352" s="355"/>
      <c r="O352" s="355"/>
      <c r="P352" s="114"/>
      <c r="Q352" s="111"/>
      <c r="R352" s="111"/>
      <c r="T352" s="303"/>
      <c r="U352" s="357"/>
      <c r="V352" s="303"/>
      <c r="W352" s="358"/>
      <c r="X352" s="303"/>
      <c r="Y352" s="113"/>
      <c r="Z352" s="357"/>
      <c r="AA352" s="303"/>
      <c r="AB352" s="359"/>
      <c r="AC352" s="303"/>
      <c r="AD352" s="303"/>
      <c r="AE352" s="303"/>
      <c r="CO352" s="303"/>
      <c r="CQ352" s="351"/>
      <c r="CR352" s="351"/>
      <c r="CT352" s="351"/>
      <c r="CU352" s="351"/>
      <c r="CW352" s="351"/>
      <c r="CX352" s="351"/>
      <c r="CZ352" s="351"/>
      <c r="DA352" s="351"/>
      <c r="DC352" s="351"/>
      <c r="DD352" s="351"/>
      <c r="DG352" s="303"/>
      <c r="DH352" s="303"/>
      <c r="DJ352" s="145"/>
      <c r="DK352" s="145"/>
      <c r="DL352" s="267">
        <v>585</v>
      </c>
      <c r="DM352" s="268" t="s">
        <v>14</v>
      </c>
      <c r="DN352" s="269">
        <v>6</v>
      </c>
      <c r="DO352" s="171"/>
    </row>
    <row r="353" spans="4:119" s="115" customFormat="1" x14ac:dyDescent="0.25">
      <c r="D353" s="351"/>
      <c r="E353" s="351"/>
      <c r="F353" s="355"/>
      <c r="G353" s="356"/>
      <c r="H353" s="356"/>
      <c r="I353" s="355"/>
      <c r="J353" s="356"/>
      <c r="K353" s="355"/>
      <c r="L353" s="355"/>
      <c r="M353" s="355"/>
      <c r="N353" s="355"/>
      <c r="O353" s="355"/>
      <c r="P353" s="114"/>
      <c r="Q353" s="111"/>
      <c r="R353" s="111"/>
      <c r="T353" s="303"/>
      <c r="U353" s="357"/>
      <c r="V353" s="303"/>
      <c r="W353" s="358"/>
      <c r="X353" s="303"/>
      <c r="Y353" s="113"/>
      <c r="Z353" s="357"/>
      <c r="AA353" s="303"/>
      <c r="AB353" s="359"/>
      <c r="AC353" s="303"/>
      <c r="AD353" s="303"/>
      <c r="AE353" s="303"/>
      <c r="CO353" s="303"/>
      <c r="CQ353" s="351"/>
      <c r="CR353" s="351"/>
      <c r="CT353" s="351"/>
      <c r="CU353" s="351"/>
      <c r="CW353" s="351"/>
      <c r="CX353" s="351"/>
      <c r="CZ353" s="351"/>
      <c r="DA353" s="351"/>
      <c r="DC353" s="351"/>
      <c r="DD353" s="351"/>
      <c r="DG353" s="303"/>
      <c r="DH353" s="303"/>
      <c r="DJ353" s="145"/>
      <c r="DK353" s="145"/>
      <c r="DL353" s="267">
        <v>586</v>
      </c>
      <c r="DM353" s="268" t="s">
        <v>1430</v>
      </c>
      <c r="DN353" s="269">
        <v>7</v>
      </c>
      <c r="DO353" s="171"/>
    </row>
    <row r="354" spans="4:119" s="115" customFormat="1" x14ac:dyDescent="0.25">
      <c r="D354" s="351"/>
      <c r="E354" s="351"/>
      <c r="F354" s="355"/>
      <c r="G354" s="356"/>
      <c r="H354" s="356"/>
      <c r="I354" s="355"/>
      <c r="J354" s="356"/>
      <c r="K354" s="355"/>
      <c r="L354" s="355"/>
      <c r="M354" s="355"/>
      <c r="N354" s="355"/>
      <c r="O354" s="355"/>
      <c r="P354" s="114"/>
      <c r="Q354" s="111"/>
      <c r="R354" s="111"/>
      <c r="T354" s="303"/>
      <c r="U354" s="357"/>
      <c r="V354" s="303"/>
      <c r="W354" s="358"/>
      <c r="X354" s="303"/>
      <c r="Y354" s="113"/>
      <c r="Z354" s="357"/>
      <c r="AA354" s="303"/>
      <c r="AB354" s="359"/>
      <c r="AC354" s="303"/>
      <c r="AD354" s="303"/>
      <c r="AE354" s="303"/>
      <c r="CO354" s="303"/>
      <c r="CQ354" s="351"/>
      <c r="CR354" s="351"/>
      <c r="CT354" s="351"/>
      <c r="CU354" s="351"/>
      <c r="CW354" s="351"/>
      <c r="CX354" s="351"/>
      <c r="CZ354" s="351"/>
      <c r="DA354" s="351"/>
      <c r="DC354" s="351"/>
      <c r="DD354" s="351"/>
      <c r="DG354" s="303"/>
      <c r="DH354" s="303"/>
      <c r="DJ354" s="145"/>
      <c r="DK354" s="145"/>
      <c r="DL354" s="267">
        <v>587</v>
      </c>
      <c r="DM354" s="268" t="s">
        <v>1431</v>
      </c>
      <c r="DN354" s="269">
        <v>8</v>
      </c>
      <c r="DO354" s="171"/>
    </row>
    <row r="355" spans="4:119" s="115" customFormat="1" x14ac:dyDescent="0.25">
      <c r="D355" s="351"/>
      <c r="E355" s="351"/>
      <c r="F355" s="355"/>
      <c r="G355" s="356"/>
      <c r="H355" s="356"/>
      <c r="I355" s="355"/>
      <c r="J355" s="356"/>
      <c r="K355" s="355"/>
      <c r="L355" s="355"/>
      <c r="M355" s="355"/>
      <c r="N355" s="355"/>
      <c r="O355" s="355"/>
      <c r="P355" s="114"/>
      <c r="Q355" s="111"/>
      <c r="R355" s="111"/>
      <c r="T355" s="303"/>
      <c r="U355" s="357"/>
      <c r="V355" s="303"/>
      <c r="W355" s="358"/>
      <c r="X355" s="303"/>
      <c r="Y355" s="113"/>
      <c r="Z355" s="357"/>
      <c r="AA355" s="303"/>
      <c r="AB355" s="359"/>
      <c r="AC355" s="303"/>
      <c r="AD355" s="303"/>
      <c r="AE355" s="303"/>
      <c r="CO355" s="303"/>
      <c r="CQ355" s="351"/>
      <c r="CR355" s="351"/>
      <c r="CT355" s="351"/>
      <c r="CU355" s="351"/>
      <c r="CW355" s="351"/>
      <c r="CX355" s="351"/>
      <c r="CZ355" s="351"/>
      <c r="DA355" s="351"/>
      <c r="DC355" s="351"/>
      <c r="DD355" s="351"/>
      <c r="DG355" s="303"/>
      <c r="DH355" s="303"/>
      <c r="DJ355" s="145"/>
      <c r="DK355" s="145"/>
      <c r="DL355" s="267">
        <v>590</v>
      </c>
      <c r="DM355" s="268" t="s">
        <v>846</v>
      </c>
      <c r="DN355" s="269">
        <v>7</v>
      </c>
      <c r="DO355" s="171"/>
    </row>
    <row r="356" spans="4:119" s="115" customFormat="1" x14ac:dyDescent="0.25">
      <c r="D356" s="351"/>
      <c r="E356" s="351"/>
      <c r="F356" s="355"/>
      <c r="G356" s="356"/>
      <c r="H356" s="356"/>
      <c r="I356" s="355"/>
      <c r="J356" s="356"/>
      <c r="K356" s="355"/>
      <c r="L356" s="355"/>
      <c r="M356" s="355"/>
      <c r="N356" s="355"/>
      <c r="O356" s="355"/>
      <c r="P356" s="114"/>
      <c r="Q356" s="111"/>
      <c r="R356" s="111"/>
      <c r="T356" s="303"/>
      <c r="U356" s="357"/>
      <c r="V356" s="303"/>
      <c r="W356" s="358"/>
      <c r="X356" s="303"/>
      <c r="Y356" s="113"/>
      <c r="Z356" s="357"/>
      <c r="AA356" s="303"/>
      <c r="AB356" s="359"/>
      <c r="AC356" s="303"/>
      <c r="AD356" s="303"/>
      <c r="AE356" s="303"/>
      <c r="CO356" s="303"/>
      <c r="CQ356" s="351"/>
      <c r="CR356" s="351"/>
      <c r="CT356" s="351"/>
      <c r="CU356" s="351"/>
      <c r="CW356" s="351"/>
      <c r="CX356" s="351"/>
      <c r="CZ356" s="351"/>
      <c r="DA356" s="351"/>
      <c r="DC356" s="351"/>
      <c r="DD356" s="351"/>
      <c r="DG356" s="303"/>
      <c r="DH356" s="303"/>
      <c r="DJ356" s="145"/>
      <c r="DK356" s="145"/>
      <c r="DL356" s="267">
        <v>591</v>
      </c>
      <c r="DM356" s="268" t="s">
        <v>17</v>
      </c>
      <c r="DN356" s="269">
        <v>8</v>
      </c>
      <c r="DO356" s="171"/>
    </row>
    <row r="357" spans="4:119" s="115" customFormat="1" x14ac:dyDescent="0.25">
      <c r="D357" s="351"/>
      <c r="E357" s="351"/>
      <c r="F357" s="355"/>
      <c r="G357" s="356"/>
      <c r="H357" s="356"/>
      <c r="I357" s="355"/>
      <c r="J357" s="356"/>
      <c r="K357" s="355"/>
      <c r="L357" s="355"/>
      <c r="M357" s="355"/>
      <c r="N357" s="355"/>
      <c r="O357" s="355"/>
      <c r="P357" s="114"/>
      <c r="Q357" s="111"/>
      <c r="R357" s="111"/>
      <c r="T357" s="303"/>
      <c r="U357" s="357"/>
      <c r="V357" s="303"/>
      <c r="W357" s="358"/>
      <c r="X357" s="303"/>
      <c r="Y357" s="113"/>
      <c r="Z357" s="357"/>
      <c r="AA357" s="303"/>
      <c r="AB357" s="359"/>
      <c r="AC357" s="303"/>
      <c r="AD357" s="303"/>
      <c r="AE357" s="303"/>
      <c r="CO357" s="303"/>
      <c r="CQ357" s="351"/>
      <c r="CR357" s="351"/>
      <c r="CT357" s="351"/>
      <c r="CU357" s="351"/>
      <c r="CW357" s="351"/>
      <c r="CX357" s="351"/>
      <c r="CZ357" s="351"/>
      <c r="DA357" s="351"/>
      <c r="DC357" s="351"/>
      <c r="DD357" s="351"/>
      <c r="DG357" s="303"/>
      <c r="DH357" s="303"/>
      <c r="DJ357" s="145"/>
      <c r="DK357" s="145"/>
      <c r="DL357" s="267">
        <v>592</v>
      </c>
      <c r="DM357" s="268" t="s">
        <v>18</v>
      </c>
      <c r="DN357" s="269">
        <v>9</v>
      </c>
      <c r="DO357" s="171"/>
    </row>
    <row r="358" spans="4:119" s="115" customFormat="1" x14ac:dyDescent="0.25">
      <c r="D358" s="351"/>
      <c r="E358" s="351"/>
      <c r="F358" s="355"/>
      <c r="G358" s="356"/>
      <c r="H358" s="356"/>
      <c r="I358" s="355"/>
      <c r="J358" s="356"/>
      <c r="K358" s="355"/>
      <c r="L358" s="355"/>
      <c r="M358" s="355"/>
      <c r="N358" s="355"/>
      <c r="O358" s="355"/>
      <c r="P358" s="114"/>
      <c r="Q358" s="111"/>
      <c r="R358" s="111"/>
      <c r="T358" s="303"/>
      <c r="U358" s="357"/>
      <c r="V358" s="303"/>
      <c r="W358" s="358"/>
      <c r="X358" s="303"/>
      <c r="Y358" s="113"/>
      <c r="Z358" s="357"/>
      <c r="AA358" s="303"/>
      <c r="AB358" s="359"/>
      <c r="AC358" s="303"/>
      <c r="AD358" s="303"/>
      <c r="AE358" s="303"/>
      <c r="CO358" s="303"/>
      <c r="CQ358" s="351"/>
      <c r="CR358" s="351"/>
      <c r="CT358" s="351"/>
      <c r="CU358" s="351"/>
      <c r="CW358" s="351"/>
      <c r="CX358" s="351"/>
      <c r="CZ358" s="351"/>
      <c r="DA358" s="351"/>
      <c r="DC358" s="351"/>
      <c r="DD358" s="351"/>
      <c r="DG358" s="303"/>
      <c r="DH358" s="303"/>
      <c r="DJ358" s="145"/>
      <c r="DK358" s="145"/>
      <c r="DL358" s="267">
        <v>593</v>
      </c>
      <c r="DM358" s="268" t="s">
        <v>19</v>
      </c>
      <c r="DN358" s="269">
        <v>10</v>
      </c>
      <c r="DO358" s="171"/>
    </row>
    <row r="359" spans="4:119" s="115" customFormat="1" x14ac:dyDescent="0.25">
      <c r="D359" s="351"/>
      <c r="E359" s="351"/>
      <c r="F359" s="355"/>
      <c r="G359" s="356"/>
      <c r="H359" s="356"/>
      <c r="I359" s="355"/>
      <c r="J359" s="356"/>
      <c r="K359" s="355"/>
      <c r="L359" s="355"/>
      <c r="M359" s="355"/>
      <c r="N359" s="355"/>
      <c r="O359" s="355"/>
      <c r="P359" s="114"/>
      <c r="Q359" s="111"/>
      <c r="R359" s="111"/>
      <c r="T359" s="303"/>
      <c r="U359" s="357"/>
      <c r="V359" s="303"/>
      <c r="W359" s="358"/>
      <c r="X359" s="303"/>
      <c r="Y359" s="113"/>
      <c r="Z359" s="357"/>
      <c r="AA359" s="303"/>
      <c r="AB359" s="359"/>
      <c r="AC359" s="303"/>
      <c r="AD359" s="303"/>
      <c r="AE359" s="303"/>
      <c r="CO359" s="303"/>
      <c r="CQ359" s="351"/>
      <c r="CR359" s="351"/>
      <c r="CT359" s="351"/>
      <c r="CU359" s="351"/>
      <c r="CW359" s="351"/>
      <c r="CX359" s="351"/>
      <c r="CZ359" s="351"/>
      <c r="DA359" s="351"/>
      <c r="DC359" s="351"/>
      <c r="DD359" s="351"/>
      <c r="DG359" s="303"/>
      <c r="DH359" s="303"/>
      <c r="DJ359" s="145"/>
      <c r="DK359" s="145"/>
      <c r="DL359" s="267">
        <v>594</v>
      </c>
      <c r="DM359" s="268" t="s">
        <v>20</v>
      </c>
      <c r="DN359" s="269">
        <v>11</v>
      </c>
      <c r="DO359" s="171"/>
    </row>
    <row r="360" spans="4:119" s="115" customFormat="1" x14ac:dyDescent="0.25">
      <c r="D360" s="351"/>
      <c r="E360" s="351"/>
      <c r="F360" s="355"/>
      <c r="G360" s="356"/>
      <c r="H360" s="356"/>
      <c r="I360" s="355"/>
      <c r="J360" s="356"/>
      <c r="K360" s="355"/>
      <c r="L360" s="355"/>
      <c r="M360" s="355"/>
      <c r="N360" s="355"/>
      <c r="O360" s="355"/>
      <c r="P360" s="114"/>
      <c r="Q360" s="111"/>
      <c r="R360" s="111"/>
      <c r="T360" s="303"/>
      <c r="U360" s="357"/>
      <c r="V360" s="303"/>
      <c r="W360" s="358"/>
      <c r="X360" s="303"/>
      <c r="Y360" s="113"/>
      <c r="Z360" s="357"/>
      <c r="AA360" s="303"/>
      <c r="AB360" s="359"/>
      <c r="AC360" s="303"/>
      <c r="AD360" s="303"/>
      <c r="AE360" s="303"/>
      <c r="CO360" s="303"/>
      <c r="CQ360" s="351"/>
      <c r="CR360" s="351"/>
      <c r="CT360" s="351"/>
      <c r="CU360" s="351"/>
      <c r="CW360" s="351"/>
      <c r="CX360" s="351"/>
      <c r="CZ360" s="351"/>
      <c r="DA360" s="351"/>
      <c r="DC360" s="351"/>
      <c r="DD360" s="351"/>
      <c r="DG360" s="303"/>
      <c r="DH360" s="303"/>
      <c r="DJ360" s="145"/>
      <c r="DK360" s="145"/>
      <c r="DL360" s="267">
        <v>601</v>
      </c>
      <c r="DM360" s="268" t="s">
        <v>1432</v>
      </c>
      <c r="DN360" s="269">
        <v>4</v>
      </c>
      <c r="DO360" s="171"/>
    </row>
    <row r="361" spans="4:119" s="115" customFormat="1" x14ac:dyDescent="0.25">
      <c r="D361" s="351"/>
      <c r="E361" s="351"/>
      <c r="F361" s="355"/>
      <c r="G361" s="356"/>
      <c r="H361" s="356"/>
      <c r="I361" s="355"/>
      <c r="J361" s="356"/>
      <c r="K361" s="355"/>
      <c r="L361" s="355"/>
      <c r="M361" s="355"/>
      <c r="N361" s="355"/>
      <c r="O361" s="355"/>
      <c r="P361" s="114"/>
      <c r="Q361" s="111"/>
      <c r="R361" s="111"/>
      <c r="T361" s="303"/>
      <c r="U361" s="357"/>
      <c r="V361" s="303"/>
      <c r="W361" s="358"/>
      <c r="X361" s="303"/>
      <c r="Y361" s="113"/>
      <c r="Z361" s="357"/>
      <c r="AA361" s="303"/>
      <c r="AB361" s="359"/>
      <c r="AC361" s="303"/>
      <c r="AD361" s="303"/>
      <c r="AE361" s="303"/>
      <c r="CO361" s="303"/>
      <c r="CQ361" s="351"/>
      <c r="CR361" s="351"/>
      <c r="CT361" s="351"/>
      <c r="CU361" s="351"/>
      <c r="CW361" s="351"/>
      <c r="CX361" s="351"/>
      <c r="CZ361" s="351"/>
      <c r="DA361" s="351"/>
      <c r="DC361" s="351"/>
      <c r="DD361" s="351"/>
      <c r="DG361" s="303"/>
      <c r="DH361" s="303"/>
      <c r="DJ361" s="145"/>
      <c r="DK361" s="145"/>
      <c r="DL361" s="267">
        <v>602</v>
      </c>
      <c r="DM361" s="268" t="s">
        <v>1433</v>
      </c>
      <c r="DN361" s="269">
        <v>5</v>
      </c>
      <c r="DO361" s="171"/>
    </row>
    <row r="362" spans="4:119" s="115" customFormat="1" x14ac:dyDescent="0.25">
      <c r="D362" s="351"/>
      <c r="E362" s="351"/>
      <c r="F362" s="355"/>
      <c r="G362" s="356"/>
      <c r="H362" s="356"/>
      <c r="I362" s="355"/>
      <c r="J362" s="356"/>
      <c r="K362" s="355"/>
      <c r="L362" s="355"/>
      <c r="M362" s="355"/>
      <c r="N362" s="355"/>
      <c r="O362" s="355"/>
      <c r="P362" s="114"/>
      <c r="Q362" s="111"/>
      <c r="R362" s="111"/>
      <c r="T362" s="303"/>
      <c r="U362" s="357"/>
      <c r="V362" s="303"/>
      <c r="W362" s="358"/>
      <c r="X362" s="303"/>
      <c r="Y362" s="113"/>
      <c r="Z362" s="357"/>
      <c r="AA362" s="303"/>
      <c r="AB362" s="359"/>
      <c r="AC362" s="303"/>
      <c r="AD362" s="303"/>
      <c r="AE362" s="303"/>
      <c r="CO362" s="303"/>
      <c r="CQ362" s="351"/>
      <c r="CR362" s="351"/>
      <c r="CT362" s="351"/>
      <c r="CU362" s="351"/>
      <c r="CW362" s="351"/>
      <c r="CX362" s="351"/>
      <c r="CZ362" s="351"/>
      <c r="DA362" s="351"/>
      <c r="DC362" s="351"/>
      <c r="DD362" s="351"/>
      <c r="DG362" s="303"/>
      <c r="DH362" s="303"/>
      <c r="DJ362" s="145"/>
      <c r="DK362" s="145"/>
      <c r="DL362" s="267">
        <v>603</v>
      </c>
      <c r="DM362" s="268" t="s">
        <v>1434</v>
      </c>
      <c r="DN362" s="269">
        <v>6</v>
      </c>
      <c r="DO362" s="171"/>
    </row>
    <row r="363" spans="4:119" s="115" customFormat="1" x14ac:dyDescent="0.25">
      <c r="D363" s="351"/>
      <c r="E363" s="351"/>
      <c r="F363" s="355"/>
      <c r="G363" s="356"/>
      <c r="H363" s="356"/>
      <c r="I363" s="355"/>
      <c r="J363" s="356"/>
      <c r="K363" s="355"/>
      <c r="L363" s="355"/>
      <c r="M363" s="355"/>
      <c r="N363" s="355"/>
      <c r="O363" s="355"/>
      <c r="P363" s="114"/>
      <c r="Q363" s="111"/>
      <c r="R363" s="111"/>
      <c r="T363" s="303"/>
      <c r="U363" s="357"/>
      <c r="V363" s="303"/>
      <c r="W363" s="358"/>
      <c r="X363" s="303"/>
      <c r="Y363" s="113"/>
      <c r="Z363" s="357"/>
      <c r="AA363" s="303"/>
      <c r="AB363" s="359"/>
      <c r="AC363" s="303"/>
      <c r="AD363" s="303"/>
      <c r="AE363" s="303"/>
      <c r="CO363" s="303"/>
      <c r="CQ363" s="351"/>
      <c r="CR363" s="351"/>
      <c r="CT363" s="351"/>
      <c r="CU363" s="351"/>
      <c r="CW363" s="351"/>
      <c r="CX363" s="351"/>
      <c r="CZ363" s="351"/>
      <c r="DA363" s="351"/>
      <c r="DC363" s="351"/>
      <c r="DD363" s="351"/>
      <c r="DG363" s="303"/>
      <c r="DH363" s="303"/>
      <c r="DJ363" s="145"/>
      <c r="DK363" s="145"/>
      <c r="DL363" s="267">
        <v>604</v>
      </c>
      <c r="DM363" s="268" t="s">
        <v>1435</v>
      </c>
      <c r="DN363" s="269">
        <v>7</v>
      </c>
      <c r="DO363" s="171"/>
    </row>
    <row r="364" spans="4:119" s="115" customFormat="1" x14ac:dyDescent="0.25">
      <c r="D364" s="351"/>
      <c r="E364" s="351"/>
      <c r="F364" s="355"/>
      <c r="G364" s="356"/>
      <c r="H364" s="356"/>
      <c r="I364" s="355"/>
      <c r="J364" s="356"/>
      <c r="K364" s="355"/>
      <c r="L364" s="355"/>
      <c r="M364" s="355"/>
      <c r="N364" s="355"/>
      <c r="O364" s="355"/>
      <c r="P364" s="114"/>
      <c r="Q364" s="111"/>
      <c r="R364" s="111"/>
      <c r="T364" s="303"/>
      <c r="U364" s="357"/>
      <c r="V364" s="303"/>
      <c r="W364" s="358"/>
      <c r="X364" s="303"/>
      <c r="Y364" s="113"/>
      <c r="Z364" s="357"/>
      <c r="AA364" s="303"/>
      <c r="AB364" s="359"/>
      <c r="AC364" s="303"/>
      <c r="AD364" s="303"/>
      <c r="AE364" s="303"/>
      <c r="CO364" s="303"/>
      <c r="CQ364" s="351"/>
      <c r="CR364" s="351"/>
      <c r="CT364" s="351"/>
      <c r="CU364" s="351"/>
      <c r="CW364" s="351"/>
      <c r="CX364" s="351"/>
      <c r="CZ364" s="351"/>
      <c r="DA364" s="351"/>
      <c r="DC364" s="351"/>
      <c r="DD364" s="351"/>
      <c r="DG364" s="303"/>
      <c r="DH364" s="303"/>
      <c r="DJ364" s="145"/>
      <c r="DK364" s="145"/>
      <c r="DL364" s="267">
        <v>611</v>
      </c>
      <c r="DM364" s="268" t="s">
        <v>25</v>
      </c>
      <c r="DN364" s="269">
        <v>1</v>
      </c>
      <c r="DO364" s="171"/>
    </row>
    <row r="365" spans="4:119" s="115" customFormat="1" x14ac:dyDescent="0.25">
      <c r="D365" s="351"/>
      <c r="E365" s="351"/>
      <c r="F365" s="355"/>
      <c r="G365" s="356"/>
      <c r="H365" s="356"/>
      <c r="I365" s="355"/>
      <c r="J365" s="356"/>
      <c r="K365" s="355"/>
      <c r="L365" s="355"/>
      <c r="M365" s="355"/>
      <c r="N365" s="355"/>
      <c r="O365" s="355"/>
      <c r="P365" s="114"/>
      <c r="Q365" s="111"/>
      <c r="R365" s="111"/>
      <c r="T365" s="303"/>
      <c r="U365" s="357"/>
      <c r="V365" s="303"/>
      <c r="W365" s="358"/>
      <c r="X365" s="303"/>
      <c r="Y365" s="113"/>
      <c r="Z365" s="357"/>
      <c r="AA365" s="303"/>
      <c r="AB365" s="359"/>
      <c r="AC365" s="303"/>
      <c r="AD365" s="303"/>
      <c r="AE365" s="303"/>
      <c r="CO365" s="303"/>
      <c r="CQ365" s="351"/>
      <c r="CR365" s="351"/>
      <c r="CT365" s="351"/>
      <c r="CU365" s="351"/>
      <c r="CW365" s="351"/>
      <c r="CX365" s="351"/>
      <c r="CZ365" s="351"/>
      <c r="DA365" s="351"/>
      <c r="DC365" s="351"/>
      <c r="DD365" s="351"/>
      <c r="DG365" s="303"/>
      <c r="DH365" s="303"/>
      <c r="DJ365" s="145"/>
      <c r="DK365" s="145"/>
      <c r="DL365" s="267">
        <v>612</v>
      </c>
      <c r="DM365" s="268" t="s">
        <v>26</v>
      </c>
      <c r="DN365" s="269">
        <v>2</v>
      </c>
      <c r="DO365" s="171"/>
    </row>
    <row r="366" spans="4:119" s="115" customFormat="1" x14ac:dyDescent="0.25">
      <c r="D366" s="351"/>
      <c r="E366" s="351"/>
      <c r="F366" s="355"/>
      <c r="G366" s="356"/>
      <c r="H366" s="356"/>
      <c r="I366" s="355"/>
      <c r="J366" s="356"/>
      <c r="K366" s="355"/>
      <c r="L366" s="355"/>
      <c r="M366" s="355"/>
      <c r="N366" s="355"/>
      <c r="O366" s="355"/>
      <c r="P366" s="114"/>
      <c r="Q366" s="111"/>
      <c r="R366" s="111"/>
      <c r="T366" s="303"/>
      <c r="U366" s="357"/>
      <c r="V366" s="303"/>
      <c r="W366" s="358"/>
      <c r="X366" s="303"/>
      <c r="Y366" s="113"/>
      <c r="Z366" s="357"/>
      <c r="AA366" s="303"/>
      <c r="AB366" s="359"/>
      <c r="AC366" s="303"/>
      <c r="AD366" s="303"/>
      <c r="AE366" s="303"/>
      <c r="CO366" s="303"/>
      <c r="CQ366" s="351"/>
      <c r="CR366" s="351"/>
      <c r="CT366" s="351"/>
      <c r="CU366" s="351"/>
      <c r="CW366" s="351"/>
      <c r="CX366" s="351"/>
      <c r="CZ366" s="351"/>
      <c r="DA366" s="351"/>
      <c r="DC366" s="351"/>
      <c r="DD366" s="351"/>
      <c r="DG366" s="303"/>
      <c r="DH366" s="303"/>
      <c r="DJ366" s="145"/>
      <c r="DK366" s="145"/>
      <c r="DL366" s="267">
        <v>613</v>
      </c>
      <c r="DM366" s="268" t="s">
        <v>1436</v>
      </c>
      <c r="DN366" s="269">
        <v>3</v>
      </c>
      <c r="DO366" s="171" t="s">
        <v>963</v>
      </c>
    </row>
    <row r="367" spans="4:119" s="115" customFormat="1" x14ac:dyDescent="0.25">
      <c r="D367" s="351"/>
      <c r="E367" s="351"/>
      <c r="F367" s="355"/>
      <c r="G367" s="356"/>
      <c r="H367" s="356"/>
      <c r="I367" s="355"/>
      <c r="J367" s="356"/>
      <c r="K367" s="355"/>
      <c r="L367" s="355"/>
      <c r="M367" s="355"/>
      <c r="N367" s="355"/>
      <c r="O367" s="355"/>
      <c r="P367" s="114"/>
      <c r="Q367" s="111"/>
      <c r="R367" s="111"/>
      <c r="T367" s="303"/>
      <c r="U367" s="357"/>
      <c r="V367" s="303"/>
      <c r="W367" s="358"/>
      <c r="X367" s="303"/>
      <c r="Y367" s="113"/>
      <c r="Z367" s="357"/>
      <c r="AA367" s="303"/>
      <c r="AB367" s="359"/>
      <c r="AC367" s="303"/>
      <c r="AD367" s="303"/>
      <c r="AE367" s="303"/>
      <c r="CO367" s="303"/>
      <c r="CQ367" s="351"/>
      <c r="CR367" s="351"/>
      <c r="CT367" s="351"/>
      <c r="CU367" s="351"/>
      <c r="CW367" s="351"/>
      <c r="CX367" s="351"/>
      <c r="CZ367" s="351"/>
      <c r="DA367" s="351"/>
      <c r="DC367" s="351"/>
      <c r="DD367" s="351"/>
      <c r="DG367" s="303"/>
      <c r="DH367" s="303"/>
      <c r="DJ367" s="145"/>
      <c r="DK367" s="145"/>
      <c r="DL367" s="267">
        <v>614</v>
      </c>
      <c r="DM367" s="268" t="s">
        <v>1437</v>
      </c>
      <c r="DN367" s="269">
        <v>4</v>
      </c>
      <c r="DO367" s="171" t="s">
        <v>963</v>
      </c>
    </row>
    <row r="368" spans="4:119" s="115" customFormat="1" x14ac:dyDescent="0.25">
      <c r="D368" s="351"/>
      <c r="E368" s="351"/>
      <c r="F368" s="355"/>
      <c r="G368" s="356"/>
      <c r="H368" s="356"/>
      <c r="I368" s="355"/>
      <c r="J368" s="356"/>
      <c r="K368" s="355"/>
      <c r="L368" s="355"/>
      <c r="M368" s="355"/>
      <c r="N368" s="355"/>
      <c r="O368" s="355"/>
      <c r="P368" s="114"/>
      <c r="Q368" s="111"/>
      <c r="R368" s="111"/>
      <c r="T368" s="303"/>
      <c r="U368" s="357"/>
      <c r="V368" s="303"/>
      <c r="W368" s="358"/>
      <c r="X368" s="303"/>
      <c r="Y368" s="113"/>
      <c r="Z368" s="357"/>
      <c r="AA368" s="303"/>
      <c r="AB368" s="359"/>
      <c r="AC368" s="303"/>
      <c r="AD368" s="303"/>
      <c r="AE368" s="303"/>
      <c r="CO368" s="303"/>
      <c r="CQ368" s="351"/>
      <c r="CR368" s="351"/>
      <c r="CT368" s="351"/>
      <c r="CU368" s="351"/>
      <c r="CW368" s="351"/>
      <c r="CX368" s="351"/>
      <c r="CZ368" s="351"/>
      <c r="DA368" s="351"/>
      <c r="DC368" s="351"/>
      <c r="DD368" s="351"/>
      <c r="DG368" s="303"/>
      <c r="DH368" s="303"/>
      <c r="DJ368" s="145"/>
      <c r="DK368" s="145"/>
      <c r="DL368" s="267">
        <v>631</v>
      </c>
      <c r="DM368" s="268" t="s">
        <v>29</v>
      </c>
      <c r="DN368" s="269">
        <v>8</v>
      </c>
      <c r="DO368" s="171"/>
    </row>
    <row r="369" spans="4:119" s="115" customFormat="1" x14ac:dyDescent="0.25">
      <c r="D369" s="351"/>
      <c r="E369" s="351"/>
      <c r="F369" s="355"/>
      <c r="G369" s="356"/>
      <c r="H369" s="356"/>
      <c r="I369" s="355"/>
      <c r="J369" s="356"/>
      <c r="K369" s="355"/>
      <c r="L369" s="355"/>
      <c r="M369" s="355"/>
      <c r="N369" s="355"/>
      <c r="O369" s="355"/>
      <c r="P369" s="114"/>
      <c r="Q369" s="111"/>
      <c r="R369" s="111"/>
      <c r="T369" s="303"/>
      <c r="U369" s="357"/>
      <c r="V369" s="303"/>
      <c r="W369" s="358"/>
      <c r="X369" s="303"/>
      <c r="Y369" s="113"/>
      <c r="Z369" s="357"/>
      <c r="AA369" s="303"/>
      <c r="AB369" s="359"/>
      <c r="AC369" s="303"/>
      <c r="AD369" s="303"/>
      <c r="AE369" s="303"/>
      <c r="CO369" s="303"/>
      <c r="CQ369" s="351"/>
      <c r="CR369" s="351"/>
      <c r="CT369" s="351"/>
      <c r="CU369" s="351"/>
      <c r="CW369" s="351"/>
      <c r="CX369" s="351"/>
      <c r="CZ369" s="351"/>
      <c r="DA369" s="351"/>
      <c r="DC369" s="351"/>
      <c r="DD369" s="351"/>
      <c r="DG369" s="303"/>
      <c r="DH369" s="303"/>
      <c r="DJ369" s="145"/>
      <c r="DK369" s="145"/>
      <c r="DL369" s="267">
        <v>632</v>
      </c>
      <c r="DM369" s="268" t="s">
        <v>30</v>
      </c>
      <c r="DN369" s="269">
        <v>9</v>
      </c>
      <c r="DO369" s="171"/>
    </row>
    <row r="370" spans="4:119" s="115" customFormat="1" x14ac:dyDescent="0.25">
      <c r="D370" s="351"/>
      <c r="E370" s="351"/>
      <c r="F370" s="355"/>
      <c r="G370" s="356"/>
      <c r="H370" s="356"/>
      <c r="I370" s="355"/>
      <c r="J370" s="356"/>
      <c r="K370" s="355"/>
      <c r="L370" s="355"/>
      <c r="M370" s="355"/>
      <c r="N370" s="355"/>
      <c r="O370" s="355"/>
      <c r="P370" s="114"/>
      <c r="Q370" s="111"/>
      <c r="R370" s="111"/>
      <c r="T370" s="303"/>
      <c r="U370" s="357"/>
      <c r="V370" s="303"/>
      <c r="W370" s="358"/>
      <c r="X370" s="303"/>
      <c r="Y370" s="113"/>
      <c r="Z370" s="357"/>
      <c r="AA370" s="303"/>
      <c r="AB370" s="359"/>
      <c r="AC370" s="303"/>
      <c r="AD370" s="303"/>
      <c r="AE370" s="303"/>
      <c r="CO370" s="303"/>
      <c r="CQ370" s="351"/>
      <c r="CR370" s="351"/>
      <c r="CT370" s="351"/>
      <c r="CU370" s="351"/>
      <c r="CW370" s="351"/>
      <c r="CX370" s="351"/>
      <c r="CZ370" s="351"/>
      <c r="DA370" s="351"/>
      <c r="DC370" s="351"/>
      <c r="DD370" s="351"/>
      <c r="DG370" s="303"/>
      <c r="DH370" s="303"/>
      <c r="DJ370" s="145"/>
      <c r="DK370" s="145"/>
      <c r="DL370" s="267">
        <v>633</v>
      </c>
      <c r="DM370" s="268" t="s">
        <v>31</v>
      </c>
      <c r="DN370" s="269">
        <v>10</v>
      </c>
      <c r="DO370" s="171"/>
    </row>
    <row r="371" spans="4:119" s="115" customFormat="1" x14ac:dyDescent="0.25">
      <c r="D371" s="351"/>
      <c r="E371" s="351"/>
      <c r="F371" s="355"/>
      <c r="G371" s="356"/>
      <c r="H371" s="356"/>
      <c r="I371" s="355"/>
      <c r="J371" s="356"/>
      <c r="K371" s="355"/>
      <c r="L371" s="355"/>
      <c r="M371" s="355"/>
      <c r="N371" s="355"/>
      <c r="O371" s="355"/>
      <c r="P371" s="114"/>
      <c r="Q371" s="111"/>
      <c r="R371" s="111"/>
      <c r="T371" s="303"/>
      <c r="U371" s="357"/>
      <c r="V371" s="303"/>
      <c r="W371" s="358"/>
      <c r="X371" s="303"/>
      <c r="Y371" s="113"/>
      <c r="Z371" s="357"/>
      <c r="AA371" s="303"/>
      <c r="AB371" s="359"/>
      <c r="AC371" s="303"/>
      <c r="AD371" s="303"/>
      <c r="AE371" s="303"/>
      <c r="CO371" s="303"/>
      <c r="CQ371" s="351"/>
      <c r="CR371" s="351"/>
      <c r="CT371" s="351"/>
      <c r="CU371" s="351"/>
      <c r="CW371" s="351"/>
      <c r="CX371" s="351"/>
      <c r="CZ371" s="351"/>
      <c r="DA371" s="351"/>
      <c r="DC371" s="351"/>
      <c r="DD371" s="351"/>
      <c r="DG371" s="303"/>
      <c r="DH371" s="303"/>
      <c r="DJ371" s="145"/>
      <c r="DK371" s="145"/>
      <c r="DL371" s="267">
        <v>634</v>
      </c>
      <c r="DM371" s="268" t="s">
        <v>32</v>
      </c>
      <c r="DN371" s="269">
        <v>11</v>
      </c>
      <c r="DO371" s="171"/>
    </row>
    <row r="372" spans="4:119" s="115" customFormat="1" x14ac:dyDescent="0.25">
      <c r="D372" s="351"/>
      <c r="E372" s="351"/>
      <c r="F372" s="355"/>
      <c r="G372" s="356"/>
      <c r="H372" s="356"/>
      <c r="I372" s="355"/>
      <c r="J372" s="356"/>
      <c r="K372" s="355"/>
      <c r="L372" s="355"/>
      <c r="M372" s="355"/>
      <c r="N372" s="355"/>
      <c r="O372" s="355"/>
      <c r="P372" s="114"/>
      <c r="Q372" s="111"/>
      <c r="R372" s="111"/>
      <c r="T372" s="303"/>
      <c r="U372" s="357"/>
      <c r="V372" s="303"/>
      <c r="W372" s="358"/>
      <c r="X372" s="303"/>
      <c r="Y372" s="113"/>
      <c r="Z372" s="357"/>
      <c r="AA372" s="303"/>
      <c r="AB372" s="359"/>
      <c r="AC372" s="303"/>
      <c r="AD372" s="303"/>
      <c r="AE372" s="303"/>
      <c r="CO372" s="303"/>
      <c r="CQ372" s="351"/>
      <c r="CR372" s="351"/>
      <c r="CT372" s="351"/>
      <c r="CU372" s="351"/>
      <c r="CW372" s="351"/>
      <c r="CX372" s="351"/>
      <c r="CZ372" s="351"/>
      <c r="DA372" s="351"/>
      <c r="DC372" s="351"/>
      <c r="DD372" s="351"/>
      <c r="DG372" s="303"/>
      <c r="DH372" s="303"/>
      <c r="DJ372" s="145"/>
      <c r="DK372" s="145"/>
      <c r="DL372" s="267">
        <v>690</v>
      </c>
      <c r="DM372" s="268" t="s">
        <v>1491</v>
      </c>
      <c r="DN372" s="269">
        <v>8</v>
      </c>
      <c r="DO372" s="171"/>
    </row>
    <row r="373" spans="4:119" s="115" customFormat="1" x14ac:dyDescent="0.25">
      <c r="D373" s="351"/>
      <c r="E373" s="351"/>
      <c r="F373" s="355"/>
      <c r="G373" s="356"/>
      <c r="H373" s="356"/>
      <c r="I373" s="355"/>
      <c r="J373" s="356"/>
      <c r="K373" s="355"/>
      <c r="L373" s="355"/>
      <c r="M373" s="355"/>
      <c r="N373" s="355"/>
      <c r="O373" s="355"/>
      <c r="P373" s="114"/>
      <c r="Q373" s="111"/>
      <c r="R373" s="111"/>
      <c r="T373" s="303"/>
      <c r="U373" s="357"/>
      <c r="V373" s="303"/>
      <c r="W373" s="358"/>
      <c r="X373" s="303"/>
      <c r="Y373" s="113"/>
      <c r="Z373" s="357"/>
      <c r="AA373" s="303"/>
      <c r="AB373" s="359"/>
      <c r="AC373" s="303"/>
      <c r="AD373" s="303"/>
      <c r="AE373" s="303"/>
      <c r="CO373" s="303"/>
      <c r="CQ373" s="351"/>
      <c r="CR373" s="351"/>
      <c r="CT373" s="351"/>
      <c r="CU373" s="351"/>
      <c r="CW373" s="351"/>
      <c r="CX373" s="351"/>
      <c r="CZ373" s="351"/>
      <c r="DA373" s="351"/>
      <c r="DC373" s="351"/>
      <c r="DD373" s="351"/>
      <c r="DG373" s="303"/>
      <c r="DH373" s="303"/>
      <c r="DJ373" s="145"/>
      <c r="DK373" s="145"/>
      <c r="DL373" s="267">
        <v>691</v>
      </c>
      <c r="DM373" s="268" t="s">
        <v>1492</v>
      </c>
      <c r="DN373" s="269">
        <v>9</v>
      </c>
      <c r="DO373" s="171"/>
    </row>
    <row r="374" spans="4:119" s="115" customFormat="1" x14ac:dyDescent="0.25">
      <c r="D374" s="351"/>
      <c r="E374" s="351"/>
      <c r="F374" s="355"/>
      <c r="G374" s="356"/>
      <c r="H374" s="356"/>
      <c r="I374" s="355"/>
      <c r="J374" s="356"/>
      <c r="K374" s="355"/>
      <c r="L374" s="355"/>
      <c r="M374" s="355"/>
      <c r="N374" s="355"/>
      <c r="O374" s="355"/>
      <c r="P374" s="114"/>
      <c r="Q374" s="111"/>
      <c r="R374" s="111"/>
      <c r="T374" s="303"/>
      <c r="U374" s="357"/>
      <c r="V374" s="303"/>
      <c r="W374" s="358"/>
      <c r="X374" s="303"/>
      <c r="Y374" s="113"/>
      <c r="Z374" s="357"/>
      <c r="AA374" s="303"/>
      <c r="AB374" s="359"/>
      <c r="AC374" s="303"/>
      <c r="AD374" s="303"/>
      <c r="AE374" s="303"/>
      <c r="CO374" s="303"/>
      <c r="CQ374" s="351"/>
      <c r="CR374" s="351"/>
      <c r="CT374" s="351"/>
      <c r="CU374" s="351"/>
      <c r="CW374" s="351"/>
      <c r="CX374" s="351"/>
      <c r="CZ374" s="351"/>
      <c r="DA374" s="351"/>
      <c r="DC374" s="351"/>
      <c r="DD374" s="351"/>
      <c r="DG374" s="303"/>
      <c r="DH374" s="303"/>
      <c r="DJ374" s="145"/>
      <c r="DK374" s="145"/>
      <c r="DL374" s="267">
        <v>692</v>
      </c>
      <c r="DM374" s="268" t="s">
        <v>1493</v>
      </c>
      <c r="DN374" s="269">
        <v>10</v>
      </c>
      <c r="DO374" s="171"/>
    </row>
    <row r="375" spans="4:119" s="115" customFormat="1" x14ac:dyDescent="0.25">
      <c r="D375" s="351"/>
      <c r="E375" s="351"/>
      <c r="F375" s="355"/>
      <c r="G375" s="356"/>
      <c r="H375" s="356"/>
      <c r="I375" s="355"/>
      <c r="J375" s="356"/>
      <c r="K375" s="355"/>
      <c r="L375" s="355"/>
      <c r="M375" s="355"/>
      <c r="N375" s="355"/>
      <c r="O375" s="355"/>
      <c r="P375" s="114"/>
      <c r="Q375" s="111"/>
      <c r="R375" s="111"/>
      <c r="T375" s="303"/>
      <c r="U375" s="357"/>
      <c r="V375" s="303"/>
      <c r="W375" s="358"/>
      <c r="X375" s="303"/>
      <c r="Y375" s="113"/>
      <c r="Z375" s="357"/>
      <c r="AA375" s="303"/>
      <c r="AB375" s="359"/>
      <c r="AC375" s="303"/>
      <c r="AD375" s="303"/>
      <c r="AE375" s="303"/>
      <c r="CO375" s="303"/>
      <c r="CQ375" s="351"/>
      <c r="CR375" s="351"/>
      <c r="CT375" s="351"/>
      <c r="CU375" s="351"/>
      <c r="CW375" s="351"/>
      <c r="CX375" s="351"/>
      <c r="CZ375" s="351"/>
      <c r="DA375" s="351"/>
      <c r="DC375" s="351"/>
      <c r="DD375" s="351"/>
      <c r="DG375" s="303"/>
      <c r="DH375" s="303"/>
      <c r="DJ375" s="145"/>
      <c r="DK375" s="145"/>
      <c r="DL375" s="267">
        <v>693</v>
      </c>
      <c r="DM375" s="268" t="s">
        <v>1494</v>
      </c>
      <c r="DN375" s="269">
        <v>11</v>
      </c>
      <c r="DO375" s="171"/>
    </row>
    <row r="376" spans="4:119" s="115" customFormat="1" x14ac:dyDescent="0.25">
      <c r="D376" s="351"/>
      <c r="E376" s="351"/>
      <c r="F376" s="355"/>
      <c r="G376" s="356"/>
      <c r="H376" s="356"/>
      <c r="I376" s="355"/>
      <c r="J376" s="356"/>
      <c r="K376" s="355"/>
      <c r="L376" s="355"/>
      <c r="M376" s="355"/>
      <c r="N376" s="355"/>
      <c r="O376" s="355"/>
      <c r="P376" s="114"/>
      <c r="Q376" s="111"/>
      <c r="R376" s="111"/>
      <c r="T376" s="303"/>
      <c r="U376" s="357"/>
      <c r="V376" s="303"/>
      <c r="W376" s="358"/>
      <c r="X376" s="303"/>
      <c r="Y376" s="113"/>
      <c r="Z376" s="357"/>
      <c r="AA376" s="303"/>
      <c r="AB376" s="359"/>
      <c r="AC376" s="303"/>
      <c r="AD376" s="303"/>
      <c r="AE376" s="303"/>
      <c r="CO376" s="303"/>
      <c r="CQ376" s="351"/>
      <c r="CR376" s="351"/>
      <c r="CT376" s="351"/>
      <c r="CU376" s="351"/>
      <c r="CW376" s="351"/>
      <c r="CX376" s="351"/>
      <c r="CZ376" s="351"/>
      <c r="DA376" s="351"/>
      <c r="DC376" s="351"/>
      <c r="DD376" s="351"/>
      <c r="DG376" s="303"/>
      <c r="DH376" s="303"/>
      <c r="DJ376" s="145"/>
      <c r="DK376" s="145"/>
      <c r="DL376" s="267">
        <v>694</v>
      </c>
      <c r="DM376" s="268" t="s">
        <v>1495</v>
      </c>
      <c r="DN376" s="269">
        <v>12</v>
      </c>
      <c r="DO376" s="171"/>
    </row>
    <row r="377" spans="4:119" s="115" customFormat="1" x14ac:dyDescent="0.25">
      <c r="D377" s="351"/>
      <c r="E377" s="351"/>
      <c r="F377" s="355"/>
      <c r="G377" s="356"/>
      <c r="H377" s="356"/>
      <c r="I377" s="355"/>
      <c r="J377" s="356"/>
      <c r="K377" s="355"/>
      <c r="L377" s="355"/>
      <c r="M377" s="355"/>
      <c r="N377" s="355"/>
      <c r="O377" s="355"/>
      <c r="P377" s="114"/>
      <c r="Q377" s="111"/>
      <c r="R377" s="111"/>
      <c r="T377" s="303"/>
      <c r="U377" s="357"/>
      <c r="V377" s="303"/>
      <c r="W377" s="358"/>
      <c r="X377" s="303"/>
      <c r="Y377" s="113"/>
      <c r="Z377" s="357"/>
      <c r="AA377" s="303"/>
      <c r="AB377" s="359"/>
      <c r="AC377" s="303"/>
      <c r="AD377" s="303"/>
      <c r="AE377" s="303"/>
      <c r="CO377" s="303"/>
      <c r="CQ377" s="351"/>
      <c r="CR377" s="351"/>
      <c r="CT377" s="351"/>
      <c r="CU377" s="351"/>
      <c r="CW377" s="351"/>
      <c r="CX377" s="351"/>
      <c r="CZ377" s="351"/>
      <c r="DA377" s="351"/>
      <c r="DC377" s="351"/>
      <c r="DD377" s="351"/>
      <c r="DG377" s="303"/>
      <c r="DH377" s="303"/>
      <c r="DJ377" s="145"/>
      <c r="DK377" s="145"/>
      <c r="DL377" s="267">
        <v>706</v>
      </c>
      <c r="DM377" s="268" t="s">
        <v>1438</v>
      </c>
      <c r="DN377" s="269">
        <v>4</v>
      </c>
      <c r="DO377" s="171"/>
    </row>
    <row r="378" spans="4:119" s="115" customFormat="1" x14ac:dyDescent="0.25">
      <c r="D378" s="351"/>
      <c r="E378" s="351"/>
      <c r="F378" s="355"/>
      <c r="G378" s="356"/>
      <c r="H378" s="356"/>
      <c r="I378" s="355"/>
      <c r="J378" s="356"/>
      <c r="K378" s="355"/>
      <c r="L378" s="355"/>
      <c r="M378" s="355"/>
      <c r="N378" s="355"/>
      <c r="O378" s="355"/>
      <c r="P378" s="114"/>
      <c r="Q378" s="111"/>
      <c r="R378" s="111"/>
      <c r="T378" s="303"/>
      <c r="U378" s="357"/>
      <c r="V378" s="303"/>
      <c r="W378" s="358"/>
      <c r="X378" s="303"/>
      <c r="Y378" s="113"/>
      <c r="Z378" s="357"/>
      <c r="AA378" s="303"/>
      <c r="AB378" s="359"/>
      <c r="AC378" s="303"/>
      <c r="AD378" s="303"/>
      <c r="AE378" s="303"/>
      <c r="CO378" s="303"/>
      <c r="CQ378" s="351"/>
      <c r="CR378" s="351"/>
      <c r="CT378" s="351"/>
      <c r="CU378" s="351"/>
      <c r="CW378" s="351"/>
      <c r="CX378" s="351"/>
      <c r="CZ378" s="351"/>
      <c r="DA378" s="351"/>
      <c r="DC378" s="351"/>
      <c r="DD378" s="351"/>
      <c r="DG378" s="303"/>
      <c r="DH378" s="303"/>
      <c r="DJ378" s="145"/>
      <c r="DK378" s="145"/>
      <c r="DL378" s="267">
        <v>707</v>
      </c>
      <c r="DM378" s="268" t="s">
        <v>1439</v>
      </c>
      <c r="DN378" s="269">
        <v>5</v>
      </c>
      <c r="DO378" s="171"/>
    </row>
    <row r="379" spans="4:119" s="115" customFormat="1" x14ac:dyDescent="0.25">
      <c r="D379" s="351"/>
      <c r="E379" s="351"/>
      <c r="F379" s="355"/>
      <c r="G379" s="356"/>
      <c r="H379" s="356"/>
      <c r="I379" s="355"/>
      <c r="J379" s="356"/>
      <c r="K379" s="355"/>
      <c r="L379" s="355"/>
      <c r="M379" s="355"/>
      <c r="N379" s="355"/>
      <c r="O379" s="355"/>
      <c r="P379" s="114"/>
      <c r="Q379" s="111"/>
      <c r="R379" s="111"/>
      <c r="T379" s="303"/>
      <c r="U379" s="357"/>
      <c r="V379" s="303"/>
      <c r="W379" s="358"/>
      <c r="X379" s="303"/>
      <c r="Y379" s="113"/>
      <c r="Z379" s="357"/>
      <c r="AA379" s="303"/>
      <c r="AB379" s="359"/>
      <c r="AC379" s="303"/>
      <c r="AD379" s="303"/>
      <c r="AE379" s="303"/>
      <c r="CO379" s="303"/>
      <c r="CQ379" s="351"/>
      <c r="CR379" s="351"/>
      <c r="CT379" s="351"/>
      <c r="CU379" s="351"/>
      <c r="CW379" s="351"/>
      <c r="CX379" s="351"/>
      <c r="CZ379" s="351"/>
      <c r="DA379" s="351"/>
      <c r="DC379" s="351"/>
      <c r="DD379" s="351"/>
      <c r="DG379" s="303"/>
      <c r="DH379" s="303"/>
      <c r="DJ379" s="145"/>
      <c r="DK379" s="145"/>
      <c r="DL379" s="267">
        <v>708</v>
      </c>
      <c r="DM379" s="268" t="s">
        <v>1440</v>
      </c>
      <c r="DN379" s="269">
        <v>6</v>
      </c>
      <c r="DO379" s="171"/>
    </row>
    <row r="380" spans="4:119" s="115" customFormat="1" x14ac:dyDescent="0.25">
      <c r="D380" s="351"/>
      <c r="E380" s="351"/>
      <c r="F380" s="355"/>
      <c r="G380" s="356"/>
      <c r="H380" s="356"/>
      <c r="I380" s="355"/>
      <c r="J380" s="356"/>
      <c r="K380" s="355"/>
      <c r="L380" s="355"/>
      <c r="M380" s="355"/>
      <c r="N380" s="355"/>
      <c r="O380" s="355"/>
      <c r="P380" s="114"/>
      <c r="Q380" s="111"/>
      <c r="R380" s="111"/>
      <c r="T380" s="303"/>
      <c r="U380" s="357"/>
      <c r="V380" s="303"/>
      <c r="W380" s="358"/>
      <c r="X380" s="303"/>
      <c r="Y380" s="113"/>
      <c r="Z380" s="357"/>
      <c r="AA380" s="303"/>
      <c r="AB380" s="359"/>
      <c r="AC380" s="303"/>
      <c r="AD380" s="303"/>
      <c r="AE380" s="303"/>
      <c r="CO380" s="303"/>
      <c r="CQ380" s="351"/>
      <c r="CR380" s="351"/>
      <c r="CT380" s="351"/>
      <c r="CU380" s="351"/>
      <c r="CW380" s="351"/>
      <c r="CX380" s="351"/>
      <c r="CZ380" s="351"/>
      <c r="DA380" s="351"/>
      <c r="DC380" s="351"/>
      <c r="DD380" s="351"/>
      <c r="DG380" s="303"/>
      <c r="DH380" s="303"/>
      <c r="DJ380" s="145"/>
      <c r="DK380" s="145"/>
      <c r="DL380" s="267">
        <v>709</v>
      </c>
      <c r="DM380" s="268" t="s">
        <v>1441</v>
      </c>
      <c r="DN380" s="269">
        <v>7</v>
      </c>
      <c r="DO380" s="171"/>
    </row>
    <row r="381" spans="4:119" s="115" customFormat="1" x14ac:dyDescent="0.25">
      <c r="D381" s="351"/>
      <c r="E381" s="351"/>
      <c r="F381" s="355"/>
      <c r="G381" s="356"/>
      <c r="H381" s="356"/>
      <c r="I381" s="355"/>
      <c r="J381" s="356"/>
      <c r="K381" s="355"/>
      <c r="L381" s="355"/>
      <c r="M381" s="355"/>
      <c r="N381" s="355"/>
      <c r="O381" s="355"/>
      <c r="P381" s="114"/>
      <c r="Q381" s="111"/>
      <c r="R381" s="111"/>
      <c r="T381" s="303"/>
      <c r="U381" s="357"/>
      <c r="V381" s="303"/>
      <c r="W381" s="358"/>
      <c r="X381" s="303"/>
      <c r="Y381" s="113"/>
      <c r="Z381" s="357"/>
      <c r="AA381" s="303"/>
      <c r="AB381" s="359"/>
      <c r="AC381" s="303"/>
      <c r="AD381" s="303"/>
      <c r="AE381" s="303"/>
      <c r="CO381" s="303"/>
      <c r="CQ381" s="351"/>
      <c r="CR381" s="351"/>
      <c r="CT381" s="351"/>
      <c r="CU381" s="351"/>
      <c r="CW381" s="351"/>
      <c r="CX381" s="351"/>
      <c r="CZ381" s="351"/>
      <c r="DA381" s="351"/>
      <c r="DC381" s="351"/>
      <c r="DD381" s="351"/>
      <c r="DG381" s="303"/>
      <c r="DH381" s="303"/>
      <c r="DJ381" s="145"/>
      <c r="DK381" s="145"/>
      <c r="DL381" s="267">
        <v>710</v>
      </c>
      <c r="DM381" s="268" t="s">
        <v>37</v>
      </c>
      <c r="DN381" s="269">
        <v>6</v>
      </c>
      <c r="DO381" s="171"/>
    </row>
    <row r="382" spans="4:119" s="115" customFormat="1" x14ac:dyDescent="0.25">
      <c r="D382" s="351"/>
      <c r="E382" s="351"/>
      <c r="F382" s="355"/>
      <c r="G382" s="356"/>
      <c r="H382" s="356"/>
      <c r="I382" s="355"/>
      <c r="J382" s="356"/>
      <c r="K382" s="355"/>
      <c r="L382" s="355"/>
      <c r="M382" s="355"/>
      <c r="N382" s="355"/>
      <c r="O382" s="355"/>
      <c r="P382" s="114"/>
      <c r="Q382" s="111"/>
      <c r="R382" s="111"/>
      <c r="T382" s="303"/>
      <c r="U382" s="357"/>
      <c r="V382" s="303"/>
      <c r="W382" s="358"/>
      <c r="X382" s="303"/>
      <c r="Y382" s="113"/>
      <c r="Z382" s="357"/>
      <c r="AA382" s="303"/>
      <c r="AB382" s="359"/>
      <c r="AC382" s="303"/>
      <c r="AD382" s="303"/>
      <c r="AE382" s="303"/>
      <c r="CO382" s="303"/>
      <c r="CQ382" s="351"/>
      <c r="CR382" s="351"/>
      <c r="CT382" s="351"/>
      <c r="CU382" s="351"/>
      <c r="CW382" s="351"/>
      <c r="CX382" s="351"/>
      <c r="CZ382" s="351"/>
      <c r="DA382" s="351"/>
      <c r="DC382" s="351"/>
      <c r="DD382" s="351"/>
      <c r="DG382" s="303"/>
      <c r="DH382" s="303"/>
      <c r="DJ382" s="145"/>
      <c r="DK382" s="145"/>
      <c r="DL382" s="267">
        <v>711</v>
      </c>
      <c r="DM382" s="268" t="s">
        <v>1442</v>
      </c>
      <c r="DN382" s="269">
        <v>7</v>
      </c>
      <c r="DO382" s="171"/>
    </row>
    <row r="383" spans="4:119" s="115" customFormat="1" x14ac:dyDescent="0.25">
      <c r="D383" s="351"/>
      <c r="E383" s="351"/>
      <c r="F383" s="355"/>
      <c r="G383" s="356"/>
      <c r="H383" s="356"/>
      <c r="I383" s="355"/>
      <c r="J383" s="356"/>
      <c r="K383" s="355"/>
      <c r="L383" s="355"/>
      <c r="M383" s="355"/>
      <c r="N383" s="355"/>
      <c r="O383" s="355"/>
      <c r="P383" s="114"/>
      <c r="Q383" s="111"/>
      <c r="R383" s="111"/>
      <c r="T383" s="303"/>
      <c r="U383" s="357"/>
      <c r="V383" s="303"/>
      <c r="W383" s="358"/>
      <c r="X383" s="303"/>
      <c r="Y383" s="113"/>
      <c r="Z383" s="357"/>
      <c r="AA383" s="303"/>
      <c r="AB383" s="359"/>
      <c r="AC383" s="303"/>
      <c r="AD383" s="303"/>
      <c r="AE383" s="303"/>
      <c r="CO383" s="303"/>
      <c r="CQ383" s="351"/>
      <c r="CR383" s="351"/>
      <c r="CT383" s="351"/>
      <c r="CU383" s="351"/>
      <c r="CW383" s="351"/>
      <c r="CX383" s="351"/>
      <c r="CZ383" s="351"/>
      <c r="DA383" s="351"/>
      <c r="DC383" s="351"/>
      <c r="DD383" s="351"/>
      <c r="DG383" s="303"/>
      <c r="DH383" s="303"/>
      <c r="DJ383" s="145"/>
      <c r="DK383" s="145"/>
      <c r="DL383" s="267">
        <v>712</v>
      </c>
      <c r="DM383" s="268" t="s">
        <v>1443</v>
      </c>
      <c r="DN383" s="269">
        <v>8</v>
      </c>
      <c r="DO383" s="171"/>
    </row>
    <row r="384" spans="4:119" s="115" customFormat="1" x14ac:dyDescent="0.25">
      <c r="D384" s="351"/>
      <c r="E384" s="351"/>
      <c r="F384" s="355"/>
      <c r="G384" s="356"/>
      <c r="H384" s="356"/>
      <c r="I384" s="355"/>
      <c r="J384" s="356"/>
      <c r="K384" s="355"/>
      <c r="L384" s="355"/>
      <c r="M384" s="355"/>
      <c r="N384" s="355"/>
      <c r="O384" s="355"/>
      <c r="P384" s="114"/>
      <c r="Q384" s="111"/>
      <c r="R384" s="111"/>
      <c r="T384" s="303"/>
      <c r="U384" s="357"/>
      <c r="V384" s="303"/>
      <c r="W384" s="358"/>
      <c r="X384" s="303"/>
      <c r="Y384" s="113"/>
      <c r="Z384" s="357"/>
      <c r="AA384" s="303"/>
      <c r="AB384" s="359"/>
      <c r="AC384" s="303"/>
      <c r="AD384" s="303"/>
      <c r="AE384" s="303"/>
      <c r="CO384" s="303"/>
      <c r="CQ384" s="351"/>
      <c r="CR384" s="351"/>
      <c r="CT384" s="351"/>
      <c r="CU384" s="351"/>
      <c r="CW384" s="351"/>
      <c r="CX384" s="351"/>
      <c r="CZ384" s="351"/>
      <c r="DA384" s="351"/>
      <c r="DC384" s="351"/>
      <c r="DD384" s="351"/>
      <c r="DG384" s="303"/>
      <c r="DH384" s="303"/>
      <c r="DJ384" s="145"/>
      <c r="DK384" s="145"/>
      <c r="DL384" s="267">
        <v>713</v>
      </c>
      <c r="DM384" s="268" t="s">
        <v>1444</v>
      </c>
      <c r="DN384" s="269">
        <v>9</v>
      </c>
      <c r="DO384" s="171"/>
    </row>
    <row r="385" spans="4:119" s="115" customFormat="1" x14ac:dyDescent="0.25">
      <c r="D385" s="351"/>
      <c r="E385" s="351"/>
      <c r="F385" s="355"/>
      <c r="G385" s="356"/>
      <c r="H385" s="356"/>
      <c r="I385" s="355"/>
      <c r="J385" s="356"/>
      <c r="K385" s="355"/>
      <c r="L385" s="355"/>
      <c r="M385" s="355"/>
      <c r="N385" s="355"/>
      <c r="O385" s="355"/>
      <c r="P385" s="114"/>
      <c r="Q385" s="111"/>
      <c r="R385" s="111"/>
      <c r="T385" s="303"/>
      <c r="U385" s="357"/>
      <c r="V385" s="303"/>
      <c r="W385" s="358"/>
      <c r="X385" s="303"/>
      <c r="Y385" s="113"/>
      <c r="Z385" s="357"/>
      <c r="AA385" s="303"/>
      <c r="AB385" s="359"/>
      <c r="AC385" s="303"/>
      <c r="AD385" s="303"/>
      <c r="AE385" s="303"/>
      <c r="CO385" s="303"/>
      <c r="CQ385" s="351"/>
      <c r="CR385" s="351"/>
      <c r="CT385" s="351"/>
      <c r="CU385" s="351"/>
      <c r="CW385" s="351"/>
      <c r="CX385" s="351"/>
      <c r="CZ385" s="351"/>
      <c r="DA385" s="351"/>
      <c r="DC385" s="351"/>
      <c r="DD385" s="351"/>
      <c r="DG385" s="303"/>
      <c r="DH385" s="303"/>
      <c r="DJ385" s="145"/>
      <c r="DK385" s="145"/>
      <c r="DL385" s="267">
        <v>714</v>
      </c>
      <c r="DM385" s="268" t="s">
        <v>41</v>
      </c>
      <c r="DN385" s="269">
        <v>10</v>
      </c>
      <c r="DO385" s="171"/>
    </row>
    <row r="386" spans="4:119" s="115" customFormat="1" x14ac:dyDescent="0.25">
      <c r="D386" s="351"/>
      <c r="E386" s="351"/>
      <c r="F386" s="355"/>
      <c r="G386" s="356"/>
      <c r="H386" s="356"/>
      <c r="I386" s="355"/>
      <c r="J386" s="356"/>
      <c r="K386" s="355"/>
      <c r="L386" s="355"/>
      <c r="M386" s="355"/>
      <c r="N386" s="355"/>
      <c r="O386" s="355"/>
      <c r="P386" s="114"/>
      <c r="Q386" s="111"/>
      <c r="R386" s="111"/>
      <c r="T386" s="303"/>
      <c r="U386" s="357"/>
      <c r="V386" s="303"/>
      <c r="W386" s="358"/>
      <c r="X386" s="303"/>
      <c r="Y386" s="113"/>
      <c r="Z386" s="357"/>
      <c r="AA386" s="303"/>
      <c r="AB386" s="359"/>
      <c r="AC386" s="303"/>
      <c r="AD386" s="303"/>
      <c r="AE386" s="303"/>
      <c r="CO386" s="303"/>
      <c r="CQ386" s="351"/>
      <c r="CR386" s="351"/>
      <c r="CT386" s="351"/>
      <c r="CU386" s="351"/>
      <c r="CW386" s="351"/>
      <c r="CX386" s="351"/>
      <c r="CZ386" s="351"/>
      <c r="DA386" s="351"/>
      <c r="DC386" s="351"/>
      <c r="DD386" s="351"/>
      <c r="DG386" s="303"/>
      <c r="DH386" s="303"/>
      <c r="DJ386" s="145"/>
      <c r="DK386" s="145"/>
      <c r="DL386" s="267">
        <v>720</v>
      </c>
      <c r="DM386" s="268" t="s">
        <v>1445</v>
      </c>
      <c r="DN386" s="269">
        <v>6</v>
      </c>
      <c r="DO386" s="171"/>
    </row>
    <row r="387" spans="4:119" s="115" customFormat="1" x14ac:dyDescent="0.25">
      <c r="D387" s="351"/>
      <c r="E387" s="351"/>
      <c r="F387" s="355"/>
      <c r="G387" s="356"/>
      <c r="H387" s="356"/>
      <c r="I387" s="355"/>
      <c r="J387" s="356"/>
      <c r="K387" s="355"/>
      <c r="L387" s="355"/>
      <c r="M387" s="355"/>
      <c r="N387" s="355"/>
      <c r="O387" s="355"/>
      <c r="P387" s="114"/>
      <c r="Q387" s="111"/>
      <c r="R387" s="111"/>
      <c r="T387" s="303"/>
      <c r="U387" s="357"/>
      <c r="V387" s="303"/>
      <c r="W387" s="358"/>
      <c r="X387" s="303"/>
      <c r="Y387" s="113"/>
      <c r="Z387" s="357"/>
      <c r="AA387" s="303"/>
      <c r="AB387" s="359"/>
      <c r="AC387" s="303"/>
      <c r="AD387" s="303"/>
      <c r="AE387" s="303"/>
      <c r="CO387" s="303"/>
      <c r="CQ387" s="351"/>
      <c r="CR387" s="351"/>
      <c r="CT387" s="351"/>
      <c r="CU387" s="351"/>
      <c r="CW387" s="351"/>
      <c r="CX387" s="351"/>
      <c r="CZ387" s="351"/>
      <c r="DA387" s="351"/>
      <c r="DC387" s="351"/>
      <c r="DD387" s="351"/>
      <c r="DG387" s="303"/>
      <c r="DH387" s="303"/>
      <c r="DJ387" s="145"/>
      <c r="DK387" s="145"/>
      <c r="DL387" s="267">
        <v>721</v>
      </c>
      <c r="DM387" s="268" t="s">
        <v>1446</v>
      </c>
      <c r="DN387" s="269">
        <v>7</v>
      </c>
      <c r="DO387" s="171"/>
    </row>
    <row r="388" spans="4:119" s="115" customFormat="1" x14ac:dyDescent="0.25">
      <c r="D388" s="351"/>
      <c r="E388" s="351"/>
      <c r="F388" s="355"/>
      <c r="G388" s="356"/>
      <c r="H388" s="356"/>
      <c r="I388" s="355"/>
      <c r="J388" s="356"/>
      <c r="K388" s="355"/>
      <c r="L388" s="355"/>
      <c r="M388" s="355"/>
      <c r="N388" s="355"/>
      <c r="O388" s="355"/>
      <c r="P388" s="114"/>
      <c r="Q388" s="111"/>
      <c r="R388" s="111"/>
      <c r="T388" s="303"/>
      <c r="U388" s="357"/>
      <c r="V388" s="303"/>
      <c r="W388" s="358"/>
      <c r="X388" s="303"/>
      <c r="Y388" s="113"/>
      <c r="Z388" s="357"/>
      <c r="AA388" s="303"/>
      <c r="AB388" s="359"/>
      <c r="AC388" s="303"/>
      <c r="AD388" s="303"/>
      <c r="AE388" s="303"/>
      <c r="CO388" s="303"/>
      <c r="CQ388" s="351"/>
      <c r="CR388" s="351"/>
      <c r="CT388" s="351"/>
      <c r="CU388" s="351"/>
      <c r="CW388" s="351"/>
      <c r="CX388" s="351"/>
      <c r="CZ388" s="351"/>
      <c r="DA388" s="351"/>
      <c r="DC388" s="351"/>
      <c r="DD388" s="351"/>
      <c r="DG388" s="303"/>
      <c r="DH388" s="303"/>
      <c r="DJ388" s="145"/>
      <c r="DK388" s="145"/>
      <c r="DL388" s="267">
        <v>722</v>
      </c>
      <c r="DM388" s="268" t="s">
        <v>1447</v>
      </c>
      <c r="DN388" s="269">
        <v>8</v>
      </c>
      <c r="DO388" s="171"/>
    </row>
    <row r="389" spans="4:119" s="115" customFormat="1" x14ac:dyDescent="0.25">
      <c r="D389" s="351"/>
      <c r="E389" s="351"/>
      <c r="F389" s="355"/>
      <c r="G389" s="356"/>
      <c r="H389" s="356"/>
      <c r="I389" s="355"/>
      <c r="J389" s="356"/>
      <c r="K389" s="355"/>
      <c r="L389" s="355"/>
      <c r="M389" s="355"/>
      <c r="N389" s="355"/>
      <c r="O389" s="355"/>
      <c r="P389" s="114"/>
      <c r="Q389" s="111"/>
      <c r="R389" s="111"/>
      <c r="T389" s="303"/>
      <c r="U389" s="357"/>
      <c r="V389" s="303"/>
      <c r="W389" s="358"/>
      <c r="X389" s="303"/>
      <c r="Y389" s="113"/>
      <c r="Z389" s="357"/>
      <c r="AA389" s="303"/>
      <c r="AB389" s="359"/>
      <c r="AC389" s="303"/>
      <c r="AD389" s="303"/>
      <c r="AE389" s="303"/>
      <c r="CO389" s="303"/>
      <c r="CQ389" s="351"/>
      <c r="CR389" s="351"/>
      <c r="CT389" s="351"/>
      <c r="CU389" s="351"/>
      <c r="CW389" s="351"/>
      <c r="CX389" s="351"/>
      <c r="CZ389" s="351"/>
      <c r="DA389" s="351"/>
      <c r="DC389" s="351"/>
      <c r="DD389" s="351"/>
      <c r="DG389" s="303"/>
      <c r="DH389" s="303"/>
      <c r="DJ389" s="145"/>
      <c r="DK389" s="145"/>
      <c r="DL389" s="267">
        <v>723</v>
      </c>
      <c r="DM389" s="268" t="s">
        <v>1448</v>
      </c>
      <c r="DN389" s="269">
        <v>9</v>
      </c>
      <c r="DO389" s="171"/>
    </row>
    <row r="390" spans="4:119" s="115" customFormat="1" x14ac:dyDescent="0.25">
      <c r="D390" s="351"/>
      <c r="E390" s="351"/>
      <c r="F390" s="355"/>
      <c r="G390" s="356"/>
      <c r="H390" s="356"/>
      <c r="I390" s="355"/>
      <c r="J390" s="356"/>
      <c r="K390" s="355"/>
      <c r="L390" s="355"/>
      <c r="M390" s="355"/>
      <c r="N390" s="355"/>
      <c r="O390" s="355"/>
      <c r="P390" s="114"/>
      <c r="Q390" s="111"/>
      <c r="R390" s="111"/>
      <c r="T390" s="303"/>
      <c r="U390" s="357"/>
      <c r="V390" s="303"/>
      <c r="W390" s="358"/>
      <c r="X390" s="303"/>
      <c r="Y390" s="113"/>
      <c r="Z390" s="357"/>
      <c r="AA390" s="303"/>
      <c r="AB390" s="359"/>
      <c r="AC390" s="303"/>
      <c r="AD390" s="303"/>
      <c r="AE390" s="303"/>
      <c r="CO390" s="303"/>
      <c r="CQ390" s="351"/>
      <c r="CR390" s="351"/>
      <c r="CT390" s="351"/>
      <c r="CU390" s="351"/>
      <c r="CW390" s="351"/>
      <c r="CX390" s="351"/>
      <c r="CZ390" s="351"/>
      <c r="DA390" s="351"/>
      <c r="DC390" s="351"/>
      <c r="DD390" s="351"/>
      <c r="DG390" s="303"/>
      <c r="DH390" s="303"/>
      <c r="DJ390" s="145"/>
      <c r="DK390" s="145"/>
      <c r="DL390" s="267">
        <v>724</v>
      </c>
      <c r="DM390" s="268" t="s">
        <v>1449</v>
      </c>
      <c r="DN390" s="269">
        <v>10</v>
      </c>
      <c r="DO390" s="171"/>
    </row>
    <row r="391" spans="4:119" s="115" customFormat="1" x14ac:dyDescent="0.25">
      <c r="D391" s="351"/>
      <c r="E391" s="351"/>
      <c r="F391" s="355"/>
      <c r="G391" s="356"/>
      <c r="H391" s="356"/>
      <c r="I391" s="355"/>
      <c r="J391" s="356"/>
      <c r="K391" s="355"/>
      <c r="L391" s="355"/>
      <c r="M391" s="355"/>
      <c r="N391" s="355"/>
      <c r="O391" s="355"/>
      <c r="P391" s="114"/>
      <c r="Q391" s="111"/>
      <c r="R391" s="111"/>
      <c r="T391" s="303"/>
      <c r="U391" s="357"/>
      <c r="V391" s="303"/>
      <c r="W391" s="358"/>
      <c r="X391" s="303"/>
      <c r="Y391" s="113"/>
      <c r="Z391" s="357"/>
      <c r="AA391" s="303"/>
      <c r="AB391" s="359"/>
      <c r="AC391" s="303"/>
      <c r="AD391" s="303"/>
      <c r="AE391" s="303"/>
      <c r="CO391" s="303"/>
      <c r="CQ391" s="351"/>
      <c r="CR391" s="351"/>
      <c r="CT391" s="351"/>
      <c r="CU391" s="351"/>
      <c r="CW391" s="351"/>
      <c r="CX391" s="351"/>
      <c r="CZ391" s="351"/>
      <c r="DA391" s="351"/>
      <c r="DC391" s="351"/>
      <c r="DD391" s="351"/>
      <c r="DG391" s="303"/>
      <c r="DH391" s="303"/>
      <c r="DJ391" s="145"/>
      <c r="DK391" s="145"/>
      <c r="DL391" s="267">
        <v>731</v>
      </c>
      <c r="DM391" s="268" t="s">
        <v>1450</v>
      </c>
      <c r="DN391" s="269">
        <v>4</v>
      </c>
      <c r="DO391" s="171" t="s">
        <v>964</v>
      </c>
    </row>
    <row r="392" spans="4:119" s="115" customFormat="1" x14ac:dyDescent="0.25">
      <c r="D392" s="351"/>
      <c r="E392" s="351"/>
      <c r="F392" s="355"/>
      <c r="G392" s="356"/>
      <c r="H392" s="356"/>
      <c r="I392" s="355"/>
      <c r="J392" s="356"/>
      <c r="K392" s="355"/>
      <c r="L392" s="355"/>
      <c r="M392" s="355"/>
      <c r="N392" s="355"/>
      <c r="O392" s="355"/>
      <c r="P392" s="114"/>
      <c r="Q392" s="111"/>
      <c r="R392" s="111"/>
      <c r="T392" s="303"/>
      <c r="U392" s="357"/>
      <c r="V392" s="303"/>
      <c r="W392" s="358"/>
      <c r="X392" s="303"/>
      <c r="Y392" s="113"/>
      <c r="Z392" s="357"/>
      <c r="AA392" s="303"/>
      <c r="AB392" s="359"/>
      <c r="AC392" s="303"/>
      <c r="AD392" s="303"/>
      <c r="AE392" s="303"/>
      <c r="CO392" s="303"/>
      <c r="CQ392" s="351"/>
      <c r="CR392" s="351"/>
      <c r="CT392" s="351"/>
      <c r="CU392" s="351"/>
      <c r="CW392" s="351"/>
      <c r="CX392" s="351"/>
      <c r="CZ392" s="351"/>
      <c r="DA392" s="351"/>
      <c r="DC392" s="351"/>
      <c r="DD392" s="351"/>
      <c r="DG392" s="303"/>
      <c r="DH392" s="303"/>
      <c r="DJ392" s="145"/>
      <c r="DK392" s="145"/>
      <c r="DL392" s="267">
        <v>732</v>
      </c>
      <c r="DM392" s="268" t="s">
        <v>1451</v>
      </c>
      <c r="DN392" s="269">
        <v>5</v>
      </c>
      <c r="DO392" s="171" t="s">
        <v>964</v>
      </c>
    </row>
    <row r="393" spans="4:119" s="115" customFormat="1" x14ac:dyDescent="0.25">
      <c r="D393" s="351"/>
      <c r="E393" s="351"/>
      <c r="F393" s="355"/>
      <c r="G393" s="356"/>
      <c r="H393" s="356"/>
      <c r="I393" s="355"/>
      <c r="J393" s="356"/>
      <c r="K393" s="355"/>
      <c r="L393" s="355"/>
      <c r="M393" s="355"/>
      <c r="N393" s="355"/>
      <c r="O393" s="355"/>
      <c r="P393" s="114"/>
      <c r="Q393" s="111"/>
      <c r="R393" s="111"/>
      <c r="T393" s="303"/>
      <c r="U393" s="357"/>
      <c r="V393" s="303"/>
      <c r="W393" s="358"/>
      <c r="X393" s="303"/>
      <c r="Y393" s="113"/>
      <c r="Z393" s="357"/>
      <c r="AA393" s="303"/>
      <c r="AB393" s="359"/>
      <c r="AC393" s="303"/>
      <c r="AD393" s="303"/>
      <c r="AE393" s="303"/>
      <c r="CO393" s="303"/>
      <c r="CQ393" s="351"/>
      <c r="CR393" s="351"/>
      <c r="CT393" s="351"/>
      <c r="CU393" s="351"/>
      <c r="CW393" s="351"/>
      <c r="CX393" s="351"/>
      <c r="CZ393" s="351"/>
      <c r="DA393" s="351"/>
      <c r="DC393" s="351"/>
      <c r="DD393" s="351"/>
      <c r="DG393" s="303"/>
      <c r="DH393" s="303"/>
      <c r="DJ393" s="145"/>
      <c r="DK393" s="145"/>
      <c r="DL393" s="267">
        <v>733</v>
      </c>
      <c r="DM393" s="268" t="s">
        <v>1452</v>
      </c>
      <c r="DN393" s="269">
        <v>6</v>
      </c>
      <c r="DO393" s="171" t="s">
        <v>964</v>
      </c>
    </row>
    <row r="394" spans="4:119" s="115" customFormat="1" x14ac:dyDescent="0.25">
      <c r="D394" s="351"/>
      <c r="E394" s="351"/>
      <c r="F394" s="355"/>
      <c r="G394" s="356"/>
      <c r="H394" s="356"/>
      <c r="I394" s="355"/>
      <c r="J394" s="356"/>
      <c r="K394" s="355"/>
      <c r="L394" s="355"/>
      <c r="M394" s="355"/>
      <c r="N394" s="355"/>
      <c r="O394" s="355"/>
      <c r="P394" s="114"/>
      <c r="Q394" s="111"/>
      <c r="R394" s="111"/>
      <c r="T394" s="303"/>
      <c r="U394" s="357"/>
      <c r="V394" s="303"/>
      <c r="W394" s="358"/>
      <c r="X394" s="303"/>
      <c r="Y394" s="113"/>
      <c r="Z394" s="357"/>
      <c r="AA394" s="303"/>
      <c r="AB394" s="359"/>
      <c r="AC394" s="303"/>
      <c r="AD394" s="303"/>
      <c r="AE394" s="303"/>
      <c r="CO394" s="303"/>
      <c r="CQ394" s="351"/>
      <c r="CR394" s="351"/>
      <c r="CT394" s="351"/>
      <c r="CU394" s="351"/>
      <c r="CW394" s="351"/>
      <c r="CX394" s="351"/>
      <c r="CZ394" s="351"/>
      <c r="DA394" s="351"/>
      <c r="DC394" s="351"/>
      <c r="DD394" s="351"/>
      <c r="DG394" s="303"/>
      <c r="DH394" s="303"/>
      <c r="DJ394" s="145"/>
      <c r="DK394" s="145"/>
      <c r="DL394" s="267">
        <v>741</v>
      </c>
      <c r="DM394" s="268" t="s">
        <v>1453</v>
      </c>
      <c r="DN394" s="269">
        <v>7</v>
      </c>
      <c r="DO394" s="171" t="s">
        <v>965</v>
      </c>
    </row>
    <row r="395" spans="4:119" s="115" customFormat="1" x14ac:dyDescent="0.25">
      <c r="D395" s="351"/>
      <c r="E395" s="351"/>
      <c r="F395" s="355"/>
      <c r="G395" s="356"/>
      <c r="H395" s="356"/>
      <c r="I395" s="355"/>
      <c r="J395" s="356"/>
      <c r="K395" s="355"/>
      <c r="L395" s="355"/>
      <c r="M395" s="355"/>
      <c r="N395" s="355"/>
      <c r="O395" s="355"/>
      <c r="P395" s="114"/>
      <c r="Q395" s="111"/>
      <c r="R395" s="111"/>
      <c r="T395" s="303"/>
      <c r="U395" s="357"/>
      <c r="V395" s="303"/>
      <c r="W395" s="358"/>
      <c r="X395" s="303"/>
      <c r="Y395" s="113"/>
      <c r="Z395" s="357"/>
      <c r="AA395" s="303"/>
      <c r="AB395" s="359"/>
      <c r="AC395" s="303"/>
      <c r="AD395" s="303"/>
      <c r="AE395" s="303"/>
      <c r="CO395" s="303"/>
      <c r="CQ395" s="351"/>
      <c r="CR395" s="351"/>
      <c r="CT395" s="351"/>
      <c r="CU395" s="351"/>
      <c r="CW395" s="351"/>
      <c r="CX395" s="351"/>
      <c r="CZ395" s="351"/>
      <c r="DA395" s="351"/>
      <c r="DC395" s="351"/>
      <c r="DD395" s="351"/>
      <c r="DG395" s="303"/>
      <c r="DH395" s="303"/>
      <c r="DJ395" s="145"/>
      <c r="DK395" s="145"/>
      <c r="DL395" s="267">
        <v>742</v>
      </c>
      <c r="DM395" s="268" t="s">
        <v>1454</v>
      </c>
      <c r="DN395" s="269">
        <v>8</v>
      </c>
      <c r="DO395" s="171" t="s">
        <v>966</v>
      </c>
    </row>
    <row r="396" spans="4:119" s="115" customFormat="1" x14ac:dyDescent="0.25">
      <c r="D396" s="351"/>
      <c r="E396" s="351"/>
      <c r="F396" s="355"/>
      <c r="G396" s="356"/>
      <c r="H396" s="356"/>
      <c r="I396" s="355"/>
      <c r="J396" s="356"/>
      <c r="K396" s="355"/>
      <c r="L396" s="355"/>
      <c r="M396" s="355"/>
      <c r="N396" s="355"/>
      <c r="O396" s="355"/>
      <c r="P396" s="114"/>
      <c r="Q396" s="111"/>
      <c r="R396" s="111"/>
      <c r="T396" s="303"/>
      <c r="U396" s="357"/>
      <c r="V396" s="303"/>
      <c r="W396" s="358"/>
      <c r="X396" s="303"/>
      <c r="Y396" s="113"/>
      <c r="Z396" s="357"/>
      <c r="AA396" s="303"/>
      <c r="AB396" s="359"/>
      <c r="AC396" s="303"/>
      <c r="AD396" s="303"/>
      <c r="AE396" s="303"/>
      <c r="CO396" s="303"/>
      <c r="CQ396" s="351"/>
      <c r="CR396" s="351"/>
      <c r="CT396" s="351"/>
      <c r="CU396" s="351"/>
      <c r="CW396" s="351"/>
      <c r="CX396" s="351"/>
      <c r="CZ396" s="351"/>
      <c r="DA396" s="351"/>
      <c r="DC396" s="351"/>
      <c r="DD396" s="351"/>
      <c r="DG396" s="303"/>
      <c r="DH396" s="303"/>
      <c r="DJ396" s="145"/>
      <c r="DK396" s="145"/>
      <c r="DL396" s="267">
        <v>743</v>
      </c>
      <c r="DM396" s="268" t="s">
        <v>52</v>
      </c>
      <c r="DN396" s="269">
        <v>9</v>
      </c>
      <c r="DO396" s="171"/>
    </row>
    <row r="397" spans="4:119" s="115" customFormat="1" x14ac:dyDescent="0.25">
      <c r="D397" s="351"/>
      <c r="E397" s="351"/>
      <c r="F397" s="355"/>
      <c r="G397" s="356"/>
      <c r="H397" s="356"/>
      <c r="I397" s="355"/>
      <c r="J397" s="356"/>
      <c r="K397" s="355"/>
      <c r="L397" s="355"/>
      <c r="M397" s="355"/>
      <c r="N397" s="355"/>
      <c r="O397" s="355"/>
      <c r="P397" s="114"/>
      <c r="Q397" s="111"/>
      <c r="R397" s="111"/>
      <c r="T397" s="303"/>
      <c r="U397" s="357"/>
      <c r="V397" s="303"/>
      <c r="W397" s="358"/>
      <c r="X397" s="303"/>
      <c r="Y397" s="113"/>
      <c r="Z397" s="357"/>
      <c r="AA397" s="303"/>
      <c r="AB397" s="359"/>
      <c r="AC397" s="303"/>
      <c r="AD397" s="303"/>
      <c r="AE397" s="303"/>
      <c r="CO397" s="303"/>
      <c r="CQ397" s="351"/>
      <c r="CR397" s="351"/>
      <c r="CT397" s="351"/>
      <c r="CU397" s="351"/>
      <c r="CW397" s="351"/>
      <c r="CX397" s="351"/>
      <c r="CZ397" s="351"/>
      <c r="DA397" s="351"/>
      <c r="DC397" s="351"/>
      <c r="DD397" s="351"/>
      <c r="DG397" s="303"/>
      <c r="DH397" s="303"/>
      <c r="DJ397" s="145"/>
      <c r="DK397" s="145"/>
      <c r="DL397" s="267">
        <v>746</v>
      </c>
      <c r="DM397" s="268" t="s">
        <v>1455</v>
      </c>
      <c r="DN397" s="269">
        <v>4</v>
      </c>
      <c r="DO397" s="171"/>
    </row>
    <row r="398" spans="4:119" s="115" customFormat="1" x14ac:dyDescent="0.25">
      <c r="D398" s="351"/>
      <c r="E398" s="351"/>
      <c r="F398" s="355"/>
      <c r="G398" s="356"/>
      <c r="H398" s="356"/>
      <c r="I398" s="355"/>
      <c r="J398" s="356"/>
      <c r="K398" s="355"/>
      <c r="L398" s="355"/>
      <c r="M398" s="355"/>
      <c r="N398" s="355"/>
      <c r="O398" s="355"/>
      <c r="P398" s="114"/>
      <c r="Q398" s="111"/>
      <c r="R398" s="111"/>
      <c r="T398" s="303"/>
      <c r="U398" s="357"/>
      <c r="V398" s="303"/>
      <c r="W398" s="358"/>
      <c r="X398" s="303"/>
      <c r="Y398" s="113"/>
      <c r="Z398" s="357"/>
      <c r="AA398" s="303"/>
      <c r="AB398" s="359"/>
      <c r="AC398" s="303"/>
      <c r="AD398" s="303"/>
      <c r="AE398" s="303"/>
      <c r="CO398" s="303"/>
      <c r="CQ398" s="351"/>
      <c r="CR398" s="351"/>
      <c r="CT398" s="351"/>
      <c r="CU398" s="351"/>
      <c r="CW398" s="351"/>
      <c r="CX398" s="351"/>
      <c r="CZ398" s="351"/>
      <c r="DA398" s="351"/>
      <c r="DC398" s="351"/>
      <c r="DD398" s="351"/>
      <c r="DG398" s="303"/>
      <c r="DH398" s="303"/>
      <c r="DJ398" s="145"/>
      <c r="DK398" s="145"/>
      <c r="DL398" s="267">
        <v>747</v>
      </c>
      <c r="DM398" s="268" t="s">
        <v>1456</v>
      </c>
      <c r="DN398" s="269">
        <v>5</v>
      </c>
      <c r="DO398" s="171"/>
    </row>
    <row r="399" spans="4:119" s="115" customFormat="1" x14ac:dyDescent="0.25">
      <c r="D399" s="351"/>
      <c r="E399" s="351"/>
      <c r="F399" s="355"/>
      <c r="G399" s="356"/>
      <c r="H399" s="356"/>
      <c r="I399" s="355"/>
      <c r="J399" s="356"/>
      <c r="K399" s="355"/>
      <c r="L399" s="355"/>
      <c r="M399" s="355"/>
      <c r="N399" s="355"/>
      <c r="O399" s="355"/>
      <c r="P399" s="114"/>
      <c r="Q399" s="111"/>
      <c r="R399" s="111"/>
      <c r="T399" s="303"/>
      <c r="U399" s="357"/>
      <c r="V399" s="303"/>
      <c r="W399" s="358"/>
      <c r="X399" s="303"/>
      <c r="Y399" s="113"/>
      <c r="Z399" s="357"/>
      <c r="AA399" s="303"/>
      <c r="AB399" s="359"/>
      <c r="AC399" s="303"/>
      <c r="AD399" s="303"/>
      <c r="AE399" s="303"/>
      <c r="CO399" s="303"/>
      <c r="CQ399" s="351"/>
      <c r="CR399" s="351"/>
      <c r="CT399" s="351"/>
      <c r="CU399" s="351"/>
      <c r="CW399" s="351"/>
      <c r="CX399" s="351"/>
      <c r="CZ399" s="351"/>
      <c r="DA399" s="351"/>
      <c r="DC399" s="351"/>
      <c r="DD399" s="351"/>
      <c r="DG399" s="303"/>
      <c r="DH399" s="303"/>
      <c r="DJ399" s="145"/>
      <c r="DK399" s="145"/>
      <c r="DL399" s="267">
        <v>748</v>
      </c>
      <c r="DM399" s="268" t="s">
        <v>1457</v>
      </c>
      <c r="DN399" s="269">
        <v>6</v>
      </c>
      <c r="DO399" s="171"/>
    </row>
    <row r="400" spans="4:119" s="115" customFormat="1" x14ac:dyDescent="0.25">
      <c r="D400" s="351"/>
      <c r="E400" s="351"/>
      <c r="F400" s="355"/>
      <c r="G400" s="356"/>
      <c r="H400" s="356"/>
      <c r="I400" s="355"/>
      <c r="J400" s="356"/>
      <c r="K400" s="355"/>
      <c r="L400" s="355"/>
      <c r="M400" s="355"/>
      <c r="N400" s="355"/>
      <c r="O400" s="355"/>
      <c r="P400" s="114"/>
      <c r="Q400" s="111"/>
      <c r="R400" s="111"/>
      <c r="T400" s="303"/>
      <c r="U400" s="357"/>
      <c r="V400" s="303"/>
      <c r="W400" s="358"/>
      <c r="X400" s="303"/>
      <c r="Y400" s="113"/>
      <c r="Z400" s="357"/>
      <c r="AA400" s="303"/>
      <c r="AB400" s="359"/>
      <c r="AC400" s="303"/>
      <c r="AD400" s="303"/>
      <c r="AE400" s="303"/>
      <c r="CO400" s="303"/>
      <c r="CQ400" s="351"/>
      <c r="CR400" s="351"/>
      <c r="CT400" s="351"/>
      <c r="CU400" s="351"/>
      <c r="CW400" s="351"/>
      <c r="CX400" s="351"/>
      <c r="CZ400" s="351"/>
      <c r="DA400" s="351"/>
      <c r="DC400" s="351"/>
      <c r="DD400" s="351"/>
      <c r="DG400" s="303"/>
      <c r="DH400" s="303"/>
      <c r="DJ400" s="145"/>
      <c r="DK400" s="145"/>
      <c r="DL400" s="267">
        <v>749</v>
      </c>
      <c r="DM400" s="268" t="s">
        <v>1458</v>
      </c>
      <c r="DN400" s="269">
        <v>7</v>
      </c>
      <c r="DO400" s="171"/>
    </row>
    <row r="401" spans="4:119" s="115" customFormat="1" x14ac:dyDescent="0.25">
      <c r="D401" s="351"/>
      <c r="E401" s="351"/>
      <c r="F401" s="355"/>
      <c r="G401" s="356"/>
      <c r="H401" s="356"/>
      <c r="I401" s="355"/>
      <c r="J401" s="356"/>
      <c r="K401" s="355"/>
      <c r="L401" s="355"/>
      <c r="M401" s="355"/>
      <c r="N401" s="355"/>
      <c r="O401" s="355"/>
      <c r="P401" s="114"/>
      <c r="Q401" s="111"/>
      <c r="R401" s="111"/>
      <c r="T401" s="303"/>
      <c r="U401" s="357"/>
      <c r="V401" s="303"/>
      <c r="W401" s="358"/>
      <c r="X401" s="303"/>
      <c r="Y401" s="113"/>
      <c r="Z401" s="357"/>
      <c r="AA401" s="303"/>
      <c r="AB401" s="359"/>
      <c r="AC401" s="303"/>
      <c r="AD401" s="303"/>
      <c r="AE401" s="303"/>
      <c r="CO401" s="303"/>
      <c r="CQ401" s="351"/>
      <c r="CR401" s="351"/>
      <c r="CT401" s="351"/>
      <c r="CU401" s="351"/>
      <c r="CW401" s="351"/>
      <c r="CX401" s="351"/>
      <c r="CZ401" s="351"/>
      <c r="DA401" s="351"/>
      <c r="DC401" s="351"/>
      <c r="DD401" s="351"/>
      <c r="DG401" s="303"/>
      <c r="DH401" s="303"/>
      <c r="DJ401" s="145"/>
      <c r="DK401" s="145"/>
      <c r="DL401" s="267">
        <v>750</v>
      </c>
      <c r="DM401" s="268" t="s">
        <v>1492</v>
      </c>
      <c r="DN401" s="269">
        <v>9</v>
      </c>
      <c r="DO401" s="171" t="s">
        <v>951</v>
      </c>
    </row>
    <row r="402" spans="4:119" s="115" customFormat="1" x14ac:dyDescent="0.25">
      <c r="D402" s="351"/>
      <c r="E402" s="351"/>
      <c r="F402" s="355"/>
      <c r="G402" s="356"/>
      <c r="H402" s="356"/>
      <c r="I402" s="355"/>
      <c r="J402" s="356"/>
      <c r="K402" s="355"/>
      <c r="L402" s="355"/>
      <c r="M402" s="355"/>
      <c r="N402" s="355"/>
      <c r="O402" s="355"/>
      <c r="P402" s="114"/>
      <c r="Q402" s="111"/>
      <c r="R402" s="111"/>
      <c r="T402" s="303"/>
      <c r="U402" s="357"/>
      <c r="V402" s="303"/>
      <c r="W402" s="358"/>
      <c r="X402" s="303"/>
      <c r="Y402" s="113"/>
      <c r="Z402" s="357"/>
      <c r="AA402" s="303"/>
      <c r="AB402" s="359"/>
      <c r="AC402" s="303"/>
      <c r="AD402" s="303"/>
      <c r="AE402" s="303"/>
      <c r="CO402" s="303"/>
      <c r="CQ402" s="351"/>
      <c r="CR402" s="351"/>
      <c r="CT402" s="351"/>
      <c r="CU402" s="351"/>
      <c r="CW402" s="351"/>
      <c r="CX402" s="351"/>
      <c r="CZ402" s="351"/>
      <c r="DA402" s="351"/>
      <c r="DC402" s="351"/>
      <c r="DD402" s="351"/>
      <c r="DG402" s="303"/>
      <c r="DH402" s="303"/>
      <c r="DJ402" s="145"/>
      <c r="DK402" s="145"/>
      <c r="DL402" s="267">
        <v>751</v>
      </c>
      <c r="DM402" s="268" t="s">
        <v>1493</v>
      </c>
      <c r="DN402" s="269">
        <v>10</v>
      </c>
      <c r="DO402" s="171" t="s">
        <v>951</v>
      </c>
    </row>
    <row r="403" spans="4:119" s="115" customFormat="1" x14ac:dyDescent="0.25">
      <c r="D403" s="351"/>
      <c r="E403" s="351"/>
      <c r="F403" s="355"/>
      <c r="G403" s="356"/>
      <c r="H403" s="356"/>
      <c r="I403" s="355"/>
      <c r="J403" s="356"/>
      <c r="K403" s="355"/>
      <c r="L403" s="355"/>
      <c r="M403" s="355"/>
      <c r="N403" s="355"/>
      <c r="O403" s="355"/>
      <c r="P403" s="114"/>
      <c r="Q403" s="111"/>
      <c r="R403" s="111"/>
      <c r="T403" s="303"/>
      <c r="U403" s="357"/>
      <c r="V403" s="303"/>
      <c r="W403" s="358"/>
      <c r="X403" s="303"/>
      <c r="Y403" s="113"/>
      <c r="Z403" s="357"/>
      <c r="AA403" s="303"/>
      <c r="AB403" s="359"/>
      <c r="AC403" s="303"/>
      <c r="AD403" s="303"/>
      <c r="AE403" s="303"/>
      <c r="CO403" s="303"/>
      <c r="CQ403" s="351"/>
      <c r="CR403" s="351"/>
      <c r="CT403" s="351"/>
      <c r="CU403" s="351"/>
      <c r="CW403" s="351"/>
      <c r="CX403" s="351"/>
      <c r="CZ403" s="351"/>
      <c r="DA403" s="351"/>
      <c r="DC403" s="351"/>
      <c r="DD403" s="351"/>
      <c r="DG403" s="303"/>
      <c r="DH403" s="303"/>
      <c r="DJ403" s="145"/>
      <c r="DK403" s="145"/>
      <c r="DL403" s="267">
        <v>752</v>
      </c>
      <c r="DM403" s="268" t="s">
        <v>1494</v>
      </c>
      <c r="DN403" s="269">
        <v>11</v>
      </c>
      <c r="DO403" s="171" t="s">
        <v>951</v>
      </c>
    </row>
    <row r="404" spans="4:119" s="115" customFormat="1" x14ac:dyDescent="0.25">
      <c r="D404" s="351"/>
      <c r="E404" s="351"/>
      <c r="F404" s="355"/>
      <c r="G404" s="356"/>
      <c r="H404" s="356"/>
      <c r="I404" s="355"/>
      <c r="J404" s="356"/>
      <c r="K404" s="355"/>
      <c r="L404" s="355"/>
      <c r="M404" s="355"/>
      <c r="N404" s="355"/>
      <c r="O404" s="355"/>
      <c r="P404" s="114"/>
      <c r="Q404" s="111"/>
      <c r="R404" s="111"/>
      <c r="T404" s="303"/>
      <c r="U404" s="357"/>
      <c r="V404" s="303"/>
      <c r="W404" s="358"/>
      <c r="X404" s="303"/>
      <c r="Y404" s="113"/>
      <c r="Z404" s="357"/>
      <c r="AA404" s="303"/>
      <c r="AB404" s="359"/>
      <c r="AC404" s="303"/>
      <c r="AD404" s="303"/>
      <c r="AE404" s="303"/>
      <c r="CO404" s="303"/>
      <c r="CQ404" s="351"/>
      <c r="CR404" s="351"/>
      <c r="CT404" s="351"/>
      <c r="CU404" s="351"/>
      <c r="CW404" s="351"/>
      <c r="CX404" s="351"/>
      <c r="CZ404" s="351"/>
      <c r="DA404" s="351"/>
      <c r="DC404" s="351"/>
      <c r="DD404" s="351"/>
      <c r="DG404" s="303"/>
      <c r="DH404" s="303"/>
      <c r="DJ404" s="145"/>
      <c r="DK404" s="145"/>
      <c r="DL404" s="267">
        <v>753</v>
      </c>
      <c r="DM404" s="268" t="s">
        <v>1495</v>
      </c>
      <c r="DN404" s="269">
        <v>12</v>
      </c>
      <c r="DO404" s="171" t="s">
        <v>951</v>
      </c>
    </row>
    <row r="405" spans="4:119" s="115" customFormat="1" x14ac:dyDescent="0.25">
      <c r="D405" s="351"/>
      <c r="E405" s="351"/>
      <c r="F405" s="355"/>
      <c r="G405" s="356"/>
      <c r="H405" s="356"/>
      <c r="I405" s="355"/>
      <c r="J405" s="356"/>
      <c r="K405" s="355"/>
      <c r="L405" s="355"/>
      <c r="M405" s="355"/>
      <c r="N405" s="355"/>
      <c r="O405" s="355"/>
      <c r="P405" s="114"/>
      <c r="Q405" s="111"/>
      <c r="R405" s="111"/>
      <c r="T405" s="303"/>
      <c r="U405" s="357"/>
      <c r="V405" s="303"/>
      <c r="W405" s="358"/>
      <c r="X405" s="303"/>
      <c r="Y405" s="113"/>
      <c r="Z405" s="357"/>
      <c r="AA405" s="303"/>
      <c r="AB405" s="359"/>
      <c r="AC405" s="303"/>
      <c r="AD405" s="303"/>
      <c r="AE405" s="303"/>
      <c r="CO405" s="303"/>
      <c r="CQ405" s="351"/>
      <c r="CR405" s="351"/>
      <c r="CT405" s="351"/>
      <c r="CU405" s="351"/>
      <c r="CW405" s="351"/>
      <c r="CX405" s="351"/>
      <c r="CZ405" s="351"/>
      <c r="DA405" s="351"/>
      <c r="DC405" s="351"/>
      <c r="DD405" s="351"/>
      <c r="DG405" s="303"/>
      <c r="DH405" s="303"/>
      <c r="DJ405" s="145"/>
      <c r="DK405" s="145"/>
      <c r="DL405" s="267">
        <v>755</v>
      </c>
      <c r="DM405" s="268" t="s">
        <v>1459</v>
      </c>
      <c r="DN405" s="269">
        <v>6</v>
      </c>
      <c r="DO405" s="171"/>
    </row>
    <row r="406" spans="4:119" s="115" customFormat="1" x14ac:dyDescent="0.25">
      <c r="D406" s="351"/>
      <c r="E406" s="351"/>
      <c r="F406" s="355"/>
      <c r="G406" s="356"/>
      <c r="H406" s="356"/>
      <c r="I406" s="355"/>
      <c r="J406" s="356"/>
      <c r="K406" s="355"/>
      <c r="L406" s="355"/>
      <c r="M406" s="355"/>
      <c r="N406" s="355"/>
      <c r="O406" s="355"/>
      <c r="P406" s="114"/>
      <c r="Q406" s="111"/>
      <c r="R406" s="111"/>
      <c r="T406" s="303"/>
      <c r="U406" s="357"/>
      <c r="V406" s="303"/>
      <c r="W406" s="358"/>
      <c r="X406" s="303"/>
      <c r="Y406" s="113"/>
      <c r="Z406" s="357"/>
      <c r="AA406" s="303"/>
      <c r="AB406" s="359"/>
      <c r="AC406" s="303"/>
      <c r="AD406" s="303"/>
      <c r="AE406" s="303"/>
      <c r="CO406" s="303"/>
      <c r="CQ406" s="351"/>
      <c r="CR406" s="351"/>
      <c r="CT406" s="351"/>
      <c r="CU406" s="351"/>
      <c r="CW406" s="351"/>
      <c r="CX406" s="351"/>
      <c r="CZ406" s="351"/>
      <c r="DA406" s="351"/>
      <c r="DC406" s="351"/>
      <c r="DD406" s="351"/>
      <c r="DG406" s="303"/>
      <c r="DH406" s="303"/>
      <c r="DJ406" s="145"/>
      <c r="DK406" s="145"/>
      <c r="DL406" s="267">
        <v>756</v>
      </c>
      <c r="DM406" s="268" t="s">
        <v>1460</v>
      </c>
      <c r="DN406" s="269">
        <v>7</v>
      </c>
      <c r="DO406" s="171"/>
    </row>
    <row r="407" spans="4:119" s="115" customFormat="1" x14ac:dyDescent="0.25">
      <c r="D407" s="351"/>
      <c r="E407" s="351"/>
      <c r="F407" s="355"/>
      <c r="G407" s="356"/>
      <c r="H407" s="356"/>
      <c r="I407" s="355"/>
      <c r="J407" s="356"/>
      <c r="K407" s="355"/>
      <c r="L407" s="355"/>
      <c r="M407" s="355"/>
      <c r="N407" s="355"/>
      <c r="O407" s="355"/>
      <c r="P407" s="114"/>
      <c r="Q407" s="111"/>
      <c r="R407" s="111"/>
      <c r="T407" s="303"/>
      <c r="U407" s="357"/>
      <c r="V407" s="303"/>
      <c r="W407" s="358"/>
      <c r="X407" s="303"/>
      <c r="Y407" s="113"/>
      <c r="Z407" s="357"/>
      <c r="AA407" s="303"/>
      <c r="AB407" s="359"/>
      <c r="AC407" s="303"/>
      <c r="AD407" s="303"/>
      <c r="AE407" s="303"/>
      <c r="CO407" s="303"/>
      <c r="CQ407" s="351"/>
      <c r="CR407" s="351"/>
      <c r="CT407" s="351"/>
      <c r="CU407" s="351"/>
      <c r="CW407" s="351"/>
      <c r="CX407" s="351"/>
      <c r="CZ407" s="351"/>
      <c r="DA407" s="351"/>
      <c r="DC407" s="351"/>
      <c r="DD407" s="351"/>
      <c r="DG407" s="303"/>
      <c r="DH407" s="303"/>
      <c r="DJ407" s="145"/>
      <c r="DK407" s="145"/>
      <c r="DL407" s="267">
        <v>757</v>
      </c>
      <c r="DM407" s="268" t="s">
        <v>1461</v>
      </c>
      <c r="DN407" s="269">
        <v>8</v>
      </c>
      <c r="DO407" s="171"/>
    </row>
    <row r="408" spans="4:119" s="115" customFormat="1" x14ac:dyDescent="0.25">
      <c r="D408" s="351"/>
      <c r="E408" s="351"/>
      <c r="F408" s="355"/>
      <c r="G408" s="356"/>
      <c r="H408" s="356"/>
      <c r="I408" s="355"/>
      <c r="J408" s="356"/>
      <c r="K408" s="355"/>
      <c r="L408" s="355"/>
      <c r="M408" s="355"/>
      <c r="N408" s="355"/>
      <c r="O408" s="355"/>
      <c r="P408" s="114"/>
      <c r="Q408" s="111"/>
      <c r="R408" s="111"/>
      <c r="T408" s="303"/>
      <c r="U408" s="357"/>
      <c r="V408" s="303"/>
      <c r="W408" s="358"/>
      <c r="X408" s="303"/>
      <c r="Y408" s="113"/>
      <c r="Z408" s="357"/>
      <c r="AA408" s="303"/>
      <c r="AB408" s="359"/>
      <c r="AC408" s="303"/>
      <c r="AD408" s="303"/>
      <c r="AE408" s="303"/>
      <c r="CO408" s="303"/>
      <c r="CQ408" s="351"/>
      <c r="CR408" s="351"/>
      <c r="CT408" s="351"/>
      <c r="CU408" s="351"/>
      <c r="CW408" s="351"/>
      <c r="CX408" s="351"/>
      <c r="CZ408" s="351"/>
      <c r="DA408" s="351"/>
      <c r="DC408" s="351"/>
      <c r="DD408" s="351"/>
      <c r="DG408" s="303"/>
      <c r="DH408" s="303"/>
      <c r="DJ408" s="145"/>
      <c r="DK408" s="145"/>
      <c r="DL408" s="267">
        <v>758</v>
      </c>
      <c r="DM408" s="268" t="s">
        <v>1462</v>
      </c>
      <c r="DN408" s="269">
        <v>9</v>
      </c>
      <c r="DO408" s="171"/>
    </row>
    <row r="409" spans="4:119" s="115" customFormat="1" x14ac:dyDescent="0.25">
      <c r="D409" s="351"/>
      <c r="E409" s="351"/>
      <c r="F409" s="355"/>
      <c r="G409" s="356"/>
      <c r="H409" s="356"/>
      <c r="I409" s="355"/>
      <c r="J409" s="356"/>
      <c r="K409" s="355"/>
      <c r="L409" s="355"/>
      <c r="M409" s="355"/>
      <c r="N409" s="355"/>
      <c r="O409" s="355"/>
      <c r="P409" s="114"/>
      <c r="Q409" s="111"/>
      <c r="R409" s="111"/>
      <c r="T409" s="303"/>
      <c r="U409" s="357"/>
      <c r="V409" s="303"/>
      <c r="W409" s="358"/>
      <c r="X409" s="303"/>
      <c r="Y409" s="113"/>
      <c r="Z409" s="357"/>
      <c r="AA409" s="303"/>
      <c r="AB409" s="359"/>
      <c r="AC409" s="303"/>
      <c r="AD409" s="303"/>
      <c r="AE409" s="303"/>
      <c r="CO409" s="303"/>
      <c r="CQ409" s="351"/>
      <c r="CR409" s="351"/>
      <c r="CT409" s="351"/>
      <c r="CU409" s="351"/>
      <c r="CW409" s="351"/>
      <c r="CX409" s="351"/>
      <c r="CZ409" s="351"/>
      <c r="DA409" s="351"/>
      <c r="DC409" s="351"/>
      <c r="DD409" s="351"/>
      <c r="DG409" s="303"/>
      <c r="DH409" s="303"/>
      <c r="DJ409" s="145"/>
      <c r="DK409" s="145"/>
      <c r="DL409" s="267">
        <v>759</v>
      </c>
      <c r="DM409" s="268" t="s">
        <v>1463</v>
      </c>
      <c r="DN409" s="269">
        <v>10</v>
      </c>
      <c r="DO409" s="171"/>
    </row>
    <row r="410" spans="4:119" s="115" customFormat="1" x14ac:dyDescent="0.25">
      <c r="D410" s="351"/>
      <c r="E410" s="351"/>
      <c r="F410" s="355"/>
      <c r="G410" s="356"/>
      <c r="H410" s="356"/>
      <c r="I410" s="355"/>
      <c r="J410" s="356"/>
      <c r="K410" s="355"/>
      <c r="L410" s="355"/>
      <c r="M410" s="355"/>
      <c r="N410" s="355"/>
      <c r="O410" s="355"/>
      <c r="P410" s="114"/>
      <c r="Q410" s="111"/>
      <c r="R410" s="111"/>
      <c r="T410" s="303"/>
      <c r="U410" s="357"/>
      <c r="V410" s="303"/>
      <c r="W410" s="358"/>
      <c r="X410" s="303"/>
      <c r="Y410" s="113"/>
      <c r="Z410" s="357"/>
      <c r="AA410" s="303"/>
      <c r="AB410" s="359"/>
      <c r="AC410" s="303"/>
      <c r="AD410" s="303"/>
      <c r="AE410" s="303"/>
      <c r="CO410" s="303"/>
      <c r="CQ410" s="351"/>
      <c r="CR410" s="351"/>
      <c r="CT410" s="351"/>
      <c r="CU410" s="351"/>
      <c r="CW410" s="351"/>
      <c r="CX410" s="351"/>
      <c r="CZ410" s="351"/>
      <c r="DA410" s="351"/>
      <c r="DC410" s="351"/>
      <c r="DD410" s="351"/>
      <c r="DG410" s="303"/>
      <c r="DH410" s="303"/>
      <c r="DJ410" s="145"/>
      <c r="DK410" s="145"/>
      <c r="DL410" s="267">
        <v>760</v>
      </c>
      <c r="DM410" s="268" t="s">
        <v>1464</v>
      </c>
      <c r="DN410" s="269">
        <v>6</v>
      </c>
      <c r="DO410" s="171"/>
    </row>
    <row r="411" spans="4:119" s="115" customFormat="1" x14ac:dyDescent="0.25">
      <c r="D411" s="351"/>
      <c r="E411" s="351"/>
      <c r="F411" s="355"/>
      <c r="G411" s="356"/>
      <c r="H411" s="356"/>
      <c r="I411" s="355"/>
      <c r="J411" s="356"/>
      <c r="K411" s="355"/>
      <c r="L411" s="355"/>
      <c r="M411" s="355"/>
      <c r="N411" s="355"/>
      <c r="O411" s="355"/>
      <c r="P411" s="114"/>
      <c r="Q411" s="111"/>
      <c r="R411" s="111"/>
      <c r="T411" s="303"/>
      <c r="U411" s="357"/>
      <c r="V411" s="303"/>
      <c r="W411" s="358"/>
      <c r="X411" s="303"/>
      <c r="Y411" s="113"/>
      <c r="Z411" s="357"/>
      <c r="AA411" s="303"/>
      <c r="AB411" s="359"/>
      <c r="AC411" s="303"/>
      <c r="AD411" s="303"/>
      <c r="AE411" s="303"/>
      <c r="CO411" s="303"/>
      <c r="CQ411" s="351"/>
      <c r="CR411" s="351"/>
      <c r="CT411" s="351"/>
      <c r="CU411" s="351"/>
      <c r="CW411" s="351"/>
      <c r="CX411" s="351"/>
      <c r="CZ411" s="351"/>
      <c r="DA411" s="351"/>
      <c r="DC411" s="351"/>
      <c r="DD411" s="351"/>
      <c r="DG411" s="303"/>
      <c r="DH411" s="303"/>
      <c r="DJ411" s="145"/>
      <c r="DK411" s="145"/>
      <c r="DL411" s="267">
        <v>761</v>
      </c>
      <c r="DM411" s="268" t="s">
        <v>1465</v>
      </c>
      <c r="DN411" s="269">
        <v>7</v>
      </c>
      <c r="DO411" s="171"/>
    </row>
    <row r="412" spans="4:119" s="115" customFormat="1" x14ac:dyDescent="0.25">
      <c r="D412" s="351"/>
      <c r="E412" s="351"/>
      <c r="F412" s="355"/>
      <c r="G412" s="356"/>
      <c r="H412" s="356"/>
      <c r="I412" s="355"/>
      <c r="J412" s="356"/>
      <c r="K412" s="355"/>
      <c r="L412" s="355"/>
      <c r="M412" s="355"/>
      <c r="N412" s="355"/>
      <c r="O412" s="355"/>
      <c r="P412" s="114"/>
      <c r="Q412" s="111"/>
      <c r="R412" s="111"/>
      <c r="T412" s="303"/>
      <c r="U412" s="357"/>
      <c r="V412" s="303"/>
      <c r="W412" s="358"/>
      <c r="X412" s="303"/>
      <c r="Y412" s="113"/>
      <c r="Z412" s="357"/>
      <c r="AA412" s="303"/>
      <c r="AB412" s="359"/>
      <c r="AC412" s="303"/>
      <c r="AD412" s="303"/>
      <c r="AE412" s="303"/>
      <c r="CO412" s="303"/>
      <c r="CQ412" s="351"/>
      <c r="CR412" s="351"/>
      <c r="CT412" s="351"/>
      <c r="CU412" s="351"/>
      <c r="CW412" s="351"/>
      <c r="CX412" s="351"/>
      <c r="CZ412" s="351"/>
      <c r="DA412" s="351"/>
      <c r="DC412" s="351"/>
      <c r="DD412" s="351"/>
      <c r="DG412" s="303"/>
      <c r="DH412" s="303"/>
      <c r="DJ412" s="145"/>
      <c r="DK412" s="145"/>
      <c r="DL412" s="267">
        <v>762</v>
      </c>
      <c r="DM412" s="268" t="s">
        <v>1466</v>
      </c>
      <c r="DN412" s="269">
        <v>8</v>
      </c>
      <c r="DO412" s="171"/>
    </row>
    <row r="413" spans="4:119" s="115" customFormat="1" x14ac:dyDescent="0.25">
      <c r="D413" s="351"/>
      <c r="E413" s="351"/>
      <c r="F413" s="355"/>
      <c r="G413" s="356"/>
      <c r="H413" s="356"/>
      <c r="I413" s="355"/>
      <c r="J413" s="356"/>
      <c r="K413" s="355"/>
      <c r="L413" s="355"/>
      <c r="M413" s="355"/>
      <c r="N413" s="355"/>
      <c r="O413" s="355"/>
      <c r="P413" s="114"/>
      <c r="Q413" s="111"/>
      <c r="R413" s="111"/>
      <c r="T413" s="303"/>
      <c r="U413" s="357"/>
      <c r="V413" s="303"/>
      <c r="W413" s="358"/>
      <c r="X413" s="303"/>
      <c r="Y413" s="113"/>
      <c r="Z413" s="357"/>
      <c r="AA413" s="303"/>
      <c r="AB413" s="359"/>
      <c r="AC413" s="303"/>
      <c r="AD413" s="303"/>
      <c r="AE413" s="303"/>
      <c r="CO413" s="303"/>
      <c r="CQ413" s="351"/>
      <c r="CR413" s="351"/>
      <c r="CT413" s="351"/>
      <c r="CU413" s="351"/>
      <c r="CW413" s="351"/>
      <c r="CX413" s="351"/>
      <c r="CZ413" s="351"/>
      <c r="DA413" s="351"/>
      <c r="DC413" s="351"/>
      <c r="DD413" s="351"/>
      <c r="DG413" s="303"/>
      <c r="DH413" s="303"/>
      <c r="DJ413" s="145"/>
      <c r="DK413" s="145"/>
      <c r="DL413" s="267">
        <v>763</v>
      </c>
      <c r="DM413" s="268" t="s">
        <v>1467</v>
      </c>
      <c r="DN413" s="269">
        <v>9</v>
      </c>
      <c r="DO413" s="171"/>
    </row>
    <row r="414" spans="4:119" s="115" customFormat="1" x14ac:dyDescent="0.25">
      <c r="D414" s="351"/>
      <c r="E414" s="351"/>
      <c r="F414" s="355"/>
      <c r="G414" s="356"/>
      <c r="H414" s="356"/>
      <c r="I414" s="355"/>
      <c r="J414" s="356"/>
      <c r="K414" s="355"/>
      <c r="L414" s="355"/>
      <c r="M414" s="355"/>
      <c r="N414" s="355"/>
      <c r="O414" s="355"/>
      <c r="P414" s="114"/>
      <c r="Q414" s="111"/>
      <c r="R414" s="111"/>
      <c r="T414" s="303"/>
      <c r="U414" s="357"/>
      <c r="V414" s="303"/>
      <c r="W414" s="358"/>
      <c r="X414" s="303"/>
      <c r="Y414" s="113"/>
      <c r="Z414" s="357"/>
      <c r="AA414" s="303"/>
      <c r="AB414" s="359"/>
      <c r="AC414" s="303"/>
      <c r="AD414" s="303"/>
      <c r="AE414" s="303"/>
      <c r="CO414" s="303"/>
      <c r="CQ414" s="351"/>
      <c r="CR414" s="351"/>
      <c r="CT414" s="351"/>
      <c r="CU414" s="351"/>
      <c r="CW414" s="351"/>
      <c r="CX414" s="351"/>
      <c r="CZ414" s="351"/>
      <c r="DA414" s="351"/>
      <c r="DC414" s="351"/>
      <c r="DD414" s="351"/>
      <c r="DG414" s="303"/>
      <c r="DH414" s="303"/>
      <c r="DJ414" s="145"/>
      <c r="DK414" s="145"/>
      <c r="DL414" s="267">
        <v>764</v>
      </c>
      <c r="DM414" s="268" t="s">
        <v>1468</v>
      </c>
      <c r="DN414" s="269">
        <v>10</v>
      </c>
      <c r="DO414" s="171"/>
    </row>
    <row r="415" spans="4:119" s="115" customFormat="1" x14ac:dyDescent="0.25">
      <c r="D415" s="351"/>
      <c r="E415" s="351"/>
      <c r="F415" s="355"/>
      <c r="G415" s="356"/>
      <c r="H415" s="356"/>
      <c r="I415" s="355"/>
      <c r="J415" s="356"/>
      <c r="K415" s="355"/>
      <c r="L415" s="355"/>
      <c r="M415" s="355"/>
      <c r="N415" s="355"/>
      <c r="O415" s="355"/>
      <c r="P415" s="114"/>
      <c r="Q415" s="111"/>
      <c r="R415" s="111"/>
      <c r="T415" s="303"/>
      <c r="U415" s="357"/>
      <c r="V415" s="303"/>
      <c r="W415" s="358"/>
      <c r="X415" s="303"/>
      <c r="Y415" s="113"/>
      <c r="Z415" s="357"/>
      <c r="AA415" s="303"/>
      <c r="AB415" s="359"/>
      <c r="AC415" s="303"/>
      <c r="AD415" s="303"/>
      <c r="AE415" s="303"/>
      <c r="CO415" s="303"/>
      <c r="CQ415" s="351"/>
      <c r="CR415" s="351"/>
      <c r="CT415" s="351"/>
      <c r="CU415" s="351"/>
      <c r="CW415" s="351"/>
      <c r="CX415" s="351"/>
      <c r="CZ415" s="351"/>
      <c r="DA415" s="351"/>
      <c r="DC415" s="351"/>
      <c r="DD415" s="351"/>
      <c r="DG415" s="303"/>
      <c r="DH415" s="303"/>
      <c r="DJ415" s="145"/>
      <c r="DK415" s="145"/>
      <c r="DL415" s="267">
        <v>770</v>
      </c>
      <c r="DM415" s="268" t="s">
        <v>1469</v>
      </c>
      <c r="DN415" s="269">
        <v>6</v>
      </c>
      <c r="DO415" s="171"/>
    </row>
    <row r="416" spans="4:119" s="115" customFormat="1" x14ac:dyDescent="0.25">
      <c r="D416" s="351"/>
      <c r="E416" s="351"/>
      <c r="F416" s="355"/>
      <c r="G416" s="356"/>
      <c r="H416" s="356"/>
      <c r="I416" s="355"/>
      <c r="J416" s="356"/>
      <c r="K416" s="355"/>
      <c r="L416" s="355"/>
      <c r="M416" s="355"/>
      <c r="N416" s="355"/>
      <c r="O416" s="355"/>
      <c r="P416" s="114"/>
      <c r="Q416" s="111"/>
      <c r="R416" s="111"/>
      <c r="T416" s="303"/>
      <c r="U416" s="357"/>
      <c r="V416" s="303"/>
      <c r="W416" s="358"/>
      <c r="X416" s="303"/>
      <c r="Y416" s="113"/>
      <c r="Z416" s="357"/>
      <c r="AA416" s="303"/>
      <c r="AB416" s="359"/>
      <c r="AC416" s="303"/>
      <c r="AD416" s="303"/>
      <c r="AE416" s="303"/>
      <c r="CO416" s="303"/>
      <c r="CQ416" s="351"/>
      <c r="CR416" s="351"/>
      <c r="CT416" s="351"/>
      <c r="CU416" s="351"/>
      <c r="CW416" s="351"/>
      <c r="CX416" s="351"/>
      <c r="CZ416" s="351"/>
      <c r="DA416" s="351"/>
      <c r="DC416" s="351"/>
      <c r="DD416" s="351"/>
      <c r="DG416" s="303"/>
      <c r="DH416" s="303"/>
      <c r="DJ416" s="145"/>
      <c r="DK416" s="145"/>
      <c r="DL416" s="267">
        <v>771</v>
      </c>
      <c r="DM416" s="268" t="s">
        <v>1470</v>
      </c>
      <c r="DN416" s="269">
        <v>7</v>
      </c>
      <c r="DO416" s="171" t="s">
        <v>951</v>
      </c>
    </row>
    <row r="417" spans="4:119" s="115" customFormat="1" x14ac:dyDescent="0.25">
      <c r="D417" s="351"/>
      <c r="E417" s="351"/>
      <c r="F417" s="355"/>
      <c r="G417" s="356"/>
      <c r="H417" s="356"/>
      <c r="I417" s="355"/>
      <c r="J417" s="356"/>
      <c r="K417" s="355"/>
      <c r="L417" s="355"/>
      <c r="M417" s="355"/>
      <c r="N417" s="355"/>
      <c r="O417" s="355"/>
      <c r="P417" s="114"/>
      <c r="Q417" s="111"/>
      <c r="R417" s="111"/>
      <c r="T417" s="303"/>
      <c r="U417" s="357"/>
      <c r="V417" s="303"/>
      <c r="W417" s="358"/>
      <c r="X417" s="303"/>
      <c r="Y417" s="113"/>
      <c r="Z417" s="357"/>
      <c r="AA417" s="303"/>
      <c r="AB417" s="359"/>
      <c r="AC417" s="303"/>
      <c r="AD417" s="303"/>
      <c r="AE417" s="303"/>
      <c r="CO417" s="303"/>
      <c r="CQ417" s="351"/>
      <c r="CR417" s="351"/>
      <c r="CT417" s="351"/>
      <c r="CU417" s="351"/>
      <c r="CW417" s="351"/>
      <c r="CX417" s="351"/>
      <c r="CZ417" s="351"/>
      <c r="DA417" s="351"/>
      <c r="DC417" s="351"/>
      <c r="DD417" s="351"/>
      <c r="DG417" s="303"/>
      <c r="DH417" s="303"/>
      <c r="DJ417" s="145"/>
      <c r="DK417" s="145"/>
      <c r="DL417" s="267">
        <v>772</v>
      </c>
      <c r="DM417" s="268" t="s">
        <v>1471</v>
      </c>
      <c r="DN417" s="269">
        <v>8</v>
      </c>
      <c r="DO417" s="171" t="s">
        <v>951</v>
      </c>
    </row>
    <row r="418" spans="4:119" s="115" customFormat="1" x14ac:dyDescent="0.25">
      <c r="D418" s="351"/>
      <c r="E418" s="351"/>
      <c r="F418" s="355"/>
      <c r="G418" s="356"/>
      <c r="H418" s="356"/>
      <c r="I418" s="355"/>
      <c r="J418" s="356"/>
      <c r="K418" s="355"/>
      <c r="L418" s="355"/>
      <c r="M418" s="355"/>
      <c r="N418" s="355"/>
      <c r="O418" s="355"/>
      <c r="P418" s="114"/>
      <c r="Q418" s="111"/>
      <c r="R418" s="111"/>
      <c r="T418" s="303"/>
      <c r="U418" s="357"/>
      <c r="V418" s="303"/>
      <c r="W418" s="358"/>
      <c r="X418" s="303"/>
      <c r="Y418" s="113"/>
      <c r="Z418" s="357"/>
      <c r="AA418" s="303"/>
      <c r="AB418" s="359"/>
      <c r="AC418" s="303"/>
      <c r="AD418" s="303"/>
      <c r="AE418" s="303"/>
      <c r="CO418" s="303"/>
      <c r="CQ418" s="351"/>
      <c r="CR418" s="351"/>
      <c r="CT418" s="351"/>
      <c r="CU418" s="351"/>
      <c r="CW418" s="351"/>
      <c r="CX418" s="351"/>
      <c r="CZ418" s="351"/>
      <c r="DA418" s="351"/>
      <c r="DC418" s="351"/>
      <c r="DD418" s="351"/>
      <c r="DG418" s="303"/>
      <c r="DH418" s="303"/>
      <c r="DJ418" s="145"/>
      <c r="DK418" s="145"/>
      <c r="DL418" s="267">
        <v>773</v>
      </c>
      <c r="DM418" s="268" t="s">
        <v>1472</v>
      </c>
      <c r="DN418" s="269">
        <v>9</v>
      </c>
      <c r="DO418" s="171" t="s">
        <v>951</v>
      </c>
    </row>
    <row r="419" spans="4:119" s="115" customFormat="1" x14ac:dyDescent="0.25">
      <c r="D419" s="351"/>
      <c r="E419" s="351"/>
      <c r="F419" s="355"/>
      <c r="G419" s="356"/>
      <c r="H419" s="356"/>
      <c r="I419" s="355"/>
      <c r="J419" s="356"/>
      <c r="K419" s="355"/>
      <c r="L419" s="355"/>
      <c r="M419" s="355"/>
      <c r="N419" s="355"/>
      <c r="O419" s="355"/>
      <c r="P419" s="114"/>
      <c r="Q419" s="111"/>
      <c r="R419" s="111"/>
      <c r="T419" s="303"/>
      <c r="U419" s="357"/>
      <c r="V419" s="303"/>
      <c r="W419" s="358"/>
      <c r="X419" s="303"/>
      <c r="Y419" s="113"/>
      <c r="Z419" s="357"/>
      <c r="AA419" s="303"/>
      <c r="AB419" s="359"/>
      <c r="AC419" s="303"/>
      <c r="AD419" s="303"/>
      <c r="AE419" s="303"/>
      <c r="CO419" s="303"/>
      <c r="CQ419" s="351"/>
      <c r="CR419" s="351"/>
      <c r="CT419" s="351"/>
      <c r="CU419" s="351"/>
      <c r="CW419" s="351"/>
      <c r="CX419" s="351"/>
      <c r="CZ419" s="351"/>
      <c r="DA419" s="351"/>
      <c r="DC419" s="351"/>
      <c r="DD419" s="351"/>
      <c r="DG419" s="303"/>
      <c r="DH419" s="303"/>
      <c r="DJ419" s="145"/>
      <c r="DK419" s="145"/>
      <c r="DL419" s="267">
        <v>774</v>
      </c>
      <c r="DM419" s="268" t="s">
        <v>1473</v>
      </c>
      <c r="DN419" s="269">
        <v>10</v>
      </c>
      <c r="DO419" s="171" t="s">
        <v>951</v>
      </c>
    </row>
    <row r="420" spans="4:119" s="115" customFormat="1" x14ac:dyDescent="0.25">
      <c r="D420" s="351"/>
      <c r="E420" s="351"/>
      <c r="F420" s="355"/>
      <c r="G420" s="356"/>
      <c r="H420" s="356"/>
      <c r="I420" s="355"/>
      <c r="J420" s="356"/>
      <c r="K420" s="355"/>
      <c r="L420" s="355"/>
      <c r="M420" s="355"/>
      <c r="N420" s="355"/>
      <c r="O420" s="355"/>
      <c r="P420" s="114"/>
      <c r="Q420" s="111"/>
      <c r="R420" s="111"/>
      <c r="T420" s="303"/>
      <c r="U420" s="357"/>
      <c r="V420" s="303"/>
      <c r="W420" s="358"/>
      <c r="X420" s="303"/>
      <c r="Y420" s="113"/>
      <c r="Z420" s="357"/>
      <c r="AA420" s="303"/>
      <c r="AB420" s="359"/>
      <c r="AC420" s="303"/>
      <c r="AD420" s="303"/>
      <c r="AE420" s="303"/>
      <c r="CO420" s="303"/>
      <c r="CQ420" s="351"/>
      <c r="CR420" s="351"/>
      <c r="CT420" s="351"/>
      <c r="CU420" s="351"/>
      <c r="CW420" s="351"/>
      <c r="CX420" s="351"/>
      <c r="CZ420" s="351"/>
      <c r="DA420" s="351"/>
      <c r="DC420" s="351"/>
      <c r="DD420" s="351"/>
      <c r="DG420" s="303"/>
      <c r="DH420" s="303"/>
      <c r="DJ420" s="145"/>
      <c r="DK420" s="145"/>
      <c r="DL420" s="267">
        <v>775</v>
      </c>
      <c r="DM420" s="268" t="s">
        <v>1474</v>
      </c>
      <c r="DN420" s="269">
        <v>11</v>
      </c>
      <c r="DO420" s="171" t="s">
        <v>951</v>
      </c>
    </row>
    <row r="421" spans="4:119" s="115" customFormat="1" x14ac:dyDescent="0.25">
      <c r="D421" s="351"/>
      <c r="E421" s="351"/>
      <c r="F421" s="355"/>
      <c r="G421" s="356"/>
      <c r="H421" s="356"/>
      <c r="I421" s="355"/>
      <c r="J421" s="356"/>
      <c r="K421" s="355"/>
      <c r="L421" s="355"/>
      <c r="M421" s="355"/>
      <c r="N421" s="355"/>
      <c r="O421" s="355"/>
      <c r="P421" s="114"/>
      <c r="Q421" s="111"/>
      <c r="R421" s="111"/>
      <c r="T421" s="303"/>
      <c r="U421" s="357"/>
      <c r="V421" s="303"/>
      <c r="W421" s="358"/>
      <c r="X421" s="303"/>
      <c r="Y421" s="113"/>
      <c r="Z421" s="357"/>
      <c r="AA421" s="303"/>
      <c r="AB421" s="359"/>
      <c r="AC421" s="303"/>
      <c r="AD421" s="303"/>
      <c r="AE421" s="303"/>
      <c r="CO421" s="303"/>
      <c r="CQ421" s="351"/>
      <c r="CR421" s="351"/>
      <c r="CT421" s="351"/>
      <c r="CU421" s="351"/>
      <c r="CW421" s="351"/>
      <c r="CX421" s="351"/>
      <c r="CZ421" s="351"/>
      <c r="DA421" s="351"/>
      <c r="DC421" s="351"/>
      <c r="DD421" s="351"/>
      <c r="DG421" s="303"/>
      <c r="DH421" s="303"/>
      <c r="DJ421" s="145"/>
      <c r="DK421" s="145"/>
      <c r="DL421" s="267">
        <v>780</v>
      </c>
      <c r="DM421" s="268" t="s">
        <v>1475</v>
      </c>
      <c r="DN421" s="269">
        <v>6</v>
      </c>
      <c r="DO421" s="171"/>
    </row>
    <row r="422" spans="4:119" s="115" customFormat="1" x14ac:dyDescent="0.25">
      <c r="D422" s="351"/>
      <c r="E422" s="351"/>
      <c r="F422" s="355"/>
      <c r="G422" s="356"/>
      <c r="H422" s="356"/>
      <c r="I422" s="355"/>
      <c r="J422" s="356"/>
      <c r="K422" s="355"/>
      <c r="L422" s="355"/>
      <c r="M422" s="355"/>
      <c r="N422" s="355"/>
      <c r="O422" s="355"/>
      <c r="P422" s="114"/>
      <c r="Q422" s="111"/>
      <c r="R422" s="111"/>
      <c r="T422" s="303"/>
      <c r="U422" s="357"/>
      <c r="V422" s="303"/>
      <c r="W422" s="358"/>
      <c r="X422" s="303"/>
      <c r="Y422" s="113"/>
      <c r="Z422" s="357"/>
      <c r="AA422" s="303"/>
      <c r="AB422" s="359"/>
      <c r="AC422" s="303"/>
      <c r="AD422" s="303"/>
      <c r="AE422" s="303"/>
      <c r="CO422" s="303"/>
      <c r="CQ422" s="351"/>
      <c r="CR422" s="351"/>
      <c r="CT422" s="351"/>
      <c r="CU422" s="351"/>
      <c r="CW422" s="351"/>
      <c r="CX422" s="351"/>
      <c r="CZ422" s="351"/>
      <c r="DA422" s="351"/>
      <c r="DC422" s="351"/>
      <c r="DD422" s="351"/>
      <c r="DG422" s="303"/>
      <c r="DH422" s="303"/>
      <c r="DJ422" s="145"/>
      <c r="DK422" s="145"/>
      <c r="DL422" s="267">
        <v>781</v>
      </c>
      <c r="DM422" s="268" t="s">
        <v>1476</v>
      </c>
      <c r="DN422" s="269">
        <v>7</v>
      </c>
      <c r="DO422" s="171" t="s">
        <v>952</v>
      </c>
    </row>
    <row r="423" spans="4:119" s="115" customFormat="1" x14ac:dyDescent="0.25">
      <c r="D423" s="351"/>
      <c r="E423" s="351"/>
      <c r="F423" s="355"/>
      <c r="G423" s="356"/>
      <c r="H423" s="356"/>
      <c r="I423" s="355"/>
      <c r="J423" s="356"/>
      <c r="K423" s="355"/>
      <c r="L423" s="355"/>
      <c r="M423" s="355"/>
      <c r="N423" s="355"/>
      <c r="O423" s="355"/>
      <c r="P423" s="114"/>
      <c r="Q423" s="111"/>
      <c r="R423" s="111"/>
      <c r="T423" s="303"/>
      <c r="U423" s="357"/>
      <c r="V423" s="303"/>
      <c r="W423" s="358"/>
      <c r="X423" s="303"/>
      <c r="Y423" s="113"/>
      <c r="Z423" s="357"/>
      <c r="AA423" s="303"/>
      <c r="AB423" s="359"/>
      <c r="AC423" s="303"/>
      <c r="AD423" s="303"/>
      <c r="AE423" s="303"/>
      <c r="CO423" s="303"/>
      <c r="CQ423" s="351"/>
      <c r="CR423" s="351"/>
      <c r="CT423" s="351"/>
      <c r="CU423" s="351"/>
      <c r="CW423" s="351"/>
      <c r="CX423" s="351"/>
      <c r="CZ423" s="351"/>
      <c r="DA423" s="351"/>
      <c r="DC423" s="351"/>
      <c r="DD423" s="351"/>
      <c r="DG423" s="303"/>
      <c r="DH423" s="303"/>
      <c r="DJ423" s="145"/>
      <c r="DK423" s="145"/>
      <c r="DL423" s="267">
        <v>782</v>
      </c>
      <c r="DM423" s="268" t="s">
        <v>1477</v>
      </c>
      <c r="DN423" s="269">
        <v>8</v>
      </c>
      <c r="DO423" s="171" t="s">
        <v>952</v>
      </c>
    </row>
    <row r="424" spans="4:119" s="115" customFormat="1" x14ac:dyDescent="0.25">
      <c r="D424" s="351"/>
      <c r="E424" s="351"/>
      <c r="F424" s="355"/>
      <c r="G424" s="356"/>
      <c r="H424" s="356"/>
      <c r="I424" s="355"/>
      <c r="J424" s="356"/>
      <c r="K424" s="355"/>
      <c r="L424" s="355"/>
      <c r="M424" s="355"/>
      <c r="N424" s="355"/>
      <c r="O424" s="355"/>
      <c r="P424" s="114"/>
      <c r="Q424" s="111"/>
      <c r="R424" s="111"/>
      <c r="T424" s="303"/>
      <c r="U424" s="357"/>
      <c r="V424" s="303"/>
      <c r="W424" s="358"/>
      <c r="X424" s="303"/>
      <c r="Y424" s="113"/>
      <c r="Z424" s="357"/>
      <c r="AA424" s="303"/>
      <c r="AB424" s="359"/>
      <c r="AC424" s="303"/>
      <c r="AD424" s="303"/>
      <c r="AE424" s="303"/>
      <c r="CO424" s="303"/>
      <c r="CQ424" s="351"/>
      <c r="CR424" s="351"/>
      <c r="CT424" s="351"/>
      <c r="CU424" s="351"/>
      <c r="CW424" s="351"/>
      <c r="CX424" s="351"/>
      <c r="CZ424" s="351"/>
      <c r="DA424" s="351"/>
      <c r="DC424" s="351"/>
      <c r="DD424" s="351"/>
      <c r="DG424" s="303"/>
      <c r="DH424" s="303"/>
      <c r="DJ424" s="145"/>
      <c r="DK424" s="145"/>
      <c r="DL424" s="267">
        <v>783</v>
      </c>
      <c r="DM424" s="268" t="s">
        <v>1478</v>
      </c>
      <c r="DN424" s="269">
        <v>9</v>
      </c>
      <c r="DO424" s="171" t="s">
        <v>952</v>
      </c>
    </row>
    <row r="425" spans="4:119" s="115" customFormat="1" x14ac:dyDescent="0.25">
      <c r="D425" s="351"/>
      <c r="E425" s="351"/>
      <c r="F425" s="355"/>
      <c r="G425" s="356"/>
      <c r="H425" s="356"/>
      <c r="I425" s="355"/>
      <c r="J425" s="356"/>
      <c r="K425" s="355"/>
      <c r="L425" s="355"/>
      <c r="M425" s="355"/>
      <c r="N425" s="355"/>
      <c r="O425" s="355"/>
      <c r="P425" s="114"/>
      <c r="Q425" s="111"/>
      <c r="R425" s="111"/>
      <c r="T425" s="303"/>
      <c r="U425" s="357"/>
      <c r="V425" s="303"/>
      <c r="W425" s="358"/>
      <c r="X425" s="303"/>
      <c r="Y425" s="113"/>
      <c r="Z425" s="357"/>
      <c r="AA425" s="303"/>
      <c r="AB425" s="359"/>
      <c r="AC425" s="303"/>
      <c r="AD425" s="303"/>
      <c r="AE425" s="303"/>
      <c r="CO425" s="303"/>
      <c r="CQ425" s="351"/>
      <c r="CR425" s="351"/>
      <c r="CT425" s="351"/>
      <c r="CU425" s="351"/>
      <c r="CW425" s="351"/>
      <c r="CX425" s="351"/>
      <c r="CZ425" s="351"/>
      <c r="DA425" s="351"/>
      <c r="DC425" s="351"/>
      <c r="DD425" s="351"/>
      <c r="DG425" s="303"/>
      <c r="DH425" s="303"/>
      <c r="DJ425" s="145"/>
      <c r="DK425" s="145"/>
      <c r="DL425" s="267">
        <v>784</v>
      </c>
      <c r="DM425" s="268" t="s">
        <v>1479</v>
      </c>
      <c r="DN425" s="269">
        <v>10</v>
      </c>
      <c r="DO425" s="171" t="s">
        <v>952</v>
      </c>
    </row>
    <row r="426" spans="4:119" s="115" customFormat="1" x14ac:dyDescent="0.25">
      <c r="D426" s="351"/>
      <c r="E426" s="351"/>
      <c r="F426" s="355"/>
      <c r="G426" s="356"/>
      <c r="H426" s="356"/>
      <c r="I426" s="355"/>
      <c r="J426" s="356"/>
      <c r="K426" s="355"/>
      <c r="L426" s="355"/>
      <c r="M426" s="355"/>
      <c r="N426" s="355"/>
      <c r="O426" s="355"/>
      <c r="P426" s="114"/>
      <c r="Q426" s="111"/>
      <c r="R426" s="111"/>
      <c r="T426" s="303"/>
      <c r="U426" s="357"/>
      <c r="V426" s="303"/>
      <c r="W426" s="358"/>
      <c r="X426" s="303"/>
      <c r="Y426" s="113"/>
      <c r="Z426" s="357"/>
      <c r="AA426" s="303"/>
      <c r="AB426" s="359"/>
      <c r="AC426" s="303"/>
      <c r="AD426" s="303"/>
      <c r="AE426" s="303"/>
      <c r="CO426" s="303"/>
      <c r="CQ426" s="351"/>
      <c r="CR426" s="351"/>
      <c r="CT426" s="351"/>
      <c r="CU426" s="351"/>
      <c r="CW426" s="351"/>
      <c r="CX426" s="351"/>
      <c r="CZ426" s="351"/>
      <c r="DA426" s="351"/>
      <c r="DC426" s="351"/>
      <c r="DD426" s="351"/>
      <c r="DG426" s="303"/>
      <c r="DH426" s="303"/>
      <c r="DJ426" s="145"/>
      <c r="DK426" s="145"/>
      <c r="DL426" s="267">
        <v>785</v>
      </c>
      <c r="DM426" s="268" t="s">
        <v>1480</v>
      </c>
      <c r="DN426" s="269">
        <v>11</v>
      </c>
      <c r="DO426" s="171" t="s">
        <v>952</v>
      </c>
    </row>
    <row r="427" spans="4:119" s="115" customFormat="1" x14ac:dyDescent="0.25">
      <c r="D427" s="351"/>
      <c r="E427" s="351"/>
      <c r="F427" s="355"/>
      <c r="G427" s="356"/>
      <c r="H427" s="356"/>
      <c r="I427" s="355"/>
      <c r="J427" s="356"/>
      <c r="K427" s="355"/>
      <c r="L427" s="355"/>
      <c r="M427" s="355"/>
      <c r="N427" s="355"/>
      <c r="O427" s="355"/>
      <c r="P427" s="114"/>
      <c r="Q427" s="111"/>
      <c r="R427" s="111"/>
      <c r="T427" s="303"/>
      <c r="U427" s="357"/>
      <c r="V427" s="303"/>
      <c r="W427" s="358"/>
      <c r="X427" s="303"/>
      <c r="Y427" s="113"/>
      <c r="Z427" s="357"/>
      <c r="AA427" s="303"/>
      <c r="AB427" s="359"/>
      <c r="AC427" s="303"/>
      <c r="AD427" s="303"/>
      <c r="AE427" s="303"/>
      <c r="CO427" s="303"/>
      <c r="CQ427" s="351"/>
      <c r="CR427" s="351"/>
      <c r="CT427" s="351"/>
      <c r="CU427" s="351"/>
      <c r="CW427" s="351"/>
      <c r="CX427" s="351"/>
      <c r="CZ427" s="351"/>
      <c r="DA427" s="351"/>
      <c r="DC427" s="351"/>
      <c r="DD427" s="351"/>
      <c r="DG427" s="303"/>
      <c r="DH427" s="303"/>
      <c r="DJ427" s="145"/>
      <c r="DK427" s="145"/>
      <c r="DL427" s="267">
        <v>811</v>
      </c>
      <c r="DM427" s="268" t="s">
        <v>1481</v>
      </c>
      <c r="DN427" s="269">
        <v>4</v>
      </c>
      <c r="DO427" s="171"/>
    </row>
    <row r="428" spans="4:119" s="115" customFormat="1" x14ac:dyDescent="0.25">
      <c r="D428" s="351"/>
      <c r="E428" s="351"/>
      <c r="F428" s="355"/>
      <c r="G428" s="356"/>
      <c r="H428" s="356"/>
      <c r="I428" s="355"/>
      <c r="J428" s="356"/>
      <c r="K428" s="355"/>
      <c r="L428" s="355"/>
      <c r="M428" s="355"/>
      <c r="N428" s="355"/>
      <c r="O428" s="355"/>
      <c r="P428" s="114"/>
      <c r="Q428" s="111"/>
      <c r="R428" s="111"/>
      <c r="T428" s="303"/>
      <c r="U428" s="357"/>
      <c r="V428" s="303"/>
      <c r="W428" s="358"/>
      <c r="X428" s="303"/>
      <c r="Y428" s="113"/>
      <c r="Z428" s="357"/>
      <c r="AA428" s="303"/>
      <c r="AB428" s="359"/>
      <c r="AC428" s="303"/>
      <c r="AD428" s="303"/>
      <c r="AE428" s="303"/>
      <c r="CO428" s="303"/>
      <c r="CQ428" s="351"/>
      <c r="CR428" s="351"/>
      <c r="CT428" s="351"/>
      <c r="CU428" s="351"/>
      <c r="CW428" s="351"/>
      <c r="CX428" s="351"/>
      <c r="CZ428" s="351"/>
      <c r="DA428" s="351"/>
      <c r="DC428" s="351"/>
      <c r="DD428" s="351"/>
      <c r="DG428" s="303"/>
      <c r="DH428" s="303"/>
      <c r="DJ428" s="145"/>
      <c r="DK428" s="145"/>
      <c r="DL428" s="267">
        <v>812</v>
      </c>
      <c r="DM428" s="268" t="s">
        <v>1482</v>
      </c>
      <c r="DN428" s="269">
        <v>5</v>
      </c>
      <c r="DO428" s="171"/>
    </row>
    <row r="429" spans="4:119" s="115" customFormat="1" x14ac:dyDescent="0.25">
      <c r="D429" s="351"/>
      <c r="E429" s="351"/>
      <c r="F429" s="355"/>
      <c r="G429" s="356"/>
      <c r="H429" s="356"/>
      <c r="I429" s="355"/>
      <c r="J429" s="356"/>
      <c r="K429" s="355"/>
      <c r="L429" s="355"/>
      <c r="M429" s="355"/>
      <c r="N429" s="355"/>
      <c r="O429" s="355"/>
      <c r="P429" s="114"/>
      <c r="Q429" s="111"/>
      <c r="R429" s="111"/>
      <c r="T429" s="303"/>
      <c r="U429" s="357"/>
      <c r="V429" s="303"/>
      <c r="W429" s="358"/>
      <c r="X429" s="303"/>
      <c r="Y429" s="113"/>
      <c r="Z429" s="357"/>
      <c r="AA429" s="303"/>
      <c r="AB429" s="359"/>
      <c r="AC429" s="303"/>
      <c r="AD429" s="303"/>
      <c r="AE429" s="303"/>
      <c r="CO429" s="303"/>
      <c r="CQ429" s="351"/>
      <c r="CR429" s="351"/>
      <c r="CT429" s="351"/>
      <c r="CU429" s="351"/>
      <c r="CW429" s="351"/>
      <c r="CX429" s="351"/>
      <c r="CZ429" s="351"/>
      <c r="DA429" s="351"/>
      <c r="DC429" s="351"/>
      <c r="DD429" s="351"/>
      <c r="DG429" s="303"/>
      <c r="DH429" s="303"/>
      <c r="DJ429" s="145"/>
      <c r="DK429" s="145"/>
      <c r="DL429" s="267">
        <v>813</v>
      </c>
      <c r="DM429" s="268" t="s">
        <v>1483</v>
      </c>
      <c r="DN429" s="269">
        <v>6</v>
      </c>
      <c r="DO429" s="171"/>
    </row>
    <row r="430" spans="4:119" s="115" customFormat="1" x14ac:dyDescent="0.25">
      <c r="D430" s="351"/>
      <c r="E430" s="351"/>
      <c r="F430" s="355"/>
      <c r="G430" s="356"/>
      <c r="H430" s="356"/>
      <c r="I430" s="355"/>
      <c r="J430" s="356"/>
      <c r="K430" s="355"/>
      <c r="L430" s="355"/>
      <c r="M430" s="355"/>
      <c r="N430" s="355"/>
      <c r="O430" s="355"/>
      <c r="P430" s="114"/>
      <c r="Q430" s="111"/>
      <c r="R430" s="111"/>
      <c r="T430" s="303"/>
      <c r="U430" s="357"/>
      <c r="V430" s="303"/>
      <c r="W430" s="358"/>
      <c r="X430" s="303"/>
      <c r="Y430" s="113"/>
      <c r="Z430" s="357"/>
      <c r="AA430" s="303"/>
      <c r="AB430" s="359"/>
      <c r="AC430" s="303"/>
      <c r="AD430" s="303"/>
      <c r="AE430" s="303"/>
      <c r="CO430" s="303"/>
      <c r="CQ430" s="351"/>
      <c r="CR430" s="351"/>
      <c r="CT430" s="351"/>
      <c r="CU430" s="351"/>
      <c r="CW430" s="351"/>
      <c r="CX430" s="351"/>
      <c r="CZ430" s="351"/>
      <c r="DA430" s="351"/>
      <c r="DC430" s="351"/>
      <c r="DD430" s="351"/>
      <c r="DG430" s="303"/>
      <c r="DH430" s="303"/>
      <c r="DJ430" s="145"/>
      <c r="DK430" s="145"/>
      <c r="DL430" s="267">
        <v>814</v>
      </c>
      <c r="DM430" s="268" t="s">
        <v>1484</v>
      </c>
      <c r="DN430" s="269">
        <v>7</v>
      </c>
      <c r="DO430" s="171"/>
    </row>
    <row r="431" spans="4:119" s="115" customFormat="1" x14ac:dyDescent="0.25">
      <c r="D431" s="351"/>
      <c r="E431" s="351"/>
      <c r="F431" s="355"/>
      <c r="G431" s="356"/>
      <c r="H431" s="356"/>
      <c r="I431" s="355"/>
      <c r="J431" s="356"/>
      <c r="K431" s="355"/>
      <c r="L431" s="355"/>
      <c r="M431" s="355"/>
      <c r="N431" s="355"/>
      <c r="O431" s="355"/>
      <c r="P431" s="114"/>
      <c r="Q431" s="111"/>
      <c r="R431" s="111"/>
      <c r="T431" s="303"/>
      <c r="U431" s="357"/>
      <c r="V431" s="303"/>
      <c r="W431" s="358"/>
      <c r="X431" s="303"/>
      <c r="Y431" s="113"/>
      <c r="Z431" s="357"/>
      <c r="AA431" s="303"/>
      <c r="AB431" s="359"/>
      <c r="AC431" s="303"/>
      <c r="AD431" s="303"/>
      <c r="AE431" s="303"/>
      <c r="CO431" s="303"/>
      <c r="CQ431" s="351"/>
      <c r="CR431" s="351"/>
      <c r="CT431" s="351"/>
      <c r="CU431" s="351"/>
      <c r="CW431" s="351"/>
      <c r="CX431" s="351"/>
      <c r="CZ431" s="351"/>
      <c r="DA431" s="351"/>
      <c r="DC431" s="351"/>
      <c r="DD431" s="351"/>
      <c r="DG431" s="303"/>
      <c r="DH431" s="303"/>
      <c r="DJ431" s="145"/>
      <c r="DK431" s="145"/>
      <c r="DL431" s="267">
        <v>821</v>
      </c>
      <c r="DM431" s="268" t="s">
        <v>1485</v>
      </c>
      <c r="DN431" s="269">
        <v>7</v>
      </c>
      <c r="DO431" s="171"/>
    </row>
    <row r="432" spans="4:119" s="115" customFormat="1" x14ac:dyDescent="0.25">
      <c r="D432" s="351"/>
      <c r="E432" s="351"/>
      <c r="F432" s="355"/>
      <c r="G432" s="356"/>
      <c r="H432" s="356"/>
      <c r="I432" s="355"/>
      <c r="J432" s="356"/>
      <c r="K432" s="355"/>
      <c r="L432" s="355"/>
      <c r="M432" s="355"/>
      <c r="N432" s="355"/>
      <c r="O432" s="355"/>
      <c r="P432" s="114"/>
      <c r="Q432" s="111"/>
      <c r="R432" s="111"/>
      <c r="T432" s="303"/>
      <c r="U432" s="357"/>
      <c r="V432" s="303"/>
      <c r="W432" s="358"/>
      <c r="X432" s="303"/>
      <c r="Y432" s="113"/>
      <c r="Z432" s="357"/>
      <c r="AA432" s="303"/>
      <c r="AB432" s="359"/>
      <c r="AC432" s="303"/>
      <c r="AD432" s="303"/>
      <c r="AE432" s="303"/>
      <c r="CO432" s="303"/>
      <c r="CQ432" s="351"/>
      <c r="CR432" s="351"/>
      <c r="CT432" s="351"/>
      <c r="CU432" s="351"/>
      <c r="CW432" s="351"/>
      <c r="CX432" s="351"/>
      <c r="CZ432" s="351"/>
      <c r="DA432" s="351"/>
      <c r="DC432" s="351"/>
      <c r="DD432" s="351"/>
      <c r="DG432" s="303"/>
      <c r="DH432" s="303"/>
      <c r="DJ432" s="145"/>
      <c r="DK432" s="145"/>
      <c r="DL432" s="267">
        <v>822</v>
      </c>
      <c r="DM432" s="268" t="s">
        <v>1486</v>
      </c>
      <c r="DN432" s="269">
        <v>8</v>
      </c>
      <c r="DO432" s="171"/>
    </row>
    <row r="433" spans="4:119" s="115" customFormat="1" x14ac:dyDescent="0.25">
      <c r="D433" s="351"/>
      <c r="E433" s="351"/>
      <c r="F433" s="355"/>
      <c r="G433" s="356"/>
      <c r="H433" s="356"/>
      <c r="I433" s="355"/>
      <c r="J433" s="356"/>
      <c r="K433" s="355"/>
      <c r="L433" s="355"/>
      <c r="M433" s="355"/>
      <c r="N433" s="355"/>
      <c r="O433" s="355"/>
      <c r="P433" s="114"/>
      <c r="Q433" s="111"/>
      <c r="R433" s="111"/>
      <c r="T433" s="303"/>
      <c r="U433" s="357"/>
      <c r="V433" s="303"/>
      <c r="W433" s="358"/>
      <c r="X433" s="303"/>
      <c r="Y433" s="113"/>
      <c r="Z433" s="357"/>
      <c r="AA433" s="303"/>
      <c r="AB433" s="359"/>
      <c r="AC433" s="303"/>
      <c r="AD433" s="303"/>
      <c r="AE433" s="303"/>
      <c r="CO433" s="303"/>
      <c r="CQ433" s="351"/>
      <c r="CR433" s="351"/>
      <c r="CT433" s="351"/>
      <c r="CU433" s="351"/>
      <c r="CW433" s="351"/>
      <c r="CX433" s="351"/>
      <c r="CZ433" s="351"/>
      <c r="DA433" s="351"/>
      <c r="DC433" s="351"/>
      <c r="DD433" s="351"/>
      <c r="DG433" s="303"/>
      <c r="DH433" s="303"/>
      <c r="DJ433" s="145"/>
      <c r="DK433" s="145"/>
      <c r="DL433" s="267">
        <v>823</v>
      </c>
      <c r="DM433" s="268" t="s">
        <v>1487</v>
      </c>
      <c r="DN433" s="269">
        <v>9</v>
      </c>
      <c r="DO433" s="171"/>
    </row>
    <row r="434" spans="4:119" s="115" customFormat="1" x14ac:dyDescent="0.25">
      <c r="D434" s="351"/>
      <c r="E434" s="351"/>
      <c r="F434" s="355"/>
      <c r="G434" s="356"/>
      <c r="H434" s="356"/>
      <c r="I434" s="355"/>
      <c r="J434" s="356"/>
      <c r="K434" s="355"/>
      <c r="L434" s="355"/>
      <c r="M434" s="355"/>
      <c r="N434" s="355"/>
      <c r="O434" s="355"/>
      <c r="P434" s="114"/>
      <c r="Q434" s="111"/>
      <c r="R434" s="111"/>
      <c r="T434" s="303"/>
      <c r="U434" s="357"/>
      <c r="V434" s="303"/>
      <c r="W434" s="358"/>
      <c r="X434" s="303"/>
      <c r="Y434" s="113"/>
      <c r="Z434" s="357"/>
      <c r="AA434" s="303"/>
      <c r="AB434" s="359"/>
      <c r="AC434" s="303"/>
      <c r="AD434" s="303"/>
      <c r="AE434" s="303"/>
      <c r="CO434" s="303"/>
      <c r="CQ434" s="351"/>
      <c r="CR434" s="351"/>
      <c r="CT434" s="351"/>
      <c r="CU434" s="351"/>
      <c r="CW434" s="351"/>
      <c r="CX434" s="351"/>
      <c r="CZ434" s="351"/>
      <c r="DA434" s="351"/>
      <c r="DC434" s="351"/>
      <c r="DD434" s="351"/>
      <c r="DG434" s="303"/>
      <c r="DH434" s="303"/>
      <c r="DJ434" s="145"/>
      <c r="DK434" s="145"/>
      <c r="DL434" s="267">
        <v>824</v>
      </c>
      <c r="DM434" s="268" t="s">
        <v>1488</v>
      </c>
      <c r="DN434" s="269">
        <v>10</v>
      </c>
      <c r="DO434" s="171"/>
    </row>
    <row r="435" spans="4:119" s="115" customFormat="1" x14ac:dyDescent="0.25">
      <c r="D435" s="351"/>
      <c r="E435" s="351"/>
      <c r="F435" s="355"/>
      <c r="G435" s="356"/>
      <c r="H435" s="356"/>
      <c r="I435" s="355"/>
      <c r="J435" s="356"/>
      <c r="K435" s="355"/>
      <c r="L435" s="355"/>
      <c r="M435" s="355"/>
      <c r="N435" s="355"/>
      <c r="O435" s="355"/>
      <c r="P435" s="114"/>
      <c r="Q435" s="111"/>
      <c r="R435" s="111"/>
      <c r="T435" s="303"/>
      <c r="U435" s="357"/>
      <c r="V435" s="303"/>
      <c r="W435" s="358"/>
      <c r="X435" s="303"/>
      <c r="Y435" s="113"/>
      <c r="Z435" s="357"/>
      <c r="AA435" s="303"/>
      <c r="AB435" s="359"/>
      <c r="AC435" s="303"/>
      <c r="AD435" s="303"/>
      <c r="AE435" s="303"/>
      <c r="CO435" s="303"/>
      <c r="CQ435" s="351"/>
      <c r="CR435" s="351"/>
      <c r="CT435" s="351"/>
      <c r="CU435" s="351"/>
      <c r="CW435" s="351"/>
      <c r="CX435" s="351"/>
      <c r="CZ435" s="351"/>
      <c r="DA435" s="351"/>
      <c r="DC435" s="351"/>
      <c r="DD435" s="351"/>
      <c r="DG435" s="303"/>
      <c r="DH435" s="303"/>
      <c r="DJ435" s="145"/>
      <c r="DK435" s="145"/>
      <c r="DL435" s="267">
        <v>850</v>
      </c>
      <c r="DM435" s="268" t="s">
        <v>1491</v>
      </c>
      <c r="DN435" s="269">
        <v>8</v>
      </c>
      <c r="DO435" s="171"/>
    </row>
    <row r="436" spans="4:119" s="115" customFormat="1" x14ac:dyDescent="0.25">
      <c r="D436" s="351"/>
      <c r="E436" s="351"/>
      <c r="F436" s="355"/>
      <c r="G436" s="356"/>
      <c r="H436" s="356"/>
      <c r="I436" s="355"/>
      <c r="J436" s="356"/>
      <c r="K436" s="355"/>
      <c r="L436" s="355"/>
      <c r="M436" s="355"/>
      <c r="N436" s="355"/>
      <c r="O436" s="355"/>
      <c r="P436" s="114"/>
      <c r="Q436" s="111"/>
      <c r="R436" s="111"/>
      <c r="T436" s="303"/>
      <c r="U436" s="357"/>
      <c r="V436" s="303"/>
      <c r="W436" s="358"/>
      <c r="X436" s="303"/>
      <c r="Y436" s="113"/>
      <c r="Z436" s="357"/>
      <c r="AA436" s="303"/>
      <c r="AB436" s="359"/>
      <c r="AC436" s="303"/>
      <c r="AD436" s="303"/>
      <c r="AE436" s="303"/>
      <c r="CO436" s="303"/>
      <c r="CQ436" s="351"/>
      <c r="CR436" s="351"/>
      <c r="CT436" s="351"/>
      <c r="CU436" s="351"/>
      <c r="CW436" s="351"/>
      <c r="CX436" s="351"/>
      <c r="CZ436" s="351"/>
      <c r="DA436" s="351"/>
      <c r="DC436" s="351"/>
      <c r="DD436" s="351"/>
      <c r="DG436" s="303"/>
      <c r="DH436" s="303"/>
      <c r="DJ436" s="145"/>
      <c r="DK436" s="145"/>
      <c r="DL436" s="267">
        <v>851</v>
      </c>
      <c r="DM436" s="268" t="s">
        <v>1492</v>
      </c>
      <c r="DN436" s="269">
        <v>9</v>
      </c>
      <c r="DO436" s="171"/>
    </row>
    <row r="437" spans="4:119" s="115" customFormat="1" x14ac:dyDescent="0.25">
      <c r="D437" s="351"/>
      <c r="E437" s="351"/>
      <c r="F437" s="355"/>
      <c r="G437" s="356"/>
      <c r="H437" s="356"/>
      <c r="I437" s="355"/>
      <c r="J437" s="356"/>
      <c r="K437" s="355"/>
      <c r="L437" s="355"/>
      <c r="M437" s="355"/>
      <c r="N437" s="355"/>
      <c r="O437" s="355"/>
      <c r="P437" s="114"/>
      <c r="Q437" s="111"/>
      <c r="R437" s="111"/>
      <c r="T437" s="303"/>
      <c r="U437" s="357"/>
      <c r="V437" s="303"/>
      <c r="W437" s="358"/>
      <c r="X437" s="303"/>
      <c r="Y437" s="113"/>
      <c r="Z437" s="357"/>
      <c r="AA437" s="303"/>
      <c r="AB437" s="359"/>
      <c r="AC437" s="303"/>
      <c r="AD437" s="303"/>
      <c r="AE437" s="303"/>
      <c r="CO437" s="303"/>
      <c r="CQ437" s="351"/>
      <c r="CR437" s="351"/>
      <c r="CT437" s="351"/>
      <c r="CU437" s="351"/>
      <c r="CW437" s="351"/>
      <c r="CX437" s="351"/>
      <c r="CZ437" s="351"/>
      <c r="DA437" s="351"/>
      <c r="DC437" s="351"/>
      <c r="DD437" s="351"/>
      <c r="DG437" s="303"/>
      <c r="DH437" s="303"/>
      <c r="DJ437" s="145"/>
      <c r="DK437" s="145"/>
      <c r="DL437" s="267">
        <v>852</v>
      </c>
      <c r="DM437" s="268" t="s">
        <v>1493</v>
      </c>
      <c r="DN437" s="269">
        <v>10</v>
      </c>
      <c r="DO437" s="171"/>
    </row>
    <row r="438" spans="4:119" s="115" customFormat="1" x14ac:dyDescent="0.25">
      <c r="D438" s="351"/>
      <c r="E438" s="351"/>
      <c r="F438" s="355"/>
      <c r="G438" s="356"/>
      <c r="H438" s="356"/>
      <c r="I438" s="355"/>
      <c r="J438" s="356"/>
      <c r="K438" s="355"/>
      <c r="L438" s="355"/>
      <c r="M438" s="355"/>
      <c r="N438" s="355"/>
      <c r="O438" s="355"/>
      <c r="P438" s="114"/>
      <c r="Q438" s="111"/>
      <c r="R438" s="111"/>
      <c r="T438" s="303"/>
      <c r="U438" s="357"/>
      <c r="V438" s="303"/>
      <c r="W438" s="358"/>
      <c r="X438" s="303"/>
      <c r="Y438" s="113"/>
      <c r="Z438" s="357"/>
      <c r="AA438" s="303"/>
      <c r="AB438" s="359"/>
      <c r="AC438" s="303"/>
      <c r="AD438" s="303"/>
      <c r="AE438" s="303"/>
      <c r="CO438" s="303"/>
      <c r="CQ438" s="351"/>
      <c r="CR438" s="351"/>
      <c r="CT438" s="351"/>
      <c r="CU438" s="351"/>
      <c r="CW438" s="351"/>
      <c r="CX438" s="351"/>
      <c r="CZ438" s="351"/>
      <c r="DA438" s="351"/>
      <c r="DC438" s="351"/>
      <c r="DD438" s="351"/>
      <c r="DG438" s="303"/>
      <c r="DH438" s="303"/>
      <c r="DJ438" s="145"/>
      <c r="DK438" s="145"/>
      <c r="DL438" s="267">
        <v>853</v>
      </c>
      <c r="DM438" s="268" t="s">
        <v>1494</v>
      </c>
      <c r="DN438" s="269">
        <v>11</v>
      </c>
      <c r="DO438" s="171"/>
    </row>
    <row r="439" spans="4:119" s="115" customFormat="1" x14ac:dyDescent="0.25">
      <c r="D439" s="351"/>
      <c r="E439" s="351"/>
      <c r="F439" s="355"/>
      <c r="G439" s="356"/>
      <c r="H439" s="356"/>
      <c r="I439" s="355"/>
      <c r="J439" s="356"/>
      <c r="K439" s="355"/>
      <c r="L439" s="355"/>
      <c r="M439" s="355"/>
      <c r="N439" s="355"/>
      <c r="O439" s="355"/>
      <c r="P439" s="114"/>
      <c r="Q439" s="111"/>
      <c r="R439" s="111"/>
      <c r="T439" s="303"/>
      <c r="U439" s="357"/>
      <c r="V439" s="303"/>
      <c r="W439" s="358"/>
      <c r="X439" s="303"/>
      <c r="Y439" s="113"/>
      <c r="Z439" s="357"/>
      <c r="AA439" s="303"/>
      <c r="AB439" s="359"/>
      <c r="AC439" s="303"/>
      <c r="AD439" s="303"/>
      <c r="AE439" s="303"/>
      <c r="CO439" s="303"/>
      <c r="CQ439" s="351"/>
      <c r="CR439" s="351"/>
      <c r="CT439" s="351"/>
      <c r="CU439" s="351"/>
      <c r="CW439" s="351"/>
      <c r="CX439" s="351"/>
      <c r="CZ439" s="351"/>
      <c r="DA439" s="351"/>
      <c r="DC439" s="351"/>
      <c r="DD439" s="351"/>
      <c r="DG439" s="303"/>
      <c r="DH439" s="303"/>
      <c r="DJ439" s="145"/>
      <c r="DK439" s="145"/>
      <c r="DL439" s="267">
        <v>951</v>
      </c>
      <c r="DM439" s="268" t="s">
        <v>66</v>
      </c>
      <c r="DN439" s="269">
        <v>6</v>
      </c>
      <c r="DO439" s="171"/>
    </row>
    <row r="440" spans="4:119" s="115" customFormat="1" x14ac:dyDescent="0.25">
      <c r="D440" s="351"/>
      <c r="E440" s="351"/>
      <c r="F440" s="355"/>
      <c r="G440" s="356"/>
      <c r="H440" s="356"/>
      <c r="I440" s="355"/>
      <c r="J440" s="356"/>
      <c r="K440" s="355"/>
      <c r="L440" s="355"/>
      <c r="M440" s="355"/>
      <c r="N440" s="355"/>
      <c r="O440" s="355"/>
      <c r="P440" s="114"/>
      <c r="Q440" s="111"/>
      <c r="R440" s="111"/>
      <c r="T440" s="303"/>
      <c r="U440" s="357"/>
      <c r="V440" s="303"/>
      <c r="W440" s="358"/>
      <c r="X440" s="303"/>
      <c r="Y440" s="113"/>
      <c r="Z440" s="357"/>
      <c r="AA440" s="303"/>
      <c r="AB440" s="359"/>
      <c r="AC440" s="303"/>
      <c r="AD440" s="303"/>
      <c r="AE440" s="303"/>
      <c r="CO440" s="303"/>
      <c r="CQ440" s="351"/>
      <c r="CR440" s="351"/>
      <c r="CT440" s="351"/>
      <c r="CU440" s="351"/>
      <c r="CW440" s="351"/>
      <c r="CX440" s="351"/>
      <c r="CZ440" s="351"/>
      <c r="DA440" s="351"/>
      <c r="DC440" s="351"/>
      <c r="DD440" s="351"/>
      <c r="DG440" s="303"/>
      <c r="DH440" s="303"/>
      <c r="DJ440" s="145"/>
      <c r="DK440" s="145"/>
      <c r="DL440" s="267">
        <v>952</v>
      </c>
      <c r="DM440" s="268" t="s">
        <v>67</v>
      </c>
      <c r="DN440" s="269">
        <v>7</v>
      </c>
      <c r="DO440" s="171"/>
    </row>
    <row r="441" spans="4:119" s="115" customFormat="1" x14ac:dyDescent="0.25">
      <c r="D441" s="351"/>
      <c r="E441" s="351"/>
      <c r="F441" s="355"/>
      <c r="G441" s="356"/>
      <c r="H441" s="356"/>
      <c r="I441" s="355"/>
      <c r="J441" s="356"/>
      <c r="K441" s="355"/>
      <c r="L441" s="355"/>
      <c r="M441" s="355"/>
      <c r="N441" s="355"/>
      <c r="O441" s="355"/>
      <c r="P441" s="114"/>
      <c r="Q441" s="111"/>
      <c r="R441" s="111"/>
      <c r="T441" s="303"/>
      <c r="U441" s="357"/>
      <c r="V441" s="303"/>
      <c r="W441" s="358"/>
      <c r="X441" s="303"/>
      <c r="Y441" s="113"/>
      <c r="Z441" s="357"/>
      <c r="AA441" s="303"/>
      <c r="AB441" s="359"/>
      <c r="AC441" s="303"/>
      <c r="AD441" s="303"/>
      <c r="AE441" s="303"/>
      <c r="CO441" s="303"/>
      <c r="CQ441" s="351"/>
      <c r="CR441" s="351"/>
      <c r="CT441" s="351"/>
      <c r="CU441" s="351"/>
      <c r="CW441" s="351"/>
      <c r="CX441" s="351"/>
      <c r="CZ441" s="351"/>
      <c r="DA441" s="351"/>
      <c r="DC441" s="351"/>
      <c r="DD441" s="351"/>
      <c r="DG441" s="303"/>
      <c r="DH441" s="303"/>
      <c r="DJ441" s="145"/>
      <c r="DK441" s="145"/>
      <c r="DL441" s="267">
        <v>953</v>
      </c>
      <c r="DM441" s="268" t="s">
        <v>68</v>
      </c>
      <c r="DN441" s="269">
        <v>8</v>
      </c>
      <c r="DO441" s="171"/>
    </row>
    <row r="442" spans="4:119" s="115" customFormat="1" x14ac:dyDescent="0.25">
      <c r="D442" s="351"/>
      <c r="E442" s="351"/>
      <c r="F442" s="355"/>
      <c r="G442" s="356"/>
      <c r="H442" s="356"/>
      <c r="I442" s="355"/>
      <c r="J442" s="356"/>
      <c r="K442" s="355"/>
      <c r="L442" s="355"/>
      <c r="M442" s="355"/>
      <c r="N442" s="355"/>
      <c r="O442" s="355"/>
      <c r="P442" s="114"/>
      <c r="Q442" s="111"/>
      <c r="R442" s="111"/>
      <c r="T442" s="303"/>
      <c r="U442" s="357"/>
      <c r="V442" s="303"/>
      <c r="W442" s="358"/>
      <c r="X442" s="303"/>
      <c r="Y442" s="113"/>
      <c r="Z442" s="357"/>
      <c r="AA442" s="303"/>
      <c r="AB442" s="359"/>
      <c r="AC442" s="303"/>
      <c r="AD442" s="303"/>
      <c r="AE442" s="303"/>
      <c r="CO442" s="303"/>
      <c r="CQ442" s="351"/>
      <c r="CR442" s="351"/>
      <c r="CT442" s="351"/>
      <c r="CU442" s="351"/>
      <c r="CW442" s="351"/>
      <c r="CX442" s="351"/>
      <c r="CZ442" s="351"/>
      <c r="DA442" s="351"/>
      <c r="DC442" s="351"/>
      <c r="DD442" s="351"/>
      <c r="DG442" s="303"/>
      <c r="DH442" s="303"/>
      <c r="DJ442" s="145"/>
      <c r="DK442" s="145"/>
      <c r="DL442" s="267">
        <v>954</v>
      </c>
      <c r="DM442" s="268" t="s">
        <v>1489</v>
      </c>
      <c r="DN442" s="269">
        <v>8</v>
      </c>
      <c r="DO442" s="171"/>
    </row>
    <row r="443" spans="4:119" s="115" customFormat="1" x14ac:dyDescent="0.25">
      <c r="D443" s="351"/>
      <c r="E443" s="351"/>
      <c r="F443" s="355"/>
      <c r="G443" s="356"/>
      <c r="H443" s="356"/>
      <c r="I443" s="355"/>
      <c r="J443" s="356"/>
      <c r="K443" s="355"/>
      <c r="L443" s="355"/>
      <c r="M443" s="355"/>
      <c r="N443" s="355"/>
      <c r="O443" s="355"/>
      <c r="P443" s="114"/>
      <c r="Q443" s="111"/>
      <c r="R443" s="111"/>
      <c r="T443" s="303"/>
      <c r="U443" s="357"/>
      <c r="V443" s="303"/>
      <c r="W443" s="358"/>
      <c r="X443" s="303"/>
      <c r="Y443" s="113"/>
      <c r="Z443" s="357"/>
      <c r="AA443" s="303"/>
      <c r="AB443" s="359"/>
      <c r="AC443" s="303"/>
      <c r="AD443" s="303"/>
      <c r="AE443" s="303"/>
      <c r="CO443" s="303"/>
      <c r="CQ443" s="351"/>
      <c r="CR443" s="351"/>
      <c r="CT443" s="351"/>
      <c r="CU443" s="351"/>
      <c r="CW443" s="351"/>
      <c r="CX443" s="351"/>
      <c r="CZ443" s="351"/>
      <c r="DA443" s="351"/>
      <c r="DC443" s="351"/>
      <c r="DD443" s="351"/>
      <c r="DG443" s="303"/>
      <c r="DH443" s="303"/>
      <c r="DJ443" s="145"/>
      <c r="DK443" s="145"/>
      <c r="DL443" s="267">
        <v>955</v>
      </c>
      <c r="DM443" s="268" t="s">
        <v>1490</v>
      </c>
      <c r="DN443" s="269">
        <v>9</v>
      </c>
      <c r="DO443" s="171"/>
    </row>
    <row r="444" spans="4:119" s="115" customFormat="1" x14ac:dyDescent="0.25">
      <c r="D444" s="351"/>
      <c r="E444" s="351"/>
      <c r="F444" s="355"/>
      <c r="G444" s="356"/>
      <c r="H444" s="356"/>
      <c r="I444" s="355"/>
      <c r="J444" s="356"/>
      <c r="K444" s="355"/>
      <c r="L444" s="355"/>
      <c r="M444" s="355"/>
      <c r="N444" s="355"/>
      <c r="O444" s="355"/>
      <c r="P444" s="114"/>
      <c r="Q444" s="111"/>
      <c r="R444" s="111"/>
      <c r="T444" s="303"/>
      <c r="U444" s="357"/>
      <c r="V444" s="303"/>
      <c r="W444" s="358"/>
      <c r="X444" s="303"/>
      <c r="Y444" s="113"/>
      <c r="Z444" s="357"/>
      <c r="AA444" s="303"/>
      <c r="AB444" s="359"/>
      <c r="AC444" s="303"/>
      <c r="AD444" s="303"/>
      <c r="AE444" s="303"/>
      <c r="CO444" s="303"/>
      <c r="CQ444" s="351"/>
      <c r="CR444" s="351"/>
      <c r="CT444" s="351"/>
      <c r="CU444" s="351"/>
      <c r="CW444" s="351"/>
      <c r="CX444" s="351"/>
      <c r="CZ444" s="351"/>
      <c r="DA444" s="351"/>
      <c r="DC444" s="351"/>
      <c r="DD444" s="351"/>
      <c r="DG444" s="303"/>
      <c r="DH444" s="303"/>
      <c r="DJ444" s="145"/>
      <c r="DK444" s="145"/>
      <c r="DL444" s="267">
        <v>961</v>
      </c>
      <c r="DM444" s="268" t="s">
        <v>71</v>
      </c>
      <c r="DN444" s="269">
        <v>6</v>
      </c>
      <c r="DO444" s="171"/>
    </row>
    <row r="445" spans="4:119" s="115" customFormat="1" x14ac:dyDescent="0.25">
      <c r="D445" s="351"/>
      <c r="E445" s="351"/>
      <c r="F445" s="355"/>
      <c r="G445" s="356"/>
      <c r="H445" s="356"/>
      <c r="I445" s="355"/>
      <c r="J445" s="356"/>
      <c r="K445" s="355"/>
      <c r="L445" s="355"/>
      <c r="M445" s="355"/>
      <c r="N445" s="355"/>
      <c r="O445" s="355"/>
      <c r="P445" s="114"/>
      <c r="Q445" s="111"/>
      <c r="R445" s="111"/>
      <c r="T445" s="303"/>
      <c r="U445" s="357"/>
      <c r="V445" s="303"/>
      <c r="W445" s="358"/>
      <c r="X445" s="303"/>
      <c r="Y445" s="113"/>
      <c r="Z445" s="357"/>
      <c r="AA445" s="303"/>
      <c r="AB445" s="359"/>
      <c r="AC445" s="303"/>
      <c r="AD445" s="303"/>
      <c r="AE445" s="303"/>
      <c r="CO445" s="303"/>
      <c r="CQ445" s="351"/>
      <c r="CR445" s="351"/>
      <c r="CT445" s="351"/>
      <c r="CU445" s="351"/>
      <c r="CW445" s="351"/>
      <c r="CX445" s="351"/>
      <c r="CZ445" s="351"/>
      <c r="DA445" s="351"/>
      <c r="DC445" s="351"/>
      <c r="DD445" s="351"/>
      <c r="DG445" s="303"/>
      <c r="DH445" s="303"/>
      <c r="DJ445" s="145"/>
      <c r="DK445" s="145"/>
      <c r="DL445" s="267">
        <v>962</v>
      </c>
      <c r="DM445" s="268" t="s">
        <v>72</v>
      </c>
      <c r="DN445" s="269">
        <v>7</v>
      </c>
      <c r="DO445" s="171"/>
    </row>
    <row r="446" spans="4:119" s="115" customFormat="1" x14ac:dyDescent="0.25">
      <c r="D446" s="351"/>
      <c r="E446" s="351"/>
      <c r="F446" s="355"/>
      <c r="G446" s="356"/>
      <c r="H446" s="356"/>
      <c r="I446" s="355"/>
      <c r="J446" s="356"/>
      <c r="K446" s="355"/>
      <c r="L446" s="355"/>
      <c r="M446" s="355"/>
      <c r="N446" s="355"/>
      <c r="O446" s="355"/>
      <c r="P446" s="114"/>
      <c r="Q446" s="111"/>
      <c r="R446" s="111"/>
      <c r="T446" s="303"/>
      <c r="U446" s="357"/>
      <c r="V446" s="303"/>
      <c r="W446" s="358"/>
      <c r="X446" s="303"/>
      <c r="Y446" s="113"/>
      <c r="Z446" s="357"/>
      <c r="AA446" s="303"/>
      <c r="AB446" s="359"/>
      <c r="AC446" s="303"/>
      <c r="AD446" s="303"/>
      <c r="AE446" s="303"/>
      <c r="CO446" s="303"/>
      <c r="CQ446" s="351"/>
      <c r="CR446" s="351"/>
      <c r="CT446" s="351"/>
      <c r="CU446" s="351"/>
      <c r="CW446" s="351"/>
      <c r="CX446" s="351"/>
      <c r="CZ446" s="351"/>
      <c r="DA446" s="351"/>
      <c r="DC446" s="351"/>
      <c r="DD446" s="351"/>
      <c r="DG446" s="303"/>
      <c r="DH446" s="303"/>
      <c r="DJ446" s="145"/>
      <c r="DK446" s="145"/>
      <c r="DL446" s="267">
        <v>963</v>
      </c>
      <c r="DM446" s="268" t="s">
        <v>73</v>
      </c>
      <c r="DN446" s="269">
        <v>8</v>
      </c>
      <c r="DO446" s="171"/>
    </row>
    <row r="447" spans="4:119" s="115" customFormat="1" x14ac:dyDescent="0.25">
      <c r="D447" s="351"/>
      <c r="E447" s="351"/>
      <c r="F447" s="355"/>
      <c r="G447" s="356"/>
      <c r="H447" s="356"/>
      <c r="I447" s="355"/>
      <c r="J447" s="356"/>
      <c r="K447" s="355"/>
      <c r="L447" s="355"/>
      <c r="M447" s="355"/>
      <c r="N447" s="355"/>
      <c r="O447" s="355"/>
      <c r="P447" s="114"/>
      <c r="Q447" s="111"/>
      <c r="R447" s="111"/>
      <c r="T447" s="303"/>
      <c r="U447" s="357"/>
      <c r="V447" s="303"/>
      <c r="W447" s="358"/>
      <c r="X447" s="303"/>
      <c r="Y447" s="113"/>
      <c r="Z447" s="357"/>
      <c r="AA447" s="303"/>
      <c r="AB447" s="359"/>
      <c r="AC447" s="303"/>
      <c r="AD447" s="303"/>
      <c r="AE447" s="303"/>
      <c r="CO447" s="303"/>
      <c r="CQ447" s="351"/>
      <c r="CR447" s="351"/>
      <c r="CT447" s="351"/>
      <c r="CU447" s="351"/>
      <c r="CW447" s="351"/>
      <c r="CX447" s="351"/>
      <c r="CZ447" s="351"/>
      <c r="DA447" s="351"/>
      <c r="DC447" s="351"/>
      <c r="DD447" s="351"/>
      <c r="DG447" s="303"/>
      <c r="DH447" s="303"/>
      <c r="DJ447" s="145"/>
      <c r="DK447" s="145"/>
      <c r="DL447" s="267">
        <v>971</v>
      </c>
      <c r="DM447" s="268" t="s">
        <v>74</v>
      </c>
      <c r="DN447" s="269">
        <v>6</v>
      </c>
      <c r="DO447" s="171"/>
    </row>
    <row r="448" spans="4:119" s="115" customFormat="1" x14ac:dyDescent="0.25">
      <c r="D448" s="351"/>
      <c r="E448" s="351"/>
      <c r="F448" s="355"/>
      <c r="G448" s="356"/>
      <c r="H448" s="356"/>
      <c r="I448" s="355"/>
      <c r="J448" s="356"/>
      <c r="K448" s="355"/>
      <c r="L448" s="355"/>
      <c r="M448" s="355"/>
      <c r="N448" s="355"/>
      <c r="O448" s="355"/>
      <c r="P448" s="114"/>
      <c r="Q448" s="111"/>
      <c r="R448" s="111"/>
      <c r="T448" s="303"/>
      <c r="U448" s="357"/>
      <c r="V448" s="303"/>
      <c r="W448" s="358"/>
      <c r="X448" s="303"/>
      <c r="Y448" s="113"/>
      <c r="Z448" s="357"/>
      <c r="AA448" s="303"/>
      <c r="AB448" s="359"/>
      <c r="AC448" s="303"/>
      <c r="AD448" s="303"/>
      <c r="AE448" s="303"/>
      <c r="CO448" s="303"/>
      <c r="CQ448" s="351"/>
      <c r="CR448" s="351"/>
      <c r="CT448" s="351"/>
      <c r="CU448" s="351"/>
      <c r="CW448" s="351"/>
      <c r="CX448" s="351"/>
      <c r="CZ448" s="351"/>
      <c r="DA448" s="351"/>
      <c r="DC448" s="351"/>
      <c r="DD448" s="351"/>
      <c r="DG448" s="303"/>
      <c r="DH448" s="303"/>
      <c r="DJ448" s="145"/>
      <c r="DK448" s="145"/>
      <c r="DL448" s="272">
        <v>972</v>
      </c>
      <c r="DM448" s="273" t="s">
        <v>75</v>
      </c>
      <c r="DN448" s="274">
        <v>7</v>
      </c>
      <c r="DO448" s="172"/>
    </row>
    <row r="449" spans="4:115" s="115" customFormat="1" x14ac:dyDescent="0.25">
      <c r="D449" s="351"/>
      <c r="E449" s="351"/>
      <c r="F449" s="355"/>
      <c r="G449" s="356"/>
      <c r="H449" s="356"/>
      <c r="I449" s="355"/>
      <c r="J449" s="356"/>
      <c r="K449" s="355"/>
      <c r="L449" s="355"/>
      <c r="M449" s="355"/>
      <c r="N449" s="355"/>
      <c r="O449" s="355"/>
      <c r="P449" s="114"/>
      <c r="Q449" s="111"/>
      <c r="R449" s="111"/>
      <c r="T449" s="303"/>
      <c r="U449" s="357"/>
      <c r="V449" s="303"/>
      <c r="W449" s="358"/>
      <c r="X449" s="303"/>
      <c r="Y449" s="113"/>
      <c r="Z449" s="357"/>
      <c r="AA449" s="303"/>
      <c r="AB449" s="359"/>
      <c r="AC449" s="303"/>
      <c r="AD449" s="303"/>
      <c r="AE449" s="303"/>
      <c r="CO449" s="303"/>
      <c r="CQ449" s="351"/>
      <c r="CR449" s="351"/>
      <c r="CT449" s="351"/>
      <c r="CU449" s="351"/>
      <c r="CW449" s="351"/>
      <c r="CX449" s="351"/>
      <c r="CZ449" s="351"/>
      <c r="DA449" s="351"/>
      <c r="DC449" s="351"/>
      <c r="DD449" s="351"/>
      <c r="DG449" s="303"/>
      <c r="DH449" s="303"/>
      <c r="DJ449" s="145"/>
      <c r="DK449" s="145"/>
    </row>
    <row r="450" spans="4:115" s="115" customFormat="1" x14ac:dyDescent="0.25">
      <c r="D450" s="351"/>
      <c r="E450" s="351"/>
      <c r="F450" s="355"/>
      <c r="G450" s="356"/>
      <c r="H450" s="356"/>
      <c r="I450" s="355"/>
      <c r="J450" s="356"/>
      <c r="K450" s="355"/>
      <c r="L450" s="355"/>
      <c r="M450" s="355"/>
      <c r="N450" s="355"/>
      <c r="O450" s="355"/>
      <c r="P450" s="114"/>
      <c r="Q450" s="111"/>
      <c r="R450" s="111"/>
      <c r="T450" s="303"/>
      <c r="U450" s="357"/>
      <c r="V450" s="303"/>
      <c r="W450" s="358"/>
      <c r="X450" s="303"/>
      <c r="Y450" s="113"/>
      <c r="Z450" s="357"/>
      <c r="AA450" s="303"/>
      <c r="AB450" s="359"/>
      <c r="AC450" s="303"/>
      <c r="AD450" s="303"/>
      <c r="AE450" s="303"/>
      <c r="CO450" s="303"/>
      <c r="CQ450" s="351"/>
      <c r="CR450" s="351"/>
      <c r="CT450" s="351"/>
      <c r="CU450" s="351"/>
      <c r="CW450" s="351"/>
      <c r="CX450" s="351"/>
      <c r="CZ450" s="351"/>
      <c r="DA450" s="351"/>
      <c r="DC450" s="351"/>
      <c r="DD450" s="351"/>
      <c r="DG450" s="303"/>
      <c r="DH450" s="303"/>
      <c r="DJ450" s="145"/>
      <c r="DK450" s="145"/>
    </row>
    <row r="451" spans="4:115" s="115" customFormat="1" x14ac:dyDescent="0.25">
      <c r="D451" s="351"/>
      <c r="E451" s="351"/>
      <c r="F451" s="355"/>
      <c r="G451" s="356"/>
      <c r="H451" s="356"/>
      <c r="I451" s="355"/>
      <c r="J451" s="356"/>
      <c r="K451" s="355"/>
      <c r="L451" s="355"/>
      <c r="M451" s="355"/>
      <c r="N451" s="355"/>
      <c r="O451" s="355"/>
      <c r="P451" s="114"/>
      <c r="Q451" s="111"/>
      <c r="R451" s="111"/>
      <c r="T451" s="303"/>
      <c r="U451" s="357"/>
      <c r="V451" s="303"/>
      <c r="W451" s="358"/>
      <c r="X451" s="303"/>
      <c r="Y451" s="113"/>
      <c r="Z451" s="357"/>
      <c r="AA451" s="303"/>
      <c r="AB451" s="359"/>
      <c r="AC451" s="303"/>
      <c r="AD451" s="303"/>
      <c r="AE451" s="303"/>
      <c r="CO451" s="303"/>
      <c r="CQ451" s="351"/>
      <c r="CR451" s="351"/>
      <c r="CT451" s="351"/>
      <c r="CU451" s="351"/>
      <c r="CW451" s="351"/>
      <c r="CX451" s="351"/>
      <c r="CZ451" s="351"/>
      <c r="DA451" s="351"/>
      <c r="DC451" s="351"/>
      <c r="DD451" s="351"/>
      <c r="DG451" s="303"/>
      <c r="DH451" s="303"/>
      <c r="DJ451" s="145"/>
      <c r="DK451" s="145"/>
    </row>
    <row r="452" spans="4:115" s="115" customFormat="1" x14ac:dyDescent="0.25">
      <c r="D452" s="351"/>
      <c r="E452" s="351"/>
      <c r="F452" s="355"/>
      <c r="G452" s="356"/>
      <c r="H452" s="356"/>
      <c r="I452" s="355"/>
      <c r="J452" s="356"/>
      <c r="K452" s="355"/>
      <c r="L452" s="355"/>
      <c r="M452" s="355"/>
      <c r="N452" s="355"/>
      <c r="O452" s="355"/>
      <c r="P452" s="114"/>
      <c r="Q452" s="111"/>
      <c r="R452" s="111"/>
      <c r="T452" s="303"/>
      <c r="U452" s="357"/>
      <c r="V452" s="303"/>
      <c r="W452" s="358"/>
      <c r="X452" s="303"/>
      <c r="Y452" s="113"/>
      <c r="Z452" s="357"/>
      <c r="AA452" s="303"/>
      <c r="AB452" s="359"/>
      <c r="AC452" s="303"/>
      <c r="AD452" s="303"/>
      <c r="AE452" s="303"/>
      <c r="CO452" s="303"/>
      <c r="CQ452" s="351"/>
      <c r="CR452" s="351"/>
      <c r="CT452" s="351"/>
      <c r="CU452" s="351"/>
      <c r="CW452" s="351"/>
      <c r="CX452" s="351"/>
      <c r="CZ452" s="351"/>
      <c r="DA452" s="351"/>
      <c r="DC452" s="351"/>
      <c r="DD452" s="351"/>
      <c r="DG452" s="303"/>
      <c r="DH452" s="303"/>
      <c r="DJ452" s="145"/>
      <c r="DK452" s="145"/>
    </row>
    <row r="453" spans="4:115" s="115" customFormat="1" x14ac:dyDescent="0.25">
      <c r="D453" s="351"/>
      <c r="E453" s="351"/>
      <c r="F453" s="355"/>
      <c r="G453" s="356"/>
      <c r="H453" s="356"/>
      <c r="I453" s="355"/>
      <c r="J453" s="356"/>
      <c r="K453" s="355"/>
      <c r="L453" s="355"/>
      <c r="M453" s="355"/>
      <c r="N453" s="355"/>
      <c r="O453" s="355"/>
      <c r="P453" s="114"/>
      <c r="Q453" s="111"/>
      <c r="R453" s="111"/>
      <c r="T453" s="303"/>
      <c r="U453" s="357"/>
      <c r="V453" s="303"/>
      <c r="W453" s="358"/>
      <c r="X453" s="303"/>
      <c r="Y453" s="113"/>
      <c r="Z453" s="357"/>
      <c r="AA453" s="303"/>
      <c r="AB453" s="359"/>
      <c r="AC453" s="303"/>
      <c r="AD453" s="303"/>
      <c r="AE453" s="303"/>
      <c r="CO453" s="303"/>
      <c r="CQ453" s="351"/>
      <c r="CR453" s="351"/>
      <c r="CT453" s="351"/>
      <c r="CU453" s="351"/>
      <c r="CW453" s="351"/>
      <c r="CX453" s="351"/>
      <c r="CZ453" s="351"/>
      <c r="DA453" s="351"/>
      <c r="DC453" s="351"/>
      <c r="DD453" s="351"/>
      <c r="DG453" s="303"/>
      <c r="DH453" s="303"/>
      <c r="DJ453" s="145"/>
      <c r="DK453" s="145"/>
    </row>
    <row r="454" spans="4:115" s="115" customFormat="1" x14ac:dyDescent="0.25">
      <c r="D454" s="351"/>
      <c r="E454" s="351"/>
      <c r="F454" s="355"/>
      <c r="G454" s="356"/>
      <c r="H454" s="356"/>
      <c r="I454" s="355"/>
      <c r="J454" s="356"/>
      <c r="K454" s="355"/>
      <c r="L454" s="355"/>
      <c r="M454" s="355"/>
      <c r="N454" s="355"/>
      <c r="O454" s="355"/>
      <c r="P454" s="114"/>
      <c r="Q454" s="111"/>
      <c r="R454" s="111"/>
      <c r="T454" s="303"/>
      <c r="U454" s="357"/>
      <c r="V454" s="303"/>
      <c r="W454" s="358"/>
      <c r="X454" s="303"/>
      <c r="Y454" s="113"/>
      <c r="Z454" s="357"/>
      <c r="AA454" s="303"/>
      <c r="AB454" s="359"/>
      <c r="AC454" s="303"/>
      <c r="AD454" s="303"/>
      <c r="AE454" s="303"/>
      <c r="CO454" s="303"/>
      <c r="CQ454" s="351"/>
      <c r="CR454" s="351"/>
      <c r="CT454" s="351"/>
      <c r="CU454" s="351"/>
      <c r="CW454" s="351"/>
      <c r="CX454" s="351"/>
      <c r="CZ454" s="351"/>
      <c r="DA454" s="351"/>
      <c r="DC454" s="351"/>
      <c r="DD454" s="351"/>
      <c r="DG454" s="303"/>
      <c r="DH454" s="303"/>
      <c r="DJ454" s="145"/>
      <c r="DK454" s="145"/>
    </row>
    <row r="455" spans="4:115" s="115" customFormat="1" x14ac:dyDescent="0.25">
      <c r="D455" s="351"/>
      <c r="E455" s="351"/>
      <c r="F455" s="355"/>
      <c r="G455" s="356"/>
      <c r="H455" s="356"/>
      <c r="I455" s="355"/>
      <c r="J455" s="356"/>
      <c r="K455" s="355"/>
      <c r="L455" s="355"/>
      <c r="M455" s="355"/>
      <c r="N455" s="355"/>
      <c r="O455" s="355"/>
      <c r="P455" s="114"/>
      <c r="Q455" s="111"/>
      <c r="R455" s="111"/>
      <c r="T455" s="303"/>
      <c r="U455" s="357"/>
      <c r="V455" s="303"/>
      <c r="W455" s="358"/>
      <c r="X455" s="303"/>
      <c r="Y455" s="113"/>
      <c r="Z455" s="357"/>
      <c r="AA455" s="303"/>
      <c r="AB455" s="359"/>
      <c r="AC455" s="303"/>
      <c r="AD455" s="303"/>
      <c r="AE455" s="303"/>
      <c r="CO455" s="303"/>
      <c r="CQ455" s="351"/>
      <c r="CR455" s="351"/>
      <c r="CT455" s="351"/>
      <c r="CU455" s="351"/>
      <c r="CW455" s="351"/>
      <c r="CX455" s="351"/>
      <c r="CZ455" s="351"/>
      <c r="DA455" s="351"/>
      <c r="DC455" s="351"/>
      <c r="DD455" s="351"/>
      <c r="DG455" s="303"/>
      <c r="DH455" s="303"/>
      <c r="DJ455" s="145"/>
      <c r="DK455" s="145"/>
    </row>
    <row r="456" spans="4:115" s="115" customFormat="1" x14ac:dyDescent="0.25">
      <c r="D456" s="351"/>
      <c r="E456" s="351"/>
      <c r="F456" s="355"/>
      <c r="G456" s="356"/>
      <c r="H456" s="356"/>
      <c r="I456" s="355"/>
      <c r="J456" s="356"/>
      <c r="K456" s="355"/>
      <c r="L456" s="355"/>
      <c r="M456" s="355"/>
      <c r="N456" s="355"/>
      <c r="O456" s="355"/>
      <c r="P456" s="114"/>
      <c r="Q456" s="111"/>
      <c r="R456" s="111"/>
      <c r="T456" s="303"/>
      <c r="U456" s="357"/>
      <c r="V456" s="303"/>
      <c r="W456" s="358"/>
      <c r="X456" s="303"/>
      <c r="Y456" s="113"/>
      <c r="Z456" s="357"/>
      <c r="AA456" s="303"/>
      <c r="AB456" s="359"/>
      <c r="AC456" s="303"/>
      <c r="AD456" s="303"/>
      <c r="AE456" s="303"/>
      <c r="CO456" s="303"/>
      <c r="CQ456" s="351"/>
      <c r="CR456" s="351"/>
      <c r="CT456" s="351"/>
      <c r="CU456" s="351"/>
      <c r="CW456" s="351"/>
      <c r="CX456" s="351"/>
      <c r="CZ456" s="351"/>
      <c r="DA456" s="351"/>
      <c r="DC456" s="351"/>
      <c r="DD456" s="351"/>
      <c r="DG456" s="303"/>
      <c r="DH456" s="303"/>
      <c r="DJ456" s="145"/>
      <c r="DK456" s="145"/>
    </row>
    <row r="457" spans="4:115" s="115" customFormat="1" x14ac:dyDescent="0.25">
      <c r="D457" s="351"/>
      <c r="E457" s="351"/>
      <c r="F457" s="355"/>
      <c r="G457" s="356"/>
      <c r="H457" s="356"/>
      <c r="I457" s="355"/>
      <c r="J457" s="356"/>
      <c r="K457" s="355"/>
      <c r="L457" s="355"/>
      <c r="M457" s="355"/>
      <c r="N457" s="355"/>
      <c r="O457" s="355"/>
      <c r="P457" s="114"/>
      <c r="Q457" s="111"/>
      <c r="R457" s="111"/>
      <c r="T457" s="303"/>
      <c r="U457" s="357"/>
      <c r="V457" s="303"/>
      <c r="W457" s="358"/>
      <c r="X457" s="303"/>
      <c r="Y457" s="113"/>
      <c r="Z457" s="357"/>
      <c r="AA457" s="303"/>
      <c r="AB457" s="359"/>
      <c r="AC457" s="303"/>
      <c r="AD457" s="303"/>
      <c r="AE457" s="303"/>
      <c r="CO457" s="303"/>
      <c r="CQ457" s="351"/>
      <c r="CR457" s="351"/>
      <c r="CT457" s="351"/>
      <c r="CU457" s="351"/>
      <c r="CW457" s="351"/>
      <c r="CX457" s="351"/>
      <c r="CZ457" s="351"/>
      <c r="DA457" s="351"/>
      <c r="DC457" s="351"/>
      <c r="DD457" s="351"/>
      <c r="DG457" s="303"/>
      <c r="DH457" s="303"/>
      <c r="DJ457" s="145"/>
      <c r="DK457" s="145"/>
    </row>
    <row r="458" spans="4:115" s="115" customFormat="1" x14ac:dyDescent="0.25">
      <c r="D458" s="351"/>
      <c r="E458" s="351"/>
      <c r="F458" s="355"/>
      <c r="G458" s="356"/>
      <c r="H458" s="356"/>
      <c r="I458" s="355"/>
      <c r="J458" s="356"/>
      <c r="K458" s="355"/>
      <c r="L458" s="355"/>
      <c r="M458" s="355"/>
      <c r="N458" s="355"/>
      <c r="O458" s="355"/>
      <c r="P458" s="114"/>
      <c r="Q458" s="111"/>
      <c r="R458" s="111"/>
      <c r="T458" s="303"/>
      <c r="U458" s="357"/>
      <c r="V458" s="303"/>
      <c r="W458" s="358"/>
      <c r="X458" s="303"/>
      <c r="Y458" s="113"/>
      <c r="Z458" s="357"/>
      <c r="AA458" s="303"/>
      <c r="AB458" s="359"/>
      <c r="AC458" s="303"/>
      <c r="AD458" s="303"/>
      <c r="AE458" s="303"/>
      <c r="CO458" s="303"/>
      <c r="CQ458" s="351"/>
      <c r="CR458" s="351"/>
      <c r="CT458" s="351"/>
      <c r="CU458" s="351"/>
      <c r="CW458" s="351"/>
      <c r="CX458" s="351"/>
      <c r="CZ458" s="351"/>
      <c r="DA458" s="351"/>
      <c r="DC458" s="351"/>
      <c r="DD458" s="351"/>
      <c r="DG458" s="303"/>
      <c r="DH458" s="303"/>
      <c r="DJ458" s="145"/>
      <c r="DK458" s="145"/>
    </row>
  </sheetData>
  <autoFilter ref="A4:R155"/>
  <mergeCells count="33">
    <mergeCell ref="F1:F3"/>
    <mergeCell ref="A1:A3"/>
    <mergeCell ref="B1:B3"/>
    <mergeCell ref="C1:C3"/>
    <mergeCell ref="D1:D3"/>
    <mergeCell ref="E1:E3"/>
    <mergeCell ref="R1:R3"/>
    <mergeCell ref="G1:G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AF3:AF4"/>
    <mergeCell ref="DL184:DN184"/>
    <mergeCell ref="AB1:AD1"/>
    <mergeCell ref="X2:Y2"/>
    <mergeCell ref="S3:S4"/>
    <mergeCell ref="T3:T4"/>
    <mergeCell ref="U3:U4"/>
    <mergeCell ref="V3:V4"/>
    <mergeCell ref="W3:W4"/>
    <mergeCell ref="X3:Y4"/>
    <mergeCell ref="Z3:Z4"/>
    <mergeCell ref="AA3:AA4"/>
    <mergeCell ref="AB3:AB4"/>
    <mergeCell ref="AC3:AC4"/>
    <mergeCell ref="AD3:AD4"/>
  </mergeCells>
  <conditionalFormatting sqref="DC119 DC121:DC123 DC71 DC116 CZ115 DC125:DC131 DC8:DC10 DC66:DC68 DC36:DC57 DC95:DC108 DC140:DC142 DC135:DC138 DC112:DC113 DC144:DC147 DC73:DC74 DC110 DC59:DC64 DC80:DC81 DC83:DC93 CZ145:CZ156 DC151:DC156 CZ13 DC21:DC33 DC12:DC17">
    <cfRule type="cellIs" dxfId="1848" priority="144" stopIfTrue="1" operator="notEqual">
      <formula>$DG8</formula>
    </cfRule>
  </conditionalFormatting>
  <conditionalFormatting sqref="CZ14:CZ17 CZ119 CZ121:CZ123 CZ116 CZ71 CZ125:CZ131 CZ21:CZ33 CZ8:CZ10 CZ66:CZ68 CZ35:CZ57 CZ140:CZ142 CZ135:CZ138 CZ73:CZ74 CZ95:CZ113 CZ59:CZ64 CZ80:CZ81 CZ83:CZ93">
    <cfRule type="cellIs" dxfId="1847" priority="145" stopIfTrue="1" operator="notEqual">
      <formula>$DC8</formula>
    </cfRule>
  </conditionalFormatting>
  <conditionalFormatting sqref="DC34">
    <cfRule type="cellIs" dxfId="1846" priority="142" stopIfTrue="1" operator="notEqual">
      <formula>$DG34</formula>
    </cfRule>
  </conditionalFormatting>
  <conditionalFormatting sqref="CZ34">
    <cfRule type="cellIs" dxfId="1845" priority="143" stopIfTrue="1" operator="notEqual">
      <formula>$DC34</formula>
    </cfRule>
  </conditionalFormatting>
  <conditionalFormatting sqref="DC65">
    <cfRule type="cellIs" dxfId="1844" priority="140" stopIfTrue="1" operator="notEqual">
      <formula>$DG65</formula>
    </cfRule>
  </conditionalFormatting>
  <conditionalFormatting sqref="CZ65">
    <cfRule type="cellIs" dxfId="1843" priority="141" stopIfTrue="1" operator="notEqual">
      <formula>$DC65</formula>
    </cfRule>
  </conditionalFormatting>
  <conditionalFormatting sqref="CZ12">
    <cfRule type="cellIs" dxfId="1842" priority="137" stopIfTrue="1" operator="notEqual">
      <formula>$DG12</formula>
    </cfRule>
  </conditionalFormatting>
  <conditionalFormatting sqref="CW119:CW123 CW125 CW140:CW142 CW127:CW132 CW134:CW138 CW71:CW74 CW95:CW117 CW59:CW68 CW77:CW93 CW20:CW57 CW6:CW17">
    <cfRule type="cellIs" dxfId="1841" priority="139" operator="notEqual">
      <formula>$CW6</formula>
    </cfRule>
  </conditionalFormatting>
  <conditionalFormatting sqref="CT145:CT147 CQ151:CQ156 CW145:CW156 CT151:CT156">
    <cfRule type="cellIs" dxfId="1840" priority="138" stopIfTrue="1" operator="notEqual">
      <formula>$CZ145</formula>
    </cfRule>
  </conditionalFormatting>
  <conditionalFormatting sqref="DC72">
    <cfRule type="cellIs" dxfId="1839" priority="135" stopIfTrue="1" operator="notEqual">
      <formula>$DG72</formula>
    </cfRule>
  </conditionalFormatting>
  <conditionalFormatting sqref="CZ72">
    <cfRule type="cellIs" dxfId="1838" priority="136" stopIfTrue="1" operator="notEqual">
      <formula>$DC72</formula>
    </cfRule>
  </conditionalFormatting>
  <conditionalFormatting sqref="CZ146">
    <cfRule type="cellIs" dxfId="1837" priority="134" stopIfTrue="1" operator="notEqual">
      <formula>$DG146</formula>
    </cfRule>
  </conditionalFormatting>
  <conditionalFormatting sqref="DC114">
    <cfRule type="cellIs" dxfId="1836" priority="132" stopIfTrue="1" operator="notEqual">
      <formula>$DG114</formula>
    </cfRule>
  </conditionalFormatting>
  <conditionalFormatting sqref="CZ114">
    <cfRule type="cellIs" dxfId="1835" priority="133" stopIfTrue="1" operator="notEqual">
      <formula>$DC114</formula>
    </cfRule>
  </conditionalFormatting>
  <conditionalFormatting sqref="DC82">
    <cfRule type="cellIs" dxfId="1834" priority="130" stopIfTrue="1" operator="notEqual">
      <formula>$DG82</formula>
    </cfRule>
  </conditionalFormatting>
  <conditionalFormatting sqref="CZ82">
    <cfRule type="cellIs" dxfId="1833" priority="131" stopIfTrue="1" operator="notEqual">
      <formula>$DC82</formula>
    </cfRule>
  </conditionalFormatting>
  <conditionalFormatting sqref="DC79">
    <cfRule type="cellIs" dxfId="1832" priority="128" stopIfTrue="1" operator="notEqual">
      <formula>$DG79</formula>
    </cfRule>
  </conditionalFormatting>
  <conditionalFormatting sqref="CZ79">
    <cfRule type="cellIs" dxfId="1831" priority="129" stopIfTrue="1" operator="notEqual">
      <formula>$DC79</formula>
    </cfRule>
  </conditionalFormatting>
  <conditionalFormatting sqref="DC71">
    <cfRule type="cellIs" dxfId="1830" priority="126" stopIfTrue="1" operator="notEqual">
      <formula>$DG71</formula>
    </cfRule>
  </conditionalFormatting>
  <conditionalFormatting sqref="CZ71">
    <cfRule type="cellIs" dxfId="1829" priority="127" stopIfTrue="1" operator="notEqual">
      <formula>$DC71</formula>
    </cfRule>
  </conditionalFormatting>
  <conditionalFormatting sqref="DC72">
    <cfRule type="cellIs" dxfId="1828" priority="124" stopIfTrue="1" operator="notEqual">
      <formula>$DG72</formula>
    </cfRule>
  </conditionalFormatting>
  <conditionalFormatting sqref="CZ72">
    <cfRule type="cellIs" dxfId="1827" priority="125" stopIfTrue="1" operator="notEqual">
      <formula>$DC72</formula>
    </cfRule>
  </conditionalFormatting>
  <conditionalFormatting sqref="DC115">
    <cfRule type="cellIs" dxfId="1826" priority="123" stopIfTrue="1" operator="notEqual">
      <formula>$DG115</formula>
    </cfRule>
  </conditionalFormatting>
  <conditionalFormatting sqref="DC120">
    <cfRule type="cellIs" dxfId="1825" priority="121" stopIfTrue="1" operator="notEqual">
      <formula>$DG120</formula>
    </cfRule>
  </conditionalFormatting>
  <conditionalFormatting sqref="CZ120">
    <cfRule type="cellIs" dxfId="1824" priority="122" stopIfTrue="1" operator="notEqual">
      <formula>$DC120</formula>
    </cfRule>
  </conditionalFormatting>
  <conditionalFormatting sqref="CZ144">
    <cfRule type="cellIs" dxfId="1823" priority="120" stopIfTrue="1" operator="notEqual">
      <formula>$DG144</formula>
    </cfRule>
  </conditionalFormatting>
  <conditionalFormatting sqref="CW144">
    <cfRule type="cellIs" dxfId="1822" priority="119" stopIfTrue="1" operator="notEqual">
      <formula>$CZ144</formula>
    </cfRule>
  </conditionalFormatting>
  <conditionalFormatting sqref="DC134">
    <cfRule type="cellIs" dxfId="1821" priority="117" stopIfTrue="1" operator="notEqual">
      <formula>$DG134</formula>
    </cfRule>
  </conditionalFormatting>
  <conditionalFormatting sqref="CZ134">
    <cfRule type="cellIs" dxfId="1820" priority="118" stopIfTrue="1" operator="notEqual">
      <formula>$DC134</formula>
    </cfRule>
  </conditionalFormatting>
  <conditionalFormatting sqref="DC132">
    <cfRule type="cellIs" dxfId="1819" priority="115" stopIfTrue="1" operator="notEqual">
      <formula>$DG132</formula>
    </cfRule>
  </conditionalFormatting>
  <conditionalFormatting sqref="CZ132">
    <cfRule type="cellIs" dxfId="1818" priority="116" stopIfTrue="1" operator="notEqual">
      <formula>$DC132</formula>
    </cfRule>
  </conditionalFormatting>
  <conditionalFormatting sqref="DC73:DC74">
    <cfRule type="cellIs" dxfId="1817" priority="113" stopIfTrue="1" operator="notEqual">
      <formula>$DG73</formula>
    </cfRule>
  </conditionalFormatting>
  <conditionalFormatting sqref="CZ73:CZ74">
    <cfRule type="cellIs" dxfId="1816" priority="114" stopIfTrue="1" operator="notEqual">
      <formula>$DC73</formula>
    </cfRule>
  </conditionalFormatting>
  <conditionalFormatting sqref="DC73:DC74">
    <cfRule type="cellIs" dxfId="1815" priority="111" stopIfTrue="1" operator="notEqual">
      <formula>$DG73</formula>
    </cfRule>
  </conditionalFormatting>
  <conditionalFormatting sqref="CZ73:CZ74">
    <cfRule type="cellIs" dxfId="1814" priority="112" stopIfTrue="1" operator="notEqual">
      <formula>$DC73</formula>
    </cfRule>
  </conditionalFormatting>
  <conditionalFormatting sqref="DC77:DC78">
    <cfRule type="cellIs" dxfId="1813" priority="109" stopIfTrue="1" operator="notEqual">
      <formula>$DG77</formula>
    </cfRule>
  </conditionalFormatting>
  <conditionalFormatting sqref="CZ77:CZ78">
    <cfRule type="cellIs" dxfId="1812" priority="110" stopIfTrue="1" operator="notEqual">
      <formula>$DC77</formula>
    </cfRule>
  </conditionalFormatting>
  <conditionalFormatting sqref="DC117">
    <cfRule type="cellIs" dxfId="1811" priority="107" stopIfTrue="1" operator="notEqual">
      <formula>$DG117</formula>
    </cfRule>
  </conditionalFormatting>
  <conditionalFormatting sqref="CZ117">
    <cfRule type="cellIs" dxfId="1810" priority="108" stopIfTrue="1" operator="notEqual">
      <formula>$DC117</formula>
    </cfRule>
  </conditionalFormatting>
  <conditionalFormatting sqref="DC20">
    <cfRule type="cellIs" dxfId="1809" priority="105" stopIfTrue="1" operator="notEqual">
      <formula>$DG20</formula>
    </cfRule>
  </conditionalFormatting>
  <conditionalFormatting sqref="CZ20">
    <cfRule type="cellIs" dxfId="1808" priority="106" stopIfTrue="1" operator="notEqual">
      <formula>$DC20</formula>
    </cfRule>
  </conditionalFormatting>
  <conditionalFormatting sqref="CT144">
    <cfRule type="cellIs" dxfId="1807" priority="104" stopIfTrue="1" operator="notEqual">
      <formula>$CZ144</formula>
    </cfRule>
  </conditionalFormatting>
  <conditionalFormatting sqref="CT119:CT123 CT140:CT142 CT125:CT132 CT134:CT138 CT71:CT74 CT95:CT117 CT59:CT68 CT77:CT93 CT20:CT57 CT6:CT17">
    <cfRule type="expression" dxfId="1806" priority="102" stopIfTrue="1">
      <formula>$CW6=""</formula>
    </cfRule>
    <cfRule type="cellIs" dxfId="1805" priority="103" stopIfTrue="1" operator="notEqual">
      <formula>$CW6</formula>
    </cfRule>
  </conditionalFormatting>
  <conditionalFormatting sqref="CT5">
    <cfRule type="expression" dxfId="1804" priority="99" stopIfTrue="1">
      <formula>$CW5=""</formula>
    </cfRule>
    <cfRule type="cellIs" dxfId="1803" priority="100" stopIfTrue="1" operator="notEqual">
      <formula>$CW5</formula>
    </cfRule>
  </conditionalFormatting>
  <conditionalFormatting sqref="CW5">
    <cfRule type="cellIs" dxfId="1802" priority="101" operator="notEqual">
      <formula>$CW5</formula>
    </cfRule>
  </conditionalFormatting>
  <conditionalFormatting sqref="DC70">
    <cfRule type="cellIs" dxfId="1801" priority="97" stopIfTrue="1" operator="notEqual">
      <formula>$DG70</formula>
    </cfRule>
  </conditionalFormatting>
  <conditionalFormatting sqref="CZ70">
    <cfRule type="cellIs" dxfId="1800" priority="98" stopIfTrue="1" operator="notEqual">
      <formula>$DC70</formula>
    </cfRule>
  </conditionalFormatting>
  <conditionalFormatting sqref="CW70">
    <cfRule type="cellIs" dxfId="1799" priority="96" operator="notEqual">
      <formula>$CW70</formula>
    </cfRule>
  </conditionalFormatting>
  <conditionalFormatting sqref="CT70">
    <cfRule type="expression" dxfId="1798" priority="94" stopIfTrue="1">
      <formula>$CW70=""</formula>
    </cfRule>
    <cfRule type="cellIs" dxfId="1797" priority="95" stopIfTrue="1" operator="notEqual">
      <formula>$CW70</formula>
    </cfRule>
  </conditionalFormatting>
  <conditionalFormatting sqref="DC58">
    <cfRule type="cellIs" dxfId="1796" priority="92" stopIfTrue="1" operator="notEqual">
      <formula>$DG58</formula>
    </cfRule>
  </conditionalFormatting>
  <conditionalFormatting sqref="CZ58">
    <cfRule type="cellIs" dxfId="1795" priority="93" stopIfTrue="1" operator="notEqual">
      <formula>$DC58</formula>
    </cfRule>
  </conditionalFormatting>
  <conditionalFormatting sqref="CW58">
    <cfRule type="cellIs" dxfId="1794" priority="91" operator="notEqual">
      <formula>$CW58</formula>
    </cfRule>
  </conditionalFormatting>
  <conditionalFormatting sqref="CT58">
    <cfRule type="expression" dxfId="1793" priority="89" stopIfTrue="1">
      <formula>$CW58=""</formula>
    </cfRule>
    <cfRule type="cellIs" dxfId="1792" priority="90" stopIfTrue="1" operator="notEqual">
      <formula>$CW58</formula>
    </cfRule>
  </conditionalFormatting>
  <conditionalFormatting sqref="DC118">
    <cfRule type="cellIs" dxfId="1791" priority="87" stopIfTrue="1" operator="notEqual">
      <formula>$DG118</formula>
    </cfRule>
  </conditionalFormatting>
  <conditionalFormatting sqref="CZ118">
    <cfRule type="cellIs" dxfId="1790" priority="88" stopIfTrue="1" operator="notEqual">
      <formula>$DC118</formula>
    </cfRule>
  </conditionalFormatting>
  <conditionalFormatting sqref="CW118">
    <cfRule type="cellIs" dxfId="1789" priority="86" operator="notEqual">
      <formula>$CW118</formula>
    </cfRule>
  </conditionalFormatting>
  <conditionalFormatting sqref="CT118">
    <cfRule type="expression" dxfId="1788" priority="84" stopIfTrue="1">
      <formula>$CW118=""</formula>
    </cfRule>
    <cfRule type="cellIs" dxfId="1787" priority="85" stopIfTrue="1" operator="notEqual">
      <formula>$CW118</formula>
    </cfRule>
  </conditionalFormatting>
  <conditionalFormatting sqref="DC124">
    <cfRule type="cellIs" dxfId="1786" priority="82" stopIfTrue="1" operator="notEqual">
      <formula>$DG124</formula>
    </cfRule>
  </conditionalFormatting>
  <conditionalFormatting sqref="CZ124">
    <cfRule type="cellIs" dxfId="1785" priority="83" stopIfTrue="1" operator="notEqual">
      <formula>$DC124</formula>
    </cfRule>
  </conditionalFormatting>
  <conditionalFormatting sqref="CW124">
    <cfRule type="cellIs" dxfId="1784" priority="81" operator="notEqual">
      <formula>$CW124</formula>
    </cfRule>
  </conditionalFormatting>
  <conditionalFormatting sqref="CT124">
    <cfRule type="expression" dxfId="1783" priority="79" stopIfTrue="1">
      <formula>$CW124=""</formula>
    </cfRule>
    <cfRule type="cellIs" dxfId="1782" priority="80" stopIfTrue="1" operator="notEqual">
      <formula>$CW124</formula>
    </cfRule>
  </conditionalFormatting>
  <conditionalFormatting sqref="CW75">
    <cfRule type="cellIs" dxfId="1781" priority="78" operator="notEqual">
      <formula>$CW75</formula>
    </cfRule>
  </conditionalFormatting>
  <conditionalFormatting sqref="DC75">
    <cfRule type="cellIs" dxfId="1780" priority="76" stopIfTrue="1" operator="notEqual">
      <formula>$DG75</formula>
    </cfRule>
  </conditionalFormatting>
  <conditionalFormatting sqref="CZ75">
    <cfRule type="cellIs" dxfId="1779" priority="77" stopIfTrue="1" operator="notEqual">
      <formula>$DC75</formula>
    </cfRule>
  </conditionalFormatting>
  <conditionalFormatting sqref="CT75">
    <cfRule type="expression" dxfId="1778" priority="74" stopIfTrue="1">
      <formula>$CW75=""</formula>
    </cfRule>
    <cfRule type="cellIs" dxfId="1777" priority="75" stopIfTrue="1" operator="notEqual">
      <formula>$CW75</formula>
    </cfRule>
  </conditionalFormatting>
  <conditionalFormatting sqref="CZ114">
    <cfRule type="cellIs" dxfId="1776" priority="73" stopIfTrue="1" operator="notEqual">
      <formula>$DG114</formula>
    </cfRule>
  </conditionalFormatting>
  <conditionalFormatting sqref="DC113">
    <cfRule type="cellIs" dxfId="1775" priority="71" stopIfTrue="1" operator="notEqual">
      <formula>$DG113</formula>
    </cfRule>
  </conditionalFormatting>
  <conditionalFormatting sqref="CZ113">
    <cfRule type="cellIs" dxfId="1774" priority="72" stopIfTrue="1" operator="notEqual">
      <formula>$DC113</formula>
    </cfRule>
  </conditionalFormatting>
  <conditionalFormatting sqref="DC114">
    <cfRule type="cellIs" dxfId="1773" priority="70" stopIfTrue="1" operator="notEqual">
      <formula>$DG114</formula>
    </cfRule>
  </conditionalFormatting>
  <conditionalFormatting sqref="DC149:DC150">
    <cfRule type="cellIs" dxfId="1772" priority="69" stopIfTrue="1" operator="notEqual">
      <formula>$DG149</formula>
    </cfRule>
  </conditionalFormatting>
  <conditionalFormatting sqref="CT149:CT150">
    <cfRule type="cellIs" dxfId="1771" priority="68" stopIfTrue="1" operator="notEqual">
      <formula>$CZ149</formula>
    </cfRule>
  </conditionalFormatting>
  <conditionalFormatting sqref="DC148">
    <cfRule type="cellIs" dxfId="1770" priority="67" stopIfTrue="1" operator="notEqual">
      <formula>$DG148</formula>
    </cfRule>
  </conditionalFormatting>
  <conditionalFormatting sqref="CT148">
    <cfRule type="cellIs" dxfId="1769" priority="66" stopIfTrue="1" operator="notEqual">
      <formula>$CZ148</formula>
    </cfRule>
  </conditionalFormatting>
  <conditionalFormatting sqref="CW75">
    <cfRule type="cellIs" dxfId="1768" priority="65" operator="notEqual">
      <formula>$CW75</formula>
    </cfRule>
  </conditionalFormatting>
  <conditionalFormatting sqref="DC75">
    <cfRule type="cellIs" dxfId="1767" priority="63" stopIfTrue="1" operator="notEqual">
      <formula>$DG75</formula>
    </cfRule>
  </conditionalFormatting>
  <conditionalFormatting sqref="CZ75">
    <cfRule type="cellIs" dxfId="1766" priority="64" stopIfTrue="1" operator="notEqual">
      <formula>$DC75</formula>
    </cfRule>
  </conditionalFormatting>
  <conditionalFormatting sqref="CT75">
    <cfRule type="expression" dxfId="1765" priority="61" stopIfTrue="1">
      <formula>$CW75=""</formula>
    </cfRule>
    <cfRule type="cellIs" dxfId="1764" priority="62" stopIfTrue="1" operator="notEqual">
      <formula>$CW75</formula>
    </cfRule>
  </conditionalFormatting>
  <conditionalFormatting sqref="CW74">
    <cfRule type="cellIs" dxfId="1763" priority="60" operator="notEqual">
      <formula>$CW74</formula>
    </cfRule>
  </conditionalFormatting>
  <conditionalFormatting sqref="DC74">
    <cfRule type="cellIs" dxfId="1762" priority="58" stopIfTrue="1" operator="notEqual">
      <formula>$DG74</formula>
    </cfRule>
  </conditionalFormatting>
  <conditionalFormatting sqref="CZ74">
    <cfRule type="cellIs" dxfId="1761" priority="59" stopIfTrue="1" operator="notEqual">
      <formula>$DC74</formula>
    </cfRule>
  </conditionalFormatting>
  <conditionalFormatting sqref="CT74">
    <cfRule type="expression" dxfId="1760" priority="56" stopIfTrue="1">
      <formula>$CW74=""</formula>
    </cfRule>
    <cfRule type="cellIs" dxfId="1759" priority="57" stopIfTrue="1" operator="notEqual">
      <formula>$CW74</formula>
    </cfRule>
  </conditionalFormatting>
  <conditionalFormatting sqref="CW76">
    <cfRule type="cellIs" dxfId="1758" priority="55" operator="notEqual">
      <formula>$CW76</formula>
    </cfRule>
  </conditionalFormatting>
  <conditionalFormatting sqref="DC76">
    <cfRule type="cellIs" dxfId="1757" priority="53" stopIfTrue="1" operator="notEqual">
      <formula>$DG76</formula>
    </cfRule>
  </conditionalFormatting>
  <conditionalFormatting sqref="CZ76">
    <cfRule type="cellIs" dxfId="1756" priority="54" stopIfTrue="1" operator="notEqual">
      <formula>$DC76</formula>
    </cfRule>
  </conditionalFormatting>
  <conditionalFormatting sqref="CT76">
    <cfRule type="expression" dxfId="1755" priority="51" stopIfTrue="1">
      <formula>$CW76=""</formula>
    </cfRule>
    <cfRule type="cellIs" dxfId="1754" priority="52" stopIfTrue="1" operator="notEqual">
      <formula>$CW76</formula>
    </cfRule>
  </conditionalFormatting>
  <conditionalFormatting sqref="DC18">
    <cfRule type="cellIs" dxfId="1753" priority="49" stopIfTrue="1" operator="notEqual">
      <formula>$DG18</formula>
    </cfRule>
  </conditionalFormatting>
  <conditionalFormatting sqref="CZ18">
    <cfRule type="cellIs" dxfId="1752" priority="50" stopIfTrue="1" operator="notEqual">
      <formula>$DC18</formula>
    </cfRule>
  </conditionalFormatting>
  <conditionalFormatting sqref="CW18">
    <cfRule type="cellIs" dxfId="1751" priority="48" operator="notEqual">
      <formula>$CW18</formula>
    </cfRule>
  </conditionalFormatting>
  <conditionalFormatting sqref="CT18">
    <cfRule type="expression" dxfId="1750" priority="46" stopIfTrue="1">
      <formula>$CW18=""</formula>
    </cfRule>
    <cfRule type="cellIs" dxfId="1749" priority="47" stopIfTrue="1" operator="notEqual">
      <formula>$CW18</formula>
    </cfRule>
  </conditionalFormatting>
  <conditionalFormatting sqref="CW126">
    <cfRule type="cellIs" dxfId="1748" priority="45" operator="notEqual">
      <formula>$CW126</formula>
    </cfRule>
  </conditionalFormatting>
  <conditionalFormatting sqref="DC94">
    <cfRule type="cellIs" dxfId="1747" priority="43" stopIfTrue="1" operator="notEqual">
      <formula>$DG94</formula>
    </cfRule>
  </conditionalFormatting>
  <conditionalFormatting sqref="CZ94">
    <cfRule type="cellIs" dxfId="1746" priority="44" stopIfTrue="1" operator="notEqual">
      <formula>$DC94</formula>
    </cfRule>
  </conditionalFormatting>
  <conditionalFormatting sqref="CW94">
    <cfRule type="cellIs" dxfId="1745" priority="42" operator="notEqual">
      <formula>$CW94</formula>
    </cfRule>
  </conditionalFormatting>
  <conditionalFormatting sqref="CT94">
    <cfRule type="expression" dxfId="1744" priority="40" stopIfTrue="1">
      <formula>$CW94=""</formula>
    </cfRule>
    <cfRule type="cellIs" dxfId="1743" priority="41" stopIfTrue="1" operator="notEqual">
      <formula>$CW94</formula>
    </cfRule>
  </conditionalFormatting>
  <conditionalFormatting sqref="DC139">
    <cfRule type="cellIs" dxfId="1742" priority="38" stopIfTrue="1" operator="notEqual">
      <formula>$DG139</formula>
    </cfRule>
  </conditionalFormatting>
  <conditionalFormatting sqref="CZ139">
    <cfRule type="cellIs" dxfId="1741" priority="39" stopIfTrue="1" operator="notEqual">
      <formula>$DC139</formula>
    </cfRule>
  </conditionalFormatting>
  <conditionalFormatting sqref="CW139">
    <cfRule type="cellIs" dxfId="1740" priority="37" operator="notEqual">
      <formula>$CW139</formula>
    </cfRule>
  </conditionalFormatting>
  <conditionalFormatting sqref="CT139">
    <cfRule type="expression" dxfId="1739" priority="35" stopIfTrue="1">
      <formula>$CW139=""</formula>
    </cfRule>
    <cfRule type="cellIs" dxfId="1738" priority="36" stopIfTrue="1" operator="notEqual">
      <formula>$CW139</formula>
    </cfRule>
  </conditionalFormatting>
  <conditionalFormatting sqref="CQ145:CQ147">
    <cfRule type="cellIs" dxfId="1737" priority="34" stopIfTrue="1" operator="notEqual">
      <formula>$CZ145</formula>
    </cfRule>
  </conditionalFormatting>
  <conditionalFormatting sqref="CQ144">
    <cfRule type="cellIs" dxfId="1736" priority="33" stopIfTrue="1" operator="notEqual">
      <formula>$CZ144</formula>
    </cfRule>
  </conditionalFormatting>
  <conditionalFormatting sqref="CQ70:CQ132 CQ5:CQ18 CQ20:CQ68">
    <cfRule type="expression" dxfId="1735" priority="31" stopIfTrue="1">
      <formula>$CT5=""</formula>
    </cfRule>
    <cfRule type="cellIs" dxfId="1734" priority="32" stopIfTrue="1" operator="notEqual">
      <formula>$CT5</formula>
    </cfRule>
  </conditionalFormatting>
  <conditionalFormatting sqref="CQ149:CQ150">
    <cfRule type="cellIs" dxfId="1733" priority="30" stopIfTrue="1" operator="notEqual">
      <formula>$CZ149</formula>
    </cfRule>
  </conditionalFormatting>
  <conditionalFormatting sqref="CQ148">
    <cfRule type="cellIs" dxfId="1732" priority="29" stopIfTrue="1" operator="notEqual">
      <formula>$CZ148</formula>
    </cfRule>
  </conditionalFormatting>
  <conditionalFormatting sqref="CQ134:CQ142">
    <cfRule type="expression" dxfId="1731" priority="27" stopIfTrue="1">
      <formula>$CT134=""</formula>
    </cfRule>
    <cfRule type="cellIs" dxfId="1730" priority="28" stopIfTrue="1" operator="notEqual">
      <formula>$CT134</formula>
    </cfRule>
  </conditionalFormatting>
  <conditionalFormatting sqref="DC143">
    <cfRule type="cellIs" dxfId="1729" priority="26" stopIfTrue="1" operator="notEqual">
      <formula>$DG143</formula>
    </cfRule>
  </conditionalFormatting>
  <conditionalFormatting sqref="CZ143">
    <cfRule type="cellIs" dxfId="1728" priority="25" stopIfTrue="1" operator="notEqual">
      <formula>$DG143</formula>
    </cfRule>
  </conditionalFormatting>
  <conditionalFormatting sqref="CW143">
    <cfRule type="cellIs" dxfId="1727" priority="24" stopIfTrue="1" operator="notEqual">
      <formula>$CZ143</formula>
    </cfRule>
  </conditionalFormatting>
  <conditionalFormatting sqref="CT143">
    <cfRule type="cellIs" dxfId="1726" priority="23" stopIfTrue="1" operator="notEqual">
      <formula>$CZ143</formula>
    </cfRule>
  </conditionalFormatting>
  <conditionalFormatting sqref="CQ143">
    <cfRule type="cellIs" dxfId="1725" priority="22" stopIfTrue="1" operator="notEqual">
      <formula>$CZ143</formula>
    </cfRule>
  </conditionalFormatting>
  <conditionalFormatting sqref="DC69">
    <cfRule type="cellIs" dxfId="1724" priority="20" stopIfTrue="1" operator="notEqual">
      <formula>$DG69</formula>
    </cfRule>
  </conditionalFormatting>
  <conditionalFormatting sqref="CZ69">
    <cfRule type="cellIs" dxfId="1723" priority="21" stopIfTrue="1" operator="notEqual">
      <formula>$DC69</formula>
    </cfRule>
  </conditionalFormatting>
  <conditionalFormatting sqref="CW69">
    <cfRule type="cellIs" dxfId="1722" priority="19" operator="notEqual">
      <formula>$CW69</formula>
    </cfRule>
  </conditionalFormatting>
  <conditionalFormatting sqref="CT69">
    <cfRule type="expression" dxfId="1721" priority="17" stopIfTrue="1">
      <formula>$CW69=""</formula>
    </cfRule>
    <cfRule type="cellIs" dxfId="1720" priority="18" stopIfTrue="1" operator="notEqual">
      <formula>$CW69</formula>
    </cfRule>
  </conditionalFormatting>
  <conditionalFormatting sqref="CQ69">
    <cfRule type="expression" dxfId="1719" priority="15" stopIfTrue="1">
      <formula>$CT69=""</formula>
    </cfRule>
    <cfRule type="cellIs" dxfId="1718" priority="16" stopIfTrue="1" operator="notEqual">
      <formula>$CT69</formula>
    </cfRule>
  </conditionalFormatting>
  <conditionalFormatting sqref="CW133">
    <cfRule type="cellIs" dxfId="1717" priority="14" operator="notEqual">
      <formula>$CW133</formula>
    </cfRule>
  </conditionalFormatting>
  <conditionalFormatting sqref="DC133">
    <cfRule type="cellIs" dxfId="1716" priority="12" stopIfTrue="1" operator="notEqual">
      <formula>$DG133</formula>
    </cfRule>
  </conditionalFormatting>
  <conditionalFormatting sqref="CZ133">
    <cfRule type="cellIs" dxfId="1715" priority="13" stopIfTrue="1" operator="notEqual">
      <formula>$DC133</formula>
    </cfRule>
  </conditionalFormatting>
  <conditionalFormatting sqref="CT133">
    <cfRule type="expression" dxfId="1714" priority="10" stopIfTrue="1">
      <formula>$CW133=""</formula>
    </cfRule>
    <cfRule type="cellIs" dxfId="1713" priority="11" stopIfTrue="1" operator="notEqual">
      <formula>$CW133</formula>
    </cfRule>
  </conditionalFormatting>
  <conditionalFormatting sqref="CQ133">
    <cfRule type="expression" dxfId="1712" priority="8" stopIfTrue="1">
      <formula>$CT133=""</formula>
    </cfRule>
    <cfRule type="cellIs" dxfId="1711" priority="9" stopIfTrue="1" operator="notEqual">
      <formula>$CT133</formula>
    </cfRule>
  </conditionalFormatting>
  <conditionalFormatting sqref="DC19">
    <cfRule type="cellIs" dxfId="1710" priority="6" stopIfTrue="1" operator="notEqual">
      <formula>$DG19</formula>
    </cfRule>
  </conditionalFormatting>
  <conditionalFormatting sqref="CZ19">
    <cfRule type="cellIs" dxfId="1709" priority="7" stopIfTrue="1" operator="notEqual">
      <formula>$DC19</formula>
    </cfRule>
  </conditionalFormatting>
  <conditionalFormatting sqref="CW19">
    <cfRule type="cellIs" dxfId="1708" priority="5" operator="notEqual">
      <formula>$CW19</formula>
    </cfRule>
  </conditionalFormatting>
  <conditionalFormatting sqref="CT19">
    <cfRule type="expression" dxfId="1707" priority="3" stopIfTrue="1">
      <formula>$CW19=""</formula>
    </cfRule>
    <cfRule type="cellIs" dxfId="1706" priority="4" stopIfTrue="1" operator="notEqual">
      <formula>$CW19</formula>
    </cfRule>
  </conditionalFormatting>
  <conditionalFormatting sqref="CQ19">
    <cfRule type="expression" dxfId="1705" priority="1" stopIfTrue="1">
      <formula>$CT19=""</formula>
    </cfRule>
    <cfRule type="cellIs" dxfId="1704" priority="2" stopIfTrue="1" operator="notEqual">
      <formula>$CT19</formula>
    </cfRule>
  </conditionalFormatting>
  <pageMargins left="0.35433070866141736" right="0.31496062992125984" top="0.6692913385826772" bottom="0.39370078740157483" header="0.23622047244094491" footer="0.19685039370078741"/>
  <pageSetup paperSize="9" scale="93" fitToHeight="5" orientation="landscape" r:id="rId1"/>
  <headerFooter>
    <oddHeader>&amp;R&amp;G</oddHeader>
    <oddFooter>&amp;R&amp;9 131.060.FWG / V 84.0 / Gültig ab: 01.09.18 / Seite &amp;P (&amp;N)</oddFooter>
  </headerFooter>
  <legacy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T456"/>
  <sheetViews>
    <sheetView zoomScaleNormal="100" zoomScaleSheetLayoutView="75" workbookViewId="0">
      <pane ySplit="4" topLeftCell="A5" activePane="bottomLeft" state="frozen"/>
      <selection pane="bottomLeft" activeCell="S1" sqref="S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5" width="3.28515625" style="50" customWidth="1"/>
    <col min="16" max="16" width="3.7109375" style="48" customWidth="1"/>
    <col min="17" max="18" width="3.85546875" style="12" customWidth="1"/>
    <col min="19" max="19" width="15.42578125" style="11" customWidth="1"/>
    <col min="20" max="20" width="4.7109375" style="13" customWidth="1"/>
    <col min="21" max="21" width="23.28515625" style="37" customWidth="1"/>
    <col min="22" max="22" width="5.28515625" style="13" customWidth="1"/>
    <col min="23" max="23" width="19.7109375" style="123" customWidth="1"/>
    <col min="24" max="24" width="4.28515625" style="13" customWidth="1"/>
    <col min="25" max="25" width="1.140625" style="113" customWidth="1"/>
    <col min="26" max="26" width="29.85546875" style="37" customWidth="1"/>
    <col min="27" max="27" width="4.85546875" style="13" customWidth="1"/>
    <col min="28" max="28" width="32.42578125" style="14" customWidth="1"/>
    <col min="29" max="29" width="5.28515625" style="13" customWidth="1"/>
    <col min="30" max="30" width="7.28515625" style="13" customWidth="1"/>
    <col min="31" max="31" width="3.5703125" style="13" customWidth="1"/>
    <col min="32" max="32" width="25.140625" style="11" customWidth="1"/>
    <col min="33" max="33" width="22.85546875" style="11" customWidth="1"/>
    <col min="34" max="86" width="5.42578125" style="11" customWidth="1"/>
    <col min="87" max="87" width="16.140625" style="11" customWidth="1"/>
    <col min="88" max="88" width="10" style="11" customWidth="1"/>
    <col min="89" max="92" width="5.42578125" style="11" customWidth="1"/>
    <col min="93" max="93" width="5.42578125" style="13" customWidth="1"/>
    <col min="94" max="94" width="8.5703125" style="11" customWidth="1"/>
    <col min="95" max="95" width="9.28515625" style="49" customWidth="1"/>
    <col min="96" max="96" width="4.7109375" style="49" customWidth="1"/>
    <col min="97" max="97" width="29.28515625" style="11" customWidth="1"/>
    <col min="98" max="98" width="9.28515625" style="49" customWidth="1"/>
    <col min="99" max="99" width="4.7109375" style="49" customWidth="1"/>
    <col min="100" max="100" width="29.28515625" style="11" customWidth="1"/>
    <col min="101" max="101" width="9.28515625" style="49" customWidth="1"/>
    <col min="102" max="102" width="4.7109375" style="49" customWidth="1"/>
    <col min="103" max="103" width="29.28515625" style="11" customWidth="1"/>
    <col min="104" max="104" width="9.28515625" style="49" customWidth="1"/>
    <col min="105" max="105" width="4.7109375" style="49" customWidth="1"/>
    <col min="106" max="106" width="29.85546875" style="11" customWidth="1"/>
    <col min="107" max="107" width="9.28515625" style="49" customWidth="1"/>
    <col min="108" max="108" width="4.7109375" style="49" customWidth="1"/>
    <col min="109" max="109" width="29.85546875" style="11" customWidth="1"/>
    <col min="110" max="110" width="1.5703125" style="115" customWidth="1"/>
    <col min="111" max="111" width="9.28515625" style="13" customWidth="1"/>
    <col min="112" max="112" width="4.7109375" style="13" customWidth="1"/>
    <col min="113" max="113" width="29.85546875" style="11" customWidth="1"/>
    <col min="114" max="115" width="11.42578125" style="1" customWidth="1"/>
    <col min="116" max="116" width="3.7109375" style="11" customWidth="1"/>
    <col min="117" max="117" width="34.7109375" style="11" customWidth="1"/>
    <col min="118" max="118" width="18.42578125" style="11" customWidth="1"/>
    <col min="119" max="119" width="14.28515625" style="11" customWidth="1"/>
    <col min="120" max="120" width="11.42578125" style="11" bestFit="1" customWidth="1"/>
    <col min="121" max="121" width="15.42578125" style="11" customWidth="1"/>
    <col min="122" max="148" width="3.7109375" style="11"/>
    <col min="149" max="149" width="8.5703125" style="11" customWidth="1"/>
    <col min="150" max="150" width="5.42578125" style="11" customWidth="1"/>
    <col min="151" max="16384" width="3.7109375" style="11"/>
  </cols>
  <sheetData>
    <row r="1" spans="1:150" s="115" customFormat="1" ht="23.25" x14ac:dyDescent="0.25">
      <c r="A1" s="906" t="s">
        <v>346</v>
      </c>
      <c r="B1" s="903" t="s">
        <v>347</v>
      </c>
      <c r="C1" s="903" t="s">
        <v>348</v>
      </c>
      <c r="D1" s="904" t="s">
        <v>349</v>
      </c>
      <c r="E1" s="904" t="s">
        <v>350</v>
      </c>
      <c r="F1" s="904" t="s">
        <v>351</v>
      </c>
      <c r="G1" s="903" t="s">
        <v>352</v>
      </c>
      <c r="H1" s="903" t="s">
        <v>110</v>
      </c>
      <c r="I1" s="904" t="s">
        <v>141</v>
      </c>
      <c r="J1" s="903" t="s">
        <v>353</v>
      </c>
      <c r="K1" s="905" t="s">
        <v>354</v>
      </c>
      <c r="L1" s="905" t="s">
        <v>355</v>
      </c>
      <c r="M1" s="905" t="s">
        <v>1521</v>
      </c>
      <c r="N1" s="906" t="s">
        <v>1523</v>
      </c>
      <c r="O1" s="906" t="s">
        <v>265</v>
      </c>
      <c r="P1" s="903" t="s">
        <v>363</v>
      </c>
      <c r="Q1" s="903" t="s">
        <v>431</v>
      </c>
      <c r="R1" s="903" t="s">
        <v>1527</v>
      </c>
      <c r="S1" s="306" t="s">
        <v>1581</v>
      </c>
      <c r="T1" s="307"/>
      <c r="U1" s="308"/>
      <c r="V1" s="309"/>
      <c r="W1" s="310"/>
      <c r="X1" s="309"/>
      <c r="Y1" s="388"/>
      <c r="Z1" s="311"/>
      <c r="AA1" s="307"/>
      <c r="AB1" s="907">
        <v>43313</v>
      </c>
      <c r="AC1" s="907"/>
      <c r="AD1" s="907"/>
      <c r="AE1" s="305"/>
      <c r="AF1" s="387" t="s">
        <v>1525</v>
      </c>
      <c r="AG1" s="312"/>
      <c r="CO1" s="303"/>
      <c r="CQ1" s="313" t="s">
        <v>1318</v>
      </c>
      <c r="CR1" s="314"/>
      <c r="CS1" s="315"/>
      <c r="CT1" s="313" t="s">
        <v>1197</v>
      </c>
      <c r="CU1" s="314"/>
      <c r="CV1" s="315"/>
      <c r="CW1" s="313" t="s">
        <v>1053</v>
      </c>
      <c r="CX1" s="314"/>
      <c r="CY1" s="315"/>
      <c r="CZ1" s="314" t="s">
        <v>890</v>
      </c>
      <c r="DA1" s="314"/>
      <c r="DB1" s="315"/>
      <c r="DC1" s="313" t="s">
        <v>889</v>
      </c>
      <c r="DD1" s="314"/>
      <c r="DE1" s="315"/>
      <c r="DG1" s="313" t="s">
        <v>857</v>
      </c>
      <c r="DH1" s="314"/>
      <c r="DI1" s="315"/>
      <c r="DJ1" s="316"/>
      <c r="DK1" s="316"/>
      <c r="DL1" s="317" t="s">
        <v>979</v>
      </c>
      <c r="DM1" s="317"/>
      <c r="DO1" s="115" t="s">
        <v>947</v>
      </c>
    </row>
    <row r="2" spans="1:150" s="126" customFormat="1" ht="20.25" x14ac:dyDescent="0.2">
      <c r="A2" s="906"/>
      <c r="B2" s="903"/>
      <c r="C2" s="903"/>
      <c r="D2" s="904"/>
      <c r="E2" s="904"/>
      <c r="F2" s="904"/>
      <c r="G2" s="903"/>
      <c r="H2" s="903"/>
      <c r="I2" s="904"/>
      <c r="J2" s="903"/>
      <c r="K2" s="905"/>
      <c r="L2" s="905"/>
      <c r="M2" s="905"/>
      <c r="N2" s="906"/>
      <c r="O2" s="906"/>
      <c r="P2" s="903"/>
      <c r="Q2" s="903"/>
      <c r="R2" s="903"/>
      <c r="S2" s="81" t="s">
        <v>80</v>
      </c>
      <c r="T2" s="279" t="s">
        <v>364</v>
      </c>
      <c r="U2" s="280" t="s">
        <v>81</v>
      </c>
      <c r="V2" s="281" t="s">
        <v>82</v>
      </c>
      <c r="W2" s="282" t="s">
        <v>304</v>
      </c>
      <c r="X2" s="889" t="s">
        <v>82</v>
      </c>
      <c r="Y2" s="890"/>
      <c r="Z2" s="283" t="s">
        <v>83</v>
      </c>
      <c r="AA2" s="370"/>
      <c r="AB2" s="377" t="s">
        <v>654</v>
      </c>
      <c r="AC2" s="370"/>
      <c r="AD2" s="281" t="s">
        <v>325</v>
      </c>
      <c r="AE2" s="304"/>
      <c r="AF2" s="361"/>
      <c r="AG2" s="318"/>
      <c r="CO2" s="138"/>
      <c r="CP2" s="154" t="s">
        <v>703</v>
      </c>
      <c r="CQ2" s="33" t="s">
        <v>702</v>
      </c>
      <c r="CR2" s="33" t="s">
        <v>701</v>
      </c>
      <c r="CS2" s="139" t="s">
        <v>78</v>
      </c>
      <c r="CT2" s="33" t="s">
        <v>702</v>
      </c>
      <c r="CU2" s="33" t="s">
        <v>701</v>
      </c>
      <c r="CV2" s="139" t="s">
        <v>78</v>
      </c>
      <c r="CW2" s="33" t="s">
        <v>702</v>
      </c>
      <c r="CX2" s="33" t="s">
        <v>701</v>
      </c>
      <c r="CY2" s="139" t="s">
        <v>78</v>
      </c>
      <c r="CZ2" s="33" t="s">
        <v>702</v>
      </c>
      <c r="DA2" s="33" t="s">
        <v>701</v>
      </c>
      <c r="DB2" s="139" t="s">
        <v>78</v>
      </c>
      <c r="DC2" s="33" t="s">
        <v>702</v>
      </c>
      <c r="DD2" s="33" t="s">
        <v>701</v>
      </c>
      <c r="DE2" s="139" t="s">
        <v>78</v>
      </c>
      <c r="DF2" s="146"/>
      <c r="DG2" s="33" t="s">
        <v>702</v>
      </c>
      <c r="DH2" s="33" t="s">
        <v>701</v>
      </c>
      <c r="DI2" s="139" t="s">
        <v>78</v>
      </c>
      <c r="ES2" s="154" t="s">
        <v>703</v>
      </c>
    </row>
    <row r="3" spans="1:150" s="126" customFormat="1" x14ac:dyDescent="0.2">
      <c r="A3" s="906"/>
      <c r="B3" s="903"/>
      <c r="C3" s="903"/>
      <c r="D3" s="904"/>
      <c r="E3" s="904"/>
      <c r="F3" s="904"/>
      <c r="G3" s="903"/>
      <c r="H3" s="903"/>
      <c r="I3" s="904"/>
      <c r="J3" s="903"/>
      <c r="K3" s="905"/>
      <c r="L3" s="905"/>
      <c r="M3" s="905"/>
      <c r="N3" s="906"/>
      <c r="O3" s="906"/>
      <c r="P3" s="903"/>
      <c r="Q3" s="903"/>
      <c r="R3" s="903"/>
      <c r="S3" s="891"/>
      <c r="T3" s="891"/>
      <c r="U3" s="893" t="s">
        <v>311</v>
      </c>
      <c r="V3" s="895" t="s">
        <v>312</v>
      </c>
      <c r="W3" s="893" t="s">
        <v>310</v>
      </c>
      <c r="X3" s="897" t="s">
        <v>87</v>
      </c>
      <c r="Y3" s="898"/>
      <c r="Z3" s="901" t="s">
        <v>85</v>
      </c>
      <c r="AA3" s="893" t="s">
        <v>313</v>
      </c>
      <c r="AB3" s="893" t="s">
        <v>690</v>
      </c>
      <c r="AC3" s="895" t="s">
        <v>1565</v>
      </c>
      <c r="AD3" s="891"/>
      <c r="AE3" s="304"/>
      <c r="AF3" s="883" t="s">
        <v>1558</v>
      </c>
      <c r="AG3" s="318"/>
      <c r="CN3" s="126">
        <v>2018</v>
      </c>
      <c r="CO3" s="138">
        <v>2016</v>
      </c>
      <c r="CP3" s="154"/>
      <c r="CQ3" s="125"/>
      <c r="CR3" s="125"/>
      <c r="CS3" s="83"/>
      <c r="CT3" s="125"/>
      <c r="CU3" s="125"/>
      <c r="CV3" s="83"/>
      <c r="CW3" s="125"/>
      <c r="CX3" s="125"/>
      <c r="CY3" s="83"/>
      <c r="CZ3" s="125"/>
      <c r="DA3" s="125"/>
      <c r="DB3" s="83"/>
      <c r="DC3" s="125"/>
      <c r="DD3" s="125"/>
      <c r="DE3" s="83"/>
      <c r="DF3" s="20"/>
      <c r="DG3" s="33"/>
      <c r="DH3" s="33"/>
      <c r="DI3" s="83"/>
      <c r="DN3" s="126" t="s">
        <v>978</v>
      </c>
      <c r="DO3" s="126" t="s">
        <v>948</v>
      </c>
      <c r="DP3" s="126" t="s">
        <v>949</v>
      </c>
      <c r="DQ3" s="126" t="s">
        <v>950</v>
      </c>
      <c r="ES3" s="154">
        <v>2016</v>
      </c>
      <c r="ET3" s="126">
        <v>2016</v>
      </c>
    </row>
    <row r="4" spans="1:150" s="126" customFormat="1" x14ac:dyDescent="0.2">
      <c r="A4" s="378"/>
      <c r="B4" s="379"/>
      <c r="C4" s="379"/>
      <c r="D4" s="380"/>
      <c r="E4" s="380"/>
      <c r="F4" s="380"/>
      <c r="G4" s="379"/>
      <c r="H4" s="379"/>
      <c r="I4" s="380"/>
      <c r="J4" s="379"/>
      <c r="K4" s="381"/>
      <c r="L4" s="381"/>
      <c r="M4" s="381"/>
      <c r="N4" s="382"/>
      <c r="O4" s="378"/>
      <c r="P4" s="379"/>
      <c r="Q4" s="379"/>
      <c r="R4" s="379"/>
      <c r="S4" s="892"/>
      <c r="T4" s="892"/>
      <c r="U4" s="894"/>
      <c r="V4" s="896"/>
      <c r="W4" s="894"/>
      <c r="X4" s="899"/>
      <c r="Y4" s="900"/>
      <c r="Z4" s="902"/>
      <c r="AA4" s="894"/>
      <c r="AB4" s="894"/>
      <c r="AC4" s="896"/>
      <c r="AD4" s="892"/>
      <c r="AE4" s="304"/>
      <c r="AF4" s="884"/>
      <c r="AG4" s="318"/>
      <c r="CO4" s="138"/>
      <c r="CP4" s="154"/>
      <c r="CQ4" s="33"/>
      <c r="CR4" s="33"/>
      <c r="CS4" s="139"/>
      <c r="CT4" s="33"/>
      <c r="CU4" s="33"/>
      <c r="CV4" s="139"/>
      <c r="CW4" s="33"/>
      <c r="CX4" s="33"/>
      <c r="CY4" s="139"/>
      <c r="CZ4" s="33"/>
      <c r="DA4" s="33"/>
      <c r="DB4" s="139"/>
      <c r="DC4" s="33"/>
      <c r="DD4" s="33"/>
      <c r="DE4" s="139"/>
      <c r="DF4" s="146"/>
      <c r="DG4" s="33"/>
      <c r="DH4" s="33"/>
      <c r="DI4" s="139"/>
      <c r="ES4" s="154"/>
    </row>
    <row r="5" spans="1:150" s="126" customFormat="1" ht="27" x14ac:dyDescent="0.2">
      <c r="A5" s="319">
        <v>1</v>
      </c>
      <c r="B5" s="319"/>
      <c r="C5" s="319">
        <f t="shared" ref="C5:C36" si="0">IF(AA5&gt;=10,1,"")</f>
        <v>1</v>
      </c>
      <c r="D5" s="320">
        <v>1</v>
      </c>
      <c r="E5" s="320"/>
      <c r="F5" s="321"/>
      <c r="G5" s="57"/>
      <c r="H5" s="57">
        <v>1</v>
      </c>
      <c r="I5" s="321"/>
      <c r="J5" s="57"/>
      <c r="K5" s="321"/>
      <c r="L5" s="321"/>
      <c r="M5" s="321"/>
      <c r="N5" s="322"/>
      <c r="O5" s="322"/>
      <c r="P5" s="109" t="s">
        <v>357</v>
      </c>
      <c r="Q5" s="110" t="s">
        <v>433</v>
      </c>
      <c r="R5" s="110" t="s">
        <v>1514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138"/>
      <c r="Y5" s="287"/>
      <c r="Z5" s="28" t="s">
        <v>332</v>
      </c>
      <c r="AA5" s="284">
        <f t="shared" ref="AA5:AA36" si="1">IF(Y5="",YEAR($AB$1)-$V5,YEAR($AB$1)-$X5)</f>
        <v>36</v>
      </c>
      <c r="AB5" s="25" t="s">
        <v>1292</v>
      </c>
      <c r="AC5" s="290">
        <v>1985</v>
      </c>
      <c r="AD5" s="21" t="s">
        <v>1286</v>
      </c>
      <c r="AE5" s="304"/>
      <c r="AF5" s="16" t="s">
        <v>399</v>
      </c>
      <c r="AG5" s="318"/>
      <c r="CJ5" s="323" t="str">
        <f>IF(CN5=CO5,"","anders")</f>
        <v>anders</v>
      </c>
      <c r="CK5" s="126" t="str">
        <f t="shared" ref="CK5:CK36" si="2">+S5</f>
        <v>Chiaverio Flavio</v>
      </c>
      <c r="CM5" s="126">
        <f t="shared" ref="CM5:CM36" si="3">+AA5</f>
        <v>36</v>
      </c>
      <c r="CN5" s="126" t="str">
        <f t="shared" ref="CN5:CN36" si="4">+AD5</f>
        <v>B/A 5)</v>
      </c>
      <c r="CO5" s="138" t="str">
        <f t="shared" ref="CO5:CO36" si="5">VLOOKUP(CP5,Kategorie,2,0)</f>
        <v>A</v>
      </c>
      <c r="CP5" s="154">
        <v>5558</v>
      </c>
      <c r="CQ5" s="125">
        <v>753</v>
      </c>
      <c r="CR5" s="33">
        <f t="shared" ref="CR5:CR11" si="6">VLOOKUP($CQ5,Funktionsbezeichnungen,3,0)</f>
        <v>12</v>
      </c>
      <c r="CS5" s="83" t="str">
        <f t="shared" ref="CS5:CS11" si="7">VLOOKUP($CQ5,Funktionsbezeichnungen,2,0)</f>
        <v>Vorgesetzter  12</v>
      </c>
      <c r="CT5" s="125">
        <v>753</v>
      </c>
      <c r="CU5" s="33">
        <f t="shared" ref="CU5:CU11" si="8">VLOOKUP($CT5,Funktionsbezeichnungen,3,0)</f>
        <v>12</v>
      </c>
      <c r="CV5" s="83" t="str">
        <f t="shared" ref="CV5:CV11" si="9">VLOOKUP($CT5,Funktionsbezeichnungen,2,0)</f>
        <v>Vorgesetzter  12</v>
      </c>
      <c r="CW5" s="125">
        <v>753</v>
      </c>
      <c r="CX5" s="33">
        <f t="shared" ref="CX5:CX8" si="10">VLOOKUP($CW5,Funktionsbezeichnungen,3,0)</f>
        <v>12</v>
      </c>
      <c r="CY5" s="83" t="str">
        <f t="shared" ref="CY5:CY8" si="11">VLOOKUP($CW5,Funktionsbezeichnungen,2,0)</f>
        <v>Vorgesetzter  12</v>
      </c>
      <c r="CZ5" s="125">
        <v>753</v>
      </c>
      <c r="DA5" s="33">
        <f t="shared" ref="DA5:DA8" si="12">VLOOKUP($CZ5,Funktionsbezeichnungen,3,0)</f>
        <v>12</v>
      </c>
      <c r="DB5" s="83" t="str">
        <f t="shared" ref="DB5:DB8" si="13">VLOOKUP($CZ5,Funktionsbezeichnungen,2,0)</f>
        <v>Vorgesetzter  12</v>
      </c>
      <c r="DC5" s="124">
        <v>753</v>
      </c>
      <c r="DD5" s="33">
        <f t="shared" ref="DD5:DD8" si="14">VLOOKUP($DC5,Funktionsbezeichnungen,3,0)</f>
        <v>12</v>
      </c>
      <c r="DE5" s="83" t="str">
        <f t="shared" ref="DE5:DE8" si="15">VLOOKUP($DC5,Funktionsbezeichnungen,2,0)</f>
        <v>Vorgesetzter  12</v>
      </c>
      <c r="DF5" s="20"/>
      <c r="DG5" s="124">
        <v>753</v>
      </c>
      <c r="DH5" s="33">
        <f t="shared" ref="DH5:DH8" si="16">VLOOKUP($DG5,Funktionsbezeichnungen,3,0)</f>
        <v>12</v>
      </c>
      <c r="DI5" s="83" t="str">
        <f t="shared" ref="DI5:DI8" si="17">VLOOKUP($DG5,Funktionsbezeichnungen,2,0)</f>
        <v>Vorgesetzter  12</v>
      </c>
      <c r="DN5" s="126">
        <f t="shared" ref="DN5:DN70" si="18">+CP5</f>
        <v>5558</v>
      </c>
      <c r="DO5" s="156">
        <v>1</v>
      </c>
      <c r="DP5" s="126">
        <v>2</v>
      </c>
      <c r="DQ5" s="126" t="s">
        <v>951</v>
      </c>
      <c r="ES5" s="154">
        <v>2139</v>
      </c>
      <c r="ET5" s="126" t="s">
        <v>89</v>
      </c>
    </row>
    <row r="6" spans="1:150" s="126" customFormat="1" ht="27" x14ac:dyDescent="0.2">
      <c r="A6" s="319">
        <v>1</v>
      </c>
      <c r="B6" s="319"/>
      <c r="C6" s="319">
        <f t="shared" si="0"/>
        <v>1</v>
      </c>
      <c r="D6" s="320">
        <v>1</v>
      </c>
      <c r="E6" s="320"/>
      <c r="F6" s="321"/>
      <c r="G6" s="57"/>
      <c r="H6" s="57"/>
      <c r="I6" s="321"/>
      <c r="J6" s="57"/>
      <c r="K6" s="321"/>
      <c r="L6" s="321"/>
      <c r="M6" s="321"/>
      <c r="N6" s="322"/>
      <c r="O6" s="322"/>
      <c r="P6" s="109" t="s">
        <v>359</v>
      </c>
      <c r="Q6" s="110" t="s">
        <v>434</v>
      </c>
      <c r="R6" s="110" t="s">
        <v>1514</v>
      </c>
      <c r="S6" s="20" t="s">
        <v>93</v>
      </c>
      <c r="T6" s="21">
        <v>1958</v>
      </c>
      <c r="U6" s="28" t="s">
        <v>194</v>
      </c>
      <c r="V6" s="21">
        <v>1983</v>
      </c>
      <c r="W6" s="25"/>
      <c r="X6" s="138"/>
      <c r="Y6" s="287"/>
      <c r="Z6" s="28" t="s">
        <v>331</v>
      </c>
      <c r="AA6" s="284">
        <f t="shared" si="1"/>
        <v>35</v>
      </c>
      <c r="AB6" s="25" t="s">
        <v>1293</v>
      </c>
      <c r="AC6" s="290">
        <v>1986</v>
      </c>
      <c r="AD6" s="21" t="s">
        <v>1286</v>
      </c>
      <c r="AE6" s="304"/>
      <c r="AF6" s="16" t="s">
        <v>399</v>
      </c>
      <c r="AG6" s="318"/>
      <c r="CJ6" s="323" t="str">
        <f>IF(CN6=CO6,"","anders")</f>
        <v>anders</v>
      </c>
      <c r="CK6" s="126" t="str">
        <f t="shared" si="2"/>
        <v>Schädler Beat</v>
      </c>
      <c r="CM6" s="126">
        <f t="shared" si="3"/>
        <v>35</v>
      </c>
      <c r="CN6" s="126" t="str">
        <f t="shared" si="4"/>
        <v>B/A 5)</v>
      </c>
      <c r="CO6" s="138" t="str">
        <f t="shared" si="5"/>
        <v>A</v>
      </c>
      <c r="CP6" s="154">
        <v>4155</v>
      </c>
      <c r="CQ6" s="125">
        <v>753</v>
      </c>
      <c r="CR6" s="33">
        <f t="shared" si="6"/>
        <v>12</v>
      </c>
      <c r="CS6" s="83" t="str">
        <f t="shared" si="7"/>
        <v>Vorgesetzter  12</v>
      </c>
      <c r="CT6" s="125">
        <v>753</v>
      </c>
      <c r="CU6" s="33">
        <f t="shared" si="8"/>
        <v>12</v>
      </c>
      <c r="CV6" s="83" t="str">
        <f t="shared" si="9"/>
        <v>Vorgesetzter  12</v>
      </c>
      <c r="CW6" s="125">
        <v>753</v>
      </c>
      <c r="CX6" s="33">
        <f t="shared" si="10"/>
        <v>12</v>
      </c>
      <c r="CY6" s="83" t="str">
        <f t="shared" si="11"/>
        <v>Vorgesetzter  12</v>
      </c>
      <c r="CZ6" s="125">
        <v>753</v>
      </c>
      <c r="DA6" s="33">
        <f t="shared" si="12"/>
        <v>12</v>
      </c>
      <c r="DB6" s="83" t="str">
        <f t="shared" si="13"/>
        <v>Vorgesetzter  12</v>
      </c>
      <c r="DC6" s="124">
        <v>753</v>
      </c>
      <c r="DD6" s="33">
        <f t="shared" si="14"/>
        <v>12</v>
      </c>
      <c r="DE6" s="83" t="str">
        <f t="shared" si="15"/>
        <v>Vorgesetzter  12</v>
      </c>
      <c r="DF6" s="20"/>
      <c r="DG6" s="124">
        <v>753</v>
      </c>
      <c r="DH6" s="33">
        <f t="shared" si="16"/>
        <v>12</v>
      </c>
      <c r="DI6" s="83" t="str">
        <f t="shared" si="17"/>
        <v>Vorgesetzter  12</v>
      </c>
      <c r="DN6" s="126">
        <f t="shared" si="18"/>
        <v>4155</v>
      </c>
      <c r="DO6" s="156">
        <v>1</v>
      </c>
      <c r="DP6" s="126">
        <v>2</v>
      </c>
      <c r="DQ6" s="126" t="s">
        <v>951</v>
      </c>
      <c r="ES6" s="154">
        <v>5558</v>
      </c>
      <c r="ET6" s="126" t="s">
        <v>89</v>
      </c>
    </row>
    <row r="7" spans="1:150" s="126" customFormat="1" ht="27" x14ac:dyDescent="0.2">
      <c r="A7" s="319">
        <v>1</v>
      </c>
      <c r="B7" s="319"/>
      <c r="C7" s="319">
        <f t="shared" si="0"/>
        <v>1</v>
      </c>
      <c r="D7" s="320">
        <v>1</v>
      </c>
      <c r="E7" s="320"/>
      <c r="F7" s="321"/>
      <c r="G7" s="57"/>
      <c r="H7" s="57">
        <v>1</v>
      </c>
      <c r="I7" s="321"/>
      <c r="J7" s="57"/>
      <c r="K7" s="321"/>
      <c r="L7" s="321"/>
      <c r="M7" s="321"/>
      <c r="N7" s="322"/>
      <c r="O7" s="322"/>
      <c r="P7" s="109" t="s">
        <v>361</v>
      </c>
      <c r="Q7" s="110" t="s">
        <v>436</v>
      </c>
      <c r="R7" s="110" t="s">
        <v>1514</v>
      </c>
      <c r="S7" s="20" t="s">
        <v>101</v>
      </c>
      <c r="T7" s="21">
        <v>1961</v>
      </c>
      <c r="U7" s="28" t="s">
        <v>197</v>
      </c>
      <c r="V7" s="21">
        <v>1988</v>
      </c>
      <c r="W7" s="25"/>
      <c r="X7" s="138"/>
      <c r="Y7" s="287"/>
      <c r="Z7" s="28" t="s">
        <v>102</v>
      </c>
      <c r="AA7" s="284">
        <f t="shared" si="1"/>
        <v>30</v>
      </c>
      <c r="AB7" s="25" t="s">
        <v>1294</v>
      </c>
      <c r="AC7" s="290">
        <v>1989</v>
      </c>
      <c r="AD7" s="21" t="s">
        <v>1286</v>
      </c>
      <c r="AE7" s="304"/>
      <c r="AF7" s="16" t="s">
        <v>401</v>
      </c>
      <c r="AG7" s="318"/>
      <c r="CJ7" s="323" t="str">
        <f t="shared" ref="CJ7:CJ69" si="19">IF(CN7=CO7,"","anders")</f>
        <v>anders</v>
      </c>
      <c r="CK7" s="126" t="str">
        <f t="shared" si="2"/>
        <v>Zenners Guy</v>
      </c>
      <c r="CM7" s="126">
        <f t="shared" si="3"/>
        <v>30</v>
      </c>
      <c r="CN7" s="126" t="str">
        <f t="shared" si="4"/>
        <v>B/A 5)</v>
      </c>
      <c r="CO7" s="138" t="str">
        <f t="shared" si="5"/>
        <v xml:space="preserve"> A</v>
      </c>
      <c r="CP7" s="154">
        <v>4182</v>
      </c>
      <c r="CQ7" s="125">
        <v>753</v>
      </c>
      <c r="CR7" s="33">
        <f t="shared" si="6"/>
        <v>12</v>
      </c>
      <c r="CS7" s="83" t="str">
        <f t="shared" si="7"/>
        <v>Vorgesetzter  12</v>
      </c>
      <c r="CT7" s="125">
        <v>753</v>
      </c>
      <c r="CU7" s="33">
        <f t="shared" si="8"/>
        <v>12</v>
      </c>
      <c r="CV7" s="83" t="str">
        <f t="shared" si="9"/>
        <v>Vorgesetzter  12</v>
      </c>
      <c r="CW7" s="125">
        <v>753</v>
      </c>
      <c r="CX7" s="33">
        <f t="shared" si="10"/>
        <v>12</v>
      </c>
      <c r="CY7" s="83" t="str">
        <f t="shared" si="11"/>
        <v>Vorgesetzter  12</v>
      </c>
      <c r="CZ7" s="125">
        <v>753</v>
      </c>
      <c r="DA7" s="33">
        <f t="shared" si="12"/>
        <v>12</v>
      </c>
      <c r="DB7" s="83" t="str">
        <f t="shared" si="13"/>
        <v>Vorgesetzter  12</v>
      </c>
      <c r="DC7" s="124">
        <v>753</v>
      </c>
      <c r="DD7" s="33">
        <f t="shared" si="14"/>
        <v>12</v>
      </c>
      <c r="DE7" s="83" t="str">
        <f t="shared" si="15"/>
        <v>Vorgesetzter  12</v>
      </c>
      <c r="DF7" s="20"/>
      <c r="DG7" s="124">
        <v>753</v>
      </c>
      <c r="DH7" s="33">
        <f t="shared" si="16"/>
        <v>12</v>
      </c>
      <c r="DI7" s="83" t="str">
        <f t="shared" si="17"/>
        <v>Vorgesetzter  12</v>
      </c>
      <c r="DN7" s="126">
        <f t="shared" si="18"/>
        <v>4182</v>
      </c>
      <c r="DO7" s="156">
        <v>1</v>
      </c>
      <c r="DP7" s="126">
        <v>2</v>
      </c>
      <c r="DQ7" s="126" t="s">
        <v>951</v>
      </c>
      <c r="ES7" s="154">
        <v>4155</v>
      </c>
      <c r="ET7" s="126" t="s">
        <v>89</v>
      </c>
    </row>
    <row r="8" spans="1:150" s="126" customFormat="1" ht="40.5" x14ac:dyDescent="0.2">
      <c r="A8" s="319"/>
      <c r="B8" s="319"/>
      <c r="C8" s="319">
        <f t="shared" si="0"/>
        <v>1</v>
      </c>
      <c r="D8" s="320">
        <v>1</v>
      </c>
      <c r="E8" s="320"/>
      <c r="F8" s="321"/>
      <c r="G8" s="57"/>
      <c r="H8" s="57">
        <v>1</v>
      </c>
      <c r="I8" s="321"/>
      <c r="J8" s="57"/>
      <c r="K8" s="321"/>
      <c r="L8" s="321"/>
      <c r="M8" s="321"/>
      <c r="N8" s="322"/>
      <c r="O8" s="322"/>
      <c r="P8" s="109" t="s">
        <v>1301</v>
      </c>
      <c r="Q8" s="110" t="s">
        <v>443</v>
      </c>
      <c r="R8" s="110" t="s">
        <v>1514</v>
      </c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138">
        <v>1999</v>
      </c>
      <c r="Y8" s="287"/>
      <c r="Z8" s="28" t="s">
        <v>315</v>
      </c>
      <c r="AA8" s="284">
        <f t="shared" si="1"/>
        <v>26</v>
      </c>
      <c r="AB8" s="25" t="s">
        <v>1532</v>
      </c>
      <c r="AC8" s="290">
        <v>2003</v>
      </c>
      <c r="AD8" s="21" t="s">
        <v>1286</v>
      </c>
      <c r="AE8" s="304"/>
      <c r="AF8" s="16" t="s">
        <v>399</v>
      </c>
      <c r="AG8" s="318"/>
      <c r="CJ8" s="323" t="str">
        <f t="shared" si="19"/>
        <v>anders</v>
      </c>
      <c r="CK8" s="126" t="str">
        <f t="shared" si="2"/>
        <v>Suter Thomas</v>
      </c>
      <c r="CM8" s="126">
        <f t="shared" si="3"/>
        <v>26</v>
      </c>
      <c r="CN8" s="126" t="str">
        <f t="shared" si="4"/>
        <v>B/A 5)</v>
      </c>
      <c r="CO8" s="138" t="str">
        <f t="shared" si="5"/>
        <v>A</v>
      </c>
      <c r="CP8" s="154">
        <v>3201</v>
      </c>
      <c r="CQ8" s="125">
        <v>753</v>
      </c>
      <c r="CR8" s="33">
        <f t="shared" si="6"/>
        <v>12</v>
      </c>
      <c r="CS8" s="83" t="str">
        <f t="shared" si="7"/>
        <v>Vorgesetzter  12</v>
      </c>
      <c r="CT8" s="125">
        <v>753</v>
      </c>
      <c r="CU8" s="33">
        <f t="shared" si="8"/>
        <v>12</v>
      </c>
      <c r="CV8" s="83" t="str">
        <f t="shared" si="9"/>
        <v>Vorgesetzter  12</v>
      </c>
      <c r="CW8" s="125">
        <v>774</v>
      </c>
      <c r="CX8" s="33">
        <f t="shared" si="10"/>
        <v>10</v>
      </c>
      <c r="CY8" s="83" t="str">
        <f t="shared" si="11"/>
        <v>Senior Projektingenieur (Bau)</v>
      </c>
      <c r="CZ8" s="125">
        <v>774</v>
      </c>
      <c r="DA8" s="33">
        <f t="shared" si="12"/>
        <v>10</v>
      </c>
      <c r="DB8" s="83" t="str">
        <f t="shared" si="13"/>
        <v>Senior Projektingenieur (Bau)</v>
      </c>
      <c r="DC8" s="125">
        <v>774</v>
      </c>
      <c r="DD8" s="33">
        <f t="shared" si="14"/>
        <v>10</v>
      </c>
      <c r="DE8" s="83" t="str">
        <f t="shared" si="15"/>
        <v>Senior Projektingenieur (Bau)</v>
      </c>
      <c r="DF8" s="20"/>
      <c r="DG8" s="33">
        <v>773</v>
      </c>
      <c r="DH8" s="33">
        <f t="shared" si="16"/>
        <v>9</v>
      </c>
      <c r="DI8" s="83" t="str">
        <f t="shared" si="17"/>
        <v>Projektingenieur 9 (Bau)</v>
      </c>
      <c r="DN8" s="126">
        <f t="shared" si="18"/>
        <v>3201</v>
      </c>
      <c r="DO8" s="156">
        <v>1</v>
      </c>
      <c r="DP8" s="126">
        <v>2</v>
      </c>
      <c r="DQ8" s="126" t="s">
        <v>951</v>
      </c>
      <c r="ES8" s="154">
        <v>5574</v>
      </c>
      <c r="ET8" s="126" t="s">
        <v>89</v>
      </c>
    </row>
    <row r="9" spans="1:150" s="126" customFormat="1" ht="27" x14ac:dyDescent="0.2">
      <c r="A9" s="319">
        <v>1</v>
      </c>
      <c r="B9" s="319"/>
      <c r="C9" s="319">
        <f t="shared" si="0"/>
        <v>1</v>
      </c>
      <c r="D9" s="320">
        <v>1</v>
      </c>
      <c r="E9" s="320"/>
      <c r="F9" s="321"/>
      <c r="G9" s="57"/>
      <c r="H9" s="57">
        <v>1</v>
      </c>
      <c r="I9" s="321"/>
      <c r="J9" s="57"/>
      <c r="K9" s="321"/>
      <c r="L9" s="321"/>
      <c r="M9" s="321"/>
      <c r="N9" s="322"/>
      <c r="O9" s="322"/>
      <c r="P9" s="109" t="s">
        <v>1140</v>
      </c>
      <c r="Q9" s="109" t="s">
        <v>467</v>
      </c>
      <c r="R9" s="109" t="s">
        <v>1514</v>
      </c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138">
        <v>2007</v>
      </c>
      <c r="Y9" s="287"/>
      <c r="Z9" s="28" t="s">
        <v>317</v>
      </c>
      <c r="AA9" s="284">
        <f t="shared" si="1"/>
        <v>21</v>
      </c>
      <c r="AB9" s="25" t="s">
        <v>1298</v>
      </c>
      <c r="AC9" s="290">
        <v>1996</v>
      </c>
      <c r="AD9" s="21" t="s">
        <v>1286</v>
      </c>
      <c r="AE9" s="304"/>
      <c r="AF9" s="16" t="s">
        <v>399</v>
      </c>
      <c r="AG9" s="318"/>
      <c r="CJ9" s="323" t="str">
        <f t="shared" si="19"/>
        <v>anders</v>
      </c>
      <c r="CK9" s="126" t="str">
        <f t="shared" si="2"/>
        <v>Brunkhorst Marc</v>
      </c>
      <c r="CM9" s="126">
        <f t="shared" si="3"/>
        <v>21</v>
      </c>
      <c r="CN9" s="126" t="str">
        <f t="shared" si="4"/>
        <v>B/A 5)</v>
      </c>
      <c r="CO9" s="138" t="str">
        <f t="shared" si="5"/>
        <v>B</v>
      </c>
      <c r="CP9" s="154">
        <v>7679</v>
      </c>
      <c r="CQ9" s="125">
        <v>753</v>
      </c>
      <c r="CR9" s="33">
        <f t="shared" si="6"/>
        <v>12</v>
      </c>
      <c r="CS9" s="83" t="str">
        <f t="shared" si="7"/>
        <v>Vorgesetzter  12</v>
      </c>
      <c r="CT9" s="125">
        <v>774</v>
      </c>
      <c r="CU9" s="33">
        <f t="shared" si="8"/>
        <v>10</v>
      </c>
      <c r="CV9" s="83" t="str">
        <f t="shared" si="9"/>
        <v>Senior Projektingenieur (Bau)</v>
      </c>
      <c r="CW9" s="125">
        <v>774</v>
      </c>
      <c r="CX9" s="33">
        <f>VLOOKUP($CW9,Funktionsbezeichnungen,3,0)</f>
        <v>10</v>
      </c>
      <c r="CY9" s="83" t="str">
        <f>VLOOKUP($CW9,Funktionsbezeichnungen,2,0)</f>
        <v>Senior Projektingenieur (Bau)</v>
      </c>
      <c r="CZ9" s="125">
        <v>773</v>
      </c>
      <c r="DA9" s="33">
        <f>VLOOKUP($CZ9,Funktionsbezeichnungen,3,0)</f>
        <v>9</v>
      </c>
      <c r="DB9" s="83" t="str">
        <f>VLOOKUP($CZ9,Funktionsbezeichnungen,2,0)</f>
        <v>Projektingenieur 9 (Bau)</v>
      </c>
      <c r="DC9" s="125">
        <v>773</v>
      </c>
      <c r="DD9" s="33">
        <f>VLOOKUP($DC9,Funktionsbezeichnungen,3,0)</f>
        <v>9</v>
      </c>
      <c r="DE9" s="83" t="str">
        <f>VLOOKUP($DC9,Funktionsbezeichnungen,2,0)</f>
        <v>Projektingenieur 9 (Bau)</v>
      </c>
      <c r="DF9" s="20"/>
      <c r="DG9" s="33">
        <v>772</v>
      </c>
      <c r="DH9" s="33">
        <f>VLOOKUP($DG9,Funktionsbezeichnungen,3,0)</f>
        <v>8</v>
      </c>
      <c r="DI9" s="83" t="str">
        <f>VLOOKUP($DG9,Funktionsbezeichnungen,2,0)</f>
        <v>Projektingenieur 8 (Bau)</v>
      </c>
      <c r="DN9" s="126">
        <f>+CP9</f>
        <v>7679</v>
      </c>
      <c r="DO9" s="156">
        <v>1</v>
      </c>
      <c r="DP9" s="126">
        <v>2</v>
      </c>
      <c r="DQ9" s="126" t="s">
        <v>951</v>
      </c>
      <c r="ES9" s="154">
        <v>4182</v>
      </c>
      <c r="ET9" s="126" t="s">
        <v>1035</v>
      </c>
    </row>
    <row r="10" spans="1:150" s="126" customFormat="1" ht="27" x14ac:dyDescent="0.2">
      <c r="A10" s="319"/>
      <c r="B10" s="319"/>
      <c r="C10" s="319">
        <f t="shared" si="0"/>
        <v>1</v>
      </c>
      <c r="D10" s="320">
        <v>1</v>
      </c>
      <c r="E10" s="320"/>
      <c r="F10" s="321"/>
      <c r="G10" s="57"/>
      <c r="H10" s="57">
        <v>1</v>
      </c>
      <c r="I10" s="321"/>
      <c r="J10" s="57"/>
      <c r="K10" s="321"/>
      <c r="L10" s="321"/>
      <c r="M10" s="321"/>
      <c r="N10" s="322"/>
      <c r="O10" s="322"/>
      <c r="P10" s="109" t="s">
        <v>358</v>
      </c>
      <c r="Q10" s="110" t="s">
        <v>463</v>
      </c>
      <c r="R10" s="110" t="s">
        <v>1514</v>
      </c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138"/>
      <c r="Y10" s="287"/>
      <c r="Z10" s="28" t="s">
        <v>1021</v>
      </c>
      <c r="AA10" s="284">
        <f t="shared" si="1"/>
        <v>21</v>
      </c>
      <c r="AB10" s="25" t="s">
        <v>1299</v>
      </c>
      <c r="AC10" s="290">
        <v>2000</v>
      </c>
      <c r="AD10" s="21" t="s">
        <v>1286</v>
      </c>
      <c r="AE10" s="304"/>
      <c r="AF10" s="16" t="s">
        <v>399</v>
      </c>
      <c r="AG10" s="318"/>
      <c r="CJ10" s="323" t="str">
        <f t="shared" si="19"/>
        <v>anders</v>
      </c>
      <c r="CK10" s="126" t="str">
        <f t="shared" si="2"/>
        <v>Stoffel Patric</v>
      </c>
      <c r="CM10" s="126">
        <f t="shared" si="3"/>
        <v>21</v>
      </c>
      <c r="CN10" s="126" t="str">
        <f t="shared" si="4"/>
        <v>B/A 5)</v>
      </c>
      <c r="CO10" s="138" t="str">
        <f t="shared" si="5"/>
        <v>B</v>
      </c>
      <c r="CP10" s="154">
        <v>4258</v>
      </c>
      <c r="CQ10" s="125">
        <v>753</v>
      </c>
      <c r="CR10" s="33">
        <f t="shared" si="6"/>
        <v>12</v>
      </c>
      <c r="CS10" s="83" t="str">
        <f t="shared" si="7"/>
        <v>Vorgesetzter  12</v>
      </c>
      <c r="CT10" s="125">
        <v>774</v>
      </c>
      <c r="CU10" s="33">
        <f t="shared" si="8"/>
        <v>10</v>
      </c>
      <c r="CV10" s="83" t="str">
        <f t="shared" si="9"/>
        <v>Senior Projektingenieur (Bau)</v>
      </c>
      <c r="CW10" s="125">
        <v>773</v>
      </c>
      <c r="CX10" s="33">
        <f>VLOOKUP($CW10,Funktionsbezeichnungen,3,0)</f>
        <v>9</v>
      </c>
      <c r="CY10" s="83" t="str">
        <f>VLOOKUP($CW10,Funktionsbezeichnungen,2,0)</f>
        <v>Projektingenieur 9 (Bau)</v>
      </c>
      <c r="CZ10" s="125">
        <v>773</v>
      </c>
      <c r="DA10" s="33">
        <f>VLOOKUP($CZ10,Funktionsbezeichnungen,3,0)</f>
        <v>9</v>
      </c>
      <c r="DB10" s="83" t="str">
        <f>VLOOKUP($CZ10,Funktionsbezeichnungen,2,0)</f>
        <v>Projektingenieur 9 (Bau)</v>
      </c>
      <c r="DC10" s="125">
        <v>773</v>
      </c>
      <c r="DD10" s="33">
        <f>VLOOKUP($DC10,Funktionsbezeichnungen,3,0)</f>
        <v>9</v>
      </c>
      <c r="DE10" s="83" t="str">
        <f>VLOOKUP($DC10,Funktionsbezeichnungen,2,0)</f>
        <v>Projektingenieur 9 (Bau)</v>
      </c>
      <c r="DF10" s="20"/>
      <c r="DG10" s="33">
        <v>772</v>
      </c>
      <c r="DH10" s="33">
        <f>VLOOKUP($DG10,Funktionsbezeichnungen,3,0)</f>
        <v>8</v>
      </c>
      <c r="DI10" s="83" t="str">
        <f>VLOOKUP($DG10,Funktionsbezeichnungen,2,0)</f>
        <v>Projektingenieur 8 (Bau)</v>
      </c>
      <c r="DN10" s="126">
        <f>+CP10</f>
        <v>4258</v>
      </c>
      <c r="DO10" s="156">
        <v>1</v>
      </c>
      <c r="DP10" s="126">
        <v>2</v>
      </c>
      <c r="DQ10" s="126" t="s">
        <v>951</v>
      </c>
      <c r="ES10" s="154">
        <v>3201</v>
      </c>
      <c r="ET10" s="126" t="s">
        <v>89</v>
      </c>
    </row>
    <row r="11" spans="1:150" s="126" customFormat="1" ht="27" x14ac:dyDescent="0.2">
      <c r="A11" s="319">
        <v>1</v>
      </c>
      <c r="B11" s="319"/>
      <c r="C11" s="319">
        <f t="shared" si="0"/>
        <v>1</v>
      </c>
      <c r="D11" s="320">
        <v>1</v>
      </c>
      <c r="E11" s="320"/>
      <c r="F11" s="321"/>
      <c r="G11" s="57"/>
      <c r="H11" s="57">
        <v>1</v>
      </c>
      <c r="I11" s="321"/>
      <c r="J11" s="57"/>
      <c r="K11" s="321"/>
      <c r="L11" s="321"/>
      <c r="M11" s="321"/>
      <c r="N11" s="322"/>
      <c r="O11" s="322"/>
      <c r="P11" s="109" t="s">
        <v>358</v>
      </c>
      <c r="Q11" s="110" t="s">
        <v>435</v>
      </c>
      <c r="R11" s="110" t="s">
        <v>1514</v>
      </c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138">
        <v>2000</v>
      </c>
      <c r="Y11" s="287"/>
      <c r="Z11" s="28" t="s">
        <v>333</v>
      </c>
      <c r="AA11" s="284">
        <f t="shared" si="1"/>
        <v>31</v>
      </c>
      <c r="AB11" s="25" t="s">
        <v>1311</v>
      </c>
      <c r="AC11" s="290">
        <v>1988</v>
      </c>
      <c r="AD11" s="21" t="s">
        <v>1287</v>
      </c>
      <c r="AE11" s="304"/>
      <c r="AF11" s="20" t="s">
        <v>1304</v>
      </c>
      <c r="AG11" s="318"/>
      <c r="CJ11" s="323" t="str">
        <f t="shared" si="19"/>
        <v>anders</v>
      </c>
      <c r="CK11" s="126" t="str">
        <f t="shared" si="2"/>
        <v>Rentsch Lucas</v>
      </c>
      <c r="CM11" s="126">
        <f t="shared" si="3"/>
        <v>31</v>
      </c>
      <c r="CN11" s="126" t="str">
        <f t="shared" si="4"/>
        <v xml:space="preserve">B/A </v>
      </c>
      <c r="CO11" s="138" t="str">
        <f t="shared" si="5"/>
        <v>A</v>
      </c>
      <c r="CP11" s="154">
        <v>5574</v>
      </c>
      <c r="CQ11" s="125">
        <v>774</v>
      </c>
      <c r="CR11" s="33">
        <f t="shared" si="6"/>
        <v>10</v>
      </c>
      <c r="CS11" s="83" t="str">
        <f t="shared" si="7"/>
        <v>Senior Projektingenieur (Bau)</v>
      </c>
      <c r="CT11" s="125">
        <v>753</v>
      </c>
      <c r="CU11" s="33">
        <f t="shared" si="8"/>
        <v>12</v>
      </c>
      <c r="CV11" s="83" t="str">
        <f t="shared" si="9"/>
        <v>Vorgesetzter  12</v>
      </c>
      <c r="CW11" s="125">
        <v>753</v>
      </c>
      <c r="CX11" s="33">
        <f>VLOOKUP($CW11,Funktionsbezeichnungen,3,0)</f>
        <v>12</v>
      </c>
      <c r="CY11" s="83" t="str">
        <f>VLOOKUP($CW11,Funktionsbezeichnungen,2,0)</f>
        <v>Vorgesetzter  12</v>
      </c>
      <c r="CZ11" s="125">
        <v>753</v>
      </c>
      <c r="DA11" s="33">
        <f>VLOOKUP($CZ11,Funktionsbezeichnungen,3,0)</f>
        <v>12</v>
      </c>
      <c r="DB11" s="83" t="str">
        <f>VLOOKUP($CZ11,Funktionsbezeichnungen,2,0)</f>
        <v>Vorgesetzter  12</v>
      </c>
      <c r="DC11" s="124">
        <v>753</v>
      </c>
      <c r="DD11" s="33">
        <f>VLOOKUP($DC11,Funktionsbezeichnungen,3,0)</f>
        <v>12</v>
      </c>
      <c r="DE11" s="83" t="str">
        <f>VLOOKUP($DC11,Funktionsbezeichnungen,2,0)</f>
        <v>Vorgesetzter  12</v>
      </c>
      <c r="DF11" s="20"/>
      <c r="DG11" s="124">
        <v>753</v>
      </c>
      <c r="DH11" s="33">
        <f>VLOOKUP($DG11,Funktionsbezeichnungen,3,0)</f>
        <v>12</v>
      </c>
      <c r="DI11" s="83" t="str">
        <f>VLOOKUP($DG11,Funktionsbezeichnungen,2,0)</f>
        <v>Vorgesetzter  12</v>
      </c>
      <c r="DN11" s="126">
        <f>+CP11</f>
        <v>5574</v>
      </c>
      <c r="DO11" s="156">
        <v>1</v>
      </c>
      <c r="DP11" s="126">
        <v>2</v>
      </c>
      <c r="DQ11" s="126" t="s">
        <v>951</v>
      </c>
      <c r="ES11" s="154">
        <v>3136</v>
      </c>
      <c r="ET11" s="126" t="s">
        <v>1319</v>
      </c>
    </row>
    <row r="12" spans="1:150" s="126" customFormat="1" ht="15.75" x14ac:dyDescent="0.2">
      <c r="A12" s="319">
        <v>1</v>
      </c>
      <c r="B12" s="319"/>
      <c r="C12" s="319">
        <f t="shared" si="0"/>
        <v>1</v>
      </c>
      <c r="D12" s="320">
        <v>1</v>
      </c>
      <c r="E12" s="320"/>
      <c r="F12" s="321"/>
      <c r="G12" s="57"/>
      <c r="H12" s="57"/>
      <c r="I12" s="321"/>
      <c r="J12" s="57"/>
      <c r="K12" s="321"/>
      <c r="L12" s="321"/>
      <c r="M12" s="321"/>
      <c r="N12" s="322">
        <v>1</v>
      </c>
      <c r="O12" s="322"/>
      <c r="P12" s="109" t="s">
        <v>1301</v>
      </c>
      <c r="Q12" s="110" t="s">
        <v>437</v>
      </c>
      <c r="R12" s="110" t="s">
        <v>1514</v>
      </c>
      <c r="S12" s="20" t="s">
        <v>1567</v>
      </c>
      <c r="T12" s="21">
        <v>1944</v>
      </c>
      <c r="U12" s="28" t="s">
        <v>196</v>
      </c>
      <c r="V12" s="21">
        <v>1969</v>
      </c>
      <c r="W12" s="25"/>
      <c r="X12" s="138"/>
      <c r="Y12" s="287"/>
      <c r="Z12" s="26" t="s">
        <v>91</v>
      </c>
      <c r="AA12" s="284">
        <f t="shared" si="1"/>
        <v>49</v>
      </c>
      <c r="AB12" s="25" t="s">
        <v>659</v>
      </c>
      <c r="AC12" s="290">
        <v>2009</v>
      </c>
      <c r="AD12" s="21" t="s">
        <v>1037</v>
      </c>
      <c r="AE12" s="304"/>
      <c r="AF12" s="285" t="s">
        <v>1078</v>
      </c>
      <c r="AG12" s="318"/>
      <c r="CJ12" s="126" t="str">
        <f t="shared" si="19"/>
        <v/>
      </c>
      <c r="CK12" s="126" t="str">
        <f t="shared" si="2"/>
        <v>Kalak Joseph</v>
      </c>
      <c r="CM12" s="126">
        <f t="shared" si="3"/>
        <v>49</v>
      </c>
      <c r="CN12" s="126" t="str">
        <f t="shared" si="4"/>
        <v>B/A 1)</v>
      </c>
      <c r="CO12" s="138" t="str">
        <f t="shared" si="5"/>
        <v>B/A 1)</v>
      </c>
      <c r="CP12" s="154">
        <v>3136</v>
      </c>
      <c r="CQ12" s="125" t="s">
        <v>711</v>
      </c>
      <c r="CR12" s="33"/>
      <c r="CS12" s="83"/>
      <c r="CT12" s="125" t="s">
        <v>711</v>
      </c>
      <c r="CU12" s="33"/>
      <c r="CV12" s="83"/>
      <c r="CW12" s="125" t="s">
        <v>711</v>
      </c>
      <c r="CX12" s="33"/>
      <c r="CY12" s="83"/>
      <c r="CZ12" s="125" t="s">
        <v>711</v>
      </c>
      <c r="DA12" s="33"/>
      <c r="DB12" s="83"/>
      <c r="DC12" s="125" t="s">
        <v>711</v>
      </c>
      <c r="DD12" s="33"/>
      <c r="DE12" s="83"/>
      <c r="DF12" s="20"/>
      <c r="DG12" s="125" t="s">
        <v>711</v>
      </c>
      <c r="DH12" s="125" t="s">
        <v>711</v>
      </c>
      <c r="DI12" s="83"/>
      <c r="DN12" s="126">
        <f t="shared" si="18"/>
        <v>3136</v>
      </c>
      <c r="DO12" s="156">
        <v>1</v>
      </c>
      <c r="DP12" s="126">
        <v>2</v>
      </c>
      <c r="DQ12" s="324" t="s">
        <v>951</v>
      </c>
      <c r="ES12" s="154">
        <v>3148</v>
      </c>
      <c r="ET12" s="126" t="s">
        <v>95</v>
      </c>
    </row>
    <row r="13" spans="1:150" s="126" customFormat="1" x14ac:dyDescent="0.2">
      <c r="A13" s="319"/>
      <c r="B13" s="319"/>
      <c r="C13" s="319">
        <f t="shared" si="0"/>
        <v>1</v>
      </c>
      <c r="D13" s="320"/>
      <c r="E13" s="320">
        <v>1</v>
      </c>
      <c r="F13" s="321"/>
      <c r="G13" s="57"/>
      <c r="H13" s="57">
        <v>1</v>
      </c>
      <c r="I13" s="321"/>
      <c r="J13" s="57"/>
      <c r="K13" s="321"/>
      <c r="L13" s="321"/>
      <c r="M13" s="321"/>
      <c r="N13" s="322">
        <v>1</v>
      </c>
      <c r="O13" s="322"/>
      <c r="P13" s="109" t="s">
        <v>358</v>
      </c>
      <c r="Q13" s="110" t="s">
        <v>438</v>
      </c>
      <c r="R13" s="110" t="s">
        <v>1514</v>
      </c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138"/>
      <c r="Y13" s="287"/>
      <c r="Z13" s="26" t="s">
        <v>668</v>
      </c>
      <c r="AA13" s="284">
        <f t="shared" si="1"/>
        <v>44</v>
      </c>
      <c r="AB13" s="25" t="s">
        <v>97</v>
      </c>
      <c r="AC13" s="290">
        <v>1968</v>
      </c>
      <c r="AD13" s="21" t="s">
        <v>95</v>
      </c>
      <c r="AE13" s="304"/>
      <c r="AF13" s="285" t="s">
        <v>1078</v>
      </c>
      <c r="AG13" s="318"/>
      <c r="CJ13" s="126" t="str">
        <f t="shared" si="19"/>
        <v/>
      </c>
      <c r="CK13" s="126" t="str">
        <f t="shared" si="2"/>
        <v>Hausammann Erich</v>
      </c>
      <c r="CM13" s="126">
        <f t="shared" si="3"/>
        <v>44</v>
      </c>
      <c r="CN13" s="126" t="str">
        <f t="shared" si="4"/>
        <v>B</v>
      </c>
      <c r="CO13" s="138" t="str">
        <f t="shared" si="5"/>
        <v>B</v>
      </c>
      <c r="CP13" s="154">
        <v>3148</v>
      </c>
      <c r="CQ13" s="125" t="s">
        <v>711</v>
      </c>
      <c r="CR13" s="33"/>
      <c r="CS13" s="83"/>
      <c r="CT13" s="125" t="s">
        <v>711</v>
      </c>
      <c r="CU13" s="33"/>
      <c r="CV13" s="83"/>
      <c r="CW13" s="125" t="s">
        <v>711</v>
      </c>
      <c r="CX13" s="33"/>
      <c r="CY13" s="83"/>
      <c r="CZ13" s="125" t="s">
        <v>711</v>
      </c>
      <c r="DA13" s="33"/>
      <c r="DB13" s="83"/>
      <c r="DC13" s="125">
        <v>774</v>
      </c>
      <c r="DD13" s="33">
        <f t="shared" ref="DD13:DD28" si="20">VLOOKUP($DC13,Funktionsbezeichnungen,3,0)</f>
        <v>10</v>
      </c>
      <c r="DE13" s="83" t="str">
        <f t="shared" ref="DE13:DE28" si="21">VLOOKUP($DC13,Funktionsbezeichnungen,2,0)</f>
        <v>Senior Projektingenieur (Bau)</v>
      </c>
      <c r="DF13" s="20"/>
      <c r="DG13" s="125">
        <v>773</v>
      </c>
      <c r="DH13" s="33">
        <f t="shared" ref="DH13:DH28" si="22">VLOOKUP($DG13,Funktionsbezeichnungen,3,0)</f>
        <v>9</v>
      </c>
      <c r="DI13" s="83" t="str">
        <f t="shared" ref="DI13:DI28" si="23">VLOOKUP($DG13,Funktionsbezeichnungen,2,0)</f>
        <v>Projektingenieur 9 (Bau)</v>
      </c>
      <c r="DN13" s="126">
        <f t="shared" si="18"/>
        <v>3148</v>
      </c>
      <c r="DO13" s="156">
        <v>2</v>
      </c>
      <c r="DP13" s="126">
        <v>3</v>
      </c>
      <c r="DQ13" s="324" t="s">
        <v>951</v>
      </c>
      <c r="ES13" s="154">
        <v>3205</v>
      </c>
      <c r="ET13" s="126" t="s">
        <v>95</v>
      </c>
    </row>
    <row r="14" spans="1:150" s="126" customFormat="1" x14ac:dyDescent="0.2">
      <c r="A14" s="319"/>
      <c r="B14" s="319"/>
      <c r="C14" s="319">
        <f t="shared" si="0"/>
        <v>1</v>
      </c>
      <c r="D14" s="320">
        <v>1</v>
      </c>
      <c r="E14" s="320"/>
      <c r="F14" s="321"/>
      <c r="G14" s="57"/>
      <c r="H14" s="57">
        <v>1</v>
      </c>
      <c r="I14" s="321"/>
      <c r="J14" s="57"/>
      <c r="K14" s="321"/>
      <c r="L14" s="321"/>
      <c r="M14" s="321"/>
      <c r="N14" s="322">
        <v>1</v>
      </c>
      <c r="O14" s="322"/>
      <c r="P14" s="109" t="s">
        <v>358</v>
      </c>
      <c r="Q14" s="110" t="s">
        <v>574</v>
      </c>
      <c r="R14" s="110" t="s">
        <v>1514</v>
      </c>
      <c r="S14" s="20" t="s">
        <v>571</v>
      </c>
      <c r="T14" s="21">
        <v>1953</v>
      </c>
      <c r="U14" s="28" t="s">
        <v>1559</v>
      </c>
      <c r="V14" s="21">
        <v>1978</v>
      </c>
      <c r="W14" s="25"/>
      <c r="X14" s="138"/>
      <c r="Y14" s="287"/>
      <c r="Z14" s="28" t="s">
        <v>573</v>
      </c>
      <c r="AA14" s="284">
        <f t="shared" si="1"/>
        <v>40</v>
      </c>
      <c r="AB14" s="25" t="s">
        <v>97</v>
      </c>
      <c r="AC14" s="290">
        <v>2009</v>
      </c>
      <c r="AD14" s="21" t="s">
        <v>95</v>
      </c>
      <c r="AE14" s="304"/>
      <c r="AF14" s="285" t="s">
        <v>1078</v>
      </c>
      <c r="AG14" s="318"/>
      <c r="CJ14" s="126" t="str">
        <f t="shared" si="19"/>
        <v/>
      </c>
      <c r="CK14" s="126" t="str">
        <f t="shared" si="2"/>
        <v>Bosshard Heinz</v>
      </c>
      <c r="CM14" s="126">
        <f t="shared" si="3"/>
        <v>40</v>
      </c>
      <c r="CN14" s="126" t="str">
        <f t="shared" si="4"/>
        <v>B</v>
      </c>
      <c r="CO14" s="138" t="str">
        <f t="shared" si="5"/>
        <v>B</v>
      </c>
      <c r="CP14" s="154">
        <v>3205</v>
      </c>
      <c r="CQ14" s="125">
        <v>773</v>
      </c>
      <c r="CR14" s="33">
        <f t="shared" ref="CR14:CR33" si="24">VLOOKUP($CQ14,Funktionsbezeichnungen,3,0)</f>
        <v>9</v>
      </c>
      <c r="CS14" s="83" t="str">
        <f t="shared" ref="CS14:CS33" si="25">VLOOKUP($CQ14,Funktionsbezeichnungen,2,0)</f>
        <v>Projektingenieur 9 (Bau)</v>
      </c>
      <c r="CT14" s="125">
        <v>773</v>
      </c>
      <c r="CU14" s="33">
        <f t="shared" ref="CU14:CU28" si="26">VLOOKUP($CT14,Funktionsbezeichnungen,3,0)</f>
        <v>9</v>
      </c>
      <c r="CV14" s="83" t="str">
        <f t="shared" ref="CV14:CV28" si="27">VLOOKUP($CT14,Funktionsbezeichnungen,2,0)</f>
        <v>Projektingenieur 9 (Bau)</v>
      </c>
      <c r="CW14" s="125">
        <v>773</v>
      </c>
      <c r="CX14" s="33">
        <f>VLOOKUP($CW14,Funktionsbezeichnungen,3,0)</f>
        <v>9</v>
      </c>
      <c r="CY14" s="83" t="str">
        <f>VLOOKUP($CW14,Funktionsbezeichnungen,2,0)</f>
        <v>Projektingenieur 9 (Bau)</v>
      </c>
      <c r="CZ14" s="125">
        <v>773</v>
      </c>
      <c r="DA14" s="33">
        <f t="shared" ref="DA14:DA28" si="28">VLOOKUP($CZ14,Funktionsbezeichnungen,3,0)</f>
        <v>9</v>
      </c>
      <c r="DB14" s="83" t="str">
        <f t="shared" ref="DB14:DB28" si="29">VLOOKUP($CZ14,Funktionsbezeichnungen,2,0)</f>
        <v>Projektingenieur 9 (Bau)</v>
      </c>
      <c r="DC14" s="125">
        <v>773</v>
      </c>
      <c r="DD14" s="33">
        <f t="shared" si="20"/>
        <v>9</v>
      </c>
      <c r="DE14" s="83" t="str">
        <f t="shared" si="21"/>
        <v>Projektingenieur 9 (Bau)</v>
      </c>
      <c r="DF14" s="20"/>
      <c r="DG14" s="33">
        <v>772</v>
      </c>
      <c r="DH14" s="33">
        <f t="shared" si="22"/>
        <v>8</v>
      </c>
      <c r="DI14" s="83" t="str">
        <f t="shared" si="23"/>
        <v>Projektingenieur 8 (Bau)</v>
      </c>
      <c r="DN14" s="126">
        <f t="shared" si="18"/>
        <v>3205</v>
      </c>
      <c r="DO14" s="156">
        <v>1</v>
      </c>
      <c r="DP14" s="126">
        <v>2</v>
      </c>
      <c r="DQ14" s="126" t="s">
        <v>951</v>
      </c>
      <c r="ES14" s="154">
        <v>5557</v>
      </c>
      <c r="ET14" s="126" t="s">
        <v>95</v>
      </c>
    </row>
    <row r="15" spans="1:150" s="126" customFormat="1" x14ac:dyDescent="0.2">
      <c r="A15" s="319"/>
      <c r="B15" s="319"/>
      <c r="C15" s="319">
        <f t="shared" si="0"/>
        <v>1</v>
      </c>
      <c r="D15" s="320"/>
      <c r="E15" s="320">
        <v>1</v>
      </c>
      <c r="F15" s="321"/>
      <c r="G15" s="57"/>
      <c r="H15" s="57">
        <v>1</v>
      </c>
      <c r="I15" s="321"/>
      <c r="J15" s="57"/>
      <c r="K15" s="321"/>
      <c r="L15" s="321"/>
      <c r="M15" s="321"/>
      <c r="N15" s="322"/>
      <c r="O15" s="322"/>
      <c r="P15" s="109" t="s">
        <v>358</v>
      </c>
      <c r="Q15" s="110" t="s">
        <v>441</v>
      </c>
      <c r="R15" s="110" t="s">
        <v>1514</v>
      </c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138"/>
      <c r="Y15" s="287"/>
      <c r="Z15" s="28" t="s">
        <v>222</v>
      </c>
      <c r="AA15" s="284">
        <f t="shared" si="1"/>
        <v>37</v>
      </c>
      <c r="AB15" s="25" t="s">
        <v>1253</v>
      </c>
      <c r="AC15" s="290">
        <v>1985</v>
      </c>
      <c r="AD15" s="21" t="s">
        <v>95</v>
      </c>
      <c r="AE15" s="304"/>
      <c r="AF15" s="16" t="s">
        <v>402</v>
      </c>
      <c r="AG15" s="318"/>
      <c r="CJ15" s="126" t="str">
        <f t="shared" si="19"/>
        <v/>
      </c>
      <c r="CK15" s="126" t="str">
        <f t="shared" si="2"/>
        <v>Schär Robert</v>
      </c>
      <c r="CM15" s="126">
        <f t="shared" si="3"/>
        <v>37</v>
      </c>
      <c r="CN15" s="126" t="str">
        <f t="shared" si="4"/>
        <v>B</v>
      </c>
      <c r="CO15" s="138" t="str">
        <f t="shared" si="5"/>
        <v>B</v>
      </c>
      <c r="CP15" s="154">
        <v>5557</v>
      </c>
      <c r="CQ15" s="125">
        <v>773</v>
      </c>
      <c r="CR15" s="33">
        <f t="shared" si="24"/>
        <v>9</v>
      </c>
      <c r="CS15" s="83" t="str">
        <f t="shared" si="25"/>
        <v>Projektingenieur 9 (Bau)</v>
      </c>
      <c r="CT15" s="125">
        <v>773</v>
      </c>
      <c r="CU15" s="33">
        <f t="shared" si="26"/>
        <v>9</v>
      </c>
      <c r="CV15" s="83" t="str">
        <f t="shared" si="27"/>
        <v>Projektingenieur 9 (Bau)</v>
      </c>
      <c r="CW15" s="125">
        <v>773</v>
      </c>
      <c r="CX15" s="33">
        <f>VLOOKUP($CW15,Funktionsbezeichnungen,3,0)</f>
        <v>9</v>
      </c>
      <c r="CY15" s="83" t="str">
        <f>VLOOKUP($CW15,Funktionsbezeichnungen,2,0)</f>
        <v>Projektingenieur 9 (Bau)</v>
      </c>
      <c r="CZ15" s="125">
        <v>773</v>
      </c>
      <c r="DA15" s="33">
        <f t="shared" si="28"/>
        <v>9</v>
      </c>
      <c r="DB15" s="83" t="str">
        <f t="shared" si="29"/>
        <v>Projektingenieur 9 (Bau)</v>
      </c>
      <c r="DC15" s="125">
        <v>773</v>
      </c>
      <c r="DD15" s="33">
        <f t="shared" si="20"/>
        <v>9</v>
      </c>
      <c r="DE15" s="83" t="str">
        <f t="shared" si="21"/>
        <v>Projektingenieur 9 (Bau)</v>
      </c>
      <c r="DF15" s="20"/>
      <c r="DG15" s="33">
        <v>773</v>
      </c>
      <c r="DH15" s="33">
        <f t="shared" si="22"/>
        <v>9</v>
      </c>
      <c r="DI15" s="83" t="str">
        <f t="shared" si="23"/>
        <v>Projektingenieur 9 (Bau)</v>
      </c>
      <c r="DN15" s="126">
        <f t="shared" si="18"/>
        <v>5557</v>
      </c>
      <c r="DO15" s="156">
        <v>2</v>
      </c>
      <c r="DP15" s="126">
        <v>3</v>
      </c>
      <c r="DQ15" s="126" t="s">
        <v>951</v>
      </c>
      <c r="ES15" s="154">
        <v>4209</v>
      </c>
      <c r="ET15" s="126" t="s">
        <v>95</v>
      </c>
    </row>
    <row r="16" spans="1:150" s="126" customFormat="1" x14ac:dyDescent="0.2">
      <c r="A16" s="319"/>
      <c r="B16" s="319"/>
      <c r="C16" s="319">
        <f t="shared" si="0"/>
        <v>1</v>
      </c>
      <c r="D16" s="320"/>
      <c r="E16" s="320">
        <v>1</v>
      </c>
      <c r="F16" s="321"/>
      <c r="G16" s="57"/>
      <c r="H16" s="57">
        <v>1</v>
      </c>
      <c r="I16" s="321"/>
      <c r="J16" s="57"/>
      <c r="K16" s="321"/>
      <c r="L16" s="321"/>
      <c r="M16" s="321"/>
      <c r="N16" s="322"/>
      <c r="O16" s="322"/>
      <c r="P16" s="109" t="s">
        <v>359</v>
      </c>
      <c r="Q16" s="110" t="s">
        <v>449</v>
      </c>
      <c r="R16" s="110" t="s">
        <v>1514</v>
      </c>
      <c r="S16" s="20" t="s">
        <v>1568</v>
      </c>
      <c r="T16" s="21">
        <v>1957</v>
      </c>
      <c r="U16" s="28" t="s">
        <v>195</v>
      </c>
      <c r="V16" s="21">
        <v>1984</v>
      </c>
      <c r="W16" s="25"/>
      <c r="X16" s="138"/>
      <c r="Y16" s="287"/>
      <c r="Z16" s="28" t="s">
        <v>90</v>
      </c>
      <c r="AA16" s="284">
        <f t="shared" si="1"/>
        <v>34</v>
      </c>
      <c r="AB16" s="25" t="s">
        <v>663</v>
      </c>
      <c r="AC16" s="290">
        <v>1994</v>
      </c>
      <c r="AD16" s="21" t="s">
        <v>95</v>
      </c>
      <c r="AE16" s="304"/>
      <c r="AF16" s="16" t="s">
        <v>1212</v>
      </c>
      <c r="AG16" s="318"/>
      <c r="CJ16" s="126" t="str">
        <f t="shared" si="19"/>
        <v/>
      </c>
      <c r="CK16" s="126" t="str">
        <f t="shared" si="2"/>
        <v>Spieler Daniel</v>
      </c>
      <c r="CM16" s="126">
        <f t="shared" si="3"/>
        <v>34</v>
      </c>
      <c r="CN16" s="126" t="str">
        <f t="shared" si="4"/>
        <v>B</v>
      </c>
      <c r="CO16" s="138" t="str">
        <f t="shared" si="5"/>
        <v>B</v>
      </c>
      <c r="CP16" s="154">
        <v>4209</v>
      </c>
      <c r="CQ16" s="125">
        <v>773</v>
      </c>
      <c r="CR16" s="33">
        <f t="shared" si="24"/>
        <v>9</v>
      </c>
      <c r="CS16" s="83" t="str">
        <f t="shared" si="25"/>
        <v>Projektingenieur 9 (Bau)</v>
      </c>
      <c r="CT16" s="125">
        <v>773</v>
      </c>
      <c r="CU16" s="33">
        <f t="shared" si="26"/>
        <v>9</v>
      </c>
      <c r="CV16" s="83" t="str">
        <f t="shared" si="27"/>
        <v>Projektingenieur 9 (Bau)</v>
      </c>
      <c r="CW16" s="125">
        <v>773</v>
      </c>
      <c r="CX16" s="33">
        <f>VLOOKUP($CW16,Funktionsbezeichnungen,3,0)</f>
        <v>9</v>
      </c>
      <c r="CY16" s="83" t="str">
        <f>VLOOKUP($CW16,Funktionsbezeichnungen,2,0)</f>
        <v>Projektingenieur 9 (Bau)</v>
      </c>
      <c r="CZ16" s="125">
        <v>773</v>
      </c>
      <c r="DA16" s="33">
        <f t="shared" si="28"/>
        <v>9</v>
      </c>
      <c r="DB16" s="83" t="str">
        <f t="shared" si="29"/>
        <v>Projektingenieur 9 (Bau)</v>
      </c>
      <c r="DC16" s="125">
        <v>773</v>
      </c>
      <c r="DD16" s="33">
        <f t="shared" si="20"/>
        <v>9</v>
      </c>
      <c r="DE16" s="83" t="str">
        <f t="shared" si="21"/>
        <v>Projektingenieur 9 (Bau)</v>
      </c>
      <c r="DF16" s="20"/>
      <c r="DG16" s="33">
        <v>773</v>
      </c>
      <c r="DH16" s="33">
        <f t="shared" si="22"/>
        <v>9</v>
      </c>
      <c r="DI16" s="83" t="str">
        <f t="shared" si="23"/>
        <v>Projektingenieur 9 (Bau)</v>
      </c>
      <c r="DN16" s="126">
        <f t="shared" si="18"/>
        <v>4209</v>
      </c>
      <c r="DO16" s="156">
        <v>2</v>
      </c>
      <c r="DP16" s="126">
        <v>3</v>
      </c>
      <c r="DQ16" s="126" t="s">
        <v>951</v>
      </c>
      <c r="ES16" s="154">
        <v>5625</v>
      </c>
      <c r="ET16" s="126" t="s">
        <v>95</v>
      </c>
    </row>
    <row r="17" spans="1:150" s="126" customFormat="1" ht="27" x14ac:dyDescent="0.2">
      <c r="A17" s="319"/>
      <c r="B17" s="319"/>
      <c r="C17" s="319">
        <f t="shared" si="0"/>
        <v>1</v>
      </c>
      <c r="D17" s="320">
        <v>1</v>
      </c>
      <c r="E17" s="320"/>
      <c r="F17" s="321"/>
      <c r="G17" s="57"/>
      <c r="H17" s="57"/>
      <c r="I17" s="321"/>
      <c r="J17" s="57"/>
      <c r="K17" s="321"/>
      <c r="L17" s="321"/>
      <c r="M17" s="321"/>
      <c r="N17" s="322"/>
      <c r="O17" s="322"/>
      <c r="P17" s="109" t="s">
        <v>361</v>
      </c>
      <c r="Q17" s="110" t="s">
        <v>439</v>
      </c>
      <c r="R17" s="110" t="s">
        <v>1514</v>
      </c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138"/>
      <c r="Y17" s="287"/>
      <c r="Z17" s="28" t="s">
        <v>335</v>
      </c>
      <c r="AA17" s="284">
        <f t="shared" si="1"/>
        <v>33</v>
      </c>
      <c r="AB17" s="25" t="s">
        <v>1533</v>
      </c>
      <c r="AC17" s="290">
        <v>1987</v>
      </c>
      <c r="AD17" s="21" t="s">
        <v>95</v>
      </c>
      <c r="AE17" s="304"/>
      <c r="AF17" s="16" t="s">
        <v>373</v>
      </c>
      <c r="AG17" s="318"/>
      <c r="CJ17" s="126" t="str">
        <f t="shared" si="19"/>
        <v/>
      </c>
      <c r="CK17" s="126" t="str">
        <f t="shared" si="2"/>
        <v>Gysin Daniel</v>
      </c>
      <c r="CM17" s="126">
        <f t="shared" si="3"/>
        <v>33</v>
      </c>
      <c r="CN17" s="126" t="str">
        <f t="shared" si="4"/>
        <v>B</v>
      </c>
      <c r="CO17" s="138" t="str">
        <f t="shared" si="5"/>
        <v>B</v>
      </c>
      <c r="CP17" s="154">
        <v>5625</v>
      </c>
      <c r="CQ17" s="125">
        <v>784</v>
      </c>
      <c r="CR17" s="33">
        <f t="shared" si="24"/>
        <v>10</v>
      </c>
      <c r="CS17" s="83" t="str">
        <f t="shared" si="25"/>
        <v>Senior Projektingenieur (Umwelt)</v>
      </c>
      <c r="CT17" s="125">
        <v>784</v>
      </c>
      <c r="CU17" s="33">
        <f t="shared" si="26"/>
        <v>10</v>
      </c>
      <c r="CV17" s="83" t="str">
        <f t="shared" si="27"/>
        <v>Senior Projektingenieur (Umwelt)</v>
      </c>
      <c r="CW17" s="125">
        <v>784</v>
      </c>
      <c r="CX17" s="33">
        <f t="shared" ref="CX17:CX23" si="30">VLOOKUP($CW17,Funktionsbezeichnungen,3,0)</f>
        <v>10</v>
      </c>
      <c r="CY17" s="83" t="str">
        <f t="shared" ref="CY17:CY23" si="31">VLOOKUP($CW17,Funktionsbezeichnungen,2,0)</f>
        <v>Senior Projektingenieur (Umwelt)</v>
      </c>
      <c r="CZ17" s="125">
        <v>784</v>
      </c>
      <c r="DA17" s="33">
        <f t="shared" si="28"/>
        <v>10</v>
      </c>
      <c r="DB17" s="83" t="str">
        <f t="shared" si="29"/>
        <v>Senior Projektingenieur (Umwelt)</v>
      </c>
      <c r="DC17" s="125">
        <v>784</v>
      </c>
      <c r="DD17" s="33">
        <f t="shared" si="20"/>
        <v>10</v>
      </c>
      <c r="DE17" s="83" t="str">
        <f t="shared" si="21"/>
        <v>Senior Projektingenieur (Umwelt)</v>
      </c>
      <c r="DF17" s="20"/>
      <c r="DG17" s="33">
        <v>783</v>
      </c>
      <c r="DH17" s="33">
        <f t="shared" si="22"/>
        <v>9</v>
      </c>
      <c r="DI17" s="83" t="str">
        <f t="shared" si="23"/>
        <v>Projektingenieur 9 (Umwelt)</v>
      </c>
      <c r="DN17" s="126">
        <f t="shared" si="18"/>
        <v>5625</v>
      </c>
      <c r="DO17" s="156">
        <v>1</v>
      </c>
      <c r="DP17" s="126">
        <v>2</v>
      </c>
      <c r="DQ17" s="126" t="s">
        <v>952</v>
      </c>
      <c r="ES17" s="154">
        <v>3214</v>
      </c>
      <c r="ET17" s="126" t="s">
        <v>95</v>
      </c>
    </row>
    <row r="18" spans="1:150" s="126" customFormat="1" x14ac:dyDescent="0.2">
      <c r="A18" s="319"/>
      <c r="B18" s="319"/>
      <c r="C18" s="319">
        <f t="shared" si="0"/>
        <v>1</v>
      </c>
      <c r="D18" s="320">
        <v>1</v>
      </c>
      <c r="E18" s="320"/>
      <c r="F18" s="321"/>
      <c r="G18" s="57"/>
      <c r="H18" s="57"/>
      <c r="I18" s="321"/>
      <c r="J18" s="57"/>
      <c r="K18" s="321"/>
      <c r="L18" s="321"/>
      <c r="M18" s="321"/>
      <c r="N18" s="322"/>
      <c r="O18" s="322"/>
      <c r="P18" s="109" t="s">
        <v>1301</v>
      </c>
      <c r="Q18" s="110" t="s">
        <v>1281</v>
      </c>
      <c r="R18" s="110" t="s">
        <v>1514</v>
      </c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138"/>
      <c r="Y18" s="287"/>
      <c r="Z18" s="28" t="s">
        <v>1284</v>
      </c>
      <c r="AA18" s="284">
        <f t="shared" si="1"/>
        <v>33</v>
      </c>
      <c r="AB18" s="25" t="s">
        <v>1283</v>
      </c>
      <c r="AC18" s="290">
        <v>2017</v>
      </c>
      <c r="AD18" s="21" t="s">
        <v>95</v>
      </c>
      <c r="AE18" s="304"/>
      <c r="AF18" s="16" t="s">
        <v>373</v>
      </c>
      <c r="AG18" s="318"/>
      <c r="CJ18" s="323" t="e">
        <f>IF(CN18=CO18,"","anders")</f>
        <v>#N/A</v>
      </c>
      <c r="CK18" s="276" t="str">
        <f t="shared" si="2"/>
        <v>Koch Urs-Martin</v>
      </c>
      <c r="CL18" s="276"/>
      <c r="CM18" s="276">
        <f t="shared" si="3"/>
        <v>33</v>
      </c>
      <c r="CN18" s="276" t="str">
        <f t="shared" si="4"/>
        <v>B</v>
      </c>
      <c r="CO18" s="138" t="e">
        <f>VLOOKUP(CP18,Kategorie,2,0)</f>
        <v>#N/A</v>
      </c>
      <c r="CP18" s="222">
        <v>3218</v>
      </c>
      <c r="CQ18" s="125">
        <v>774</v>
      </c>
      <c r="CR18" s="33">
        <f t="shared" si="24"/>
        <v>10</v>
      </c>
      <c r="CS18" s="83" t="str">
        <f t="shared" si="25"/>
        <v>Senior Projektingenieur (Bau)</v>
      </c>
      <c r="CT18" s="125"/>
      <c r="CU18" s="33"/>
      <c r="CV18" s="83"/>
      <c r="CW18" s="125"/>
      <c r="CX18" s="33"/>
      <c r="CY18" s="83"/>
      <c r="CZ18" s="125"/>
      <c r="DA18" s="33"/>
      <c r="DB18" s="83"/>
      <c r="DC18" s="125"/>
      <c r="DD18" s="33"/>
      <c r="DE18" s="83"/>
      <c r="DF18" s="20"/>
      <c r="DG18" s="33"/>
      <c r="DH18" s="33"/>
      <c r="DI18" s="83"/>
      <c r="DN18" s="126">
        <f t="shared" si="18"/>
        <v>3218</v>
      </c>
      <c r="DO18" s="156">
        <v>1</v>
      </c>
      <c r="DP18" s="126">
        <v>2</v>
      </c>
      <c r="DQ18" s="126" t="s">
        <v>951</v>
      </c>
      <c r="ES18" s="154">
        <v>4187</v>
      </c>
      <c r="ET18" s="126" t="s">
        <v>95</v>
      </c>
    </row>
    <row r="19" spans="1:150" s="126" customFormat="1" x14ac:dyDescent="0.2">
      <c r="A19" s="319"/>
      <c r="B19" s="319"/>
      <c r="C19" s="319">
        <f t="shared" si="0"/>
        <v>1</v>
      </c>
      <c r="D19" s="320"/>
      <c r="E19" s="320">
        <v>1</v>
      </c>
      <c r="F19" s="321"/>
      <c r="G19" s="57"/>
      <c r="H19" s="57"/>
      <c r="I19" s="321"/>
      <c r="J19" s="57"/>
      <c r="K19" s="321"/>
      <c r="L19" s="321"/>
      <c r="M19" s="321"/>
      <c r="N19" s="322"/>
      <c r="O19" s="322"/>
      <c r="P19" s="109" t="s">
        <v>1140</v>
      </c>
      <c r="Q19" s="110" t="s">
        <v>1193</v>
      </c>
      <c r="R19" s="110" t="s">
        <v>1514</v>
      </c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138"/>
      <c r="Y19" s="287"/>
      <c r="Z19" s="28" t="s">
        <v>1196</v>
      </c>
      <c r="AA19" s="284">
        <f t="shared" si="1"/>
        <v>32</v>
      </c>
      <c r="AB19" s="25" t="s">
        <v>1195</v>
      </c>
      <c r="AC19" s="290">
        <v>2016</v>
      </c>
      <c r="AD19" s="21" t="s">
        <v>95</v>
      </c>
      <c r="AE19" s="304"/>
      <c r="AF19" s="16" t="s">
        <v>373</v>
      </c>
      <c r="AG19" s="318"/>
      <c r="CJ19" s="126" t="str">
        <f t="shared" si="19"/>
        <v/>
      </c>
      <c r="CK19" s="126" t="str">
        <f t="shared" si="2"/>
        <v>Jann Roger</v>
      </c>
      <c r="CM19" s="126">
        <f t="shared" si="3"/>
        <v>32</v>
      </c>
      <c r="CN19" s="126" t="str">
        <f t="shared" si="4"/>
        <v>B</v>
      </c>
      <c r="CO19" s="138" t="str">
        <f t="shared" si="5"/>
        <v>B</v>
      </c>
      <c r="CP19" s="154">
        <v>3214</v>
      </c>
      <c r="CQ19" s="125">
        <v>774</v>
      </c>
      <c r="CR19" s="33">
        <f t="shared" si="24"/>
        <v>10</v>
      </c>
      <c r="CS19" s="83" t="str">
        <f t="shared" si="25"/>
        <v>Senior Projektingenieur (Bau)</v>
      </c>
      <c r="CT19" s="125">
        <v>774</v>
      </c>
      <c r="CU19" s="33">
        <f t="shared" si="26"/>
        <v>10</v>
      </c>
      <c r="CV19" s="83" t="str">
        <f t="shared" si="27"/>
        <v>Senior Projektingenieur (Bau)</v>
      </c>
      <c r="CW19" s="125"/>
      <c r="CX19" s="33"/>
      <c r="CY19" s="83"/>
      <c r="CZ19" s="125"/>
      <c r="DA19" s="33"/>
      <c r="DB19" s="83"/>
      <c r="DC19" s="125"/>
      <c r="DD19" s="33"/>
      <c r="DE19" s="83"/>
      <c r="DF19" s="20"/>
      <c r="DG19" s="33"/>
      <c r="DH19" s="33"/>
      <c r="DI19" s="83"/>
      <c r="DN19" s="126">
        <f t="shared" si="18"/>
        <v>3214</v>
      </c>
      <c r="DO19" s="156">
        <v>2</v>
      </c>
      <c r="DP19" s="126">
        <v>3</v>
      </c>
      <c r="DQ19" s="126" t="s">
        <v>951</v>
      </c>
      <c r="ES19" s="154">
        <v>4179</v>
      </c>
      <c r="ET19" s="126" t="s">
        <v>95</v>
      </c>
    </row>
    <row r="20" spans="1:150" s="126" customFormat="1" x14ac:dyDescent="0.2">
      <c r="A20" s="319"/>
      <c r="B20" s="319"/>
      <c r="C20" s="319">
        <f t="shared" si="0"/>
        <v>1</v>
      </c>
      <c r="D20" s="320"/>
      <c r="E20" s="320">
        <v>1</v>
      </c>
      <c r="F20" s="321"/>
      <c r="G20" s="57"/>
      <c r="H20" s="57"/>
      <c r="I20" s="321"/>
      <c r="J20" s="57"/>
      <c r="K20" s="321"/>
      <c r="L20" s="321"/>
      <c r="M20" s="321"/>
      <c r="N20" s="322"/>
      <c r="O20" s="322"/>
      <c r="P20" s="109" t="s">
        <v>358</v>
      </c>
      <c r="Q20" s="110" t="s">
        <v>442</v>
      </c>
      <c r="R20" s="110" t="s">
        <v>1514</v>
      </c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138"/>
      <c r="Y20" s="287"/>
      <c r="Z20" s="28" t="s">
        <v>222</v>
      </c>
      <c r="AA20" s="284">
        <f t="shared" si="1"/>
        <v>31</v>
      </c>
      <c r="AB20" s="25" t="s">
        <v>664</v>
      </c>
      <c r="AC20" s="290">
        <v>1990</v>
      </c>
      <c r="AD20" s="21" t="s">
        <v>95</v>
      </c>
      <c r="AE20" s="304"/>
      <c r="AF20" s="16" t="s">
        <v>373</v>
      </c>
      <c r="AG20" s="318"/>
      <c r="CJ20" s="126" t="str">
        <f t="shared" si="19"/>
        <v/>
      </c>
      <c r="CK20" s="126" t="str">
        <f t="shared" si="2"/>
        <v>Wecke Jürgen</v>
      </c>
      <c r="CM20" s="126">
        <f t="shared" si="3"/>
        <v>31</v>
      </c>
      <c r="CN20" s="126" t="str">
        <f t="shared" si="4"/>
        <v>B</v>
      </c>
      <c r="CO20" s="138" t="str">
        <f t="shared" si="5"/>
        <v>B</v>
      </c>
      <c r="CP20" s="154">
        <v>4187</v>
      </c>
      <c r="CQ20" s="125">
        <v>774</v>
      </c>
      <c r="CR20" s="33">
        <f t="shared" si="24"/>
        <v>10</v>
      </c>
      <c r="CS20" s="83" t="str">
        <f t="shared" si="25"/>
        <v>Senior Projektingenieur (Bau)</v>
      </c>
      <c r="CT20" s="125">
        <v>774</v>
      </c>
      <c r="CU20" s="33">
        <f t="shared" si="26"/>
        <v>10</v>
      </c>
      <c r="CV20" s="83" t="str">
        <f t="shared" si="27"/>
        <v>Senior Projektingenieur (Bau)</v>
      </c>
      <c r="CW20" s="125">
        <v>774</v>
      </c>
      <c r="CX20" s="33">
        <f>VLOOKUP($CW20,Funktionsbezeichnungen,3,0)</f>
        <v>10</v>
      </c>
      <c r="CY20" s="83" t="str">
        <f>VLOOKUP($CW20,Funktionsbezeichnungen,2,0)</f>
        <v>Senior Projektingenieur (Bau)</v>
      </c>
      <c r="CZ20" s="125">
        <v>774</v>
      </c>
      <c r="DA20" s="33">
        <f t="shared" si="28"/>
        <v>10</v>
      </c>
      <c r="DB20" s="83" t="str">
        <f t="shared" si="29"/>
        <v>Senior Projektingenieur (Bau)</v>
      </c>
      <c r="DC20" s="125">
        <v>773</v>
      </c>
      <c r="DD20" s="33">
        <f t="shared" si="20"/>
        <v>9</v>
      </c>
      <c r="DE20" s="83" t="str">
        <f t="shared" si="21"/>
        <v>Projektingenieur 9 (Bau)</v>
      </c>
      <c r="DF20" s="20"/>
      <c r="DG20" s="33">
        <v>773</v>
      </c>
      <c r="DH20" s="33">
        <f t="shared" si="22"/>
        <v>9</v>
      </c>
      <c r="DI20" s="83" t="str">
        <f t="shared" si="23"/>
        <v>Projektingenieur 9 (Bau)</v>
      </c>
      <c r="DN20" s="126">
        <f t="shared" si="18"/>
        <v>4187</v>
      </c>
      <c r="DO20" s="156">
        <v>2</v>
      </c>
      <c r="DP20" s="126">
        <v>3</v>
      </c>
      <c r="DQ20" s="126" t="s">
        <v>951</v>
      </c>
      <c r="ES20" s="154">
        <v>4168</v>
      </c>
      <c r="ET20" s="126" t="s">
        <v>95</v>
      </c>
    </row>
    <row r="21" spans="1:150" s="126" customFormat="1" ht="27" x14ac:dyDescent="0.2">
      <c r="A21" s="319"/>
      <c r="B21" s="319"/>
      <c r="C21" s="319">
        <f t="shared" si="0"/>
        <v>1</v>
      </c>
      <c r="D21" s="320"/>
      <c r="E21" s="320">
        <v>1</v>
      </c>
      <c r="F21" s="321"/>
      <c r="G21" s="57"/>
      <c r="H21" s="57">
        <v>1</v>
      </c>
      <c r="I21" s="321"/>
      <c r="J21" s="57"/>
      <c r="K21" s="321"/>
      <c r="L21" s="321"/>
      <c r="M21" s="321"/>
      <c r="N21" s="322"/>
      <c r="O21" s="322"/>
      <c r="P21" s="109" t="s">
        <v>358</v>
      </c>
      <c r="Q21" s="110" t="s">
        <v>445</v>
      </c>
      <c r="R21" s="110" t="s">
        <v>1514</v>
      </c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138"/>
      <c r="Y21" s="287"/>
      <c r="Z21" s="28" t="s">
        <v>223</v>
      </c>
      <c r="AA21" s="284">
        <f t="shared" si="1"/>
        <v>31</v>
      </c>
      <c r="AB21" s="25" t="s">
        <v>704</v>
      </c>
      <c r="AC21" s="290">
        <v>1995</v>
      </c>
      <c r="AD21" s="21" t="s">
        <v>95</v>
      </c>
      <c r="AE21" s="304"/>
      <c r="AF21" s="16" t="s">
        <v>373</v>
      </c>
      <c r="AG21" s="318"/>
      <c r="CJ21" s="126" t="str">
        <f t="shared" si="19"/>
        <v/>
      </c>
      <c r="CK21" s="126" t="str">
        <f t="shared" si="2"/>
        <v>Bäumle Michael</v>
      </c>
      <c r="CM21" s="126">
        <f t="shared" si="3"/>
        <v>31</v>
      </c>
      <c r="CN21" s="126" t="str">
        <f t="shared" si="4"/>
        <v>B</v>
      </c>
      <c r="CO21" s="138" t="str">
        <f t="shared" si="5"/>
        <v>B</v>
      </c>
      <c r="CP21" s="154">
        <v>4179</v>
      </c>
      <c r="CQ21" s="125">
        <v>773</v>
      </c>
      <c r="CR21" s="33">
        <f t="shared" si="24"/>
        <v>9</v>
      </c>
      <c r="CS21" s="83" t="str">
        <f t="shared" si="25"/>
        <v>Projektingenieur 9 (Bau)</v>
      </c>
      <c r="CT21" s="125">
        <v>773</v>
      </c>
      <c r="CU21" s="33">
        <f t="shared" si="26"/>
        <v>9</v>
      </c>
      <c r="CV21" s="83" t="str">
        <f t="shared" si="27"/>
        <v>Projektingenieur 9 (Bau)</v>
      </c>
      <c r="CW21" s="125">
        <v>773</v>
      </c>
      <c r="CX21" s="33">
        <f>VLOOKUP($CW21,Funktionsbezeichnungen,3,0)</f>
        <v>9</v>
      </c>
      <c r="CY21" s="83" t="str">
        <f>VLOOKUP($CW21,Funktionsbezeichnungen,2,0)</f>
        <v>Projektingenieur 9 (Bau)</v>
      </c>
      <c r="CZ21" s="125">
        <v>773</v>
      </c>
      <c r="DA21" s="33">
        <f t="shared" si="28"/>
        <v>9</v>
      </c>
      <c r="DB21" s="83" t="str">
        <f t="shared" si="29"/>
        <v>Projektingenieur 9 (Bau)</v>
      </c>
      <c r="DC21" s="125">
        <v>773</v>
      </c>
      <c r="DD21" s="33">
        <f t="shared" si="20"/>
        <v>9</v>
      </c>
      <c r="DE21" s="83" t="str">
        <f t="shared" si="21"/>
        <v>Projektingenieur 9 (Bau)</v>
      </c>
      <c r="DF21" s="20"/>
      <c r="DG21" s="33">
        <v>772</v>
      </c>
      <c r="DH21" s="33">
        <f t="shared" si="22"/>
        <v>8</v>
      </c>
      <c r="DI21" s="83" t="str">
        <f t="shared" si="23"/>
        <v>Projektingenieur 8 (Bau)</v>
      </c>
      <c r="DN21" s="126">
        <f t="shared" si="18"/>
        <v>4179</v>
      </c>
      <c r="DO21" s="156">
        <v>2</v>
      </c>
      <c r="DP21" s="126">
        <v>3</v>
      </c>
      <c r="DQ21" s="126" t="s">
        <v>951</v>
      </c>
      <c r="ES21" s="154">
        <v>4176</v>
      </c>
      <c r="ET21" s="126" t="s">
        <v>95</v>
      </c>
    </row>
    <row r="22" spans="1:150" s="126" customFormat="1" ht="27" x14ac:dyDescent="0.2">
      <c r="A22" s="319">
        <v>1</v>
      </c>
      <c r="B22" s="319"/>
      <c r="C22" s="319">
        <f t="shared" si="0"/>
        <v>1</v>
      </c>
      <c r="D22" s="320">
        <v>1</v>
      </c>
      <c r="E22" s="320"/>
      <c r="F22" s="321"/>
      <c r="G22" s="57"/>
      <c r="H22" s="57">
        <v>1</v>
      </c>
      <c r="I22" s="321"/>
      <c r="J22" s="57"/>
      <c r="K22" s="321"/>
      <c r="L22" s="321"/>
      <c r="M22" s="321"/>
      <c r="N22" s="322"/>
      <c r="O22" s="322"/>
      <c r="P22" s="109" t="s">
        <v>361</v>
      </c>
      <c r="Q22" s="110" t="s">
        <v>440</v>
      </c>
      <c r="R22" s="110" t="s">
        <v>1514</v>
      </c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138"/>
      <c r="Y22" s="287"/>
      <c r="Z22" s="28" t="s">
        <v>238</v>
      </c>
      <c r="AA22" s="284">
        <f t="shared" si="1"/>
        <v>30</v>
      </c>
      <c r="AB22" s="25" t="s">
        <v>1130</v>
      </c>
      <c r="AC22" s="290">
        <v>1989</v>
      </c>
      <c r="AD22" s="21" t="s">
        <v>95</v>
      </c>
      <c r="AE22" s="304"/>
      <c r="AF22" s="16" t="s">
        <v>418</v>
      </c>
      <c r="AG22" s="318"/>
      <c r="CJ22" s="126" t="str">
        <f t="shared" si="19"/>
        <v/>
      </c>
      <c r="CK22" s="126" t="str">
        <f t="shared" si="2"/>
        <v>Riecke Heino</v>
      </c>
      <c r="CM22" s="126">
        <f t="shared" si="3"/>
        <v>30</v>
      </c>
      <c r="CN22" s="126" t="str">
        <f t="shared" si="4"/>
        <v>B</v>
      </c>
      <c r="CO22" s="138" t="str">
        <f t="shared" si="5"/>
        <v>B</v>
      </c>
      <c r="CP22" s="154">
        <v>4168</v>
      </c>
      <c r="CQ22" s="125">
        <v>774</v>
      </c>
      <c r="CR22" s="33">
        <f t="shared" si="24"/>
        <v>10</v>
      </c>
      <c r="CS22" s="83" t="str">
        <f t="shared" si="25"/>
        <v>Senior Projektingenieur (Bau)</v>
      </c>
      <c r="CT22" s="125">
        <v>774</v>
      </c>
      <c r="CU22" s="33">
        <f t="shared" si="26"/>
        <v>10</v>
      </c>
      <c r="CV22" s="83" t="str">
        <f t="shared" si="27"/>
        <v>Senior Projektingenieur (Bau)</v>
      </c>
      <c r="CW22" s="125">
        <v>774</v>
      </c>
      <c r="CX22" s="33">
        <f t="shared" si="30"/>
        <v>10</v>
      </c>
      <c r="CY22" s="83" t="str">
        <f t="shared" si="31"/>
        <v>Senior Projektingenieur (Bau)</v>
      </c>
      <c r="CZ22" s="125">
        <v>774</v>
      </c>
      <c r="DA22" s="33">
        <f t="shared" si="28"/>
        <v>10</v>
      </c>
      <c r="DB22" s="83" t="str">
        <f t="shared" si="29"/>
        <v>Senior Projektingenieur (Bau)</v>
      </c>
      <c r="DC22" s="125">
        <v>774</v>
      </c>
      <c r="DD22" s="33">
        <f t="shared" si="20"/>
        <v>10</v>
      </c>
      <c r="DE22" s="83" t="str">
        <f t="shared" si="21"/>
        <v>Senior Projektingenieur (Bau)</v>
      </c>
      <c r="DF22" s="20"/>
      <c r="DG22" s="33">
        <v>773</v>
      </c>
      <c r="DH22" s="33">
        <f t="shared" si="22"/>
        <v>9</v>
      </c>
      <c r="DI22" s="83" t="str">
        <f t="shared" si="23"/>
        <v>Projektingenieur 9 (Bau)</v>
      </c>
      <c r="DN22" s="126">
        <f t="shared" si="18"/>
        <v>4168</v>
      </c>
      <c r="DO22" s="156">
        <v>1</v>
      </c>
      <c r="DP22" s="126">
        <v>2</v>
      </c>
      <c r="DQ22" s="126" t="s">
        <v>951</v>
      </c>
      <c r="ES22" s="154">
        <v>4276</v>
      </c>
      <c r="ET22" s="126" t="s">
        <v>95</v>
      </c>
    </row>
    <row r="23" spans="1:150" s="126" customFormat="1" x14ac:dyDescent="0.2">
      <c r="A23" s="319"/>
      <c r="B23" s="319">
        <v>1</v>
      </c>
      <c r="C23" s="319">
        <f t="shared" si="0"/>
        <v>1</v>
      </c>
      <c r="D23" s="320">
        <v>1</v>
      </c>
      <c r="E23" s="320"/>
      <c r="F23" s="321"/>
      <c r="G23" s="57"/>
      <c r="H23" s="57">
        <v>1</v>
      </c>
      <c r="I23" s="321"/>
      <c r="J23" s="57"/>
      <c r="K23" s="321"/>
      <c r="L23" s="321"/>
      <c r="M23" s="321"/>
      <c r="N23" s="322"/>
      <c r="O23" s="322"/>
      <c r="P23" s="109" t="s">
        <v>1140</v>
      </c>
      <c r="Q23" s="110" t="s">
        <v>451</v>
      </c>
      <c r="R23" s="110" t="s">
        <v>1514</v>
      </c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138"/>
      <c r="Y23" s="287"/>
      <c r="Z23" s="28" t="s">
        <v>91</v>
      </c>
      <c r="AA23" s="284">
        <f t="shared" si="1"/>
        <v>30</v>
      </c>
      <c r="AB23" s="25" t="s">
        <v>220</v>
      </c>
      <c r="AC23" s="290">
        <v>1989</v>
      </c>
      <c r="AD23" s="21" t="s">
        <v>95</v>
      </c>
      <c r="AE23" s="304"/>
      <c r="AF23" s="16" t="s">
        <v>373</v>
      </c>
      <c r="AG23" s="318"/>
      <c r="CJ23" s="126" t="str">
        <f t="shared" si="19"/>
        <v/>
      </c>
      <c r="CK23" s="126" t="str">
        <f t="shared" si="2"/>
        <v>Thomas Anette</v>
      </c>
      <c r="CM23" s="126">
        <f t="shared" si="3"/>
        <v>30</v>
      </c>
      <c r="CN23" s="126" t="str">
        <f t="shared" si="4"/>
        <v>B</v>
      </c>
      <c r="CO23" s="138" t="str">
        <f t="shared" si="5"/>
        <v>B</v>
      </c>
      <c r="CP23" s="154">
        <v>4176</v>
      </c>
      <c r="CQ23" s="125">
        <v>774</v>
      </c>
      <c r="CR23" s="33">
        <f t="shared" si="24"/>
        <v>10</v>
      </c>
      <c r="CS23" s="83" t="str">
        <f t="shared" si="25"/>
        <v>Senior Projektingenieur (Bau)</v>
      </c>
      <c r="CT23" s="125">
        <v>774</v>
      </c>
      <c r="CU23" s="33">
        <f t="shared" si="26"/>
        <v>10</v>
      </c>
      <c r="CV23" s="83" t="str">
        <f t="shared" si="27"/>
        <v>Senior Projektingenieur (Bau)</v>
      </c>
      <c r="CW23" s="125">
        <v>774</v>
      </c>
      <c r="CX23" s="33">
        <f t="shared" si="30"/>
        <v>10</v>
      </c>
      <c r="CY23" s="83" t="str">
        <f t="shared" si="31"/>
        <v>Senior Projektingenieur (Bau)</v>
      </c>
      <c r="CZ23" s="125">
        <v>774</v>
      </c>
      <c r="DA23" s="33">
        <f t="shared" si="28"/>
        <v>10</v>
      </c>
      <c r="DB23" s="83" t="str">
        <f t="shared" si="29"/>
        <v>Senior Projektingenieur (Bau)</v>
      </c>
      <c r="DC23" s="125">
        <v>773</v>
      </c>
      <c r="DD23" s="33">
        <f t="shared" si="20"/>
        <v>9</v>
      </c>
      <c r="DE23" s="83" t="str">
        <f t="shared" si="21"/>
        <v>Projektingenieur 9 (Bau)</v>
      </c>
      <c r="DF23" s="20"/>
      <c r="DG23" s="33">
        <v>773</v>
      </c>
      <c r="DH23" s="33">
        <f t="shared" si="22"/>
        <v>9</v>
      </c>
      <c r="DI23" s="83" t="str">
        <f t="shared" si="23"/>
        <v>Projektingenieur 9 (Bau)</v>
      </c>
      <c r="DN23" s="126">
        <f t="shared" si="18"/>
        <v>4176</v>
      </c>
      <c r="DO23" s="156">
        <v>1</v>
      </c>
      <c r="DP23" s="126">
        <v>2</v>
      </c>
      <c r="DQ23" s="126" t="s">
        <v>951</v>
      </c>
      <c r="ES23" s="154">
        <v>7679</v>
      </c>
      <c r="ET23" s="126" t="s">
        <v>95</v>
      </c>
    </row>
    <row r="24" spans="1:150" s="330" customFormat="1" x14ac:dyDescent="0.2">
      <c r="A24" s="319"/>
      <c r="B24" s="113"/>
      <c r="C24" s="319">
        <f t="shared" si="0"/>
        <v>1</v>
      </c>
      <c r="D24" s="325"/>
      <c r="E24" s="325"/>
      <c r="F24" s="321">
        <v>1</v>
      </c>
      <c r="G24" s="57">
        <v>1</v>
      </c>
      <c r="H24" s="326"/>
      <c r="I24" s="327"/>
      <c r="J24" s="326"/>
      <c r="K24" s="327"/>
      <c r="L24" s="327"/>
      <c r="M24" s="327"/>
      <c r="N24" s="328"/>
      <c r="O24" s="328"/>
      <c r="P24" s="326" t="s">
        <v>1140</v>
      </c>
      <c r="Q24" s="329" t="s">
        <v>1241</v>
      </c>
      <c r="R24" s="329" t="s">
        <v>1514</v>
      </c>
      <c r="S24" s="27" t="s">
        <v>1242</v>
      </c>
      <c r="T24" s="21">
        <v>1951</v>
      </c>
      <c r="U24" s="25" t="s">
        <v>1252</v>
      </c>
      <c r="V24" s="21">
        <v>1993</v>
      </c>
      <c r="W24" s="25" t="s">
        <v>1251</v>
      </c>
      <c r="X24" s="138">
        <v>1999</v>
      </c>
      <c r="Y24" s="287"/>
      <c r="Z24" s="26"/>
      <c r="AA24" s="284">
        <f t="shared" si="1"/>
        <v>25</v>
      </c>
      <c r="AB24" s="25" t="s">
        <v>1243</v>
      </c>
      <c r="AC24" s="290">
        <v>2017</v>
      </c>
      <c r="AD24" s="21" t="s">
        <v>95</v>
      </c>
      <c r="AE24" s="304"/>
      <c r="AF24" s="286" t="s">
        <v>1078</v>
      </c>
      <c r="AG24" s="318"/>
      <c r="CJ24" s="323" t="e">
        <f t="shared" si="19"/>
        <v>#N/A</v>
      </c>
      <c r="CK24" s="331" t="str">
        <f t="shared" si="2"/>
        <v>Gmür Peter</v>
      </c>
      <c r="CM24" s="332">
        <f t="shared" si="3"/>
        <v>25</v>
      </c>
      <c r="CN24" s="330" t="str">
        <f t="shared" si="4"/>
        <v>B</v>
      </c>
      <c r="CO24" s="138" t="e">
        <f t="shared" si="5"/>
        <v>#N/A</v>
      </c>
      <c r="CP24" s="244">
        <v>4323</v>
      </c>
      <c r="CQ24" s="125">
        <v>544</v>
      </c>
      <c r="CR24" s="33">
        <f t="shared" si="24"/>
        <v>9</v>
      </c>
      <c r="CS24" s="83" t="str">
        <f t="shared" si="25"/>
        <v>Technischer Fachspezialist 9</v>
      </c>
      <c r="CT24" s="229" t="s">
        <v>711</v>
      </c>
      <c r="CU24" s="239"/>
      <c r="CV24" s="239"/>
      <c r="CW24" s="238"/>
      <c r="CX24" s="239"/>
      <c r="CY24" s="239"/>
      <c r="CZ24" s="238"/>
      <c r="DA24" s="239"/>
      <c r="DB24" s="239"/>
      <c r="DC24" s="238"/>
      <c r="DD24" s="239"/>
      <c r="DE24" s="239"/>
      <c r="DF24" s="216"/>
      <c r="DG24" s="238"/>
      <c r="DH24" s="239"/>
      <c r="DI24" s="239"/>
      <c r="DN24" s="330">
        <f t="shared" si="18"/>
        <v>4323</v>
      </c>
      <c r="DO24" s="333">
        <v>2</v>
      </c>
      <c r="DP24" s="330">
        <v>3</v>
      </c>
      <c r="DQ24" s="334" t="s">
        <v>951</v>
      </c>
      <c r="ES24" s="154">
        <v>4254</v>
      </c>
      <c r="ET24" s="126" t="s">
        <v>95</v>
      </c>
    </row>
    <row r="25" spans="1:150" s="126" customFormat="1" ht="40.5" x14ac:dyDescent="0.2">
      <c r="A25" s="319"/>
      <c r="B25" s="319"/>
      <c r="C25" s="319">
        <f t="shared" si="0"/>
        <v>1</v>
      </c>
      <c r="D25" s="320"/>
      <c r="E25" s="320">
        <v>1</v>
      </c>
      <c r="F25" s="321"/>
      <c r="G25" s="57"/>
      <c r="H25" s="57">
        <v>1</v>
      </c>
      <c r="I25" s="321"/>
      <c r="J25" s="57"/>
      <c r="K25" s="321"/>
      <c r="L25" s="321"/>
      <c r="M25" s="321"/>
      <c r="N25" s="322"/>
      <c r="O25" s="322"/>
      <c r="P25" s="109" t="s">
        <v>1301</v>
      </c>
      <c r="Q25" s="110" t="s">
        <v>461</v>
      </c>
      <c r="R25" s="110" t="s">
        <v>1514</v>
      </c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138">
        <v>2002</v>
      </c>
      <c r="Y25" s="287"/>
      <c r="Z25" s="28" t="s">
        <v>547</v>
      </c>
      <c r="AA25" s="284">
        <f t="shared" si="1"/>
        <v>22</v>
      </c>
      <c r="AB25" s="25" t="s">
        <v>1534</v>
      </c>
      <c r="AC25" s="290">
        <v>2002</v>
      </c>
      <c r="AD25" s="21" t="s">
        <v>95</v>
      </c>
      <c r="AE25" s="304"/>
      <c r="AF25" s="16" t="s">
        <v>402</v>
      </c>
      <c r="AG25" s="318"/>
      <c r="CJ25" s="126" t="str">
        <f t="shared" si="19"/>
        <v/>
      </c>
      <c r="CK25" s="126" t="str">
        <f t="shared" si="2"/>
        <v>Müller Thomas</v>
      </c>
      <c r="CM25" s="126">
        <f t="shared" si="3"/>
        <v>22</v>
      </c>
      <c r="CN25" s="126" t="str">
        <f t="shared" si="4"/>
        <v>B</v>
      </c>
      <c r="CO25" s="138" t="str">
        <f t="shared" si="5"/>
        <v>B</v>
      </c>
      <c r="CP25" s="154">
        <v>4276</v>
      </c>
      <c r="CQ25" s="125">
        <v>774</v>
      </c>
      <c r="CR25" s="33">
        <f t="shared" si="24"/>
        <v>10</v>
      </c>
      <c r="CS25" s="83" t="str">
        <f t="shared" si="25"/>
        <v>Senior Projektingenieur (Bau)</v>
      </c>
      <c r="CT25" s="125">
        <v>774</v>
      </c>
      <c r="CU25" s="33">
        <f t="shared" si="26"/>
        <v>10</v>
      </c>
      <c r="CV25" s="83" t="str">
        <f t="shared" si="27"/>
        <v>Senior Projektingenieur (Bau)</v>
      </c>
      <c r="CW25" s="125">
        <v>773</v>
      </c>
      <c r="CX25" s="33">
        <f>VLOOKUP($CW25,Funktionsbezeichnungen,3,0)</f>
        <v>9</v>
      </c>
      <c r="CY25" s="83" t="str">
        <f>VLOOKUP($CW25,Funktionsbezeichnungen,2,0)</f>
        <v>Projektingenieur 9 (Bau)</v>
      </c>
      <c r="CZ25" s="125">
        <v>773</v>
      </c>
      <c r="DA25" s="33">
        <f t="shared" si="28"/>
        <v>9</v>
      </c>
      <c r="DB25" s="83" t="str">
        <f t="shared" si="29"/>
        <v>Projektingenieur 9 (Bau)</v>
      </c>
      <c r="DC25" s="125">
        <v>773</v>
      </c>
      <c r="DD25" s="33">
        <f t="shared" si="20"/>
        <v>9</v>
      </c>
      <c r="DE25" s="83" t="str">
        <f t="shared" si="21"/>
        <v>Projektingenieur 9 (Bau)</v>
      </c>
      <c r="DF25" s="20"/>
      <c r="DG25" s="33">
        <v>772</v>
      </c>
      <c r="DH25" s="33">
        <f t="shared" si="22"/>
        <v>8</v>
      </c>
      <c r="DI25" s="83" t="str">
        <f t="shared" si="23"/>
        <v>Projektingenieur 8 (Bau)</v>
      </c>
      <c r="DN25" s="126">
        <f t="shared" si="18"/>
        <v>4276</v>
      </c>
      <c r="DO25" s="156">
        <v>2</v>
      </c>
      <c r="DP25" s="126">
        <v>3</v>
      </c>
      <c r="DQ25" s="126" t="s">
        <v>951</v>
      </c>
      <c r="ES25" s="154">
        <v>4258</v>
      </c>
      <c r="ET25" s="126" t="s">
        <v>95</v>
      </c>
    </row>
    <row r="26" spans="1:150" s="126" customFormat="1" ht="27" x14ac:dyDescent="0.2">
      <c r="A26" s="319"/>
      <c r="B26" s="319"/>
      <c r="C26" s="319">
        <f t="shared" si="0"/>
        <v>1</v>
      </c>
      <c r="D26" s="320">
        <v>1</v>
      </c>
      <c r="E26" s="320"/>
      <c r="F26" s="321"/>
      <c r="G26" s="57"/>
      <c r="H26" s="57">
        <v>1</v>
      </c>
      <c r="I26" s="321"/>
      <c r="J26" s="57"/>
      <c r="K26" s="321"/>
      <c r="L26" s="321"/>
      <c r="M26" s="321"/>
      <c r="N26" s="322"/>
      <c r="O26" s="322"/>
      <c r="P26" s="109" t="s">
        <v>358</v>
      </c>
      <c r="Q26" s="110" t="s">
        <v>462</v>
      </c>
      <c r="R26" s="110" t="s">
        <v>1514</v>
      </c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138"/>
      <c r="Y26" s="287"/>
      <c r="Z26" s="28" t="s">
        <v>336</v>
      </c>
      <c r="AA26" s="284">
        <f t="shared" si="1"/>
        <v>21</v>
      </c>
      <c r="AB26" s="25" t="s">
        <v>677</v>
      </c>
      <c r="AC26" s="290">
        <v>1999</v>
      </c>
      <c r="AD26" s="21" t="s">
        <v>95</v>
      </c>
      <c r="AE26" s="304"/>
      <c r="AF26" s="16" t="s">
        <v>1213</v>
      </c>
      <c r="AG26" s="318"/>
      <c r="CJ26" s="126" t="str">
        <f t="shared" si="19"/>
        <v/>
      </c>
      <c r="CK26" s="126" t="str">
        <f t="shared" si="2"/>
        <v>Rauchfleisch Alexander</v>
      </c>
      <c r="CM26" s="126">
        <f t="shared" si="3"/>
        <v>21</v>
      </c>
      <c r="CN26" s="126" t="str">
        <f t="shared" si="4"/>
        <v>B</v>
      </c>
      <c r="CO26" s="138" t="str">
        <f t="shared" si="5"/>
        <v>B</v>
      </c>
      <c r="CP26" s="154">
        <v>4254</v>
      </c>
      <c r="CQ26" s="125">
        <v>774</v>
      </c>
      <c r="CR26" s="33">
        <f t="shared" si="24"/>
        <v>10</v>
      </c>
      <c r="CS26" s="83" t="str">
        <f t="shared" si="25"/>
        <v>Senior Projektingenieur (Bau)</v>
      </c>
      <c r="CT26" s="125">
        <v>774</v>
      </c>
      <c r="CU26" s="33">
        <f t="shared" si="26"/>
        <v>10</v>
      </c>
      <c r="CV26" s="83" t="str">
        <f t="shared" si="27"/>
        <v>Senior Projektingenieur (Bau)</v>
      </c>
      <c r="CW26" s="125">
        <v>773</v>
      </c>
      <c r="CX26" s="33">
        <f>VLOOKUP($CW26,Funktionsbezeichnungen,3,0)</f>
        <v>9</v>
      </c>
      <c r="CY26" s="83" t="str">
        <f>VLOOKUP($CW26,Funktionsbezeichnungen,2,0)</f>
        <v>Projektingenieur 9 (Bau)</v>
      </c>
      <c r="CZ26" s="125">
        <v>773</v>
      </c>
      <c r="DA26" s="33">
        <f t="shared" si="28"/>
        <v>9</v>
      </c>
      <c r="DB26" s="83" t="str">
        <f t="shared" si="29"/>
        <v>Projektingenieur 9 (Bau)</v>
      </c>
      <c r="DC26" s="125">
        <v>773</v>
      </c>
      <c r="DD26" s="33">
        <f t="shared" si="20"/>
        <v>9</v>
      </c>
      <c r="DE26" s="83" t="str">
        <f t="shared" si="21"/>
        <v>Projektingenieur 9 (Bau)</v>
      </c>
      <c r="DF26" s="20"/>
      <c r="DG26" s="33">
        <v>772</v>
      </c>
      <c r="DH26" s="33">
        <f t="shared" si="22"/>
        <v>8</v>
      </c>
      <c r="DI26" s="83" t="str">
        <f t="shared" si="23"/>
        <v>Projektingenieur 8 (Bau)</v>
      </c>
      <c r="DN26" s="126">
        <f t="shared" si="18"/>
        <v>4254</v>
      </c>
      <c r="DO26" s="156">
        <v>1</v>
      </c>
      <c r="DP26" s="126">
        <v>2</v>
      </c>
      <c r="DQ26" s="126" t="s">
        <v>951</v>
      </c>
      <c r="ES26" s="154">
        <v>4288</v>
      </c>
      <c r="ET26" s="126" t="s">
        <v>95</v>
      </c>
    </row>
    <row r="27" spans="1:150" s="126" customFormat="1" ht="27" x14ac:dyDescent="0.2">
      <c r="A27" s="319"/>
      <c r="B27" s="319">
        <v>1</v>
      </c>
      <c r="C27" s="319">
        <f t="shared" si="0"/>
        <v>1</v>
      </c>
      <c r="D27" s="320"/>
      <c r="E27" s="320">
        <v>1</v>
      </c>
      <c r="F27" s="321"/>
      <c r="G27" s="57"/>
      <c r="H27" s="57"/>
      <c r="I27" s="321"/>
      <c r="J27" s="57"/>
      <c r="K27" s="321"/>
      <c r="L27" s="321"/>
      <c r="M27" s="321"/>
      <c r="N27" s="322"/>
      <c r="O27" s="322"/>
      <c r="P27" s="109" t="s">
        <v>361</v>
      </c>
      <c r="Q27" s="110" t="s">
        <v>465</v>
      </c>
      <c r="R27" s="110" t="s">
        <v>1514</v>
      </c>
      <c r="S27" s="20" t="s">
        <v>1571</v>
      </c>
      <c r="T27" s="21">
        <v>1969</v>
      </c>
      <c r="U27" s="28" t="s">
        <v>1072</v>
      </c>
      <c r="V27" s="21">
        <v>1998</v>
      </c>
      <c r="W27" s="25"/>
      <c r="X27" s="138"/>
      <c r="Y27" s="287"/>
      <c r="Z27" s="28" t="s">
        <v>335</v>
      </c>
      <c r="AA27" s="284">
        <f t="shared" si="1"/>
        <v>20</v>
      </c>
      <c r="AB27" s="25" t="s">
        <v>680</v>
      </c>
      <c r="AC27" s="290">
        <v>2005</v>
      </c>
      <c r="AD27" s="21" t="s">
        <v>95</v>
      </c>
      <c r="AE27" s="304"/>
      <c r="AF27" s="16" t="s">
        <v>1213</v>
      </c>
      <c r="AG27" s="318"/>
      <c r="CJ27" s="126" t="str">
        <f t="shared" si="19"/>
        <v/>
      </c>
      <c r="CK27" s="126" t="str">
        <f t="shared" si="2"/>
        <v>Haas Gabriele</v>
      </c>
      <c r="CM27" s="126">
        <f t="shared" si="3"/>
        <v>20</v>
      </c>
      <c r="CN27" s="126" t="str">
        <f t="shared" si="4"/>
        <v>B</v>
      </c>
      <c r="CO27" s="138" t="str">
        <f t="shared" si="5"/>
        <v>B</v>
      </c>
      <c r="CP27" s="154">
        <v>4288</v>
      </c>
      <c r="CQ27" s="125">
        <v>784</v>
      </c>
      <c r="CR27" s="33">
        <f t="shared" si="24"/>
        <v>10</v>
      </c>
      <c r="CS27" s="83" t="str">
        <f t="shared" si="25"/>
        <v>Senior Projektingenieur (Umwelt)</v>
      </c>
      <c r="CT27" s="125">
        <v>784</v>
      </c>
      <c r="CU27" s="33">
        <f t="shared" si="26"/>
        <v>10</v>
      </c>
      <c r="CV27" s="83" t="str">
        <f t="shared" si="27"/>
        <v>Senior Projektingenieur (Umwelt)</v>
      </c>
      <c r="CW27" s="125">
        <v>783</v>
      </c>
      <c r="CX27" s="33">
        <f>VLOOKUP($CW27,Funktionsbezeichnungen,3,0)</f>
        <v>9</v>
      </c>
      <c r="CY27" s="83" t="str">
        <f>VLOOKUP($CW27,Funktionsbezeichnungen,2,0)</f>
        <v>Projektingenieur 9 (Umwelt)</v>
      </c>
      <c r="CZ27" s="125">
        <v>772</v>
      </c>
      <c r="DA27" s="33">
        <f t="shared" si="28"/>
        <v>8</v>
      </c>
      <c r="DB27" s="83" t="str">
        <f t="shared" si="29"/>
        <v>Projektingenieur 8 (Bau)</v>
      </c>
      <c r="DC27" s="125">
        <v>772</v>
      </c>
      <c r="DD27" s="33">
        <f t="shared" si="20"/>
        <v>8</v>
      </c>
      <c r="DE27" s="83" t="str">
        <f t="shared" si="21"/>
        <v>Projektingenieur 8 (Bau)</v>
      </c>
      <c r="DF27" s="20"/>
      <c r="DG27" s="33">
        <v>772</v>
      </c>
      <c r="DH27" s="33">
        <f t="shared" si="22"/>
        <v>8</v>
      </c>
      <c r="DI27" s="83" t="str">
        <f t="shared" si="23"/>
        <v>Projektingenieur 8 (Bau)</v>
      </c>
      <c r="DN27" s="126">
        <f t="shared" si="18"/>
        <v>4288</v>
      </c>
      <c r="DO27" s="156">
        <v>2</v>
      </c>
      <c r="DP27" s="126">
        <v>3</v>
      </c>
      <c r="DQ27" s="126" t="s">
        <v>951</v>
      </c>
      <c r="ES27" s="154">
        <v>4263</v>
      </c>
      <c r="ET27" s="126" t="s">
        <v>95</v>
      </c>
    </row>
    <row r="28" spans="1:150" s="126" customFormat="1" ht="27" x14ac:dyDescent="0.2">
      <c r="A28" s="319"/>
      <c r="B28" s="319"/>
      <c r="C28" s="319">
        <f t="shared" si="0"/>
        <v>1</v>
      </c>
      <c r="D28" s="320">
        <v>1</v>
      </c>
      <c r="E28" s="320"/>
      <c r="F28" s="321"/>
      <c r="G28" s="57"/>
      <c r="H28" s="57"/>
      <c r="I28" s="321"/>
      <c r="J28" s="57"/>
      <c r="K28" s="321"/>
      <c r="L28" s="321"/>
      <c r="M28" s="321"/>
      <c r="N28" s="322"/>
      <c r="O28" s="322"/>
      <c r="P28" s="109" t="s">
        <v>359</v>
      </c>
      <c r="Q28" s="110" t="s">
        <v>464</v>
      </c>
      <c r="R28" s="110" t="s">
        <v>1514</v>
      </c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138"/>
      <c r="Y28" s="287"/>
      <c r="Z28" s="28" t="s">
        <v>548</v>
      </c>
      <c r="AA28" s="284">
        <f t="shared" si="1"/>
        <v>20</v>
      </c>
      <c r="AB28" s="25" t="s">
        <v>1131</v>
      </c>
      <c r="AC28" s="290">
        <v>2001</v>
      </c>
      <c r="AD28" s="21" t="s">
        <v>95</v>
      </c>
      <c r="AE28" s="304"/>
      <c r="AF28" s="16" t="s">
        <v>402</v>
      </c>
      <c r="AG28" s="318"/>
      <c r="CJ28" s="126" t="str">
        <f t="shared" si="19"/>
        <v/>
      </c>
      <c r="CK28" s="126" t="str">
        <f t="shared" si="2"/>
        <v>Fuchs Christian</v>
      </c>
      <c r="CM28" s="126">
        <f t="shared" si="3"/>
        <v>20</v>
      </c>
      <c r="CN28" s="126" t="str">
        <f t="shared" si="4"/>
        <v>B</v>
      </c>
      <c r="CO28" s="138" t="str">
        <f t="shared" si="5"/>
        <v>B</v>
      </c>
      <c r="CP28" s="154">
        <v>4263</v>
      </c>
      <c r="CQ28" s="125">
        <v>774</v>
      </c>
      <c r="CR28" s="33">
        <f t="shared" si="24"/>
        <v>10</v>
      </c>
      <c r="CS28" s="83" t="str">
        <f t="shared" si="25"/>
        <v>Senior Projektingenieur (Bau)</v>
      </c>
      <c r="CT28" s="125">
        <v>774</v>
      </c>
      <c r="CU28" s="33">
        <f t="shared" si="26"/>
        <v>10</v>
      </c>
      <c r="CV28" s="83" t="str">
        <f t="shared" si="27"/>
        <v>Senior Projektingenieur (Bau)</v>
      </c>
      <c r="CW28" s="125">
        <v>773</v>
      </c>
      <c r="CX28" s="33">
        <f>VLOOKUP($CW28,Funktionsbezeichnungen,3,0)</f>
        <v>9</v>
      </c>
      <c r="CY28" s="83" t="str">
        <f>VLOOKUP($CW28,Funktionsbezeichnungen,2,0)</f>
        <v>Projektingenieur 9 (Bau)</v>
      </c>
      <c r="CZ28" s="125">
        <v>773</v>
      </c>
      <c r="DA28" s="33">
        <f t="shared" si="28"/>
        <v>9</v>
      </c>
      <c r="DB28" s="83" t="str">
        <f t="shared" si="29"/>
        <v>Projektingenieur 9 (Bau)</v>
      </c>
      <c r="DC28" s="125">
        <v>773</v>
      </c>
      <c r="DD28" s="33">
        <f t="shared" si="20"/>
        <v>9</v>
      </c>
      <c r="DE28" s="83" t="str">
        <f t="shared" si="21"/>
        <v>Projektingenieur 9 (Bau)</v>
      </c>
      <c r="DF28" s="20"/>
      <c r="DG28" s="33">
        <v>772</v>
      </c>
      <c r="DH28" s="33">
        <f t="shared" si="22"/>
        <v>8</v>
      </c>
      <c r="DI28" s="83" t="str">
        <f t="shared" si="23"/>
        <v>Projektingenieur 8 (Bau)</v>
      </c>
      <c r="DN28" s="126">
        <f t="shared" si="18"/>
        <v>4263</v>
      </c>
      <c r="DO28" s="156">
        <v>1</v>
      </c>
      <c r="DP28" s="126">
        <v>2</v>
      </c>
      <c r="DQ28" s="126" t="s">
        <v>951</v>
      </c>
      <c r="ES28" s="154">
        <v>3206</v>
      </c>
      <c r="ET28" s="126" t="s">
        <v>95</v>
      </c>
    </row>
    <row r="29" spans="1:150" s="126" customFormat="1" x14ac:dyDescent="0.2">
      <c r="A29" s="319"/>
      <c r="B29" s="319"/>
      <c r="C29" s="319">
        <f t="shared" si="0"/>
        <v>1</v>
      </c>
      <c r="D29" s="320">
        <v>1</v>
      </c>
      <c r="E29" s="320"/>
      <c r="F29" s="321"/>
      <c r="G29" s="57"/>
      <c r="H29" s="57"/>
      <c r="I29" s="321"/>
      <c r="J29" s="57"/>
      <c r="K29" s="321"/>
      <c r="L29" s="321"/>
      <c r="M29" s="321"/>
      <c r="N29" s="322"/>
      <c r="O29" s="322"/>
      <c r="P29" s="109" t="s">
        <v>1301</v>
      </c>
      <c r="Q29" s="110" t="s">
        <v>1145</v>
      </c>
      <c r="R29" s="110" t="s">
        <v>1514</v>
      </c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138"/>
      <c r="Y29" s="287"/>
      <c r="Z29" s="28" t="s">
        <v>1148</v>
      </c>
      <c r="AA29" s="284">
        <f t="shared" si="1"/>
        <v>17</v>
      </c>
      <c r="AB29" s="25" t="s">
        <v>1535</v>
      </c>
      <c r="AC29" s="290">
        <v>2015</v>
      </c>
      <c r="AD29" s="162" t="s">
        <v>95</v>
      </c>
      <c r="AE29" s="304"/>
      <c r="AF29" s="16" t="s">
        <v>1213</v>
      </c>
      <c r="AG29" s="318"/>
      <c r="CJ29" s="335" t="str">
        <f t="shared" si="19"/>
        <v>anders</v>
      </c>
      <c r="CK29" s="126" t="str">
        <f t="shared" si="2"/>
        <v>Häner David</v>
      </c>
      <c r="CM29" s="126">
        <f t="shared" si="3"/>
        <v>17</v>
      </c>
      <c r="CN29" s="126" t="str">
        <f t="shared" si="4"/>
        <v>B</v>
      </c>
      <c r="CO29" s="138" t="str">
        <f t="shared" si="5"/>
        <v xml:space="preserve"> C/B 2)</v>
      </c>
      <c r="CP29" s="154">
        <v>4317</v>
      </c>
      <c r="CQ29" s="125">
        <v>774</v>
      </c>
      <c r="CR29" s="33">
        <f t="shared" si="24"/>
        <v>10</v>
      </c>
      <c r="CS29" s="83" t="str">
        <f t="shared" si="25"/>
        <v>Senior Projektingenieur (Bau)</v>
      </c>
      <c r="CT29" s="125">
        <v>773</v>
      </c>
      <c r="CU29" s="33">
        <f>VLOOKUP($CT29,Funktionsbezeichnungen,3,0)</f>
        <v>9</v>
      </c>
      <c r="CV29" s="83" t="str">
        <f>VLOOKUP($CT29,Funktionsbezeichnungen,2,0)</f>
        <v>Projektingenieur 9 (Bau)</v>
      </c>
      <c r="CW29" s="125"/>
      <c r="CX29" s="33"/>
      <c r="CY29" s="83"/>
      <c r="CZ29" s="125"/>
      <c r="DA29" s="33"/>
      <c r="DB29" s="83"/>
      <c r="DC29" s="125"/>
      <c r="DD29" s="33"/>
      <c r="DE29" s="83"/>
      <c r="DF29" s="20"/>
      <c r="DG29" s="33"/>
      <c r="DH29" s="33"/>
      <c r="DI29" s="83"/>
      <c r="DN29" s="126">
        <f>+CP29</f>
        <v>4317</v>
      </c>
      <c r="DO29" s="156">
        <v>2</v>
      </c>
      <c r="DP29" s="126">
        <v>3</v>
      </c>
      <c r="DQ29" s="126" t="s">
        <v>951</v>
      </c>
      <c r="ES29" s="154">
        <v>4162</v>
      </c>
      <c r="ET29" s="156" t="s">
        <v>1320</v>
      </c>
    </row>
    <row r="30" spans="1:150" s="126" customFormat="1" ht="27" x14ac:dyDescent="0.2">
      <c r="A30" s="319"/>
      <c r="B30" s="319"/>
      <c r="C30" s="319">
        <f t="shared" si="0"/>
        <v>1</v>
      </c>
      <c r="D30" s="320"/>
      <c r="E30" s="320">
        <v>1</v>
      </c>
      <c r="F30" s="321"/>
      <c r="G30" s="57"/>
      <c r="H30" s="57"/>
      <c r="I30" s="321"/>
      <c r="J30" s="57"/>
      <c r="K30" s="321"/>
      <c r="L30" s="321"/>
      <c r="M30" s="321"/>
      <c r="N30" s="322"/>
      <c r="O30" s="322"/>
      <c r="P30" s="109" t="s">
        <v>361</v>
      </c>
      <c r="Q30" s="110" t="s">
        <v>469</v>
      </c>
      <c r="R30" s="110" t="s">
        <v>1514</v>
      </c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138"/>
      <c r="Y30" s="287"/>
      <c r="Z30" s="28" t="s">
        <v>303</v>
      </c>
      <c r="AA30" s="284">
        <f t="shared" si="1"/>
        <v>17</v>
      </c>
      <c r="AB30" s="28" t="s">
        <v>682</v>
      </c>
      <c r="AC30" s="290">
        <v>2008</v>
      </c>
      <c r="AD30" s="162" t="s">
        <v>95</v>
      </c>
      <c r="AE30" s="304"/>
      <c r="AF30" s="16" t="s">
        <v>373</v>
      </c>
      <c r="AG30" s="318"/>
      <c r="CJ30" s="335" t="str">
        <f t="shared" si="19"/>
        <v>anders</v>
      </c>
      <c r="CK30" s="126" t="str">
        <f t="shared" si="2"/>
        <v>Rey Lionel</v>
      </c>
      <c r="CM30" s="126">
        <f t="shared" si="3"/>
        <v>17</v>
      </c>
      <c r="CN30" s="126" t="str">
        <f t="shared" si="4"/>
        <v>B</v>
      </c>
      <c r="CO30" s="138" t="str">
        <f t="shared" si="5"/>
        <v>C</v>
      </c>
      <c r="CP30" s="154">
        <v>4299</v>
      </c>
      <c r="CQ30" s="125">
        <v>784</v>
      </c>
      <c r="CR30" s="33">
        <f t="shared" si="24"/>
        <v>10</v>
      </c>
      <c r="CS30" s="83" t="str">
        <f t="shared" si="25"/>
        <v>Senior Projektingenieur (Umwelt)</v>
      </c>
      <c r="CT30" s="125">
        <v>782</v>
      </c>
      <c r="CU30" s="33">
        <f>VLOOKUP($CT30,Funktionsbezeichnungen,3,0)</f>
        <v>8</v>
      </c>
      <c r="CV30" s="83" t="str">
        <f>VLOOKUP($CT30,Funktionsbezeichnungen,2,0)</f>
        <v>Projektingenieur 8 (Umwelt)</v>
      </c>
      <c r="CW30" s="125">
        <v>782</v>
      </c>
      <c r="CX30" s="33">
        <f>VLOOKUP($CW30,Funktionsbezeichnungen,3,0)</f>
        <v>8</v>
      </c>
      <c r="CY30" s="83" t="str">
        <f>VLOOKUP($CW30,Funktionsbezeichnungen,2,0)</f>
        <v>Projektingenieur 8 (Umwelt)</v>
      </c>
      <c r="CZ30" s="125">
        <v>782</v>
      </c>
      <c r="DA30" s="33">
        <f>VLOOKUP($CZ30,Funktionsbezeichnungen,3,0)</f>
        <v>8</v>
      </c>
      <c r="DB30" s="83" t="str">
        <f>VLOOKUP($CZ30,Funktionsbezeichnungen,2,0)</f>
        <v>Projektingenieur 8 (Umwelt)</v>
      </c>
      <c r="DC30" s="125">
        <v>782</v>
      </c>
      <c r="DD30" s="33">
        <f>VLOOKUP($DC30,Funktionsbezeichnungen,3,0)</f>
        <v>8</v>
      </c>
      <c r="DE30" s="83" t="str">
        <f>VLOOKUP($DC30,Funktionsbezeichnungen,2,0)</f>
        <v>Projektingenieur 8 (Umwelt)</v>
      </c>
      <c r="DF30" s="20"/>
      <c r="DG30" s="33">
        <v>782</v>
      </c>
      <c r="DH30" s="33">
        <f>VLOOKUP($DG30,Funktionsbezeichnungen,3,0)</f>
        <v>8</v>
      </c>
      <c r="DI30" s="83" t="str">
        <f>VLOOKUP($DG30,Funktionsbezeichnungen,2,0)</f>
        <v>Projektingenieur 8 (Umwelt)</v>
      </c>
      <c r="DN30" s="126">
        <f>+CP30</f>
        <v>4299</v>
      </c>
      <c r="DO30" s="156">
        <v>2</v>
      </c>
      <c r="DP30" s="126">
        <v>3</v>
      </c>
      <c r="DQ30" s="126" t="s">
        <v>952</v>
      </c>
      <c r="ES30" s="154">
        <v>2143</v>
      </c>
      <c r="ET30" s="126" t="s">
        <v>1321</v>
      </c>
    </row>
    <row r="31" spans="1:150" s="126" customFormat="1" ht="27" x14ac:dyDescent="0.2">
      <c r="A31" s="319"/>
      <c r="B31" s="319"/>
      <c r="C31" s="319">
        <f t="shared" si="0"/>
        <v>1</v>
      </c>
      <c r="D31" s="320">
        <v>1</v>
      </c>
      <c r="E31" s="320"/>
      <c r="F31" s="321"/>
      <c r="G31" s="57"/>
      <c r="H31" s="57"/>
      <c r="I31" s="321"/>
      <c r="J31" s="57"/>
      <c r="K31" s="321"/>
      <c r="L31" s="321"/>
      <c r="M31" s="321"/>
      <c r="N31" s="322"/>
      <c r="O31" s="322"/>
      <c r="P31" s="109" t="s">
        <v>359</v>
      </c>
      <c r="Q31" s="110" t="s">
        <v>471</v>
      </c>
      <c r="R31" s="110" t="s">
        <v>1514</v>
      </c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138"/>
      <c r="Y31" s="287"/>
      <c r="Z31" s="28" t="s">
        <v>337</v>
      </c>
      <c r="AA31" s="284">
        <f t="shared" si="1"/>
        <v>17</v>
      </c>
      <c r="AB31" s="25" t="s">
        <v>1536</v>
      </c>
      <c r="AC31" s="290">
        <v>2010</v>
      </c>
      <c r="AD31" s="162" t="s">
        <v>95</v>
      </c>
      <c r="AE31" s="304"/>
      <c r="AF31" s="16" t="s">
        <v>1213</v>
      </c>
      <c r="AG31" s="318"/>
      <c r="CJ31" s="335" t="str">
        <f t="shared" si="19"/>
        <v>anders</v>
      </c>
      <c r="CK31" s="126" t="str">
        <f t="shared" si="2"/>
        <v>Falzone Lorenzo</v>
      </c>
      <c r="CM31" s="126">
        <f t="shared" si="3"/>
        <v>17</v>
      </c>
      <c r="CN31" s="126" t="str">
        <f t="shared" si="4"/>
        <v>B</v>
      </c>
      <c r="CO31" s="138" t="str">
        <f t="shared" si="5"/>
        <v xml:space="preserve"> C/B 2)</v>
      </c>
      <c r="CP31" s="154">
        <v>7695</v>
      </c>
      <c r="CQ31" s="125">
        <v>774</v>
      </c>
      <c r="CR31" s="33">
        <f t="shared" si="24"/>
        <v>10</v>
      </c>
      <c r="CS31" s="83" t="str">
        <f t="shared" si="25"/>
        <v>Senior Projektingenieur (Bau)</v>
      </c>
      <c r="CT31" s="125">
        <v>773</v>
      </c>
      <c r="CU31" s="33">
        <f>VLOOKUP($CT31,Funktionsbezeichnungen,3,0)</f>
        <v>9</v>
      </c>
      <c r="CV31" s="83" t="str">
        <f>VLOOKUP($CT31,Funktionsbezeichnungen,2,0)</f>
        <v>Projektingenieur 9 (Bau)</v>
      </c>
      <c r="CW31" s="125">
        <v>772</v>
      </c>
      <c r="CX31" s="33">
        <f>VLOOKUP($CW31,Funktionsbezeichnungen,3,0)</f>
        <v>8</v>
      </c>
      <c r="CY31" s="83" t="str">
        <f>VLOOKUP($CW31,Funktionsbezeichnungen,2,0)</f>
        <v>Projektingenieur 8 (Bau)</v>
      </c>
      <c r="CZ31" s="125">
        <v>772</v>
      </c>
      <c r="DA31" s="33">
        <f>VLOOKUP($CZ31,Funktionsbezeichnungen,3,0)</f>
        <v>8</v>
      </c>
      <c r="DB31" s="83" t="str">
        <f>VLOOKUP($CZ31,Funktionsbezeichnungen,2,0)</f>
        <v>Projektingenieur 8 (Bau)</v>
      </c>
      <c r="DC31" s="125">
        <v>772</v>
      </c>
      <c r="DD31" s="33">
        <f>VLOOKUP($DC31,Funktionsbezeichnungen,3,0)</f>
        <v>8</v>
      </c>
      <c r="DE31" s="83" t="str">
        <f>VLOOKUP($DC31,Funktionsbezeichnungen,2,0)</f>
        <v>Projektingenieur 8 (Bau)</v>
      </c>
      <c r="DF31" s="20"/>
      <c r="DG31" s="33">
        <v>771</v>
      </c>
      <c r="DH31" s="33">
        <f>VLOOKUP($DG31,Funktionsbezeichnungen,3,0)</f>
        <v>7</v>
      </c>
      <c r="DI31" s="83" t="str">
        <f>VLOOKUP($DG31,Funktionsbezeichnungen,2,0)</f>
        <v>Projektingenieur 7 (Bau)</v>
      </c>
      <c r="DN31" s="126">
        <f>+CP31</f>
        <v>7695</v>
      </c>
      <c r="DO31" s="156">
        <v>1</v>
      </c>
      <c r="DP31" s="126">
        <v>2</v>
      </c>
      <c r="DQ31" s="126" t="s">
        <v>951</v>
      </c>
      <c r="ES31" s="154">
        <v>4269</v>
      </c>
      <c r="ET31" s="126" t="s">
        <v>1321</v>
      </c>
    </row>
    <row r="32" spans="1:150" s="126" customFormat="1" x14ac:dyDescent="0.2">
      <c r="A32" s="319"/>
      <c r="B32" s="319">
        <v>1</v>
      </c>
      <c r="C32" s="319">
        <f t="shared" si="0"/>
        <v>1</v>
      </c>
      <c r="D32" s="320">
        <v>1</v>
      </c>
      <c r="E32" s="320"/>
      <c r="F32" s="321"/>
      <c r="G32" s="57"/>
      <c r="H32" s="57"/>
      <c r="I32" s="321"/>
      <c r="J32" s="57"/>
      <c r="K32" s="321"/>
      <c r="L32" s="321"/>
      <c r="M32" s="321"/>
      <c r="N32" s="322"/>
      <c r="O32" s="322"/>
      <c r="P32" s="109" t="s">
        <v>1301</v>
      </c>
      <c r="Q32" s="110" t="s">
        <v>588</v>
      </c>
      <c r="R32" s="110" t="s">
        <v>1514</v>
      </c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138"/>
      <c r="Y32" s="287"/>
      <c r="Z32" s="28" t="s">
        <v>1024</v>
      </c>
      <c r="AA32" s="284">
        <f t="shared" si="1"/>
        <v>17</v>
      </c>
      <c r="AB32" s="25" t="s">
        <v>684</v>
      </c>
      <c r="AC32" s="290">
        <v>2009</v>
      </c>
      <c r="AD32" s="162" t="s">
        <v>95</v>
      </c>
      <c r="AE32" s="304"/>
      <c r="AF32" s="16" t="s">
        <v>373</v>
      </c>
      <c r="AG32" s="318"/>
      <c r="CJ32" s="335" t="str">
        <f t="shared" si="19"/>
        <v>anders</v>
      </c>
      <c r="CK32" s="126" t="str">
        <f t="shared" si="2"/>
        <v>Weber Madeleine</v>
      </c>
      <c r="CM32" s="126">
        <f t="shared" si="3"/>
        <v>17</v>
      </c>
      <c r="CN32" s="126" t="str">
        <f t="shared" si="4"/>
        <v>B</v>
      </c>
      <c r="CO32" s="138" t="str">
        <f t="shared" si="5"/>
        <v xml:space="preserve"> C/B 2)</v>
      </c>
      <c r="CP32" s="154">
        <v>4350</v>
      </c>
      <c r="CQ32" s="125">
        <v>774</v>
      </c>
      <c r="CR32" s="33">
        <f t="shared" si="24"/>
        <v>10</v>
      </c>
      <c r="CS32" s="83" t="str">
        <f t="shared" si="25"/>
        <v>Senior Projektingenieur (Bau)</v>
      </c>
      <c r="CT32" s="125">
        <v>773</v>
      </c>
      <c r="CU32" s="33">
        <f>VLOOKUP($CT32,Funktionsbezeichnungen,3,0)</f>
        <v>9</v>
      </c>
      <c r="CV32" s="83" t="str">
        <f>VLOOKUP($CT32,Funktionsbezeichnungen,2,0)</f>
        <v>Projektingenieur 9 (Bau)</v>
      </c>
      <c r="CW32" s="125">
        <v>772</v>
      </c>
      <c r="CX32" s="33">
        <f>VLOOKUP($CW32,Funktionsbezeichnungen,3,0)</f>
        <v>8</v>
      </c>
      <c r="CY32" s="83" t="str">
        <f>VLOOKUP($CW32,Funktionsbezeichnungen,2,0)</f>
        <v>Projektingenieur 8 (Bau)</v>
      </c>
      <c r="CZ32" s="125">
        <v>772</v>
      </c>
      <c r="DA32" s="33">
        <f>VLOOKUP($CZ32,Funktionsbezeichnungen,3,0)</f>
        <v>8</v>
      </c>
      <c r="DB32" s="83" t="str">
        <f>VLOOKUP($CZ32,Funktionsbezeichnungen,2,0)</f>
        <v>Projektingenieur 8 (Bau)</v>
      </c>
      <c r="DC32" s="125">
        <v>772</v>
      </c>
      <c r="DD32" s="33">
        <f>VLOOKUP($DC32,Funktionsbezeichnungen,3,0)</f>
        <v>8</v>
      </c>
      <c r="DE32" s="83" t="str">
        <f>VLOOKUP($DC32,Funktionsbezeichnungen,2,0)</f>
        <v>Projektingenieur 8 (Bau)</v>
      </c>
      <c r="DF32" s="20"/>
      <c r="DG32" s="33">
        <v>771</v>
      </c>
      <c r="DH32" s="33">
        <f>VLOOKUP($DG32,Funktionsbezeichnungen,3,0)</f>
        <v>7</v>
      </c>
      <c r="DI32" s="83" t="str">
        <f>VLOOKUP($DG32,Funktionsbezeichnungen,2,0)</f>
        <v>Projektingenieur 7 (Bau)</v>
      </c>
      <c r="DN32" s="126">
        <f>+CP32</f>
        <v>4350</v>
      </c>
      <c r="DO32" s="156">
        <v>1</v>
      </c>
      <c r="DP32" s="126">
        <v>2</v>
      </c>
      <c r="DQ32" s="126" t="s">
        <v>951</v>
      </c>
      <c r="ES32" s="154">
        <v>4246</v>
      </c>
      <c r="ET32" s="126" t="s">
        <v>1321</v>
      </c>
    </row>
    <row r="33" spans="1:150" s="126" customFormat="1" x14ac:dyDescent="0.2">
      <c r="A33" s="319"/>
      <c r="B33" s="319"/>
      <c r="C33" s="319">
        <f t="shared" si="0"/>
        <v>1</v>
      </c>
      <c r="D33" s="320">
        <v>1</v>
      </c>
      <c r="E33" s="320"/>
      <c r="F33" s="321"/>
      <c r="G33" s="57"/>
      <c r="H33" s="57">
        <v>1</v>
      </c>
      <c r="I33" s="321"/>
      <c r="J33" s="57"/>
      <c r="K33" s="321"/>
      <c r="L33" s="321"/>
      <c r="M33" s="321"/>
      <c r="N33" s="322"/>
      <c r="O33" s="322"/>
      <c r="P33" s="109" t="s">
        <v>1301</v>
      </c>
      <c r="Q33" s="110" t="s">
        <v>602</v>
      </c>
      <c r="R33" s="110" t="s">
        <v>1514</v>
      </c>
      <c r="S33" s="20" t="s">
        <v>599</v>
      </c>
      <c r="T33" s="21">
        <v>1977</v>
      </c>
      <c r="U33" s="28" t="s">
        <v>1550</v>
      </c>
      <c r="V33" s="21">
        <v>2000</v>
      </c>
      <c r="W33" s="25"/>
      <c r="X33" s="138"/>
      <c r="Y33" s="287"/>
      <c r="Z33" s="28" t="s">
        <v>601</v>
      </c>
      <c r="AA33" s="284">
        <f t="shared" si="1"/>
        <v>18</v>
      </c>
      <c r="AB33" s="25" t="s">
        <v>1134</v>
      </c>
      <c r="AC33" s="290">
        <v>2009</v>
      </c>
      <c r="AD33" s="21" t="s">
        <v>95</v>
      </c>
      <c r="AE33" s="304"/>
      <c r="AF33" s="16" t="s">
        <v>620</v>
      </c>
      <c r="AG33" s="318"/>
      <c r="CJ33" s="335" t="str">
        <f t="shared" si="19"/>
        <v/>
      </c>
      <c r="CK33" s="126" t="str">
        <f t="shared" si="2"/>
        <v>Trouillet Jean-Georges</v>
      </c>
      <c r="CM33" s="126">
        <f t="shared" si="3"/>
        <v>18</v>
      </c>
      <c r="CN33" s="126" t="str">
        <f t="shared" si="4"/>
        <v>B</v>
      </c>
      <c r="CO33" s="138" t="str">
        <f t="shared" si="5"/>
        <v>B</v>
      </c>
      <c r="CP33" s="154">
        <v>3206</v>
      </c>
      <c r="CQ33" s="125">
        <v>773</v>
      </c>
      <c r="CR33" s="33">
        <f t="shared" si="24"/>
        <v>9</v>
      </c>
      <c r="CS33" s="83" t="str">
        <f t="shared" si="25"/>
        <v>Projektingenieur 9 (Bau)</v>
      </c>
      <c r="CT33" s="125">
        <v>773</v>
      </c>
      <c r="CU33" s="33">
        <f>VLOOKUP($CT33,Funktionsbezeichnungen,3,0)</f>
        <v>9</v>
      </c>
      <c r="CV33" s="83" t="str">
        <f>VLOOKUP($CT33,Funktionsbezeichnungen,2,0)</f>
        <v>Projektingenieur 9 (Bau)</v>
      </c>
      <c r="CW33" s="125">
        <v>772</v>
      </c>
      <c r="CX33" s="33">
        <f>VLOOKUP($CW33,Funktionsbezeichnungen,3,0)</f>
        <v>8</v>
      </c>
      <c r="CY33" s="83" t="str">
        <f>VLOOKUP($CW33,Funktionsbezeichnungen,2,0)</f>
        <v>Projektingenieur 8 (Bau)</v>
      </c>
      <c r="CZ33" s="125">
        <v>772</v>
      </c>
      <c r="DA33" s="33">
        <f>VLOOKUP($CZ33,Funktionsbezeichnungen,3,0)</f>
        <v>8</v>
      </c>
      <c r="DB33" s="83" t="str">
        <f>VLOOKUP($CZ33,Funktionsbezeichnungen,2,0)</f>
        <v>Projektingenieur 8 (Bau)</v>
      </c>
      <c r="DC33" s="125">
        <v>772</v>
      </c>
      <c r="DD33" s="33">
        <f>VLOOKUP($DC33,Funktionsbezeichnungen,3,0)</f>
        <v>8</v>
      </c>
      <c r="DE33" s="83" t="str">
        <f>VLOOKUP($DC33,Funktionsbezeichnungen,2,0)</f>
        <v>Projektingenieur 8 (Bau)</v>
      </c>
      <c r="DF33" s="20"/>
      <c r="DG33" s="33">
        <v>772</v>
      </c>
      <c r="DH33" s="33">
        <f>VLOOKUP($DG33,Funktionsbezeichnungen,3,0)</f>
        <v>8</v>
      </c>
      <c r="DI33" s="83" t="str">
        <f>VLOOKUP($DG33,Funktionsbezeichnungen,2,0)</f>
        <v>Projektingenieur 8 (Bau)</v>
      </c>
      <c r="DN33" s="126">
        <f>+CP33</f>
        <v>3206</v>
      </c>
      <c r="DO33" s="156">
        <v>1</v>
      </c>
      <c r="DP33" s="126">
        <v>2</v>
      </c>
      <c r="DQ33" s="126" t="s">
        <v>951</v>
      </c>
      <c r="ES33" s="154">
        <v>4277</v>
      </c>
      <c r="ET33" s="126" t="s">
        <v>1321</v>
      </c>
    </row>
    <row r="34" spans="1:150" s="126" customFormat="1" ht="15.75" x14ac:dyDescent="0.2">
      <c r="A34" s="319"/>
      <c r="B34" s="319"/>
      <c r="C34" s="319">
        <f t="shared" si="0"/>
        <v>1</v>
      </c>
      <c r="D34" s="320"/>
      <c r="E34" s="320">
        <v>1</v>
      </c>
      <c r="F34" s="321"/>
      <c r="G34" s="57"/>
      <c r="H34" s="57"/>
      <c r="I34" s="321"/>
      <c r="J34" s="57"/>
      <c r="K34" s="321"/>
      <c r="L34" s="321"/>
      <c r="M34" s="321"/>
      <c r="N34" s="322">
        <v>1</v>
      </c>
      <c r="O34" s="322"/>
      <c r="P34" s="109" t="s">
        <v>1301</v>
      </c>
      <c r="Q34" s="110" t="s">
        <v>446</v>
      </c>
      <c r="R34" s="110" t="s">
        <v>1514</v>
      </c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138"/>
      <c r="Y34" s="287"/>
      <c r="Z34" s="28" t="s">
        <v>1020</v>
      </c>
      <c r="AA34" s="284">
        <f t="shared" si="1"/>
        <v>47</v>
      </c>
      <c r="AB34" s="25" t="s">
        <v>938</v>
      </c>
      <c r="AC34" s="290">
        <v>2013</v>
      </c>
      <c r="AD34" s="21" t="s">
        <v>309</v>
      </c>
      <c r="AE34" s="304"/>
      <c r="AF34" s="285" t="s">
        <v>1078</v>
      </c>
      <c r="AG34" s="318"/>
      <c r="CJ34" s="126" t="str">
        <f t="shared" si="19"/>
        <v/>
      </c>
      <c r="CK34" s="126" t="str">
        <f t="shared" si="2"/>
        <v>Yelman Mahir</v>
      </c>
      <c r="CM34" s="126">
        <f t="shared" si="3"/>
        <v>47</v>
      </c>
      <c r="CN34" s="156" t="str">
        <f t="shared" si="4"/>
        <v xml:space="preserve"> C/B 3)</v>
      </c>
      <c r="CO34" s="138" t="str">
        <f t="shared" si="5"/>
        <v xml:space="preserve"> C/B 3)</v>
      </c>
      <c r="CP34" s="154">
        <v>4162</v>
      </c>
      <c r="CQ34" s="125" t="s">
        <v>711</v>
      </c>
      <c r="CR34" s="33"/>
      <c r="CS34" s="83"/>
      <c r="CT34" s="125" t="s">
        <v>711</v>
      </c>
      <c r="CU34" s="33"/>
      <c r="CV34" s="83"/>
      <c r="CW34" s="125" t="s">
        <v>711</v>
      </c>
      <c r="CX34" s="33"/>
      <c r="CY34" s="83"/>
      <c r="CZ34" s="125" t="s">
        <v>711</v>
      </c>
      <c r="DA34" s="33"/>
      <c r="DB34" s="83"/>
      <c r="DC34" s="125" t="s">
        <v>711</v>
      </c>
      <c r="DD34" s="33"/>
      <c r="DE34" s="83"/>
      <c r="DF34" s="20"/>
      <c r="DG34" s="33" t="s">
        <v>711</v>
      </c>
      <c r="DH34" s="33" t="s">
        <v>711</v>
      </c>
      <c r="DI34" s="83"/>
      <c r="DN34" s="126">
        <f t="shared" si="18"/>
        <v>4162</v>
      </c>
      <c r="DO34" s="156">
        <v>2</v>
      </c>
      <c r="DP34" s="126">
        <v>3</v>
      </c>
      <c r="DQ34" s="324" t="s">
        <v>951</v>
      </c>
      <c r="ES34" s="154">
        <v>4317</v>
      </c>
      <c r="ET34" s="126" t="s">
        <v>1321</v>
      </c>
    </row>
    <row r="35" spans="1:150" s="126" customFormat="1" ht="15.75" x14ac:dyDescent="0.2">
      <c r="A35" s="319"/>
      <c r="B35" s="319"/>
      <c r="C35" s="319">
        <f t="shared" si="0"/>
        <v>1</v>
      </c>
      <c r="D35" s="320"/>
      <c r="E35" s="320">
        <v>1</v>
      </c>
      <c r="F35" s="321"/>
      <c r="G35" s="57"/>
      <c r="H35" s="57">
        <v>1</v>
      </c>
      <c r="I35" s="321"/>
      <c r="J35" s="57"/>
      <c r="K35" s="321"/>
      <c r="L35" s="321"/>
      <c r="M35" s="321"/>
      <c r="N35" s="322">
        <v>1</v>
      </c>
      <c r="O35" s="322"/>
      <c r="P35" s="109" t="s">
        <v>1303</v>
      </c>
      <c r="Q35" s="110" t="s">
        <v>444</v>
      </c>
      <c r="R35" s="110" t="s">
        <v>1514</v>
      </c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138"/>
      <c r="Y35" s="287"/>
      <c r="Z35" s="28" t="s">
        <v>1560</v>
      </c>
      <c r="AA35" s="284">
        <f t="shared" si="1"/>
        <v>42</v>
      </c>
      <c r="AB35" s="25" t="s">
        <v>1537</v>
      </c>
      <c r="AC35" s="290">
        <v>1996</v>
      </c>
      <c r="AD35" s="21" t="s">
        <v>1039</v>
      </c>
      <c r="AE35" s="304"/>
      <c r="AF35" s="285" t="s">
        <v>1078</v>
      </c>
      <c r="AG35" s="318"/>
      <c r="CJ35" s="126" t="str">
        <f t="shared" si="19"/>
        <v/>
      </c>
      <c r="CK35" s="126" t="str">
        <f t="shared" si="2"/>
        <v>Freiermuth Fritz</v>
      </c>
      <c r="CM35" s="126">
        <f t="shared" si="3"/>
        <v>42</v>
      </c>
      <c r="CN35" s="126" t="str">
        <f t="shared" si="4"/>
        <v xml:space="preserve"> C/B 2)</v>
      </c>
      <c r="CO35" s="138" t="str">
        <f t="shared" si="5"/>
        <v xml:space="preserve"> C/B 2)</v>
      </c>
      <c r="CP35" s="154">
        <v>2143</v>
      </c>
      <c r="CQ35" s="125">
        <v>751</v>
      </c>
      <c r="CR35" s="33">
        <f t="shared" ref="CR35:CR52" si="32">VLOOKUP($CQ35,Funktionsbezeichnungen,3,0)</f>
        <v>10</v>
      </c>
      <c r="CS35" s="83" t="str">
        <f t="shared" ref="CS35:CS52" si="33">VLOOKUP($CQ35,Funktionsbezeichnungen,2,0)</f>
        <v>Vorgesetzter  10</v>
      </c>
      <c r="CT35" s="125">
        <v>751</v>
      </c>
      <c r="CU35" s="33">
        <f t="shared" ref="CU35" si="34">VLOOKUP($CT35,Funktionsbezeichnungen,3,0)</f>
        <v>10</v>
      </c>
      <c r="CV35" s="83" t="str">
        <f t="shared" ref="CV35" si="35">VLOOKUP($CT35,Funktionsbezeichnungen,2,0)</f>
        <v>Vorgesetzter  10</v>
      </c>
      <c r="CW35" s="125">
        <v>751</v>
      </c>
      <c r="CX35" s="33">
        <f t="shared" ref="CX35" si="36">VLOOKUP($CW35,Funktionsbezeichnungen,3,0)</f>
        <v>10</v>
      </c>
      <c r="CY35" s="83" t="str">
        <f t="shared" ref="CY35" si="37">VLOOKUP($CW35,Funktionsbezeichnungen,2,0)</f>
        <v>Vorgesetzter  10</v>
      </c>
      <c r="CZ35" s="125">
        <v>751</v>
      </c>
      <c r="DA35" s="33">
        <f t="shared" ref="DA35" si="38">VLOOKUP($CZ35,Funktionsbezeichnungen,3,0)</f>
        <v>10</v>
      </c>
      <c r="DB35" s="83" t="str">
        <f t="shared" ref="DB35" si="39">VLOOKUP($CZ35,Funktionsbezeichnungen,2,0)</f>
        <v>Vorgesetzter  10</v>
      </c>
      <c r="DC35" s="124">
        <v>751</v>
      </c>
      <c r="DD35" s="33">
        <f>VLOOKUP($DC35,Funktionsbezeichnungen,3,0)</f>
        <v>10</v>
      </c>
      <c r="DE35" s="83" t="str">
        <f>VLOOKUP($DC35,Funktionsbezeichnungen,2,0)</f>
        <v>Vorgesetzter  10</v>
      </c>
      <c r="DF35" s="20"/>
      <c r="DG35" s="124">
        <v>751</v>
      </c>
      <c r="DH35" s="33">
        <f t="shared" ref="DH35" si="40">VLOOKUP($DG35,Funktionsbezeichnungen,3,0)</f>
        <v>10</v>
      </c>
      <c r="DI35" s="83" t="str">
        <f t="shared" ref="DI35" si="41">VLOOKUP($DG35,Funktionsbezeichnungen,2,0)</f>
        <v>Vorgesetzter  10</v>
      </c>
      <c r="DN35" s="126">
        <f t="shared" si="18"/>
        <v>2143</v>
      </c>
      <c r="DO35" s="156">
        <v>2</v>
      </c>
      <c r="DP35" s="126">
        <v>3</v>
      </c>
      <c r="DQ35" s="126" t="s">
        <v>951</v>
      </c>
      <c r="ES35" s="154">
        <v>7695</v>
      </c>
      <c r="ET35" s="126" t="s">
        <v>1321</v>
      </c>
    </row>
    <row r="36" spans="1:150" s="126" customFormat="1" ht="15.75" x14ac:dyDescent="0.2">
      <c r="A36" s="319"/>
      <c r="B36" s="319"/>
      <c r="C36" s="319">
        <f t="shared" si="0"/>
        <v>1</v>
      </c>
      <c r="D36" s="320">
        <v>1</v>
      </c>
      <c r="E36" s="320"/>
      <c r="F36" s="321"/>
      <c r="G36" s="57"/>
      <c r="H36" s="57">
        <v>1</v>
      </c>
      <c r="I36" s="321"/>
      <c r="J36" s="57"/>
      <c r="K36" s="321"/>
      <c r="L36" s="321"/>
      <c r="M36" s="321"/>
      <c r="N36" s="322"/>
      <c r="O36" s="322"/>
      <c r="P36" s="109" t="s">
        <v>359</v>
      </c>
      <c r="Q36" s="110" t="s">
        <v>448</v>
      </c>
      <c r="R36" s="110" t="s">
        <v>1514</v>
      </c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138">
        <v>1990</v>
      </c>
      <c r="Y36" s="287"/>
      <c r="Z36" s="28" t="s">
        <v>329</v>
      </c>
      <c r="AA36" s="284">
        <f t="shared" si="1"/>
        <v>37</v>
      </c>
      <c r="AB36" s="25" t="s">
        <v>671</v>
      </c>
      <c r="AC36" s="290">
        <v>1990</v>
      </c>
      <c r="AD36" s="162" t="s">
        <v>1043</v>
      </c>
      <c r="AE36" s="304"/>
      <c r="AF36" s="16" t="s">
        <v>1214</v>
      </c>
      <c r="AG36" s="318"/>
      <c r="CJ36" s="335" t="str">
        <f t="shared" si="19"/>
        <v>anders</v>
      </c>
      <c r="CK36" s="126" t="str">
        <f t="shared" si="2"/>
        <v>Bergmann Georg</v>
      </c>
      <c r="CM36" s="126">
        <f t="shared" si="3"/>
        <v>37</v>
      </c>
      <c r="CN36" s="126" t="str">
        <f t="shared" si="4"/>
        <v xml:space="preserve"> C/B 2)</v>
      </c>
      <c r="CO36" s="138" t="str">
        <f t="shared" si="5"/>
        <v>C</v>
      </c>
      <c r="CP36" s="154">
        <v>4185</v>
      </c>
      <c r="CQ36" s="125">
        <v>773</v>
      </c>
      <c r="CR36" s="33">
        <f t="shared" si="32"/>
        <v>9</v>
      </c>
      <c r="CS36" s="83" t="str">
        <f t="shared" si="33"/>
        <v>Projektingenieur 9 (Bau)</v>
      </c>
      <c r="CT36" s="125">
        <v>772</v>
      </c>
      <c r="CU36" s="33">
        <f t="shared" ref="CU36:CU50" si="42">VLOOKUP($CT36,Funktionsbezeichnungen,3,0)</f>
        <v>8</v>
      </c>
      <c r="CV36" s="83" t="str">
        <f t="shared" ref="CV36:CV50" si="43">VLOOKUP($CT36,Funktionsbezeichnungen,2,0)</f>
        <v>Projektingenieur 8 (Bau)</v>
      </c>
      <c r="CW36" s="125">
        <v>772</v>
      </c>
      <c r="CX36" s="33">
        <f t="shared" ref="CX36:CX44" si="44">VLOOKUP($CW36,Funktionsbezeichnungen,3,0)</f>
        <v>8</v>
      </c>
      <c r="CY36" s="83" t="str">
        <f t="shared" ref="CY36:CY44" si="45">VLOOKUP($CW36,Funktionsbezeichnungen,2,0)</f>
        <v>Projektingenieur 8 (Bau)</v>
      </c>
      <c r="CZ36" s="125">
        <v>772</v>
      </c>
      <c r="DA36" s="33">
        <f>VLOOKUP($CZ36,Funktionsbezeichnungen,3,0)</f>
        <v>8</v>
      </c>
      <c r="DB36" s="83" t="str">
        <f>VLOOKUP($CZ36,Funktionsbezeichnungen,2,0)</f>
        <v>Projektingenieur 8 (Bau)</v>
      </c>
      <c r="DC36" s="125">
        <v>772</v>
      </c>
      <c r="DD36" s="33">
        <f>VLOOKUP($DC36,Funktionsbezeichnungen,3,0)</f>
        <v>8</v>
      </c>
      <c r="DE36" s="83" t="str">
        <f>VLOOKUP($DC36,Funktionsbezeichnungen,2,0)</f>
        <v>Projektingenieur 8 (Bau)</v>
      </c>
      <c r="DF36" s="20"/>
      <c r="DG36" s="33">
        <v>772</v>
      </c>
      <c r="DH36" s="33">
        <f>VLOOKUP($DG36,Funktionsbezeichnungen,3,0)</f>
        <v>8</v>
      </c>
      <c r="DI36" s="83" t="str">
        <f>VLOOKUP($DG36,Funktionsbezeichnungen,2,0)</f>
        <v>Projektingenieur 8 (Bau)</v>
      </c>
      <c r="DN36" s="126">
        <f t="shared" si="18"/>
        <v>4185</v>
      </c>
      <c r="DO36" s="156">
        <v>1</v>
      </c>
      <c r="DP36" s="126">
        <v>2</v>
      </c>
      <c r="DQ36" s="126" t="s">
        <v>951</v>
      </c>
      <c r="ES36" s="154">
        <v>4350</v>
      </c>
      <c r="ET36" s="126" t="s">
        <v>1321</v>
      </c>
    </row>
    <row r="37" spans="1:150" s="126" customFormat="1" ht="15.75" x14ac:dyDescent="0.2">
      <c r="A37" s="319"/>
      <c r="B37" s="319"/>
      <c r="C37" s="319">
        <f t="shared" ref="C37:C68" si="46">IF(AA37&gt;=10,1,"")</f>
        <v>1</v>
      </c>
      <c r="D37" s="320"/>
      <c r="E37" s="320">
        <v>1</v>
      </c>
      <c r="F37" s="321"/>
      <c r="G37" s="57"/>
      <c r="H37" s="57"/>
      <c r="I37" s="321"/>
      <c r="J37" s="57"/>
      <c r="K37" s="321"/>
      <c r="L37" s="321"/>
      <c r="M37" s="321"/>
      <c r="N37" s="322"/>
      <c r="O37" s="322"/>
      <c r="P37" s="109" t="s">
        <v>359</v>
      </c>
      <c r="Q37" s="110" t="s">
        <v>450</v>
      </c>
      <c r="R37" s="110" t="s">
        <v>1514</v>
      </c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138"/>
      <c r="Y37" s="287"/>
      <c r="Z37" s="28" t="s">
        <v>228</v>
      </c>
      <c r="AA37" s="284">
        <f t="shared" ref="AA37:AA68" si="47">IF(Y37="",YEAR($AB$1)-$V37,YEAR($AB$1)-$X37)</f>
        <v>32</v>
      </c>
      <c r="AB37" s="25" t="s">
        <v>672</v>
      </c>
      <c r="AC37" s="290">
        <v>2001</v>
      </c>
      <c r="AD37" s="162" t="s">
        <v>1043</v>
      </c>
      <c r="AE37" s="304"/>
      <c r="AF37" s="16" t="s">
        <v>1213</v>
      </c>
      <c r="AG37" s="318"/>
      <c r="CJ37" s="126" t="str">
        <f t="shared" si="19"/>
        <v/>
      </c>
      <c r="CK37" s="126" t="str">
        <f t="shared" ref="CK37:CK68" si="48">+S37</f>
        <v>Beck Peter</v>
      </c>
      <c r="CM37" s="126">
        <f t="shared" ref="CM37:CM68" si="49">+AA37</f>
        <v>32</v>
      </c>
      <c r="CN37" s="126" t="str">
        <f t="shared" ref="CN37:CN68" si="50">+AD37</f>
        <v xml:space="preserve"> C/B 2)</v>
      </c>
      <c r="CO37" s="138" t="str">
        <f t="shared" ref="CO37:CO67" si="51">VLOOKUP(CP37,Kategorie,2,0)</f>
        <v xml:space="preserve"> C/B 2)</v>
      </c>
      <c r="CP37" s="154">
        <v>4269</v>
      </c>
      <c r="CQ37" s="125">
        <v>773</v>
      </c>
      <c r="CR37" s="33">
        <f t="shared" si="32"/>
        <v>9</v>
      </c>
      <c r="CS37" s="83" t="str">
        <f t="shared" si="33"/>
        <v>Projektingenieur 9 (Bau)</v>
      </c>
      <c r="CT37" s="125">
        <v>773</v>
      </c>
      <c r="CU37" s="33">
        <f t="shared" si="42"/>
        <v>9</v>
      </c>
      <c r="CV37" s="83" t="str">
        <f t="shared" si="43"/>
        <v>Projektingenieur 9 (Bau)</v>
      </c>
      <c r="CW37" s="125">
        <v>773</v>
      </c>
      <c r="CX37" s="33">
        <f t="shared" si="44"/>
        <v>9</v>
      </c>
      <c r="CY37" s="83" t="str">
        <f t="shared" si="45"/>
        <v>Projektingenieur 9 (Bau)</v>
      </c>
      <c r="CZ37" s="125">
        <v>773</v>
      </c>
      <c r="DA37" s="33">
        <f>VLOOKUP($CZ37,Funktionsbezeichnungen,3,0)</f>
        <v>9</v>
      </c>
      <c r="DB37" s="83" t="str">
        <f>VLOOKUP($CZ37,Funktionsbezeichnungen,2,0)</f>
        <v>Projektingenieur 9 (Bau)</v>
      </c>
      <c r="DC37" s="125">
        <v>772</v>
      </c>
      <c r="DD37" s="33">
        <f>VLOOKUP($DC37,Funktionsbezeichnungen,3,0)</f>
        <v>8</v>
      </c>
      <c r="DE37" s="83" t="str">
        <f>VLOOKUP($DC37,Funktionsbezeichnungen,2,0)</f>
        <v>Projektingenieur 8 (Bau)</v>
      </c>
      <c r="DF37" s="20"/>
      <c r="DG37" s="33">
        <v>772</v>
      </c>
      <c r="DH37" s="33">
        <f>VLOOKUP($DG37,Funktionsbezeichnungen,3,0)</f>
        <v>8</v>
      </c>
      <c r="DI37" s="83" t="str">
        <f>VLOOKUP($DG37,Funktionsbezeichnungen,2,0)</f>
        <v>Projektingenieur 8 (Bau)</v>
      </c>
      <c r="DN37" s="126">
        <f t="shared" si="18"/>
        <v>4269</v>
      </c>
      <c r="DO37" s="156">
        <v>2</v>
      </c>
      <c r="DP37" s="126">
        <v>3</v>
      </c>
      <c r="DQ37" s="126" t="s">
        <v>951</v>
      </c>
      <c r="ES37" s="154">
        <v>3160</v>
      </c>
      <c r="ET37" s="126" t="s">
        <v>105</v>
      </c>
    </row>
    <row r="38" spans="1:150" s="126" customFormat="1" ht="27" x14ac:dyDescent="0.2">
      <c r="A38" s="319"/>
      <c r="B38" s="319"/>
      <c r="C38" s="319">
        <f t="shared" si="46"/>
        <v>1</v>
      </c>
      <c r="D38" s="320"/>
      <c r="E38" s="320">
        <v>1</v>
      </c>
      <c r="F38" s="321"/>
      <c r="G38" s="57"/>
      <c r="H38" s="57">
        <v>1</v>
      </c>
      <c r="I38" s="321"/>
      <c r="J38" s="57"/>
      <c r="K38" s="321"/>
      <c r="L38" s="321"/>
      <c r="M38" s="321"/>
      <c r="N38" s="322"/>
      <c r="O38" s="322"/>
      <c r="P38" s="109" t="s">
        <v>1140</v>
      </c>
      <c r="Q38" s="110" t="s">
        <v>873</v>
      </c>
      <c r="R38" s="110" t="s">
        <v>1514</v>
      </c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138"/>
      <c r="Y38" s="287"/>
      <c r="Z38" s="28" t="s">
        <v>1141</v>
      </c>
      <c r="AA38" s="284">
        <f t="shared" si="47"/>
        <v>28</v>
      </c>
      <c r="AB38" s="25" t="s">
        <v>1539</v>
      </c>
      <c r="AC38" s="290">
        <v>2011</v>
      </c>
      <c r="AD38" s="162" t="s">
        <v>1043</v>
      </c>
      <c r="AE38" s="304"/>
      <c r="AF38" s="16" t="s">
        <v>1540</v>
      </c>
      <c r="AG38" s="318"/>
      <c r="CJ38" s="335" t="str">
        <f t="shared" si="19"/>
        <v>anders</v>
      </c>
      <c r="CK38" s="126" t="str">
        <f t="shared" si="48"/>
        <v>Wick Bernd</v>
      </c>
      <c r="CM38" s="126">
        <f t="shared" si="49"/>
        <v>28</v>
      </c>
      <c r="CN38" s="126" t="str">
        <f t="shared" si="50"/>
        <v xml:space="preserve"> C/B 2)</v>
      </c>
      <c r="CO38" s="138" t="str">
        <f t="shared" si="51"/>
        <v>C</v>
      </c>
      <c r="CP38" s="154">
        <v>3208</v>
      </c>
      <c r="CQ38" s="125">
        <v>773</v>
      </c>
      <c r="CR38" s="33">
        <f t="shared" si="32"/>
        <v>9</v>
      </c>
      <c r="CS38" s="83" t="str">
        <f t="shared" si="33"/>
        <v>Projektingenieur 9 (Bau)</v>
      </c>
      <c r="CT38" s="125">
        <v>772</v>
      </c>
      <c r="CU38" s="33">
        <f t="shared" si="42"/>
        <v>8</v>
      </c>
      <c r="CV38" s="83" t="str">
        <f t="shared" si="43"/>
        <v>Projektingenieur 8 (Bau)</v>
      </c>
      <c r="CW38" s="125">
        <v>772</v>
      </c>
      <c r="CX38" s="33">
        <f t="shared" si="44"/>
        <v>8</v>
      </c>
      <c r="CY38" s="83" t="str">
        <f t="shared" si="45"/>
        <v>Projektingenieur 8 (Bau)</v>
      </c>
      <c r="CZ38" s="125">
        <v>772</v>
      </c>
      <c r="DA38" s="33">
        <f>VLOOKUP($CZ38,Funktionsbezeichnungen,3,0)</f>
        <v>8</v>
      </c>
      <c r="DB38" s="83" t="str">
        <f>VLOOKUP($CZ38,Funktionsbezeichnungen,2,0)</f>
        <v>Projektingenieur 8 (Bau)</v>
      </c>
      <c r="DC38" s="125"/>
      <c r="DD38" s="33"/>
      <c r="DE38" s="83"/>
      <c r="DF38" s="20"/>
      <c r="DG38" s="33">
        <v>772</v>
      </c>
      <c r="DH38" s="33">
        <f>VLOOKUP($DG38,Funktionsbezeichnungen,3,0)</f>
        <v>8</v>
      </c>
      <c r="DI38" s="83" t="str">
        <f>VLOOKUP($DG38,Funktionsbezeichnungen,2,0)</f>
        <v>Projektingenieur 8 (Bau)</v>
      </c>
      <c r="DN38" s="126">
        <f t="shared" si="18"/>
        <v>3208</v>
      </c>
      <c r="DO38" s="156">
        <v>2</v>
      </c>
      <c r="DP38" s="126">
        <v>3</v>
      </c>
      <c r="DQ38" s="126" t="s">
        <v>951</v>
      </c>
      <c r="ES38" s="154">
        <v>4185</v>
      </c>
      <c r="ET38" s="126" t="s">
        <v>105</v>
      </c>
    </row>
    <row r="39" spans="1:150" s="126" customFormat="1" ht="15.75" x14ac:dyDescent="0.2">
      <c r="A39" s="319"/>
      <c r="B39" s="319">
        <v>1</v>
      </c>
      <c r="C39" s="319">
        <f t="shared" si="46"/>
        <v>1</v>
      </c>
      <c r="D39" s="320"/>
      <c r="E39" s="320"/>
      <c r="F39" s="321">
        <v>1</v>
      </c>
      <c r="G39" s="57"/>
      <c r="H39" s="57"/>
      <c r="I39" s="321"/>
      <c r="J39" s="57"/>
      <c r="K39" s="321"/>
      <c r="L39" s="321"/>
      <c r="M39" s="321"/>
      <c r="N39" s="322"/>
      <c r="O39" s="322"/>
      <c r="P39" s="109" t="s">
        <v>361</v>
      </c>
      <c r="Q39" s="110" t="s">
        <v>918</v>
      </c>
      <c r="R39" s="110" t="s">
        <v>1514</v>
      </c>
      <c r="S39" s="20" t="s">
        <v>919</v>
      </c>
      <c r="T39" s="21">
        <v>1962</v>
      </c>
      <c r="U39" s="28" t="s">
        <v>1583</v>
      </c>
      <c r="V39" s="21">
        <v>1992</v>
      </c>
      <c r="W39" s="25" t="s">
        <v>921</v>
      </c>
      <c r="X39" s="138">
        <v>2002</v>
      </c>
      <c r="Y39" s="287"/>
      <c r="Z39" s="28" t="s">
        <v>922</v>
      </c>
      <c r="AA39" s="284">
        <f t="shared" si="47"/>
        <v>26</v>
      </c>
      <c r="AB39" s="28" t="s">
        <v>1190</v>
      </c>
      <c r="AC39" s="290">
        <v>2012</v>
      </c>
      <c r="AD39" s="162" t="s">
        <v>1043</v>
      </c>
      <c r="AE39" s="304"/>
      <c r="AF39" s="16" t="s">
        <v>373</v>
      </c>
      <c r="AG39" s="318"/>
      <c r="CJ39" s="335" t="str">
        <f t="shared" si="19"/>
        <v>anders</v>
      </c>
      <c r="CK39" s="126" t="str">
        <f t="shared" si="48"/>
        <v>Niedermeyer Friederike</v>
      </c>
      <c r="CM39" s="126">
        <f t="shared" si="49"/>
        <v>26</v>
      </c>
      <c r="CN39" s="126" t="str">
        <f t="shared" si="50"/>
        <v xml:space="preserve"> C/B 2)</v>
      </c>
      <c r="CO39" s="138" t="str">
        <f t="shared" si="51"/>
        <v>C</v>
      </c>
      <c r="CP39" s="154">
        <v>4307</v>
      </c>
      <c r="CQ39" s="125">
        <v>783</v>
      </c>
      <c r="CR39" s="33">
        <f t="shared" si="32"/>
        <v>9</v>
      </c>
      <c r="CS39" s="83" t="str">
        <f t="shared" si="33"/>
        <v>Projektingenieur 9 (Umwelt)</v>
      </c>
      <c r="CT39" s="125">
        <v>782</v>
      </c>
      <c r="CU39" s="33">
        <f t="shared" si="42"/>
        <v>8</v>
      </c>
      <c r="CV39" s="83" t="str">
        <f t="shared" si="43"/>
        <v>Projektingenieur 8 (Umwelt)</v>
      </c>
      <c r="CW39" s="125">
        <v>782</v>
      </c>
      <c r="CX39" s="33">
        <f t="shared" si="44"/>
        <v>8</v>
      </c>
      <c r="CY39" s="83" t="str">
        <f t="shared" si="45"/>
        <v>Projektingenieur 8 (Umwelt)</v>
      </c>
      <c r="CZ39" s="125"/>
      <c r="DA39" s="33"/>
      <c r="DB39" s="83"/>
      <c r="DC39" s="125"/>
      <c r="DD39" s="33"/>
      <c r="DE39" s="83"/>
      <c r="DF39" s="20"/>
      <c r="DG39" s="33"/>
      <c r="DH39" s="33"/>
      <c r="DI39" s="83"/>
      <c r="DN39" s="126">
        <f t="shared" si="18"/>
        <v>4307</v>
      </c>
      <c r="DO39" s="156">
        <v>1</v>
      </c>
      <c r="DP39" s="126">
        <v>2</v>
      </c>
      <c r="DQ39" s="126" t="s">
        <v>952</v>
      </c>
      <c r="ES39" s="154">
        <v>3208</v>
      </c>
      <c r="ET39" s="126" t="s">
        <v>105</v>
      </c>
    </row>
    <row r="40" spans="1:150" s="126" customFormat="1" ht="15.75" x14ac:dyDescent="0.2">
      <c r="A40" s="319">
        <v>1</v>
      </c>
      <c r="B40" s="319"/>
      <c r="C40" s="319">
        <f t="shared" si="46"/>
        <v>1</v>
      </c>
      <c r="D40" s="320">
        <v>1</v>
      </c>
      <c r="E40" s="320"/>
      <c r="F40" s="321"/>
      <c r="G40" s="57"/>
      <c r="H40" s="57">
        <v>1</v>
      </c>
      <c r="I40" s="321"/>
      <c r="J40" s="57"/>
      <c r="K40" s="321"/>
      <c r="L40" s="321"/>
      <c r="M40" s="321"/>
      <c r="N40" s="322"/>
      <c r="O40" s="322"/>
      <c r="P40" s="109" t="s">
        <v>359</v>
      </c>
      <c r="Q40" s="110" t="s">
        <v>452</v>
      </c>
      <c r="R40" s="110" t="s">
        <v>1514</v>
      </c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138"/>
      <c r="Y40" s="287"/>
      <c r="Z40" s="26" t="s">
        <v>123</v>
      </c>
      <c r="AA40" s="284">
        <f t="shared" si="47"/>
        <v>24</v>
      </c>
      <c r="AB40" s="25" t="s">
        <v>673</v>
      </c>
      <c r="AC40" s="290">
        <v>1996</v>
      </c>
      <c r="AD40" s="162" t="s">
        <v>1043</v>
      </c>
      <c r="AE40" s="304"/>
      <c r="AF40" s="16" t="s">
        <v>1213</v>
      </c>
      <c r="AG40" s="318"/>
      <c r="CJ40" s="126" t="str">
        <f t="shared" si="19"/>
        <v/>
      </c>
      <c r="CK40" s="126" t="str">
        <f t="shared" si="48"/>
        <v>Kern Etienne</v>
      </c>
      <c r="CM40" s="126">
        <f t="shared" si="49"/>
        <v>24</v>
      </c>
      <c r="CN40" s="126" t="str">
        <f t="shared" si="50"/>
        <v xml:space="preserve"> C/B 2)</v>
      </c>
      <c r="CO40" s="138" t="str">
        <f t="shared" si="51"/>
        <v xml:space="preserve"> C/B 2)</v>
      </c>
      <c r="CP40" s="154">
        <v>4246</v>
      </c>
      <c r="CQ40" s="125">
        <v>772</v>
      </c>
      <c r="CR40" s="33">
        <f t="shared" si="32"/>
        <v>8</v>
      </c>
      <c r="CS40" s="83" t="str">
        <f t="shared" si="33"/>
        <v>Projektingenieur 8 (Bau)</v>
      </c>
      <c r="CT40" s="125">
        <v>772</v>
      </c>
      <c r="CU40" s="33">
        <f t="shared" si="42"/>
        <v>8</v>
      </c>
      <c r="CV40" s="83" t="str">
        <f t="shared" si="43"/>
        <v>Projektingenieur 8 (Bau)</v>
      </c>
      <c r="CW40" s="125">
        <v>772</v>
      </c>
      <c r="CX40" s="33">
        <f t="shared" si="44"/>
        <v>8</v>
      </c>
      <c r="CY40" s="83" t="str">
        <f t="shared" si="45"/>
        <v>Projektingenieur 8 (Bau)</v>
      </c>
      <c r="CZ40" s="125">
        <v>772</v>
      </c>
      <c r="DA40" s="33">
        <f>VLOOKUP($CZ40,Funktionsbezeichnungen,3,0)</f>
        <v>8</v>
      </c>
      <c r="DB40" s="83" t="str">
        <f>VLOOKUP($CZ40,Funktionsbezeichnungen,2,0)</f>
        <v>Projektingenieur 8 (Bau)</v>
      </c>
      <c r="DC40" s="125">
        <v>772</v>
      </c>
      <c r="DD40" s="33">
        <f>VLOOKUP($DC40,Funktionsbezeichnungen,3,0)</f>
        <v>8</v>
      </c>
      <c r="DE40" s="83" t="str">
        <f>VLOOKUP($DC40,Funktionsbezeichnungen,2,0)</f>
        <v>Projektingenieur 8 (Bau)</v>
      </c>
      <c r="DF40" s="20"/>
      <c r="DG40" s="33">
        <v>772</v>
      </c>
      <c r="DH40" s="33">
        <f>VLOOKUP($DG40,Funktionsbezeichnungen,3,0)</f>
        <v>8</v>
      </c>
      <c r="DI40" s="83" t="str">
        <f>VLOOKUP($DG40,Funktionsbezeichnungen,2,0)</f>
        <v>Projektingenieur 8 (Bau)</v>
      </c>
      <c r="DN40" s="126">
        <f t="shared" si="18"/>
        <v>4246</v>
      </c>
      <c r="DO40" s="156">
        <v>1</v>
      </c>
      <c r="DP40" s="126">
        <v>2</v>
      </c>
      <c r="DQ40" s="126" t="s">
        <v>951</v>
      </c>
      <c r="ES40" s="154">
        <v>4307</v>
      </c>
      <c r="ET40" s="126" t="s">
        <v>105</v>
      </c>
    </row>
    <row r="41" spans="1:150" s="126" customFormat="1" ht="27" x14ac:dyDescent="0.2">
      <c r="A41" s="319"/>
      <c r="B41" s="319">
        <v>1</v>
      </c>
      <c r="C41" s="319">
        <f t="shared" si="46"/>
        <v>1</v>
      </c>
      <c r="D41" s="320"/>
      <c r="E41" s="320"/>
      <c r="F41" s="321">
        <v>1</v>
      </c>
      <c r="G41" s="57"/>
      <c r="H41" s="57"/>
      <c r="I41" s="321"/>
      <c r="J41" s="57"/>
      <c r="K41" s="321"/>
      <c r="L41" s="321"/>
      <c r="M41" s="321"/>
      <c r="N41" s="322"/>
      <c r="O41" s="322"/>
      <c r="P41" s="109" t="s">
        <v>359</v>
      </c>
      <c r="Q41" s="110" t="s">
        <v>460</v>
      </c>
      <c r="R41" s="110" t="s">
        <v>1514</v>
      </c>
      <c r="S41" s="20" t="s">
        <v>231</v>
      </c>
      <c r="T41" s="21">
        <v>1967</v>
      </c>
      <c r="U41" s="28" t="s">
        <v>1582</v>
      </c>
      <c r="V41" s="21">
        <v>1996</v>
      </c>
      <c r="W41" s="25" t="s">
        <v>1538</v>
      </c>
      <c r="X41" s="138">
        <v>2002</v>
      </c>
      <c r="Y41" s="287"/>
      <c r="Z41" s="28" t="s">
        <v>233</v>
      </c>
      <c r="AA41" s="284">
        <f t="shared" si="47"/>
        <v>22</v>
      </c>
      <c r="AB41" s="25" t="s">
        <v>675</v>
      </c>
      <c r="AC41" s="290">
        <v>2002</v>
      </c>
      <c r="AD41" s="162" t="s">
        <v>1043</v>
      </c>
      <c r="AE41" s="304"/>
      <c r="AF41" s="16" t="s">
        <v>1213</v>
      </c>
      <c r="AG41" s="318"/>
      <c r="CJ41" s="126" t="str">
        <f t="shared" si="19"/>
        <v/>
      </c>
      <c r="CK41" s="126" t="str">
        <f t="shared" si="48"/>
        <v>Ruff Ute</v>
      </c>
      <c r="CM41" s="126">
        <f t="shared" si="49"/>
        <v>22</v>
      </c>
      <c r="CN41" s="126" t="str">
        <f t="shared" si="50"/>
        <v xml:space="preserve"> C/B 2)</v>
      </c>
      <c r="CO41" s="138" t="str">
        <f t="shared" si="51"/>
        <v xml:space="preserve"> C/B 2)</v>
      </c>
      <c r="CP41" s="154">
        <v>4277</v>
      </c>
      <c r="CQ41" s="125">
        <v>783</v>
      </c>
      <c r="CR41" s="33">
        <f t="shared" si="32"/>
        <v>9</v>
      </c>
      <c r="CS41" s="83" t="str">
        <f t="shared" si="33"/>
        <v>Projektingenieur 9 (Umwelt)</v>
      </c>
      <c r="CT41" s="125">
        <v>783</v>
      </c>
      <c r="CU41" s="33">
        <f t="shared" si="42"/>
        <v>9</v>
      </c>
      <c r="CV41" s="83" t="str">
        <f t="shared" si="43"/>
        <v>Projektingenieur 9 (Umwelt)</v>
      </c>
      <c r="CW41" s="125">
        <v>782</v>
      </c>
      <c r="CX41" s="33">
        <f t="shared" si="44"/>
        <v>8</v>
      </c>
      <c r="CY41" s="83" t="str">
        <f t="shared" si="45"/>
        <v>Projektingenieur 8 (Umwelt)</v>
      </c>
      <c r="CZ41" s="125">
        <v>782</v>
      </c>
      <c r="DA41" s="33">
        <f>VLOOKUP($CZ41,Funktionsbezeichnungen,3,0)</f>
        <v>8</v>
      </c>
      <c r="DB41" s="83" t="str">
        <f>VLOOKUP($CZ41,Funktionsbezeichnungen,2,0)</f>
        <v>Projektingenieur 8 (Umwelt)</v>
      </c>
      <c r="DC41" s="125">
        <v>782</v>
      </c>
      <c r="DD41" s="33">
        <f>VLOOKUP($DC41,Funktionsbezeichnungen,3,0)</f>
        <v>8</v>
      </c>
      <c r="DE41" s="83" t="str">
        <f>VLOOKUP($DC41,Funktionsbezeichnungen,2,0)</f>
        <v>Projektingenieur 8 (Umwelt)</v>
      </c>
      <c r="DF41" s="20"/>
      <c r="DG41" s="33">
        <v>782</v>
      </c>
      <c r="DH41" s="33">
        <f>VLOOKUP($DG41,Funktionsbezeichnungen,3,0)</f>
        <v>8</v>
      </c>
      <c r="DI41" s="83" t="str">
        <f>VLOOKUP($DG41,Funktionsbezeichnungen,2,0)</f>
        <v>Projektingenieur 8 (Umwelt)</v>
      </c>
      <c r="DN41" s="126">
        <f t="shared" si="18"/>
        <v>4277</v>
      </c>
      <c r="DO41" s="156">
        <v>3</v>
      </c>
      <c r="DP41" s="126">
        <v>2</v>
      </c>
      <c r="DQ41" s="126" t="s">
        <v>952</v>
      </c>
      <c r="ES41" s="154">
        <v>4291</v>
      </c>
      <c r="ET41" s="126" t="s">
        <v>105</v>
      </c>
    </row>
    <row r="42" spans="1:150" s="126" customFormat="1" ht="15.75" x14ac:dyDescent="0.2">
      <c r="A42" s="319"/>
      <c r="B42" s="319"/>
      <c r="C42" s="319">
        <f t="shared" si="46"/>
        <v>1</v>
      </c>
      <c r="D42" s="320">
        <v>1</v>
      </c>
      <c r="E42" s="320"/>
      <c r="F42" s="321"/>
      <c r="G42" s="57"/>
      <c r="H42" s="57">
        <v>1</v>
      </c>
      <c r="I42" s="321"/>
      <c r="J42" s="57"/>
      <c r="K42" s="321"/>
      <c r="L42" s="321"/>
      <c r="M42" s="321"/>
      <c r="N42" s="322"/>
      <c r="O42" s="322"/>
      <c r="P42" s="109" t="s">
        <v>1301</v>
      </c>
      <c r="Q42" s="110" t="s">
        <v>458</v>
      </c>
      <c r="R42" s="110" t="s">
        <v>1514</v>
      </c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138"/>
      <c r="Y42" s="287"/>
      <c r="Z42" s="25" t="s">
        <v>276</v>
      </c>
      <c r="AA42" s="284">
        <f t="shared" si="47"/>
        <v>22</v>
      </c>
      <c r="AB42" s="25" t="s">
        <v>671</v>
      </c>
      <c r="AC42" s="290">
        <v>2006</v>
      </c>
      <c r="AD42" s="162" t="s">
        <v>1043</v>
      </c>
      <c r="AE42" s="304"/>
      <c r="AF42" s="16" t="s">
        <v>376</v>
      </c>
      <c r="AG42" s="318"/>
      <c r="CJ42" s="335" t="str">
        <f t="shared" si="19"/>
        <v>anders</v>
      </c>
      <c r="CK42" s="126" t="str">
        <f t="shared" si="48"/>
        <v>Knoll Bernd</v>
      </c>
      <c r="CM42" s="126">
        <f t="shared" si="49"/>
        <v>22</v>
      </c>
      <c r="CN42" s="126" t="str">
        <f t="shared" si="50"/>
        <v xml:space="preserve"> C/B 2)</v>
      </c>
      <c r="CO42" s="138" t="str">
        <f t="shared" si="51"/>
        <v>C</v>
      </c>
      <c r="CP42" s="154">
        <v>4291</v>
      </c>
      <c r="CQ42" s="125">
        <v>773</v>
      </c>
      <c r="CR42" s="33">
        <f t="shared" si="32"/>
        <v>9</v>
      </c>
      <c r="CS42" s="83" t="str">
        <f t="shared" si="33"/>
        <v>Projektingenieur 9 (Bau)</v>
      </c>
      <c r="CT42" s="125">
        <v>772</v>
      </c>
      <c r="CU42" s="33">
        <f t="shared" si="42"/>
        <v>8</v>
      </c>
      <c r="CV42" s="83" t="str">
        <f t="shared" si="43"/>
        <v>Projektingenieur 8 (Bau)</v>
      </c>
      <c r="CW42" s="125">
        <v>772</v>
      </c>
      <c r="CX42" s="33">
        <f t="shared" si="44"/>
        <v>8</v>
      </c>
      <c r="CY42" s="83" t="str">
        <f t="shared" si="45"/>
        <v>Projektingenieur 8 (Bau)</v>
      </c>
      <c r="CZ42" s="125">
        <v>772</v>
      </c>
      <c r="DA42" s="33">
        <f>VLOOKUP($CZ42,Funktionsbezeichnungen,3,0)</f>
        <v>8</v>
      </c>
      <c r="DB42" s="83" t="str">
        <f>VLOOKUP($CZ42,Funktionsbezeichnungen,2,0)</f>
        <v>Projektingenieur 8 (Bau)</v>
      </c>
      <c r="DC42" s="125">
        <v>772</v>
      </c>
      <c r="DD42" s="33">
        <f>VLOOKUP($DC42,Funktionsbezeichnungen,3,0)</f>
        <v>8</v>
      </c>
      <c r="DE42" s="83" t="str">
        <f>VLOOKUP($DC42,Funktionsbezeichnungen,2,0)</f>
        <v>Projektingenieur 8 (Bau)</v>
      </c>
      <c r="DF42" s="20"/>
      <c r="DG42" s="33">
        <v>772</v>
      </c>
      <c r="DH42" s="33">
        <f>VLOOKUP($DG42,Funktionsbezeichnungen,3,0)</f>
        <v>8</v>
      </c>
      <c r="DI42" s="83" t="str">
        <f>VLOOKUP($DG42,Funktionsbezeichnungen,2,0)</f>
        <v>Projektingenieur 8 (Bau)</v>
      </c>
      <c r="DN42" s="126">
        <f t="shared" si="18"/>
        <v>4291</v>
      </c>
      <c r="DO42" s="156">
        <v>1</v>
      </c>
      <c r="DP42" s="126">
        <v>2</v>
      </c>
      <c r="DQ42" s="324" t="s">
        <v>968</v>
      </c>
      <c r="ES42" s="154">
        <v>7696</v>
      </c>
      <c r="ET42" s="126" t="s">
        <v>105</v>
      </c>
    </row>
    <row r="43" spans="1:150" s="126" customFormat="1" ht="15.75" x14ac:dyDescent="0.2">
      <c r="A43" s="319"/>
      <c r="B43" s="319"/>
      <c r="C43" s="319">
        <f t="shared" si="46"/>
        <v>1</v>
      </c>
      <c r="D43" s="320"/>
      <c r="E43" s="320">
        <v>1</v>
      </c>
      <c r="F43" s="321"/>
      <c r="G43" s="57"/>
      <c r="H43" s="57">
        <v>1</v>
      </c>
      <c r="I43" s="321"/>
      <c r="J43" s="57"/>
      <c r="K43" s="321"/>
      <c r="L43" s="321"/>
      <c r="M43" s="321"/>
      <c r="N43" s="322"/>
      <c r="O43" s="322"/>
      <c r="P43" s="109" t="s">
        <v>359</v>
      </c>
      <c r="Q43" s="110" t="s">
        <v>466</v>
      </c>
      <c r="R43" s="110" t="s">
        <v>1514</v>
      </c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138"/>
      <c r="Y43" s="287"/>
      <c r="Z43" s="28" t="s">
        <v>247</v>
      </c>
      <c r="AA43" s="284">
        <f t="shared" si="47"/>
        <v>20</v>
      </c>
      <c r="AB43" s="25" t="s">
        <v>671</v>
      </c>
      <c r="AC43" s="290">
        <v>2003</v>
      </c>
      <c r="AD43" s="162" t="s">
        <v>1043</v>
      </c>
      <c r="AE43" s="304"/>
      <c r="AF43" s="16" t="s">
        <v>404</v>
      </c>
      <c r="AG43" s="318"/>
      <c r="CJ43" s="335" t="str">
        <f t="shared" si="19"/>
        <v>anders</v>
      </c>
      <c r="CK43" s="126" t="str">
        <f t="shared" si="48"/>
        <v>Martin Dirk</v>
      </c>
      <c r="CM43" s="126">
        <f t="shared" si="49"/>
        <v>20</v>
      </c>
      <c r="CN43" s="126" t="str">
        <f t="shared" si="50"/>
        <v xml:space="preserve"> C/B 2)</v>
      </c>
      <c r="CO43" s="138" t="str">
        <f t="shared" si="51"/>
        <v>C</v>
      </c>
      <c r="CP43" s="154">
        <v>7696</v>
      </c>
      <c r="CQ43" s="125">
        <v>773</v>
      </c>
      <c r="CR43" s="33">
        <f t="shared" si="32"/>
        <v>9</v>
      </c>
      <c r="CS43" s="83" t="str">
        <f t="shared" si="33"/>
        <v>Projektingenieur 9 (Bau)</v>
      </c>
      <c r="CT43" s="125">
        <v>772</v>
      </c>
      <c r="CU43" s="33">
        <f t="shared" si="42"/>
        <v>8</v>
      </c>
      <c r="CV43" s="83" t="str">
        <f t="shared" si="43"/>
        <v>Projektingenieur 8 (Bau)</v>
      </c>
      <c r="CW43" s="125">
        <v>772</v>
      </c>
      <c r="CX43" s="33">
        <f t="shared" si="44"/>
        <v>8</v>
      </c>
      <c r="CY43" s="83" t="str">
        <f t="shared" si="45"/>
        <v>Projektingenieur 8 (Bau)</v>
      </c>
      <c r="CZ43" s="125">
        <v>772</v>
      </c>
      <c r="DA43" s="33">
        <f>VLOOKUP($CZ43,Funktionsbezeichnungen,3,0)</f>
        <v>8</v>
      </c>
      <c r="DB43" s="83" t="str">
        <f>VLOOKUP($CZ43,Funktionsbezeichnungen,2,0)</f>
        <v>Projektingenieur 8 (Bau)</v>
      </c>
      <c r="DC43" s="125">
        <v>772</v>
      </c>
      <c r="DD43" s="33">
        <f>VLOOKUP($DC43,Funktionsbezeichnungen,3,0)</f>
        <v>8</v>
      </c>
      <c r="DE43" s="83" t="str">
        <f>VLOOKUP($DC43,Funktionsbezeichnungen,2,0)</f>
        <v>Projektingenieur 8 (Bau)</v>
      </c>
      <c r="DF43" s="20"/>
      <c r="DG43" s="33">
        <v>772</v>
      </c>
      <c r="DH43" s="33">
        <f>VLOOKUP($DG43,Funktionsbezeichnungen,3,0)</f>
        <v>8</v>
      </c>
      <c r="DI43" s="83" t="str">
        <f>VLOOKUP($DG43,Funktionsbezeichnungen,2,0)</f>
        <v>Projektingenieur 8 (Bau)</v>
      </c>
      <c r="DN43" s="126">
        <f t="shared" si="18"/>
        <v>7696</v>
      </c>
      <c r="DO43" s="156">
        <v>2</v>
      </c>
      <c r="DP43" s="126">
        <v>3</v>
      </c>
      <c r="DQ43" s="126" t="s">
        <v>951</v>
      </c>
      <c r="ES43" s="154">
        <v>4306</v>
      </c>
      <c r="ET43" s="126" t="s">
        <v>105</v>
      </c>
    </row>
    <row r="44" spans="1:150" s="126" customFormat="1" ht="27" x14ac:dyDescent="0.2">
      <c r="A44" s="319"/>
      <c r="B44" s="319"/>
      <c r="C44" s="319">
        <f t="shared" si="46"/>
        <v>1</v>
      </c>
      <c r="D44" s="320"/>
      <c r="E44" s="320">
        <v>1</v>
      </c>
      <c r="F44" s="321"/>
      <c r="G44" s="57"/>
      <c r="H44" s="57"/>
      <c r="I44" s="321"/>
      <c r="J44" s="57"/>
      <c r="K44" s="321"/>
      <c r="L44" s="321"/>
      <c r="M44" s="321"/>
      <c r="N44" s="322"/>
      <c r="O44" s="322"/>
      <c r="P44" s="109" t="s">
        <v>361</v>
      </c>
      <c r="Q44" s="110" t="s">
        <v>865</v>
      </c>
      <c r="R44" s="110" t="s">
        <v>1514</v>
      </c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138">
        <v>2011</v>
      </c>
      <c r="Y44" s="287"/>
      <c r="Z44" s="28" t="s">
        <v>944</v>
      </c>
      <c r="AA44" s="284">
        <f t="shared" si="47"/>
        <v>19</v>
      </c>
      <c r="AB44" s="25" t="s">
        <v>1296</v>
      </c>
      <c r="AC44" s="290">
        <v>2011</v>
      </c>
      <c r="AD44" s="162" t="s">
        <v>1043</v>
      </c>
      <c r="AE44" s="304"/>
      <c r="AF44" s="16" t="s">
        <v>373</v>
      </c>
      <c r="AG44" s="318"/>
      <c r="CJ44" s="335" t="str">
        <f t="shared" si="19"/>
        <v>anders</v>
      </c>
      <c r="CK44" s="126" t="str">
        <f t="shared" si="48"/>
        <v>Betzold Alexander</v>
      </c>
      <c r="CM44" s="126">
        <f t="shared" si="49"/>
        <v>19</v>
      </c>
      <c r="CN44" s="126" t="str">
        <f t="shared" si="50"/>
        <v xml:space="preserve"> C/B 2)</v>
      </c>
      <c r="CO44" s="138" t="str">
        <f t="shared" si="51"/>
        <v>C</v>
      </c>
      <c r="CP44" s="154">
        <v>4306</v>
      </c>
      <c r="CQ44" s="125">
        <v>783</v>
      </c>
      <c r="CR44" s="33">
        <f t="shared" si="32"/>
        <v>9</v>
      </c>
      <c r="CS44" s="83" t="str">
        <f t="shared" si="33"/>
        <v>Projektingenieur 9 (Umwelt)</v>
      </c>
      <c r="CT44" s="125">
        <v>782</v>
      </c>
      <c r="CU44" s="33">
        <f t="shared" si="42"/>
        <v>8</v>
      </c>
      <c r="CV44" s="83" t="str">
        <f t="shared" si="43"/>
        <v>Projektingenieur 8 (Umwelt)</v>
      </c>
      <c r="CW44" s="125">
        <v>782</v>
      </c>
      <c r="CX44" s="33">
        <f t="shared" si="44"/>
        <v>8</v>
      </c>
      <c r="CY44" s="83" t="str">
        <f t="shared" si="45"/>
        <v>Projektingenieur 8 (Umwelt)</v>
      </c>
      <c r="CZ44" s="125">
        <v>782</v>
      </c>
      <c r="DA44" s="33">
        <f>VLOOKUP($CZ44,Funktionsbezeichnungen,3,0)</f>
        <v>8</v>
      </c>
      <c r="DB44" s="83" t="str">
        <f>VLOOKUP($CZ44,Funktionsbezeichnungen,2,0)</f>
        <v>Projektingenieur 8 (Umwelt)</v>
      </c>
      <c r="DC44" s="125">
        <v>782</v>
      </c>
      <c r="DD44" s="33">
        <f>VLOOKUP($DC44,Funktionsbezeichnungen,3,0)</f>
        <v>8</v>
      </c>
      <c r="DE44" s="83" t="str">
        <f>VLOOKUP($DC44,Funktionsbezeichnungen,2,0)</f>
        <v>Projektingenieur 8 (Umwelt)</v>
      </c>
      <c r="DF44" s="20"/>
      <c r="DG44" s="33">
        <v>781</v>
      </c>
      <c r="DH44" s="33">
        <f>VLOOKUP($DG44,Funktionsbezeichnungen,3,0)</f>
        <v>7</v>
      </c>
      <c r="DI44" s="83" t="str">
        <f>VLOOKUP($DG44,Funktionsbezeichnungen,2,0)</f>
        <v>Projektingenieur 7 (Umwelt)</v>
      </c>
      <c r="DN44" s="126">
        <f t="shared" si="18"/>
        <v>4306</v>
      </c>
      <c r="DO44" s="156">
        <v>2</v>
      </c>
      <c r="DP44" s="126">
        <v>2</v>
      </c>
      <c r="DQ44" s="126" t="s">
        <v>952</v>
      </c>
      <c r="ES44" s="154">
        <v>4275</v>
      </c>
      <c r="ET44" s="126" t="s">
        <v>105</v>
      </c>
    </row>
    <row r="45" spans="1:150" s="126" customFormat="1" ht="15.75" x14ac:dyDescent="0.2">
      <c r="A45" s="319"/>
      <c r="B45" s="319"/>
      <c r="C45" s="319">
        <f t="shared" si="46"/>
        <v>1</v>
      </c>
      <c r="D45" s="320"/>
      <c r="E45" s="320">
        <v>1</v>
      </c>
      <c r="F45" s="321"/>
      <c r="G45" s="57"/>
      <c r="H45" s="57"/>
      <c r="I45" s="321"/>
      <c r="J45" s="57"/>
      <c r="K45" s="321"/>
      <c r="L45" s="321"/>
      <c r="M45" s="321"/>
      <c r="N45" s="322"/>
      <c r="O45" s="322"/>
      <c r="P45" s="109" t="s">
        <v>1140</v>
      </c>
      <c r="Q45" s="110" t="s">
        <v>1223</v>
      </c>
      <c r="R45" s="110" t="s">
        <v>1514</v>
      </c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138"/>
      <c r="Y45" s="287"/>
      <c r="Z45" s="28"/>
      <c r="AA45" s="284">
        <f t="shared" si="47"/>
        <v>17</v>
      </c>
      <c r="AB45" s="28" t="s">
        <v>1144</v>
      </c>
      <c r="AC45" s="290">
        <v>2016</v>
      </c>
      <c r="AD45" s="162" t="s">
        <v>1043</v>
      </c>
      <c r="AE45" s="304"/>
      <c r="AF45" s="16" t="s">
        <v>373</v>
      </c>
      <c r="AG45" s="318"/>
      <c r="CJ45" s="335" t="str">
        <f t="shared" si="19"/>
        <v>anders</v>
      </c>
      <c r="CK45" s="126" t="str">
        <f t="shared" si="48"/>
        <v>Igual Lorenzo</v>
      </c>
      <c r="CM45" s="126">
        <f t="shared" si="49"/>
        <v>17</v>
      </c>
      <c r="CN45" s="126" t="str">
        <f t="shared" si="50"/>
        <v xml:space="preserve"> C/B 2)</v>
      </c>
      <c r="CO45" s="138" t="str">
        <f t="shared" si="51"/>
        <v>C</v>
      </c>
      <c r="CP45" s="154">
        <v>3215</v>
      </c>
      <c r="CQ45" s="125">
        <v>773</v>
      </c>
      <c r="CR45" s="33">
        <f t="shared" si="32"/>
        <v>9</v>
      </c>
      <c r="CS45" s="83" t="str">
        <f t="shared" si="33"/>
        <v>Projektingenieur 9 (Bau)</v>
      </c>
      <c r="CT45" s="125">
        <v>772</v>
      </c>
      <c r="CU45" s="33">
        <f t="shared" si="42"/>
        <v>8</v>
      </c>
      <c r="CV45" s="83" t="str">
        <f t="shared" si="43"/>
        <v>Projektingenieur 8 (Bau)</v>
      </c>
      <c r="CW45" s="125"/>
      <c r="CX45" s="33"/>
      <c r="CY45" s="83"/>
      <c r="CZ45" s="125"/>
      <c r="DA45" s="33"/>
      <c r="DB45" s="83"/>
      <c r="DC45" s="125"/>
      <c r="DD45" s="33"/>
      <c r="DE45" s="83"/>
      <c r="DF45" s="20"/>
      <c r="DG45" s="33"/>
      <c r="DH45" s="33"/>
      <c r="DI45" s="83"/>
      <c r="DN45" s="126">
        <f t="shared" si="18"/>
        <v>3215</v>
      </c>
      <c r="DO45" s="156">
        <v>2</v>
      </c>
      <c r="DP45" s="126">
        <v>3</v>
      </c>
      <c r="DQ45" s="126" t="s">
        <v>952</v>
      </c>
      <c r="ES45" s="154">
        <v>3215</v>
      </c>
      <c r="ET45" s="126" t="s">
        <v>105</v>
      </c>
    </row>
    <row r="46" spans="1:150" s="126" customFormat="1" ht="15.75" x14ac:dyDescent="0.2">
      <c r="A46" s="319"/>
      <c r="B46" s="319"/>
      <c r="C46" s="319">
        <f t="shared" si="46"/>
        <v>1</v>
      </c>
      <c r="D46" s="320"/>
      <c r="E46" s="320">
        <v>1</v>
      </c>
      <c r="F46" s="321"/>
      <c r="G46" s="57"/>
      <c r="H46" s="57">
        <v>1</v>
      </c>
      <c r="I46" s="321"/>
      <c r="J46" s="57"/>
      <c r="K46" s="321"/>
      <c r="L46" s="321"/>
      <c r="M46" s="321"/>
      <c r="N46" s="322"/>
      <c r="O46" s="322"/>
      <c r="P46" s="109" t="s">
        <v>358</v>
      </c>
      <c r="Q46" s="110" t="s">
        <v>852</v>
      </c>
      <c r="R46" s="110" t="s">
        <v>1514</v>
      </c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138"/>
      <c r="Y46" s="287"/>
      <c r="Z46" s="28" t="s">
        <v>853</v>
      </c>
      <c r="AA46" s="284">
        <f t="shared" si="47"/>
        <v>14</v>
      </c>
      <c r="AB46" s="25" t="s">
        <v>671</v>
      </c>
      <c r="AC46" s="290">
        <v>2011</v>
      </c>
      <c r="AD46" s="162" t="s">
        <v>1043</v>
      </c>
      <c r="AE46" s="304"/>
      <c r="AF46" s="16" t="s">
        <v>373</v>
      </c>
      <c r="AG46" s="318"/>
      <c r="CJ46" s="335" t="str">
        <f t="shared" si="19"/>
        <v>anders</v>
      </c>
      <c r="CK46" s="126" t="str">
        <f t="shared" si="48"/>
        <v>Hausammann Cédric</v>
      </c>
      <c r="CM46" s="126">
        <f t="shared" si="49"/>
        <v>14</v>
      </c>
      <c r="CN46" s="126" t="str">
        <f t="shared" si="50"/>
        <v xml:space="preserve"> C/B 2)</v>
      </c>
      <c r="CO46" s="138" t="str">
        <f t="shared" si="51"/>
        <v>C</v>
      </c>
      <c r="CP46" s="154">
        <v>9648</v>
      </c>
      <c r="CQ46" s="125">
        <v>773</v>
      </c>
      <c r="CR46" s="33">
        <f t="shared" si="32"/>
        <v>9</v>
      </c>
      <c r="CS46" s="83" t="str">
        <f t="shared" si="33"/>
        <v>Projektingenieur 9 (Bau)</v>
      </c>
      <c r="CT46" s="125">
        <v>772</v>
      </c>
      <c r="CU46" s="33">
        <f t="shared" si="42"/>
        <v>8</v>
      </c>
      <c r="CV46" s="83" t="str">
        <f t="shared" si="43"/>
        <v>Projektingenieur 8 (Bau)</v>
      </c>
      <c r="CW46" s="125">
        <v>772</v>
      </c>
      <c r="CX46" s="33">
        <f>VLOOKUP($CW46,Funktionsbezeichnungen,3,0)</f>
        <v>8</v>
      </c>
      <c r="CY46" s="83" t="str">
        <f>VLOOKUP($CW46,Funktionsbezeichnungen,2,0)</f>
        <v>Projektingenieur 8 (Bau)</v>
      </c>
      <c r="CZ46" s="125">
        <v>772</v>
      </c>
      <c r="DA46" s="33">
        <f>VLOOKUP($CZ46,Funktionsbezeichnungen,3,0)</f>
        <v>8</v>
      </c>
      <c r="DB46" s="83" t="str">
        <f>VLOOKUP($CZ46,Funktionsbezeichnungen,2,0)</f>
        <v>Projektingenieur 8 (Bau)</v>
      </c>
      <c r="DC46" s="125">
        <v>772</v>
      </c>
      <c r="DD46" s="33">
        <f>VLOOKUP($DC46,Funktionsbezeichnungen,3,0)</f>
        <v>8</v>
      </c>
      <c r="DE46" s="83" t="str">
        <f>VLOOKUP($DC46,Funktionsbezeichnungen,2,0)</f>
        <v>Projektingenieur 8 (Bau)</v>
      </c>
      <c r="DF46" s="20"/>
      <c r="DG46" s="33">
        <v>771</v>
      </c>
      <c r="DH46" s="33">
        <f>VLOOKUP($DG46,Funktionsbezeichnungen,3,0)</f>
        <v>7</v>
      </c>
      <c r="DI46" s="83" t="str">
        <f>VLOOKUP($DG46,Funktionsbezeichnungen,2,0)</f>
        <v>Projektingenieur 7 (Bau)</v>
      </c>
      <c r="DN46" s="126">
        <f t="shared" si="18"/>
        <v>9648</v>
      </c>
      <c r="DO46" s="156">
        <v>2</v>
      </c>
      <c r="DP46" s="126">
        <v>3</v>
      </c>
      <c r="DQ46" s="126" t="s">
        <v>951</v>
      </c>
      <c r="ES46" s="154">
        <v>4299</v>
      </c>
      <c r="ET46" s="126" t="s">
        <v>105</v>
      </c>
    </row>
    <row r="47" spans="1:150" s="126" customFormat="1" ht="15.75" x14ac:dyDescent="0.2">
      <c r="A47" s="319"/>
      <c r="B47" s="319"/>
      <c r="C47" s="319">
        <f t="shared" si="46"/>
        <v>1</v>
      </c>
      <c r="D47" s="320"/>
      <c r="E47" s="320">
        <v>1</v>
      </c>
      <c r="F47" s="321"/>
      <c r="G47" s="57"/>
      <c r="H47" s="57"/>
      <c r="I47" s="321"/>
      <c r="J47" s="57"/>
      <c r="K47" s="321"/>
      <c r="L47" s="321"/>
      <c r="M47" s="321"/>
      <c r="N47" s="322"/>
      <c r="O47" s="322"/>
      <c r="P47" s="109" t="s">
        <v>358</v>
      </c>
      <c r="Q47" s="110" t="s">
        <v>1149</v>
      </c>
      <c r="R47" s="110" t="s">
        <v>1514</v>
      </c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138">
        <v>2011</v>
      </c>
      <c r="Y47" s="287"/>
      <c r="Z47" s="28" t="s">
        <v>1152</v>
      </c>
      <c r="AA47" s="284">
        <f t="shared" si="47"/>
        <v>14</v>
      </c>
      <c r="AB47" s="25" t="s">
        <v>671</v>
      </c>
      <c r="AC47" s="290">
        <v>2015</v>
      </c>
      <c r="AD47" s="162" t="s">
        <v>1043</v>
      </c>
      <c r="AE47" s="304"/>
      <c r="AF47" s="16" t="s">
        <v>375</v>
      </c>
      <c r="AG47" s="318"/>
      <c r="CJ47" s="335" t="str">
        <f t="shared" si="19"/>
        <v>anders</v>
      </c>
      <c r="CK47" s="126" t="str">
        <f t="shared" si="48"/>
        <v>Titz Markus</v>
      </c>
      <c r="CM47" s="156">
        <f t="shared" si="49"/>
        <v>14</v>
      </c>
      <c r="CN47" s="126" t="str">
        <f t="shared" si="50"/>
        <v xml:space="preserve"> C/B 2)</v>
      </c>
      <c r="CO47" s="138" t="str">
        <f t="shared" si="51"/>
        <v>C</v>
      </c>
      <c r="CP47" s="154">
        <v>4912</v>
      </c>
      <c r="CQ47" s="125">
        <v>773</v>
      </c>
      <c r="CR47" s="33">
        <f t="shared" si="32"/>
        <v>9</v>
      </c>
      <c r="CS47" s="83" t="str">
        <f t="shared" si="33"/>
        <v>Projektingenieur 9 (Bau)</v>
      </c>
      <c r="CT47" s="125">
        <v>772</v>
      </c>
      <c r="CU47" s="33">
        <f t="shared" si="42"/>
        <v>8</v>
      </c>
      <c r="CV47" s="83" t="str">
        <f t="shared" si="43"/>
        <v>Projektingenieur 8 (Bau)</v>
      </c>
      <c r="CW47" s="125"/>
      <c r="CX47" s="33"/>
      <c r="CY47" s="83"/>
      <c r="CZ47" s="125"/>
      <c r="DA47" s="33"/>
      <c r="DB47" s="83"/>
      <c r="DC47" s="125"/>
      <c r="DD47" s="33"/>
      <c r="DE47" s="83"/>
      <c r="DF47" s="20"/>
      <c r="DG47" s="33"/>
      <c r="DH47" s="33"/>
      <c r="DI47" s="83"/>
      <c r="DN47" s="126">
        <f t="shared" si="18"/>
        <v>4912</v>
      </c>
      <c r="DO47" s="156">
        <v>2</v>
      </c>
      <c r="DP47" s="126">
        <v>3</v>
      </c>
      <c r="DQ47" s="126" t="s">
        <v>951</v>
      </c>
      <c r="ES47" s="154">
        <v>4345</v>
      </c>
      <c r="ET47" s="126" t="s">
        <v>105</v>
      </c>
    </row>
    <row r="48" spans="1:150" s="126" customFormat="1" ht="15.75" x14ac:dyDescent="0.2">
      <c r="A48" s="319"/>
      <c r="B48" s="319">
        <v>1</v>
      </c>
      <c r="C48" s="319">
        <f t="shared" si="46"/>
        <v>1</v>
      </c>
      <c r="D48" s="320"/>
      <c r="E48" s="320">
        <v>1</v>
      </c>
      <c r="F48" s="321"/>
      <c r="G48" s="57"/>
      <c r="H48" s="57">
        <v>1</v>
      </c>
      <c r="I48" s="321"/>
      <c r="J48" s="57"/>
      <c r="K48" s="321"/>
      <c r="L48" s="321"/>
      <c r="M48" s="321"/>
      <c r="N48" s="322"/>
      <c r="O48" s="322"/>
      <c r="P48" s="109" t="s">
        <v>1301</v>
      </c>
      <c r="Q48" s="110" t="s">
        <v>612</v>
      </c>
      <c r="R48" s="110" t="s">
        <v>1514</v>
      </c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138"/>
      <c r="Y48" s="287"/>
      <c r="Z48" s="28"/>
      <c r="AA48" s="284">
        <f t="shared" si="47"/>
        <v>13</v>
      </c>
      <c r="AB48" s="25" t="s">
        <v>1297</v>
      </c>
      <c r="AC48" s="290">
        <v>2010</v>
      </c>
      <c r="AD48" s="162" t="s">
        <v>1043</v>
      </c>
      <c r="AE48" s="304"/>
      <c r="AF48" s="16" t="s">
        <v>376</v>
      </c>
      <c r="AG48" s="318"/>
      <c r="CJ48" s="335" t="str">
        <f t="shared" si="19"/>
        <v>anders</v>
      </c>
      <c r="CK48" s="126" t="str">
        <f t="shared" si="48"/>
        <v>Penning Rebecca</v>
      </c>
      <c r="CM48" s="126">
        <f t="shared" si="49"/>
        <v>13</v>
      </c>
      <c r="CN48" s="126" t="str">
        <f t="shared" si="50"/>
        <v xml:space="preserve"> C/B 2)</v>
      </c>
      <c r="CO48" s="138" t="str">
        <f t="shared" si="51"/>
        <v>C</v>
      </c>
      <c r="CP48" s="154">
        <v>4353</v>
      </c>
      <c r="CQ48" s="125">
        <v>773</v>
      </c>
      <c r="CR48" s="33">
        <f t="shared" si="32"/>
        <v>9</v>
      </c>
      <c r="CS48" s="83" t="str">
        <f t="shared" si="33"/>
        <v>Projektingenieur 9 (Bau)</v>
      </c>
      <c r="CT48" s="125">
        <v>772</v>
      </c>
      <c r="CU48" s="33">
        <f t="shared" si="42"/>
        <v>8</v>
      </c>
      <c r="CV48" s="83" t="str">
        <f t="shared" si="43"/>
        <v>Projektingenieur 8 (Bau)</v>
      </c>
      <c r="CW48" s="125">
        <v>772</v>
      </c>
      <c r="CX48" s="33">
        <f>VLOOKUP($CW48,Funktionsbezeichnungen,3,0)</f>
        <v>8</v>
      </c>
      <c r="CY48" s="83" t="str">
        <f>VLOOKUP($CW48,Funktionsbezeichnungen,2,0)</f>
        <v>Projektingenieur 8 (Bau)</v>
      </c>
      <c r="CZ48" s="125">
        <v>772</v>
      </c>
      <c r="DA48" s="33">
        <f>VLOOKUP($CZ48,Funktionsbezeichnungen,3,0)</f>
        <v>8</v>
      </c>
      <c r="DB48" s="83" t="str">
        <f>VLOOKUP($CZ48,Funktionsbezeichnungen,2,0)</f>
        <v>Projektingenieur 8 (Bau)</v>
      </c>
      <c r="DC48" s="125">
        <v>771</v>
      </c>
      <c r="DD48" s="33">
        <f>VLOOKUP($DC48,Funktionsbezeichnungen,3,0)</f>
        <v>7</v>
      </c>
      <c r="DE48" s="83" t="str">
        <f>VLOOKUP($DC48,Funktionsbezeichnungen,2,0)</f>
        <v>Projektingenieur 7 (Bau)</v>
      </c>
      <c r="DF48" s="20"/>
      <c r="DG48" s="33">
        <v>771</v>
      </c>
      <c r="DH48" s="33">
        <f>VLOOKUP($DG48,Funktionsbezeichnungen,3,0)</f>
        <v>7</v>
      </c>
      <c r="DI48" s="83" t="str">
        <f>VLOOKUP($DG48,Funktionsbezeichnungen,2,0)</f>
        <v>Projektingenieur 7 (Bau)</v>
      </c>
      <c r="DN48" s="126">
        <f t="shared" si="18"/>
        <v>4353</v>
      </c>
      <c r="DO48" s="156">
        <v>2</v>
      </c>
      <c r="DP48" s="126">
        <v>3</v>
      </c>
      <c r="DQ48" s="324" t="s">
        <v>968</v>
      </c>
      <c r="ES48" s="154">
        <v>9648</v>
      </c>
      <c r="ET48" s="126" t="s">
        <v>105</v>
      </c>
    </row>
    <row r="49" spans="1:150" s="126" customFormat="1" ht="15.75" x14ac:dyDescent="0.2">
      <c r="A49" s="319"/>
      <c r="B49" s="319"/>
      <c r="C49" s="319">
        <f t="shared" si="46"/>
        <v>1</v>
      </c>
      <c r="D49" s="320"/>
      <c r="E49" s="320">
        <v>1</v>
      </c>
      <c r="F49" s="321"/>
      <c r="G49" s="57"/>
      <c r="H49" s="57"/>
      <c r="I49" s="321"/>
      <c r="J49" s="57"/>
      <c r="K49" s="321"/>
      <c r="L49" s="321"/>
      <c r="M49" s="321"/>
      <c r="N49" s="322"/>
      <c r="O49" s="322"/>
      <c r="P49" s="109" t="s">
        <v>1140</v>
      </c>
      <c r="Q49" s="110" t="s">
        <v>1120</v>
      </c>
      <c r="R49" s="110" t="s">
        <v>1514</v>
      </c>
      <c r="S49" s="20" t="s">
        <v>1118</v>
      </c>
      <c r="T49" s="21">
        <v>1976</v>
      </c>
      <c r="U49" s="28" t="s">
        <v>1551</v>
      </c>
      <c r="V49" s="21">
        <v>2005</v>
      </c>
      <c r="W49" s="25"/>
      <c r="X49" s="138"/>
      <c r="Y49" s="287"/>
      <c r="Z49" s="28"/>
      <c r="AA49" s="284">
        <f t="shared" si="47"/>
        <v>13</v>
      </c>
      <c r="AB49" s="28" t="s">
        <v>1541</v>
      </c>
      <c r="AC49" s="290">
        <v>2015</v>
      </c>
      <c r="AD49" s="162" t="s">
        <v>1043</v>
      </c>
      <c r="AE49" s="304"/>
      <c r="AF49" s="16" t="s">
        <v>1213</v>
      </c>
      <c r="AG49" s="318"/>
      <c r="CJ49" s="335" t="str">
        <f t="shared" si="19"/>
        <v>anders</v>
      </c>
      <c r="CK49" s="126" t="str">
        <f t="shared" si="48"/>
        <v>Dick David</v>
      </c>
      <c r="CM49" s="126">
        <f t="shared" si="49"/>
        <v>13</v>
      </c>
      <c r="CN49" s="126" t="str">
        <f t="shared" si="50"/>
        <v xml:space="preserve"> C/B 2)</v>
      </c>
      <c r="CO49" s="138" t="str">
        <f t="shared" si="51"/>
        <v>C</v>
      </c>
      <c r="CP49" s="154">
        <v>4909</v>
      </c>
      <c r="CQ49" s="125">
        <v>773</v>
      </c>
      <c r="CR49" s="33">
        <f t="shared" si="32"/>
        <v>9</v>
      </c>
      <c r="CS49" s="83" t="str">
        <f t="shared" si="33"/>
        <v>Projektingenieur 9 (Bau)</v>
      </c>
      <c r="CT49" s="125">
        <v>772</v>
      </c>
      <c r="CU49" s="33">
        <f t="shared" si="42"/>
        <v>8</v>
      </c>
      <c r="CV49" s="83" t="str">
        <f t="shared" si="43"/>
        <v>Projektingenieur 8 (Bau)</v>
      </c>
      <c r="CW49" s="125"/>
      <c r="CX49" s="33"/>
      <c r="CY49" s="83"/>
      <c r="CZ49" s="125"/>
      <c r="DA49" s="33"/>
      <c r="DB49" s="83"/>
      <c r="DC49" s="125"/>
      <c r="DD49" s="33"/>
      <c r="DE49" s="83"/>
      <c r="DF49" s="20"/>
      <c r="DG49" s="33"/>
      <c r="DH49" s="33"/>
      <c r="DI49" s="83"/>
      <c r="DN49" s="126">
        <f t="shared" si="18"/>
        <v>4909</v>
      </c>
      <c r="DO49" s="156">
        <v>2</v>
      </c>
      <c r="DP49" s="126">
        <v>3</v>
      </c>
      <c r="DQ49" s="126" t="s">
        <v>952</v>
      </c>
      <c r="ES49" s="154">
        <v>4912</v>
      </c>
      <c r="ET49" s="126" t="s">
        <v>105</v>
      </c>
    </row>
    <row r="50" spans="1:150" s="126" customFormat="1" ht="15.75" x14ac:dyDescent="0.2">
      <c r="A50" s="319"/>
      <c r="B50" s="319"/>
      <c r="C50" s="319">
        <f t="shared" si="46"/>
        <v>1</v>
      </c>
      <c r="D50" s="320"/>
      <c r="E50" s="320">
        <v>1</v>
      </c>
      <c r="F50" s="321"/>
      <c r="G50" s="57"/>
      <c r="H50" s="57"/>
      <c r="I50" s="321"/>
      <c r="J50" s="57"/>
      <c r="K50" s="321"/>
      <c r="L50" s="321"/>
      <c r="M50" s="321"/>
      <c r="N50" s="322"/>
      <c r="O50" s="322"/>
      <c r="P50" s="109" t="s">
        <v>361</v>
      </c>
      <c r="Q50" s="110" t="s">
        <v>473</v>
      </c>
      <c r="R50" s="110" t="s">
        <v>1514</v>
      </c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138"/>
      <c r="Y50" s="287"/>
      <c r="Z50" s="28"/>
      <c r="AA50" s="284">
        <f t="shared" si="47"/>
        <v>12</v>
      </c>
      <c r="AB50" s="25" t="s">
        <v>671</v>
      </c>
      <c r="AC50" s="290">
        <v>2007</v>
      </c>
      <c r="AD50" s="162" t="s">
        <v>1043</v>
      </c>
      <c r="AE50" s="304"/>
      <c r="AF50" s="16" t="s">
        <v>373</v>
      </c>
      <c r="AG50" s="318"/>
      <c r="CJ50" s="335" t="str">
        <f t="shared" si="19"/>
        <v>anders</v>
      </c>
      <c r="CK50" s="126" t="str">
        <f t="shared" si="48"/>
        <v>Akdeniz Veysel</v>
      </c>
      <c r="CM50" s="156">
        <f t="shared" si="49"/>
        <v>12</v>
      </c>
      <c r="CN50" s="126" t="str">
        <f t="shared" si="50"/>
        <v xml:space="preserve"> C/B 2)</v>
      </c>
      <c r="CO50" s="138" t="str">
        <f t="shared" si="51"/>
        <v>C</v>
      </c>
      <c r="CP50" s="154">
        <v>4293</v>
      </c>
      <c r="CQ50" s="125">
        <v>773</v>
      </c>
      <c r="CR50" s="33">
        <f t="shared" si="32"/>
        <v>9</v>
      </c>
      <c r="CS50" s="83" t="str">
        <f t="shared" si="33"/>
        <v>Projektingenieur 9 (Bau)</v>
      </c>
      <c r="CT50" s="125">
        <v>772</v>
      </c>
      <c r="CU50" s="33">
        <f t="shared" si="42"/>
        <v>8</v>
      </c>
      <c r="CV50" s="83" t="str">
        <f t="shared" si="43"/>
        <v>Projektingenieur 8 (Bau)</v>
      </c>
      <c r="CW50" s="125">
        <v>772</v>
      </c>
      <c r="CX50" s="33">
        <f>VLOOKUP($CW50,Funktionsbezeichnungen,3,0)</f>
        <v>8</v>
      </c>
      <c r="CY50" s="83" t="str">
        <f>VLOOKUP($CW50,Funktionsbezeichnungen,2,0)</f>
        <v>Projektingenieur 8 (Bau)</v>
      </c>
      <c r="CZ50" s="125">
        <v>772</v>
      </c>
      <c r="DA50" s="33">
        <f>VLOOKUP($CZ50,Funktionsbezeichnungen,3,0)</f>
        <v>8</v>
      </c>
      <c r="DB50" s="83" t="str">
        <f>VLOOKUP($CZ50,Funktionsbezeichnungen,2,0)</f>
        <v>Projektingenieur 8 (Bau)</v>
      </c>
      <c r="DC50" s="125">
        <v>772</v>
      </c>
      <c r="DD50" s="33">
        <f>VLOOKUP($DC50,Funktionsbezeichnungen,3,0)</f>
        <v>8</v>
      </c>
      <c r="DE50" s="83" t="str">
        <f>VLOOKUP($DC50,Funktionsbezeichnungen,2,0)</f>
        <v>Projektingenieur 8 (Bau)</v>
      </c>
      <c r="DF50" s="20"/>
      <c r="DG50" s="33">
        <v>771</v>
      </c>
      <c r="DH50" s="33">
        <f>VLOOKUP($DG50,Funktionsbezeichnungen,3,0)</f>
        <v>7</v>
      </c>
      <c r="DI50" s="83" t="str">
        <f>VLOOKUP($DG50,Funktionsbezeichnungen,2,0)</f>
        <v>Projektingenieur 7 (Bau)</v>
      </c>
      <c r="DN50" s="126">
        <f t="shared" si="18"/>
        <v>4293</v>
      </c>
      <c r="DO50" s="156">
        <v>2</v>
      </c>
      <c r="DP50" s="126">
        <v>3</v>
      </c>
      <c r="DQ50" s="126" t="s">
        <v>951</v>
      </c>
      <c r="ES50" s="154">
        <v>4909</v>
      </c>
      <c r="ET50" s="126" t="s">
        <v>105</v>
      </c>
    </row>
    <row r="51" spans="1:150" s="126" customFormat="1" ht="15.75" x14ac:dyDescent="0.2">
      <c r="A51" s="319"/>
      <c r="B51" s="319"/>
      <c r="C51" s="319">
        <f t="shared" si="46"/>
        <v>1</v>
      </c>
      <c r="D51" s="320"/>
      <c r="E51" s="320">
        <v>1</v>
      </c>
      <c r="F51" s="321"/>
      <c r="G51" s="57"/>
      <c r="H51" s="57"/>
      <c r="I51" s="321"/>
      <c r="J51" s="57"/>
      <c r="K51" s="321"/>
      <c r="L51" s="321"/>
      <c r="M51" s="321"/>
      <c r="N51" s="322"/>
      <c r="O51" s="322"/>
      <c r="P51" s="109" t="s">
        <v>358</v>
      </c>
      <c r="Q51" s="110" t="s">
        <v>932</v>
      </c>
      <c r="R51" s="110" t="s">
        <v>1514</v>
      </c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138">
        <v>2008</v>
      </c>
      <c r="Y51" s="287"/>
      <c r="Z51" s="28"/>
      <c r="AA51" s="284">
        <f t="shared" si="47"/>
        <v>11</v>
      </c>
      <c r="AB51" s="25" t="s">
        <v>1079</v>
      </c>
      <c r="AC51" s="290">
        <v>2013</v>
      </c>
      <c r="AD51" s="162" t="s">
        <v>1043</v>
      </c>
      <c r="AE51" s="304"/>
      <c r="AF51" s="16" t="s">
        <v>373</v>
      </c>
      <c r="AG51" s="318"/>
      <c r="CJ51" s="335" t="str">
        <f t="shared" si="19"/>
        <v>anders</v>
      </c>
      <c r="CK51" s="126" t="str">
        <f t="shared" si="48"/>
        <v>Noordam Philipp</v>
      </c>
      <c r="CM51" s="156">
        <f t="shared" si="49"/>
        <v>11</v>
      </c>
      <c r="CN51" s="126" t="str">
        <f t="shared" si="50"/>
        <v xml:space="preserve"> C/B 2)</v>
      </c>
      <c r="CO51" s="138" t="str">
        <f t="shared" si="51"/>
        <v>C</v>
      </c>
      <c r="CP51" s="154">
        <v>4312</v>
      </c>
      <c r="CQ51" s="125">
        <v>773</v>
      </c>
      <c r="CR51" s="33">
        <f t="shared" si="32"/>
        <v>9</v>
      </c>
      <c r="CS51" s="83" t="str">
        <f t="shared" si="33"/>
        <v>Projektingenieur 9 (Bau)</v>
      </c>
      <c r="CT51" s="125">
        <v>772</v>
      </c>
      <c r="CU51" s="33">
        <f>VLOOKUP($CT51,Funktionsbezeichnungen,3,0)</f>
        <v>8</v>
      </c>
      <c r="CV51" s="83" t="str">
        <f>VLOOKUP($CT51,Funktionsbezeichnungen,2,0)</f>
        <v>Projektingenieur 8 (Bau)</v>
      </c>
      <c r="CW51" s="125">
        <v>772</v>
      </c>
      <c r="CX51" s="33">
        <f>VLOOKUP($CW51,Funktionsbezeichnungen,3,0)</f>
        <v>8</v>
      </c>
      <c r="CY51" s="83" t="str">
        <f>VLOOKUP($CW51,Funktionsbezeichnungen,2,0)</f>
        <v>Projektingenieur 8 (Bau)</v>
      </c>
      <c r="CZ51" s="125"/>
      <c r="DA51" s="33"/>
      <c r="DB51" s="83"/>
      <c r="DC51" s="125"/>
      <c r="DD51" s="33"/>
      <c r="DE51" s="83"/>
      <c r="DF51" s="20"/>
      <c r="DG51" s="33"/>
      <c r="DH51" s="33"/>
      <c r="DI51" s="83"/>
      <c r="DN51" s="126">
        <f t="shared" si="18"/>
        <v>4312</v>
      </c>
      <c r="DO51" s="156">
        <v>2</v>
      </c>
      <c r="DP51" s="126">
        <v>2</v>
      </c>
      <c r="DQ51" s="126" t="s">
        <v>951</v>
      </c>
      <c r="ES51" s="154">
        <v>4353</v>
      </c>
      <c r="ET51" s="126" t="s">
        <v>105</v>
      </c>
    </row>
    <row r="52" spans="1:150" s="126" customFormat="1" x14ac:dyDescent="0.2">
      <c r="A52" s="319"/>
      <c r="B52" s="319"/>
      <c r="C52" s="319">
        <f t="shared" si="46"/>
        <v>1</v>
      </c>
      <c r="D52" s="320"/>
      <c r="E52" s="320">
        <v>1</v>
      </c>
      <c r="F52" s="321"/>
      <c r="G52" s="57"/>
      <c r="H52" s="57">
        <v>1</v>
      </c>
      <c r="I52" s="321"/>
      <c r="J52" s="57"/>
      <c r="K52" s="321"/>
      <c r="L52" s="321"/>
      <c r="M52" s="321"/>
      <c r="N52" s="322"/>
      <c r="O52" s="322"/>
      <c r="P52" s="109" t="s">
        <v>361</v>
      </c>
      <c r="Q52" s="110" t="s">
        <v>447</v>
      </c>
      <c r="R52" s="110" t="s">
        <v>1514</v>
      </c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138"/>
      <c r="Y52" s="287"/>
      <c r="Z52" s="28" t="s">
        <v>547</v>
      </c>
      <c r="AA52" s="284">
        <f t="shared" si="47"/>
        <v>42</v>
      </c>
      <c r="AB52" s="25" t="s">
        <v>671</v>
      </c>
      <c r="AC52" s="290">
        <v>1987</v>
      </c>
      <c r="AD52" s="21" t="s">
        <v>105</v>
      </c>
      <c r="AE52" s="304"/>
      <c r="AF52" s="16" t="s">
        <v>415</v>
      </c>
      <c r="AG52" s="318"/>
      <c r="CJ52" s="126" t="str">
        <f>IF(CN52=CO52,"","anders")</f>
        <v/>
      </c>
      <c r="CK52" s="126" t="str">
        <f t="shared" si="48"/>
        <v>Buser Edi</v>
      </c>
      <c r="CM52" s="126">
        <f t="shared" si="49"/>
        <v>42</v>
      </c>
      <c r="CN52" s="126" t="str">
        <f t="shared" si="50"/>
        <v>C</v>
      </c>
      <c r="CO52" s="138" t="str">
        <f t="shared" si="51"/>
        <v>C</v>
      </c>
      <c r="CP52" s="154">
        <v>3160</v>
      </c>
      <c r="CQ52" s="125">
        <v>772</v>
      </c>
      <c r="CR52" s="33">
        <f t="shared" si="32"/>
        <v>8</v>
      </c>
      <c r="CS52" s="83" t="str">
        <f t="shared" si="33"/>
        <v>Projektingenieur 8 (Bau)</v>
      </c>
      <c r="CT52" s="125">
        <v>772</v>
      </c>
      <c r="CU52" s="33">
        <f>VLOOKUP($CT52,Funktionsbezeichnungen,3,0)</f>
        <v>8</v>
      </c>
      <c r="CV52" s="83" t="str">
        <f>VLOOKUP($CT52,Funktionsbezeichnungen,2,0)</f>
        <v>Projektingenieur 8 (Bau)</v>
      </c>
      <c r="CW52" s="125">
        <v>772</v>
      </c>
      <c r="CX52" s="33">
        <f>VLOOKUP($CW52,Funktionsbezeichnungen,3,0)</f>
        <v>8</v>
      </c>
      <c r="CY52" s="83" t="str">
        <f>VLOOKUP($CW52,Funktionsbezeichnungen,2,0)</f>
        <v>Projektingenieur 8 (Bau)</v>
      </c>
      <c r="CZ52" s="125">
        <v>772</v>
      </c>
      <c r="DA52" s="33">
        <f>VLOOKUP($CZ52,Funktionsbezeichnungen,3,0)</f>
        <v>8</v>
      </c>
      <c r="DB52" s="83" t="str">
        <f>VLOOKUP($CZ52,Funktionsbezeichnungen,2,0)</f>
        <v>Projektingenieur 8 (Bau)</v>
      </c>
      <c r="DC52" s="125">
        <v>772</v>
      </c>
      <c r="DD52" s="33">
        <f>VLOOKUP($DC52,Funktionsbezeichnungen,3,0)</f>
        <v>8</v>
      </c>
      <c r="DE52" s="83" t="str">
        <f>VLOOKUP($DC52,Funktionsbezeichnungen,2,0)</f>
        <v>Projektingenieur 8 (Bau)</v>
      </c>
      <c r="DF52" s="20"/>
      <c r="DG52" s="33">
        <v>772</v>
      </c>
      <c r="DH52" s="33">
        <f>VLOOKUP($DG52,Funktionsbezeichnungen,3,0)</f>
        <v>8</v>
      </c>
      <c r="DI52" s="83" t="str">
        <f>VLOOKUP($DG52,Funktionsbezeichnungen,2,0)</f>
        <v>Projektingenieur 8 (Bau)</v>
      </c>
      <c r="DN52" s="126">
        <f>+CP52</f>
        <v>3160</v>
      </c>
      <c r="DO52" s="156">
        <v>2</v>
      </c>
      <c r="DP52" s="126">
        <v>3</v>
      </c>
      <c r="DQ52" s="126" t="s">
        <v>951</v>
      </c>
      <c r="ES52" s="154">
        <v>4293</v>
      </c>
      <c r="ET52" s="126" t="s">
        <v>105</v>
      </c>
    </row>
    <row r="53" spans="1:150" s="126" customFormat="1" ht="27" x14ac:dyDescent="0.2">
      <c r="A53" s="319"/>
      <c r="B53" s="319"/>
      <c r="C53" s="319">
        <f t="shared" si="46"/>
        <v>1</v>
      </c>
      <c r="D53" s="320">
        <v>1</v>
      </c>
      <c r="E53" s="320"/>
      <c r="F53" s="321"/>
      <c r="G53" s="57"/>
      <c r="H53" s="57"/>
      <c r="I53" s="321"/>
      <c r="J53" s="57"/>
      <c r="K53" s="321"/>
      <c r="L53" s="321"/>
      <c r="M53" s="321"/>
      <c r="N53" s="322">
        <v>1</v>
      </c>
      <c r="O53" s="322"/>
      <c r="P53" s="109" t="s">
        <v>361</v>
      </c>
      <c r="Q53" s="109" t="s">
        <v>566</v>
      </c>
      <c r="R53" s="109" t="s">
        <v>1514</v>
      </c>
      <c r="S53" s="20" t="s">
        <v>561</v>
      </c>
      <c r="T53" s="21">
        <v>1975</v>
      </c>
      <c r="U53" s="28" t="s">
        <v>562</v>
      </c>
      <c r="V53" s="21">
        <v>2004</v>
      </c>
      <c r="W53" s="25"/>
      <c r="X53" s="138"/>
      <c r="Y53" s="287"/>
      <c r="Z53" s="28" t="s">
        <v>564</v>
      </c>
      <c r="AA53" s="284">
        <f t="shared" si="47"/>
        <v>14</v>
      </c>
      <c r="AB53" s="28" t="s">
        <v>565</v>
      </c>
      <c r="AC53" s="290"/>
      <c r="AD53" s="21" t="s">
        <v>105</v>
      </c>
      <c r="AE53" s="304"/>
      <c r="AF53" s="285" t="s">
        <v>1078</v>
      </c>
      <c r="AG53" s="318"/>
      <c r="CJ53" s="126" t="str">
        <f t="shared" si="19"/>
        <v/>
      </c>
      <c r="CK53" s="126" t="str">
        <f t="shared" si="48"/>
        <v>That Pueng</v>
      </c>
      <c r="CM53" s="126">
        <f t="shared" si="49"/>
        <v>14</v>
      </c>
      <c r="CN53" s="126" t="str">
        <f t="shared" si="50"/>
        <v>C</v>
      </c>
      <c r="CO53" s="138" t="str">
        <f t="shared" si="51"/>
        <v>C</v>
      </c>
      <c r="CP53" s="154">
        <v>4345</v>
      </c>
      <c r="CQ53" s="125" t="s">
        <v>711</v>
      </c>
      <c r="CR53" s="33"/>
      <c r="CS53" s="83"/>
      <c r="CT53" s="125" t="s">
        <v>711</v>
      </c>
      <c r="CU53" s="33"/>
      <c r="CV53" s="83"/>
      <c r="CW53" s="125">
        <v>782</v>
      </c>
      <c r="CX53" s="33">
        <f>VLOOKUP($CW53,Funktionsbezeichnungen,3,0)</f>
        <v>8</v>
      </c>
      <c r="CY53" s="83" t="str">
        <f>VLOOKUP($CW53,Funktionsbezeichnungen,2,0)</f>
        <v>Projektingenieur 8 (Umwelt)</v>
      </c>
      <c r="CZ53" s="125">
        <v>782</v>
      </c>
      <c r="DA53" s="33">
        <f>VLOOKUP($CZ53,Funktionsbezeichnungen,3,0)</f>
        <v>8</v>
      </c>
      <c r="DB53" s="83" t="str">
        <f>VLOOKUP($CZ53,Funktionsbezeichnungen,2,0)</f>
        <v>Projektingenieur 8 (Umwelt)</v>
      </c>
      <c r="DC53" s="125">
        <v>782</v>
      </c>
      <c r="DD53" s="33">
        <f>VLOOKUP($DC53,Funktionsbezeichnungen,3,0)</f>
        <v>8</v>
      </c>
      <c r="DE53" s="83" t="str">
        <f>VLOOKUP($DC53,Funktionsbezeichnungen,2,0)</f>
        <v>Projektingenieur 8 (Umwelt)</v>
      </c>
      <c r="DF53" s="20"/>
      <c r="DG53" s="33">
        <v>781</v>
      </c>
      <c r="DH53" s="33">
        <f>VLOOKUP($DG53,Funktionsbezeichnungen,3,0)</f>
        <v>7</v>
      </c>
      <c r="DI53" s="83" t="str">
        <f>VLOOKUP($DG53,Funktionsbezeichnungen,2,0)</f>
        <v>Projektingenieur 7 (Umwelt)</v>
      </c>
      <c r="DN53" s="126">
        <f>+CP53</f>
        <v>4345</v>
      </c>
      <c r="DO53" s="156">
        <v>1</v>
      </c>
      <c r="DP53" s="126">
        <v>2</v>
      </c>
      <c r="DQ53" s="126" t="s">
        <v>952</v>
      </c>
      <c r="ES53" s="154">
        <v>4312</v>
      </c>
      <c r="ET53" s="126" t="s">
        <v>105</v>
      </c>
    </row>
    <row r="54" spans="1:150" s="126" customFormat="1" x14ac:dyDescent="0.2">
      <c r="A54" s="319"/>
      <c r="B54" s="319">
        <v>1</v>
      </c>
      <c r="C54" s="319">
        <f t="shared" si="46"/>
        <v>1</v>
      </c>
      <c r="D54" s="320"/>
      <c r="E54" s="320">
        <v>1</v>
      </c>
      <c r="F54" s="321"/>
      <c r="G54" s="57"/>
      <c r="H54" s="57"/>
      <c r="I54" s="321"/>
      <c r="J54" s="57"/>
      <c r="K54" s="321"/>
      <c r="L54" s="321"/>
      <c r="M54" s="321"/>
      <c r="N54" s="322"/>
      <c r="O54" s="322"/>
      <c r="P54" s="109" t="s">
        <v>359</v>
      </c>
      <c r="Q54" s="110" t="s">
        <v>1262</v>
      </c>
      <c r="R54" s="110" t="s">
        <v>1514</v>
      </c>
      <c r="S54" s="20" t="s">
        <v>1572</v>
      </c>
      <c r="T54" s="21">
        <v>1981</v>
      </c>
      <c r="U54" s="28" t="s">
        <v>1063</v>
      </c>
      <c r="V54" s="21">
        <v>2005</v>
      </c>
      <c r="W54" s="25"/>
      <c r="X54" s="138"/>
      <c r="Y54" s="287"/>
      <c r="Z54" s="28"/>
      <c r="AA54" s="284">
        <f t="shared" si="47"/>
        <v>13</v>
      </c>
      <c r="AB54" s="25" t="s">
        <v>916</v>
      </c>
      <c r="AC54" s="290">
        <v>2017</v>
      </c>
      <c r="AD54" s="21" t="s">
        <v>105</v>
      </c>
      <c r="AE54" s="304"/>
      <c r="AF54" s="16" t="s">
        <v>375</v>
      </c>
      <c r="AG54" s="318"/>
      <c r="CJ54" s="323" t="e">
        <f t="shared" si="19"/>
        <v>#N/A</v>
      </c>
      <c r="CK54" s="276" t="str">
        <f t="shared" si="48"/>
        <v>Mendoza Maria del Mar</v>
      </c>
      <c r="CM54" s="156">
        <f t="shared" si="49"/>
        <v>13</v>
      </c>
      <c r="CN54" s="156" t="str">
        <f t="shared" si="50"/>
        <v>C</v>
      </c>
      <c r="CO54" s="138" t="e">
        <f t="shared" si="51"/>
        <v>#N/A</v>
      </c>
      <c r="CP54" s="222">
        <v>4326</v>
      </c>
      <c r="CQ54" s="125">
        <v>772</v>
      </c>
      <c r="CR54" s="33">
        <f t="shared" ref="CR54:CR85" si="52">VLOOKUP($CQ54,Funktionsbezeichnungen,3,0)</f>
        <v>8</v>
      </c>
      <c r="CS54" s="83" t="str">
        <f t="shared" ref="CS54:CS85" si="53">VLOOKUP($CQ54,Funktionsbezeichnungen,2,0)</f>
        <v>Projektingenieur 8 (Bau)</v>
      </c>
      <c r="CT54" s="125"/>
      <c r="CU54" s="33"/>
      <c r="CV54" s="83"/>
      <c r="CW54" s="125"/>
      <c r="CX54" s="33"/>
      <c r="CY54" s="83"/>
      <c r="CZ54" s="125"/>
      <c r="DA54" s="33"/>
      <c r="DB54" s="83"/>
      <c r="DC54" s="125"/>
      <c r="DD54" s="33"/>
      <c r="DE54" s="83"/>
      <c r="DF54" s="20"/>
      <c r="DG54" s="33"/>
      <c r="DH54" s="33"/>
      <c r="DI54" s="83"/>
      <c r="DN54" s="126">
        <f>+CP54</f>
        <v>4326</v>
      </c>
      <c r="DO54" s="156">
        <v>2</v>
      </c>
      <c r="DP54" s="126">
        <v>3</v>
      </c>
      <c r="DQ54" s="126" t="s">
        <v>951</v>
      </c>
      <c r="ES54" s="154">
        <v>9677</v>
      </c>
      <c r="ET54" s="126" t="s">
        <v>105</v>
      </c>
    </row>
    <row r="55" spans="1:150" s="126" customFormat="1" ht="27" x14ac:dyDescent="0.2">
      <c r="A55" s="319"/>
      <c r="B55" s="319"/>
      <c r="C55" s="319">
        <f t="shared" si="46"/>
        <v>1</v>
      </c>
      <c r="D55" s="320"/>
      <c r="E55" s="320">
        <v>1</v>
      </c>
      <c r="F55" s="321"/>
      <c r="G55" s="57"/>
      <c r="H55" s="57"/>
      <c r="I55" s="321"/>
      <c r="J55" s="57"/>
      <c r="K55" s="321"/>
      <c r="L55" s="321"/>
      <c r="M55" s="321"/>
      <c r="N55" s="322"/>
      <c r="O55" s="322"/>
      <c r="P55" s="109" t="s">
        <v>1140</v>
      </c>
      <c r="Q55" s="110" t="s">
        <v>598</v>
      </c>
      <c r="R55" s="110" t="s">
        <v>1514</v>
      </c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138">
        <v>2009</v>
      </c>
      <c r="Y55" s="287"/>
      <c r="Z55" s="28" t="s">
        <v>1023</v>
      </c>
      <c r="AA55" s="284">
        <f t="shared" si="47"/>
        <v>10</v>
      </c>
      <c r="AB55" s="25" t="s">
        <v>1543</v>
      </c>
      <c r="AC55" s="290">
        <v>2009</v>
      </c>
      <c r="AD55" s="21" t="s">
        <v>105</v>
      </c>
      <c r="AE55" s="304"/>
      <c r="AF55" s="16" t="s">
        <v>1544</v>
      </c>
      <c r="AG55" s="318"/>
      <c r="CJ55" s="126" t="str">
        <f t="shared" si="19"/>
        <v/>
      </c>
      <c r="CK55" s="126" t="str">
        <f t="shared" si="48"/>
        <v>Wieland Manuel</v>
      </c>
      <c r="CM55" s="156">
        <f t="shared" si="49"/>
        <v>10</v>
      </c>
      <c r="CN55" s="126" t="str">
        <f t="shared" si="50"/>
        <v>C</v>
      </c>
      <c r="CO55" s="138" t="str">
        <f t="shared" si="51"/>
        <v>C</v>
      </c>
      <c r="CP55" s="154">
        <v>9698</v>
      </c>
      <c r="CQ55" s="125">
        <v>772</v>
      </c>
      <c r="CR55" s="33">
        <f t="shared" si="52"/>
        <v>8</v>
      </c>
      <c r="CS55" s="83" t="str">
        <f t="shared" si="53"/>
        <v>Projektingenieur 8 (Bau)</v>
      </c>
      <c r="CT55" s="125">
        <v>772</v>
      </c>
      <c r="CU55" s="33">
        <f>VLOOKUP($CT55,Funktionsbezeichnungen,3,0)</f>
        <v>8</v>
      </c>
      <c r="CV55" s="83" t="str">
        <f>VLOOKUP($CT55,Funktionsbezeichnungen,2,0)</f>
        <v>Projektingenieur 8 (Bau)</v>
      </c>
      <c r="CW55" s="125">
        <v>772</v>
      </c>
      <c r="CX55" s="33">
        <f>VLOOKUP($CW55,Funktionsbezeichnungen,3,0)</f>
        <v>8</v>
      </c>
      <c r="CY55" s="83" t="str">
        <f>VLOOKUP($CW55,Funktionsbezeichnungen,2,0)</f>
        <v>Projektingenieur 8 (Bau)</v>
      </c>
      <c r="CZ55" s="125">
        <v>771</v>
      </c>
      <c r="DA55" s="33">
        <f>VLOOKUP($CZ55,Funktionsbezeichnungen,3,0)</f>
        <v>7</v>
      </c>
      <c r="DB55" s="83" t="str">
        <f>VLOOKUP($CZ55,Funktionsbezeichnungen,2,0)</f>
        <v>Projektingenieur 7 (Bau)</v>
      </c>
      <c r="DC55" s="125">
        <v>771</v>
      </c>
      <c r="DD55" s="33">
        <f>VLOOKUP($DC55,Funktionsbezeichnungen,3,0)</f>
        <v>7</v>
      </c>
      <c r="DE55" s="83" t="str">
        <f>VLOOKUP($DC55,Funktionsbezeichnungen,2,0)</f>
        <v>Projektingenieur 7 (Bau)</v>
      </c>
      <c r="DF55" s="20"/>
      <c r="DG55" s="33">
        <v>771</v>
      </c>
      <c r="DH55" s="33">
        <f>VLOOKUP($DG55,Funktionsbezeichnungen,3,0)</f>
        <v>7</v>
      </c>
      <c r="DI55" s="83" t="str">
        <f>VLOOKUP($DG55,Funktionsbezeichnungen,2,0)</f>
        <v>Projektingenieur 7 (Bau)</v>
      </c>
      <c r="DN55" s="126">
        <f t="shared" si="18"/>
        <v>9698</v>
      </c>
      <c r="DO55" s="156">
        <v>2</v>
      </c>
      <c r="DP55" s="126">
        <v>2</v>
      </c>
      <c r="DQ55" s="126" t="s">
        <v>951</v>
      </c>
      <c r="ES55" s="154">
        <v>9698</v>
      </c>
      <c r="ET55" s="126" t="s">
        <v>105</v>
      </c>
    </row>
    <row r="56" spans="1:150" s="126" customFormat="1" x14ac:dyDescent="0.2">
      <c r="A56" s="319"/>
      <c r="B56" s="319"/>
      <c r="C56" s="319">
        <f t="shared" si="46"/>
        <v>1</v>
      </c>
      <c r="D56" s="320"/>
      <c r="E56" s="320">
        <v>1</v>
      </c>
      <c r="F56" s="321"/>
      <c r="G56" s="57"/>
      <c r="H56" s="57"/>
      <c r="I56" s="321"/>
      <c r="J56" s="57"/>
      <c r="K56" s="321"/>
      <c r="L56" s="321"/>
      <c r="M56" s="321"/>
      <c r="N56" s="322"/>
      <c r="O56" s="322"/>
      <c r="P56" s="109" t="s">
        <v>358</v>
      </c>
      <c r="Q56" s="110" t="s">
        <v>1187</v>
      </c>
      <c r="R56" s="110" t="s">
        <v>1514</v>
      </c>
      <c r="S56" s="20" t="s">
        <v>1188</v>
      </c>
      <c r="T56" s="21">
        <v>1983</v>
      </c>
      <c r="U56" s="28" t="s">
        <v>1556</v>
      </c>
      <c r="V56" s="21">
        <v>2008</v>
      </c>
      <c r="W56" s="25"/>
      <c r="X56" s="138"/>
      <c r="Y56" s="287"/>
      <c r="Z56" s="28"/>
      <c r="AA56" s="284">
        <f t="shared" si="47"/>
        <v>10</v>
      </c>
      <c r="AB56" s="25" t="s">
        <v>698</v>
      </c>
      <c r="AC56" s="290">
        <v>2016</v>
      </c>
      <c r="AD56" s="21" t="s">
        <v>105</v>
      </c>
      <c r="AE56" s="304"/>
      <c r="AF56" s="16" t="s">
        <v>375</v>
      </c>
      <c r="AG56" s="318"/>
      <c r="CJ56" s="323" t="str">
        <f t="shared" si="19"/>
        <v>anders</v>
      </c>
      <c r="CK56" s="126" t="str">
        <f t="shared" si="48"/>
        <v>Skucek Axel</v>
      </c>
      <c r="CM56" s="156">
        <f t="shared" si="49"/>
        <v>10</v>
      </c>
      <c r="CN56" s="156" t="str">
        <f t="shared" si="50"/>
        <v>C</v>
      </c>
      <c r="CO56" s="138" t="str">
        <f t="shared" si="51"/>
        <v>D</v>
      </c>
      <c r="CP56" s="154">
        <v>4322</v>
      </c>
      <c r="CQ56" s="125">
        <v>772</v>
      </c>
      <c r="CR56" s="33">
        <f t="shared" si="52"/>
        <v>8</v>
      </c>
      <c r="CS56" s="83" t="str">
        <f t="shared" si="53"/>
        <v>Projektingenieur 8 (Bau)</v>
      </c>
      <c r="CT56" s="125"/>
      <c r="CU56" s="33"/>
      <c r="CV56" s="83"/>
      <c r="CW56" s="125"/>
      <c r="CX56" s="33"/>
      <c r="CY56" s="83"/>
      <c r="CZ56" s="125"/>
      <c r="DA56" s="33"/>
      <c r="DB56" s="83"/>
      <c r="DC56" s="125"/>
      <c r="DD56" s="33"/>
      <c r="DE56" s="83"/>
      <c r="DF56" s="20"/>
      <c r="DG56" s="33"/>
      <c r="DH56" s="33"/>
      <c r="DI56" s="83"/>
      <c r="DN56" s="126">
        <f t="shared" si="18"/>
        <v>4322</v>
      </c>
      <c r="DO56" s="156">
        <v>2</v>
      </c>
      <c r="DP56" s="126">
        <v>3</v>
      </c>
      <c r="DQ56" s="126" t="s">
        <v>951</v>
      </c>
      <c r="ES56" s="154">
        <v>4311</v>
      </c>
      <c r="ET56" s="126" t="s">
        <v>105</v>
      </c>
    </row>
    <row r="57" spans="1:150" s="126" customFormat="1" x14ac:dyDescent="0.2">
      <c r="A57" s="319"/>
      <c r="B57" s="319"/>
      <c r="C57" s="319">
        <f t="shared" si="46"/>
        <v>1</v>
      </c>
      <c r="D57" s="320"/>
      <c r="E57" s="320">
        <v>1</v>
      </c>
      <c r="F57" s="321"/>
      <c r="G57" s="57"/>
      <c r="H57" s="57"/>
      <c r="I57" s="321"/>
      <c r="J57" s="57"/>
      <c r="K57" s="321"/>
      <c r="L57" s="321"/>
      <c r="M57" s="321"/>
      <c r="N57" s="322"/>
      <c r="O57" s="322"/>
      <c r="P57" s="109" t="s">
        <v>1303</v>
      </c>
      <c r="Q57" s="110" t="s">
        <v>567</v>
      </c>
      <c r="R57" s="110" t="s">
        <v>1514</v>
      </c>
      <c r="S57" s="20" t="s">
        <v>213</v>
      </c>
      <c r="T57" s="21">
        <v>1985</v>
      </c>
      <c r="U57" s="28" t="s">
        <v>1552</v>
      </c>
      <c r="V57" s="21">
        <v>2008</v>
      </c>
      <c r="W57" s="25" t="s">
        <v>1181</v>
      </c>
      <c r="X57" s="138">
        <v>2013</v>
      </c>
      <c r="Y57" s="287"/>
      <c r="Z57" s="28" t="s">
        <v>1023</v>
      </c>
      <c r="AA57" s="284">
        <f t="shared" si="47"/>
        <v>10</v>
      </c>
      <c r="AB57" s="25" t="s">
        <v>666</v>
      </c>
      <c r="AC57" s="290">
        <v>2009</v>
      </c>
      <c r="AD57" s="21" t="s">
        <v>105</v>
      </c>
      <c r="AE57" s="304"/>
      <c r="AF57" s="16" t="s">
        <v>1213</v>
      </c>
      <c r="AG57" s="318"/>
      <c r="CJ57" s="126" t="str">
        <f t="shared" si="19"/>
        <v/>
      </c>
      <c r="CK57" s="126" t="str">
        <f t="shared" si="48"/>
        <v>Imesch Reto</v>
      </c>
      <c r="CM57" s="156">
        <f t="shared" si="49"/>
        <v>10</v>
      </c>
      <c r="CN57" s="126" t="str">
        <f t="shared" si="50"/>
        <v>C</v>
      </c>
      <c r="CO57" s="138" t="str">
        <f t="shared" si="51"/>
        <v>C</v>
      </c>
      <c r="CP57" s="154">
        <v>9677</v>
      </c>
      <c r="CQ57" s="125">
        <v>772</v>
      </c>
      <c r="CR57" s="33">
        <f t="shared" si="52"/>
        <v>8</v>
      </c>
      <c r="CS57" s="83" t="str">
        <f t="shared" si="53"/>
        <v>Projektingenieur 8 (Bau)</v>
      </c>
      <c r="CT57" s="125">
        <v>772</v>
      </c>
      <c r="CU57" s="33">
        <f t="shared" ref="CU57:CU65" si="54">VLOOKUP($CT57,Funktionsbezeichnungen,3,0)</f>
        <v>8</v>
      </c>
      <c r="CV57" s="83" t="str">
        <f t="shared" ref="CV57:CV65" si="55">VLOOKUP($CT57,Funktionsbezeichnungen,2,0)</f>
        <v>Projektingenieur 8 (Bau)</v>
      </c>
      <c r="CW57" s="125">
        <v>772</v>
      </c>
      <c r="CX57" s="33">
        <f>VLOOKUP($CW57,Funktionsbezeichnungen,3,0)</f>
        <v>8</v>
      </c>
      <c r="CY57" s="83" t="str">
        <f>VLOOKUP($CW57,Funktionsbezeichnungen,2,0)</f>
        <v>Projektingenieur 8 (Bau)</v>
      </c>
      <c r="CZ57" s="125">
        <v>772</v>
      </c>
      <c r="DA57" s="33">
        <f>VLOOKUP($CZ57,Funktionsbezeichnungen,3,0)</f>
        <v>8</v>
      </c>
      <c r="DB57" s="83" t="str">
        <f>VLOOKUP($CZ57,Funktionsbezeichnungen,2,0)</f>
        <v>Projektingenieur 8 (Bau)</v>
      </c>
      <c r="DC57" s="125">
        <v>771</v>
      </c>
      <c r="DD57" s="33">
        <f>VLOOKUP($DC57,Funktionsbezeichnungen,3,0)</f>
        <v>7</v>
      </c>
      <c r="DE57" s="83" t="str">
        <f>VLOOKUP($DC57,Funktionsbezeichnungen,2,0)</f>
        <v>Projektingenieur 7 (Bau)</v>
      </c>
      <c r="DF57" s="20"/>
      <c r="DG57" s="33">
        <v>771</v>
      </c>
      <c r="DH57" s="33">
        <f>VLOOKUP($DG57,Funktionsbezeichnungen,3,0)</f>
        <v>7</v>
      </c>
      <c r="DI57" s="83" t="str">
        <f>VLOOKUP($DG57,Funktionsbezeichnungen,2,0)</f>
        <v>Projektingenieur 7 (Bau)</v>
      </c>
      <c r="DN57" s="126">
        <f t="shared" si="18"/>
        <v>9677</v>
      </c>
      <c r="DO57" s="156">
        <v>2</v>
      </c>
      <c r="DP57" s="126">
        <v>3</v>
      </c>
      <c r="DQ57" s="126" t="s">
        <v>951</v>
      </c>
      <c r="ES57" s="154">
        <v>8565</v>
      </c>
      <c r="ET57" s="126" t="s">
        <v>105</v>
      </c>
    </row>
    <row r="58" spans="1:150" s="126" customFormat="1" ht="27" x14ac:dyDescent="0.2">
      <c r="A58" s="319"/>
      <c r="B58" s="319"/>
      <c r="C58" s="319" t="str">
        <f t="shared" si="46"/>
        <v/>
      </c>
      <c r="D58" s="320">
        <v>1</v>
      </c>
      <c r="E58" s="320"/>
      <c r="F58" s="321"/>
      <c r="G58" s="57"/>
      <c r="H58" s="57"/>
      <c r="I58" s="321"/>
      <c r="J58" s="57"/>
      <c r="K58" s="321"/>
      <c r="L58" s="321"/>
      <c r="M58" s="321"/>
      <c r="N58" s="322"/>
      <c r="O58" s="322"/>
      <c r="P58" s="109" t="s">
        <v>361</v>
      </c>
      <c r="Q58" s="110" t="s">
        <v>1046</v>
      </c>
      <c r="R58" s="110" t="s">
        <v>1514</v>
      </c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138">
        <v>2012</v>
      </c>
      <c r="Y58" s="287"/>
      <c r="Z58" s="28" t="s">
        <v>1180</v>
      </c>
      <c r="AA58" s="284">
        <f t="shared" si="47"/>
        <v>9</v>
      </c>
      <c r="AB58" s="25" t="s">
        <v>1561</v>
      </c>
      <c r="AC58" s="290">
        <v>2012</v>
      </c>
      <c r="AD58" s="21" t="s">
        <v>105</v>
      </c>
      <c r="AE58" s="304"/>
      <c r="AF58" s="16" t="s">
        <v>373</v>
      </c>
      <c r="AG58" s="318"/>
      <c r="CJ58" s="126" t="str">
        <f t="shared" si="19"/>
        <v/>
      </c>
      <c r="CK58" s="126" t="str">
        <f t="shared" si="48"/>
        <v>Baschong Clemens</v>
      </c>
      <c r="CM58" s="156">
        <f t="shared" si="49"/>
        <v>9</v>
      </c>
      <c r="CN58" s="126" t="str">
        <f t="shared" si="50"/>
        <v>C</v>
      </c>
      <c r="CO58" s="138" t="str">
        <f t="shared" si="51"/>
        <v>C</v>
      </c>
      <c r="CP58" s="154">
        <v>4311</v>
      </c>
      <c r="CQ58" s="125">
        <v>782</v>
      </c>
      <c r="CR58" s="33">
        <f t="shared" si="52"/>
        <v>8</v>
      </c>
      <c r="CS58" s="83" t="str">
        <f t="shared" si="53"/>
        <v>Projektingenieur 8 (Umwelt)</v>
      </c>
      <c r="CT58" s="125">
        <v>782</v>
      </c>
      <c r="CU58" s="33">
        <f t="shared" si="54"/>
        <v>8</v>
      </c>
      <c r="CV58" s="83" t="str">
        <f t="shared" si="55"/>
        <v>Projektingenieur 8 (Umwelt)</v>
      </c>
      <c r="CW58" s="125">
        <v>782</v>
      </c>
      <c r="CX58" s="33">
        <f>VLOOKUP($CW58,Funktionsbezeichnungen,3,0)</f>
        <v>8</v>
      </c>
      <c r="CY58" s="83" t="str">
        <f>VLOOKUP($CW58,Funktionsbezeichnungen,2,0)</f>
        <v>Projektingenieur 8 (Umwelt)</v>
      </c>
      <c r="CZ58" s="125"/>
      <c r="DA58" s="33"/>
      <c r="DB58" s="83"/>
      <c r="DC58" s="125"/>
      <c r="DD58" s="33"/>
      <c r="DE58" s="83"/>
      <c r="DF58" s="20"/>
      <c r="DG58" s="33"/>
      <c r="DH58" s="33"/>
      <c r="DI58" s="83"/>
      <c r="DN58" s="126">
        <f t="shared" si="18"/>
        <v>4311</v>
      </c>
      <c r="DO58" s="156">
        <v>2</v>
      </c>
      <c r="DP58" s="126">
        <v>2</v>
      </c>
      <c r="DQ58" s="126" t="s">
        <v>952</v>
      </c>
      <c r="ES58" s="154">
        <v>8569</v>
      </c>
      <c r="ET58" s="126" t="s">
        <v>105</v>
      </c>
    </row>
    <row r="59" spans="1:150" s="126" customFormat="1" x14ac:dyDescent="0.2">
      <c r="A59" s="319"/>
      <c r="B59" s="319"/>
      <c r="C59" s="319" t="str">
        <f t="shared" si="46"/>
        <v/>
      </c>
      <c r="D59" s="320"/>
      <c r="E59" s="320">
        <v>1</v>
      </c>
      <c r="F59" s="321"/>
      <c r="G59" s="57"/>
      <c r="H59" s="57"/>
      <c r="I59" s="321"/>
      <c r="J59" s="57"/>
      <c r="K59" s="321"/>
      <c r="L59" s="321"/>
      <c r="M59" s="321"/>
      <c r="N59" s="322"/>
      <c r="O59" s="322"/>
      <c r="P59" s="109" t="s">
        <v>1301</v>
      </c>
      <c r="Q59" s="110" t="s">
        <v>528</v>
      </c>
      <c r="R59" s="110" t="s">
        <v>1514</v>
      </c>
      <c r="S59" s="20" t="s">
        <v>529</v>
      </c>
      <c r="T59" s="21">
        <v>1984</v>
      </c>
      <c r="U59" s="28" t="s">
        <v>1552</v>
      </c>
      <c r="V59" s="21">
        <v>2009</v>
      </c>
      <c r="W59" s="25"/>
      <c r="X59" s="138"/>
      <c r="Y59" s="287"/>
      <c r="Z59" s="28"/>
      <c r="AA59" s="284">
        <f t="shared" si="47"/>
        <v>9</v>
      </c>
      <c r="AB59" s="25" t="s">
        <v>1542</v>
      </c>
      <c r="AC59" s="290">
        <v>2009</v>
      </c>
      <c r="AD59" s="21" t="s">
        <v>105</v>
      </c>
      <c r="AE59" s="304"/>
      <c r="AF59" s="16" t="s">
        <v>373</v>
      </c>
      <c r="AG59" s="318"/>
      <c r="CJ59" s="126" t="str">
        <f t="shared" si="19"/>
        <v/>
      </c>
      <c r="CK59" s="126" t="str">
        <f t="shared" si="48"/>
        <v>Jung Roman</v>
      </c>
      <c r="CM59" s="156">
        <f t="shared" si="49"/>
        <v>9</v>
      </c>
      <c r="CN59" s="126" t="str">
        <f t="shared" si="50"/>
        <v>C</v>
      </c>
      <c r="CO59" s="138" t="str">
        <f t="shared" si="51"/>
        <v>C</v>
      </c>
      <c r="CP59" s="154">
        <v>8565</v>
      </c>
      <c r="CQ59" s="125">
        <v>772</v>
      </c>
      <c r="CR59" s="33">
        <f t="shared" si="52"/>
        <v>8</v>
      </c>
      <c r="CS59" s="83" t="str">
        <f t="shared" si="53"/>
        <v>Projektingenieur 8 (Bau)</v>
      </c>
      <c r="CT59" s="125">
        <v>772</v>
      </c>
      <c r="CU59" s="33">
        <f t="shared" si="54"/>
        <v>8</v>
      </c>
      <c r="CV59" s="83" t="str">
        <f t="shared" si="55"/>
        <v>Projektingenieur 8 (Bau)</v>
      </c>
      <c r="CW59" s="125">
        <v>772</v>
      </c>
      <c r="CX59" s="33">
        <f>VLOOKUP($CW59,Funktionsbezeichnungen,3,0)</f>
        <v>8</v>
      </c>
      <c r="CY59" s="83" t="str">
        <f>VLOOKUP($CW59,Funktionsbezeichnungen,2,0)</f>
        <v>Projektingenieur 8 (Bau)</v>
      </c>
      <c r="CZ59" s="125">
        <v>771</v>
      </c>
      <c r="DA59" s="33">
        <f>VLOOKUP($CZ59,Funktionsbezeichnungen,3,0)</f>
        <v>7</v>
      </c>
      <c r="DB59" s="83" t="str">
        <f>VLOOKUP($CZ59,Funktionsbezeichnungen,2,0)</f>
        <v>Projektingenieur 7 (Bau)</v>
      </c>
      <c r="DC59" s="125">
        <v>771</v>
      </c>
      <c r="DD59" s="33">
        <f>VLOOKUP($DC59,Funktionsbezeichnungen,3,0)</f>
        <v>7</v>
      </c>
      <c r="DE59" s="83" t="str">
        <f>VLOOKUP($DC59,Funktionsbezeichnungen,2,0)</f>
        <v>Projektingenieur 7 (Bau)</v>
      </c>
      <c r="DF59" s="20"/>
      <c r="DG59" s="33">
        <v>771</v>
      </c>
      <c r="DH59" s="33">
        <f>VLOOKUP($DG59,Funktionsbezeichnungen,3,0)</f>
        <v>7</v>
      </c>
      <c r="DI59" s="83" t="str">
        <f>VLOOKUP($DG59,Funktionsbezeichnungen,2,0)</f>
        <v>Projektingenieur 7 (Bau)</v>
      </c>
      <c r="DN59" s="126">
        <f t="shared" si="18"/>
        <v>8565</v>
      </c>
      <c r="DO59" s="156">
        <v>2</v>
      </c>
      <c r="DP59" s="126">
        <v>3</v>
      </c>
      <c r="DQ59" s="126" t="s">
        <v>951</v>
      </c>
      <c r="ES59" s="154">
        <v>4906</v>
      </c>
      <c r="ET59" s="126" t="s">
        <v>105</v>
      </c>
    </row>
    <row r="60" spans="1:150" s="126" customFormat="1" x14ac:dyDescent="0.2">
      <c r="A60" s="319"/>
      <c r="B60" s="319"/>
      <c r="C60" s="319" t="str">
        <f t="shared" si="46"/>
        <v/>
      </c>
      <c r="D60" s="320"/>
      <c r="E60" s="320">
        <v>1</v>
      </c>
      <c r="F60" s="321"/>
      <c r="G60" s="57"/>
      <c r="H60" s="57"/>
      <c r="I60" s="321"/>
      <c r="J60" s="57"/>
      <c r="K60" s="321"/>
      <c r="L60" s="321"/>
      <c r="M60" s="321"/>
      <c r="N60" s="322"/>
      <c r="O60" s="322"/>
      <c r="P60" s="109" t="s">
        <v>1301</v>
      </c>
      <c r="Q60" s="110" t="s">
        <v>1135</v>
      </c>
      <c r="R60" s="110" t="s">
        <v>1514</v>
      </c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138"/>
      <c r="Y60" s="287"/>
      <c r="Z60" s="28"/>
      <c r="AA60" s="284">
        <f t="shared" si="47"/>
        <v>8</v>
      </c>
      <c r="AB60" s="25" t="s">
        <v>698</v>
      </c>
      <c r="AC60" s="290">
        <v>2015</v>
      </c>
      <c r="AD60" s="21" t="s">
        <v>105</v>
      </c>
      <c r="AE60" s="304"/>
      <c r="AF60" s="16" t="s">
        <v>376</v>
      </c>
      <c r="AG60" s="318"/>
      <c r="CJ60" s="126" t="e">
        <f t="shared" si="19"/>
        <v>#N/A</v>
      </c>
      <c r="CK60" s="126" t="str">
        <f t="shared" si="48"/>
        <v>Berzi Patrick</v>
      </c>
      <c r="CM60" s="156">
        <f t="shared" si="49"/>
        <v>8</v>
      </c>
      <c r="CN60" s="156" t="str">
        <f t="shared" si="50"/>
        <v>C</v>
      </c>
      <c r="CO60" s="138" t="e">
        <f t="shared" si="51"/>
        <v>#N/A</v>
      </c>
      <c r="CP60" s="154">
        <v>4911</v>
      </c>
      <c r="CQ60" s="125">
        <v>772</v>
      </c>
      <c r="CR60" s="33">
        <f t="shared" si="52"/>
        <v>8</v>
      </c>
      <c r="CS60" s="83" t="str">
        <f t="shared" si="53"/>
        <v>Projektingenieur 8 (Bau)</v>
      </c>
      <c r="CT60" s="125">
        <v>772</v>
      </c>
      <c r="CU60" s="33">
        <f t="shared" si="54"/>
        <v>8</v>
      </c>
      <c r="CV60" s="83" t="str">
        <f t="shared" si="55"/>
        <v>Projektingenieur 8 (Bau)</v>
      </c>
      <c r="CW60" s="125"/>
      <c r="CX60" s="33"/>
      <c r="CY60" s="83"/>
      <c r="CZ60" s="125"/>
      <c r="DA60" s="33"/>
      <c r="DB60" s="83"/>
      <c r="DC60" s="125"/>
      <c r="DD60" s="33"/>
      <c r="DE60" s="83"/>
      <c r="DF60" s="20"/>
      <c r="DG60" s="33"/>
      <c r="DH60" s="33"/>
      <c r="DI60" s="83"/>
      <c r="DN60" s="126">
        <f t="shared" si="18"/>
        <v>4911</v>
      </c>
      <c r="DO60" s="156">
        <v>2</v>
      </c>
      <c r="DP60" s="126">
        <v>3</v>
      </c>
      <c r="DQ60" s="126" t="s">
        <v>951</v>
      </c>
      <c r="ES60" s="154">
        <v>7706</v>
      </c>
      <c r="ET60" s="156" t="s">
        <v>105</v>
      </c>
    </row>
    <row r="61" spans="1:150" s="126" customFormat="1" x14ac:dyDescent="0.2">
      <c r="A61" s="319"/>
      <c r="B61" s="319">
        <v>1</v>
      </c>
      <c r="C61" s="319" t="str">
        <f t="shared" si="46"/>
        <v/>
      </c>
      <c r="D61" s="320"/>
      <c r="E61" s="320">
        <v>1</v>
      </c>
      <c r="F61" s="321"/>
      <c r="G61" s="57"/>
      <c r="H61" s="57"/>
      <c r="I61" s="321"/>
      <c r="J61" s="57"/>
      <c r="K61" s="321"/>
      <c r="L61" s="321"/>
      <c r="M61" s="321"/>
      <c r="N61" s="322"/>
      <c r="O61" s="322"/>
      <c r="P61" s="109" t="s">
        <v>1301</v>
      </c>
      <c r="Q61" s="110" t="s">
        <v>635</v>
      </c>
      <c r="R61" s="110" t="s">
        <v>1514</v>
      </c>
      <c r="S61" s="20" t="s">
        <v>636</v>
      </c>
      <c r="T61" s="21">
        <v>1986</v>
      </c>
      <c r="U61" s="28" t="s">
        <v>1552</v>
      </c>
      <c r="V61" s="21">
        <v>2010</v>
      </c>
      <c r="W61" s="25"/>
      <c r="X61" s="138"/>
      <c r="Y61" s="287"/>
      <c r="Z61" s="28"/>
      <c r="AA61" s="284">
        <f t="shared" si="47"/>
        <v>8</v>
      </c>
      <c r="AB61" s="25" t="s">
        <v>916</v>
      </c>
      <c r="AC61" s="290">
        <v>2010</v>
      </c>
      <c r="AD61" s="21" t="s">
        <v>105</v>
      </c>
      <c r="AE61" s="304"/>
      <c r="AF61" s="16" t="s">
        <v>375</v>
      </c>
      <c r="AG61" s="318"/>
      <c r="CJ61" s="126" t="str">
        <f t="shared" si="19"/>
        <v/>
      </c>
      <c r="CK61" s="126" t="str">
        <f t="shared" si="48"/>
        <v>Bianchi Emmanuelle</v>
      </c>
      <c r="CM61" s="156">
        <f t="shared" si="49"/>
        <v>8</v>
      </c>
      <c r="CN61" s="156" t="str">
        <f t="shared" si="50"/>
        <v>C</v>
      </c>
      <c r="CO61" s="138" t="str">
        <f t="shared" si="51"/>
        <v>C</v>
      </c>
      <c r="CP61" s="154">
        <v>7706</v>
      </c>
      <c r="CQ61" s="125">
        <v>772</v>
      </c>
      <c r="CR61" s="33">
        <f t="shared" si="52"/>
        <v>8</v>
      </c>
      <c r="CS61" s="83" t="str">
        <f t="shared" si="53"/>
        <v>Projektingenieur 8 (Bau)</v>
      </c>
      <c r="CT61" s="125">
        <v>772</v>
      </c>
      <c r="CU61" s="33">
        <f t="shared" si="54"/>
        <v>8</v>
      </c>
      <c r="CV61" s="83" t="str">
        <f t="shared" si="55"/>
        <v>Projektingenieur 8 (Bau)</v>
      </c>
      <c r="CW61" s="125">
        <v>772</v>
      </c>
      <c r="CX61" s="33">
        <f>VLOOKUP($CW61,Funktionsbezeichnungen,3,0)</f>
        <v>8</v>
      </c>
      <c r="CY61" s="83" t="str">
        <f>VLOOKUP($CW61,Funktionsbezeichnungen,2,0)</f>
        <v>Projektingenieur 8 (Bau)</v>
      </c>
      <c r="CZ61" s="125">
        <v>771</v>
      </c>
      <c r="DA61" s="33">
        <f>VLOOKUP($CZ61,Funktionsbezeichnungen,3,0)</f>
        <v>7</v>
      </c>
      <c r="DB61" s="83" t="str">
        <f>VLOOKUP($CZ61,Funktionsbezeichnungen,2,0)</f>
        <v>Projektingenieur 7 (Bau)</v>
      </c>
      <c r="DC61" s="125">
        <v>770</v>
      </c>
      <c r="DD61" s="33">
        <f>VLOOKUP($DC61,Funktionsbezeichnungen,3,0)</f>
        <v>6</v>
      </c>
      <c r="DE61" s="83" t="str">
        <f>VLOOKUP($DC61,Funktionsbezeichnungen,2,0)</f>
        <v>Vorstufe Projektingenieur (Bau)</v>
      </c>
      <c r="DF61" s="20"/>
      <c r="DG61" s="33">
        <v>771</v>
      </c>
      <c r="DH61" s="33">
        <f>VLOOKUP($DG61,Funktionsbezeichnungen,3,0)</f>
        <v>7</v>
      </c>
      <c r="DI61" s="83" t="str">
        <f>VLOOKUP($DG61,Funktionsbezeichnungen,2,0)</f>
        <v>Projektingenieur 7 (Bau)</v>
      </c>
      <c r="DN61" s="126">
        <f t="shared" si="18"/>
        <v>7706</v>
      </c>
      <c r="DO61" s="156">
        <v>2</v>
      </c>
      <c r="DP61" s="126">
        <v>3</v>
      </c>
      <c r="DQ61" s="126" t="s">
        <v>951</v>
      </c>
      <c r="ES61" s="154">
        <v>4901</v>
      </c>
      <c r="ET61" s="156" t="s">
        <v>105</v>
      </c>
    </row>
    <row r="62" spans="1:150" s="126" customFormat="1" x14ac:dyDescent="0.2">
      <c r="A62" s="319"/>
      <c r="B62" s="319">
        <v>1</v>
      </c>
      <c r="C62" s="319" t="str">
        <f t="shared" si="46"/>
        <v/>
      </c>
      <c r="D62" s="320"/>
      <c r="E62" s="320">
        <v>1</v>
      </c>
      <c r="F62" s="321"/>
      <c r="G62" s="57"/>
      <c r="H62" s="57"/>
      <c r="I62" s="321"/>
      <c r="J62" s="57"/>
      <c r="K62" s="321"/>
      <c r="L62" s="321"/>
      <c r="M62" s="321"/>
      <c r="N62" s="322"/>
      <c r="O62" s="322"/>
      <c r="P62" s="109" t="s">
        <v>1301</v>
      </c>
      <c r="Q62" s="110" t="s">
        <v>1138</v>
      </c>
      <c r="R62" s="110" t="s">
        <v>1514</v>
      </c>
      <c r="S62" s="20" t="s">
        <v>1139</v>
      </c>
      <c r="T62" s="21">
        <v>1981</v>
      </c>
      <c r="U62" s="28" t="s">
        <v>1552</v>
      </c>
      <c r="V62" s="21">
        <v>2010</v>
      </c>
      <c r="W62" s="25"/>
      <c r="X62" s="138"/>
      <c r="Y62" s="287"/>
      <c r="Z62" s="28"/>
      <c r="AA62" s="284">
        <f t="shared" si="47"/>
        <v>8</v>
      </c>
      <c r="AB62" s="25" t="s">
        <v>916</v>
      </c>
      <c r="AC62" s="290">
        <v>2015</v>
      </c>
      <c r="AD62" s="21" t="s">
        <v>105</v>
      </c>
      <c r="AE62" s="304"/>
      <c r="AF62" s="16" t="s">
        <v>375</v>
      </c>
      <c r="AG62" s="318"/>
      <c r="CJ62" s="126" t="str">
        <f t="shared" si="19"/>
        <v/>
      </c>
      <c r="CK62" s="126" t="str">
        <f t="shared" si="48"/>
        <v>Kanagasabai Manoja</v>
      </c>
      <c r="CM62" s="156">
        <f t="shared" si="49"/>
        <v>8</v>
      </c>
      <c r="CN62" s="156" t="str">
        <f t="shared" si="50"/>
        <v>C</v>
      </c>
      <c r="CO62" s="138" t="str">
        <f t="shared" si="51"/>
        <v>C</v>
      </c>
      <c r="CP62" s="154">
        <v>4910</v>
      </c>
      <c r="CQ62" s="125">
        <v>772</v>
      </c>
      <c r="CR62" s="33">
        <f t="shared" si="52"/>
        <v>8</v>
      </c>
      <c r="CS62" s="83" t="str">
        <f t="shared" si="53"/>
        <v>Projektingenieur 8 (Bau)</v>
      </c>
      <c r="CT62" s="125">
        <v>772</v>
      </c>
      <c r="CU62" s="33">
        <f t="shared" si="54"/>
        <v>8</v>
      </c>
      <c r="CV62" s="83" t="str">
        <f t="shared" si="55"/>
        <v>Projektingenieur 8 (Bau)</v>
      </c>
      <c r="CW62" s="125"/>
      <c r="CX62" s="33"/>
      <c r="CY62" s="83"/>
      <c r="CZ62" s="125">
        <v>771</v>
      </c>
      <c r="DA62" s="33">
        <f>VLOOKUP($CZ62,Funktionsbezeichnungen,3,0)</f>
        <v>7</v>
      </c>
      <c r="DB62" s="83" t="str">
        <f>VLOOKUP($CZ62,Funktionsbezeichnungen,2,0)</f>
        <v>Projektingenieur 7 (Bau)</v>
      </c>
      <c r="DC62" s="125">
        <v>770</v>
      </c>
      <c r="DD62" s="33">
        <f>VLOOKUP($DC62,Funktionsbezeichnungen,3,0)</f>
        <v>6</v>
      </c>
      <c r="DE62" s="83" t="str">
        <f>VLOOKUP($DC62,Funktionsbezeichnungen,2,0)</f>
        <v>Vorstufe Projektingenieur (Bau)</v>
      </c>
      <c r="DF62" s="20"/>
      <c r="DG62" s="33">
        <v>771</v>
      </c>
      <c r="DH62" s="33">
        <f>VLOOKUP($DG62,Funktionsbezeichnungen,3,0)</f>
        <v>7</v>
      </c>
      <c r="DI62" s="83" t="str">
        <f>VLOOKUP($DG62,Funktionsbezeichnungen,2,0)</f>
        <v>Projektingenieur 7 (Bau)</v>
      </c>
      <c r="DN62" s="126">
        <f t="shared" si="18"/>
        <v>4910</v>
      </c>
      <c r="DO62" s="156">
        <v>2</v>
      </c>
      <c r="DP62" s="126">
        <v>3</v>
      </c>
      <c r="DQ62" s="126" t="s">
        <v>951</v>
      </c>
      <c r="ES62" s="154">
        <v>4910</v>
      </c>
      <c r="ET62" s="156" t="s">
        <v>105</v>
      </c>
    </row>
    <row r="63" spans="1:150" s="126" customFormat="1" x14ac:dyDescent="0.2">
      <c r="A63" s="319"/>
      <c r="B63" s="319"/>
      <c r="C63" s="319" t="str">
        <f t="shared" si="46"/>
        <v/>
      </c>
      <c r="D63" s="320"/>
      <c r="E63" s="320">
        <v>1</v>
      </c>
      <c r="F63" s="321"/>
      <c r="G63" s="57"/>
      <c r="H63" s="57"/>
      <c r="I63" s="321"/>
      <c r="J63" s="57"/>
      <c r="K63" s="321"/>
      <c r="L63" s="321"/>
      <c r="M63" s="321"/>
      <c r="N63" s="322"/>
      <c r="O63" s="322"/>
      <c r="P63" s="109" t="s">
        <v>358</v>
      </c>
      <c r="Q63" s="110" t="s">
        <v>699</v>
      </c>
      <c r="R63" s="110" t="s">
        <v>1514</v>
      </c>
      <c r="S63" s="20" t="s">
        <v>697</v>
      </c>
      <c r="T63" s="21">
        <v>1984</v>
      </c>
      <c r="U63" s="28" t="s">
        <v>1552</v>
      </c>
      <c r="V63" s="21">
        <v>2010</v>
      </c>
      <c r="W63" s="25"/>
      <c r="X63" s="138"/>
      <c r="Y63" s="287"/>
      <c r="Z63" s="28"/>
      <c r="AA63" s="284">
        <f t="shared" si="47"/>
        <v>8</v>
      </c>
      <c r="AB63" s="25" t="s">
        <v>698</v>
      </c>
      <c r="AC63" s="290">
        <v>2011</v>
      </c>
      <c r="AD63" s="21" t="s">
        <v>105</v>
      </c>
      <c r="AE63" s="304"/>
      <c r="AF63" s="16" t="s">
        <v>375</v>
      </c>
      <c r="AG63" s="318"/>
      <c r="CJ63" s="126" t="str">
        <f t="shared" si="19"/>
        <v/>
      </c>
      <c r="CK63" s="126" t="str">
        <f t="shared" si="48"/>
        <v>Indermitte Martin</v>
      </c>
      <c r="CM63" s="156">
        <f t="shared" si="49"/>
        <v>8</v>
      </c>
      <c r="CN63" s="156" t="str">
        <f t="shared" si="50"/>
        <v>C</v>
      </c>
      <c r="CO63" s="138" t="str">
        <f t="shared" si="51"/>
        <v>C</v>
      </c>
      <c r="CP63" s="154">
        <v>4901</v>
      </c>
      <c r="CQ63" s="125">
        <v>772</v>
      </c>
      <c r="CR63" s="33">
        <f t="shared" si="52"/>
        <v>8</v>
      </c>
      <c r="CS63" s="83" t="str">
        <f t="shared" si="53"/>
        <v>Projektingenieur 8 (Bau)</v>
      </c>
      <c r="CT63" s="125">
        <v>772</v>
      </c>
      <c r="CU63" s="33">
        <f t="shared" si="54"/>
        <v>8</v>
      </c>
      <c r="CV63" s="83" t="str">
        <f t="shared" si="55"/>
        <v>Projektingenieur 8 (Bau)</v>
      </c>
      <c r="CW63" s="125">
        <v>772</v>
      </c>
      <c r="CX63" s="33">
        <f>VLOOKUP($CW63,Funktionsbezeichnungen,3,0)</f>
        <v>8</v>
      </c>
      <c r="CY63" s="83" t="str">
        <f>VLOOKUP($CW63,Funktionsbezeichnungen,2,0)</f>
        <v>Projektingenieur 8 (Bau)</v>
      </c>
      <c r="CZ63" s="125">
        <v>771</v>
      </c>
      <c r="DA63" s="33">
        <f>VLOOKUP($CZ63,Funktionsbezeichnungen,3,0)</f>
        <v>7</v>
      </c>
      <c r="DB63" s="83" t="str">
        <f>VLOOKUP($CZ63,Funktionsbezeichnungen,2,0)</f>
        <v>Projektingenieur 7 (Bau)</v>
      </c>
      <c r="DC63" s="125">
        <v>770</v>
      </c>
      <c r="DD63" s="33">
        <f>VLOOKUP($DC63,Funktionsbezeichnungen,3,0)</f>
        <v>6</v>
      </c>
      <c r="DE63" s="83" t="str">
        <f>VLOOKUP($DC63,Funktionsbezeichnungen,2,0)</f>
        <v>Vorstufe Projektingenieur (Bau)</v>
      </c>
      <c r="DF63" s="20"/>
      <c r="DG63" s="33">
        <v>771</v>
      </c>
      <c r="DH63" s="33">
        <f>VLOOKUP($DG63,Funktionsbezeichnungen,3,0)</f>
        <v>7</v>
      </c>
      <c r="DI63" s="83" t="str">
        <f>VLOOKUP($DG63,Funktionsbezeichnungen,2,0)</f>
        <v>Projektingenieur 7 (Bau)</v>
      </c>
      <c r="DN63" s="126">
        <f t="shared" si="18"/>
        <v>4901</v>
      </c>
      <c r="DO63" s="156">
        <v>2</v>
      </c>
      <c r="DP63" s="126">
        <v>3</v>
      </c>
      <c r="DQ63" s="126" t="s">
        <v>951</v>
      </c>
      <c r="ES63" s="154">
        <v>4356</v>
      </c>
      <c r="ET63" s="156" t="s">
        <v>121</v>
      </c>
    </row>
    <row r="64" spans="1:150" s="126" customFormat="1" x14ac:dyDescent="0.2">
      <c r="A64" s="319"/>
      <c r="B64" s="319"/>
      <c r="C64" s="319" t="str">
        <f t="shared" si="46"/>
        <v/>
      </c>
      <c r="D64" s="320"/>
      <c r="E64" s="320">
        <v>1</v>
      </c>
      <c r="F64" s="321"/>
      <c r="G64" s="57"/>
      <c r="H64" s="57"/>
      <c r="I64" s="321"/>
      <c r="J64" s="57"/>
      <c r="K64" s="321"/>
      <c r="L64" s="321"/>
      <c r="M64" s="321"/>
      <c r="N64" s="322"/>
      <c r="O64" s="322"/>
      <c r="P64" s="109" t="s">
        <v>358</v>
      </c>
      <c r="Q64" s="110" t="s">
        <v>1094</v>
      </c>
      <c r="R64" s="110" t="s">
        <v>1514</v>
      </c>
      <c r="S64" s="20" t="s">
        <v>1095</v>
      </c>
      <c r="T64" s="21">
        <v>1985</v>
      </c>
      <c r="U64" s="28" t="s">
        <v>1552</v>
      </c>
      <c r="V64" s="21">
        <v>2011</v>
      </c>
      <c r="W64" s="25"/>
      <c r="X64" s="138"/>
      <c r="Y64" s="287"/>
      <c r="Z64" s="28"/>
      <c r="AA64" s="284">
        <f t="shared" si="47"/>
        <v>7</v>
      </c>
      <c r="AB64" s="25" t="s">
        <v>698</v>
      </c>
      <c r="AC64" s="290">
        <v>2014</v>
      </c>
      <c r="AD64" s="21" t="s">
        <v>105</v>
      </c>
      <c r="AE64" s="304"/>
      <c r="AF64" s="16" t="s">
        <v>375</v>
      </c>
      <c r="AG64" s="318"/>
      <c r="CJ64" s="323" t="str">
        <f>IF(CN64=CO64,"","anders")</f>
        <v>anders</v>
      </c>
      <c r="CK64" s="126" t="str">
        <f t="shared" si="48"/>
        <v>Brem Jakob</v>
      </c>
      <c r="CM64" s="156">
        <f t="shared" si="49"/>
        <v>7</v>
      </c>
      <c r="CN64" s="156" t="str">
        <f t="shared" si="50"/>
        <v>C</v>
      </c>
      <c r="CO64" s="138" t="str">
        <f t="shared" si="51"/>
        <v>D</v>
      </c>
      <c r="CP64" s="154">
        <v>4356</v>
      </c>
      <c r="CQ64" s="125">
        <v>772</v>
      </c>
      <c r="CR64" s="33">
        <f t="shared" si="52"/>
        <v>8</v>
      </c>
      <c r="CS64" s="83" t="str">
        <f t="shared" si="53"/>
        <v>Projektingenieur 8 (Bau)</v>
      </c>
      <c r="CT64" s="125">
        <v>772</v>
      </c>
      <c r="CU64" s="33">
        <f t="shared" si="54"/>
        <v>8</v>
      </c>
      <c r="CV64" s="83" t="str">
        <f t="shared" si="55"/>
        <v>Projektingenieur 8 (Bau)</v>
      </c>
      <c r="CW64" s="125"/>
      <c r="CX64" s="33"/>
      <c r="CY64" s="83"/>
      <c r="CZ64" s="125"/>
      <c r="DA64" s="33"/>
      <c r="DB64" s="83"/>
      <c r="DC64" s="125"/>
      <c r="DD64" s="33"/>
      <c r="DE64" s="83"/>
      <c r="DF64" s="20"/>
      <c r="DG64" s="33"/>
      <c r="DH64" s="33"/>
      <c r="DI64" s="83"/>
      <c r="DN64" s="126">
        <f t="shared" si="18"/>
        <v>4356</v>
      </c>
      <c r="DO64" s="156">
        <v>2</v>
      </c>
      <c r="DP64" s="126">
        <v>3</v>
      </c>
      <c r="DQ64" s="126" t="s">
        <v>951</v>
      </c>
      <c r="ES64" s="154">
        <v>4907</v>
      </c>
      <c r="ET64" s="156" t="s">
        <v>121</v>
      </c>
    </row>
    <row r="65" spans="1:150" s="126" customFormat="1" x14ac:dyDescent="0.2">
      <c r="A65" s="319"/>
      <c r="B65" s="319"/>
      <c r="C65" s="319" t="str">
        <f t="shared" si="46"/>
        <v/>
      </c>
      <c r="D65" s="320"/>
      <c r="E65" s="320">
        <v>1</v>
      </c>
      <c r="F65" s="321"/>
      <c r="G65" s="57"/>
      <c r="H65" s="57"/>
      <c r="I65" s="321"/>
      <c r="J65" s="57"/>
      <c r="K65" s="321"/>
      <c r="L65" s="321"/>
      <c r="M65" s="321"/>
      <c r="N65" s="322"/>
      <c r="O65" s="322"/>
      <c r="P65" s="109" t="s">
        <v>358</v>
      </c>
      <c r="Q65" s="110" t="s">
        <v>1008</v>
      </c>
      <c r="R65" s="110" t="s">
        <v>1514</v>
      </c>
      <c r="S65" s="20" t="s">
        <v>1009</v>
      </c>
      <c r="T65" s="21">
        <v>1987</v>
      </c>
      <c r="U65" s="28" t="s">
        <v>1552</v>
      </c>
      <c r="V65" s="21">
        <v>2011</v>
      </c>
      <c r="W65" s="25"/>
      <c r="X65" s="138"/>
      <c r="Y65" s="287"/>
      <c r="Z65" s="28"/>
      <c r="AA65" s="284">
        <f t="shared" si="47"/>
        <v>7</v>
      </c>
      <c r="AB65" s="25" t="s">
        <v>698</v>
      </c>
      <c r="AC65" s="290">
        <v>2013</v>
      </c>
      <c r="AD65" s="21" t="s">
        <v>105</v>
      </c>
      <c r="AE65" s="304"/>
      <c r="AF65" s="16" t="s">
        <v>375</v>
      </c>
      <c r="AG65" s="318"/>
      <c r="CJ65" s="323" t="str">
        <f t="shared" si="19"/>
        <v>anders</v>
      </c>
      <c r="CK65" s="126" t="str">
        <f t="shared" si="48"/>
        <v>Bürgin Johannes</v>
      </c>
      <c r="CM65" s="156">
        <f t="shared" si="49"/>
        <v>7</v>
      </c>
      <c r="CN65" s="156" t="str">
        <f t="shared" si="50"/>
        <v>C</v>
      </c>
      <c r="CO65" s="138" t="str">
        <f t="shared" si="51"/>
        <v>D</v>
      </c>
      <c r="CP65" s="154">
        <v>4907</v>
      </c>
      <c r="CQ65" s="125">
        <v>772</v>
      </c>
      <c r="CR65" s="33">
        <f t="shared" si="52"/>
        <v>8</v>
      </c>
      <c r="CS65" s="83" t="str">
        <f t="shared" si="53"/>
        <v>Projektingenieur 8 (Bau)</v>
      </c>
      <c r="CT65" s="125">
        <v>772</v>
      </c>
      <c r="CU65" s="33">
        <f t="shared" si="54"/>
        <v>8</v>
      </c>
      <c r="CV65" s="83" t="str">
        <f t="shared" si="55"/>
        <v>Projektingenieur 8 (Bau)</v>
      </c>
      <c r="CW65" s="125">
        <v>771</v>
      </c>
      <c r="CX65" s="33">
        <f t="shared" ref="CX65:CX103" si="56">VLOOKUP($CW65,Funktionsbezeichnungen,3,0)</f>
        <v>7</v>
      </c>
      <c r="CY65" s="83" t="str">
        <f t="shared" ref="CY65:CY103" si="57">VLOOKUP($CW65,Funktionsbezeichnungen,2,0)</f>
        <v>Projektingenieur 7 (Bau)</v>
      </c>
      <c r="CZ65" s="125"/>
      <c r="DA65" s="33"/>
      <c r="DB65" s="83"/>
      <c r="DC65" s="125"/>
      <c r="DD65" s="33"/>
      <c r="DE65" s="83"/>
      <c r="DF65" s="20"/>
      <c r="DG65" s="33"/>
      <c r="DH65" s="33"/>
      <c r="DI65" s="83"/>
      <c r="DN65" s="126">
        <f t="shared" si="18"/>
        <v>4907</v>
      </c>
      <c r="DO65" s="156">
        <v>2</v>
      </c>
      <c r="DP65" s="126">
        <v>3</v>
      </c>
      <c r="DQ65" s="126" t="s">
        <v>951</v>
      </c>
      <c r="ES65" s="154">
        <v>4308</v>
      </c>
      <c r="ET65" s="156" t="s">
        <v>121</v>
      </c>
    </row>
    <row r="66" spans="1:150" s="126" customFormat="1" x14ac:dyDescent="0.2">
      <c r="A66" s="319"/>
      <c r="B66" s="319"/>
      <c r="C66" s="319" t="str">
        <f t="shared" si="46"/>
        <v/>
      </c>
      <c r="D66" s="320"/>
      <c r="E66" s="320"/>
      <c r="F66" s="321">
        <v>1</v>
      </c>
      <c r="G66" s="57">
        <v>1</v>
      </c>
      <c r="H66" s="57"/>
      <c r="I66" s="321"/>
      <c r="J66" s="57"/>
      <c r="K66" s="321"/>
      <c r="L66" s="321"/>
      <c r="M66" s="321"/>
      <c r="N66" s="322"/>
      <c r="O66" s="322"/>
      <c r="P66" s="109" t="s">
        <v>1140</v>
      </c>
      <c r="Q66" s="110" t="s">
        <v>1244</v>
      </c>
      <c r="R66" s="110" t="s">
        <v>1514</v>
      </c>
      <c r="S66" s="20" t="s">
        <v>1245</v>
      </c>
      <c r="T66" s="21">
        <v>1976</v>
      </c>
      <c r="U66" s="28" t="s">
        <v>1252</v>
      </c>
      <c r="V66" s="21">
        <v>2012</v>
      </c>
      <c r="W66" s="25"/>
      <c r="X66" s="138"/>
      <c r="Y66" s="287"/>
      <c r="Z66" s="28"/>
      <c r="AA66" s="284">
        <f t="shared" si="47"/>
        <v>6</v>
      </c>
      <c r="AB66" s="25" t="s">
        <v>1246</v>
      </c>
      <c r="AC66" s="290">
        <v>2017</v>
      </c>
      <c r="AD66" s="21" t="s">
        <v>105</v>
      </c>
      <c r="AE66" s="304"/>
      <c r="AF66" s="16" t="s">
        <v>1247</v>
      </c>
      <c r="AG66" s="318"/>
      <c r="CJ66" s="323" t="e">
        <f t="shared" si="19"/>
        <v>#N/A</v>
      </c>
      <c r="CK66" s="276" t="str">
        <f t="shared" si="48"/>
        <v>Armando Martin</v>
      </c>
      <c r="CL66" s="276"/>
      <c r="CM66" s="336">
        <f t="shared" si="49"/>
        <v>6</v>
      </c>
      <c r="CN66" s="336" t="str">
        <f t="shared" si="50"/>
        <v>C</v>
      </c>
      <c r="CO66" s="138" t="e">
        <f t="shared" si="51"/>
        <v>#N/A</v>
      </c>
      <c r="CP66" s="222">
        <v>4324</v>
      </c>
      <c r="CQ66" s="125">
        <v>542</v>
      </c>
      <c r="CR66" s="33">
        <f t="shared" si="52"/>
        <v>7</v>
      </c>
      <c r="CS66" s="83" t="str">
        <f t="shared" si="53"/>
        <v>Technischer Sachbearbeiter 7</v>
      </c>
      <c r="CT66" s="125"/>
      <c r="CU66" s="33"/>
      <c r="CV66" s="83"/>
      <c r="CW66" s="125"/>
      <c r="CX66" s="33"/>
      <c r="CY66" s="83"/>
      <c r="CZ66" s="125"/>
      <c r="DA66" s="33"/>
      <c r="DB66" s="83"/>
      <c r="DC66" s="125"/>
      <c r="DD66" s="33"/>
      <c r="DE66" s="83"/>
      <c r="DF66" s="20"/>
      <c r="DG66" s="33"/>
      <c r="DH66" s="33"/>
      <c r="DI66" s="83"/>
      <c r="DN66" s="126">
        <f>+CP66</f>
        <v>4324</v>
      </c>
      <c r="DO66" s="156">
        <v>2</v>
      </c>
      <c r="DP66" s="126">
        <v>3</v>
      </c>
      <c r="DQ66" s="126" t="s">
        <v>951</v>
      </c>
      <c r="ES66" s="154">
        <v>4310</v>
      </c>
      <c r="ET66" s="156" t="s">
        <v>121</v>
      </c>
    </row>
    <row r="67" spans="1:150" s="126" customFormat="1" x14ac:dyDescent="0.2">
      <c r="A67" s="319"/>
      <c r="B67" s="319"/>
      <c r="C67" s="319" t="str">
        <f t="shared" si="46"/>
        <v/>
      </c>
      <c r="D67" s="320"/>
      <c r="E67" s="320">
        <v>1</v>
      </c>
      <c r="F67" s="321"/>
      <c r="G67" s="57"/>
      <c r="H67" s="57"/>
      <c r="I67" s="321"/>
      <c r="J67" s="57"/>
      <c r="K67" s="321"/>
      <c r="L67" s="321"/>
      <c r="M67" s="321"/>
      <c r="N67" s="322"/>
      <c r="O67" s="322"/>
      <c r="P67" s="109" t="s">
        <v>358</v>
      </c>
      <c r="Q67" s="110" t="s">
        <v>909</v>
      </c>
      <c r="R67" s="110" t="s">
        <v>1514</v>
      </c>
      <c r="S67" s="20" t="s">
        <v>910</v>
      </c>
      <c r="T67" s="21">
        <v>1987</v>
      </c>
      <c r="U67" s="28" t="s">
        <v>1552</v>
      </c>
      <c r="V67" s="206">
        <v>2012</v>
      </c>
      <c r="W67" s="25"/>
      <c r="X67" s="138"/>
      <c r="Y67" s="287"/>
      <c r="Z67" s="28"/>
      <c r="AA67" s="284">
        <f t="shared" si="47"/>
        <v>6</v>
      </c>
      <c r="AB67" s="25" t="s">
        <v>698</v>
      </c>
      <c r="AC67" s="290">
        <v>2012</v>
      </c>
      <c r="AD67" s="21" t="s">
        <v>105</v>
      </c>
      <c r="AE67" s="304"/>
      <c r="AF67" s="16" t="s">
        <v>375</v>
      </c>
      <c r="AG67" s="318"/>
      <c r="CJ67" s="323" t="str">
        <f t="shared" si="19"/>
        <v>anders</v>
      </c>
      <c r="CK67" s="126" t="str">
        <f t="shared" si="48"/>
        <v>Frei Lukas</v>
      </c>
      <c r="CM67" s="156">
        <f t="shared" si="49"/>
        <v>6</v>
      </c>
      <c r="CN67" s="156" t="str">
        <f t="shared" si="50"/>
        <v>C</v>
      </c>
      <c r="CO67" s="138" t="str">
        <f t="shared" si="51"/>
        <v>D</v>
      </c>
      <c r="CP67" s="154">
        <v>4308</v>
      </c>
      <c r="CQ67" s="125">
        <v>772</v>
      </c>
      <c r="CR67" s="33">
        <f t="shared" si="52"/>
        <v>8</v>
      </c>
      <c r="CS67" s="83" t="str">
        <f t="shared" si="53"/>
        <v>Projektingenieur 8 (Bau)</v>
      </c>
      <c r="CT67" s="125">
        <v>772</v>
      </c>
      <c r="CU67" s="33">
        <f>VLOOKUP($CT67,Funktionsbezeichnungen,3,0)</f>
        <v>8</v>
      </c>
      <c r="CV67" s="83" t="str">
        <f>VLOOKUP($CT67,Funktionsbezeichnungen,2,0)</f>
        <v>Projektingenieur 8 (Bau)</v>
      </c>
      <c r="CW67" s="125">
        <v>771</v>
      </c>
      <c r="CX67" s="33">
        <f>VLOOKUP($CW67,Funktionsbezeichnungen,3,0)</f>
        <v>7</v>
      </c>
      <c r="CY67" s="83" t="str">
        <f>VLOOKUP($CW67,Funktionsbezeichnungen,2,0)</f>
        <v>Projektingenieur 7 (Bau)</v>
      </c>
      <c r="CZ67" s="125"/>
      <c r="DA67" s="33"/>
      <c r="DB67" s="83"/>
      <c r="DC67" s="125"/>
      <c r="DD67" s="33"/>
      <c r="DE67" s="83"/>
      <c r="DF67" s="20"/>
      <c r="DG67" s="33"/>
      <c r="DH67" s="33"/>
      <c r="DI67" s="83"/>
      <c r="DN67" s="126">
        <f>+CP67</f>
        <v>4308</v>
      </c>
      <c r="DO67" s="156">
        <v>2</v>
      </c>
      <c r="DP67" s="126">
        <v>3</v>
      </c>
      <c r="DQ67" s="126" t="s">
        <v>951</v>
      </c>
      <c r="ES67" s="154">
        <v>8579</v>
      </c>
      <c r="ET67" s="156" t="s">
        <v>121</v>
      </c>
    </row>
    <row r="68" spans="1:150" s="126" customFormat="1" x14ac:dyDescent="0.2">
      <c r="A68" s="319"/>
      <c r="B68" s="319"/>
      <c r="C68" s="319" t="str">
        <f t="shared" si="46"/>
        <v/>
      </c>
      <c r="D68" s="320"/>
      <c r="E68" s="320">
        <v>1</v>
      </c>
      <c r="F68" s="321"/>
      <c r="G68" s="57"/>
      <c r="H68" s="57"/>
      <c r="I68" s="321"/>
      <c r="J68" s="57"/>
      <c r="K68" s="321"/>
      <c r="L68" s="321"/>
      <c r="M68" s="321"/>
      <c r="N68" s="322"/>
      <c r="O68" s="322"/>
      <c r="P68" s="109" t="s">
        <v>1301</v>
      </c>
      <c r="Q68" s="110" t="s">
        <v>912</v>
      </c>
      <c r="R68" s="110" t="s">
        <v>1514</v>
      </c>
      <c r="S68" s="20" t="s">
        <v>913</v>
      </c>
      <c r="T68" s="21">
        <v>1987</v>
      </c>
      <c r="U68" s="28" t="s">
        <v>1552</v>
      </c>
      <c r="V68" s="21">
        <v>2012</v>
      </c>
      <c r="W68" s="25" t="s">
        <v>1182</v>
      </c>
      <c r="X68" s="138">
        <v>2015</v>
      </c>
      <c r="Y68" s="287"/>
      <c r="Z68" s="28" t="s">
        <v>91</v>
      </c>
      <c r="AA68" s="284">
        <f t="shared" si="47"/>
        <v>6</v>
      </c>
      <c r="AB68" s="25" t="s">
        <v>108</v>
      </c>
      <c r="AC68" s="290">
        <v>2012</v>
      </c>
      <c r="AD68" s="21" t="s">
        <v>105</v>
      </c>
      <c r="AE68" s="304"/>
      <c r="AF68" s="16" t="s">
        <v>375</v>
      </c>
      <c r="AG68" s="318"/>
      <c r="CJ68" s="323" t="str">
        <f t="shared" si="19"/>
        <v>anders</v>
      </c>
      <c r="CK68" s="126" t="str">
        <f t="shared" si="48"/>
        <v>D'Arco Marcel</v>
      </c>
      <c r="CM68" s="156">
        <f t="shared" si="49"/>
        <v>6</v>
      </c>
      <c r="CN68" s="156" t="str">
        <f t="shared" si="50"/>
        <v>C</v>
      </c>
      <c r="CO68" s="138" t="str">
        <f t="shared" ref="CO68:CO98" si="58">VLOOKUP(CP68,Kategorie,2,0)</f>
        <v>D</v>
      </c>
      <c r="CP68" s="154">
        <v>4310</v>
      </c>
      <c r="CQ68" s="125">
        <v>772</v>
      </c>
      <c r="CR68" s="33">
        <f t="shared" si="52"/>
        <v>8</v>
      </c>
      <c r="CS68" s="83" t="str">
        <f t="shared" si="53"/>
        <v>Projektingenieur 8 (Bau)</v>
      </c>
      <c r="CT68" s="125">
        <v>772</v>
      </c>
      <c r="CU68" s="33">
        <f>VLOOKUP($CT68,Funktionsbezeichnungen,3,0)</f>
        <v>8</v>
      </c>
      <c r="CV68" s="83" t="str">
        <f>VLOOKUP($CT68,Funktionsbezeichnungen,2,0)</f>
        <v>Projektingenieur 8 (Bau)</v>
      </c>
      <c r="CW68" s="125">
        <v>771</v>
      </c>
      <c r="CX68" s="33">
        <f>VLOOKUP($CW68,Funktionsbezeichnungen,3,0)</f>
        <v>7</v>
      </c>
      <c r="CY68" s="83" t="str">
        <f>VLOOKUP($CW68,Funktionsbezeichnungen,2,0)</f>
        <v>Projektingenieur 7 (Bau)</v>
      </c>
      <c r="CZ68" s="125"/>
      <c r="DA68" s="33"/>
      <c r="DB68" s="83"/>
      <c r="DC68" s="125"/>
      <c r="DD68" s="33"/>
      <c r="DE68" s="83"/>
      <c r="DF68" s="20"/>
      <c r="DG68" s="33"/>
      <c r="DH68" s="33"/>
      <c r="DI68" s="83"/>
      <c r="DN68" s="126">
        <f>+CP68</f>
        <v>4310</v>
      </c>
      <c r="DO68" s="156">
        <v>2</v>
      </c>
      <c r="DP68" s="126">
        <v>3</v>
      </c>
      <c r="DQ68" s="126" t="s">
        <v>951</v>
      </c>
      <c r="ES68" s="154">
        <v>4322</v>
      </c>
      <c r="ET68" s="156" t="s">
        <v>121</v>
      </c>
    </row>
    <row r="69" spans="1:150" s="126" customFormat="1" x14ac:dyDescent="0.2">
      <c r="A69" s="319"/>
      <c r="B69" s="319"/>
      <c r="C69" s="319" t="str">
        <f t="shared" ref="C69:C100" si="59">IF(AA69&gt;=10,1,"")</f>
        <v/>
      </c>
      <c r="D69" s="320"/>
      <c r="E69" s="320">
        <v>1</v>
      </c>
      <c r="F69" s="321"/>
      <c r="G69" s="57"/>
      <c r="H69" s="57"/>
      <c r="I69" s="321"/>
      <c r="J69" s="57"/>
      <c r="K69" s="321"/>
      <c r="L69" s="321"/>
      <c r="M69" s="321"/>
      <c r="N69" s="322"/>
      <c r="O69" s="322"/>
      <c r="P69" s="109" t="s">
        <v>1301</v>
      </c>
      <c r="Q69" s="110" t="s">
        <v>1503</v>
      </c>
      <c r="R69" s="110" t="s">
        <v>1514</v>
      </c>
      <c r="S69" s="20" t="s">
        <v>1504</v>
      </c>
      <c r="T69" s="21">
        <v>1975</v>
      </c>
      <c r="U69" s="28" t="s">
        <v>1552</v>
      </c>
      <c r="V69" s="21">
        <v>2010</v>
      </c>
      <c r="W69" s="25"/>
      <c r="X69" s="138"/>
      <c r="Y69" s="287"/>
      <c r="Z69" s="28"/>
      <c r="AA69" s="284">
        <f t="shared" ref="AA69:AA100" si="60">IF(Y69="",YEAR($AB$1)-$V69,YEAR($AB$1)-$X69)</f>
        <v>8</v>
      </c>
      <c r="AB69" s="25" t="s">
        <v>698</v>
      </c>
      <c r="AC69" s="290">
        <v>2018</v>
      </c>
      <c r="AD69" s="21" t="s">
        <v>121</v>
      </c>
      <c r="AE69" s="304"/>
      <c r="AF69" s="16" t="s">
        <v>375</v>
      </c>
      <c r="AG69" s="318"/>
      <c r="CJ69" s="323" t="e">
        <f t="shared" si="19"/>
        <v>#N/A</v>
      </c>
      <c r="CK69" s="337" t="str">
        <f t="shared" ref="CK69:CK85" si="61">+S69</f>
        <v>Said Ari</v>
      </c>
      <c r="CM69" s="156">
        <f t="shared" ref="CM69:CM85" si="62">+AA69</f>
        <v>8</v>
      </c>
      <c r="CN69" s="156" t="str">
        <f t="shared" ref="CN69:CN100" si="63">+AD69</f>
        <v>D</v>
      </c>
      <c r="CO69" s="138" t="e">
        <f t="shared" si="58"/>
        <v>#N/A</v>
      </c>
      <c r="CP69" s="264">
        <v>4333</v>
      </c>
      <c r="CQ69" s="125">
        <v>772</v>
      </c>
      <c r="CR69" s="33">
        <f t="shared" si="52"/>
        <v>8</v>
      </c>
      <c r="CS69" s="83" t="str">
        <f t="shared" si="53"/>
        <v>Projektingenieur 8 (Bau)</v>
      </c>
      <c r="CT69" s="125"/>
      <c r="CU69" s="33"/>
      <c r="CV69" s="83"/>
      <c r="CW69" s="125"/>
      <c r="CX69" s="33"/>
      <c r="CY69" s="83"/>
      <c r="CZ69" s="125"/>
      <c r="DA69" s="33"/>
      <c r="DB69" s="83"/>
      <c r="DC69" s="125"/>
      <c r="DD69" s="33"/>
      <c r="DE69" s="83"/>
      <c r="DF69" s="20"/>
      <c r="DG69" s="33"/>
      <c r="DH69" s="33"/>
      <c r="DI69" s="83"/>
      <c r="DN69" s="126">
        <f t="shared" si="18"/>
        <v>4333</v>
      </c>
      <c r="DO69" s="156">
        <v>2</v>
      </c>
      <c r="DP69" s="126">
        <v>3</v>
      </c>
      <c r="DQ69" s="126" t="s">
        <v>951</v>
      </c>
      <c r="ES69" s="154">
        <v>4308</v>
      </c>
      <c r="ET69" s="156" t="s">
        <v>121</v>
      </c>
    </row>
    <row r="70" spans="1:150" s="126" customFormat="1" x14ac:dyDescent="0.2">
      <c r="A70" s="319"/>
      <c r="B70" s="319">
        <v>1</v>
      </c>
      <c r="C70" s="319" t="str">
        <f t="shared" si="59"/>
        <v/>
      </c>
      <c r="D70" s="320"/>
      <c r="E70" s="320">
        <v>1</v>
      </c>
      <c r="F70" s="321"/>
      <c r="G70" s="57"/>
      <c r="H70" s="57"/>
      <c r="I70" s="321"/>
      <c r="J70" s="57"/>
      <c r="K70" s="321"/>
      <c r="L70" s="321"/>
      <c r="M70" s="321"/>
      <c r="N70" s="322"/>
      <c r="O70" s="322"/>
      <c r="P70" s="109" t="s">
        <v>1301</v>
      </c>
      <c r="Q70" s="110" t="s">
        <v>1014</v>
      </c>
      <c r="R70" s="110" t="s">
        <v>1514</v>
      </c>
      <c r="S70" s="20" t="s">
        <v>1015</v>
      </c>
      <c r="T70" s="21">
        <v>1980</v>
      </c>
      <c r="U70" s="28" t="s">
        <v>1515</v>
      </c>
      <c r="V70" s="21">
        <v>2002</v>
      </c>
      <c r="W70" s="25" t="s">
        <v>1552</v>
      </c>
      <c r="X70" s="138">
        <v>2013</v>
      </c>
      <c r="Y70" s="389" t="s">
        <v>1547</v>
      </c>
      <c r="Z70" s="28"/>
      <c r="AA70" s="284">
        <f t="shared" si="60"/>
        <v>5</v>
      </c>
      <c r="AB70" s="25" t="s">
        <v>916</v>
      </c>
      <c r="AC70" s="290">
        <v>2013</v>
      </c>
      <c r="AD70" s="21" t="s">
        <v>121</v>
      </c>
      <c r="AE70" s="304"/>
      <c r="AF70" s="16" t="s">
        <v>375</v>
      </c>
      <c r="AG70" s="318"/>
      <c r="CJ70" s="126" t="str">
        <f t="shared" ref="CJ70:CJ131" si="64">IF(CN70=CO70,"","anders")</f>
        <v/>
      </c>
      <c r="CK70" s="126" t="str">
        <f t="shared" si="61"/>
        <v>Hochuli Antonina</v>
      </c>
      <c r="CM70" s="156">
        <f t="shared" si="62"/>
        <v>5</v>
      </c>
      <c r="CN70" s="156" t="str">
        <f t="shared" si="63"/>
        <v>D</v>
      </c>
      <c r="CO70" s="138" t="str">
        <f t="shared" si="58"/>
        <v>D</v>
      </c>
      <c r="CP70" s="154">
        <v>8579</v>
      </c>
      <c r="CQ70" s="125">
        <v>771</v>
      </c>
      <c r="CR70" s="33">
        <f t="shared" si="52"/>
        <v>7</v>
      </c>
      <c r="CS70" s="83" t="str">
        <f t="shared" si="53"/>
        <v>Projektingenieur 7 (Bau)</v>
      </c>
      <c r="CT70" s="125">
        <v>771</v>
      </c>
      <c r="CU70" s="33">
        <f>VLOOKUP($CT70,Funktionsbezeichnungen,3,0)</f>
        <v>7</v>
      </c>
      <c r="CV70" s="83" t="str">
        <f>VLOOKUP($CT70,Funktionsbezeichnungen,2,0)</f>
        <v>Projektingenieur 7 (Bau)</v>
      </c>
      <c r="CW70" s="125">
        <v>770</v>
      </c>
      <c r="CX70" s="33">
        <f t="shared" si="56"/>
        <v>6</v>
      </c>
      <c r="CY70" s="83" t="str">
        <f t="shared" si="57"/>
        <v>Vorstufe Projektingenieur (Bau)</v>
      </c>
      <c r="CZ70" s="125"/>
      <c r="DA70" s="33"/>
      <c r="DB70" s="83"/>
      <c r="DC70" s="125"/>
      <c r="DD70" s="33"/>
      <c r="DE70" s="83"/>
      <c r="DF70" s="20"/>
      <c r="DG70" s="33"/>
      <c r="DH70" s="33"/>
      <c r="DI70" s="83"/>
      <c r="DN70" s="126">
        <f t="shared" si="18"/>
        <v>8579</v>
      </c>
      <c r="DO70" s="156">
        <v>2</v>
      </c>
      <c r="DP70" s="126">
        <v>3</v>
      </c>
      <c r="DQ70" s="126" t="s">
        <v>951</v>
      </c>
      <c r="ES70" s="154">
        <v>4313</v>
      </c>
      <c r="ET70" s="156" t="s">
        <v>121</v>
      </c>
    </row>
    <row r="71" spans="1:150" s="126" customFormat="1" x14ac:dyDescent="0.2">
      <c r="A71" s="319"/>
      <c r="B71" s="319"/>
      <c r="C71" s="319" t="str">
        <f t="shared" si="59"/>
        <v/>
      </c>
      <c r="D71" s="320"/>
      <c r="E71" s="320">
        <v>1</v>
      </c>
      <c r="F71" s="321"/>
      <c r="G71" s="57"/>
      <c r="H71" s="57"/>
      <c r="I71" s="321"/>
      <c r="J71" s="57"/>
      <c r="K71" s="321"/>
      <c r="L71" s="321"/>
      <c r="M71" s="321"/>
      <c r="N71" s="322"/>
      <c r="O71" s="322"/>
      <c r="P71" s="109" t="s">
        <v>1301</v>
      </c>
      <c r="Q71" s="110" t="s">
        <v>1074</v>
      </c>
      <c r="R71" s="110" t="s">
        <v>1514</v>
      </c>
      <c r="S71" s="20" t="s">
        <v>1075</v>
      </c>
      <c r="T71" s="21">
        <v>1987</v>
      </c>
      <c r="U71" s="28" t="s">
        <v>1302</v>
      </c>
      <c r="V71" s="21">
        <v>2013</v>
      </c>
      <c r="W71" s="25"/>
      <c r="X71" s="138"/>
      <c r="Y71" s="287"/>
      <c r="Z71" s="28"/>
      <c r="AA71" s="284">
        <f t="shared" si="60"/>
        <v>5</v>
      </c>
      <c r="AB71" s="25" t="s">
        <v>698</v>
      </c>
      <c r="AC71" s="290">
        <v>2014</v>
      </c>
      <c r="AD71" s="21" t="s">
        <v>121</v>
      </c>
      <c r="AE71" s="304"/>
      <c r="AF71" s="16" t="s">
        <v>375</v>
      </c>
      <c r="AG71" s="318"/>
      <c r="CJ71" s="126" t="e">
        <f t="shared" si="64"/>
        <v>#N/A</v>
      </c>
      <c r="CK71" s="126" t="str">
        <f t="shared" si="61"/>
        <v>Meisch Raoul</v>
      </c>
      <c r="CM71" s="156">
        <f t="shared" si="62"/>
        <v>5</v>
      </c>
      <c r="CN71" s="156" t="str">
        <f t="shared" si="63"/>
        <v>D</v>
      </c>
      <c r="CO71" s="138" t="e">
        <f t="shared" si="58"/>
        <v>#N/A</v>
      </c>
      <c r="CP71" s="154">
        <v>4315</v>
      </c>
      <c r="CQ71" s="125">
        <v>771</v>
      </c>
      <c r="CR71" s="33">
        <f t="shared" si="52"/>
        <v>7</v>
      </c>
      <c r="CS71" s="83" t="str">
        <f t="shared" si="53"/>
        <v>Projektingenieur 7 (Bau)</v>
      </c>
      <c r="CT71" s="125">
        <v>771</v>
      </c>
      <c r="CU71" s="33">
        <f>VLOOKUP($CT71,Funktionsbezeichnungen,3,0)</f>
        <v>7</v>
      </c>
      <c r="CV71" s="83" t="str">
        <f>VLOOKUP($CT71,Funktionsbezeichnungen,2,0)</f>
        <v>Projektingenieur 7 (Bau)</v>
      </c>
      <c r="CW71" s="125"/>
      <c r="CX71" s="33"/>
      <c r="CY71" s="83"/>
      <c r="CZ71" s="125"/>
      <c r="DA71" s="33"/>
      <c r="DB71" s="83"/>
      <c r="DC71" s="125"/>
      <c r="DD71" s="33"/>
      <c r="DE71" s="83"/>
      <c r="DF71" s="20"/>
      <c r="DG71" s="33"/>
      <c r="DH71" s="33"/>
      <c r="DI71" s="83"/>
      <c r="DN71" s="126">
        <f t="shared" ref="DN71:DN138" si="65">+CP71</f>
        <v>4315</v>
      </c>
      <c r="DO71" s="156">
        <v>2</v>
      </c>
      <c r="DP71" s="126">
        <v>3</v>
      </c>
      <c r="DQ71" s="126" t="s">
        <v>951</v>
      </c>
      <c r="ES71" s="154">
        <v>4318</v>
      </c>
      <c r="ET71" s="156" t="s">
        <v>121</v>
      </c>
    </row>
    <row r="72" spans="1:150" s="126" customFormat="1" x14ac:dyDescent="0.2">
      <c r="A72" s="319"/>
      <c r="B72" s="319">
        <v>1</v>
      </c>
      <c r="C72" s="319" t="str">
        <f t="shared" si="59"/>
        <v/>
      </c>
      <c r="D72" s="320"/>
      <c r="E72" s="320">
        <v>1</v>
      </c>
      <c r="F72" s="321"/>
      <c r="G72" s="57"/>
      <c r="H72" s="57"/>
      <c r="I72" s="321"/>
      <c r="J72" s="57"/>
      <c r="K72" s="321"/>
      <c r="L72" s="321"/>
      <c r="M72" s="321"/>
      <c r="N72" s="322"/>
      <c r="O72" s="322"/>
      <c r="P72" s="109" t="s">
        <v>359</v>
      </c>
      <c r="Q72" s="110" t="s">
        <v>1029</v>
      </c>
      <c r="R72" s="110" t="s">
        <v>1514</v>
      </c>
      <c r="S72" s="20" t="s">
        <v>1030</v>
      </c>
      <c r="T72" s="21">
        <v>1989</v>
      </c>
      <c r="U72" s="28" t="s">
        <v>1552</v>
      </c>
      <c r="V72" s="21">
        <v>2013</v>
      </c>
      <c r="W72" s="25"/>
      <c r="X72" s="138"/>
      <c r="Y72" s="287"/>
      <c r="Z72" s="28" t="s">
        <v>1510</v>
      </c>
      <c r="AA72" s="284">
        <f t="shared" si="60"/>
        <v>5</v>
      </c>
      <c r="AB72" s="25" t="s">
        <v>916</v>
      </c>
      <c r="AC72" s="290">
        <v>2013</v>
      </c>
      <c r="AD72" s="21" t="s">
        <v>121</v>
      </c>
      <c r="AE72" s="304"/>
      <c r="AF72" s="16" t="s">
        <v>375</v>
      </c>
      <c r="AG72" s="318"/>
      <c r="CJ72" s="126" t="str">
        <f t="shared" si="64"/>
        <v/>
      </c>
      <c r="CK72" s="126" t="str">
        <f t="shared" si="61"/>
        <v>Stöhr Jessica</v>
      </c>
      <c r="CM72" s="156">
        <f t="shared" si="62"/>
        <v>5</v>
      </c>
      <c r="CN72" s="156" t="str">
        <f t="shared" si="63"/>
        <v>D</v>
      </c>
      <c r="CO72" s="138" t="str">
        <f t="shared" si="58"/>
        <v>D</v>
      </c>
      <c r="CP72" s="154">
        <v>4313</v>
      </c>
      <c r="CQ72" s="125">
        <v>771</v>
      </c>
      <c r="CR72" s="33">
        <f t="shared" si="52"/>
        <v>7</v>
      </c>
      <c r="CS72" s="83" t="str">
        <f t="shared" si="53"/>
        <v>Projektingenieur 7 (Bau)</v>
      </c>
      <c r="CT72" s="125">
        <v>771</v>
      </c>
      <c r="CU72" s="33">
        <f>VLOOKUP($CT72,Funktionsbezeichnungen,3,0)</f>
        <v>7</v>
      </c>
      <c r="CV72" s="83" t="str">
        <f>VLOOKUP($CT72,Funktionsbezeichnungen,2,0)</f>
        <v>Projektingenieur 7 (Bau)</v>
      </c>
      <c r="CW72" s="125">
        <v>770</v>
      </c>
      <c r="CX72" s="33">
        <f t="shared" si="56"/>
        <v>6</v>
      </c>
      <c r="CY72" s="83" t="str">
        <f t="shared" si="57"/>
        <v>Vorstufe Projektingenieur (Bau)</v>
      </c>
      <c r="CZ72" s="125"/>
      <c r="DA72" s="33"/>
      <c r="DB72" s="83"/>
      <c r="DC72" s="125"/>
      <c r="DD72" s="33"/>
      <c r="DE72" s="83"/>
      <c r="DF72" s="20"/>
      <c r="DG72" s="33"/>
      <c r="DH72" s="33"/>
      <c r="DI72" s="83"/>
      <c r="DN72" s="126">
        <f t="shared" si="65"/>
        <v>4313</v>
      </c>
      <c r="DO72" s="156">
        <v>2</v>
      </c>
      <c r="DP72" s="126">
        <v>3</v>
      </c>
      <c r="DQ72" s="126" t="s">
        <v>951</v>
      </c>
      <c r="ES72" s="154">
        <v>4319</v>
      </c>
      <c r="ET72" s="156" t="s">
        <v>121</v>
      </c>
    </row>
    <row r="73" spans="1:150" s="126" customFormat="1" x14ac:dyDescent="0.2">
      <c r="A73" s="319"/>
      <c r="B73" s="319"/>
      <c r="C73" s="319" t="str">
        <f t="shared" si="59"/>
        <v/>
      </c>
      <c r="D73" s="320"/>
      <c r="E73" s="320">
        <v>1</v>
      </c>
      <c r="F73" s="321"/>
      <c r="G73" s="57"/>
      <c r="H73" s="57">
        <v>1</v>
      </c>
      <c r="I73" s="321"/>
      <c r="J73" s="57"/>
      <c r="K73" s="321"/>
      <c r="L73" s="321"/>
      <c r="M73" s="321"/>
      <c r="N73" s="322"/>
      <c r="O73" s="322"/>
      <c r="P73" s="109" t="s">
        <v>358</v>
      </c>
      <c r="Q73" s="110" t="s">
        <v>1173</v>
      </c>
      <c r="R73" s="110" t="s">
        <v>1514</v>
      </c>
      <c r="S73" s="20" t="s">
        <v>1172</v>
      </c>
      <c r="T73" s="21">
        <v>1986</v>
      </c>
      <c r="U73" s="28" t="s">
        <v>1549</v>
      </c>
      <c r="V73" s="21">
        <v>2011</v>
      </c>
      <c r="W73" s="25" t="s">
        <v>1552</v>
      </c>
      <c r="X73" s="138">
        <v>2015</v>
      </c>
      <c r="Y73" s="389" t="s">
        <v>1547</v>
      </c>
      <c r="Z73" s="28"/>
      <c r="AA73" s="284">
        <f t="shared" si="60"/>
        <v>3</v>
      </c>
      <c r="AB73" s="25" t="s">
        <v>1563</v>
      </c>
      <c r="AC73" s="290">
        <v>2015</v>
      </c>
      <c r="AD73" s="21" t="s">
        <v>121</v>
      </c>
      <c r="AE73" s="304"/>
      <c r="AF73" s="16" t="s">
        <v>376</v>
      </c>
      <c r="AG73" s="318"/>
      <c r="CJ73" s="126" t="str">
        <f t="shared" si="64"/>
        <v/>
      </c>
      <c r="CK73" s="126" t="str">
        <f t="shared" si="61"/>
        <v>Völlmin Daniel</v>
      </c>
      <c r="CM73" s="156">
        <f t="shared" si="62"/>
        <v>3</v>
      </c>
      <c r="CN73" s="156" t="str">
        <f t="shared" si="63"/>
        <v>D</v>
      </c>
      <c r="CO73" s="138" t="str">
        <f t="shared" si="58"/>
        <v>D</v>
      </c>
      <c r="CP73" s="154">
        <v>4319</v>
      </c>
      <c r="CQ73" s="125">
        <v>771</v>
      </c>
      <c r="CR73" s="33">
        <f t="shared" si="52"/>
        <v>7</v>
      </c>
      <c r="CS73" s="83" t="str">
        <f t="shared" si="53"/>
        <v>Projektingenieur 7 (Bau)</v>
      </c>
      <c r="CT73" s="125">
        <v>771</v>
      </c>
      <c r="CU73" s="33">
        <f>VLOOKUP($CT73,Funktionsbezeichnungen,3,0)</f>
        <v>7</v>
      </c>
      <c r="CV73" s="83" t="str">
        <f>VLOOKUP($CT73,Funktionsbezeichnungen,2,0)</f>
        <v>Projektingenieur 7 (Bau)</v>
      </c>
      <c r="CW73" s="125"/>
      <c r="CX73" s="33"/>
      <c r="CY73" s="83"/>
      <c r="CZ73" s="125"/>
      <c r="DA73" s="33"/>
      <c r="DB73" s="83"/>
      <c r="DC73" s="125"/>
      <c r="DD73" s="33"/>
      <c r="DE73" s="83"/>
      <c r="DF73" s="20"/>
      <c r="DG73" s="33"/>
      <c r="DH73" s="33"/>
      <c r="DI73" s="83"/>
      <c r="DN73" s="126">
        <f t="shared" si="65"/>
        <v>4319</v>
      </c>
      <c r="DO73" s="156">
        <v>2</v>
      </c>
      <c r="DP73" s="126">
        <v>3</v>
      </c>
      <c r="DQ73" s="126" t="s">
        <v>951</v>
      </c>
      <c r="ES73" s="154">
        <v>3211</v>
      </c>
      <c r="ET73" s="126" t="s">
        <v>105</v>
      </c>
    </row>
    <row r="74" spans="1:150" s="126" customFormat="1" x14ac:dyDescent="0.2">
      <c r="A74" s="319"/>
      <c r="B74" s="319"/>
      <c r="C74" s="319" t="str">
        <f t="shared" si="59"/>
        <v/>
      </c>
      <c r="D74" s="320">
        <v>1</v>
      </c>
      <c r="E74" s="320"/>
      <c r="F74" s="321"/>
      <c r="G74" s="57"/>
      <c r="H74" s="57"/>
      <c r="I74" s="321"/>
      <c r="J74" s="57"/>
      <c r="K74" s="321"/>
      <c r="L74" s="321"/>
      <c r="M74" s="321"/>
      <c r="N74" s="322"/>
      <c r="O74" s="322"/>
      <c r="P74" s="109" t="s">
        <v>1301</v>
      </c>
      <c r="Q74" s="110" t="s">
        <v>1016</v>
      </c>
      <c r="R74" s="110" t="s">
        <v>1514</v>
      </c>
      <c r="S74" s="20" t="s">
        <v>1017</v>
      </c>
      <c r="T74" s="21">
        <v>1988</v>
      </c>
      <c r="U74" s="28" t="s">
        <v>1553</v>
      </c>
      <c r="V74" s="21">
        <v>2016</v>
      </c>
      <c r="W74" s="25"/>
      <c r="X74" s="138"/>
      <c r="Y74" s="287"/>
      <c r="Z74" s="28"/>
      <c r="AA74" s="284">
        <f t="shared" si="60"/>
        <v>2</v>
      </c>
      <c r="AB74" s="25" t="s">
        <v>698</v>
      </c>
      <c r="AC74" s="290">
        <v>2015</v>
      </c>
      <c r="AD74" s="21" t="s">
        <v>121</v>
      </c>
      <c r="AE74" s="304"/>
      <c r="AF74" s="16" t="s">
        <v>375</v>
      </c>
      <c r="AG74" s="318"/>
      <c r="CJ74" s="126" t="e">
        <f t="shared" si="64"/>
        <v>#N/A</v>
      </c>
      <c r="CK74" s="126" t="str">
        <f t="shared" si="61"/>
        <v>Burger Stefan</v>
      </c>
      <c r="CM74" s="126">
        <f t="shared" si="62"/>
        <v>2</v>
      </c>
      <c r="CN74" s="126" t="str">
        <f t="shared" si="63"/>
        <v>D</v>
      </c>
      <c r="CO74" s="138" t="e">
        <f t="shared" si="58"/>
        <v>#N/A</v>
      </c>
      <c r="CP74" s="154">
        <v>9748</v>
      </c>
      <c r="CQ74" s="125">
        <v>771</v>
      </c>
      <c r="CR74" s="33">
        <f t="shared" si="52"/>
        <v>7</v>
      </c>
      <c r="CS74" s="83" t="str">
        <f t="shared" si="53"/>
        <v>Projektingenieur 7 (Bau)</v>
      </c>
      <c r="CT74" s="125">
        <v>771</v>
      </c>
      <c r="CU74" s="33">
        <f>VLOOKUP($CT74,Funktionsbezeichnungen,3,0)</f>
        <v>7</v>
      </c>
      <c r="CV74" s="83" t="str">
        <f>VLOOKUP($CT74,Funktionsbezeichnungen,2,0)</f>
        <v>Projektingenieur 7 (Bau)</v>
      </c>
      <c r="CW74" s="125"/>
      <c r="CX74" s="33"/>
      <c r="CY74" s="83"/>
      <c r="CZ74" s="125"/>
      <c r="DA74" s="33"/>
      <c r="DB74" s="83"/>
      <c r="DC74" s="125"/>
      <c r="DD74" s="33"/>
      <c r="DE74" s="83"/>
      <c r="DF74" s="20"/>
      <c r="DG74" s="125"/>
      <c r="DH74" s="33"/>
      <c r="DI74" s="83"/>
      <c r="DN74" s="126">
        <f t="shared" si="65"/>
        <v>9748</v>
      </c>
      <c r="DO74" s="156">
        <v>2</v>
      </c>
      <c r="DP74" s="126">
        <v>3</v>
      </c>
      <c r="DQ74" s="324" t="s">
        <v>951</v>
      </c>
      <c r="ES74" s="154">
        <v>6622</v>
      </c>
      <c r="ET74" s="126" t="s">
        <v>105</v>
      </c>
    </row>
    <row r="75" spans="1:150" s="126" customFormat="1" x14ac:dyDescent="0.2">
      <c r="A75" s="319"/>
      <c r="B75" s="319"/>
      <c r="C75" s="319" t="str">
        <f t="shared" si="59"/>
        <v/>
      </c>
      <c r="D75" s="320">
        <v>1</v>
      </c>
      <c r="E75" s="320"/>
      <c r="F75" s="321"/>
      <c r="G75" s="57"/>
      <c r="H75" s="57"/>
      <c r="I75" s="321"/>
      <c r="J75" s="57"/>
      <c r="K75" s="321"/>
      <c r="L75" s="321"/>
      <c r="M75" s="321"/>
      <c r="N75" s="322"/>
      <c r="O75" s="322"/>
      <c r="P75" s="109" t="s">
        <v>1301</v>
      </c>
      <c r="Q75" s="110" t="s">
        <v>1255</v>
      </c>
      <c r="R75" s="110" t="s">
        <v>1514</v>
      </c>
      <c r="S75" s="20" t="s">
        <v>1256</v>
      </c>
      <c r="T75" s="21">
        <v>1984</v>
      </c>
      <c r="U75" s="28" t="s">
        <v>1216</v>
      </c>
      <c r="V75" s="21">
        <v>2016</v>
      </c>
      <c r="W75" s="25"/>
      <c r="X75" s="138"/>
      <c r="Y75" s="287"/>
      <c r="Z75" s="28"/>
      <c r="AA75" s="284">
        <f t="shared" si="60"/>
        <v>2</v>
      </c>
      <c r="AB75" s="25" t="s">
        <v>698</v>
      </c>
      <c r="AC75" s="290">
        <v>2017</v>
      </c>
      <c r="AD75" s="21" t="s">
        <v>121</v>
      </c>
      <c r="AE75" s="304"/>
      <c r="AF75" s="16" t="s">
        <v>375</v>
      </c>
      <c r="AG75" s="318"/>
      <c r="CJ75" s="323" t="e">
        <f t="shared" si="64"/>
        <v>#N/A</v>
      </c>
      <c r="CK75" s="276" t="str">
        <f t="shared" si="61"/>
        <v>Aleinikov Dimitri</v>
      </c>
      <c r="CM75" s="126">
        <f t="shared" si="62"/>
        <v>2</v>
      </c>
      <c r="CN75" s="126" t="str">
        <f t="shared" si="63"/>
        <v>D</v>
      </c>
      <c r="CO75" s="138" t="e">
        <f t="shared" si="58"/>
        <v>#N/A</v>
      </c>
      <c r="CP75" s="222">
        <v>4327</v>
      </c>
      <c r="CQ75" s="125">
        <v>771</v>
      </c>
      <c r="CR75" s="33">
        <f t="shared" si="52"/>
        <v>7</v>
      </c>
      <c r="CS75" s="83" t="str">
        <f t="shared" si="53"/>
        <v>Projektingenieur 7 (Bau)</v>
      </c>
      <c r="CT75" s="125"/>
      <c r="CU75" s="33"/>
      <c r="CV75" s="83"/>
      <c r="CW75" s="125"/>
      <c r="CX75" s="33"/>
      <c r="CY75" s="83"/>
      <c r="CZ75" s="125"/>
      <c r="DA75" s="33"/>
      <c r="DB75" s="83"/>
      <c r="DC75" s="125"/>
      <c r="DD75" s="33"/>
      <c r="DE75" s="83"/>
      <c r="DF75" s="20"/>
      <c r="DG75" s="125"/>
      <c r="DH75" s="33"/>
      <c r="DI75" s="83"/>
      <c r="DN75" s="126">
        <f t="shared" si="65"/>
        <v>4327</v>
      </c>
      <c r="DO75" s="156">
        <v>2</v>
      </c>
      <c r="DP75" s="126">
        <v>3</v>
      </c>
      <c r="DQ75" s="324" t="s">
        <v>951</v>
      </c>
      <c r="ES75" s="154">
        <v>7622</v>
      </c>
      <c r="ET75" s="126" t="s">
        <v>105</v>
      </c>
    </row>
    <row r="76" spans="1:150" s="126" customFormat="1" x14ac:dyDescent="0.2">
      <c r="A76" s="319"/>
      <c r="B76" s="319"/>
      <c r="C76" s="319" t="str">
        <f t="shared" si="59"/>
        <v/>
      </c>
      <c r="D76" s="320">
        <v>1</v>
      </c>
      <c r="E76" s="320"/>
      <c r="F76" s="321"/>
      <c r="G76" s="57"/>
      <c r="H76" s="57"/>
      <c r="I76" s="321"/>
      <c r="J76" s="57"/>
      <c r="K76" s="321"/>
      <c r="L76" s="321"/>
      <c r="M76" s="321"/>
      <c r="N76" s="322"/>
      <c r="O76" s="322"/>
      <c r="P76" s="109" t="s">
        <v>359</v>
      </c>
      <c r="Q76" s="110" t="s">
        <v>897</v>
      </c>
      <c r="R76" s="110" t="s">
        <v>1514</v>
      </c>
      <c r="S76" s="20" t="s">
        <v>896</v>
      </c>
      <c r="T76" s="21">
        <v>1990</v>
      </c>
      <c r="U76" s="28" t="s">
        <v>1216</v>
      </c>
      <c r="V76" s="21">
        <v>2017</v>
      </c>
      <c r="W76" s="25"/>
      <c r="X76" s="138"/>
      <c r="Y76" s="287"/>
      <c r="Z76" s="28" t="s">
        <v>1511</v>
      </c>
      <c r="AA76" s="284">
        <f t="shared" si="60"/>
        <v>1</v>
      </c>
      <c r="AB76" s="25" t="s">
        <v>698</v>
      </c>
      <c r="AC76" s="290">
        <v>2017</v>
      </c>
      <c r="AD76" s="21" t="s">
        <v>121</v>
      </c>
      <c r="AE76" s="304"/>
      <c r="AF76" s="16" t="s">
        <v>375</v>
      </c>
      <c r="AG76" s="318"/>
      <c r="CJ76" s="323" t="e">
        <f t="shared" si="64"/>
        <v>#N/A</v>
      </c>
      <c r="CK76" s="276" t="str">
        <f t="shared" si="61"/>
        <v>Lüthi Tobias</v>
      </c>
      <c r="CM76" s="126">
        <f t="shared" si="62"/>
        <v>1</v>
      </c>
      <c r="CN76" s="126" t="str">
        <f t="shared" si="63"/>
        <v>D</v>
      </c>
      <c r="CO76" s="138" t="e">
        <f t="shared" si="58"/>
        <v>#N/A</v>
      </c>
      <c r="CP76" s="222">
        <v>8580</v>
      </c>
      <c r="CQ76" s="125">
        <v>771</v>
      </c>
      <c r="CR76" s="33">
        <f t="shared" si="52"/>
        <v>7</v>
      </c>
      <c r="CS76" s="83" t="str">
        <f t="shared" si="53"/>
        <v>Projektingenieur 7 (Bau)</v>
      </c>
      <c r="CT76" s="125"/>
      <c r="CU76" s="33"/>
      <c r="CV76" s="83"/>
      <c r="CW76" s="125"/>
      <c r="CX76" s="33"/>
      <c r="CY76" s="83"/>
      <c r="CZ76" s="125"/>
      <c r="DA76" s="33"/>
      <c r="DB76" s="83"/>
      <c r="DC76" s="125"/>
      <c r="DD76" s="33"/>
      <c r="DE76" s="83"/>
      <c r="DF76" s="20"/>
      <c r="DG76" s="125"/>
      <c r="DH76" s="33"/>
      <c r="DI76" s="83"/>
      <c r="DN76" s="126">
        <f t="shared" si="65"/>
        <v>8580</v>
      </c>
      <c r="DO76" s="156">
        <v>2</v>
      </c>
      <c r="DP76" s="126">
        <v>3</v>
      </c>
      <c r="DQ76" s="324" t="s">
        <v>951</v>
      </c>
      <c r="ES76" s="154">
        <v>9658</v>
      </c>
      <c r="ET76" s="126" t="s">
        <v>105</v>
      </c>
    </row>
    <row r="77" spans="1:150" s="126" customFormat="1" x14ac:dyDescent="0.2">
      <c r="A77" s="319"/>
      <c r="B77" s="319">
        <v>1</v>
      </c>
      <c r="C77" s="319" t="str">
        <f t="shared" si="59"/>
        <v/>
      </c>
      <c r="D77" s="320"/>
      <c r="E77" s="320">
        <v>1</v>
      </c>
      <c r="F77" s="321"/>
      <c r="G77" s="57"/>
      <c r="H77" s="57"/>
      <c r="I77" s="321"/>
      <c r="J77" s="57"/>
      <c r="K77" s="321"/>
      <c r="L77" s="321"/>
      <c r="M77" s="321"/>
      <c r="N77" s="322"/>
      <c r="O77" s="322"/>
      <c r="P77" s="109" t="s">
        <v>359</v>
      </c>
      <c r="Q77" s="110" t="s">
        <v>1271</v>
      </c>
      <c r="R77" s="110" t="s">
        <v>1514</v>
      </c>
      <c r="S77" s="20" t="s">
        <v>1272</v>
      </c>
      <c r="T77" s="21">
        <v>1990</v>
      </c>
      <c r="U77" s="28" t="s">
        <v>1273</v>
      </c>
      <c r="V77" s="21">
        <v>2017</v>
      </c>
      <c r="W77" s="25"/>
      <c r="X77" s="138"/>
      <c r="Y77" s="287"/>
      <c r="Z77" s="28" t="s">
        <v>106</v>
      </c>
      <c r="AA77" s="284">
        <f t="shared" si="60"/>
        <v>1</v>
      </c>
      <c r="AB77" s="25" t="s">
        <v>1512</v>
      </c>
      <c r="AC77" s="290">
        <v>2017</v>
      </c>
      <c r="AD77" s="21" t="s">
        <v>121</v>
      </c>
      <c r="AE77" s="304"/>
      <c r="AF77" s="16" t="s">
        <v>375</v>
      </c>
      <c r="AG77" s="318"/>
      <c r="CJ77" s="323" t="e">
        <f t="shared" si="64"/>
        <v>#N/A</v>
      </c>
      <c r="CK77" s="276" t="str">
        <f t="shared" si="61"/>
        <v>Schilliger Raphaela</v>
      </c>
      <c r="CM77" s="126">
        <f t="shared" si="62"/>
        <v>1</v>
      </c>
      <c r="CN77" s="126" t="str">
        <f t="shared" si="63"/>
        <v>D</v>
      </c>
      <c r="CO77" s="138" t="e">
        <f t="shared" si="58"/>
        <v>#N/A</v>
      </c>
      <c r="CP77" s="222">
        <v>4325</v>
      </c>
      <c r="CQ77" s="125">
        <v>781</v>
      </c>
      <c r="CR77" s="33">
        <f t="shared" si="52"/>
        <v>7</v>
      </c>
      <c r="CS77" s="83" t="str">
        <f t="shared" si="53"/>
        <v>Projektingenieur 7 (Umwelt)</v>
      </c>
      <c r="CT77" s="125"/>
      <c r="CU77" s="33"/>
      <c r="CV77" s="83"/>
      <c r="CW77" s="125"/>
      <c r="CX77" s="33"/>
      <c r="CY77" s="83"/>
      <c r="CZ77" s="125"/>
      <c r="DA77" s="33"/>
      <c r="DB77" s="83"/>
      <c r="DC77" s="125"/>
      <c r="DD77" s="33"/>
      <c r="DE77" s="83"/>
      <c r="DF77" s="20"/>
      <c r="DG77" s="125"/>
      <c r="DH77" s="33"/>
      <c r="DI77" s="83"/>
      <c r="DN77" s="126">
        <f t="shared" si="65"/>
        <v>4325</v>
      </c>
      <c r="DO77" s="156">
        <v>2</v>
      </c>
      <c r="DP77" s="126">
        <v>3</v>
      </c>
      <c r="DQ77" s="324" t="s">
        <v>951</v>
      </c>
      <c r="ES77" s="154">
        <v>4249</v>
      </c>
      <c r="ET77" s="126" t="s">
        <v>1322</v>
      </c>
    </row>
    <row r="78" spans="1:150" s="126" customFormat="1" x14ac:dyDescent="0.2">
      <c r="A78" s="319"/>
      <c r="B78" s="319"/>
      <c r="C78" s="319">
        <f t="shared" si="59"/>
        <v>1</v>
      </c>
      <c r="D78" s="320"/>
      <c r="E78" s="320"/>
      <c r="F78" s="321"/>
      <c r="G78" s="57"/>
      <c r="H78" s="57">
        <v>1</v>
      </c>
      <c r="I78" s="321">
        <v>1</v>
      </c>
      <c r="J78" s="57"/>
      <c r="K78" s="321"/>
      <c r="L78" s="321"/>
      <c r="M78" s="321"/>
      <c r="N78" s="322">
        <v>1</v>
      </c>
      <c r="O78" s="322"/>
      <c r="P78" s="109" t="s">
        <v>358</v>
      </c>
      <c r="Q78" s="110" t="s">
        <v>1125</v>
      </c>
      <c r="R78" s="110" t="s">
        <v>928</v>
      </c>
      <c r="S78" s="20" t="s">
        <v>1126</v>
      </c>
      <c r="T78" s="21">
        <v>1954</v>
      </c>
      <c r="U78" s="28" t="s">
        <v>126</v>
      </c>
      <c r="V78" s="21">
        <v>1973</v>
      </c>
      <c r="W78" s="25" t="s">
        <v>1127</v>
      </c>
      <c r="X78" s="138">
        <v>1979</v>
      </c>
      <c r="Y78" s="287"/>
      <c r="Z78" s="28"/>
      <c r="AA78" s="284">
        <f t="shared" si="60"/>
        <v>45</v>
      </c>
      <c r="AB78" s="25" t="s">
        <v>110</v>
      </c>
      <c r="AC78" s="290">
        <v>2015</v>
      </c>
      <c r="AD78" s="21" t="s">
        <v>105</v>
      </c>
      <c r="AE78" s="304"/>
      <c r="AF78" s="285" t="s">
        <v>1078</v>
      </c>
      <c r="AG78" s="318"/>
      <c r="CJ78" s="126" t="str">
        <f t="shared" si="64"/>
        <v/>
      </c>
      <c r="CK78" s="126" t="str">
        <f t="shared" si="61"/>
        <v>Reber Erich</v>
      </c>
      <c r="CM78" s="126">
        <f t="shared" si="62"/>
        <v>45</v>
      </c>
      <c r="CN78" s="126" t="str">
        <f t="shared" si="63"/>
        <v>C</v>
      </c>
      <c r="CO78" s="138" t="str">
        <f t="shared" si="58"/>
        <v>C</v>
      </c>
      <c r="CP78" s="154">
        <v>3211</v>
      </c>
      <c r="CQ78" s="125">
        <v>772</v>
      </c>
      <c r="CR78" s="33">
        <f t="shared" si="52"/>
        <v>8</v>
      </c>
      <c r="CS78" s="83" t="str">
        <f t="shared" si="53"/>
        <v>Projektingenieur 8 (Bau)</v>
      </c>
      <c r="CT78" s="125">
        <v>772</v>
      </c>
      <c r="CU78" s="33">
        <f>VLOOKUP($CT78,Funktionsbezeichnungen,3,0)</f>
        <v>8</v>
      </c>
      <c r="CV78" s="83" t="str">
        <f>VLOOKUP($CT78,Funktionsbezeichnungen,2,0)</f>
        <v>Projektingenieur 8 (Bau)</v>
      </c>
      <c r="CW78" s="125"/>
      <c r="CX78" s="33"/>
      <c r="CY78" s="83"/>
      <c r="CZ78" s="125"/>
      <c r="DA78" s="33"/>
      <c r="DB78" s="83"/>
      <c r="DC78" s="125"/>
      <c r="DD78" s="33"/>
      <c r="DE78" s="83"/>
      <c r="DF78" s="20"/>
      <c r="DG78" s="125"/>
      <c r="DH78" s="33"/>
      <c r="DI78" s="83"/>
      <c r="DN78" s="126">
        <f t="shared" si="65"/>
        <v>3211</v>
      </c>
      <c r="DO78" s="156">
        <v>6</v>
      </c>
      <c r="DP78" s="126">
        <v>0</v>
      </c>
      <c r="DQ78" s="324" t="s">
        <v>968</v>
      </c>
      <c r="ES78" s="154">
        <v>4250</v>
      </c>
      <c r="ET78" s="126" t="s">
        <v>1322</v>
      </c>
    </row>
    <row r="79" spans="1:150" s="126" customFormat="1" ht="15.75" x14ac:dyDescent="0.2">
      <c r="A79" s="319"/>
      <c r="B79" s="319"/>
      <c r="C79" s="319">
        <f t="shared" si="59"/>
        <v>1</v>
      </c>
      <c r="D79" s="320"/>
      <c r="E79" s="320"/>
      <c r="F79" s="321"/>
      <c r="G79" s="57"/>
      <c r="H79" s="57">
        <v>1</v>
      </c>
      <c r="I79" s="321">
        <v>1</v>
      </c>
      <c r="J79" s="57"/>
      <c r="K79" s="321"/>
      <c r="L79" s="321"/>
      <c r="M79" s="321"/>
      <c r="N79" s="322"/>
      <c r="O79" s="322"/>
      <c r="P79" s="109" t="s">
        <v>1303</v>
      </c>
      <c r="Q79" s="110" t="s">
        <v>477</v>
      </c>
      <c r="R79" s="110" t="s">
        <v>928</v>
      </c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138"/>
      <c r="Y79" s="287"/>
      <c r="Z79" s="28" t="s">
        <v>135</v>
      </c>
      <c r="AA79" s="284">
        <f t="shared" si="60"/>
        <v>44</v>
      </c>
      <c r="AB79" s="25" t="s">
        <v>110</v>
      </c>
      <c r="AC79" s="290">
        <v>1996</v>
      </c>
      <c r="AD79" s="21" t="s">
        <v>1040</v>
      </c>
      <c r="AE79" s="304"/>
      <c r="AF79" s="16" t="s">
        <v>404</v>
      </c>
      <c r="AG79" s="318"/>
      <c r="CJ79" s="126" t="str">
        <f>IF(CN79=CO79,"","anders")</f>
        <v/>
      </c>
      <c r="CK79" s="126" t="str">
        <f t="shared" si="61"/>
        <v>Imesch Robert</v>
      </c>
      <c r="CM79" s="126">
        <f t="shared" si="62"/>
        <v>44</v>
      </c>
      <c r="CN79" s="126" t="str">
        <f t="shared" si="63"/>
        <v xml:space="preserve"> D/C 2)</v>
      </c>
      <c r="CO79" s="138" t="str">
        <f>VLOOKUP(CP79,Kategorie,2,0)</f>
        <v xml:space="preserve"> D/C 2)</v>
      </c>
      <c r="CP79" s="154">
        <v>4249</v>
      </c>
      <c r="CQ79" s="125">
        <v>772</v>
      </c>
      <c r="CR79" s="33">
        <f t="shared" si="52"/>
        <v>8</v>
      </c>
      <c r="CS79" s="83" t="str">
        <f t="shared" si="53"/>
        <v>Projektingenieur 8 (Bau)</v>
      </c>
      <c r="CT79" s="125">
        <v>772</v>
      </c>
      <c r="CU79" s="33">
        <f>VLOOKUP($CT79,Funktionsbezeichnungen,3,0)</f>
        <v>8</v>
      </c>
      <c r="CV79" s="83" t="str">
        <f>VLOOKUP($CT79,Funktionsbezeichnungen,2,0)</f>
        <v>Projektingenieur 8 (Bau)</v>
      </c>
      <c r="CW79" s="125">
        <v>772</v>
      </c>
      <c r="CX79" s="33">
        <f>VLOOKUP($CW79,Funktionsbezeichnungen,3,0)</f>
        <v>8</v>
      </c>
      <c r="CY79" s="83" t="str">
        <f>VLOOKUP($CW79,Funktionsbezeichnungen,2,0)</f>
        <v>Projektingenieur 8 (Bau)</v>
      </c>
      <c r="CZ79" s="125">
        <v>772</v>
      </c>
      <c r="DA79" s="33">
        <f>VLOOKUP($CZ79,Funktionsbezeichnungen,3,0)</f>
        <v>8</v>
      </c>
      <c r="DB79" s="83" t="str">
        <f>VLOOKUP($CZ79,Funktionsbezeichnungen,2,0)</f>
        <v>Projektingenieur 8 (Bau)</v>
      </c>
      <c r="DC79" s="125">
        <v>772</v>
      </c>
      <c r="DD79" s="33">
        <f>VLOOKUP($DC79,Funktionsbezeichnungen,3,0)</f>
        <v>8</v>
      </c>
      <c r="DE79" s="83" t="str">
        <f>VLOOKUP($DC79,Funktionsbezeichnungen,2,0)</f>
        <v>Projektingenieur 8 (Bau)</v>
      </c>
      <c r="DF79" s="20"/>
      <c r="DG79" s="33">
        <v>772</v>
      </c>
      <c r="DH79" s="33">
        <f>VLOOKUP($DG79,Funktionsbezeichnungen,3,0)</f>
        <v>8</v>
      </c>
      <c r="DI79" s="83" t="str">
        <f>VLOOKUP($DG79,Funktionsbezeichnungen,2,0)</f>
        <v>Projektingenieur 8 (Bau)</v>
      </c>
      <c r="DN79" s="126">
        <f>+CP79</f>
        <v>4249</v>
      </c>
      <c r="DO79" s="156">
        <v>6</v>
      </c>
      <c r="DP79" s="126">
        <v>0</v>
      </c>
      <c r="DQ79" s="324" t="s">
        <v>968</v>
      </c>
      <c r="ES79" s="154">
        <v>5630</v>
      </c>
      <c r="ET79" s="126" t="s">
        <v>121</v>
      </c>
    </row>
    <row r="80" spans="1:150" s="126" customFormat="1" ht="15.75" x14ac:dyDescent="0.2">
      <c r="A80" s="319"/>
      <c r="B80" s="319"/>
      <c r="C80" s="319">
        <f t="shared" si="59"/>
        <v>1</v>
      </c>
      <c r="D80" s="320"/>
      <c r="E80" s="320"/>
      <c r="F80" s="321"/>
      <c r="G80" s="57"/>
      <c r="H80" s="57">
        <v>1</v>
      </c>
      <c r="I80" s="321">
        <v>1</v>
      </c>
      <c r="J80" s="57">
        <v>1</v>
      </c>
      <c r="K80" s="321"/>
      <c r="L80" s="321"/>
      <c r="M80" s="321"/>
      <c r="N80" s="322"/>
      <c r="O80" s="322"/>
      <c r="P80" s="109" t="s">
        <v>1303</v>
      </c>
      <c r="Q80" s="110" t="s">
        <v>478</v>
      </c>
      <c r="R80" s="110" t="s">
        <v>928</v>
      </c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138"/>
      <c r="Y80" s="287"/>
      <c r="Z80" s="28" t="s">
        <v>135</v>
      </c>
      <c r="AA80" s="284">
        <f t="shared" si="60"/>
        <v>43</v>
      </c>
      <c r="AB80" s="25" t="s">
        <v>110</v>
      </c>
      <c r="AC80" s="290">
        <v>1996</v>
      </c>
      <c r="AD80" s="21" t="s">
        <v>1040</v>
      </c>
      <c r="AE80" s="304"/>
      <c r="AF80" s="16" t="s">
        <v>404</v>
      </c>
      <c r="AG80" s="318"/>
      <c r="CJ80" s="126" t="str">
        <f>IF(CN80=CO80,"","anders")</f>
        <v/>
      </c>
      <c r="CK80" s="126" t="str">
        <f t="shared" si="61"/>
        <v>Flückiger Hans Peter</v>
      </c>
      <c r="CM80" s="126">
        <f t="shared" si="62"/>
        <v>43</v>
      </c>
      <c r="CN80" s="126" t="str">
        <f t="shared" si="63"/>
        <v xml:space="preserve"> D/C 2)</v>
      </c>
      <c r="CO80" s="138" t="str">
        <f>VLOOKUP(CP80,Kategorie,2,0)</f>
        <v xml:space="preserve"> D/C 2)</v>
      </c>
      <c r="CP80" s="154">
        <v>4250</v>
      </c>
      <c r="CQ80" s="125">
        <v>772</v>
      </c>
      <c r="CR80" s="33">
        <f t="shared" si="52"/>
        <v>8</v>
      </c>
      <c r="CS80" s="83" t="str">
        <f t="shared" si="53"/>
        <v>Projektingenieur 8 (Bau)</v>
      </c>
      <c r="CT80" s="125">
        <v>772</v>
      </c>
      <c r="CU80" s="33">
        <f>VLOOKUP($CT80,Funktionsbezeichnungen,3,0)</f>
        <v>8</v>
      </c>
      <c r="CV80" s="83" t="str">
        <f>VLOOKUP($CT80,Funktionsbezeichnungen,2,0)</f>
        <v>Projektingenieur 8 (Bau)</v>
      </c>
      <c r="CW80" s="125">
        <v>772</v>
      </c>
      <c r="CX80" s="33">
        <f>VLOOKUP($CW80,Funktionsbezeichnungen,3,0)</f>
        <v>8</v>
      </c>
      <c r="CY80" s="83" t="str">
        <f>VLOOKUP($CW80,Funktionsbezeichnungen,2,0)</f>
        <v>Projektingenieur 8 (Bau)</v>
      </c>
      <c r="CZ80" s="125">
        <v>772</v>
      </c>
      <c r="DA80" s="33">
        <f>VLOOKUP($CZ80,Funktionsbezeichnungen,3,0)</f>
        <v>8</v>
      </c>
      <c r="DB80" s="83" t="str">
        <f>VLOOKUP($CZ80,Funktionsbezeichnungen,2,0)</f>
        <v>Projektingenieur 8 (Bau)</v>
      </c>
      <c r="DC80" s="125">
        <v>772</v>
      </c>
      <c r="DD80" s="33">
        <f>VLOOKUP($DC80,Funktionsbezeichnungen,3,0)</f>
        <v>8</v>
      </c>
      <c r="DE80" s="83" t="str">
        <f>VLOOKUP($DC80,Funktionsbezeichnungen,2,0)</f>
        <v>Projektingenieur 8 (Bau)</v>
      </c>
      <c r="DF80" s="20"/>
      <c r="DG80" s="33">
        <v>772</v>
      </c>
      <c r="DH80" s="33">
        <f>VLOOKUP($DG80,Funktionsbezeichnungen,3,0)</f>
        <v>8</v>
      </c>
      <c r="DI80" s="83" t="str">
        <f>VLOOKUP($DG80,Funktionsbezeichnungen,2,0)</f>
        <v>Projektingenieur 8 (Bau)</v>
      </c>
      <c r="DN80" s="126">
        <f>+CP80</f>
        <v>4250</v>
      </c>
      <c r="DO80" s="156">
        <v>6</v>
      </c>
      <c r="DP80" s="126">
        <v>0</v>
      </c>
      <c r="DQ80" s="324" t="s">
        <v>968</v>
      </c>
      <c r="ES80" s="154">
        <v>7641</v>
      </c>
      <c r="ET80" s="126" t="s">
        <v>121</v>
      </c>
    </row>
    <row r="81" spans="1:150" s="126" customFormat="1" x14ac:dyDescent="0.2">
      <c r="A81" s="319"/>
      <c r="B81" s="319"/>
      <c r="C81" s="319">
        <f t="shared" si="59"/>
        <v>1</v>
      </c>
      <c r="D81" s="320"/>
      <c r="E81" s="320"/>
      <c r="F81" s="321"/>
      <c r="G81" s="57"/>
      <c r="H81" s="57"/>
      <c r="I81" s="321">
        <v>1</v>
      </c>
      <c r="J81" s="57"/>
      <c r="K81" s="321"/>
      <c r="L81" s="321"/>
      <c r="M81" s="321"/>
      <c r="N81" s="322"/>
      <c r="O81" s="322"/>
      <c r="P81" s="109" t="s">
        <v>361</v>
      </c>
      <c r="Q81" s="110" t="s">
        <v>476</v>
      </c>
      <c r="R81" s="110" t="s">
        <v>928</v>
      </c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138"/>
      <c r="Y81" s="287"/>
      <c r="Z81" s="28" t="s">
        <v>242</v>
      </c>
      <c r="AA81" s="284">
        <f t="shared" si="60"/>
        <v>42</v>
      </c>
      <c r="AB81" s="25" t="s">
        <v>686</v>
      </c>
      <c r="AC81" s="290">
        <v>1973</v>
      </c>
      <c r="AD81" s="21" t="s">
        <v>105</v>
      </c>
      <c r="AE81" s="304"/>
      <c r="AF81" s="16" t="s">
        <v>423</v>
      </c>
      <c r="AG81" s="318"/>
      <c r="CJ81" s="126" t="str">
        <f t="shared" si="64"/>
        <v/>
      </c>
      <c r="CK81" s="126" t="str">
        <f t="shared" si="61"/>
        <v>Aebi Roger</v>
      </c>
      <c r="CM81" s="126">
        <f t="shared" si="62"/>
        <v>42</v>
      </c>
      <c r="CN81" s="126" t="str">
        <f t="shared" si="63"/>
        <v>C</v>
      </c>
      <c r="CO81" s="138" t="str">
        <f t="shared" si="58"/>
        <v>C</v>
      </c>
      <c r="CP81" s="154">
        <v>6622</v>
      </c>
      <c r="CQ81" s="125">
        <v>772</v>
      </c>
      <c r="CR81" s="33">
        <f t="shared" si="52"/>
        <v>8</v>
      </c>
      <c r="CS81" s="83" t="str">
        <f t="shared" si="53"/>
        <v>Projektingenieur 8 (Bau)</v>
      </c>
      <c r="CT81" s="125">
        <v>772</v>
      </c>
      <c r="CU81" s="33">
        <f>VLOOKUP($CT81,Funktionsbezeichnungen,3,0)</f>
        <v>8</v>
      </c>
      <c r="CV81" s="83" t="str">
        <f>VLOOKUP($CT81,Funktionsbezeichnungen,2,0)</f>
        <v>Projektingenieur 8 (Bau)</v>
      </c>
      <c r="CW81" s="125">
        <v>772</v>
      </c>
      <c r="CX81" s="33">
        <f t="shared" si="56"/>
        <v>8</v>
      </c>
      <c r="CY81" s="83" t="str">
        <f t="shared" si="57"/>
        <v>Projektingenieur 8 (Bau)</v>
      </c>
      <c r="CZ81" s="125">
        <v>772</v>
      </c>
      <c r="DA81" s="33">
        <f t="shared" ref="DA81:DA108" si="66">VLOOKUP($CZ81,Funktionsbezeichnungen,3,0)</f>
        <v>8</v>
      </c>
      <c r="DB81" s="83" t="str">
        <f t="shared" ref="DB81:DB108" si="67">VLOOKUP($CZ81,Funktionsbezeichnungen,2,0)</f>
        <v>Projektingenieur 8 (Bau)</v>
      </c>
      <c r="DC81" s="125">
        <v>772</v>
      </c>
      <c r="DD81" s="33">
        <f t="shared" ref="DD81:DD110" si="68">VLOOKUP($DC81,Funktionsbezeichnungen,3,0)</f>
        <v>8</v>
      </c>
      <c r="DE81" s="83" t="str">
        <f t="shared" ref="DE81:DE110" si="69">VLOOKUP($DC81,Funktionsbezeichnungen,2,0)</f>
        <v>Projektingenieur 8 (Bau)</v>
      </c>
      <c r="DF81" s="20"/>
      <c r="DG81" s="33">
        <v>772</v>
      </c>
      <c r="DH81" s="33">
        <f t="shared" ref="DH81:DH108" si="70">VLOOKUP($DG81,Funktionsbezeichnungen,3,0)</f>
        <v>8</v>
      </c>
      <c r="DI81" s="83" t="str">
        <f t="shared" ref="DI81:DI108" si="71">VLOOKUP($DG81,Funktionsbezeichnungen,2,0)</f>
        <v>Projektingenieur 8 (Bau)</v>
      </c>
      <c r="DN81" s="126">
        <f t="shared" si="65"/>
        <v>6622</v>
      </c>
      <c r="DO81" s="156">
        <v>6</v>
      </c>
      <c r="DP81" s="126">
        <v>0</v>
      </c>
      <c r="DQ81" s="324" t="s">
        <v>969</v>
      </c>
      <c r="ES81" s="154">
        <v>6765</v>
      </c>
      <c r="ET81" s="126" t="s">
        <v>121</v>
      </c>
    </row>
    <row r="82" spans="1:150" s="126" customFormat="1" x14ac:dyDescent="0.2">
      <c r="A82" s="319"/>
      <c r="B82" s="319"/>
      <c r="C82" s="319">
        <f t="shared" si="59"/>
        <v>1</v>
      </c>
      <c r="D82" s="320"/>
      <c r="E82" s="320"/>
      <c r="F82" s="321"/>
      <c r="G82" s="57"/>
      <c r="H82" s="57">
        <v>1</v>
      </c>
      <c r="I82" s="321">
        <v>1</v>
      </c>
      <c r="J82" s="57"/>
      <c r="K82" s="321"/>
      <c r="L82" s="321"/>
      <c r="M82" s="321"/>
      <c r="N82" s="322"/>
      <c r="O82" s="322"/>
      <c r="P82" s="109" t="s">
        <v>358</v>
      </c>
      <c r="Q82" s="110" t="s">
        <v>486</v>
      </c>
      <c r="R82" s="110" t="s">
        <v>928</v>
      </c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138"/>
      <c r="Y82" s="287"/>
      <c r="Z82" s="28" t="s">
        <v>203</v>
      </c>
      <c r="AA82" s="284">
        <f t="shared" si="60"/>
        <v>33</v>
      </c>
      <c r="AB82" s="25" t="s">
        <v>110</v>
      </c>
      <c r="AC82" s="290">
        <v>1985</v>
      </c>
      <c r="AD82" s="21" t="s">
        <v>105</v>
      </c>
      <c r="AE82" s="304"/>
      <c r="AF82" s="16" t="s">
        <v>376</v>
      </c>
      <c r="AG82" s="318"/>
      <c r="CJ82" s="126" t="str">
        <f t="shared" si="64"/>
        <v/>
      </c>
      <c r="CK82" s="126" t="str">
        <f t="shared" si="61"/>
        <v>Oehen Beat</v>
      </c>
      <c r="CM82" s="126">
        <f t="shared" si="62"/>
        <v>33</v>
      </c>
      <c r="CN82" s="126" t="str">
        <f t="shared" si="63"/>
        <v>C</v>
      </c>
      <c r="CO82" s="138" t="str">
        <f t="shared" si="58"/>
        <v>C</v>
      </c>
      <c r="CP82" s="154">
        <v>7622</v>
      </c>
      <c r="CQ82" s="125">
        <v>772</v>
      </c>
      <c r="CR82" s="33">
        <f t="shared" si="52"/>
        <v>8</v>
      </c>
      <c r="CS82" s="83" t="str">
        <f t="shared" si="53"/>
        <v>Projektingenieur 8 (Bau)</v>
      </c>
      <c r="CT82" s="125">
        <v>772</v>
      </c>
      <c r="CU82" s="33">
        <f t="shared" ref="CU82:CU111" si="72">VLOOKUP($CT82,Funktionsbezeichnungen,3,0)</f>
        <v>8</v>
      </c>
      <c r="CV82" s="83" t="str">
        <f t="shared" ref="CV82:CV111" si="73">VLOOKUP($CT82,Funktionsbezeichnungen,2,0)</f>
        <v>Projektingenieur 8 (Bau)</v>
      </c>
      <c r="CW82" s="125">
        <v>772</v>
      </c>
      <c r="CX82" s="33">
        <f t="shared" si="56"/>
        <v>8</v>
      </c>
      <c r="CY82" s="83" t="str">
        <f t="shared" si="57"/>
        <v>Projektingenieur 8 (Bau)</v>
      </c>
      <c r="CZ82" s="125">
        <v>772</v>
      </c>
      <c r="DA82" s="33">
        <f t="shared" si="66"/>
        <v>8</v>
      </c>
      <c r="DB82" s="83" t="str">
        <f t="shared" si="67"/>
        <v>Projektingenieur 8 (Bau)</v>
      </c>
      <c r="DC82" s="125">
        <v>772</v>
      </c>
      <c r="DD82" s="33">
        <f t="shared" si="68"/>
        <v>8</v>
      </c>
      <c r="DE82" s="83" t="str">
        <f t="shared" si="69"/>
        <v>Projektingenieur 8 (Bau)</v>
      </c>
      <c r="DF82" s="20"/>
      <c r="DG82" s="125">
        <v>772</v>
      </c>
      <c r="DH82" s="33">
        <f t="shared" si="70"/>
        <v>8</v>
      </c>
      <c r="DI82" s="83" t="str">
        <f t="shared" si="71"/>
        <v>Projektingenieur 8 (Bau)</v>
      </c>
      <c r="DN82" s="126">
        <f t="shared" si="65"/>
        <v>7622</v>
      </c>
      <c r="DO82" s="156">
        <v>6</v>
      </c>
      <c r="DP82" s="126">
        <v>0</v>
      </c>
      <c r="DQ82" s="324" t="s">
        <v>968</v>
      </c>
      <c r="ES82" s="154">
        <v>5631</v>
      </c>
      <c r="ET82" s="126" t="s">
        <v>121</v>
      </c>
    </row>
    <row r="83" spans="1:150" s="338" customFormat="1" ht="27" x14ac:dyDescent="0.25">
      <c r="A83" s="319"/>
      <c r="B83" s="319"/>
      <c r="C83" s="319" t="str">
        <f t="shared" si="59"/>
        <v/>
      </c>
      <c r="D83" s="320"/>
      <c r="E83" s="320">
        <v>1</v>
      </c>
      <c r="F83" s="321"/>
      <c r="G83" s="57"/>
      <c r="H83" s="57">
        <v>1</v>
      </c>
      <c r="I83" s="321"/>
      <c r="J83" s="57"/>
      <c r="K83" s="321"/>
      <c r="L83" s="321"/>
      <c r="M83" s="321"/>
      <c r="N83" s="322"/>
      <c r="O83" s="322"/>
      <c r="P83" s="109" t="s">
        <v>1301</v>
      </c>
      <c r="Q83" s="110" t="s">
        <v>1258</v>
      </c>
      <c r="R83" s="110" t="s">
        <v>928</v>
      </c>
      <c r="S83" s="27" t="s">
        <v>1259</v>
      </c>
      <c r="T83" s="21">
        <v>1972</v>
      </c>
      <c r="U83" s="28" t="s">
        <v>1260</v>
      </c>
      <c r="V83" s="21">
        <v>2009</v>
      </c>
      <c r="W83" s="25"/>
      <c r="X83" s="138"/>
      <c r="Y83" s="287"/>
      <c r="Z83" s="25"/>
      <c r="AA83" s="284">
        <f t="shared" si="60"/>
        <v>9</v>
      </c>
      <c r="AB83" s="287" t="s">
        <v>1261</v>
      </c>
      <c r="AC83" s="21">
        <v>2017</v>
      </c>
      <c r="AD83" s="21" t="s">
        <v>105</v>
      </c>
      <c r="AE83" s="304"/>
      <c r="AF83" s="288" t="s">
        <v>376</v>
      </c>
      <c r="AG83" s="318"/>
      <c r="CJ83" s="323" t="e">
        <f>IF(CN83=CO83,"","anders")</f>
        <v>#N/A</v>
      </c>
      <c r="CK83" s="339" t="str">
        <f t="shared" si="61"/>
        <v>Hagmann Andreas</v>
      </c>
      <c r="CM83" s="338">
        <f t="shared" si="62"/>
        <v>9</v>
      </c>
      <c r="CN83" s="338" t="str">
        <f t="shared" si="63"/>
        <v>C</v>
      </c>
      <c r="CO83" s="138" t="e">
        <f>VLOOKUP(CP83,Kategorie,2,0)</f>
        <v>#N/A</v>
      </c>
      <c r="CP83" s="257">
        <v>3216</v>
      </c>
      <c r="CQ83" s="125">
        <v>772</v>
      </c>
      <c r="CR83" s="33">
        <f t="shared" si="52"/>
        <v>8</v>
      </c>
      <c r="CS83" s="83" t="str">
        <f t="shared" si="53"/>
        <v>Projektingenieur 8 (Bau)</v>
      </c>
      <c r="CT83" s="250"/>
      <c r="CU83" s="251"/>
      <c r="CV83" s="252"/>
      <c r="CW83" s="250"/>
      <c r="CX83" s="251"/>
      <c r="CY83" s="252"/>
      <c r="CZ83" s="250"/>
      <c r="DA83" s="251"/>
      <c r="DB83" s="252"/>
      <c r="DC83" s="250"/>
      <c r="DD83" s="251"/>
      <c r="DE83" s="252"/>
      <c r="DF83" s="249"/>
      <c r="DG83" s="250"/>
      <c r="DH83" s="251"/>
      <c r="DI83" s="252"/>
      <c r="DN83" s="338">
        <f>+CP83</f>
        <v>3216</v>
      </c>
      <c r="DO83" s="340">
        <v>6</v>
      </c>
      <c r="DP83" s="338">
        <v>0</v>
      </c>
      <c r="DQ83" s="341" t="s">
        <v>968</v>
      </c>
      <c r="ES83" s="154">
        <v>4354</v>
      </c>
      <c r="ET83" s="126" t="s">
        <v>121</v>
      </c>
    </row>
    <row r="84" spans="1:150" s="126" customFormat="1" x14ac:dyDescent="0.2">
      <c r="A84" s="319"/>
      <c r="B84" s="319"/>
      <c r="C84" s="319">
        <f t="shared" si="59"/>
        <v>1</v>
      </c>
      <c r="D84" s="320"/>
      <c r="E84" s="320"/>
      <c r="F84" s="321"/>
      <c r="G84" s="57"/>
      <c r="H84" s="57">
        <v>1</v>
      </c>
      <c r="I84" s="321">
        <v>1</v>
      </c>
      <c r="J84" s="57"/>
      <c r="K84" s="321"/>
      <c r="L84" s="321"/>
      <c r="M84" s="321"/>
      <c r="N84" s="322"/>
      <c r="O84" s="322"/>
      <c r="P84" s="109" t="s">
        <v>358</v>
      </c>
      <c r="Q84" s="110" t="s">
        <v>494</v>
      </c>
      <c r="R84" s="110" t="s">
        <v>928</v>
      </c>
      <c r="S84" s="27" t="s">
        <v>178</v>
      </c>
      <c r="T84" s="21">
        <v>1978</v>
      </c>
      <c r="U84" s="28" t="s">
        <v>235</v>
      </c>
      <c r="V84" s="21">
        <v>2001</v>
      </c>
      <c r="W84" s="25"/>
      <c r="X84" s="138"/>
      <c r="Y84" s="287"/>
      <c r="Z84" s="25" t="s">
        <v>289</v>
      </c>
      <c r="AA84" s="284">
        <f t="shared" si="60"/>
        <v>17</v>
      </c>
      <c r="AB84" s="25" t="s">
        <v>110</v>
      </c>
      <c r="AC84" s="290">
        <v>2002</v>
      </c>
      <c r="AD84" s="21" t="s">
        <v>105</v>
      </c>
      <c r="AE84" s="304"/>
      <c r="AF84" s="16" t="s">
        <v>376</v>
      </c>
      <c r="AG84" s="318"/>
      <c r="CJ84" s="126" t="str">
        <f t="shared" si="64"/>
        <v/>
      </c>
      <c r="CK84" s="126" t="str">
        <f t="shared" si="61"/>
        <v>Thalmann Patric</v>
      </c>
      <c r="CM84" s="126">
        <f t="shared" si="62"/>
        <v>17</v>
      </c>
      <c r="CN84" s="126" t="str">
        <f t="shared" si="63"/>
        <v>C</v>
      </c>
      <c r="CO84" s="138" t="str">
        <f t="shared" si="58"/>
        <v>C</v>
      </c>
      <c r="CP84" s="154">
        <v>9658</v>
      </c>
      <c r="CQ84" s="125">
        <v>772</v>
      </c>
      <c r="CR84" s="33">
        <f t="shared" si="52"/>
        <v>8</v>
      </c>
      <c r="CS84" s="83" t="str">
        <f t="shared" si="53"/>
        <v>Projektingenieur 8 (Bau)</v>
      </c>
      <c r="CT84" s="125">
        <v>772</v>
      </c>
      <c r="CU84" s="33">
        <f t="shared" si="72"/>
        <v>8</v>
      </c>
      <c r="CV84" s="83" t="str">
        <f t="shared" si="73"/>
        <v>Projektingenieur 8 (Bau)</v>
      </c>
      <c r="CW84" s="125">
        <v>772</v>
      </c>
      <c r="CX84" s="33">
        <f>VLOOKUP($CW84,Funktionsbezeichnungen,3,0)</f>
        <v>8</v>
      </c>
      <c r="CY84" s="83" t="str">
        <f>VLOOKUP($CW84,Funktionsbezeichnungen,2,0)</f>
        <v>Projektingenieur 8 (Bau)</v>
      </c>
      <c r="CZ84" s="125">
        <v>771</v>
      </c>
      <c r="DA84" s="33">
        <f>VLOOKUP($CZ84,Funktionsbezeichnungen,3,0)</f>
        <v>7</v>
      </c>
      <c r="DB84" s="83" t="str">
        <f>VLOOKUP($CZ84,Funktionsbezeichnungen,2,0)</f>
        <v>Projektingenieur 7 (Bau)</v>
      </c>
      <c r="DC84" s="125">
        <v>771</v>
      </c>
      <c r="DD84" s="33">
        <f>VLOOKUP($DC84,Funktionsbezeichnungen,3,0)</f>
        <v>7</v>
      </c>
      <c r="DE84" s="83" t="str">
        <f>VLOOKUP($DC84,Funktionsbezeichnungen,2,0)</f>
        <v>Projektingenieur 7 (Bau)</v>
      </c>
      <c r="DF84" s="20"/>
      <c r="DG84" s="125">
        <v>771</v>
      </c>
      <c r="DH84" s="33">
        <f>VLOOKUP($DG84,Funktionsbezeichnungen,3,0)</f>
        <v>7</v>
      </c>
      <c r="DI84" s="83" t="str">
        <f>VLOOKUP($DG84,Funktionsbezeichnungen,2,0)</f>
        <v>Projektingenieur 7 (Bau)</v>
      </c>
      <c r="DN84" s="126">
        <f t="shared" si="65"/>
        <v>9658</v>
      </c>
      <c r="DO84" s="156">
        <v>6</v>
      </c>
      <c r="DP84" s="126">
        <v>0</v>
      </c>
      <c r="DQ84" s="324" t="s">
        <v>968</v>
      </c>
      <c r="ES84" s="154">
        <v>6659</v>
      </c>
      <c r="ET84" s="126" t="s">
        <v>121</v>
      </c>
    </row>
    <row r="85" spans="1:150" s="126" customFormat="1" ht="27" x14ac:dyDescent="0.2">
      <c r="A85" s="319"/>
      <c r="B85" s="319"/>
      <c r="C85" s="319">
        <f t="shared" si="59"/>
        <v>1</v>
      </c>
      <c r="D85" s="320"/>
      <c r="E85" s="320">
        <v>1</v>
      </c>
      <c r="F85" s="321"/>
      <c r="G85" s="57"/>
      <c r="H85" s="57"/>
      <c r="I85" s="321"/>
      <c r="J85" s="57"/>
      <c r="K85" s="321"/>
      <c r="L85" s="321"/>
      <c r="M85" s="321"/>
      <c r="N85" s="322"/>
      <c r="O85" s="322"/>
      <c r="P85" s="109" t="s">
        <v>358</v>
      </c>
      <c r="Q85" s="110" t="s">
        <v>617</v>
      </c>
      <c r="R85" s="110" t="s">
        <v>928</v>
      </c>
      <c r="S85" s="27" t="s">
        <v>618</v>
      </c>
      <c r="T85" s="21">
        <v>1985</v>
      </c>
      <c r="U85" s="28" t="s">
        <v>235</v>
      </c>
      <c r="V85" s="21">
        <v>2006</v>
      </c>
      <c r="W85" s="28" t="s">
        <v>1555</v>
      </c>
      <c r="X85" s="138">
        <v>2015</v>
      </c>
      <c r="Y85" s="389"/>
      <c r="Z85" s="25"/>
      <c r="AA85" s="284">
        <f t="shared" si="60"/>
        <v>12</v>
      </c>
      <c r="AB85" s="287" t="s">
        <v>110</v>
      </c>
      <c r="AC85" s="21">
        <v>2010</v>
      </c>
      <c r="AD85" s="21" t="s">
        <v>121</v>
      </c>
      <c r="AE85" s="304"/>
      <c r="AF85" s="288" t="s">
        <v>376</v>
      </c>
      <c r="AG85" s="318"/>
      <c r="CJ85" s="126" t="str">
        <f t="shared" si="64"/>
        <v/>
      </c>
      <c r="CK85" s="126" t="str">
        <f t="shared" si="61"/>
        <v>Zeltner Viktor</v>
      </c>
      <c r="CM85" s="126">
        <f t="shared" si="62"/>
        <v>12</v>
      </c>
      <c r="CN85" s="126" t="str">
        <f t="shared" si="63"/>
        <v>D</v>
      </c>
      <c r="CO85" s="138" t="str">
        <f t="shared" si="58"/>
        <v>D</v>
      </c>
      <c r="CP85" s="154">
        <v>6765</v>
      </c>
      <c r="CQ85" s="125">
        <v>771</v>
      </c>
      <c r="CR85" s="33">
        <f t="shared" si="52"/>
        <v>7</v>
      </c>
      <c r="CS85" s="83" t="str">
        <f t="shared" si="53"/>
        <v>Projektingenieur 7 (Bau)</v>
      </c>
      <c r="CT85" s="125">
        <v>771</v>
      </c>
      <c r="CU85" s="33">
        <f t="shared" si="72"/>
        <v>7</v>
      </c>
      <c r="CV85" s="83" t="str">
        <f t="shared" si="73"/>
        <v>Projektingenieur 7 (Bau)</v>
      </c>
      <c r="CW85" s="125">
        <v>771</v>
      </c>
      <c r="CX85" s="33">
        <f>VLOOKUP($CW85,Funktionsbezeichnungen,3,0)</f>
        <v>7</v>
      </c>
      <c r="CY85" s="83" t="str">
        <f>VLOOKUP($CW85,Funktionsbezeichnungen,2,0)</f>
        <v>Projektingenieur 7 (Bau)</v>
      </c>
      <c r="CZ85" s="125">
        <v>733</v>
      </c>
      <c r="DA85" s="33">
        <f>VLOOKUP($CZ85,Funktionsbezeichnungen,3,0)</f>
        <v>6</v>
      </c>
      <c r="DB85" s="83" t="str">
        <f>VLOOKUP($CZ85,Funktionsbezeichnungen,2,0)</f>
        <v>Konstrukteur 6 / -planer 6 / Gruppenchef 6</v>
      </c>
      <c r="DC85" s="125">
        <v>732</v>
      </c>
      <c r="DD85" s="33">
        <f>VLOOKUP($DC85,Funktionsbezeichnungen,3,0)</f>
        <v>5</v>
      </c>
      <c r="DE85" s="83" t="str">
        <f>VLOOKUP($DC85,Funktionsbezeichnungen,2,0)</f>
        <v>Konstrukteur 5 / -planer 5</v>
      </c>
      <c r="DF85" s="20"/>
      <c r="DG85" s="33">
        <v>732</v>
      </c>
      <c r="DH85" s="33">
        <f>VLOOKUP($DG85,Funktionsbezeichnungen,3,0)</f>
        <v>5</v>
      </c>
      <c r="DI85" s="83" t="str">
        <f>VLOOKUP($DG85,Funktionsbezeichnungen,2,0)</f>
        <v>Konstrukteur 5 / -planer 5</v>
      </c>
      <c r="DN85" s="126">
        <f t="shared" si="65"/>
        <v>6765</v>
      </c>
      <c r="DO85" s="156">
        <v>6</v>
      </c>
      <c r="DP85" s="126">
        <v>0</v>
      </c>
      <c r="DQ85" s="126" t="s">
        <v>964</v>
      </c>
      <c r="ES85" s="154">
        <v>6741</v>
      </c>
      <c r="ET85" s="126" t="s">
        <v>121</v>
      </c>
    </row>
    <row r="86" spans="1:150" s="276" customFormat="1" x14ac:dyDescent="0.2">
      <c r="A86" s="319"/>
      <c r="B86" s="319"/>
      <c r="C86" s="319" t="str">
        <f t="shared" si="59"/>
        <v/>
      </c>
      <c r="D86" s="320"/>
      <c r="E86" s="320"/>
      <c r="F86" s="321">
        <v>1</v>
      </c>
      <c r="G86" s="57"/>
      <c r="H86" s="57">
        <v>1</v>
      </c>
      <c r="I86" s="321"/>
      <c r="J86" s="57"/>
      <c r="K86" s="321"/>
      <c r="L86" s="321"/>
      <c r="M86" s="321"/>
      <c r="N86" s="322"/>
      <c r="O86" s="322"/>
      <c r="P86" s="109" t="s">
        <v>1301</v>
      </c>
      <c r="Q86" s="110" t="s">
        <v>1528</v>
      </c>
      <c r="R86" s="110" t="s">
        <v>928</v>
      </c>
      <c r="S86" s="27" t="s">
        <v>1529</v>
      </c>
      <c r="T86" s="21">
        <v>1989</v>
      </c>
      <c r="U86" s="28" t="s">
        <v>1531</v>
      </c>
      <c r="V86" s="21">
        <v>2008</v>
      </c>
      <c r="W86" s="28" t="s">
        <v>1530</v>
      </c>
      <c r="X86" s="138">
        <v>2014</v>
      </c>
      <c r="Y86" s="389" t="s">
        <v>1547</v>
      </c>
      <c r="Z86" s="25"/>
      <c r="AA86" s="284">
        <f t="shared" si="60"/>
        <v>4</v>
      </c>
      <c r="AB86" s="287" t="s">
        <v>110</v>
      </c>
      <c r="AC86" s="21">
        <v>2018</v>
      </c>
      <c r="AD86" s="21" t="s">
        <v>121</v>
      </c>
      <c r="AE86" s="364"/>
      <c r="AF86" s="288" t="s">
        <v>376</v>
      </c>
      <c r="AG86" s="365"/>
      <c r="CN86" s="276" t="str">
        <f t="shared" si="63"/>
        <v>D</v>
      </c>
      <c r="CO86" s="363"/>
      <c r="CP86" s="222"/>
      <c r="CQ86" s="366"/>
      <c r="CR86" s="367"/>
      <c r="CS86" s="368"/>
      <c r="CT86" s="366"/>
      <c r="CU86" s="367"/>
      <c r="CV86" s="368"/>
      <c r="CW86" s="366"/>
      <c r="CX86" s="367"/>
      <c r="CY86" s="368"/>
      <c r="CZ86" s="366"/>
      <c r="DA86" s="367"/>
      <c r="DB86" s="368"/>
      <c r="DC86" s="366"/>
      <c r="DD86" s="367"/>
      <c r="DE86" s="368"/>
      <c r="DF86" s="369"/>
      <c r="DG86" s="367"/>
      <c r="DH86" s="367"/>
      <c r="DI86" s="368"/>
      <c r="DO86" s="336"/>
      <c r="ES86" s="222"/>
    </row>
    <row r="87" spans="1:150" s="126" customFormat="1" x14ac:dyDescent="0.2">
      <c r="A87" s="319"/>
      <c r="B87" s="319"/>
      <c r="C87" s="319">
        <f t="shared" si="59"/>
        <v>1</v>
      </c>
      <c r="D87" s="320"/>
      <c r="E87" s="320"/>
      <c r="F87" s="321"/>
      <c r="G87" s="57"/>
      <c r="H87" s="57"/>
      <c r="I87" s="321">
        <v>1</v>
      </c>
      <c r="J87" s="57">
        <v>1</v>
      </c>
      <c r="K87" s="321"/>
      <c r="L87" s="321"/>
      <c r="M87" s="321"/>
      <c r="N87" s="322"/>
      <c r="O87" s="322"/>
      <c r="P87" s="109" t="s">
        <v>358</v>
      </c>
      <c r="Q87" s="110" t="s">
        <v>482</v>
      </c>
      <c r="R87" s="110" t="s">
        <v>928</v>
      </c>
      <c r="S87" s="27" t="s">
        <v>1557</v>
      </c>
      <c r="T87" s="21">
        <v>1956</v>
      </c>
      <c r="U87" s="28" t="s">
        <v>126</v>
      </c>
      <c r="V87" s="21">
        <v>1973</v>
      </c>
      <c r="W87" s="28"/>
      <c r="X87" s="138"/>
      <c r="Y87" s="389"/>
      <c r="Z87" s="25"/>
      <c r="AA87" s="284">
        <f t="shared" si="60"/>
        <v>45</v>
      </c>
      <c r="AB87" s="287" t="s">
        <v>139</v>
      </c>
      <c r="AC87" s="21">
        <v>2004</v>
      </c>
      <c r="AD87" s="21" t="s">
        <v>121</v>
      </c>
      <c r="AE87" s="304"/>
      <c r="AF87" s="16" t="s">
        <v>377</v>
      </c>
      <c r="AG87" s="318"/>
      <c r="CJ87" s="126" t="str">
        <f t="shared" si="64"/>
        <v/>
      </c>
      <c r="CK87" s="126" t="str">
        <f t="shared" ref="CK87:CK118" si="74">+S87</f>
        <v>Allemann Bertrand</v>
      </c>
      <c r="CM87" s="126">
        <f t="shared" ref="CM87:CM118" si="75">+AA87</f>
        <v>45</v>
      </c>
      <c r="CN87" s="126" t="str">
        <f t="shared" si="63"/>
        <v>D</v>
      </c>
      <c r="CO87" s="138" t="str">
        <f t="shared" si="58"/>
        <v>D</v>
      </c>
      <c r="CP87" s="154">
        <v>5631</v>
      </c>
      <c r="CQ87" s="125">
        <v>741</v>
      </c>
      <c r="CR87" s="33">
        <f t="shared" ref="CR87:CR114" si="76">VLOOKUP($CQ87,Funktionsbezeichnungen,3,0)</f>
        <v>7</v>
      </c>
      <c r="CS87" s="83" t="str">
        <f t="shared" ref="CS87:CS114" si="77">VLOOKUP($CQ87,Funktionsbezeichnungen,2,0)</f>
        <v>Konstrukteur 7 / Fachplaner 7 / Gruppenchef 7</v>
      </c>
      <c r="CT87" s="125">
        <v>741</v>
      </c>
      <c r="CU87" s="33">
        <f t="shared" si="72"/>
        <v>7</v>
      </c>
      <c r="CV87" s="83" t="str">
        <f t="shared" si="73"/>
        <v>Konstrukteur 7 / Fachplaner 7 / Gruppenchef 7</v>
      </c>
      <c r="CW87" s="125">
        <v>741</v>
      </c>
      <c r="CX87" s="33">
        <f t="shared" si="56"/>
        <v>7</v>
      </c>
      <c r="CY87" s="83" t="str">
        <f t="shared" si="57"/>
        <v>Konstrukteur 7 / Fachplaner 7 / Gruppenchef 7</v>
      </c>
      <c r="CZ87" s="125">
        <v>741</v>
      </c>
      <c r="DA87" s="33">
        <f t="shared" si="66"/>
        <v>7</v>
      </c>
      <c r="DB87" s="83" t="str">
        <f t="shared" si="67"/>
        <v>Konstrukteur 7 / Fachplaner 7 / Gruppenchef 7</v>
      </c>
      <c r="DC87" s="125">
        <v>741</v>
      </c>
      <c r="DD87" s="33">
        <f t="shared" si="68"/>
        <v>7</v>
      </c>
      <c r="DE87" s="83" t="str">
        <f t="shared" si="69"/>
        <v>Konstrukteur 7 / Fachplaner 7 / Gruppenchef 7</v>
      </c>
      <c r="DF87" s="20"/>
      <c r="DG87" s="33">
        <v>742</v>
      </c>
      <c r="DH87" s="33">
        <f t="shared" si="70"/>
        <v>8</v>
      </c>
      <c r="DI87" s="83" t="str">
        <f t="shared" si="71"/>
        <v>Konstrukteur 8 / Fachplaner 8 / Gruppenchef 8</v>
      </c>
      <c r="DN87" s="126">
        <f t="shared" si="65"/>
        <v>5631</v>
      </c>
      <c r="DO87" s="156">
        <v>6</v>
      </c>
      <c r="DP87" s="126">
        <v>0</v>
      </c>
      <c r="DQ87" s="126" t="s">
        <v>965</v>
      </c>
      <c r="ES87" s="154">
        <v>9618</v>
      </c>
      <c r="ET87" s="126" t="s">
        <v>121</v>
      </c>
    </row>
    <row r="88" spans="1:150" s="126" customFormat="1" x14ac:dyDescent="0.2">
      <c r="A88" s="319"/>
      <c r="B88" s="319"/>
      <c r="C88" s="319">
        <f t="shared" si="59"/>
        <v>1</v>
      </c>
      <c r="D88" s="320"/>
      <c r="E88" s="320"/>
      <c r="F88" s="321"/>
      <c r="G88" s="57"/>
      <c r="H88" s="57"/>
      <c r="I88" s="321">
        <v>1</v>
      </c>
      <c r="J88" s="57"/>
      <c r="K88" s="321"/>
      <c r="L88" s="321"/>
      <c r="M88" s="321"/>
      <c r="N88" s="322"/>
      <c r="O88" s="322"/>
      <c r="P88" s="109" t="s">
        <v>361</v>
      </c>
      <c r="Q88" s="110" t="s">
        <v>491</v>
      </c>
      <c r="R88" s="110" t="s">
        <v>928</v>
      </c>
      <c r="S88" s="27" t="s">
        <v>140</v>
      </c>
      <c r="T88" s="21">
        <v>1955</v>
      </c>
      <c r="U88" s="28" t="s">
        <v>126</v>
      </c>
      <c r="V88" s="21">
        <v>1973</v>
      </c>
      <c r="W88" s="25"/>
      <c r="X88" s="138"/>
      <c r="Y88" s="287"/>
      <c r="Z88" s="28"/>
      <c r="AA88" s="284">
        <f t="shared" si="60"/>
        <v>45</v>
      </c>
      <c r="AB88" s="25" t="s">
        <v>129</v>
      </c>
      <c r="AC88" s="290">
        <v>1980</v>
      </c>
      <c r="AD88" s="21" t="s">
        <v>121</v>
      </c>
      <c r="AE88" s="304"/>
      <c r="AF88" s="289" t="s">
        <v>377</v>
      </c>
      <c r="AG88" s="318"/>
      <c r="CJ88" s="323" t="str">
        <f t="shared" si="64"/>
        <v>anders</v>
      </c>
      <c r="CK88" s="126" t="str">
        <f t="shared" si="74"/>
        <v>Wespiser Charles</v>
      </c>
      <c r="CM88" s="126">
        <f t="shared" si="75"/>
        <v>45</v>
      </c>
      <c r="CN88" s="126" t="str">
        <f t="shared" si="63"/>
        <v>D</v>
      </c>
      <c r="CO88" s="138" t="str">
        <f t="shared" si="58"/>
        <v xml:space="preserve"> E/D </v>
      </c>
      <c r="CP88" s="154">
        <v>5545</v>
      </c>
      <c r="CQ88" s="125">
        <v>741</v>
      </c>
      <c r="CR88" s="33">
        <f t="shared" si="76"/>
        <v>7</v>
      </c>
      <c r="CS88" s="83" t="str">
        <f t="shared" si="77"/>
        <v>Konstrukteur 7 / Fachplaner 7 / Gruppenchef 7</v>
      </c>
      <c r="CT88" s="125">
        <v>741</v>
      </c>
      <c r="CU88" s="33">
        <f>VLOOKUP($CT88,Funktionsbezeichnungen,3,0)</f>
        <v>7</v>
      </c>
      <c r="CV88" s="83" t="str">
        <f>VLOOKUP($CT88,Funktionsbezeichnungen,2,0)</f>
        <v>Konstrukteur 7 / Fachplaner 7 / Gruppenchef 7</v>
      </c>
      <c r="CW88" s="125">
        <v>741</v>
      </c>
      <c r="CX88" s="33">
        <f>VLOOKUP($CW88,Funktionsbezeichnungen,3,0)</f>
        <v>7</v>
      </c>
      <c r="CY88" s="83" t="str">
        <f>VLOOKUP($CW88,Funktionsbezeichnungen,2,0)</f>
        <v>Konstrukteur 7 / Fachplaner 7 / Gruppenchef 7</v>
      </c>
      <c r="CZ88" s="125">
        <v>741</v>
      </c>
      <c r="DA88" s="33">
        <f>VLOOKUP($CZ88,Funktionsbezeichnungen,3,0)</f>
        <v>7</v>
      </c>
      <c r="DB88" s="83" t="str">
        <f>VLOOKUP($CZ88,Funktionsbezeichnungen,2,0)</f>
        <v>Konstrukteur 7 / Fachplaner 7 / Gruppenchef 7</v>
      </c>
      <c r="DC88" s="125">
        <v>741</v>
      </c>
      <c r="DD88" s="33">
        <f>VLOOKUP($DC88,Funktionsbezeichnungen,3,0)</f>
        <v>7</v>
      </c>
      <c r="DE88" s="83" t="str">
        <f>VLOOKUP($DC88,Funktionsbezeichnungen,2,0)</f>
        <v>Konstrukteur 7 / Fachplaner 7 / Gruppenchef 7</v>
      </c>
      <c r="DF88" s="20"/>
      <c r="DG88" s="125">
        <v>741</v>
      </c>
      <c r="DH88" s="33">
        <f>VLOOKUP($DG88,Funktionsbezeichnungen,3,0)</f>
        <v>7</v>
      </c>
      <c r="DI88" s="83" t="str">
        <f>VLOOKUP($DG88,Funktionsbezeichnungen,2,0)</f>
        <v>Konstrukteur 7 / Fachplaner 7 / Gruppenchef 7</v>
      </c>
      <c r="DN88" s="126">
        <f>+CP88</f>
        <v>5545</v>
      </c>
      <c r="DO88" s="156">
        <v>6</v>
      </c>
      <c r="DP88" s="126">
        <v>0</v>
      </c>
      <c r="DQ88" s="126" t="s">
        <v>965</v>
      </c>
      <c r="ES88" s="154">
        <v>9623</v>
      </c>
      <c r="ET88" s="126" t="s">
        <v>121</v>
      </c>
    </row>
    <row r="89" spans="1:150" s="126" customFormat="1" x14ac:dyDescent="0.2">
      <c r="A89" s="319"/>
      <c r="B89" s="319"/>
      <c r="C89" s="319">
        <f t="shared" si="59"/>
        <v>1</v>
      </c>
      <c r="D89" s="320"/>
      <c r="E89" s="320"/>
      <c r="F89" s="321"/>
      <c r="G89" s="57"/>
      <c r="H89" s="57"/>
      <c r="I89" s="321">
        <v>1</v>
      </c>
      <c r="J89" s="57">
        <v>1</v>
      </c>
      <c r="K89" s="321"/>
      <c r="L89" s="321"/>
      <c r="M89" s="321"/>
      <c r="N89" s="322"/>
      <c r="O89" s="322"/>
      <c r="P89" s="109" t="s">
        <v>1301</v>
      </c>
      <c r="Q89" s="110" t="s">
        <v>483</v>
      </c>
      <c r="R89" s="110" t="s">
        <v>928</v>
      </c>
      <c r="S89" s="20" t="s">
        <v>137</v>
      </c>
      <c r="T89" s="21">
        <v>1958</v>
      </c>
      <c r="U89" s="28" t="s">
        <v>126</v>
      </c>
      <c r="V89" s="21">
        <v>1977</v>
      </c>
      <c r="W89" s="25"/>
      <c r="X89" s="138"/>
      <c r="Y89" s="287"/>
      <c r="Z89" s="28"/>
      <c r="AA89" s="284">
        <f t="shared" si="60"/>
        <v>41</v>
      </c>
      <c r="AB89" s="25" t="s">
        <v>129</v>
      </c>
      <c r="AC89" s="290">
        <v>1974</v>
      </c>
      <c r="AD89" s="21" t="s">
        <v>121</v>
      </c>
      <c r="AE89" s="304"/>
      <c r="AF89" s="16" t="s">
        <v>377</v>
      </c>
      <c r="AG89" s="318"/>
      <c r="CJ89" s="126" t="e">
        <f t="shared" si="64"/>
        <v>#N/A</v>
      </c>
      <c r="CK89" s="126" t="str">
        <f t="shared" si="74"/>
        <v>Lenherr Paul</v>
      </c>
      <c r="CM89" s="126">
        <f t="shared" si="75"/>
        <v>41</v>
      </c>
      <c r="CN89" s="126" t="str">
        <f t="shared" si="63"/>
        <v>D</v>
      </c>
      <c r="CO89" s="138" t="e">
        <f t="shared" si="58"/>
        <v>#N/A</v>
      </c>
      <c r="CP89" s="154">
        <v>6628</v>
      </c>
      <c r="CQ89" s="125">
        <v>741</v>
      </c>
      <c r="CR89" s="33">
        <f t="shared" si="76"/>
        <v>7</v>
      </c>
      <c r="CS89" s="83" t="str">
        <f t="shared" si="77"/>
        <v>Konstrukteur 7 / Fachplaner 7 / Gruppenchef 7</v>
      </c>
      <c r="CT89" s="125">
        <v>741</v>
      </c>
      <c r="CU89" s="33">
        <f t="shared" si="72"/>
        <v>7</v>
      </c>
      <c r="CV89" s="83" t="str">
        <f t="shared" si="73"/>
        <v>Konstrukteur 7 / Fachplaner 7 / Gruppenchef 7</v>
      </c>
      <c r="CW89" s="125">
        <v>741</v>
      </c>
      <c r="CX89" s="33">
        <f t="shared" si="56"/>
        <v>7</v>
      </c>
      <c r="CY89" s="83" t="str">
        <f t="shared" si="57"/>
        <v>Konstrukteur 7 / Fachplaner 7 / Gruppenchef 7</v>
      </c>
      <c r="CZ89" s="125">
        <v>741</v>
      </c>
      <c r="DA89" s="33">
        <f t="shared" si="66"/>
        <v>7</v>
      </c>
      <c r="DB89" s="83" t="str">
        <f t="shared" si="67"/>
        <v>Konstrukteur 7 / Fachplaner 7 / Gruppenchef 7</v>
      </c>
      <c r="DC89" s="125">
        <v>741</v>
      </c>
      <c r="DD89" s="33">
        <f t="shared" si="68"/>
        <v>7</v>
      </c>
      <c r="DE89" s="83" t="str">
        <f t="shared" si="69"/>
        <v>Konstrukteur 7 / Fachplaner 7 / Gruppenchef 7</v>
      </c>
      <c r="DF89" s="20"/>
      <c r="DG89" s="33">
        <v>742</v>
      </c>
      <c r="DH89" s="33">
        <f t="shared" si="70"/>
        <v>8</v>
      </c>
      <c r="DI89" s="83" t="str">
        <f t="shared" si="71"/>
        <v>Konstrukteur 8 / Fachplaner 8 / Gruppenchef 8</v>
      </c>
      <c r="DN89" s="126">
        <f t="shared" si="65"/>
        <v>6628</v>
      </c>
      <c r="DO89" s="156">
        <v>6</v>
      </c>
      <c r="DP89" s="126">
        <v>0</v>
      </c>
      <c r="DQ89" s="126" t="s">
        <v>965</v>
      </c>
      <c r="ES89" s="154">
        <v>4346</v>
      </c>
      <c r="ET89" s="126" t="s">
        <v>121</v>
      </c>
    </row>
    <row r="90" spans="1:150" s="126" customFormat="1" x14ac:dyDescent="0.2">
      <c r="A90" s="319"/>
      <c r="B90" s="319"/>
      <c r="C90" s="319">
        <f t="shared" si="59"/>
        <v>1</v>
      </c>
      <c r="D90" s="320"/>
      <c r="E90" s="320"/>
      <c r="F90" s="321"/>
      <c r="G90" s="57"/>
      <c r="H90" s="57"/>
      <c r="I90" s="321">
        <v>1</v>
      </c>
      <c r="J90" s="57">
        <v>1</v>
      </c>
      <c r="K90" s="321"/>
      <c r="L90" s="321"/>
      <c r="M90" s="321"/>
      <c r="N90" s="322"/>
      <c r="O90" s="322"/>
      <c r="P90" s="109" t="s">
        <v>358</v>
      </c>
      <c r="Q90" s="110" t="s">
        <v>484</v>
      </c>
      <c r="R90" s="110" t="s">
        <v>928</v>
      </c>
      <c r="S90" s="20" t="s">
        <v>271</v>
      </c>
      <c r="T90" s="21">
        <v>1958</v>
      </c>
      <c r="U90" s="28" t="s">
        <v>126</v>
      </c>
      <c r="V90" s="21">
        <v>1978</v>
      </c>
      <c r="W90" s="25"/>
      <c r="X90" s="138"/>
      <c r="Y90" s="287"/>
      <c r="Z90" s="28"/>
      <c r="AA90" s="284">
        <f t="shared" si="60"/>
        <v>40</v>
      </c>
      <c r="AB90" s="25" t="s">
        <v>687</v>
      </c>
      <c r="AC90" s="290">
        <v>1993</v>
      </c>
      <c r="AD90" s="21" t="s">
        <v>121</v>
      </c>
      <c r="AE90" s="304"/>
      <c r="AF90" s="16" t="s">
        <v>420</v>
      </c>
      <c r="AG90" s="318"/>
      <c r="CJ90" s="126" t="str">
        <f t="shared" si="64"/>
        <v/>
      </c>
      <c r="CK90" s="126" t="str">
        <f t="shared" si="74"/>
        <v>von Schallen Urs</v>
      </c>
      <c r="CM90" s="126">
        <f t="shared" si="75"/>
        <v>40</v>
      </c>
      <c r="CN90" s="126" t="str">
        <f t="shared" si="63"/>
        <v>D</v>
      </c>
      <c r="CO90" s="138" t="str">
        <f t="shared" si="58"/>
        <v>D</v>
      </c>
      <c r="CP90" s="154">
        <v>6659</v>
      </c>
      <c r="CQ90" s="125">
        <v>742</v>
      </c>
      <c r="CR90" s="33">
        <f t="shared" si="76"/>
        <v>8</v>
      </c>
      <c r="CS90" s="83" t="str">
        <f t="shared" si="77"/>
        <v>Konstrukteur 8 / Fachplaner 8 / Gruppenchef 8</v>
      </c>
      <c r="CT90" s="125">
        <v>742</v>
      </c>
      <c r="CU90" s="33">
        <f t="shared" si="72"/>
        <v>8</v>
      </c>
      <c r="CV90" s="83" t="str">
        <f t="shared" si="73"/>
        <v>Konstrukteur 8 / Fachplaner 8 / Gruppenchef 8</v>
      </c>
      <c r="CW90" s="125">
        <v>742</v>
      </c>
      <c r="CX90" s="33">
        <f t="shared" si="56"/>
        <v>8</v>
      </c>
      <c r="CY90" s="83" t="str">
        <f t="shared" si="57"/>
        <v>Konstrukteur 8 / Fachplaner 8 / Gruppenchef 8</v>
      </c>
      <c r="CZ90" s="125">
        <v>742</v>
      </c>
      <c r="DA90" s="33">
        <f t="shared" si="66"/>
        <v>8</v>
      </c>
      <c r="DB90" s="83" t="str">
        <f t="shared" si="67"/>
        <v>Konstrukteur 8 / Fachplaner 8 / Gruppenchef 8</v>
      </c>
      <c r="DC90" s="125">
        <v>742</v>
      </c>
      <c r="DD90" s="33">
        <f t="shared" si="68"/>
        <v>8</v>
      </c>
      <c r="DE90" s="83" t="str">
        <f t="shared" si="69"/>
        <v>Konstrukteur 8 / Fachplaner 8 / Gruppenchef 8</v>
      </c>
      <c r="DF90" s="20"/>
      <c r="DG90" s="33">
        <v>742</v>
      </c>
      <c r="DH90" s="33">
        <f t="shared" si="70"/>
        <v>8</v>
      </c>
      <c r="DI90" s="83" t="str">
        <f t="shared" si="71"/>
        <v>Konstrukteur 8 / Fachplaner 8 / Gruppenchef 8</v>
      </c>
      <c r="DN90" s="126">
        <f t="shared" si="65"/>
        <v>6659</v>
      </c>
      <c r="DO90" s="156">
        <v>6</v>
      </c>
      <c r="DP90" s="126">
        <v>0</v>
      </c>
      <c r="DQ90" s="126" t="s">
        <v>966</v>
      </c>
      <c r="ES90" s="154">
        <v>9654</v>
      </c>
      <c r="ET90" s="126" t="s">
        <v>121</v>
      </c>
    </row>
    <row r="91" spans="1:150" s="126" customFormat="1" x14ac:dyDescent="0.2">
      <c r="A91" s="319"/>
      <c r="B91" s="319"/>
      <c r="C91" s="319">
        <f t="shared" si="59"/>
        <v>1</v>
      </c>
      <c r="D91" s="320"/>
      <c r="E91" s="320"/>
      <c r="F91" s="321"/>
      <c r="G91" s="57"/>
      <c r="H91" s="57"/>
      <c r="I91" s="321">
        <v>1</v>
      </c>
      <c r="J91" s="57">
        <v>1</v>
      </c>
      <c r="K91" s="321"/>
      <c r="L91" s="321"/>
      <c r="M91" s="321"/>
      <c r="N91" s="322"/>
      <c r="O91" s="322"/>
      <c r="P91" s="109" t="s">
        <v>359</v>
      </c>
      <c r="Q91" s="110" t="s">
        <v>632</v>
      </c>
      <c r="R91" s="110" t="s">
        <v>928</v>
      </c>
      <c r="S91" s="20" t="s">
        <v>633</v>
      </c>
      <c r="T91" s="21">
        <v>1958</v>
      </c>
      <c r="U91" s="28" t="s">
        <v>634</v>
      </c>
      <c r="V91" s="21">
        <v>1980</v>
      </c>
      <c r="W91" s="25"/>
      <c r="X91" s="138"/>
      <c r="Y91" s="287"/>
      <c r="Z91" s="28"/>
      <c r="AA91" s="284">
        <f t="shared" si="60"/>
        <v>38</v>
      </c>
      <c r="AB91" s="25" t="s">
        <v>107</v>
      </c>
      <c r="AC91" s="290">
        <v>2010</v>
      </c>
      <c r="AD91" s="21" t="s">
        <v>121</v>
      </c>
      <c r="AE91" s="304"/>
      <c r="AF91" s="289" t="s">
        <v>1098</v>
      </c>
      <c r="AG91" s="318"/>
      <c r="CJ91" s="126" t="str">
        <f t="shared" si="64"/>
        <v/>
      </c>
      <c r="CK91" s="126" t="str">
        <f t="shared" si="74"/>
        <v>Schneider Martin</v>
      </c>
      <c r="CM91" s="126">
        <f t="shared" si="75"/>
        <v>38</v>
      </c>
      <c r="CN91" s="126" t="str">
        <f t="shared" si="63"/>
        <v>D</v>
      </c>
      <c r="CO91" s="138" t="str">
        <f t="shared" si="58"/>
        <v>D</v>
      </c>
      <c r="CP91" s="154">
        <v>4354</v>
      </c>
      <c r="CQ91" s="125">
        <v>741</v>
      </c>
      <c r="CR91" s="33">
        <f t="shared" si="76"/>
        <v>7</v>
      </c>
      <c r="CS91" s="83" t="str">
        <f t="shared" si="77"/>
        <v>Konstrukteur 7 / Fachplaner 7 / Gruppenchef 7</v>
      </c>
      <c r="CT91" s="125">
        <v>741</v>
      </c>
      <c r="CU91" s="33">
        <f t="shared" si="72"/>
        <v>7</v>
      </c>
      <c r="CV91" s="83" t="str">
        <f t="shared" si="73"/>
        <v>Konstrukteur 7 / Fachplaner 7 / Gruppenchef 7</v>
      </c>
      <c r="CW91" s="125">
        <v>741</v>
      </c>
      <c r="CX91" s="33">
        <f t="shared" si="56"/>
        <v>7</v>
      </c>
      <c r="CY91" s="83" t="str">
        <f t="shared" si="57"/>
        <v>Konstrukteur 7 / Fachplaner 7 / Gruppenchef 7</v>
      </c>
      <c r="CZ91" s="125">
        <v>741</v>
      </c>
      <c r="DA91" s="33">
        <f t="shared" si="66"/>
        <v>7</v>
      </c>
      <c r="DB91" s="83" t="str">
        <f t="shared" si="67"/>
        <v>Konstrukteur 7 / Fachplaner 7 / Gruppenchef 7</v>
      </c>
      <c r="DC91" s="125">
        <v>741</v>
      </c>
      <c r="DD91" s="33">
        <f t="shared" si="68"/>
        <v>7</v>
      </c>
      <c r="DE91" s="83" t="str">
        <f t="shared" si="69"/>
        <v>Konstrukteur 7 / Fachplaner 7 / Gruppenchef 7</v>
      </c>
      <c r="DF91" s="20"/>
      <c r="DG91" s="33">
        <v>742</v>
      </c>
      <c r="DH91" s="33">
        <f t="shared" si="70"/>
        <v>8</v>
      </c>
      <c r="DI91" s="83" t="str">
        <f t="shared" si="71"/>
        <v>Konstrukteur 8 / Fachplaner 8 / Gruppenchef 8</v>
      </c>
      <c r="DN91" s="126">
        <f t="shared" si="65"/>
        <v>4354</v>
      </c>
      <c r="DO91" s="156">
        <v>6</v>
      </c>
      <c r="DP91" s="126">
        <v>0</v>
      </c>
      <c r="DQ91" s="324" t="s">
        <v>970</v>
      </c>
      <c r="ES91" s="154">
        <v>9660</v>
      </c>
      <c r="ET91" s="126" t="s">
        <v>121</v>
      </c>
    </row>
    <row r="92" spans="1:150" s="126" customFormat="1" x14ac:dyDescent="0.2">
      <c r="A92" s="319"/>
      <c r="B92" s="319"/>
      <c r="C92" s="319">
        <f t="shared" si="59"/>
        <v>1</v>
      </c>
      <c r="D92" s="320"/>
      <c r="E92" s="320"/>
      <c r="F92" s="321"/>
      <c r="G92" s="57"/>
      <c r="H92" s="57">
        <v>1</v>
      </c>
      <c r="I92" s="321">
        <v>1</v>
      </c>
      <c r="J92" s="57">
        <v>1</v>
      </c>
      <c r="K92" s="321"/>
      <c r="L92" s="321"/>
      <c r="M92" s="321"/>
      <c r="N92" s="322"/>
      <c r="O92" s="322"/>
      <c r="P92" s="109" t="s">
        <v>359</v>
      </c>
      <c r="Q92" s="110" t="s">
        <v>485</v>
      </c>
      <c r="R92" s="110" t="s">
        <v>928</v>
      </c>
      <c r="S92" s="20" t="s">
        <v>261</v>
      </c>
      <c r="T92" s="21">
        <v>1959</v>
      </c>
      <c r="U92" s="28" t="s">
        <v>126</v>
      </c>
      <c r="V92" s="21">
        <v>1981</v>
      </c>
      <c r="W92" s="25"/>
      <c r="X92" s="138"/>
      <c r="Y92" s="287"/>
      <c r="Z92" s="28" t="s">
        <v>941</v>
      </c>
      <c r="AA92" s="284">
        <f t="shared" si="60"/>
        <v>37</v>
      </c>
      <c r="AB92" s="25" t="s">
        <v>1562</v>
      </c>
      <c r="AC92" s="290">
        <v>2004</v>
      </c>
      <c r="AD92" s="21" t="s">
        <v>121</v>
      </c>
      <c r="AE92" s="304"/>
      <c r="AF92" s="289" t="s">
        <v>1099</v>
      </c>
      <c r="AG92" s="318"/>
      <c r="CJ92" s="126" t="str">
        <f t="shared" si="64"/>
        <v/>
      </c>
      <c r="CK92" s="126" t="str">
        <f t="shared" si="74"/>
        <v>Ortlieb Hans-Rudi</v>
      </c>
      <c r="CM92" s="126">
        <f t="shared" si="75"/>
        <v>37</v>
      </c>
      <c r="CN92" s="126" t="str">
        <f t="shared" si="63"/>
        <v>D</v>
      </c>
      <c r="CO92" s="138" t="str">
        <f t="shared" si="58"/>
        <v>D</v>
      </c>
      <c r="CP92" s="154">
        <v>5630</v>
      </c>
      <c r="CQ92" s="125">
        <v>771</v>
      </c>
      <c r="CR92" s="33">
        <f t="shared" si="76"/>
        <v>7</v>
      </c>
      <c r="CS92" s="83" t="str">
        <f t="shared" si="77"/>
        <v>Projektingenieur 7 (Bau)</v>
      </c>
      <c r="CT92" s="125">
        <v>771</v>
      </c>
      <c r="CU92" s="33">
        <f t="shared" si="72"/>
        <v>7</v>
      </c>
      <c r="CV92" s="83" t="str">
        <f t="shared" si="73"/>
        <v>Projektingenieur 7 (Bau)</v>
      </c>
      <c r="CW92" s="125">
        <v>771</v>
      </c>
      <c r="CX92" s="33">
        <f t="shared" si="56"/>
        <v>7</v>
      </c>
      <c r="CY92" s="83" t="str">
        <f t="shared" si="57"/>
        <v>Projektingenieur 7 (Bau)</v>
      </c>
      <c r="CZ92" s="125">
        <v>771</v>
      </c>
      <c r="DA92" s="33">
        <f t="shared" si="66"/>
        <v>7</v>
      </c>
      <c r="DB92" s="83" t="str">
        <f t="shared" si="67"/>
        <v>Projektingenieur 7 (Bau)</v>
      </c>
      <c r="DC92" s="125">
        <v>741</v>
      </c>
      <c r="DD92" s="33">
        <f t="shared" si="68"/>
        <v>7</v>
      </c>
      <c r="DE92" s="83" t="str">
        <f t="shared" si="69"/>
        <v>Konstrukteur 7 / Fachplaner 7 / Gruppenchef 7</v>
      </c>
      <c r="DF92" s="20"/>
      <c r="DG92" s="33">
        <v>742</v>
      </c>
      <c r="DH92" s="33">
        <f t="shared" si="70"/>
        <v>8</v>
      </c>
      <c r="DI92" s="83" t="str">
        <f t="shared" si="71"/>
        <v>Konstrukteur 8 / Fachplaner 8 / Gruppenchef 8</v>
      </c>
      <c r="DN92" s="126">
        <f t="shared" si="65"/>
        <v>5630</v>
      </c>
      <c r="DO92" s="156">
        <v>6</v>
      </c>
      <c r="DP92" s="126">
        <v>0</v>
      </c>
      <c r="DQ92" s="324" t="s">
        <v>968</v>
      </c>
      <c r="ES92" s="154">
        <v>5545</v>
      </c>
      <c r="ET92" s="126" t="s">
        <v>1042</v>
      </c>
    </row>
    <row r="93" spans="1:150" s="126" customFormat="1" x14ac:dyDescent="0.2">
      <c r="A93" s="319"/>
      <c r="B93" s="319"/>
      <c r="C93" s="319">
        <f t="shared" si="59"/>
        <v>1</v>
      </c>
      <c r="D93" s="320"/>
      <c r="E93" s="320"/>
      <c r="F93" s="321"/>
      <c r="G93" s="57"/>
      <c r="H93" s="57"/>
      <c r="I93" s="321">
        <v>1</v>
      </c>
      <c r="J93" s="57">
        <v>1</v>
      </c>
      <c r="K93" s="321"/>
      <c r="L93" s="321"/>
      <c r="M93" s="321"/>
      <c r="N93" s="322"/>
      <c r="O93" s="322"/>
      <c r="P93" s="109" t="s">
        <v>358</v>
      </c>
      <c r="Q93" s="110" t="s">
        <v>1309</v>
      </c>
      <c r="R93" s="110" t="s">
        <v>928</v>
      </c>
      <c r="S93" s="20" t="s">
        <v>1310</v>
      </c>
      <c r="T93" s="21">
        <v>1961</v>
      </c>
      <c r="U93" s="28" t="s">
        <v>126</v>
      </c>
      <c r="V93" s="21">
        <v>1985</v>
      </c>
      <c r="W93" s="25"/>
      <c r="X93" s="138"/>
      <c r="Y93" s="287"/>
      <c r="Z93" s="28" t="s">
        <v>1224</v>
      </c>
      <c r="AA93" s="284">
        <f t="shared" si="60"/>
        <v>33</v>
      </c>
      <c r="AB93" s="25" t="s">
        <v>129</v>
      </c>
      <c r="AC93" s="290">
        <v>2018</v>
      </c>
      <c r="AD93" s="21" t="s">
        <v>121</v>
      </c>
      <c r="AE93" s="304"/>
      <c r="AF93" s="16" t="s">
        <v>377</v>
      </c>
      <c r="AG93" s="318"/>
      <c r="CJ93" s="335" t="e">
        <f t="shared" si="64"/>
        <v>#N/A</v>
      </c>
      <c r="CK93" s="276" t="str">
        <f t="shared" si="74"/>
        <v>Di Maria Marcello</v>
      </c>
      <c r="CM93" s="126">
        <f t="shared" si="75"/>
        <v>33</v>
      </c>
      <c r="CN93" s="126" t="str">
        <f t="shared" si="63"/>
        <v>D</v>
      </c>
      <c r="CO93" s="138" t="e">
        <f t="shared" si="58"/>
        <v>#N/A</v>
      </c>
      <c r="CP93" s="222">
        <v>8585</v>
      </c>
      <c r="CQ93" s="125">
        <v>742</v>
      </c>
      <c r="CR93" s="33">
        <f t="shared" si="76"/>
        <v>8</v>
      </c>
      <c r="CS93" s="83" t="str">
        <f t="shared" si="77"/>
        <v>Konstrukteur 8 / Fachplaner 8 / Gruppenchef 8</v>
      </c>
      <c r="CT93" s="125"/>
      <c r="CU93" s="33"/>
      <c r="CV93" s="83"/>
      <c r="CW93" s="125"/>
      <c r="CX93" s="33"/>
      <c r="CY93" s="83"/>
      <c r="CZ93" s="125"/>
      <c r="DA93" s="33"/>
      <c r="DB93" s="83"/>
      <c r="DC93" s="125"/>
      <c r="DD93" s="33"/>
      <c r="DE93" s="83"/>
      <c r="DF93" s="20"/>
      <c r="DG93" s="125"/>
      <c r="DH93" s="33"/>
      <c r="DI93" s="83"/>
      <c r="DN93" s="126">
        <f t="shared" si="65"/>
        <v>8585</v>
      </c>
      <c r="DO93" s="156">
        <v>6</v>
      </c>
      <c r="DP93" s="126">
        <v>0</v>
      </c>
      <c r="DQ93" s="126" t="s">
        <v>965</v>
      </c>
      <c r="ES93" s="154">
        <v>7637</v>
      </c>
      <c r="ET93" s="126" t="s">
        <v>1042</v>
      </c>
    </row>
    <row r="94" spans="1:150" s="126" customFormat="1" x14ac:dyDescent="0.2">
      <c r="A94" s="319"/>
      <c r="B94" s="319"/>
      <c r="C94" s="319">
        <f t="shared" si="59"/>
        <v>1</v>
      </c>
      <c r="D94" s="320"/>
      <c r="E94" s="320"/>
      <c r="F94" s="321"/>
      <c r="G94" s="57"/>
      <c r="H94" s="57"/>
      <c r="I94" s="321">
        <v>1</v>
      </c>
      <c r="J94" s="57">
        <v>1</v>
      </c>
      <c r="K94" s="321"/>
      <c r="L94" s="321"/>
      <c r="M94" s="321"/>
      <c r="N94" s="322"/>
      <c r="O94" s="322"/>
      <c r="P94" s="109" t="s">
        <v>1140</v>
      </c>
      <c r="Q94" s="110" t="s">
        <v>487</v>
      </c>
      <c r="R94" s="110" t="s">
        <v>928</v>
      </c>
      <c r="S94" s="20" t="s">
        <v>1573</v>
      </c>
      <c r="T94" s="21">
        <v>1970</v>
      </c>
      <c r="U94" s="28" t="s">
        <v>126</v>
      </c>
      <c r="V94" s="21">
        <v>1988</v>
      </c>
      <c r="W94" s="25" t="s">
        <v>1215</v>
      </c>
      <c r="X94" s="138">
        <v>2017</v>
      </c>
      <c r="Y94" s="287"/>
      <c r="Z94" s="28" t="s">
        <v>1224</v>
      </c>
      <c r="AA94" s="284">
        <f t="shared" si="60"/>
        <v>30</v>
      </c>
      <c r="AB94" s="25" t="s">
        <v>1545</v>
      </c>
      <c r="AC94" s="290">
        <v>1990</v>
      </c>
      <c r="AD94" s="21" t="s">
        <v>121</v>
      </c>
      <c r="AE94" s="304"/>
      <c r="AF94" s="16" t="s">
        <v>1546</v>
      </c>
      <c r="AG94" s="318"/>
      <c r="CJ94" s="126" t="str">
        <f t="shared" si="64"/>
        <v/>
      </c>
      <c r="CK94" s="126" t="str">
        <f t="shared" si="74"/>
        <v>Bucher Olivier</v>
      </c>
      <c r="CM94" s="126">
        <f t="shared" si="75"/>
        <v>30</v>
      </c>
      <c r="CN94" s="126" t="str">
        <f t="shared" si="63"/>
        <v>D</v>
      </c>
      <c r="CO94" s="138" t="str">
        <f t="shared" si="58"/>
        <v>D</v>
      </c>
      <c r="CP94" s="154">
        <v>7641</v>
      </c>
      <c r="CQ94" s="125">
        <v>741</v>
      </c>
      <c r="CR94" s="33">
        <f t="shared" si="76"/>
        <v>7</v>
      </c>
      <c r="CS94" s="83" t="str">
        <f t="shared" si="77"/>
        <v>Konstrukteur 7 / Fachplaner 7 / Gruppenchef 7</v>
      </c>
      <c r="CT94" s="125">
        <v>741</v>
      </c>
      <c r="CU94" s="33">
        <f t="shared" si="72"/>
        <v>7</v>
      </c>
      <c r="CV94" s="83" t="str">
        <f t="shared" si="73"/>
        <v>Konstrukteur 7 / Fachplaner 7 / Gruppenchef 7</v>
      </c>
      <c r="CW94" s="125">
        <v>741</v>
      </c>
      <c r="CX94" s="33">
        <f t="shared" si="56"/>
        <v>7</v>
      </c>
      <c r="CY94" s="83" t="str">
        <f t="shared" si="57"/>
        <v>Konstrukteur 7 / Fachplaner 7 / Gruppenchef 7</v>
      </c>
      <c r="CZ94" s="125">
        <v>741</v>
      </c>
      <c r="DA94" s="33">
        <f t="shared" si="66"/>
        <v>7</v>
      </c>
      <c r="DB94" s="83" t="str">
        <f t="shared" si="67"/>
        <v>Konstrukteur 7 / Fachplaner 7 / Gruppenchef 7</v>
      </c>
      <c r="DC94" s="125">
        <v>741</v>
      </c>
      <c r="DD94" s="33">
        <f t="shared" si="68"/>
        <v>7</v>
      </c>
      <c r="DE94" s="83" t="str">
        <f t="shared" si="69"/>
        <v>Konstrukteur 7 / Fachplaner 7 / Gruppenchef 7</v>
      </c>
      <c r="DF94" s="20"/>
      <c r="DG94" s="125">
        <v>742</v>
      </c>
      <c r="DH94" s="33">
        <f t="shared" si="70"/>
        <v>8</v>
      </c>
      <c r="DI94" s="83" t="str">
        <f t="shared" si="71"/>
        <v>Konstrukteur 8 / Fachplaner 8 / Gruppenchef 8</v>
      </c>
      <c r="DN94" s="126">
        <f t="shared" si="65"/>
        <v>7641</v>
      </c>
      <c r="DO94" s="156">
        <v>6</v>
      </c>
      <c r="DP94" s="126">
        <v>0</v>
      </c>
      <c r="DQ94" s="126" t="s">
        <v>965</v>
      </c>
      <c r="ES94" s="154">
        <v>5639</v>
      </c>
      <c r="ET94" s="126" t="s">
        <v>142</v>
      </c>
    </row>
    <row r="95" spans="1:150" s="126" customFormat="1" x14ac:dyDescent="0.2">
      <c r="A95" s="319"/>
      <c r="B95" s="319"/>
      <c r="C95" s="319">
        <f t="shared" si="59"/>
        <v>1</v>
      </c>
      <c r="D95" s="320"/>
      <c r="E95" s="320"/>
      <c r="F95" s="321"/>
      <c r="G95" s="57"/>
      <c r="H95" s="57"/>
      <c r="I95" s="321">
        <v>1</v>
      </c>
      <c r="J95" s="57"/>
      <c r="K95" s="321"/>
      <c r="L95" s="321"/>
      <c r="M95" s="321"/>
      <c r="N95" s="322"/>
      <c r="O95" s="322"/>
      <c r="P95" s="109" t="s">
        <v>361</v>
      </c>
      <c r="Q95" s="110" t="s">
        <v>488</v>
      </c>
      <c r="R95" s="110" t="s">
        <v>928</v>
      </c>
      <c r="S95" s="20" t="s">
        <v>144</v>
      </c>
      <c r="T95" s="21">
        <v>1968</v>
      </c>
      <c r="U95" s="28" t="s">
        <v>126</v>
      </c>
      <c r="V95" s="21">
        <v>1989</v>
      </c>
      <c r="W95" s="25"/>
      <c r="X95" s="138"/>
      <c r="Y95" s="287"/>
      <c r="Z95" s="28" t="s">
        <v>940</v>
      </c>
      <c r="AA95" s="284">
        <f t="shared" si="60"/>
        <v>29</v>
      </c>
      <c r="AB95" s="25" t="s">
        <v>939</v>
      </c>
      <c r="AC95" s="290">
        <v>1994</v>
      </c>
      <c r="AD95" s="21" t="s">
        <v>121</v>
      </c>
      <c r="AE95" s="304"/>
      <c r="AF95" s="16" t="s">
        <v>375</v>
      </c>
      <c r="AG95" s="318"/>
      <c r="CJ95" s="126" t="str">
        <f t="shared" si="64"/>
        <v/>
      </c>
      <c r="CK95" s="126" t="str">
        <f t="shared" si="74"/>
        <v>Hagen Stefan</v>
      </c>
      <c r="CM95" s="126">
        <f t="shared" si="75"/>
        <v>29</v>
      </c>
      <c r="CN95" s="126" t="str">
        <f t="shared" si="63"/>
        <v>D</v>
      </c>
      <c r="CO95" s="138" t="str">
        <f t="shared" si="58"/>
        <v>D</v>
      </c>
      <c r="CP95" s="154">
        <v>6741</v>
      </c>
      <c r="CQ95" s="125">
        <v>741</v>
      </c>
      <c r="CR95" s="33">
        <f t="shared" si="76"/>
        <v>7</v>
      </c>
      <c r="CS95" s="83" t="str">
        <f t="shared" si="77"/>
        <v>Konstrukteur 7 / Fachplaner 7 / Gruppenchef 7</v>
      </c>
      <c r="CT95" s="125">
        <v>741</v>
      </c>
      <c r="CU95" s="33">
        <f t="shared" si="72"/>
        <v>7</v>
      </c>
      <c r="CV95" s="83" t="str">
        <f t="shared" si="73"/>
        <v>Konstrukteur 7 / Fachplaner 7 / Gruppenchef 7</v>
      </c>
      <c r="CW95" s="125">
        <v>741</v>
      </c>
      <c r="CX95" s="33">
        <f t="shared" si="56"/>
        <v>7</v>
      </c>
      <c r="CY95" s="83" t="str">
        <f t="shared" si="57"/>
        <v>Konstrukteur 7 / Fachplaner 7 / Gruppenchef 7</v>
      </c>
      <c r="CZ95" s="125">
        <v>741</v>
      </c>
      <c r="DA95" s="33">
        <f t="shared" si="66"/>
        <v>7</v>
      </c>
      <c r="DB95" s="83" t="str">
        <f t="shared" si="67"/>
        <v>Konstrukteur 7 / Fachplaner 7 / Gruppenchef 7</v>
      </c>
      <c r="DC95" s="125">
        <v>741</v>
      </c>
      <c r="DD95" s="33">
        <f t="shared" si="68"/>
        <v>7</v>
      </c>
      <c r="DE95" s="83" t="str">
        <f t="shared" si="69"/>
        <v>Konstrukteur 7 / Fachplaner 7 / Gruppenchef 7</v>
      </c>
      <c r="DF95" s="20"/>
      <c r="DG95" s="125">
        <v>742</v>
      </c>
      <c r="DH95" s="33">
        <f t="shared" si="70"/>
        <v>8</v>
      </c>
      <c r="DI95" s="83" t="str">
        <f t="shared" si="71"/>
        <v>Konstrukteur 8 / Fachplaner 8 / Gruppenchef 8</v>
      </c>
      <c r="DN95" s="126">
        <f t="shared" si="65"/>
        <v>6741</v>
      </c>
      <c r="DO95" s="156">
        <v>6</v>
      </c>
      <c r="DP95" s="126">
        <v>0</v>
      </c>
      <c r="DQ95" s="126" t="s">
        <v>965</v>
      </c>
      <c r="ES95" s="154">
        <v>5636</v>
      </c>
      <c r="ET95" s="126" t="s">
        <v>142</v>
      </c>
    </row>
    <row r="96" spans="1:150" s="126" customFormat="1" x14ac:dyDescent="0.2">
      <c r="A96" s="319"/>
      <c r="B96" s="319">
        <v>1</v>
      </c>
      <c r="C96" s="319">
        <f t="shared" si="59"/>
        <v>1</v>
      </c>
      <c r="D96" s="320"/>
      <c r="E96" s="320"/>
      <c r="F96" s="321"/>
      <c r="G96" s="57"/>
      <c r="H96" s="57"/>
      <c r="I96" s="321">
        <v>1</v>
      </c>
      <c r="J96" s="57"/>
      <c r="K96" s="321"/>
      <c r="L96" s="321"/>
      <c r="M96" s="321"/>
      <c r="N96" s="322"/>
      <c r="O96" s="322"/>
      <c r="P96" s="109" t="s">
        <v>361</v>
      </c>
      <c r="Q96" s="110" t="s">
        <v>492</v>
      </c>
      <c r="R96" s="110" t="s">
        <v>928</v>
      </c>
      <c r="S96" s="20" t="s">
        <v>143</v>
      </c>
      <c r="T96" s="21">
        <v>1968</v>
      </c>
      <c r="U96" s="28" t="s">
        <v>128</v>
      </c>
      <c r="V96" s="21">
        <v>1989</v>
      </c>
      <c r="W96" s="25"/>
      <c r="X96" s="138"/>
      <c r="Y96" s="287"/>
      <c r="Z96" s="28"/>
      <c r="AA96" s="284">
        <f t="shared" si="60"/>
        <v>29</v>
      </c>
      <c r="AB96" s="25" t="s">
        <v>710</v>
      </c>
      <c r="AC96" s="290">
        <v>1989</v>
      </c>
      <c r="AD96" s="21" t="s">
        <v>121</v>
      </c>
      <c r="AE96" s="304"/>
      <c r="AF96" s="289" t="s">
        <v>377</v>
      </c>
      <c r="AG96" s="318"/>
      <c r="CJ96" s="323" t="str">
        <f t="shared" si="64"/>
        <v>anders</v>
      </c>
      <c r="CK96" s="126" t="str">
        <f t="shared" si="74"/>
        <v>Nicolosi Lucia</v>
      </c>
      <c r="CM96" s="126">
        <f t="shared" si="75"/>
        <v>29</v>
      </c>
      <c r="CN96" s="126" t="str">
        <f t="shared" si="63"/>
        <v>D</v>
      </c>
      <c r="CO96" s="138" t="str">
        <f t="shared" si="58"/>
        <v xml:space="preserve"> E/D </v>
      </c>
      <c r="CP96" s="154">
        <v>7637</v>
      </c>
      <c r="CQ96" s="125">
        <v>741</v>
      </c>
      <c r="CR96" s="33">
        <f t="shared" si="76"/>
        <v>7</v>
      </c>
      <c r="CS96" s="83" t="str">
        <f t="shared" si="77"/>
        <v>Konstrukteur 7 / Fachplaner 7 / Gruppenchef 7</v>
      </c>
      <c r="CT96" s="125">
        <v>741</v>
      </c>
      <c r="CU96" s="33">
        <f>VLOOKUP($CT96,Funktionsbezeichnungen,3,0)</f>
        <v>7</v>
      </c>
      <c r="CV96" s="83" t="str">
        <f>VLOOKUP($CT96,Funktionsbezeichnungen,2,0)</f>
        <v>Konstrukteur 7 / Fachplaner 7 / Gruppenchef 7</v>
      </c>
      <c r="CW96" s="125">
        <v>741</v>
      </c>
      <c r="CX96" s="33">
        <f>VLOOKUP($CW96,Funktionsbezeichnungen,3,0)</f>
        <v>7</v>
      </c>
      <c r="CY96" s="83" t="str">
        <f>VLOOKUP($CW96,Funktionsbezeichnungen,2,0)</f>
        <v>Konstrukteur 7 / Fachplaner 7 / Gruppenchef 7</v>
      </c>
      <c r="CZ96" s="125">
        <v>741</v>
      </c>
      <c r="DA96" s="33">
        <f>VLOOKUP($CZ96,Funktionsbezeichnungen,3,0)</f>
        <v>7</v>
      </c>
      <c r="DB96" s="83" t="str">
        <f>VLOOKUP($CZ96,Funktionsbezeichnungen,2,0)</f>
        <v>Konstrukteur 7 / Fachplaner 7 / Gruppenchef 7</v>
      </c>
      <c r="DC96" s="125">
        <v>741</v>
      </c>
      <c r="DD96" s="33">
        <f>VLOOKUP($DC96,Funktionsbezeichnungen,3,0)</f>
        <v>7</v>
      </c>
      <c r="DE96" s="83" t="str">
        <f>VLOOKUP($DC96,Funktionsbezeichnungen,2,0)</f>
        <v>Konstrukteur 7 / Fachplaner 7 / Gruppenchef 7</v>
      </c>
      <c r="DF96" s="20"/>
      <c r="DG96" s="125">
        <v>741</v>
      </c>
      <c r="DH96" s="33">
        <f>VLOOKUP($DG96,Funktionsbezeichnungen,3,0)</f>
        <v>7</v>
      </c>
      <c r="DI96" s="83" t="str">
        <f>VLOOKUP($DG96,Funktionsbezeichnungen,2,0)</f>
        <v>Konstrukteur 7 / Fachplaner 7 / Gruppenchef 7</v>
      </c>
      <c r="DN96" s="126">
        <f>+CP96</f>
        <v>7637</v>
      </c>
      <c r="DO96" s="156">
        <v>6</v>
      </c>
      <c r="DP96" s="126">
        <v>0</v>
      </c>
      <c r="DQ96" s="126" t="s">
        <v>965</v>
      </c>
      <c r="ES96" s="154">
        <v>9661</v>
      </c>
      <c r="ET96" s="126" t="s">
        <v>142</v>
      </c>
    </row>
    <row r="97" spans="1:150" s="126" customFormat="1" x14ac:dyDescent="0.2">
      <c r="A97" s="319"/>
      <c r="B97" s="319"/>
      <c r="C97" s="319">
        <f t="shared" si="59"/>
        <v>1</v>
      </c>
      <c r="D97" s="320"/>
      <c r="E97" s="320"/>
      <c r="F97" s="321"/>
      <c r="G97" s="57"/>
      <c r="H97" s="57"/>
      <c r="I97" s="321">
        <v>1</v>
      </c>
      <c r="J97" s="57"/>
      <c r="K97" s="321"/>
      <c r="L97" s="321"/>
      <c r="M97" s="321"/>
      <c r="N97" s="322"/>
      <c r="O97" s="322"/>
      <c r="P97" s="109" t="s">
        <v>359</v>
      </c>
      <c r="Q97" s="110" t="s">
        <v>489</v>
      </c>
      <c r="R97" s="110" t="s">
        <v>928</v>
      </c>
      <c r="S97" s="20" t="s">
        <v>146</v>
      </c>
      <c r="T97" s="21">
        <v>1970</v>
      </c>
      <c r="U97" s="28" t="s">
        <v>126</v>
      </c>
      <c r="V97" s="21">
        <v>1991</v>
      </c>
      <c r="W97" s="25"/>
      <c r="X97" s="138"/>
      <c r="Y97" s="287"/>
      <c r="Z97" s="28"/>
      <c r="AA97" s="284">
        <f t="shared" si="60"/>
        <v>27</v>
      </c>
      <c r="AB97" s="25" t="s">
        <v>129</v>
      </c>
      <c r="AC97" s="290">
        <v>1987</v>
      </c>
      <c r="AD97" s="21" t="s">
        <v>121</v>
      </c>
      <c r="AE97" s="304"/>
      <c r="AF97" s="16" t="s">
        <v>394</v>
      </c>
      <c r="AG97" s="318"/>
      <c r="CJ97" s="126" t="str">
        <f t="shared" si="64"/>
        <v/>
      </c>
      <c r="CK97" s="126" t="str">
        <f t="shared" si="74"/>
        <v>Hardmeyer Christian</v>
      </c>
      <c r="CM97" s="126">
        <f t="shared" si="75"/>
        <v>27</v>
      </c>
      <c r="CN97" s="126" t="str">
        <f t="shared" si="63"/>
        <v>D</v>
      </c>
      <c r="CO97" s="138" t="str">
        <f t="shared" si="58"/>
        <v>D</v>
      </c>
      <c r="CP97" s="154">
        <v>9618</v>
      </c>
      <c r="CQ97" s="125">
        <v>741</v>
      </c>
      <c r="CR97" s="33">
        <f t="shared" si="76"/>
        <v>7</v>
      </c>
      <c r="CS97" s="83" t="str">
        <f t="shared" si="77"/>
        <v>Konstrukteur 7 / Fachplaner 7 / Gruppenchef 7</v>
      </c>
      <c r="CT97" s="125">
        <v>741</v>
      </c>
      <c r="CU97" s="33">
        <f t="shared" si="72"/>
        <v>7</v>
      </c>
      <c r="CV97" s="83" t="str">
        <f t="shared" si="73"/>
        <v>Konstrukteur 7 / Fachplaner 7 / Gruppenchef 7</v>
      </c>
      <c r="CW97" s="125">
        <v>741</v>
      </c>
      <c r="CX97" s="33">
        <f t="shared" si="56"/>
        <v>7</v>
      </c>
      <c r="CY97" s="83" t="str">
        <f t="shared" si="57"/>
        <v>Konstrukteur 7 / Fachplaner 7 / Gruppenchef 7</v>
      </c>
      <c r="CZ97" s="125">
        <v>741</v>
      </c>
      <c r="DA97" s="33">
        <f t="shared" si="66"/>
        <v>7</v>
      </c>
      <c r="DB97" s="83" t="str">
        <f t="shared" si="67"/>
        <v>Konstrukteur 7 / Fachplaner 7 / Gruppenchef 7</v>
      </c>
      <c r="DC97" s="125">
        <v>741</v>
      </c>
      <c r="DD97" s="33">
        <f t="shared" si="68"/>
        <v>7</v>
      </c>
      <c r="DE97" s="83" t="str">
        <f t="shared" si="69"/>
        <v>Konstrukteur 7 / Fachplaner 7 / Gruppenchef 7</v>
      </c>
      <c r="DF97" s="20"/>
      <c r="DG97" s="125">
        <v>742</v>
      </c>
      <c r="DH97" s="33">
        <f t="shared" si="70"/>
        <v>8</v>
      </c>
      <c r="DI97" s="83" t="str">
        <f t="shared" si="71"/>
        <v>Konstrukteur 8 / Fachplaner 8 / Gruppenchef 8</v>
      </c>
      <c r="DN97" s="126">
        <f t="shared" si="65"/>
        <v>9618</v>
      </c>
      <c r="DO97" s="156">
        <v>6</v>
      </c>
      <c r="DP97" s="126">
        <v>0</v>
      </c>
      <c r="DQ97" s="126" t="s">
        <v>965</v>
      </c>
      <c r="ES97" s="154">
        <v>9664</v>
      </c>
      <c r="ET97" s="126" t="s">
        <v>142</v>
      </c>
    </row>
    <row r="98" spans="1:150" s="126" customFormat="1" x14ac:dyDescent="0.2">
      <c r="A98" s="319"/>
      <c r="B98" s="319"/>
      <c r="C98" s="319">
        <f t="shared" si="59"/>
        <v>1</v>
      </c>
      <c r="D98" s="320"/>
      <c r="E98" s="320"/>
      <c r="F98" s="321"/>
      <c r="G98" s="57"/>
      <c r="H98" s="57"/>
      <c r="I98" s="321">
        <v>1</v>
      </c>
      <c r="J98" s="57">
        <v>1</v>
      </c>
      <c r="K98" s="321"/>
      <c r="L98" s="321"/>
      <c r="M98" s="321"/>
      <c r="N98" s="322"/>
      <c r="O98" s="322"/>
      <c r="P98" s="109" t="s">
        <v>1301</v>
      </c>
      <c r="Q98" s="110" t="s">
        <v>490</v>
      </c>
      <c r="R98" s="110" t="s">
        <v>928</v>
      </c>
      <c r="S98" s="20" t="s">
        <v>1574</v>
      </c>
      <c r="T98" s="21">
        <v>1970</v>
      </c>
      <c r="U98" s="28" t="s">
        <v>126</v>
      </c>
      <c r="V98" s="21">
        <v>1992</v>
      </c>
      <c r="W98" s="25"/>
      <c r="X98" s="138"/>
      <c r="Y98" s="287"/>
      <c r="Z98" s="28"/>
      <c r="AA98" s="284">
        <f t="shared" si="60"/>
        <v>26</v>
      </c>
      <c r="AB98" s="25" t="s">
        <v>129</v>
      </c>
      <c r="AC98" s="290">
        <v>1988</v>
      </c>
      <c r="AD98" s="21" t="s">
        <v>121</v>
      </c>
      <c r="AE98" s="304"/>
      <c r="AF98" s="16" t="s">
        <v>421</v>
      </c>
      <c r="AG98" s="318"/>
      <c r="CJ98" s="126" t="str">
        <f t="shared" si="64"/>
        <v/>
      </c>
      <c r="CK98" s="126" t="str">
        <f t="shared" si="74"/>
        <v>Wira Stéphane</v>
      </c>
      <c r="CM98" s="126">
        <f t="shared" si="75"/>
        <v>26</v>
      </c>
      <c r="CN98" s="126" t="str">
        <f t="shared" si="63"/>
        <v>D</v>
      </c>
      <c r="CO98" s="138" t="str">
        <f t="shared" si="58"/>
        <v>D</v>
      </c>
      <c r="CP98" s="154">
        <v>9623</v>
      </c>
      <c r="CQ98" s="125">
        <v>742</v>
      </c>
      <c r="CR98" s="33">
        <f t="shared" si="76"/>
        <v>8</v>
      </c>
      <c r="CS98" s="83" t="str">
        <f t="shared" si="77"/>
        <v>Konstrukteur 8 / Fachplaner 8 / Gruppenchef 8</v>
      </c>
      <c r="CT98" s="125">
        <v>742</v>
      </c>
      <c r="CU98" s="33">
        <f t="shared" si="72"/>
        <v>8</v>
      </c>
      <c r="CV98" s="83" t="str">
        <f t="shared" si="73"/>
        <v>Konstrukteur 8 / Fachplaner 8 / Gruppenchef 8</v>
      </c>
      <c r="CW98" s="125">
        <v>742</v>
      </c>
      <c r="CX98" s="33">
        <f t="shared" si="56"/>
        <v>8</v>
      </c>
      <c r="CY98" s="83" t="str">
        <f t="shared" si="57"/>
        <v>Konstrukteur 8 / Fachplaner 8 / Gruppenchef 8</v>
      </c>
      <c r="CZ98" s="125">
        <v>742</v>
      </c>
      <c r="DA98" s="33">
        <f t="shared" si="66"/>
        <v>8</v>
      </c>
      <c r="DB98" s="83" t="str">
        <f t="shared" si="67"/>
        <v>Konstrukteur 8 / Fachplaner 8 / Gruppenchef 8</v>
      </c>
      <c r="DC98" s="125">
        <v>742</v>
      </c>
      <c r="DD98" s="33">
        <f t="shared" si="68"/>
        <v>8</v>
      </c>
      <c r="DE98" s="83" t="str">
        <f t="shared" si="69"/>
        <v>Konstrukteur 8 / Fachplaner 8 / Gruppenchef 8</v>
      </c>
      <c r="DF98" s="20"/>
      <c r="DG98" s="125">
        <v>742</v>
      </c>
      <c r="DH98" s="33">
        <f t="shared" si="70"/>
        <v>8</v>
      </c>
      <c r="DI98" s="83" t="str">
        <f t="shared" si="71"/>
        <v>Konstrukteur 8 / Fachplaner 8 / Gruppenchef 8</v>
      </c>
      <c r="DN98" s="126">
        <f t="shared" si="65"/>
        <v>9623</v>
      </c>
      <c r="DO98" s="156">
        <v>6</v>
      </c>
      <c r="DP98" s="126">
        <v>0</v>
      </c>
      <c r="DQ98" s="126" t="s">
        <v>975</v>
      </c>
      <c r="ES98" s="154">
        <v>9688</v>
      </c>
      <c r="ET98" s="126" t="s">
        <v>142</v>
      </c>
    </row>
    <row r="99" spans="1:150" s="126" customFormat="1" x14ac:dyDescent="0.2">
      <c r="A99" s="319"/>
      <c r="B99" s="319"/>
      <c r="C99" s="319">
        <f t="shared" si="59"/>
        <v>1</v>
      </c>
      <c r="D99" s="320"/>
      <c r="E99" s="320"/>
      <c r="F99" s="321"/>
      <c r="G99" s="57"/>
      <c r="H99" s="57"/>
      <c r="I99" s="321">
        <v>1</v>
      </c>
      <c r="J99" s="57">
        <v>1</v>
      </c>
      <c r="K99" s="321"/>
      <c r="L99" s="321"/>
      <c r="M99" s="321"/>
      <c r="N99" s="322"/>
      <c r="O99" s="322"/>
      <c r="P99" s="109" t="s">
        <v>1301</v>
      </c>
      <c r="Q99" s="110" t="s">
        <v>568</v>
      </c>
      <c r="R99" s="110" t="s">
        <v>928</v>
      </c>
      <c r="S99" s="20" t="s">
        <v>569</v>
      </c>
      <c r="T99" s="21">
        <v>1973</v>
      </c>
      <c r="U99" s="28" t="s">
        <v>126</v>
      </c>
      <c r="V99" s="21">
        <v>1993</v>
      </c>
      <c r="W99" s="25"/>
      <c r="X99" s="138"/>
      <c r="Y99" s="287"/>
      <c r="Z99" s="28"/>
      <c r="AA99" s="284">
        <f t="shared" si="60"/>
        <v>25</v>
      </c>
      <c r="AB99" s="25" t="s">
        <v>129</v>
      </c>
      <c r="AC99" s="290">
        <v>2009</v>
      </c>
      <c r="AD99" s="21" t="s">
        <v>121</v>
      </c>
      <c r="AE99" s="304"/>
      <c r="AF99" s="16" t="s">
        <v>377</v>
      </c>
      <c r="AG99" s="318"/>
      <c r="CJ99" s="126" t="str">
        <f t="shared" si="64"/>
        <v/>
      </c>
      <c r="CK99" s="126" t="str">
        <f t="shared" si="74"/>
        <v>Heiniger Christoph</v>
      </c>
      <c r="CM99" s="126">
        <f t="shared" si="75"/>
        <v>25</v>
      </c>
      <c r="CN99" s="126" t="str">
        <f t="shared" si="63"/>
        <v>D</v>
      </c>
      <c r="CO99" s="138" t="str">
        <f t="shared" ref="CO99:CO129" si="78">VLOOKUP(CP99,Kategorie,2,0)</f>
        <v>D</v>
      </c>
      <c r="CP99" s="154">
        <v>4346</v>
      </c>
      <c r="CQ99" s="125">
        <v>741</v>
      </c>
      <c r="CR99" s="33">
        <f t="shared" si="76"/>
        <v>7</v>
      </c>
      <c r="CS99" s="83" t="str">
        <f t="shared" si="77"/>
        <v>Konstrukteur 7 / Fachplaner 7 / Gruppenchef 7</v>
      </c>
      <c r="CT99" s="125">
        <v>741</v>
      </c>
      <c r="CU99" s="33">
        <f t="shared" si="72"/>
        <v>7</v>
      </c>
      <c r="CV99" s="83" t="str">
        <f t="shared" si="73"/>
        <v>Konstrukteur 7 / Fachplaner 7 / Gruppenchef 7</v>
      </c>
      <c r="CW99" s="125">
        <v>741</v>
      </c>
      <c r="CX99" s="33">
        <f t="shared" si="56"/>
        <v>7</v>
      </c>
      <c r="CY99" s="83" t="str">
        <f t="shared" si="57"/>
        <v>Konstrukteur 7 / Fachplaner 7 / Gruppenchef 7</v>
      </c>
      <c r="CZ99" s="125">
        <v>741</v>
      </c>
      <c r="DA99" s="33">
        <f t="shared" si="66"/>
        <v>7</v>
      </c>
      <c r="DB99" s="83" t="str">
        <f t="shared" si="67"/>
        <v>Konstrukteur 7 / Fachplaner 7 / Gruppenchef 7</v>
      </c>
      <c r="DC99" s="125">
        <v>741</v>
      </c>
      <c r="DD99" s="33">
        <f t="shared" si="68"/>
        <v>7</v>
      </c>
      <c r="DE99" s="83" t="str">
        <f t="shared" si="69"/>
        <v>Konstrukteur 7 / Fachplaner 7 / Gruppenchef 7</v>
      </c>
      <c r="DF99" s="20"/>
      <c r="DG99" s="125">
        <v>742</v>
      </c>
      <c r="DH99" s="33">
        <f t="shared" si="70"/>
        <v>8</v>
      </c>
      <c r="DI99" s="83" t="str">
        <f t="shared" si="71"/>
        <v>Konstrukteur 8 / Fachplaner 8 / Gruppenchef 8</v>
      </c>
      <c r="DN99" s="126">
        <f t="shared" si="65"/>
        <v>4346</v>
      </c>
      <c r="DO99" s="156">
        <v>6</v>
      </c>
      <c r="DP99" s="126">
        <v>0</v>
      </c>
      <c r="DQ99" s="126" t="s">
        <v>965</v>
      </c>
      <c r="ES99" s="154">
        <v>9687</v>
      </c>
      <c r="ET99" s="126" t="s">
        <v>142</v>
      </c>
    </row>
    <row r="100" spans="1:150" s="126" customFormat="1" x14ac:dyDescent="0.2">
      <c r="A100" s="319"/>
      <c r="B100" s="319"/>
      <c r="C100" s="319">
        <f t="shared" si="59"/>
        <v>1</v>
      </c>
      <c r="D100" s="320"/>
      <c r="E100" s="320"/>
      <c r="F100" s="321"/>
      <c r="G100" s="57"/>
      <c r="H100" s="57"/>
      <c r="I100" s="321">
        <v>1</v>
      </c>
      <c r="J100" s="57"/>
      <c r="K100" s="321"/>
      <c r="L100" s="321"/>
      <c r="M100" s="321"/>
      <c r="N100" s="322"/>
      <c r="O100" s="322"/>
      <c r="P100" s="109" t="s">
        <v>358</v>
      </c>
      <c r="Q100" s="110" t="s">
        <v>558</v>
      </c>
      <c r="R100" s="110" t="s">
        <v>928</v>
      </c>
      <c r="S100" s="20" t="s">
        <v>1575</v>
      </c>
      <c r="T100" s="21">
        <v>1973</v>
      </c>
      <c r="U100" s="28" t="s">
        <v>560</v>
      </c>
      <c r="V100" s="21">
        <v>1994</v>
      </c>
      <c r="W100" s="25"/>
      <c r="X100" s="138"/>
      <c r="Y100" s="287"/>
      <c r="Z100" s="28"/>
      <c r="AA100" s="284">
        <f t="shared" si="60"/>
        <v>24</v>
      </c>
      <c r="AB100" s="25" t="s">
        <v>235</v>
      </c>
      <c r="AC100" s="290">
        <v>2009</v>
      </c>
      <c r="AD100" s="21" t="s">
        <v>121</v>
      </c>
      <c r="AE100" s="304"/>
      <c r="AF100" s="289" t="s">
        <v>378</v>
      </c>
      <c r="AG100" s="318"/>
      <c r="CJ100" s="323" t="str">
        <f t="shared" si="64"/>
        <v>anders</v>
      </c>
      <c r="CK100" s="126" t="str">
        <f t="shared" si="74"/>
        <v>Enderlen Francis</v>
      </c>
      <c r="CM100" s="126">
        <f t="shared" si="75"/>
        <v>24</v>
      </c>
      <c r="CN100" s="126" t="str">
        <f t="shared" si="63"/>
        <v>D</v>
      </c>
      <c r="CO100" s="138" t="str">
        <f t="shared" si="78"/>
        <v>E</v>
      </c>
      <c r="CP100" s="154">
        <v>5636</v>
      </c>
      <c r="CQ100" s="125">
        <v>741</v>
      </c>
      <c r="CR100" s="33">
        <f t="shared" si="76"/>
        <v>7</v>
      </c>
      <c r="CS100" s="83" t="str">
        <f t="shared" si="77"/>
        <v>Konstrukteur 7 / Fachplaner 7 / Gruppenchef 7</v>
      </c>
      <c r="CT100" s="125">
        <v>741</v>
      </c>
      <c r="CU100" s="33">
        <f>VLOOKUP($CT100,Funktionsbezeichnungen,3,0)</f>
        <v>7</v>
      </c>
      <c r="CV100" s="83" t="str">
        <f>VLOOKUP($CT100,Funktionsbezeichnungen,2,0)</f>
        <v>Konstrukteur 7 / Fachplaner 7 / Gruppenchef 7</v>
      </c>
      <c r="CW100" s="125">
        <v>741</v>
      </c>
      <c r="CX100" s="33">
        <f>VLOOKUP($CW100,Funktionsbezeichnungen,3,0)</f>
        <v>7</v>
      </c>
      <c r="CY100" s="83" t="str">
        <f>VLOOKUP($CW100,Funktionsbezeichnungen,2,0)</f>
        <v>Konstrukteur 7 / Fachplaner 7 / Gruppenchef 7</v>
      </c>
      <c r="CZ100" s="125">
        <v>741</v>
      </c>
      <c r="DA100" s="33">
        <f>VLOOKUP($CZ100,Funktionsbezeichnungen,3,0)</f>
        <v>7</v>
      </c>
      <c r="DB100" s="83" t="str">
        <f>VLOOKUP($CZ100,Funktionsbezeichnungen,2,0)</f>
        <v>Konstrukteur 7 / Fachplaner 7 / Gruppenchef 7</v>
      </c>
      <c r="DC100" s="125">
        <v>741</v>
      </c>
      <c r="DD100" s="33">
        <f>VLOOKUP($DC100,Funktionsbezeichnungen,3,0)</f>
        <v>7</v>
      </c>
      <c r="DE100" s="83" t="str">
        <f>VLOOKUP($DC100,Funktionsbezeichnungen,2,0)</f>
        <v>Konstrukteur 7 / Fachplaner 7 / Gruppenchef 7</v>
      </c>
      <c r="DF100" s="20"/>
      <c r="DG100" s="125">
        <v>741</v>
      </c>
      <c r="DH100" s="33">
        <f>VLOOKUP($DG100,Funktionsbezeichnungen,3,0)</f>
        <v>7</v>
      </c>
      <c r="DI100" s="83" t="str">
        <f>VLOOKUP($DG100,Funktionsbezeichnungen,2,0)</f>
        <v>Konstrukteur 7 / Fachplaner 7 / Gruppenchef 7</v>
      </c>
      <c r="DN100" s="126">
        <f>+CP100</f>
        <v>5636</v>
      </c>
      <c r="DO100" s="156">
        <v>6</v>
      </c>
      <c r="DP100" s="126">
        <v>0</v>
      </c>
      <c r="DQ100" s="126" t="s">
        <v>965</v>
      </c>
      <c r="ES100" s="154">
        <v>7702</v>
      </c>
      <c r="ET100" s="126" t="s">
        <v>142</v>
      </c>
    </row>
    <row r="101" spans="1:150" s="126" customFormat="1" x14ac:dyDescent="0.2">
      <c r="A101" s="319"/>
      <c r="B101" s="319"/>
      <c r="C101" s="319">
        <f t="shared" ref="C101:C132" si="79">IF(AA101&gt;=10,1,"")</f>
        <v>1</v>
      </c>
      <c r="D101" s="320"/>
      <c r="E101" s="320"/>
      <c r="F101" s="321"/>
      <c r="G101" s="57"/>
      <c r="H101" s="57"/>
      <c r="I101" s="321">
        <v>1</v>
      </c>
      <c r="J101" s="57">
        <v>1</v>
      </c>
      <c r="K101" s="321"/>
      <c r="L101" s="321"/>
      <c r="M101" s="321"/>
      <c r="N101" s="322"/>
      <c r="O101" s="322"/>
      <c r="P101" s="109" t="s">
        <v>1301</v>
      </c>
      <c r="Q101" s="110" t="s">
        <v>493</v>
      </c>
      <c r="R101" s="110" t="s">
        <v>928</v>
      </c>
      <c r="S101" s="20" t="s">
        <v>1576</v>
      </c>
      <c r="T101" s="21">
        <v>1976</v>
      </c>
      <c r="U101" s="28" t="s">
        <v>126</v>
      </c>
      <c r="V101" s="21">
        <v>1998</v>
      </c>
      <c r="W101" s="25"/>
      <c r="X101" s="138"/>
      <c r="Y101" s="287"/>
      <c r="Z101" s="28"/>
      <c r="AA101" s="284">
        <f t="shared" ref="AA101:AA130" si="80">IF(Y101="",YEAR($AB$1)-$V101,YEAR($AB$1)-$X101)</f>
        <v>20</v>
      </c>
      <c r="AB101" s="25" t="s">
        <v>129</v>
      </c>
      <c r="AC101" s="290">
        <v>2007</v>
      </c>
      <c r="AD101" s="21" t="s">
        <v>121</v>
      </c>
      <c r="AE101" s="304"/>
      <c r="AF101" s="16" t="s">
        <v>377</v>
      </c>
      <c r="AG101" s="318"/>
      <c r="CJ101" s="126" t="str">
        <f t="shared" si="64"/>
        <v/>
      </c>
      <c r="CK101" s="126" t="str">
        <f t="shared" si="74"/>
        <v>Humbel Sven Christian</v>
      </c>
      <c r="CM101" s="126">
        <f t="shared" si="75"/>
        <v>20</v>
      </c>
      <c r="CN101" s="126" t="str">
        <f t="shared" ref="CN101:CN129" si="81">+AD101</f>
        <v>D</v>
      </c>
      <c r="CO101" s="138" t="str">
        <f t="shared" si="78"/>
        <v>D</v>
      </c>
      <c r="CP101" s="154">
        <v>9654</v>
      </c>
      <c r="CQ101" s="125">
        <v>741</v>
      </c>
      <c r="CR101" s="33">
        <f t="shared" si="76"/>
        <v>7</v>
      </c>
      <c r="CS101" s="83" t="str">
        <f t="shared" si="77"/>
        <v>Konstrukteur 7 / Fachplaner 7 / Gruppenchef 7</v>
      </c>
      <c r="CT101" s="125">
        <v>741</v>
      </c>
      <c r="CU101" s="33">
        <f t="shared" si="72"/>
        <v>7</v>
      </c>
      <c r="CV101" s="83" t="str">
        <f t="shared" si="73"/>
        <v>Konstrukteur 7 / Fachplaner 7 / Gruppenchef 7</v>
      </c>
      <c r="CW101" s="125">
        <v>741</v>
      </c>
      <c r="CX101" s="33">
        <f t="shared" si="56"/>
        <v>7</v>
      </c>
      <c r="CY101" s="83" t="str">
        <f t="shared" si="57"/>
        <v>Konstrukteur 7 / Fachplaner 7 / Gruppenchef 7</v>
      </c>
      <c r="CZ101" s="125">
        <v>741</v>
      </c>
      <c r="DA101" s="33">
        <f t="shared" si="66"/>
        <v>7</v>
      </c>
      <c r="DB101" s="83" t="str">
        <f t="shared" si="67"/>
        <v>Konstrukteur 7 / Fachplaner 7 / Gruppenchef 7</v>
      </c>
      <c r="DC101" s="125">
        <v>741</v>
      </c>
      <c r="DD101" s="33">
        <f t="shared" si="68"/>
        <v>7</v>
      </c>
      <c r="DE101" s="83" t="str">
        <f t="shared" si="69"/>
        <v>Konstrukteur 7 / Fachplaner 7 / Gruppenchef 7</v>
      </c>
      <c r="DF101" s="20"/>
      <c r="DG101" s="125">
        <v>742</v>
      </c>
      <c r="DH101" s="33">
        <f t="shared" si="70"/>
        <v>8</v>
      </c>
      <c r="DI101" s="83" t="str">
        <f t="shared" si="71"/>
        <v>Konstrukteur 8 / Fachplaner 8 / Gruppenchef 8</v>
      </c>
      <c r="DN101" s="126">
        <f t="shared" si="65"/>
        <v>9654</v>
      </c>
      <c r="DO101" s="156">
        <v>6</v>
      </c>
      <c r="DP101" s="126">
        <v>0</v>
      </c>
      <c r="DQ101" s="126" t="s">
        <v>965</v>
      </c>
      <c r="ES101" s="222">
        <v>5641</v>
      </c>
      <c r="ET101" s="126" t="s">
        <v>142</v>
      </c>
    </row>
    <row r="102" spans="1:150" s="126" customFormat="1" x14ac:dyDescent="0.2">
      <c r="A102" s="319"/>
      <c r="B102" s="319"/>
      <c r="C102" s="319">
        <f t="shared" si="79"/>
        <v>1</v>
      </c>
      <c r="D102" s="320"/>
      <c r="E102" s="320"/>
      <c r="F102" s="321"/>
      <c r="G102" s="57"/>
      <c r="H102" s="57"/>
      <c r="I102" s="321">
        <v>1</v>
      </c>
      <c r="J102" s="57">
        <v>1</v>
      </c>
      <c r="K102" s="321"/>
      <c r="L102" s="321"/>
      <c r="M102" s="321"/>
      <c r="N102" s="322"/>
      <c r="O102" s="322"/>
      <c r="P102" s="109" t="s">
        <v>1301</v>
      </c>
      <c r="Q102" s="110" t="s">
        <v>1274</v>
      </c>
      <c r="R102" s="110" t="s">
        <v>928</v>
      </c>
      <c r="S102" s="20" t="s">
        <v>1275</v>
      </c>
      <c r="T102" s="21">
        <v>1960</v>
      </c>
      <c r="U102" s="28" t="s">
        <v>1276</v>
      </c>
      <c r="V102" s="21">
        <v>2001</v>
      </c>
      <c r="W102" s="25"/>
      <c r="X102" s="138"/>
      <c r="Y102" s="287"/>
      <c r="Z102" s="28"/>
      <c r="AA102" s="284">
        <f t="shared" si="80"/>
        <v>17</v>
      </c>
      <c r="AB102" s="25" t="s">
        <v>139</v>
      </c>
      <c r="AC102" s="290">
        <v>2017</v>
      </c>
      <c r="AD102" s="21" t="s">
        <v>121</v>
      </c>
      <c r="AE102" s="304"/>
      <c r="AF102" s="16" t="s">
        <v>377</v>
      </c>
      <c r="AG102" s="318"/>
      <c r="CJ102" s="323" t="e">
        <f t="shared" si="64"/>
        <v>#N/A</v>
      </c>
      <c r="CK102" s="276" t="str">
        <f t="shared" si="74"/>
        <v>Widrig Daniel</v>
      </c>
      <c r="CL102" s="276"/>
      <c r="CM102" s="276">
        <f t="shared" si="75"/>
        <v>17</v>
      </c>
      <c r="CN102" s="276" t="str">
        <f t="shared" si="81"/>
        <v>D</v>
      </c>
      <c r="CO102" s="138" t="e">
        <f t="shared" si="78"/>
        <v>#N/A</v>
      </c>
      <c r="CP102" s="222">
        <v>7711</v>
      </c>
      <c r="CQ102" s="125">
        <v>741</v>
      </c>
      <c r="CR102" s="33">
        <f t="shared" si="76"/>
        <v>7</v>
      </c>
      <c r="CS102" s="83" t="str">
        <f t="shared" si="77"/>
        <v>Konstrukteur 7 / Fachplaner 7 / Gruppenchef 7</v>
      </c>
      <c r="CT102" s="125"/>
      <c r="CU102" s="33"/>
      <c r="CV102" s="83"/>
      <c r="CW102" s="125"/>
      <c r="CX102" s="33"/>
      <c r="CY102" s="83"/>
      <c r="CZ102" s="125"/>
      <c r="DA102" s="33"/>
      <c r="DB102" s="83"/>
      <c r="DC102" s="125"/>
      <c r="DD102" s="33"/>
      <c r="DE102" s="83"/>
      <c r="DF102" s="20"/>
      <c r="DG102" s="33"/>
      <c r="DH102" s="33"/>
      <c r="DI102" s="83"/>
      <c r="DN102" s="126">
        <f>+CP102</f>
        <v>7711</v>
      </c>
      <c r="DO102" s="156">
        <v>6</v>
      </c>
      <c r="DP102" s="126">
        <v>0</v>
      </c>
      <c r="DQ102" s="126" t="s">
        <v>965</v>
      </c>
      <c r="ES102" s="154">
        <v>9701</v>
      </c>
      <c r="ET102" s="126" t="s">
        <v>142</v>
      </c>
    </row>
    <row r="103" spans="1:150" s="126" customFormat="1" x14ac:dyDescent="0.2">
      <c r="A103" s="319"/>
      <c r="B103" s="319"/>
      <c r="C103" s="319">
        <f t="shared" si="79"/>
        <v>1</v>
      </c>
      <c r="D103" s="320"/>
      <c r="E103" s="320"/>
      <c r="F103" s="321"/>
      <c r="G103" s="57"/>
      <c r="H103" s="57"/>
      <c r="I103" s="321">
        <v>1</v>
      </c>
      <c r="J103" s="57"/>
      <c r="K103" s="321"/>
      <c r="L103" s="321"/>
      <c r="M103" s="321"/>
      <c r="N103" s="322"/>
      <c r="O103" s="322"/>
      <c r="P103" s="109" t="s">
        <v>361</v>
      </c>
      <c r="Q103" s="110" t="s">
        <v>497</v>
      </c>
      <c r="R103" s="110" t="s">
        <v>928</v>
      </c>
      <c r="S103" s="20" t="s">
        <v>179</v>
      </c>
      <c r="T103" s="21">
        <v>1982</v>
      </c>
      <c r="U103" s="28" t="s">
        <v>235</v>
      </c>
      <c r="V103" s="21">
        <v>2002</v>
      </c>
      <c r="W103" s="25"/>
      <c r="X103" s="138"/>
      <c r="Y103" s="287"/>
      <c r="Z103" s="25"/>
      <c r="AA103" s="284">
        <f t="shared" si="80"/>
        <v>16</v>
      </c>
      <c r="AB103" s="25" t="s">
        <v>129</v>
      </c>
      <c r="AC103" s="290">
        <v>2002</v>
      </c>
      <c r="AD103" s="21" t="s">
        <v>121</v>
      </c>
      <c r="AE103" s="304"/>
      <c r="AF103" s="289" t="s">
        <v>894</v>
      </c>
      <c r="AG103" s="318"/>
      <c r="CJ103" s="126" t="str">
        <f t="shared" si="64"/>
        <v/>
      </c>
      <c r="CK103" s="126" t="str">
        <f t="shared" si="74"/>
        <v>Delmas Marc</v>
      </c>
      <c r="CM103" s="126">
        <f t="shared" si="75"/>
        <v>16</v>
      </c>
      <c r="CN103" s="126" t="str">
        <f t="shared" si="81"/>
        <v>D</v>
      </c>
      <c r="CO103" s="138" t="str">
        <f t="shared" si="78"/>
        <v>D</v>
      </c>
      <c r="CP103" s="154">
        <v>9660</v>
      </c>
      <c r="CQ103" s="125">
        <v>742</v>
      </c>
      <c r="CR103" s="33">
        <f t="shared" si="76"/>
        <v>8</v>
      </c>
      <c r="CS103" s="83" t="str">
        <f t="shared" si="77"/>
        <v>Konstrukteur 8 / Fachplaner 8 / Gruppenchef 8</v>
      </c>
      <c r="CT103" s="125">
        <v>742</v>
      </c>
      <c r="CU103" s="33">
        <f t="shared" si="72"/>
        <v>8</v>
      </c>
      <c r="CV103" s="83" t="str">
        <f t="shared" si="73"/>
        <v>Konstrukteur 8 / Fachplaner 8 / Gruppenchef 8</v>
      </c>
      <c r="CW103" s="125">
        <v>742</v>
      </c>
      <c r="CX103" s="33">
        <f t="shared" si="56"/>
        <v>8</v>
      </c>
      <c r="CY103" s="83" t="str">
        <f t="shared" si="57"/>
        <v>Konstrukteur 8 / Fachplaner 8 / Gruppenchef 8</v>
      </c>
      <c r="CZ103" s="125">
        <v>741</v>
      </c>
      <c r="DA103" s="33">
        <f t="shared" si="66"/>
        <v>7</v>
      </c>
      <c r="DB103" s="83" t="str">
        <f t="shared" si="67"/>
        <v>Konstrukteur 7 / Fachplaner 7 / Gruppenchef 7</v>
      </c>
      <c r="DC103" s="125">
        <v>733</v>
      </c>
      <c r="DD103" s="33">
        <f t="shared" si="68"/>
        <v>6</v>
      </c>
      <c r="DE103" s="83" t="str">
        <f t="shared" si="69"/>
        <v>Konstrukteur 6 / -planer 6 / Gruppenchef 6</v>
      </c>
      <c r="DF103" s="20"/>
      <c r="DG103" s="125">
        <v>733</v>
      </c>
      <c r="DH103" s="125">
        <f t="shared" si="70"/>
        <v>6</v>
      </c>
      <c r="DI103" s="83" t="str">
        <f t="shared" si="71"/>
        <v>Konstrukteur 6 / -planer 6 / Gruppenchef 6</v>
      </c>
      <c r="DN103" s="126">
        <f t="shared" si="65"/>
        <v>9660</v>
      </c>
      <c r="DO103" s="156">
        <v>6</v>
      </c>
      <c r="DP103" s="126">
        <v>0</v>
      </c>
      <c r="DQ103" s="126" t="s">
        <v>965</v>
      </c>
      <c r="ES103" s="154">
        <v>9733</v>
      </c>
      <c r="ET103" s="126" t="s">
        <v>147</v>
      </c>
    </row>
    <row r="104" spans="1:150" s="126" customFormat="1" x14ac:dyDescent="0.2">
      <c r="A104" s="319"/>
      <c r="B104" s="319">
        <v>1</v>
      </c>
      <c r="C104" s="319">
        <f t="shared" si="79"/>
        <v>1</v>
      </c>
      <c r="D104" s="320"/>
      <c r="E104" s="320"/>
      <c r="F104" s="321"/>
      <c r="G104" s="57"/>
      <c r="H104" s="57"/>
      <c r="I104" s="321">
        <v>1</v>
      </c>
      <c r="J104" s="57"/>
      <c r="K104" s="321"/>
      <c r="L104" s="321"/>
      <c r="M104" s="321"/>
      <c r="N104" s="322"/>
      <c r="O104" s="322"/>
      <c r="P104" s="109" t="s">
        <v>358</v>
      </c>
      <c r="Q104" s="110" t="s">
        <v>1116</v>
      </c>
      <c r="R104" s="110" t="s">
        <v>928</v>
      </c>
      <c r="S104" s="20" t="s">
        <v>1117</v>
      </c>
      <c r="T104" s="21">
        <v>1981</v>
      </c>
      <c r="U104" s="28" t="s">
        <v>239</v>
      </c>
      <c r="V104" s="21">
        <v>2002</v>
      </c>
      <c r="W104" s="25"/>
      <c r="X104" s="138"/>
      <c r="Y104" s="287"/>
      <c r="Z104" s="28"/>
      <c r="AA104" s="284">
        <f t="shared" si="80"/>
        <v>16</v>
      </c>
      <c r="AB104" s="25" t="s">
        <v>239</v>
      </c>
      <c r="AC104" s="290">
        <v>2015</v>
      </c>
      <c r="AD104" s="21" t="s">
        <v>121</v>
      </c>
      <c r="AE104" s="304"/>
      <c r="AF104" s="289" t="s">
        <v>378</v>
      </c>
      <c r="AG104" s="318"/>
      <c r="CJ104" s="335" t="str">
        <f t="shared" si="64"/>
        <v>anders</v>
      </c>
      <c r="CK104" s="126" t="str">
        <f t="shared" si="74"/>
        <v>Iten Vanessa</v>
      </c>
      <c r="CL104" s="342"/>
      <c r="CM104" s="126">
        <f t="shared" si="75"/>
        <v>16</v>
      </c>
      <c r="CN104" s="126" t="str">
        <f t="shared" si="81"/>
        <v>D</v>
      </c>
      <c r="CO104" s="138" t="str">
        <f t="shared" si="78"/>
        <v>E</v>
      </c>
      <c r="CP104" s="154">
        <v>9661</v>
      </c>
      <c r="CQ104" s="125">
        <v>741</v>
      </c>
      <c r="CR104" s="33">
        <f t="shared" si="76"/>
        <v>7</v>
      </c>
      <c r="CS104" s="83" t="str">
        <f t="shared" si="77"/>
        <v>Konstrukteur 7 / Fachplaner 7 / Gruppenchef 7</v>
      </c>
      <c r="CT104" s="125">
        <v>733</v>
      </c>
      <c r="CU104" s="33">
        <f>VLOOKUP($CT104,Funktionsbezeichnungen,3,0)</f>
        <v>6</v>
      </c>
      <c r="CV104" s="83" t="str">
        <f>VLOOKUP($CT104,Funktionsbezeichnungen,2,0)</f>
        <v>Konstrukteur 6 / -planer 6 / Gruppenchef 6</v>
      </c>
      <c r="CW104" s="125"/>
      <c r="CX104" s="33"/>
      <c r="CY104" s="83"/>
      <c r="CZ104" s="125"/>
      <c r="DA104" s="33"/>
      <c r="DB104" s="83"/>
      <c r="DC104" s="125"/>
      <c r="DD104" s="33"/>
      <c r="DE104" s="83"/>
      <c r="DF104" s="20"/>
      <c r="DG104" s="125"/>
      <c r="DH104" s="33"/>
      <c r="DI104" s="83"/>
      <c r="DN104" s="126">
        <f>+CP104</f>
        <v>9661</v>
      </c>
      <c r="DO104" s="156">
        <v>6</v>
      </c>
      <c r="DP104" s="126">
        <v>0</v>
      </c>
      <c r="DQ104" s="126" t="s">
        <v>965</v>
      </c>
      <c r="ES104" s="154">
        <v>9715</v>
      </c>
      <c r="ET104" s="126" t="s">
        <v>147</v>
      </c>
    </row>
    <row r="105" spans="1:150" s="126" customFormat="1" x14ac:dyDescent="0.2">
      <c r="A105" s="319"/>
      <c r="B105" s="319">
        <v>1</v>
      </c>
      <c r="C105" s="319" t="str">
        <f t="shared" si="79"/>
        <v/>
      </c>
      <c r="D105" s="320"/>
      <c r="E105" s="320">
        <v>1</v>
      </c>
      <c r="F105" s="321"/>
      <c r="G105" s="57"/>
      <c r="H105" s="57"/>
      <c r="I105" s="321"/>
      <c r="J105" s="57"/>
      <c r="K105" s="321"/>
      <c r="L105" s="321"/>
      <c r="M105" s="321"/>
      <c r="N105" s="322"/>
      <c r="O105" s="322"/>
      <c r="P105" s="109" t="s">
        <v>359</v>
      </c>
      <c r="Q105" s="110" t="s">
        <v>1183</v>
      </c>
      <c r="R105" s="110" t="s">
        <v>928</v>
      </c>
      <c r="S105" s="20" t="s">
        <v>1184</v>
      </c>
      <c r="T105" s="21">
        <v>1982</v>
      </c>
      <c r="U105" s="28" t="s">
        <v>239</v>
      </c>
      <c r="V105" s="21">
        <v>2007</v>
      </c>
      <c r="W105" s="25" t="s">
        <v>1185</v>
      </c>
      <c r="X105" s="138">
        <v>2012</v>
      </c>
      <c r="Y105" s="389" t="s">
        <v>1547</v>
      </c>
      <c r="Z105" s="28"/>
      <c r="AA105" s="284">
        <f t="shared" si="80"/>
        <v>6</v>
      </c>
      <c r="AB105" s="25" t="s">
        <v>1564</v>
      </c>
      <c r="AC105" s="290">
        <v>2016</v>
      </c>
      <c r="AD105" s="21" t="s">
        <v>121</v>
      </c>
      <c r="AE105" s="304"/>
      <c r="AF105" s="289" t="s">
        <v>378</v>
      </c>
      <c r="AG105" s="318"/>
      <c r="CJ105" s="323" t="str">
        <f t="shared" si="64"/>
        <v>anders</v>
      </c>
      <c r="CK105" s="126" t="str">
        <f t="shared" si="74"/>
        <v>Schaub Anja</v>
      </c>
      <c r="CM105" s="126">
        <f t="shared" si="75"/>
        <v>6</v>
      </c>
      <c r="CN105" s="126" t="str">
        <f t="shared" si="81"/>
        <v>D</v>
      </c>
      <c r="CO105" s="138" t="str">
        <f t="shared" si="78"/>
        <v>E</v>
      </c>
      <c r="CP105" s="154">
        <v>9664</v>
      </c>
      <c r="CQ105" s="125">
        <v>748</v>
      </c>
      <c r="CR105" s="33">
        <f t="shared" si="76"/>
        <v>6</v>
      </c>
      <c r="CS105" s="83" t="str">
        <f t="shared" si="77"/>
        <v>Geomatiker 6</v>
      </c>
      <c r="CT105" s="125">
        <v>733</v>
      </c>
      <c r="CU105" s="33">
        <f>VLOOKUP($CT105,Funktionsbezeichnungen,3,0)</f>
        <v>6</v>
      </c>
      <c r="CV105" s="83" t="str">
        <f>VLOOKUP($CT105,Funktionsbezeichnungen,2,0)</f>
        <v>Konstrukteur 6 / -planer 6 / Gruppenchef 6</v>
      </c>
      <c r="CW105" s="125"/>
      <c r="CX105" s="33"/>
      <c r="CY105" s="83"/>
      <c r="CZ105" s="125"/>
      <c r="DA105" s="33"/>
      <c r="DB105" s="83"/>
      <c r="DC105" s="125"/>
      <c r="DD105" s="33"/>
      <c r="DE105" s="83"/>
      <c r="DF105" s="20"/>
      <c r="DG105" s="125"/>
      <c r="DH105" s="33"/>
      <c r="DI105" s="83"/>
      <c r="DN105" s="126">
        <f>+CP105</f>
        <v>9664</v>
      </c>
      <c r="DO105" s="156">
        <v>6</v>
      </c>
      <c r="DP105" s="126">
        <v>0</v>
      </c>
      <c r="DQ105" s="126" t="s">
        <v>965</v>
      </c>
      <c r="ES105" s="154">
        <v>9726</v>
      </c>
      <c r="ET105" s="126" t="s">
        <v>147</v>
      </c>
    </row>
    <row r="106" spans="1:150" s="126" customFormat="1" x14ac:dyDescent="0.2">
      <c r="A106" s="319"/>
      <c r="B106" s="319"/>
      <c r="C106" s="319">
        <f t="shared" si="79"/>
        <v>1</v>
      </c>
      <c r="D106" s="320"/>
      <c r="E106" s="320"/>
      <c r="F106" s="320"/>
      <c r="G106" s="319"/>
      <c r="H106" s="319"/>
      <c r="I106" s="320">
        <v>1</v>
      </c>
      <c r="J106" s="319"/>
      <c r="K106" s="320"/>
      <c r="L106" s="320"/>
      <c r="M106" s="320"/>
      <c r="N106" s="343"/>
      <c r="O106" s="343"/>
      <c r="P106" s="126" t="s">
        <v>1303</v>
      </c>
      <c r="Q106" s="110" t="s">
        <v>499</v>
      </c>
      <c r="R106" s="110" t="s">
        <v>928</v>
      </c>
      <c r="S106" s="20" t="s">
        <v>250</v>
      </c>
      <c r="T106" s="21">
        <v>1987</v>
      </c>
      <c r="U106" s="28" t="s">
        <v>235</v>
      </c>
      <c r="V106" s="21">
        <v>2007</v>
      </c>
      <c r="W106" s="25"/>
      <c r="X106" s="138"/>
      <c r="Y106" s="287"/>
      <c r="Z106" s="25"/>
      <c r="AA106" s="284">
        <f t="shared" si="80"/>
        <v>11</v>
      </c>
      <c r="AB106" s="25" t="s">
        <v>129</v>
      </c>
      <c r="AC106" s="290">
        <v>2008</v>
      </c>
      <c r="AD106" s="21" t="s">
        <v>121</v>
      </c>
      <c r="AE106" s="304"/>
      <c r="AF106" s="16" t="s">
        <v>378</v>
      </c>
      <c r="AG106" s="318"/>
      <c r="CJ106" s="323" t="str">
        <f t="shared" si="64"/>
        <v>anders</v>
      </c>
      <c r="CK106" s="126" t="str">
        <f t="shared" si="74"/>
        <v>Wernli Sebastian</v>
      </c>
      <c r="CM106" s="126">
        <f t="shared" si="75"/>
        <v>11</v>
      </c>
      <c r="CN106" s="126" t="str">
        <f t="shared" si="81"/>
        <v>D</v>
      </c>
      <c r="CO106" s="138" t="str">
        <f t="shared" si="78"/>
        <v>E</v>
      </c>
      <c r="CP106" s="154">
        <v>9687</v>
      </c>
      <c r="CQ106" s="125">
        <v>741</v>
      </c>
      <c r="CR106" s="33">
        <f t="shared" si="76"/>
        <v>7</v>
      </c>
      <c r="CS106" s="83" t="str">
        <f t="shared" si="77"/>
        <v>Konstrukteur 7 / Fachplaner 7 / Gruppenchef 7</v>
      </c>
      <c r="CT106" s="125">
        <v>733</v>
      </c>
      <c r="CU106" s="33">
        <f>VLOOKUP($CT106,Funktionsbezeichnungen,3,0)</f>
        <v>6</v>
      </c>
      <c r="CV106" s="83" t="str">
        <f>VLOOKUP($CT106,Funktionsbezeichnungen,2,0)</f>
        <v>Konstrukteur 6 / -planer 6 / Gruppenchef 6</v>
      </c>
      <c r="CW106" s="125">
        <v>733</v>
      </c>
      <c r="CX106" s="33">
        <f>VLOOKUP($CW106,Funktionsbezeichnungen,3,0)</f>
        <v>6</v>
      </c>
      <c r="CY106" s="83" t="str">
        <f>VLOOKUP($CW106,Funktionsbezeichnungen,2,0)</f>
        <v>Konstrukteur 6 / -planer 6 / Gruppenchef 6</v>
      </c>
      <c r="CZ106" s="125">
        <v>732</v>
      </c>
      <c r="DA106" s="33">
        <f>VLOOKUP($CZ106,Funktionsbezeichnungen,3,0)</f>
        <v>5</v>
      </c>
      <c r="DB106" s="83" t="str">
        <f>VLOOKUP($CZ106,Funktionsbezeichnungen,2,0)</f>
        <v>Konstrukteur 5 / -planer 5</v>
      </c>
      <c r="DC106" s="125">
        <v>732</v>
      </c>
      <c r="DD106" s="33">
        <f>VLOOKUP($DC106,Funktionsbezeichnungen,3,0)</f>
        <v>5</v>
      </c>
      <c r="DE106" s="83" t="str">
        <f>VLOOKUP($DC106,Funktionsbezeichnungen,2,0)</f>
        <v>Konstrukteur 5 / -planer 5</v>
      </c>
      <c r="DF106" s="20"/>
      <c r="DG106" s="33">
        <v>732</v>
      </c>
      <c r="DH106" s="33">
        <f>VLOOKUP($DG106,Funktionsbezeichnungen,3,0)</f>
        <v>5</v>
      </c>
      <c r="DI106" s="83" t="str">
        <f>VLOOKUP($DG106,Funktionsbezeichnungen,2,0)</f>
        <v>Konstrukteur 5 / -planer 5</v>
      </c>
      <c r="DN106" s="126">
        <f>+CP106</f>
        <v>9687</v>
      </c>
      <c r="DO106" s="156">
        <v>6</v>
      </c>
      <c r="DP106" s="126">
        <v>0</v>
      </c>
      <c r="DQ106" s="126" t="s">
        <v>964</v>
      </c>
      <c r="ES106" s="222">
        <v>9740</v>
      </c>
      <c r="ET106" s="126" t="s">
        <v>149</v>
      </c>
    </row>
    <row r="107" spans="1:150" s="126" customFormat="1" ht="27" x14ac:dyDescent="0.2">
      <c r="A107" s="319"/>
      <c r="B107" s="319"/>
      <c r="C107" s="319" t="str">
        <f t="shared" si="79"/>
        <v/>
      </c>
      <c r="D107" s="320"/>
      <c r="E107" s="320">
        <v>1</v>
      </c>
      <c r="F107" s="321"/>
      <c r="G107" s="57"/>
      <c r="H107" s="57"/>
      <c r="I107" s="321"/>
      <c r="J107" s="57">
        <v>1</v>
      </c>
      <c r="K107" s="321"/>
      <c r="L107" s="321"/>
      <c r="M107" s="321"/>
      <c r="N107" s="322"/>
      <c r="O107" s="344"/>
      <c r="P107" s="326" t="s">
        <v>1301</v>
      </c>
      <c r="Q107" s="345" t="s">
        <v>1200</v>
      </c>
      <c r="R107" s="345" t="s">
        <v>928</v>
      </c>
      <c r="S107" s="20" t="s">
        <v>1201</v>
      </c>
      <c r="T107" s="21">
        <v>1985</v>
      </c>
      <c r="U107" s="25" t="s">
        <v>1554</v>
      </c>
      <c r="V107" s="21">
        <v>2009</v>
      </c>
      <c r="W107" s="290"/>
      <c r="X107" s="138"/>
      <c r="Y107" s="287"/>
      <c r="Z107" s="290"/>
      <c r="AA107" s="284">
        <f t="shared" si="80"/>
        <v>9</v>
      </c>
      <c r="AB107" s="25" t="s">
        <v>129</v>
      </c>
      <c r="AC107" s="290">
        <v>2016</v>
      </c>
      <c r="AD107" s="21" t="s">
        <v>121</v>
      </c>
      <c r="AE107" s="304"/>
      <c r="AF107" s="291" t="s">
        <v>377</v>
      </c>
      <c r="AG107" s="318"/>
      <c r="CJ107" s="323" t="str">
        <f t="shared" si="64"/>
        <v>anders</v>
      </c>
      <c r="CK107" s="276" t="str">
        <f t="shared" si="74"/>
        <v>Grabherr Mathieu</v>
      </c>
      <c r="CM107" s="126">
        <f t="shared" si="75"/>
        <v>9</v>
      </c>
      <c r="CN107" s="126" t="str">
        <f t="shared" si="81"/>
        <v>D</v>
      </c>
      <c r="CO107" s="138" t="str">
        <f t="shared" si="78"/>
        <v>E</v>
      </c>
      <c r="CP107" s="222">
        <v>5641</v>
      </c>
      <c r="CQ107" s="125">
        <v>741</v>
      </c>
      <c r="CR107" s="33">
        <f t="shared" si="76"/>
        <v>7</v>
      </c>
      <c r="CS107" s="83" t="str">
        <f t="shared" si="77"/>
        <v>Konstrukteur 7 / Fachplaner 7 / Gruppenchef 7</v>
      </c>
      <c r="CT107" s="125"/>
      <c r="CU107" s="33"/>
      <c r="CV107" s="83"/>
      <c r="CW107" s="125"/>
      <c r="CX107" s="33"/>
      <c r="CY107" s="83"/>
      <c r="CZ107" s="125"/>
      <c r="DA107" s="33"/>
      <c r="DB107" s="83"/>
      <c r="DC107" s="33"/>
      <c r="DD107" s="33"/>
      <c r="DE107" s="83"/>
      <c r="DG107" s="33"/>
      <c r="DH107" s="33"/>
      <c r="DI107" s="83"/>
      <c r="DN107" s="126">
        <f>+CP107</f>
        <v>5641</v>
      </c>
      <c r="DO107" s="156">
        <v>6</v>
      </c>
      <c r="DP107" s="126">
        <v>0</v>
      </c>
      <c r="DQ107" s="126" t="s">
        <v>965</v>
      </c>
      <c r="ES107" s="154">
        <v>6753</v>
      </c>
      <c r="ET107" s="126" t="s">
        <v>105</v>
      </c>
    </row>
    <row r="108" spans="1:150" s="126" customFormat="1" x14ac:dyDescent="0.2">
      <c r="A108" s="319"/>
      <c r="B108" s="319"/>
      <c r="C108" s="319">
        <f t="shared" si="79"/>
        <v>1</v>
      </c>
      <c r="D108" s="320"/>
      <c r="E108" s="320"/>
      <c r="F108" s="321"/>
      <c r="G108" s="57"/>
      <c r="H108" s="57"/>
      <c r="I108" s="321">
        <v>1</v>
      </c>
      <c r="J108" s="57"/>
      <c r="K108" s="321"/>
      <c r="L108" s="321"/>
      <c r="M108" s="321"/>
      <c r="N108" s="322"/>
      <c r="O108" s="322"/>
      <c r="P108" s="109" t="s">
        <v>358</v>
      </c>
      <c r="Q108" s="110" t="s">
        <v>652</v>
      </c>
      <c r="R108" s="110" t="s">
        <v>928</v>
      </c>
      <c r="S108" s="20" t="s">
        <v>651</v>
      </c>
      <c r="T108" s="21">
        <v>1967</v>
      </c>
      <c r="U108" s="28" t="s">
        <v>653</v>
      </c>
      <c r="V108" s="21">
        <v>1988</v>
      </c>
      <c r="W108" s="25"/>
      <c r="X108" s="138"/>
      <c r="Y108" s="287"/>
      <c r="Z108" s="28"/>
      <c r="AA108" s="284">
        <f t="shared" si="80"/>
        <v>30</v>
      </c>
      <c r="AB108" s="25" t="s">
        <v>653</v>
      </c>
      <c r="AC108" s="290">
        <v>2011</v>
      </c>
      <c r="AD108" s="21" t="s">
        <v>142</v>
      </c>
      <c r="AE108" s="304"/>
      <c r="AF108" s="289" t="s">
        <v>378</v>
      </c>
      <c r="AG108" s="318"/>
      <c r="CJ108" s="126" t="str">
        <f t="shared" si="64"/>
        <v/>
      </c>
      <c r="CK108" s="126" t="str">
        <f t="shared" si="74"/>
        <v>Dettwiler Markus</v>
      </c>
      <c r="CM108" s="126">
        <f t="shared" si="75"/>
        <v>30</v>
      </c>
      <c r="CN108" s="126" t="str">
        <f t="shared" si="81"/>
        <v>E</v>
      </c>
      <c r="CO108" s="138" t="str">
        <f t="shared" si="78"/>
        <v>E</v>
      </c>
      <c r="CP108" s="154">
        <v>5639</v>
      </c>
      <c r="CQ108" s="125">
        <v>741</v>
      </c>
      <c r="CR108" s="33">
        <f t="shared" si="76"/>
        <v>7</v>
      </c>
      <c r="CS108" s="83" t="str">
        <f t="shared" si="77"/>
        <v>Konstrukteur 7 / Fachplaner 7 / Gruppenchef 7</v>
      </c>
      <c r="CT108" s="125">
        <v>741</v>
      </c>
      <c r="CU108" s="33">
        <f t="shared" si="72"/>
        <v>7</v>
      </c>
      <c r="CV108" s="83" t="str">
        <f t="shared" si="73"/>
        <v>Konstrukteur 7 / Fachplaner 7 / Gruppenchef 7</v>
      </c>
      <c r="CW108" s="125">
        <v>741</v>
      </c>
      <c r="CX108" s="33">
        <f t="shared" ref="CX108:CX132" si="82">VLOOKUP($CW108,Funktionsbezeichnungen,3,0)</f>
        <v>7</v>
      </c>
      <c r="CY108" s="83" t="str">
        <f t="shared" ref="CY108:CY132" si="83">VLOOKUP($CW108,Funktionsbezeichnungen,2,0)</f>
        <v>Konstrukteur 7 / Fachplaner 7 / Gruppenchef 7</v>
      </c>
      <c r="CZ108" s="125">
        <v>741</v>
      </c>
      <c r="DA108" s="33">
        <f t="shared" si="66"/>
        <v>7</v>
      </c>
      <c r="DB108" s="83" t="str">
        <f t="shared" si="67"/>
        <v>Konstrukteur 7 / Fachplaner 7 / Gruppenchef 7</v>
      </c>
      <c r="DC108" s="125">
        <v>741</v>
      </c>
      <c r="DD108" s="33">
        <f t="shared" si="68"/>
        <v>7</v>
      </c>
      <c r="DE108" s="83" t="str">
        <f t="shared" si="69"/>
        <v>Konstrukteur 7 / Fachplaner 7 / Gruppenchef 7</v>
      </c>
      <c r="DF108" s="20"/>
      <c r="DG108" s="125">
        <v>741</v>
      </c>
      <c r="DH108" s="33">
        <f t="shared" si="70"/>
        <v>7</v>
      </c>
      <c r="DI108" s="83" t="str">
        <f t="shared" si="71"/>
        <v>Konstrukteur 7 / Fachplaner 7 / Gruppenchef 7</v>
      </c>
      <c r="DN108" s="126">
        <f t="shared" si="65"/>
        <v>5639</v>
      </c>
      <c r="DO108" s="156">
        <v>6</v>
      </c>
      <c r="DP108" s="126">
        <v>0</v>
      </c>
      <c r="DQ108" s="126" t="s">
        <v>965</v>
      </c>
      <c r="ES108" s="154">
        <v>4266</v>
      </c>
      <c r="ET108" s="126" t="s">
        <v>121</v>
      </c>
    </row>
    <row r="109" spans="1:150" s="126" customFormat="1" x14ac:dyDescent="0.2">
      <c r="A109" s="319"/>
      <c r="B109" s="319"/>
      <c r="C109" s="319">
        <f t="shared" si="79"/>
        <v>1</v>
      </c>
      <c r="D109" s="320"/>
      <c r="E109" s="320"/>
      <c r="F109" s="320"/>
      <c r="G109" s="319"/>
      <c r="H109" s="319"/>
      <c r="I109" s="320">
        <v>1</v>
      </c>
      <c r="J109" s="319"/>
      <c r="K109" s="320"/>
      <c r="L109" s="320"/>
      <c r="M109" s="320"/>
      <c r="N109" s="343"/>
      <c r="O109" s="343"/>
      <c r="P109" s="126" t="s">
        <v>358</v>
      </c>
      <c r="Q109" s="110" t="s">
        <v>556</v>
      </c>
      <c r="R109" s="110" t="s">
        <v>928</v>
      </c>
      <c r="S109" s="20" t="s">
        <v>557</v>
      </c>
      <c r="T109" s="21">
        <v>1987</v>
      </c>
      <c r="U109" s="28" t="s">
        <v>235</v>
      </c>
      <c r="V109" s="21">
        <v>2008</v>
      </c>
      <c r="W109" s="25"/>
      <c r="X109" s="138"/>
      <c r="Y109" s="287"/>
      <c r="Z109" s="25"/>
      <c r="AA109" s="284">
        <f t="shared" si="80"/>
        <v>10</v>
      </c>
      <c r="AB109" s="25" t="s">
        <v>235</v>
      </c>
      <c r="AC109" s="290">
        <v>2014</v>
      </c>
      <c r="AD109" s="21" t="s">
        <v>142</v>
      </c>
      <c r="AE109" s="304"/>
      <c r="AF109" s="16" t="s">
        <v>378</v>
      </c>
      <c r="AG109" s="318"/>
      <c r="CJ109" s="126" t="str">
        <f t="shared" si="64"/>
        <v/>
      </c>
      <c r="CK109" s="126" t="str">
        <f t="shared" si="74"/>
        <v>Breiter Michael</v>
      </c>
      <c r="CM109" s="126">
        <f t="shared" si="75"/>
        <v>10</v>
      </c>
      <c r="CN109" s="126" t="str">
        <f t="shared" si="81"/>
        <v>E</v>
      </c>
      <c r="CO109" s="138" t="str">
        <f t="shared" si="78"/>
        <v>E</v>
      </c>
      <c r="CP109" s="154">
        <v>7702</v>
      </c>
      <c r="CQ109" s="125">
        <v>733</v>
      </c>
      <c r="CR109" s="33">
        <f t="shared" si="76"/>
        <v>6</v>
      </c>
      <c r="CS109" s="83" t="str">
        <f t="shared" si="77"/>
        <v>Konstrukteur 6 / -planer 6 / Gruppenchef 6</v>
      </c>
      <c r="CT109" s="125">
        <v>733</v>
      </c>
      <c r="CU109" s="33">
        <f t="shared" si="72"/>
        <v>6</v>
      </c>
      <c r="CV109" s="83" t="str">
        <f t="shared" si="73"/>
        <v>Konstrukteur 6 / -planer 6 / Gruppenchef 6</v>
      </c>
      <c r="CW109" s="125"/>
      <c r="CX109" s="33"/>
      <c r="CY109" s="83"/>
      <c r="CZ109" s="125">
        <v>732</v>
      </c>
      <c r="DA109" s="33">
        <f>VLOOKUP($CZ109,Funktionsbezeichnungen,3,0)</f>
        <v>5</v>
      </c>
      <c r="DB109" s="83" t="str">
        <f>VLOOKUP($CZ109,Funktionsbezeichnungen,2,0)</f>
        <v>Konstrukteur 5 / -planer 5</v>
      </c>
      <c r="DC109" s="33">
        <v>732</v>
      </c>
      <c r="DD109" s="33">
        <f>VLOOKUP($DC109,Funktionsbezeichnungen,3,0)</f>
        <v>5</v>
      </c>
      <c r="DE109" s="83" t="str">
        <f>VLOOKUP($DC109,Funktionsbezeichnungen,2,0)</f>
        <v>Konstrukteur 5 / -planer 5</v>
      </c>
      <c r="DG109" s="33">
        <v>732</v>
      </c>
      <c r="DH109" s="33">
        <f t="shared" ref="DH109:DH129" si="84">VLOOKUP($DG109,Funktionsbezeichnungen,3,0)</f>
        <v>5</v>
      </c>
      <c r="DI109" s="83" t="str">
        <f t="shared" ref="DI109:DI129" si="85">VLOOKUP($DG109,Funktionsbezeichnungen,2,0)</f>
        <v>Konstrukteur 5 / -planer 5</v>
      </c>
      <c r="DN109" s="126">
        <f t="shared" si="65"/>
        <v>7702</v>
      </c>
      <c r="DO109" s="156">
        <v>6</v>
      </c>
      <c r="DP109" s="126">
        <v>0</v>
      </c>
      <c r="DQ109" s="126" t="s">
        <v>964</v>
      </c>
      <c r="ES109" s="154">
        <v>4216</v>
      </c>
      <c r="ET109" s="126" t="s">
        <v>121</v>
      </c>
    </row>
    <row r="110" spans="1:150" s="126" customFormat="1" x14ac:dyDescent="0.2">
      <c r="A110" s="319"/>
      <c r="B110" s="319"/>
      <c r="C110" s="319" t="str">
        <f t="shared" si="79"/>
        <v/>
      </c>
      <c r="D110" s="320"/>
      <c r="E110" s="320"/>
      <c r="F110" s="320"/>
      <c r="G110" s="319"/>
      <c r="H110" s="319"/>
      <c r="I110" s="320">
        <v>1</v>
      </c>
      <c r="J110" s="319"/>
      <c r="K110" s="320"/>
      <c r="L110" s="320"/>
      <c r="M110" s="320"/>
      <c r="N110" s="343"/>
      <c r="O110" s="343"/>
      <c r="P110" s="126" t="s">
        <v>1140</v>
      </c>
      <c r="Q110" s="110" t="s">
        <v>524</v>
      </c>
      <c r="R110" s="110" t="s">
        <v>928</v>
      </c>
      <c r="S110" s="20" t="s">
        <v>283</v>
      </c>
      <c r="T110" s="21">
        <v>1988</v>
      </c>
      <c r="U110" s="28" t="s">
        <v>235</v>
      </c>
      <c r="V110" s="21">
        <v>2010</v>
      </c>
      <c r="W110" s="25"/>
      <c r="X110" s="138"/>
      <c r="Y110" s="287"/>
      <c r="Z110" s="25"/>
      <c r="AA110" s="284">
        <f t="shared" si="80"/>
        <v>8</v>
      </c>
      <c r="AB110" s="25" t="s">
        <v>235</v>
      </c>
      <c r="AC110" s="290">
        <v>2010</v>
      </c>
      <c r="AD110" s="21" t="s">
        <v>142</v>
      </c>
      <c r="AE110" s="304"/>
      <c r="AF110" s="16" t="s">
        <v>378</v>
      </c>
      <c r="AG110" s="318"/>
      <c r="CJ110" s="126" t="str">
        <f t="shared" si="64"/>
        <v/>
      </c>
      <c r="CK110" s="126" t="str">
        <f t="shared" si="74"/>
        <v>Niederberger Benjamin</v>
      </c>
      <c r="CM110" s="126">
        <f t="shared" si="75"/>
        <v>8</v>
      </c>
      <c r="CN110" s="126" t="str">
        <f t="shared" si="81"/>
        <v>E</v>
      </c>
      <c r="CO110" s="138" t="str">
        <f t="shared" si="78"/>
        <v>E</v>
      </c>
      <c r="CP110" s="154">
        <v>9701</v>
      </c>
      <c r="CQ110" s="125">
        <v>733</v>
      </c>
      <c r="CR110" s="33">
        <f t="shared" si="76"/>
        <v>6</v>
      </c>
      <c r="CS110" s="83" t="str">
        <f t="shared" si="77"/>
        <v>Konstrukteur 6 / -planer 6 / Gruppenchef 6</v>
      </c>
      <c r="CT110" s="125">
        <v>733</v>
      </c>
      <c r="CU110" s="33">
        <f t="shared" si="72"/>
        <v>6</v>
      </c>
      <c r="CV110" s="83" t="str">
        <f t="shared" si="73"/>
        <v>Konstrukteur 6 / -planer 6 / Gruppenchef 6</v>
      </c>
      <c r="CW110" s="125">
        <v>732</v>
      </c>
      <c r="CX110" s="33">
        <f t="shared" si="82"/>
        <v>5</v>
      </c>
      <c r="CY110" s="83" t="str">
        <f t="shared" si="83"/>
        <v>Konstrukteur 5 / -planer 5</v>
      </c>
      <c r="CZ110" s="125">
        <v>731</v>
      </c>
      <c r="DA110" s="33">
        <f t="shared" ref="DA110:DA129" si="86">VLOOKUP($CZ110,Funktionsbezeichnungen,3,0)</f>
        <v>4</v>
      </c>
      <c r="DB110" s="83" t="str">
        <f t="shared" ref="DB110:DB129" si="87">VLOOKUP($CZ110,Funktionsbezeichnungen,2,0)</f>
        <v>Konstrukteur 4 / -planer 4</v>
      </c>
      <c r="DC110" s="125">
        <v>731</v>
      </c>
      <c r="DD110" s="33">
        <f t="shared" si="68"/>
        <v>4</v>
      </c>
      <c r="DE110" s="83" t="str">
        <f t="shared" si="69"/>
        <v>Konstrukteur 4 / -planer 4</v>
      </c>
      <c r="DF110" s="20"/>
      <c r="DG110" s="33">
        <v>731</v>
      </c>
      <c r="DH110" s="33">
        <f t="shared" si="84"/>
        <v>4</v>
      </c>
      <c r="DI110" s="83" t="str">
        <f t="shared" si="85"/>
        <v>Konstrukteur 4 / -planer 4</v>
      </c>
      <c r="DN110" s="126">
        <f t="shared" si="65"/>
        <v>9701</v>
      </c>
      <c r="DO110" s="156">
        <v>6</v>
      </c>
      <c r="DP110" s="126">
        <v>0</v>
      </c>
      <c r="DQ110" s="126" t="s">
        <v>964</v>
      </c>
      <c r="ES110" s="154">
        <v>4320</v>
      </c>
      <c r="ET110" s="126" t="s">
        <v>121</v>
      </c>
    </row>
    <row r="111" spans="1:150" s="126" customFormat="1" x14ac:dyDescent="0.2">
      <c r="A111" s="319"/>
      <c r="B111" s="319"/>
      <c r="C111" s="319" t="str">
        <f t="shared" si="79"/>
        <v/>
      </c>
      <c r="D111" s="320"/>
      <c r="E111" s="320"/>
      <c r="F111" s="320"/>
      <c r="G111" s="319"/>
      <c r="H111" s="319"/>
      <c r="I111" s="320">
        <v>1</v>
      </c>
      <c r="J111" s="319"/>
      <c r="K111" s="320"/>
      <c r="L111" s="320"/>
      <c r="M111" s="320"/>
      <c r="N111" s="343"/>
      <c r="O111" s="343"/>
      <c r="P111" s="126" t="s">
        <v>359</v>
      </c>
      <c r="Q111" s="110" t="s">
        <v>594</v>
      </c>
      <c r="R111" s="110" t="s">
        <v>928</v>
      </c>
      <c r="S111" s="20" t="s">
        <v>595</v>
      </c>
      <c r="T111" s="21">
        <v>1992</v>
      </c>
      <c r="U111" s="28" t="s">
        <v>235</v>
      </c>
      <c r="V111" s="21">
        <v>2013</v>
      </c>
      <c r="W111" s="25"/>
      <c r="X111" s="138"/>
      <c r="Y111" s="287"/>
      <c r="Z111" s="25"/>
      <c r="AA111" s="284">
        <f t="shared" si="80"/>
        <v>5</v>
      </c>
      <c r="AB111" s="25" t="s">
        <v>235</v>
      </c>
      <c r="AC111" s="290">
        <v>2013</v>
      </c>
      <c r="AD111" s="21" t="s">
        <v>147</v>
      </c>
      <c r="AE111" s="304"/>
      <c r="AF111" s="16" t="s">
        <v>378</v>
      </c>
      <c r="AG111" s="318"/>
      <c r="CJ111" s="126" t="str">
        <f t="shared" si="64"/>
        <v/>
      </c>
      <c r="CK111" s="126" t="str">
        <f t="shared" si="74"/>
        <v>Schär Cedric</v>
      </c>
      <c r="CM111" s="126">
        <f t="shared" si="75"/>
        <v>5</v>
      </c>
      <c r="CN111" s="126" t="str">
        <f t="shared" si="81"/>
        <v>F</v>
      </c>
      <c r="CO111" s="138" t="str">
        <f t="shared" si="78"/>
        <v>F</v>
      </c>
      <c r="CP111" s="154">
        <v>9715</v>
      </c>
      <c r="CQ111" s="125">
        <v>732</v>
      </c>
      <c r="CR111" s="33">
        <f t="shared" si="76"/>
        <v>5</v>
      </c>
      <c r="CS111" s="83" t="str">
        <f t="shared" si="77"/>
        <v>Konstrukteur 5 / -planer 5</v>
      </c>
      <c r="CT111" s="125">
        <v>732</v>
      </c>
      <c r="CU111" s="33">
        <f t="shared" si="72"/>
        <v>5</v>
      </c>
      <c r="CV111" s="83" t="str">
        <f t="shared" si="73"/>
        <v>Konstrukteur 5 / -planer 5</v>
      </c>
      <c r="CW111" s="125">
        <v>731</v>
      </c>
      <c r="CX111" s="33">
        <f t="shared" si="82"/>
        <v>4</v>
      </c>
      <c r="CY111" s="83" t="str">
        <f t="shared" si="83"/>
        <v>Konstrukteur 4 / -planer 4</v>
      </c>
      <c r="CZ111" s="125"/>
      <c r="DA111" s="33"/>
      <c r="DB111" s="83"/>
      <c r="DC111" s="125"/>
      <c r="DD111" s="33"/>
      <c r="DE111" s="83"/>
      <c r="DF111" s="20"/>
      <c r="DG111" s="33">
        <v>731</v>
      </c>
      <c r="DH111" s="33">
        <f t="shared" si="84"/>
        <v>4</v>
      </c>
      <c r="DI111" s="83" t="str">
        <f t="shared" si="85"/>
        <v>Konstrukteur 4 / -planer 4</v>
      </c>
      <c r="DN111" s="126">
        <f t="shared" si="65"/>
        <v>9715</v>
      </c>
      <c r="DO111" s="156">
        <v>6</v>
      </c>
      <c r="DP111" s="126">
        <v>0</v>
      </c>
      <c r="DQ111" s="126" t="s">
        <v>964</v>
      </c>
      <c r="ES111" s="154">
        <v>5581</v>
      </c>
      <c r="ET111" s="126" t="s">
        <v>121</v>
      </c>
    </row>
    <row r="112" spans="1:150" s="126" customFormat="1" x14ac:dyDescent="0.2">
      <c r="A112" s="319"/>
      <c r="B112" s="319"/>
      <c r="C112" s="319" t="str">
        <f t="shared" si="79"/>
        <v/>
      </c>
      <c r="D112" s="320"/>
      <c r="E112" s="320"/>
      <c r="F112" s="320"/>
      <c r="G112" s="319"/>
      <c r="H112" s="319"/>
      <c r="I112" s="320">
        <v>1</v>
      </c>
      <c r="J112" s="319"/>
      <c r="K112" s="320"/>
      <c r="L112" s="320"/>
      <c r="M112" s="320"/>
      <c r="N112" s="343"/>
      <c r="O112" s="343"/>
      <c r="P112" s="126" t="s">
        <v>359</v>
      </c>
      <c r="Q112" s="110" t="s">
        <v>903</v>
      </c>
      <c r="R112" s="110" t="s">
        <v>928</v>
      </c>
      <c r="S112" s="20" t="s">
        <v>900</v>
      </c>
      <c r="T112" s="21">
        <v>1996</v>
      </c>
      <c r="U112" s="28" t="s">
        <v>235</v>
      </c>
      <c r="V112" s="21">
        <v>2016</v>
      </c>
      <c r="W112" s="25"/>
      <c r="X112" s="138"/>
      <c r="Y112" s="287"/>
      <c r="Z112" s="25"/>
      <c r="AA112" s="284">
        <f t="shared" si="80"/>
        <v>2</v>
      </c>
      <c r="AB112" s="25" t="s">
        <v>235</v>
      </c>
      <c r="AC112" s="290">
        <v>2016</v>
      </c>
      <c r="AD112" s="21" t="s">
        <v>147</v>
      </c>
      <c r="AE112" s="304"/>
      <c r="AF112" s="16" t="s">
        <v>378</v>
      </c>
      <c r="AG112" s="318"/>
      <c r="CJ112" s="323" t="str">
        <f t="shared" si="64"/>
        <v>anders</v>
      </c>
      <c r="CK112" s="276" t="str">
        <f t="shared" si="74"/>
        <v>Boschung Jan</v>
      </c>
      <c r="CM112" s="126">
        <f t="shared" si="75"/>
        <v>2</v>
      </c>
      <c r="CN112" s="126" t="str">
        <f t="shared" si="81"/>
        <v>F</v>
      </c>
      <c r="CO112" s="138" t="str">
        <f t="shared" si="78"/>
        <v>G</v>
      </c>
      <c r="CP112" s="154">
        <v>9740</v>
      </c>
      <c r="CQ112" s="125">
        <v>731</v>
      </c>
      <c r="CR112" s="33">
        <f t="shared" si="76"/>
        <v>4</v>
      </c>
      <c r="CS112" s="83" t="str">
        <f t="shared" si="77"/>
        <v>Konstrukteur 4 / -planer 4</v>
      </c>
      <c r="CT112" s="125"/>
      <c r="CU112" s="33"/>
      <c r="CV112" s="83" t="e">
        <f t="shared" ref="CV112:CV140" si="88">VLOOKUP($CT112,Funktionsbezeichnungen,2,0)</f>
        <v>#N/A</v>
      </c>
      <c r="CW112" s="125"/>
      <c r="CX112" s="33"/>
      <c r="CY112" s="83"/>
      <c r="CZ112" s="125"/>
      <c r="DA112" s="33"/>
      <c r="DB112" s="83"/>
      <c r="DC112" s="125"/>
      <c r="DD112" s="33"/>
      <c r="DE112" s="83"/>
      <c r="DF112" s="20"/>
      <c r="DG112" s="33"/>
      <c r="DH112" s="33"/>
      <c r="DI112" s="83"/>
      <c r="DN112" s="126">
        <f t="shared" si="65"/>
        <v>9740</v>
      </c>
      <c r="DO112" s="156">
        <v>8</v>
      </c>
      <c r="DP112" s="126">
        <v>0</v>
      </c>
      <c r="DQ112" s="324" t="s">
        <v>976</v>
      </c>
      <c r="ES112" s="154">
        <v>4352</v>
      </c>
      <c r="ET112" s="126" t="s">
        <v>121</v>
      </c>
    </row>
    <row r="113" spans="1:150" s="126" customFormat="1" x14ac:dyDescent="0.2">
      <c r="A113" s="319"/>
      <c r="B113" s="319"/>
      <c r="C113" s="319" t="str">
        <f t="shared" si="79"/>
        <v/>
      </c>
      <c r="D113" s="320"/>
      <c r="E113" s="320"/>
      <c r="F113" s="320"/>
      <c r="G113" s="319"/>
      <c r="H113" s="319"/>
      <c r="I113" s="320">
        <v>1</v>
      </c>
      <c r="J113" s="319"/>
      <c r="K113" s="320"/>
      <c r="L113" s="320"/>
      <c r="M113" s="320"/>
      <c r="N113" s="343"/>
      <c r="O113" s="343"/>
      <c r="P113" s="126" t="s">
        <v>361</v>
      </c>
      <c r="Q113" s="110" t="s">
        <v>1012</v>
      </c>
      <c r="R113" s="110" t="s">
        <v>928</v>
      </c>
      <c r="S113" s="20" t="s">
        <v>1085</v>
      </c>
      <c r="T113" s="21">
        <v>1997</v>
      </c>
      <c r="U113" s="28" t="s">
        <v>235</v>
      </c>
      <c r="V113" s="21">
        <v>2017</v>
      </c>
      <c r="W113" s="25"/>
      <c r="X113" s="138"/>
      <c r="Y113" s="287"/>
      <c r="Z113" s="25"/>
      <c r="AA113" s="284">
        <f t="shared" si="80"/>
        <v>1</v>
      </c>
      <c r="AB113" s="25" t="s">
        <v>235</v>
      </c>
      <c r="AC113" s="290">
        <v>2017</v>
      </c>
      <c r="AD113" s="21" t="s">
        <v>147</v>
      </c>
      <c r="AE113" s="304"/>
      <c r="AF113" s="16" t="s">
        <v>378</v>
      </c>
      <c r="AG113" s="318"/>
      <c r="CJ113" s="323" t="e">
        <f t="shared" si="64"/>
        <v>#N/A</v>
      </c>
      <c r="CK113" s="276" t="str">
        <f t="shared" si="74"/>
        <v>Stucki Tizian</v>
      </c>
      <c r="CM113" s="126">
        <f t="shared" si="75"/>
        <v>1</v>
      </c>
      <c r="CN113" s="126" t="str">
        <f t="shared" si="81"/>
        <v>F</v>
      </c>
      <c r="CO113" s="138" t="e">
        <f t="shared" si="78"/>
        <v>#N/A</v>
      </c>
      <c r="CP113" s="222">
        <v>9743</v>
      </c>
      <c r="CQ113" s="125">
        <v>731</v>
      </c>
      <c r="CR113" s="33">
        <f t="shared" si="76"/>
        <v>4</v>
      </c>
      <c r="CS113" s="83" t="str">
        <f t="shared" si="77"/>
        <v>Konstrukteur 4 / -planer 4</v>
      </c>
      <c r="CT113" s="125"/>
      <c r="CU113" s="33"/>
      <c r="CV113" s="83"/>
      <c r="CW113" s="125"/>
      <c r="CX113" s="33"/>
      <c r="CY113" s="83"/>
      <c r="CZ113" s="125"/>
      <c r="DA113" s="33"/>
      <c r="DB113" s="83"/>
      <c r="DC113" s="125"/>
      <c r="DD113" s="33"/>
      <c r="DE113" s="83"/>
      <c r="DF113" s="20"/>
      <c r="DG113" s="33"/>
      <c r="DH113" s="33"/>
      <c r="DI113" s="83"/>
      <c r="DN113" s="126">
        <f t="shared" si="65"/>
        <v>9743</v>
      </c>
      <c r="DO113" s="156">
        <v>8</v>
      </c>
      <c r="DP113" s="126">
        <v>0</v>
      </c>
      <c r="DQ113" s="324" t="s">
        <v>976</v>
      </c>
      <c r="ES113" s="154">
        <v>5604</v>
      </c>
      <c r="ET113" s="126" t="s">
        <v>121</v>
      </c>
    </row>
    <row r="114" spans="1:150" s="126" customFormat="1" ht="40.5" x14ac:dyDescent="0.2">
      <c r="A114" s="319"/>
      <c r="B114" s="319"/>
      <c r="C114" s="319">
        <f t="shared" si="79"/>
        <v>1</v>
      </c>
      <c r="D114" s="320"/>
      <c r="E114" s="320"/>
      <c r="F114" s="320"/>
      <c r="G114" s="319"/>
      <c r="H114" s="319"/>
      <c r="I114" s="320"/>
      <c r="J114" s="319"/>
      <c r="K114" s="320"/>
      <c r="L114" s="320">
        <v>1</v>
      </c>
      <c r="M114" s="320"/>
      <c r="N114" s="343"/>
      <c r="O114" s="343"/>
      <c r="P114" s="126" t="s">
        <v>357</v>
      </c>
      <c r="Q114" s="110" t="s">
        <v>504</v>
      </c>
      <c r="R114" s="110" t="s">
        <v>369</v>
      </c>
      <c r="S114" s="287" t="s">
        <v>157</v>
      </c>
      <c r="T114" s="21">
        <v>1976</v>
      </c>
      <c r="U114" s="287" t="s">
        <v>320</v>
      </c>
      <c r="V114" s="21">
        <v>2002</v>
      </c>
      <c r="W114" s="25" t="s">
        <v>321</v>
      </c>
      <c r="X114" s="138">
        <v>2005</v>
      </c>
      <c r="Y114" s="389" t="s">
        <v>1547</v>
      </c>
      <c r="Z114" s="28"/>
      <c r="AA114" s="284">
        <f t="shared" si="80"/>
        <v>13</v>
      </c>
      <c r="AB114" s="25" t="s">
        <v>1520</v>
      </c>
      <c r="AC114" s="290">
        <v>1997</v>
      </c>
      <c r="AD114" s="21" t="s">
        <v>105</v>
      </c>
      <c r="AE114" s="304"/>
      <c r="AF114" s="16" t="s">
        <v>455</v>
      </c>
      <c r="AG114" s="318"/>
      <c r="CJ114" s="126" t="str">
        <f t="shared" si="64"/>
        <v/>
      </c>
      <c r="CK114" s="126" t="str">
        <f t="shared" si="74"/>
        <v>Kiefer Patrick</v>
      </c>
      <c r="CM114" s="126">
        <f t="shared" si="75"/>
        <v>13</v>
      </c>
      <c r="CN114" s="126" t="str">
        <f t="shared" si="81"/>
        <v>C</v>
      </c>
      <c r="CO114" s="138" t="str">
        <f t="shared" si="78"/>
        <v>C</v>
      </c>
      <c r="CP114" s="154">
        <v>6753</v>
      </c>
      <c r="CQ114" s="125">
        <v>223</v>
      </c>
      <c r="CR114" s="33">
        <f t="shared" si="76"/>
        <v>10</v>
      </c>
      <c r="CS114" s="83" t="str">
        <f t="shared" si="77"/>
        <v>Finanz-Fachspezialist / Controller 10</v>
      </c>
      <c r="CT114" s="125">
        <v>223</v>
      </c>
      <c r="CU114" s="33">
        <f t="shared" ref="CU114:CU140" si="89">VLOOKUP($CT114,Funktionsbezeichnungen,3,0)</f>
        <v>10</v>
      </c>
      <c r="CV114" s="83" t="str">
        <f t="shared" si="88"/>
        <v>Finanz-Fachspezialist / Controller 10</v>
      </c>
      <c r="CW114" s="125">
        <v>223</v>
      </c>
      <c r="CX114" s="33">
        <f>VLOOKUP($CW114,Funktionsbezeichnungen,3,0)</f>
        <v>10</v>
      </c>
      <c r="CY114" s="83" t="str">
        <f>VLOOKUP($CW114,Funktionsbezeichnungen,2,0)</f>
        <v>Finanz-Fachspezialist / Controller 10</v>
      </c>
      <c r="CZ114" s="125">
        <v>223</v>
      </c>
      <c r="DA114" s="33">
        <f>VLOOKUP($CZ114,Funktionsbezeichnungen,3,0)</f>
        <v>10</v>
      </c>
      <c r="DB114" s="83" t="str">
        <f>VLOOKUP($CZ114,Funktionsbezeichnungen,2,0)</f>
        <v>Finanz-Fachspezialist / Controller 10</v>
      </c>
      <c r="DC114" s="125">
        <v>223</v>
      </c>
      <c r="DD114" s="33">
        <f>VLOOKUP($DC114,Funktionsbezeichnungen,3,0)</f>
        <v>10</v>
      </c>
      <c r="DE114" s="83" t="str">
        <f>VLOOKUP($DC114,Funktionsbezeichnungen,2,0)</f>
        <v>Finanz-Fachspezialist / Controller 10</v>
      </c>
      <c r="DF114" s="20"/>
      <c r="DG114" s="125">
        <v>223</v>
      </c>
      <c r="DH114" s="33">
        <f>VLOOKUP($DG114,Funktionsbezeichnungen,3,0)</f>
        <v>10</v>
      </c>
      <c r="DI114" s="83" t="str">
        <f>VLOOKUP($DG114,Funktionsbezeichnungen,2,0)</f>
        <v>Finanz-Fachspezialist / Controller 10</v>
      </c>
      <c r="DN114" s="126">
        <f t="shared" si="65"/>
        <v>6753</v>
      </c>
      <c r="DO114" s="156">
        <v>3</v>
      </c>
      <c r="DP114" s="126">
        <v>0</v>
      </c>
      <c r="DQ114" s="324" t="s">
        <v>972</v>
      </c>
      <c r="ES114" s="154">
        <v>8655</v>
      </c>
      <c r="ET114" s="126" t="s">
        <v>121</v>
      </c>
    </row>
    <row r="115" spans="1:150" s="126" customFormat="1" x14ac:dyDescent="0.2">
      <c r="A115" s="319"/>
      <c r="B115" s="319">
        <v>1</v>
      </c>
      <c r="C115" s="319">
        <f t="shared" si="79"/>
        <v>1</v>
      </c>
      <c r="D115" s="320"/>
      <c r="E115" s="320"/>
      <c r="F115" s="320"/>
      <c r="G115" s="319"/>
      <c r="H115" s="319"/>
      <c r="I115" s="320"/>
      <c r="J115" s="319"/>
      <c r="K115" s="320"/>
      <c r="L115" s="320">
        <v>1</v>
      </c>
      <c r="M115" s="320"/>
      <c r="N115" s="343">
        <v>1</v>
      </c>
      <c r="O115" s="343"/>
      <c r="P115" s="126" t="s">
        <v>359</v>
      </c>
      <c r="Q115" s="110" t="s">
        <v>500</v>
      </c>
      <c r="R115" s="110" t="s">
        <v>369</v>
      </c>
      <c r="S115" s="27" t="s">
        <v>152</v>
      </c>
      <c r="T115" s="21">
        <v>1952</v>
      </c>
      <c r="U115" s="28" t="s">
        <v>151</v>
      </c>
      <c r="V115" s="21">
        <v>1971</v>
      </c>
      <c r="W115" s="25"/>
      <c r="X115" s="138"/>
      <c r="Y115" s="287"/>
      <c r="Z115" s="25"/>
      <c r="AA115" s="284">
        <f t="shared" si="80"/>
        <v>47</v>
      </c>
      <c r="AB115" s="25" t="s">
        <v>696</v>
      </c>
      <c r="AC115" s="290">
        <v>1996</v>
      </c>
      <c r="AD115" s="21" t="s">
        <v>121</v>
      </c>
      <c r="AE115" s="304"/>
      <c r="AF115" s="285" t="s">
        <v>1078</v>
      </c>
      <c r="AG115" s="318"/>
      <c r="CJ115" s="126" t="e">
        <f t="shared" si="64"/>
        <v>#N/A</v>
      </c>
      <c r="CK115" s="126" t="str">
        <f t="shared" si="74"/>
        <v>Meister Christine</v>
      </c>
      <c r="CM115" s="126">
        <f t="shared" si="75"/>
        <v>47</v>
      </c>
      <c r="CN115" s="126" t="str">
        <f t="shared" si="81"/>
        <v>D</v>
      </c>
      <c r="CO115" s="138" t="e">
        <f t="shared" si="78"/>
        <v>#N/A</v>
      </c>
      <c r="CP115" s="154">
        <v>4245</v>
      </c>
      <c r="CQ115" s="125">
        <v>134</v>
      </c>
      <c r="CR115" s="33">
        <f t="shared" ref="CR115:CR140" si="90">VLOOKUP($CQ115,Funktionsbezeichnungen,3,0)</f>
        <v>7</v>
      </c>
      <c r="CS115" s="83" t="str">
        <f t="shared" ref="CS115:CS140" si="91">VLOOKUP($CQ115,Funktionsbezeichnungen,2,0)</f>
        <v>Kaufmännischer Mitarbeiter 7 / Gruppenchef 7</v>
      </c>
      <c r="CT115" s="125">
        <v>134</v>
      </c>
      <c r="CU115" s="33">
        <f t="shared" si="89"/>
        <v>7</v>
      </c>
      <c r="CV115" s="83" t="str">
        <f t="shared" si="88"/>
        <v>Kaufmännischer Mitarbeiter 7 / Gruppenchef 7</v>
      </c>
      <c r="CW115" s="125">
        <v>134</v>
      </c>
      <c r="CX115" s="33">
        <f t="shared" si="82"/>
        <v>7</v>
      </c>
      <c r="CY115" s="83" t="str">
        <f t="shared" si="83"/>
        <v>Kaufmännischer Mitarbeiter 7 / Gruppenchef 7</v>
      </c>
      <c r="CZ115" s="125">
        <v>134</v>
      </c>
      <c r="DA115" s="33">
        <f t="shared" si="86"/>
        <v>7</v>
      </c>
      <c r="DB115" s="83" t="str">
        <f t="shared" si="87"/>
        <v>Kaufmännischer Mitarbeiter 7 / Gruppenchef 7</v>
      </c>
      <c r="DC115" s="125">
        <v>134</v>
      </c>
      <c r="DD115" s="33">
        <f t="shared" ref="DD115:DD129" si="92">VLOOKUP($DC115,Funktionsbezeichnungen,3,0)</f>
        <v>7</v>
      </c>
      <c r="DE115" s="83" t="str">
        <f t="shared" ref="DE115:DE129" si="93">VLOOKUP($DC115,Funktionsbezeichnungen,2,0)</f>
        <v>Kaufmännischer Mitarbeiter 7 / Gruppenchef 7</v>
      </c>
      <c r="DF115" s="20"/>
      <c r="DG115" s="125">
        <v>134</v>
      </c>
      <c r="DH115" s="33">
        <f t="shared" si="84"/>
        <v>7</v>
      </c>
      <c r="DI115" s="83" t="str">
        <f t="shared" si="85"/>
        <v>Kaufmännischer Mitarbeiter 7 / Gruppenchef 7</v>
      </c>
      <c r="DN115" s="126">
        <f t="shared" si="65"/>
        <v>4245</v>
      </c>
      <c r="DO115" s="156">
        <v>6</v>
      </c>
      <c r="DP115" s="126">
        <v>0</v>
      </c>
      <c r="DQ115" s="126" t="s">
        <v>955</v>
      </c>
      <c r="ES115" s="154">
        <v>5637</v>
      </c>
      <c r="ET115" s="126" t="s">
        <v>142</v>
      </c>
    </row>
    <row r="116" spans="1:150" s="126" customFormat="1" x14ac:dyDescent="0.2">
      <c r="A116" s="319"/>
      <c r="B116" s="319">
        <v>1</v>
      </c>
      <c r="C116" s="319">
        <f t="shared" si="79"/>
        <v>1</v>
      </c>
      <c r="D116" s="320"/>
      <c r="E116" s="320"/>
      <c r="F116" s="321"/>
      <c r="G116" s="57"/>
      <c r="H116" s="57"/>
      <c r="I116" s="321"/>
      <c r="J116" s="57"/>
      <c r="K116" s="321"/>
      <c r="L116" s="321">
        <v>1</v>
      </c>
      <c r="M116" s="321"/>
      <c r="N116" s="322"/>
      <c r="O116" s="322"/>
      <c r="P116" s="109" t="s">
        <v>357</v>
      </c>
      <c r="Q116" s="110" t="s">
        <v>501</v>
      </c>
      <c r="R116" s="110" t="s">
        <v>369</v>
      </c>
      <c r="S116" s="20" t="s">
        <v>207</v>
      </c>
      <c r="T116" s="21">
        <v>1954</v>
      </c>
      <c r="U116" s="28" t="s">
        <v>210</v>
      </c>
      <c r="V116" s="21">
        <v>1971</v>
      </c>
      <c r="W116" s="25"/>
      <c r="X116" s="138"/>
      <c r="Y116" s="287"/>
      <c r="Z116" s="28"/>
      <c r="AA116" s="284">
        <f t="shared" si="80"/>
        <v>47</v>
      </c>
      <c r="AB116" s="25" t="s">
        <v>209</v>
      </c>
      <c r="AC116" s="290">
        <v>2001</v>
      </c>
      <c r="AD116" s="21" t="s">
        <v>121</v>
      </c>
      <c r="AE116" s="304"/>
      <c r="AF116" s="16" t="s">
        <v>453</v>
      </c>
      <c r="AG116" s="318"/>
      <c r="CJ116" s="126" t="str">
        <f t="shared" si="64"/>
        <v/>
      </c>
      <c r="CK116" s="126" t="str">
        <f t="shared" si="74"/>
        <v>Derezynski Françoise</v>
      </c>
      <c r="CM116" s="126">
        <f t="shared" si="75"/>
        <v>47</v>
      </c>
      <c r="CN116" s="126" t="str">
        <f t="shared" si="81"/>
        <v>D</v>
      </c>
      <c r="CO116" s="138" t="str">
        <f t="shared" si="78"/>
        <v>D</v>
      </c>
      <c r="CP116" s="154">
        <v>4266</v>
      </c>
      <c r="CQ116" s="125">
        <v>141</v>
      </c>
      <c r="CR116" s="33">
        <f t="shared" si="90"/>
        <v>8</v>
      </c>
      <c r="CS116" s="83" t="str">
        <f t="shared" si="91"/>
        <v>Kaufmännischer Fachspezialist 8</v>
      </c>
      <c r="CT116" s="125">
        <v>141</v>
      </c>
      <c r="CU116" s="33">
        <f t="shared" si="89"/>
        <v>8</v>
      </c>
      <c r="CV116" s="83" t="str">
        <f t="shared" si="88"/>
        <v>Kaufmännischer Fachspezialist 8</v>
      </c>
      <c r="CW116" s="125">
        <v>141</v>
      </c>
      <c r="CX116" s="33">
        <f>VLOOKUP($CW116,Funktionsbezeichnungen,3,0)</f>
        <v>8</v>
      </c>
      <c r="CY116" s="83" t="str">
        <f>VLOOKUP($CW116,Funktionsbezeichnungen,2,0)</f>
        <v>Kaufmännischer Fachspezialist 8</v>
      </c>
      <c r="CZ116" s="125">
        <v>134</v>
      </c>
      <c r="DA116" s="33">
        <f>VLOOKUP($CZ116,Funktionsbezeichnungen,3,0)</f>
        <v>7</v>
      </c>
      <c r="DB116" s="83" t="str">
        <f>VLOOKUP($CZ116,Funktionsbezeichnungen,2,0)</f>
        <v>Kaufmännischer Mitarbeiter 7 / Gruppenchef 7</v>
      </c>
      <c r="DC116" s="125">
        <v>134</v>
      </c>
      <c r="DD116" s="33">
        <f>VLOOKUP($DC116,Funktionsbezeichnungen,3,0)</f>
        <v>7</v>
      </c>
      <c r="DE116" s="83" t="str">
        <f>VLOOKUP($DC116,Funktionsbezeichnungen,2,0)</f>
        <v>Kaufmännischer Mitarbeiter 7 / Gruppenchef 7</v>
      </c>
      <c r="DF116" s="20"/>
      <c r="DG116" s="125">
        <v>134</v>
      </c>
      <c r="DH116" s="33">
        <f>VLOOKUP($DG116,Funktionsbezeichnungen,3,0)</f>
        <v>7</v>
      </c>
      <c r="DI116" s="83" t="str">
        <f>VLOOKUP($DG116,Funktionsbezeichnungen,2,0)</f>
        <v>Kaufmännischer Mitarbeiter 7 / Gruppenchef 7</v>
      </c>
      <c r="DN116" s="126">
        <f t="shared" si="65"/>
        <v>4266</v>
      </c>
      <c r="DO116" s="156">
        <v>6</v>
      </c>
      <c r="DP116" s="126">
        <v>0</v>
      </c>
      <c r="DQ116" s="324" t="s">
        <v>955</v>
      </c>
      <c r="ES116" s="154">
        <v>5629</v>
      </c>
      <c r="ET116" s="126" t="s">
        <v>142</v>
      </c>
    </row>
    <row r="117" spans="1:150" s="126" customFormat="1" x14ac:dyDescent="0.2">
      <c r="A117" s="319"/>
      <c r="B117" s="319">
        <v>1</v>
      </c>
      <c r="C117" s="319">
        <f t="shared" si="79"/>
        <v>1</v>
      </c>
      <c r="D117" s="320"/>
      <c r="E117" s="320"/>
      <c r="F117" s="321"/>
      <c r="G117" s="57"/>
      <c r="H117" s="57"/>
      <c r="I117" s="321"/>
      <c r="J117" s="57"/>
      <c r="K117" s="321"/>
      <c r="L117" s="321">
        <v>1</v>
      </c>
      <c r="M117" s="321"/>
      <c r="N117" s="322"/>
      <c r="O117" s="322"/>
      <c r="P117" s="109" t="s">
        <v>357</v>
      </c>
      <c r="Q117" s="110" t="s">
        <v>502</v>
      </c>
      <c r="R117" s="110" t="s">
        <v>369</v>
      </c>
      <c r="S117" s="20" t="s">
        <v>153</v>
      </c>
      <c r="T117" s="21">
        <v>1953</v>
      </c>
      <c r="U117" s="28" t="s">
        <v>215</v>
      </c>
      <c r="V117" s="21">
        <v>1977</v>
      </c>
      <c r="W117" s="25" t="s">
        <v>318</v>
      </c>
      <c r="X117" s="138">
        <v>2000</v>
      </c>
      <c r="Y117" s="389" t="s">
        <v>1547</v>
      </c>
      <c r="Z117" s="28" t="s">
        <v>319</v>
      </c>
      <c r="AA117" s="284">
        <f t="shared" si="80"/>
        <v>18</v>
      </c>
      <c r="AB117" s="25" t="s">
        <v>695</v>
      </c>
      <c r="AC117" s="290">
        <v>1994</v>
      </c>
      <c r="AD117" s="21" t="s">
        <v>121</v>
      </c>
      <c r="AE117" s="304"/>
      <c r="AF117" s="16" t="s">
        <v>456</v>
      </c>
      <c r="AG117" s="318"/>
      <c r="CJ117" s="126" t="str">
        <f t="shared" si="64"/>
        <v/>
      </c>
      <c r="CK117" s="126" t="str">
        <f t="shared" si="74"/>
        <v>Szirt Madeleine</v>
      </c>
      <c r="CM117" s="126">
        <f t="shared" si="75"/>
        <v>18</v>
      </c>
      <c r="CN117" s="126" t="str">
        <f t="shared" si="81"/>
        <v>D</v>
      </c>
      <c r="CO117" s="138" t="str">
        <f t="shared" si="78"/>
        <v>D</v>
      </c>
      <c r="CP117" s="154">
        <v>4216</v>
      </c>
      <c r="CQ117" s="125">
        <v>162</v>
      </c>
      <c r="CR117" s="33">
        <f t="shared" si="90"/>
        <v>9</v>
      </c>
      <c r="CS117" s="83" t="str">
        <f t="shared" si="91"/>
        <v>Personal-Fachspezialist 9</v>
      </c>
      <c r="CT117" s="125">
        <v>162</v>
      </c>
      <c r="CU117" s="33">
        <f t="shared" si="89"/>
        <v>9</v>
      </c>
      <c r="CV117" s="83" t="str">
        <f t="shared" si="88"/>
        <v>Personal-Fachspezialist 9</v>
      </c>
      <c r="CW117" s="125">
        <v>162</v>
      </c>
      <c r="CX117" s="33">
        <f>VLOOKUP($CW117,Funktionsbezeichnungen,3,0)</f>
        <v>9</v>
      </c>
      <c r="CY117" s="83" t="str">
        <f>VLOOKUP($CW117,Funktionsbezeichnungen,2,0)</f>
        <v>Personal-Fachspezialist 9</v>
      </c>
      <c r="CZ117" s="125">
        <v>162</v>
      </c>
      <c r="DA117" s="33">
        <f>VLOOKUP($CZ117,Funktionsbezeichnungen,3,0)</f>
        <v>9</v>
      </c>
      <c r="DB117" s="83" t="str">
        <f>VLOOKUP($CZ117,Funktionsbezeichnungen,2,0)</f>
        <v>Personal-Fachspezialist 9</v>
      </c>
      <c r="DC117" s="125">
        <v>162</v>
      </c>
      <c r="DD117" s="33">
        <f>VLOOKUP($DC117,Funktionsbezeichnungen,3,0)</f>
        <v>9</v>
      </c>
      <c r="DE117" s="83" t="str">
        <f>VLOOKUP($DC117,Funktionsbezeichnungen,2,0)</f>
        <v>Personal-Fachspezialist 9</v>
      </c>
      <c r="DF117" s="20"/>
      <c r="DG117" s="125">
        <v>162</v>
      </c>
      <c r="DH117" s="33">
        <f>VLOOKUP($DG117,Funktionsbezeichnungen,3,0)</f>
        <v>9</v>
      </c>
      <c r="DI117" s="83" t="str">
        <f>VLOOKUP($DG117,Funktionsbezeichnungen,2,0)</f>
        <v>Personal-Fachspezialist 9</v>
      </c>
      <c r="DN117" s="126">
        <f t="shared" si="65"/>
        <v>4216</v>
      </c>
      <c r="DO117" s="156">
        <v>3</v>
      </c>
      <c r="DP117" s="126">
        <v>0</v>
      </c>
      <c r="DQ117" s="324" t="s">
        <v>971</v>
      </c>
      <c r="ES117" s="154">
        <v>7700</v>
      </c>
      <c r="ET117" s="126" t="s">
        <v>142</v>
      </c>
    </row>
    <row r="118" spans="1:150" s="126" customFormat="1" x14ac:dyDescent="0.2">
      <c r="A118" s="319"/>
      <c r="B118" s="319">
        <v>1</v>
      </c>
      <c r="C118" s="319">
        <f t="shared" si="79"/>
        <v>1</v>
      </c>
      <c r="D118" s="320"/>
      <c r="E118" s="320"/>
      <c r="F118" s="320"/>
      <c r="G118" s="319"/>
      <c r="H118" s="319"/>
      <c r="I118" s="320"/>
      <c r="J118" s="319"/>
      <c r="K118" s="320"/>
      <c r="L118" s="320">
        <v>1</v>
      </c>
      <c r="M118" s="320"/>
      <c r="N118" s="343"/>
      <c r="O118" s="343"/>
      <c r="P118" s="126" t="s">
        <v>359</v>
      </c>
      <c r="Q118" s="110" t="s">
        <v>1155</v>
      </c>
      <c r="R118" s="110" t="s">
        <v>369</v>
      </c>
      <c r="S118" s="27" t="s">
        <v>1156</v>
      </c>
      <c r="T118" s="21">
        <v>1959</v>
      </c>
      <c r="U118" s="28" t="s">
        <v>151</v>
      </c>
      <c r="V118" s="21">
        <v>1977</v>
      </c>
      <c r="W118" s="25"/>
      <c r="X118" s="138"/>
      <c r="Y118" s="287"/>
      <c r="Z118" s="25"/>
      <c r="AA118" s="284">
        <f t="shared" si="80"/>
        <v>41</v>
      </c>
      <c r="AB118" s="25" t="s">
        <v>1157</v>
      </c>
      <c r="AC118" s="290">
        <v>2015</v>
      </c>
      <c r="AD118" s="21" t="s">
        <v>121</v>
      </c>
      <c r="AE118" s="304"/>
      <c r="AF118" s="16" t="s">
        <v>1158</v>
      </c>
      <c r="AG118" s="318"/>
      <c r="CJ118" s="126" t="str">
        <f t="shared" si="64"/>
        <v/>
      </c>
      <c r="CK118" s="126" t="str">
        <f t="shared" si="74"/>
        <v>Canetti Rosemarie</v>
      </c>
      <c r="CM118" s="126">
        <f t="shared" si="75"/>
        <v>41</v>
      </c>
      <c r="CN118" s="126" t="str">
        <f t="shared" si="81"/>
        <v>D</v>
      </c>
      <c r="CO118" s="138" t="str">
        <f t="shared" si="78"/>
        <v>D</v>
      </c>
      <c r="CP118" s="154">
        <v>4320</v>
      </c>
      <c r="CQ118" s="125">
        <v>134</v>
      </c>
      <c r="CR118" s="33">
        <f t="shared" si="90"/>
        <v>7</v>
      </c>
      <c r="CS118" s="83" t="str">
        <f t="shared" si="91"/>
        <v>Kaufmännischer Mitarbeiter 7 / Gruppenchef 7</v>
      </c>
      <c r="CT118" s="125">
        <v>134</v>
      </c>
      <c r="CU118" s="33">
        <f t="shared" si="89"/>
        <v>7</v>
      </c>
      <c r="CV118" s="83" t="str">
        <f t="shared" si="88"/>
        <v>Kaufmännischer Mitarbeiter 7 / Gruppenchef 7</v>
      </c>
      <c r="CW118" s="125"/>
      <c r="CX118" s="33"/>
      <c r="CY118" s="83"/>
      <c r="CZ118" s="125">
        <v>134</v>
      </c>
      <c r="DA118" s="33">
        <f t="shared" si="86"/>
        <v>7</v>
      </c>
      <c r="DB118" s="83" t="str">
        <f t="shared" si="87"/>
        <v>Kaufmännischer Mitarbeiter 7 / Gruppenchef 7</v>
      </c>
      <c r="DC118" s="125">
        <v>134</v>
      </c>
      <c r="DD118" s="33">
        <f t="shared" si="92"/>
        <v>7</v>
      </c>
      <c r="DE118" s="83" t="str">
        <f t="shared" si="93"/>
        <v>Kaufmännischer Mitarbeiter 7 / Gruppenchef 7</v>
      </c>
      <c r="DF118" s="20"/>
      <c r="DG118" s="125">
        <v>134</v>
      </c>
      <c r="DH118" s="33">
        <f t="shared" si="84"/>
        <v>7</v>
      </c>
      <c r="DI118" s="83" t="str">
        <f t="shared" si="85"/>
        <v>Kaufmännischer Mitarbeiter 7 / Gruppenchef 7</v>
      </c>
      <c r="DN118" s="126">
        <f t="shared" si="65"/>
        <v>4320</v>
      </c>
      <c r="DO118" s="156">
        <v>6</v>
      </c>
      <c r="DP118" s="126">
        <v>0</v>
      </c>
      <c r="DQ118" s="126" t="s">
        <v>955</v>
      </c>
      <c r="ES118" s="154">
        <v>6762</v>
      </c>
      <c r="ET118" s="126" t="s">
        <v>142</v>
      </c>
    </row>
    <row r="119" spans="1:150" s="126" customFormat="1" x14ac:dyDescent="0.2">
      <c r="A119" s="319"/>
      <c r="B119" s="319">
        <v>1</v>
      </c>
      <c r="C119" s="319">
        <f t="shared" si="79"/>
        <v>1</v>
      </c>
      <c r="D119" s="320"/>
      <c r="E119" s="320"/>
      <c r="F119" s="320"/>
      <c r="G119" s="319"/>
      <c r="H119" s="319"/>
      <c r="I119" s="320"/>
      <c r="J119" s="319"/>
      <c r="K119" s="320"/>
      <c r="L119" s="320">
        <v>1</v>
      </c>
      <c r="M119" s="320"/>
      <c r="N119" s="343"/>
      <c r="O119" s="343"/>
      <c r="P119" s="126" t="s">
        <v>359</v>
      </c>
      <c r="Q119" s="110" t="s">
        <v>1168</v>
      </c>
      <c r="R119" s="110" t="s">
        <v>369</v>
      </c>
      <c r="S119" s="27" t="s">
        <v>650</v>
      </c>
      <c r="T119" s="21">
        <v>1961</v>
      </c>
      <c r="U119" s="28" t="s">
        <v>155</v>
      </c>
      <c r="V119" s="21">
        <v>1982</v>
      </c>
      <c r="W119" s="25"/>
      <c r="X119" s="138"/>
      <c r="Y119" s="287"/>
      <c r="Z119" s="25" t="s">
        <v>323</v>
      </c>
      <c r="AA119" s="284">
        <f t="shared" si="80"/>
        <v>36</v>
      </c>
      <c r="AB119" s="25" t="s">
        <v>696</v>
      </c>
      <c r="AC119" s="290">
        <v>1990</v>
      </c>
      <c r="AD119" s="21" t="s">
        <v>121</v>
      </c>
      <c r="AE119" s="304"/>
      <c r="AF119" s="16" t="s">
        <v>425</v>
      </c>
      <c r="AG119" s="318"/>
      <c r="CJ119" s="126" t="str">
        <f t="shared" si="64"/>
        <v/>
      </c>
      <c r="CK119" s="126" t="str">
        <f t="shared" ref="CK119:CK153" si="94">+S119</f>
        <v>Peier Doris</v>
      </c>
      <c r="CM119" s="126">
        <f t="shared" ref="CM119:CM140" si="95">+AA119</f>
        <v>36</v>
      </c>
      <c r="CN119" s="126" t="str">
        <f t="shared" si="81"/>
        <v>D</v>
      </c>
      <c r="CO119" s="138" t="str">
        <f t="shared" si="78"/>
        <v>D</v>
      </c>
      <c r="CP119" s="154">
        <v>5581</v>
      </c>
      <c r="CQ119" s="125">
        <v>134</v>
      </c>
      <c r="CR119" s="33">
        <f t="shared" si="90"/>
        <v>7</v>
      </c>
      <c r="CS119" s="83" t="str">
        <f t="shared" si="91"/>
        <v>Kaufmännischer Mitarbeiter 7 / Gruppenchef 7</v>
      </c>
      <c r="CT119" s="125">
        <v>134</v>
      </c>
      <c r="CU119" s="33">
        <f t="shared" si="89"/>
        <v>7</v>
      </c>
      <c r="CV119" s="83" t="str">
        <f t="shared" si="88"/>
        <v>Kaufmännischer Mitarbeiter 7 / Gruppenchef 7</v>
      </c>
      <c r="CW119" s="125">
        <v>134</v>
      </c>
      <c r="CX119" s="33">
        <f t="shared" si="82"/>
        <v>7</v>
      </c>
      <c r="CY119" s="83" t="str">
        <f t="shared" si="83"/>
        <v>Kaufmännischer Mitarbeiter 7 / Gruppenchef 7</v>
      </c>
      <c r="CZ119" s="125">
        <v>134</v>
      </c>
      <c r="DA119" s="33">
        <f t="shared" si="86"/>
        <v>7</v>
      </c>
      <c r="DB119" s="83" t="str">
        <f t="shared" si="87"/>
        <v>Kaufmännischer Mitarbeiter 7 / Gruppenchef 7</v>
      </c>
      <c r="DC119" s="125">
        <v>134</v>
      </c>
      <c r="DD119" s="33">
        <f t="shared" si="92"/>
        <v>7</v>
      </c>
      <c r="DE119" s="83" t="str">
        <f t="shared" si="93"/>
        <v>Kaufmännischer Mitarbeiter 7 / Gruppenchef 7</v>
      </c>
      <c r="DF119" s="20"/>
      <c r="DG119" s="125">
        <v>134</v>
      </c>
      <c r="DH119" s="33">
        <f t="shared" si="84"/>
        <v>7</v>
      </c>
      <c r="DI119" s="83" t="str">
        <f t="shared" si="85"/>
        <v>Kaufmännischer Mitarbeiter 7 / Gruppenchef 7</v>
      </c>
      <c r="DN119" s="126">
        <f t="shared" si="65"/>
        <v>5581</v>
      </c>
      <c r="DO119" s="156">
        <v>6</v>
      </c>
      <c r="DP119" s="126">
        <v>0</v>
      </c>
      <c r="DQ119" s="126" t="s">
        <v>955</v>
      </c>
      <c r="ES119" s="154">
        <v>4226</v>
      </c>
      <c r="ET119" s="126" t="s">
        <v>105</v>
      </c>
    </row>
    <row r="120" spans="1:150" s="126" customFormat="1" x14ac:dyDescent="0.2">
      <c r="A120" s="319"/>
      <c r="B120" s="319">
        <v>1</v>
      </c>
      <c r="C120" s="319">
        <f t="shared" si="79"/>
        <v>1</v>
      </c>
      <c r="D120" s="320"/>
      <c r="E120" s="320"/>
      <c r="F120" s="320"/>
      <c r="G120" s="319"/>
      <c r="H120" s="319"/>
      <c r="I120" s="320"/>
      <c r="J120" s="319"/>
      <c r="K120" s="320"/>
      <c r="L120" s="320">
        <v>1</v>
      </c>
      <c r="M120" s="320"/>
      <c r="N120" s="343"/>
      <c r="O120" s="343"/>
      <c r="P120" s="126" t="s">
        <v>359</v>
      </c>
      <c r="Q120" s="110" t="s">
        <v>607</v>
      </c>
      <c r="R120" s="110" t="s">
        <v>369</v>
      </c>
      <c r="S120" s="27" t="s">
        <v>608</v>
      </c>
      <c r="T120" s="21">
        <v>1966</v>
      </c>
      <c r="U120" s="28" t="s">
        <v>151</v>
      </c>
      <c r="V120" s="21">
        <v>1985</v>
      </c>
      <c r="W120" s="25"/>
      <c r="X120" s="138"/>
      <c r="Y120" s="287"/>
      <c r="Z120" s="25"/>
      <c r="AA120" s="284">
        <f t="shared" si="80"/>
        <v>33</v>
      </c>
      <c r="AB120" s="25" t="s">
        <v>696</v>
      </c>
      <c r="AC120" s="290">
        <v>2010</v>
      </c>
      <c r="AD120" s="21" t="s">
        <v>121</v>
      </c>
      <c r="AE120" s="304"/>
      <c r="AF120" s="16" t="s">
        <v>425</v>
      </c>
      <c r="AG120" s="318"/>
      <c r="CJ120" s="126" t="str">
        <f t="shared" si="64"/>
        <v/>
      </c>
      <c r="CK120" s="126" t="str">
        <f t="shared" si="94"/>
        <v>Beuret Agnès</v>
      </c>
      <c r="CM120" s="126">
        <f t="shared" si="95"/>
        <v>33</v>
      </c>
      <c r="CN120" s="126" t="str">
        <f t="shared" si="81"/>
        <v>D</v>
      </c>
      <c r="CO120" s="138" t="str">
        <f t="shared" si="78"/>
        <v>D</v>
      </c>
      <c r="CP120" s="154">
        <v>4352</v>
      </c>
      <c r="CQ120" s="125">
        <v>134</v>
      </c>
      <c r="CR120" s="33">
        <f t="shared" si="90"/>
        <v>7</v>
      </c>
      <c r="CS120" s="83" t="str">
        <f t="shared" si="91"/>
        <v>Kaufmännischer Mitarbeiter 7 / Gruppenchef 7</v>
      </c>
      <c r="CT120" s="125">
        <v>134</v>
      </c>
      <c r="CU120" s="33">
        <f t="shared" si="89"/>
        <v>7</v>
      </c>
      <c r="CV120" s="83" t="str">
        <f t="shared" si="88"/>
        <v>Kaufmännischer Mitarbeiter 7 / Gruppenchef 7</v>
      </c>
      <c r="CW120" s="125">
        <v>134</v>
      </c>
      <c r="CX120" s="33">
        <f t="shared" si="82"/>
        <v>7</v>
      </c>
      <c r="CY120" s="83" t="str">
        <f t="shared" si="83"/>
        <v>Kaufmännischer Mitarbeiter 7 / Gruppenchef 7</v>
      </c>
      <c r="CZ120" s="125">
        <v>134</v>
      </c>
      <c r="DA120" s="33">
        <f t="shared" si="86"/>
        <v>7</v>
      </c>
      <c r="DB120" s="83" t="str">
        <f t="shared" si="87"/>
        <v>Kaufmännischer Mitarbeiter 7 / Gruppenchef 7</v>
      </c>
      <c r="DC120" s="125">
        <v>134</v>
      </c>
      <c r="DD120" s="33">
        <f t="shared" si="92"/>
        <v>7</v>
      </c>
      <c r="DE120" s="83" t="str">
        <f t="shared" si="93"/>
        <v>Kaufmännischer Mitarbeiter 7 / Gruppenchef 7</v>
      </c>
      <c r="DF120" s="20"/>
      <c r="DG120" s="125">
        <v>134</v>
      </c>
      <c r="DH120" s="33">
        <f t="shared" si="84"/>
        <v>7</v>
      </c>
      <c r="DI120" s="83" t="str">
        <f t="shared" si="85"/>
        <v>Kaufmännischer Mitarbeiter 7 / Gruppenchef 7</v>
      </c>
      <c r="DN120" s="126">
        <f t="shared" si="65"/>
        <v>4352</v>
      </c>
      <c r="DO120" s="156">
        <v>6</v>
      </c>
      <c r="DP120" s="126">
        <v>0</v>
      </c>
      <c r="DQ120" s="126" t="s">
        <v>955</v>
      </c>
      <c r="ES120" s="154">
        <v>3203</v>
      </c>
      <c r="ET120" s="126" t="s">
        <v>105</v>
      </c>
    </row>
    <row r="121" spans="1:150" s="126" customFormat="1" x14ac:dyDescent="0.2">
      <c r="A121" s="319"/>
      <c r="B121" s="319">
        <v>1</v>
      </c>
      <c r="C121" s="319">
        <f t="shared" si="79"/>
        <v>1</v>
      </c>
      <c r="D121" s="320"/>
      <c r="E121" s="320"/>
      <c r="F121" s="320"/>
      <c r="G121" s="319"/>
      <c r="H121" s="319"/>
      <c r="I121" s="320"/>
      <c r="J121" s="319"/>
      <c r="K121" s="320"/>
      <c r="L121" s="320">
        <v>1</v>
      </c>
      <c r="M121" s="320"/>
      <c r="N121" s="343"/>
      <c r="O121" s="343"/>
      <c r="P121" s="126" t="s">
        <v>359</v>
      </c>
      <c r="Q121" s="110" t="s">
        <v>508</v>
      </c>
      <c r="R121" s="110" t="s">
        <v>369</v>
      </c>
      <c r="S121" s="27" t="s">
        <v>1577</v>
      </c>
      <c r="T121" s="21">
        <v>1970</v>
      </c>
      <c r="U121" s="28" t="s">
        <v>165</v>
      </c>
      <c r="V121" s="21">
        <v>1990</v>
      </c>
      <c r="W121" s="25"/>
      <c r="X121" s="138"/>
      <c r="Y121" s="287"/>
      <c r="Z121" s="25"/>
      <c r="AA121" s="284">
        <f t="shared" si="80"/>
        <v>28</v>
      </c>
      <c r="AB121" s="25" t="s">
        <v>696</v>
      </c>
      <c r="AC121" s="290">
        <v>1996</v>
      </c>
      <c r="AD121" s="21" t="s">
        <v>121</v>
      </c>
      <c r="AE121" s="304"/>
      <c r="AF121" s="16" t="s">
        <v>425</v>
      </c>
      <c r="AG121" s="318"/>
      <c r="CJ121" s="126" t="str">
        <f t="shared" si="64"/>
        <v/>
      </c>
      <c r="CK121" s="126" t="str">
        <f t="shared" si="94"/>
        <v>Weider Noëlle</v>
      </c>
      <c r="CM121" s="126">
        <f t="shared" si="95"/>
        <v>28</v>
      </c>
      <c r="CN121" s="126" t="str">
        <f t="shared" si="81"/>
        <v>D</v>
      </c>
      <c r="CO121" s="138" t="str">
        <f t="shared" si="78"/>
        <v>D</v>
      </c>
      <c r="CP121" s="154">
        <v>5604</v>
      </c>
      <c r="CQ121" s="125">
        <v>134</v>
      </c>
      <c r="CR121" s="33">
        <f t="shared" si="90"/>
        <v>7</v>
      </c>
      <c r="CS121" s="83" t="str">
        <f t="shared" si="91"/>
        <v>Kaufmännischer Mitarbeiter 7 / Gruppenchef 7</v>
      </c>
      <c r="CT121" s="125">
        <v>134</v>
      </c>
      <c r="CU121" s="33">
        <f t="shared" si="89"/>
        <v>7</v>
      </c>
      <c r="CV121" s="83" t="str">
        <f t="shared" si="88"/>
        <v>Kaufmännischer Mitarbeiter 7 / Gruppenchef 7</v>
      </c>
      <c r="CW121" s="125">
        <v>134</v>
      </c>
      <c r="CX121" s="33">
        <f t="shared" si="82"/>
        <v>7</v>
      </c>
      <c r="CY121" s="83" t="str">
        <f t="shared" si="83"/>
        <v>Kaufmännischer Mitarbeiter 7 / Gruppenchef 7</v>
      </c>
      <c r="CZ121" s="125">
        <v>134</v>
      </c>
      <c r="DA121" s="33">
        <f t="shared" si="86"/>
        <v>7</v>
      </c>
      <c r="DB121" s="83" t="str">
        <f t="shared" si="87"/>
        <v>Kaufmännischer Mitarbeiter 7 / Gruppenchef 7</v>
      </c>
      <c r="DC121" s="125">
        <v>134</v>
      </c>
      <c r="DD121" s="33">
        <f t="shared" si="92"/>
        <v>7</v>
      </c>
      <c r="DE121" s="83" t="str">
        <f t="shared" si="93"/>
        <v>Kaufmännischer Mitarbeiter 7 / Gruppenchef 7</v>
      </c>
      <c r="DF121" s="20"/>
      <c r="DG121" s="125">
        <v>134</v>
      </c>
      <c r="DH121" s="33">
        <f t="shared" si="84"/>
        <v>7</v>
      </c>
      <c r="DI121" s="83" t="str">
        <f t="shared" si="85"/>
        <v>Kaufmännischer Mitarbeiter 7 / Gruppenchef 7</v>
      </c>
      <c r="DN121" s="126">
        <f t="shared" si="65"/>
        <v>5604</v>
      </c>
      <c r="DO121" s="156">
        <v>6</v>
      </c>
      <c r="DP121" s="126">
        <v>0</v>
      </c>
      <c r="DQ121" s="126" t="s">
        <v>955</v>
      </c>
      <c r="ES121" s="154">
        <v>6755</v>
      </c>
      <c r="ET121" s="126" t="s">
        <v>121</v>
      </c>
    </row>
    <row r="122" spans="1:150" s="126" customFormat="1" ht="27" x14ac:dyDescent="0.2">
      <c r="A122" s="319"/>
      <c r="B122" s="319"/>
      <c r="C122" s="319">
        <f t="shared" si="79"/>
        <v>1</v>
      </c>
      <c r="D122" s="320"/>
      <c r="E122" s="320"/>
      <c r="F122" s="320"/>
      <c r="G122" s="319"/>
      <c r="H122" s="319"/>
      <c r="I122" s="320"/>
      <c r="J122" s="319"/>
      <c r="K122" s="320"/>
      <c r="L122" s="320">
        <v>1</v>
      </c>
      <c r="M122" s="320"/>
      <c r="N122" s="343"/>
      <c r="O122" s="343"/>
      <c r="P122" s="126" t="s">
        <v>357</v>
      </c>
      <c r="Q122" s="110" t="s">
        <v>509</v>
      </c>
      <c r="R122" s="110" t="s">
        <v>369</v>
      </c>
      <c r="S122" s="287" t="s">
        <v>244</v>
      </c>
      <c r="T122" s="21">
        <v>1976</v>
      </c>
      <c r="U122" s="287" t="s">
        <v>243</v>
      </c>
      <c r="V122" s="21">
        <v>2002</v>
      </c>
      <c r="W122" s="25"/>
      <c r="X122" s="138"/>
      <c r="Y122" s="287"/>
      <c r="Z122" s="25" t="s">
        <v>327</v>
      </c>
      <c r="AA122" s="284">
        <f t="shared" si="80"/>
        <v>16</v>
      </c>
      <c r="AB122" s="25" t="s">
        <v>326</v>
      </c>
      <c r="AC122" s="290">
        <v>2003</v>
      </c>
      <c r="AD122" s="21" t="s">
        <v>121</v>
      </c>
      <c r="AE122" s="304"/>
      <c r="AF122" s="16" t="s">
        <v>375</v>
      </c>
      <c r="AG122" s="318"/>
      <c r="CJ122" s="126" t="str">
        <f t="shared" si="64"/>
        <v/>
      </c>
      <c r="CK122" s="126" t="str">
        <f t="shared" si="94"/>
        <v>Fischer Michel</v>
      </c>
      <c r="CM122" s="126">
        <f t="shared" si="95"/>
        <v>16</v>
      </c>
      <c r="CN122" s="126" t="str">
        <f t="shared" si="81"/>
        <v>D</v>
      </c>
      <c r="CO122" s="138" t="str">
        <f t="shared" si="78"/>
        <v>D</v>
      </c>
      <c r="CP122" s="154">
        <v>8655</v>
      </c>
      <c r="CQ122" s="125">
        <v>542</v>
      </c>
      <c r="CR122" s="33">
        <f t="shared" si="90"/>
        <v>7</v>
      </c>
      <c r="CS122" s="83" t="str">
        <f t="shared" si="91"/>
        <v>Technischer Sachbearbeiter 7</v>
      </c>
      <c r="CT122" s="125">
        <v>542</v>
      </c>
      <c r="CU122" s="33">
        <f t="shared" si="89"/>
        <v>7</v>
      </c>
      <c r="CV122" s="83" t="str">
        <f t="shared" si="88"/>
        <v>Technischer Sachbearbeiter 7</v>
      </c>
      <c r="CW122" s="125">
        <v>542</v>
      </c>
      <c r="CX122" s="33">
        <f t="shared" si="82"/>
        <v>7</v>
      </c>
      <c r="CY122" s="83" t="str">
        <f t="shared" si="83"/>
        <v>Technischer Sachbearbeiter 7</v>
      </c>
      <c r="CZ122" s="125">
        <v>542</v>
      </c>
      <c r="DA122" s="33">
        <f t="shared" si="86"/>
        <v>7</v>
      </c>
      <c r="DB122" s="83" t="str">
        <f t="shared" si="87"/>
        <v>Technischer Sachbearbeiter 7</v>
      </c>
      <c r="DC122" s="125">
        <v>541</v>
      </c>
      <c r="DD122" s="33">
        <f t="shared" si="92"/>
        <v>6</v>
      </c>
      <c r="DE122" s="83" t="str">
        <f t="shared" si="93"/>
        <v>Technischer Sachbearbeiter 6</v>
      </c>
      <c r="DF122" s="20"/>
      <c r="DG122" s="125">
        <v>351</v>
      </c>
      <c r="DH122" s="33">
        <f t="shared" si="84"/>
        <v>7</v>
      </c>
      <c r="DI122" s="83" t="str">
        <f t="shared" si="85"/>
        <v>Marketing - / Product - Manager 7</v>
      </c>
      <c r="DN122" s="126">
        <f t="shared" si="65"/>
        <v>8655</v>
      </c>
      <c r="DO122" s="156">
        <v>6</v>
      </c>
      <c r="DP122" s="126">
        <v>0</v>
      </c>
      <c r="DQ122" s="126" t="s">
        <v>967</v>
      </c>
      <c r="ES122" s="154">
        <v>7708</v>
      </c>
      <c r="ET122" s="126" t="s">
        <v>142</v>
      </c>
    </row>
    <row r="123" spans="1:150" s="126" customFormat="1" x14ac:dyDescent="0.2">
      <c r="A123" s="319"/>
      <c r="B123" s="319">
        <v>1</v>
      </c>
      <c r="C123" s="319">
        <f t="shared" si="79"/>
        <v>1</v>
      </c>
      <c r="D123" s="320"/>
      <c r="E123" s="320"/>
      <c r="F123" s="320"/>
      <c r="G123" s="319"/>
      <c r="H123" s="319"/>
      <c r="I123" s="320"/>
      <c r="J123" s="319"/>
      <c r="K123" s="320"/>
      <c r="L123" s="320">
        <v>1</v>
      </c>
      <c r="M123" s="320"/>
      <c r="N123" s="343"/>
      <c r="O123" s="343"/>
      <c r="P123" s="126" t="s">
        <v>1301</v>
      </c>
      <c r="Q123" s="110" t="s">
        <v>582</v>
      </c>
      <c r="R123" s="110" t="s">
        <v>369</v>
      </c>
      <c r="S123" s="27" t="s">
        <v>583</v>
      </c>
      <c r="T123" s="21">
        <v>1959</v>
      </c>
      <c r="U123" s="28" t="s">
        <v>397</v>
      </c>
      <c r="V123" s="21">
        <v>1976</v>
      </c>
      <c r="W123" s="25"/>
      <c r="X123" s="138"/>
      <c r="Y123" s="287"/>
      <c r="Z123" s="25"/>
      <c r="AA123" s="284">
        <f t="shared" si="80"/>
        <v>42</v>
      </c>
      <c r="AB123" s="25" t="s">
        <v>584</v>
      </c>
      <c r="AC123" s="290">
        <v>2009</v>
      </c>
      <c r="AD123" s="21" t="s">
        <v>142</v>
      </c>
      <c r="AE123" s="304"/>
      <c r="AF123" s="16" t="s">
        <v>585</v>
      </c>
      <c r="AG123" s="318"/>
      <c r="CJ123" s="126" t="str">
        <f t="shared" si="64"/>
        <v/>
      </c>
      <c r="CK123" s="126" t="str">
        <f t="shared" si="94"/>
        <v>Willig Martine</v>
      </c>
      <c r="CM123" s="126">
        <f t="shared" si="95"/>
        <v>42</v>
      </c>
      <c r="CN123" s="126" t="str">
        <f t="shared" si="81"/>
        <v>E</v>
      </c>
      <c r="CO123" s="138" t="str">
        <f t="shared" si="78"/>
        <v>E</v>
      </c>
      <c r="CP123" s="154">
        <v>5637</v>
      </c>
      <c r="CQ123" s="125">
        <v>133</v>
      </c>
      <c r="CR123" s="33">
        <f t="shared" si="90"/>
        <v>6</v>
      </c>
      <c r="CS123" s="83" t="str">
        <f t="shared" si="91"/>
        <v>Kaufmännischer Mitarbeiter 6 / Gruppenchef 6</v>
      </c>
      <c r="CT123" s="125">
        <v>133</v>
      </c>
      <c r="CU123" s="33">
        <f t="shared" si="89"/>
        <v>6</v>
      </c>
      <c r="CV123" s="83" t="str">
        <f t="shared" si="88"/>
        <v>Kaufmännischer Mitarbeiter 6 / Gruppenchef 6</v>
      </c>
      <c r="CW123" s="125">
        <v>133</v>
      </c>
      <c r="CX123" s="33">
        <f t="shared" si="82"/>
        <v>6</v>
      </c>
      <c r="CY123" s="83" t="str">
        <f t="shared" si="83"/>
        <v>Kaufmännischer Mitarbeiter 6 / Gruppenchef 6</v>
      </c>
      <c r="CZ123" s="125">
        <v>133</v>
      </c>
      <c r="DA123" s="33">
        <f t="shared" si="86"/>
        <v>6</v>
      </c>
      <c r="DB123" s="83" t="str">
        <f t="shared" si="87"/>
        <v>Kaufmännischer Mitarbeiter 6 / Gruppenchef 6</v>
      </c>
      <c r="DC123" s="125">
        <v>133</v>
      </c>
      <c r="DD123" s="33">
        <f t="shared" si="92"/>
        <v>6</v>
      </c>
      <c r="DE123" s="83" t="str">
        <f t="shared" si="93"/>
        <v>Kaufmännischer Mitarbeiter 6 / Gruppenchef 6</v>
      </c>
      <c r="DF123" s="20"/>
      <c r="DG123" s="125">
        <v>133</v>
      </c>
      <c r="DH123" s="33">
        <f t="shared" si="84"/>
        <v>6</v>
      </c>
      <c r="DI123" s="83" t="str">
        <f t="shared" si="85"/>
        <v>Kaufmännischer Mitarbeiter 6 / Gruppenchef 6</v>
      </c>
      <c r="DN123" s="126">
        <f t="shared" si="65"/>
        <v>5637</v>
      </c>
      <c r="DO123" s="156">
        <v>6</v>
      </c>
      <c r="DP123" s="126">
        <v>0</v>
      </c>
      <c r="DQ123" s="324" t="s">
        <v>973</v>
      </c>
      <c r="ES123" s="154">
        <v>5626</v>
      </c>
      <c r="ET123" s="126" t="s">
        <v>121</v>
      </c>
    </row>
    <row r="124" spans="1:150" s="126" customFormat="1" x14ac:dyDescent="0.2">
      <c r="A124" s="319"/>
      <c r="B124" s="319">
        <v>1</v>
      </c>
      <c r="C124" s="319">
        <f t="shared" si="79"/>
        <v>1</v>
      </c>
      <c r="D124" s="320"/>
      <c r="E124" s="320"/>
      <c r="F124" s="320"/>
      <c r="G124" s="319"/>
      <c r="H124" s="319"/>
      <c r="I124" s="320"/>
      <c r="J124" s="319"/>
      <c r="K124" s="320"/>
      <c r="L124" s="320">
        <v>1</v>
      </c>
      <c r="M124" s="320"/>
      <c r="N124" s="343"/>
      <c r="O124" s="343"/>
      <c r="P124" s="126" t="s">
        <v>357</v>
      </c>
      <c r="Q124" s="110" t="s">
        <v>579</v>
      </c>
      <c r="R124" s="110" t="s">
        <v>369</v>
      </c>
      <c r="S124" s="27" t="s">
        <v>580</v>
      </c>
      <c r="T124" s="21">
        <v>1965</v>
      </c>
      <c r="U124" s="28" t="s">
        <v>581</v>
      </c>
      <c r="V124" s="21">
        <v>1985</v>
      </c>
      <c r="W124" s="28" t="s">
        <v>1051</v>
      </c>
      <c r="X124" s="138">
        <v>2014</v>
      </c>
      <c r="Y124" s="287"/>
      <c r="Z124" s="25"/>
      <c r="AA124" s="284">
        <f t="shared" si="80"/>
        <v>33</v>
      </c>
      <c r="AB124" s="25" t="s">
        <v>156</v>
      </c>
      <c r="AC124" s="290">
        <v>2009</v>
      </c>
      <c r="AD124" s="21" t="s">
        <v>142</v>
      </c>
      <c r="AE124" s="304"/>
      <c r="AF124" s="16" t="s">
        <v>457</v>
      </c>
      <c r="AG124" s="318"/>
      <c r="CJ124" s="126" t="str">
        <f t="shared" si="64"/>
        <v/>
      </c>
      <c r="CK124" s="126" t="str">
        <f t="shared" si="94"/>
        <v>Boschung Brigitte</v>
      </c>
      <c r="CL124" s="342"/>
      <c r="CM124" s="126">
        <f t="shared" si="95"/>
        <v>33</v>
      </c>
      <c r="CN124" s="126" t="str">
        <f t="shared" si="81"/>
        <v>E</v>
      </c>
      <c r="CO124" s="138" t="str">
        <f t="shared" si="78"/>
        <v>E</v>
      </c>
      <c r="CP124" s="154">
        <v>7703</v>
      </c>
      <c r="CQ124" s="125">
        <v>133</v>
      </c>
      <c r="CR124" s="33">
        <f t="shared" si="90"/>
        <v>6</v>
      </c>
      <c r="CS124" s="83" t="str">
        <f t="shared" si="91"/>
        <v>Kaufmännischer Mitarbeiter 6 / Gruppenchef 6</v>
      </c>
      <c r="CT124" s="125">
        <v>133</v>
      </c>
      <c r="CU124" s="33">
        <f t="shared" si="89"/>
        <v>6</v>
      </c>
      <c r="CV124" s="83" t="str">
        <f t="shared" si="88"/>
        <v>Kaufmännischer Mitarbeiter 6 / Gruppenchef 6</v>
      </c>
      <c r="CW124" s="125">
        <v>133</v>
      </c>
      <c r="CX124" s="33">
        <f>VLOOKUP($CW124,Funktionsbezeichnungen,3,0)</f>
        <v>6</v>
      </c>
      <c r="CY124" s="83" t="str">
        <f>VLOOKUP($CW124,Funktionsbezeichnungen,2,0)</f>
        <v>Kaufmännischer Mitarbeiter 6 / Gruppenchef 6</v>
      </c>
      <c r="CZ124" s="125">
        <v>112</v>
      </c>
      <c r="DA124" s="33">
        <f>VLOOKUP($CZ124,Funktionsbezeichnungen,3,0)</f>
        <v>5</v>
      </c>
      <c r="DB124" s="83" t="str">
        <f>VLOOKUP($CZ124,Funktionsbezeichnungen,2,0)</f>
        <v>Réceptionist / Telefonist / Service-Disponent 5</v>
      </c>
      <c r="DC124" s="125">
        <v>112</v>
      </c>
      <c r="DD124" s="33">
        <f>VLOOKUP($DC124,Funktionsbezeichnungen,3,0)</f>
        <v>5</v>
      </c>
      <c r="DE124" s="83" t="str">
        <f>VLOOKUP($DC124,Funktionsbezeichnungen,2,0)</f>
        <v>Réceptionist / Telefonist / Service-Disponent 5</v>
      </c>
      <c r="DF124" s="20"/>
      <c r="DG124" s="125">
        <v>112</v>
      </c>
      <c r="DH124" s="33">
        <f>VLOOKUP($DG124,Funktionsbezeichnungen,3,0)</f>
        <v>5</v>
      </c>
      <c r="DI124" s="83" t="str">
        <f>VLOOKUP($DG124,Funktionsbezeichnungen,2,0)</f>
        <v>Réceptionist / Telefonist / Service-Disponent 5</v>
      </c>
      <c r="DN124" s="126">
        <f t="shared" si="65"/>
        <v>7703</v>
      </c>
      <c r="DO124" s="156">
        <v>6</v>
      </c>
      <c r="DP124" s="126">
        <v>0</v>
      </c>
      <c r="DQ124" s="126" t="s">
        <v>953</v>
      </c>
      <c r="ES124" s="154">
        <v>5633</v>
      </c>
      <c r="ET124" s="126" t="s">
        <v>121</v>
      </c>
    </row>
    <row r="125" spans="1:150" s="126" customFormat="1" x14ac:dyDescent="0.2">
      <c r="A125" s="319"/>
      <c r="B125" s="319">
        <v>1</v>
      </c>
      <c r="C125" s="319">
        <f t="shared" si="79"/>
        <v>1</v>
      </c>
      <c r="D125" s="320"/>
      <c r="E125" s="320"/>
      <c r="F125" s="320"/>
      <c r="G125" s="319"/>
      <c r="H125" s="319"/>
      <c r="I125" s="320"/>
      <c r="J125" s="319"/>
      <c r="K125" s="320"/>
      <c r="L125" s="320">
        <v>1</v>
      </c>
      <c r="M125" s="320"/>
      <c r="N125" s="343"/>
      <c r="O125" s="343"/>
      <c r="P125" s="126" t="s">
        <v>357</v>
      </c>
      <c r="Q125" s="110" t="s">
        <v>1167</v>
      </c>
      <c r="R125" s="110" t="s">
        <v>369</v>
      </c>
      <c r="S125" s="27" t="s">
        <v>1005</v>
      </c>
      <c r="T125" s="21">
        <v>1967</v>
      </c>
      <c r="U125" s="28" t="s">
        <v>151</v>
      </c>
      <c r="V125" s="21">
        <v>1987</v>
      </c>
      <c r="W125" s="25"/>
      <c r="X125" s="138"/>
      <c r="Y125" s="287"/>
      <c r="Z125" s="25"/>
      <c r="AA125" s="284">
        <f t="shared" si="80"/>
        <v>31</v>
      </c>
      <c r="AB125" s="25" t="s">
        <v>691</v>
      </c>
      <c r="AC125" s="290">
        <v>2007</v>
      </c>
      <c r="AD125" s="21" t="s">
        <v>142</v>
      </c>
      <c r="AE125" s="304"/>
      <c r="AF125" s="16" t="s">
        <v>457</v>
      </c>
      <c r="AG125" s="318"/>
      <c r="CJ125" s="126" t="str">
        <f t="shared" si="64"/>
        <v/>
      </c>
      <c r="CK125" s="126" t="str">
        <f t="shared" si="94"/>
        <v>Meier Jacqueline</v>
      </c>
      <c r="CM125" s="126">
        <f t="shared" si="95"/>
        <v>31</v>
      </c>
      <c r="CN125" s="126" t="str">
        <f t="shared" si="81"/>
        <v>E</v>
      </c>
      <c r="CO125" s="138" t="str">
        <f t="shared" si="78"/>
        <v>E</v>
      </c>
      <c r="CP125" s="154">
        <v>7700</v>
      </c>
      <c r="CQ125" s="125">
        <v>212</v>
      </c>
      <c r="CR125" s="33">
        <f t="shared" si="90"/>
        <v>5</v>
      </c>
      <c r="CS125" s="83" t="str">
        <f t="shared" si="91"/>
        <v>Buchhalter 5</v>
      </c>
      <c r="CT125" s="125">
        <v>212</v>
      </c>
      <c r="CU125" s="33">
        <f t="shared" si="89"/>
        <v>5</v>
      </c>
      <c r="CV125" s="83" t="str">
        <f t="shared" si="88"/>
        <v>Buchhalter 5</v>
      </c>
      <c r="CW125" s="125">
        <v>212</v>
      </c>
      <c r="CX125" s="33">
        <f t="shared" si="82"/>
        <v>5</v>
      </c>
      <c r="CY125" s="83" t="str">
        <f t="shared" si="83"/>
        <v>Buchhalter 5</v>
      </c>
      <c r="CZ125" s="125">
        <v>212</v>
      </c>
      <c r="DA125" s="33">
        <f t="shared" si="86"/>
        <v>5</v>
      </c>
      <c r="DB125" s="83" t="str">
        <f t="shared" si="87"/>
        <v>Buchhalter 5</v>
      </c>
      <c r="DC125" s="125">
        <v>212</v>
      </c>
      <c r="DD125" s="33">
        <f t="shared" si="92"/>
        <v>5</v>
      </c>
      <c r="DE125" s="83" t="str">
        <f t="shared" si="93"/>
        <v>Buchhalter 5</v>
      </c>
      <c r="DF125" s="20"/>
      <c r="DG125" s="125">
        <v>212</v>
      </c>
      <c r="DH125" s="33">
        <f t="shared" si="84"/>
        <v>5</v>
      </c>
      <c r="DI125" s="83" t="str">
        <f t="shared" si="85"/>
        <v>Buchhalter 5</v>
      </c>
      <c r="DN125" s="126">
        <f t="shared" si="65"/>
        <v>7700</v>
      </c>
      <c r="DO125" s="156">
        <v>6</v>
      </c>
      <c r="DP125" s="126">
        <v>0</v>
      </c>
      <c r="DQ125" s="126" t="s">
        <v>958</v>
      </c>
      <c r="ES125" s="154">
        <v>4289</v>
      </c>
      <c r="ET125" s="126" t="s">
        <v>121</v>
      </c>
    </row>
    <row r="126" spans="1:150" s="126" customFormat="1" x14ac:dyDescent="0.2">
      <c r="A126" s="319"/>
      <c r="B126" s="319">
        <v>1</v>
      </c>
      <c r="C126" s="319">
        <f t="shared" si="79"/>
        <v>1</v>
      </c>
      <c r="D126" s="320"/>
      <c r="E126" s="320"/>
      <c r="F126" s="320"/>
      <c r="G126" s="319"/>
      <c r="H126" s="319"/>
      <c r="I126" s="320"/>
      <c r="J126" s="319"/>
      <c r="K126" s="320"/>
      <c r="L126" s="320">
        <v>1</v>
      </c>
      <c r="M126" s="320"/>
      <c r="N126" s="343"/>
      <c r="O126" s="343"/>
      <c r="P126" s="126" t="s">
        <v>357</v>
      </c>
      <c r="Q126" s="110" t="s">
        <v>510</v>
      </c>
      <c r="R126" s="110" t="s">
        <v>369</v>
      </c>
      <c r="S126" s="27" t="s">
        <v>278</v>
      </c>
      <c r="T126" s="21">
        <v>1985</v>
      </c>
      <c r="U126" s="28" t="s">
        <v>279</v>
      </c>
      <c r="V126" s="21">
        <v>2005</v>
      </c>
      <c r="W126" s="25"/>
      <c r="X126" s="138"/>
      <c r="Y126" s="287"/>
      <c r="Z126" s="25"/>
      <c r="AA126" s="284">
        <f t="shared" si="80"/>
        <v>13</v>
      </c>
      <c r="AB126" s="25" t="s">
        <v>691</v>
      </c>
      <c r="AC126" s="290">
        <v>2006</v>
      </c>
      <c r="AD126" s="21" t="s">
        <v>142</v>
      </c>
      <c r="AE126" s="304"/>
      <c r="AF126" s="16" t="s">
        <v>457</v>
      </c>
      <c r="AG126" s="318"/>
      <c r="CJ126" s="126" t="str">
        <f t="shared" si="64"/>
        <v/>
      </c>
      <c r="CK126" s="126" t="str">
        <f t="shared" si="94"/>
        <v>Oruk Makbule</v>
      </c>
      <c r="CM126" s="126">
        <f t="shared" si="95"/>
        <v>13</v>
      </c>
      <c r="CN126" s="126" t="str">
        <f t="shared" si="81"/>
        <v>E</v>
      </c>
      <c r="CO126" s="138" t="str">
        <f t="shared" si="78"/>
        <v>E</v>
      </c>
      <c r="CP126" s="154">
        <v>6762</v>
      </c>
      <c r="CQ126" s="125">
        <v>212</v>
      </c>
      <c r="CR126" s="33">
        <f t="shared" si="90"/>
        <v>5</v>
      </c>
      <c r="CS126" s="83" t="str">
        <f t="shared" si="91"/>
        <v>Buchhalter 5</v>
      </c>
      <c r="CT126" s="125">
        <v>212</v>
      </c>
      <c r="CU126" s="33">
        <f t="shared" si="89"/>
        <v>5</v>
      </c>
      <c r="CV126" s="83" t="str">
        <f t="shared" si="88"/>
        <v>Buchhalter 5</v>
      </c>
      <c r="CW126" s="125">
        <v>212</v>
      </c>
      <c r="CX126" s="33">
        <f t="shared" si="82"/>
        <v>5</v>
      </c>
      <c r="CY126" s="83" t="str">
        <f t="shared" si="83"/>
        <v>Buchhalter 5</v>
      </c>
      <c r="CZ126" s="125">
        <v>212</v>
      </c>
      <c r="DA126" s="33">
        <f t="shared" si="86"/>
        <v>5</v>
      </c>
      <c r="DB126" s="83" t="str">
        <f t="shared" si="87"/>
        <v>Buchhalter 5</v>
      </c>
      <c r="DC126" s="125">
        <v>212</v>
      </c>
      <c r="DD126" s="33">
        <f t="shared" si="92"/>
        <v>5</v>
      </c>
      <c r="DE126" s="83" t="str">
        <f t="shared" si="93"/>
        <v>Buchhalter 5</v>
      </c>
      <c r="DF126" s="20"/>
      <c r="DG126" s="125">
        <v>212</v>
      </c>
      <c r="DH126" s="33">
        <f t="shared" si="84"/>
        <v>5</v>
      </c>
      <c r="DI126" s="83" t="str">
        <f t="shared" si="85"/>
        <v>Buchhalter 5</v>
      </c>
      <c r="DN126" s="126">
        <f t="shared" si="65"/>
        <v>6762</v>
      </c>
      <c r="DO126" s="156">
        <v>6</v>
      </c>
      <c r="DP126" s="126">
        <v>0</v>
      </c>
      <c r="DQ126" s="126" t="s">
        <v>958</v>
      </c>
      <c r="ES126" s="154">
        <v>7703</v>
      </c>
      <c r="ET126" s="126" t="s">
        <v>142</v>
      </c>
    </row>
    <row r="127" spans="1:150" s="126" customFormat="1" x14ac:dyDescent="0.2">
      <c r="A127" s="319"/>
      <c r="B127" s="319"/>
      <c r="C127" s="319">
        <f t="shared" si="79"/>
        <v>1</v>
      </c>
      <c r="D127" s="320"/>
      <c r="E127" s="320"/>
      <c r="F127" s="320"/>
      <c r="G127" s="319"/>
      <c r="H127" s="319"/>
      <c r="I127" s="320"/>
      <c r="J127" s="319"/>
      <c r="K127" s="320"/>
      <c r="L127" s="320"/>
      <c r="M127" s="320">
        <v>1</v>
      </c>
      <c r="N127" s="343"/>
      <c r="O127" s="343"/>
      <c r="P127" s="126" t="s">
        <v>361</v>
      </c>
      <c r="Q127" s="110" t="s">
        <v>511</v>
      </c>
      <c r="R127" s="110" t="s">
        <v>341</v>
      </c>
      <c r="S127" s="27" t="s">
        <v>159</v>
      </c>
      <c r="T127" s="21">
        <v>1959</v>
      </c>
      <c r="U127" s="28" t="s">
        <v>126</v>
      </c>
      <c r="V127" s="21">
        <v>1979</v>
      </c>
      <c r="W127" s="25"/>
      <c r="X127" s="138"/>
      <c r="Y127" s="287"/>
      <c r="Z127" s="25" t="s">
        <v>340</v>
      </c>
      <c r="AA127" s="284">
        <f t="shared" si="80"/>
        <v>39</v>
      </c>
      <c r="AB127" s="25" t="s">
        <v>160</v>
      </c>
      <c r="AC127" s="290">
        <v>1995</v>
      </c>
      <c r="AD127" s="21" t="s">
        <v>105</v>
      </c>
      <c r="AE127" s="304"/>
      <c r="AF127" s="16" t="s">
        <v>426</v>
      </c>
      <c r="AG127" s="318"/>
      <c r="CJ127" s="126" t="str">
        <f t="shared" si="64"/>
        <v/>
      </c>
      <c r="CK127" s="126" t="str">
        <f t="shared" si="94"/>
        <v>Steg Günther</v>
      </c>
      <c r="CM127" s="126">
        <f t="shared" si="95"/>
        <v>39</v>
      </c>
      <c r="CN127" s="126" t="str">
        <f t="shared" si="81"/>
        <v>C</v>
      </c>
      <c r="CO127" s="138" t="str">
        <f t="shared" si="78"/>
        <v>C</v>
      </c>
      <c r="CP127" s="154">
        <v>4226</v>
      </c>
      <c r="CQ127" s="125">
        <v>413</v>
      </c>
      <c r="CR127" s="33">
        <f t="shared" si="90"/>
        <v>8</v>
      </c>
      <c r="CS127" s="83" t="str">
        <f t="shared" si="91"/>
        <v>Senior System-Controller</v>
      </c>
      <c r="CT127" s="125">
        <v>413</v>
      </c>
      <c r="CU127" s="33">
        <f t="shared" si="89"/>
        <v>8</v>
      </c>
      <c r="CV127" s="83" t="str">
        <f t="shared" si="88"/>
        <v>Senior System-Controller</v>
      </c>
      <c r="CW127" s="125">
        <v>413</v>
      </c>
      <c r="CX127" s="33">
        <f t="shared" si="82"/>
        <v>8</v>
      </c>
      <c r="CY127" s="83" t="str">
        <f t="shared" si="83"/>
        <v>Senior System-Controller</v>
      </c>
      <c r="CZ127" s="125">
        <v>413</v>
      </c>
      <c r="DA127" s="33">
        <f t="shared" si="86"/>
        <v>8</v>
      </c>
      <c r="DB127" s="83" t="str">
        <f t="shared" si="87"/>
        <v>Senior System-Controller</v>
      </c>
      <c r="DC127" s="125">
        <v>413</v>
      </c>
      <c r="DD127" s="33">
        <f t="shared" si="92"/>
        <v>8</v>
      </c>
      <c r="DE127" s="83" t="str">
        <f t="shared" si="93"/>
        <v>Senior System-Controller</v>
      </c>
      <c r="DF127" s="20"/>
      <c r="DG127" s="125">
        <v>413</v>
      </c>
      <c r="DH127" s="33">
        <f t="shared" si="84"/>
        <v>8</v>
      </c>
      <c r="DI127" s="83" t="str">
        <f t="shared" si="85"/>
        <v>Senior System-Controller</v>
      </c>
      <c r="DN127" s="126">
        <f t="shared" si="65"/>
        <v>4226</v>
      </c>
      <c r="DO127" s="156">
        <v>6</v>
      </c>
      <c r="DP127" s="126">
        <v>0</v>
      </c>
      <c r="DQ127" s="126" t="s">
        <v>961</v>
      </c>
      <c r="ES127" s="154">
        <v>5627</v>
      </c>
      <c r="ET127" s="126" t="s">
        <v>142</v>
      </c>
    </row>
    <row r="128" spans="1:150" s="126" customFormat="1" x14ac:dyDescent="0.2">
      <c r="A128" s="319"/>
      <c r="B128" s="319"/>
      <c r="C128" s="319">
        <f t="shared" si="79"/>
        <v>1</v>
      </c>
      <c r="D128" s="320"/>
      <c r="E128" s="320"/>
      <c r="F128" s="320"/>
      <c r="G128" s="319">
        <v>1</v>
      </c>
      <c r="H128" s="319"/>
      <c r="I128" s="320"/>
      <c r="J128" s="319"/>
      <c r="K128" s="320"/>
      <c r="L128" s="320"/>
      <c r="M128" s="320">
        <v>1</v>
      </c>
      <c r="N128" s="343"/>
      <c r="O128" s="343"/>
      <c r="P128" s="126" t="s">
        <v>361</v>
      </c>
      <c r="Q128" s="110" t="s">
        <v>533</v>
      </c>
      <c r="R128" s="110" t="s">
        <v>341</v>
      </c>
      <c r="S128" s="20" t="s">
        <v>532</v>
      </c>
      <c r="T128" s="21">
        <v>1966</v>
      </c>
      <c r="U128" s="28" t="s">
        <v>534</v>
      </c>
      <c r="V128" s="21">
        <v>1992</v>
      </c>
      <c r="W128" s="25" t="s">
        <v>535</v>
      </c>
      <c r="X128" s="138">
        <v>1995</v>
      </c>
      <c r="Y128" s="287"/>
      <c r="Z128" s="28" t="s">
        <v>211</v>
      </c>
      <c r="AA128" s="284">
        <f t="shared" si="80"/>
        <v>26</v>
      </c>
      <c r="AB128" s="25" t="s">
        <v>1317</v>
      </c>
      <c r="AC128" s="290">
        <v>2008</v>
      </c>
      <c r="AD128" s="21" t="s">
        <v>105</v>
      </c>
      <c r="AE128" s="304"/>
      <c r="AF128" s="16" t="s">
        <v>537</v>
      </c>
      <c r="AG128" s="318"/>
      <c r="CJ128" s="126" t="str">
        <f t="shared" si="64"/>
        <v/>
      </c>
      <c r="CK128" s="126" t="str">
        <f t="shared" si="94"/>
        <v>Grimm Stephan</v>
      </c>
      <c r="CM128" s="126">
        <f t="shared" si="95"/>
        <v>26</v>
      </c>
      <c r="CN128" s="126" t="str">
        <f t="shared" si="81"/>
        <v>C</v>
      </c>
      <c r="CO128" s="138" t="str">
        <f t="shared" si="78"/>
        <v>C</v>
      </c>
      <c r="CP128" s="154">
        <v>3203</v>
      </c>
      <c r="CQ128" s="125">
        <v>443</v>
      </c>
      <c r="CR128" s="33">
        <f t="shared" si="90"/>
        <v>9</v>
      </c>
      <c r="CS128" s="83" t="str">
        <f t="shared" si="91"/>
        <v>System-Spezialist 9</v>
      </c>
      <c r="CT128" s="125">
        <v>443</v>
      </c>
      <c r="CU128" s="33">
        <f t="shared" si="89"/>
        <v>9</v>
      </c>
      <c r="CV128" s="83" t="str">
        <f t="shared" si="88"/>
        <v>System-Spezialist 9</v>
      </c>
      <c r="CW128" s="125">
        <v>443</v>
      </c>
      <c r="CX128" s="33">
        <f t="shared" si="82"/>
        <v>9</v>
      </c>
      <c r="CY128" s="83" t="str">
        <f t="shared" si="83"/>
        <v>System-Spezialist 9</v>
      </c>
      <c r="CZ128" s="125">
        <v>443</v>
      </c>
      <c r="DA128" s="33">
        <f t="shared" si="86"/>
        <v>9</v>
      </c>
      <c r="DB128" s="83" t="str">
        <f t="shared" si="87"/>
        <v>System-Spezialist 9</v>
      </c>
      <c r="DC128" s="125">
        <v>443</v>
      </c>
      <c r="DD128" s="33">
        <f t="shared" si="92"/>
        <v>9</v>
      </c>
      <c r="DE128" s="83" t="str">
        <f t="shared" si="93"/>
        <v>System-Spezialist 9</v>
      </c>
      <c r="DF128" s="20"/>
      <c r="DG128" s="125">
        <v>413</v>
      </c>
      <c r="DH128" s="33">
        <f t="shared" si="84"/>
        <v>8</v>
      </c>
      <c r="DI128" s="83" t="str">
        <f t="shared" si="85"/>
        <v>Senior System-Controller</v>
      </c>
      <c r="DN128" s="126">
        <f t="shared" si="65"/>
        <v>3203</v>
      </c>
      <c r="DO128" s="156">
        <v>3</v>
      </c>
      <c r="DP128" s="126">
        <v>0</v>
      </c>
      <c r="DQ128" s="126" t="s">
        <v>962</v>
      </c>
      <c r="ES128" s="154">
        <v>5605</v>
      </c>
      <c r="ET128" s="126" t="s">
        <v>142</v>
      </c>
    </row>
    <row r="129" spans="1:150" s="126" customFormat="1" x14ac:dyDescent="0.2">
      <c r="A129" s="319"/>
      <c r="B129" s="319"/>
      <c r="C129" s="319">
        <f t="shared" si="79"/>
        <v>1</v>
      </c>
      <c r="D129" s="320"/>
      <c r="E129" s="320"/>
      <c r="F129" s="320"/>
      <c r="G129" s="319"/>
      <c r="H129" s="319"/>
      <c r="I129" s="320"/>
      <c r="J129" s="319"/>
      <c r="K129" s="320"/>
      <c r="L129" s="320"/>
      <c r="M129" s="320">
        <v>1</v>
      </c>
      <c r="N129" s="343"/>
      <c r="O129" s="343"/>
      <c r="P129" s="126" t="s">
        <v>361</v>
      </c>
      <c r="Q129" s="110" t="s">
        <v>512</v>
      </c>
      <c r="R129" s="110" t="s">
        <v>341</v>
      </c>
      <c r="S129" s="27" t="s">
        <v>204</v>
      </c>
      <c r="T129" s="21">
        <v>1978</v>
      </c>
      <c r="U129" s="28" t="s">
        <v>277</v>
      </c>
      <c r="V129" s="21">
        <v>1999</v>
      </c>
      <c r="W129" s="25"/>
      <c r="X129" s="138"/>
      <c r="Y129" s="287"/>
      <c r="Z129" s="25" t="s">
        <v>316</v>
      </c>
      <c r="AA129" s="284">
        <f t="shared" si="80"/>
        <v>19</v>
      </c>
      <c r="AB129" s="25" t="s">
        <v>205</v>
      </c>
      <c r="AC129" s="290">
        <v>2001</v>
      </c>
      <c r="AD129" s="21" t="s">
        <v>121</v>
      </c>
      <c r="AE129" s="304"/>
      <c r="AF129" s="16" t="s">
        <v>427</v>
      </c>
      <c r="AG129" s="318"/>
      <c r="CJ129" s="126" t="str">
        <f t="shared" si="64"/>
        <v/>
      </c>
      <c r="CK129" s="126" t="str">
        <f t="shared" si="94"/>
        <v>Hänni Alexander</v>
      </c>
      <c r="CM129" s="126">
        <f t="shared" si="95"/>
        <v>19</v>
      </c>
      <c r="CN129" s="126" t="str">
        <f t="shared" si="81"/>
        <v>D</v>
      </c>
      <c r="CO129" s="138" t="str">
        <f t="shared" si="78"/>
        <v>D</v>
      </c>
      <c r="CP129" s="154">
        <v>6755</v>
      </c>
      <c r="CQ129" s="125">
        <v>423</v>
      </c>
      <c r="CR129" s="33">
        <f t="shared" si="90"/>
        <v>7</v>
      </c>
      <c r="CS129" s="83" t="str">
        <f t="shared" si="91"/>
        <v>Informatiker / ICT-Suporter / -Techniker 7</v>
      </c>
      <c r="CT129" s="125">
        <v>423</v>
      </c>
      <c r="CU129" s="33">
        <f t="shared" si="89"/>
        <v>7</v>
      </c>
      <c r="CV129" s="83" t="str">
        <f t="shared" si="88"/>
        <v>Informatiker / ICT-Suporter / -Techniker 7</v>
      </c>
      <c r="CW129" s="125">
        <v>423</v>
      </c>
      <c r="CX129" s="33">
        <f t="shared" si="82"/>
        <v>7</v>
      </c>
      <c r="CY129" s="83" t="str">
        <f t="shared" si="83"/>
        <v>Informatiker / ICT-Suporter / -Techniker 7</v>
      </c>
      <c r="CZ129" s="125">
        <v>423</v>
      </c>
      <c r="DA129" s="33">
        <f t="shared" si="86"/>
        <v>7</v>
      </c>
      <c r="DB129" s="83" t="str">
        <f t="shared" si="87"/>
        <v>Informatiker / ICT-Suporter / -Techniker 7</v>
      </c>
      <c r="DC129" s="125">
        <v>422</v>
      </c>
      <c r="DD129" s="33">
        <f t="shared" si="92"/>
        <v>6</v>
      </c>
      <c r="DE129" s="83" t="str">
        <f t="shared" si="93"/>
        <v>Informatiker / ICT-Suporter / -Techniker 6</v>
      </c>
      <c r="DF129" s="20"/>
      <c r="DG129" s="125">
        <v>422</v>
      </c>
      <c r="DH129" s="33">
        <f t="shared" si="84"/>
        <v>6</v>
      </c>
      <c r="DI129" s="83" t="str">
        <f t="shared" si="85"/>
        <v>Informatiker / ICT-Suporter / -Techniker 6</v>
      </c>
      <c r="DN129" s="126">
        <f t="shared" si="65"/>
        <v>6755</v>
      </c>
      <c r="DO129" s="156">
        <v>6</v>
      </c>
      <c r="DP129" s="126">
        <v>0</v>
      </c>
      <c r="DQ129" s="126" t="s">
        <v>960</v>
      </c>
      <c r="ES129" s="154">
        <v>6758</v>
      </c>
      <c r="ET129" s="126" t="s">
        <v>142</v>
      </c>
    </row>
    <row r="130" spans="1:150" s="126" customFormat="1" x14ac:dyDescent="0.2">
      <c r="A130" s="319"/>
      <c r="B130" s="319">
        <v>1</v>
      </c>
      <c r="C130" s="319">
        <f t="shared" si="79"/>
        <v>1</v>
      </c>
      <c r="D130" s="320"/>
      <c r="E130" s="320"/>
      <c r="F130" s="320"/>
      <c r="G130" s="319"/>
      <c r="H130" s="319"/>
      <c r="I130" s="320"/>
      <c r="J130" s="319"/>
      <c r="K130" s="320"/>
      <c r="L130" s="320">
        <v>1</v>
      </c>
      <c r="M130" s="320"/>
      <c r="N130" s="343"/>
      <c r="O130" s="343"/>
      <c r="P130" s="126" t="s">
        <v>1140</v>
      </c>
      <c r="Q130" s="110" t="s">
        <v>1506</v>
      </c>
      <c r="R130" s="110" t="s">
        <v>368</v>
      </c>
      <c r="S130" s="27" t="s">
        <v>1507</v>
      </c>
      <c r="T130" s="21">
        <v>1964</v>
      </c>
      <c r="U130" s="28" t="s">
        <v>1508</v>
      </c>
      <c r="V130" s="21">
        <v>1987</v>
      </c>
      <c r="W130" s="25"/>
      <c r="X130" s="138"/>
      <c r="Y130" s="287"/>
      <c r="Z130" s="25"/>
      <c r="AA130" s="284">
        <f t="shared" si="80"/>
        <v>31</v>
      </c>
      <c r="AB130" s="25" t="s">
        <v>339</v>
      </c>
      <c r="AC130" s="290">
        <v>2018</v>
      </c>
      <c r="AD130" s="21" t="s">
        <v>121</v>
      </c>
      <c r="AE130" s="304"/>
      <c r="AF130" s="16" t="s">
        <v>425</v>
      </c>
      <c r="AG130" s="318"/>
      <c r="CJ130" s="126" t="e">
        <f t="shared" si="64"/>
        <v>#N/A</v>
      </c>
      <c r="CK130" s="126" t="str">
        <f t="shared" si="94"/>
        <v>Fiebiger Sabine</v>
      </c>
      <c r="CM130" s="126">
        <f t="shared" si="95"/>
        <v>31</v>
      </c>
      <c r="CN130" s="126" t="str">
        <f t="shared" ref="CN130:CN140" si="96">+AD130</f>
        <v>D</v>
      </c>
      <c r="CO130" s="138" t="e">
        <f t="shared" ref="CO130:CO140" si="97">VLOOKUP(CP130,Kategorie,2,0)</f>
        <v>#N/A</v>
      </c>
      <c r="CP130" s="222">
        <v>4335</v>
      </c>
      <c r="CQ130" s="125">
        <v>134</v>
      </c>
      <c r="CR130" s="33">
        <f t="shared" si="90"/>
        <v>7</v>
      </c>
      <c r="CS130" s="83" t="str">
        <f t="shared" si="91"/>
        <v>Kaufmännischer Mitarbeiter 7 / Gruppenchef 7</v>
      </c>
      <c r="CT130" s="125">
        <v>134</v>
      </c>
      <c r="CU130" s="33">
        <f t="shared" si="89"/>
        <v>7</v>
      </c>
      <c r="CV130" s="83"/>
      <c r="CW130" s="125"/>
      <c r="CX130" s="33"/>
      <c r="CY130" s="83"/>
      <c r="CZ130" s="125"/>
      <c r="DA130" s="33"/>
      <c r="DB130" s="83"/>
      <c r="DC130" s="125"/>
      <c r="DD130" s="33"/>
      <c r="DE130" s="83"/>
      <c r="DF130" s="20"/>
      <c r="DG130" s="125"/>
      <c r="DH130" s="33"/>
      <c r="DI130" s="83"/>
      <c r="DN130" s="126">
        <f t="shared" si="65"/>
        <v>4335</v>
      </c>
      <c r="DO130" s="156">
        <v>6</v>
      </c>
      <c r="DP130" s="126">
        <v>0</v>
      </c>
      <c r="DQ130" s="126" t="s">
        <v>955</v>
      </c>
      <c r="ES130" s="154">
        <v>6740</v>
      </c>
      <c r="ET130" s="126" t="s">
        <v>142</v>
      </c>
    </row>
    <row r="131" spans="1:150" s="126" customFormat="1" x14ac:dyDescent="0.2">
      <c r="A131" s="319"/>
      <c r="B131" s="319">
        <v>1</v>
      </c>
      <c r="C131" s="319">
        <f t="shared" si="79"/>
        <v>1</v>
      </c>
      <c r="D131" s="320"/>
      <c r="E131" s="320"/>
      <c r="F131" s="320"/>
      <c r="G131" s="319"/>
      <c r="H131" s="319"/>
      <c r="I131" s="320"/>
      <c r="J131" s="319"/>
      <c r="K131" s="320"/>
      <c r="L131" s="320">
        <v>1</v>
      </c>
      <c r="M131" s="320"/>
      <c r="N131" s="343"/>
      <c r="O131" s="343"/>
      <c r="P131" s="126" t="s">
        <v>1301</v>
      </c>
      <c r="Q131" s="110" t="s">
        <v>514</v>
      </c>
      <c r="R131" s="110" t="s">
        <v>368</v>
      </c>
      <c r="S131" s="27" t="s">
        <v>230</v>
      </c>
      <c r="T131" s="21">
        <v>1965</v>
      </c>
      <c r="U131" s="28" t="s">
        <v>151</v>
      </c>
      <c r="V131" s="21">
        <v>1984</v>
      </c>
      <c r="W131" s="25"/>
      <c r="X131" s="138"/>
      <c r="Y131" s="287"/>
      <c r="Z131" s="25"/>
      <c r="AA131" s="284">
        <f t="shared" ref="AA131:AA140" si="98">IF(Y131="",YEAR($AB$1)-$V131,YEAR($AB$1)-$X131)</f>
        <v>34</v>
      </c>
      <c r="AB131" s="25" t="s">
        <v>339</v>
      </c>
      <c r="AC131" s="290">
        <v>2002</v>
      </c>
      <c r="AD131" s="21" t="s">
        <v>121</v>
      </c>
      <c r="AE131" s="304"/>
      <c r="AF131" s="16" t="s">
        <v>425</v>
      </c>
      <c r="AG131" s="318"/>
      <c r="CJ131" s="126" t="str">
        <f t="shared" si="64"/>
        <v/>
      </c>
      <c r="CK131" s="126" t="str">
        <f t="shared" si="94"/>
        <v>Eichenberger Sylvia</v>
      </c>
      <c r="CM131" s="126">
        <f t="shared" si="95"/>
        <v>34</v>
      </c>
      <c r="CN131" s="126" t="str">
        <f t="shared" si="96"/>
        <v>D</v>
      </c>
      <c r="CO131" s="138" t="str">
        <f t="shared" ref="CO131" si="99">VLOOKUP(CP131,Kategorie,2,0)</f>
        <v>D</v>
      </c>
      <c r="CP131" s="154">
        <v>5626</v>
      </c>
      <c r="CQ131" s="125">
        <v>134</v>
      </c>
      <c r="CR131" s="33">
        <f t="shared" si="90"/>
        <v>7</v>
      </c>
      <c r="CS131" s="83" t="str">
        <f t="shared" si="91"/>
        <v>Kaufmännischer Mitarbeiter 7 / Gruppenchef 7</v>
      </c>
      <c r="CT131" s="125">
        <v>134</v>
      </c>
      <c r="CU131" s="33">
        <f t="shared" si="89"/>
        <v>7</v>
      </c>
      <c r="CV131" s="83" t="str">
        <f t="shared" si="88"/>
        <v>Kaufmännischer Mitarbeiter 7 / Gruppenchef 7</v>
      </c>
      <c r="CW131" s="125">
        <v>134</v>
      </c>
      <c r="CX131" s="33">
        <f t="shared" si="82"/>
        <v>7</v>
      </c>
      <c r="CY131" s="83" t="str">
        <f t="shared" si="83"/>
        <v>Kaufmännischer Mitarbeiter 7 / Gruppenchef 7</v>
      </c>
      <c r="CZ131" s="125">
        <v>134</v>
      </c>
      <c r="DA131" s="33">
        <f t="shared" ref="DA131:DA140" si="100">VLOOKUP($CZ131,Funktionsbezeichnungen,3,0)</f>
        <v>7</v>
      </c>
      <c r="DB131" s="83" t="str">
        <f t="shared" ref="DB131:DB140" si="101">VLOOKUP($CZ131,Funktionsbezeichnungen,2,0)</f>
        <v>Kaufmännischer Mitarbeiter 7 / Gruppenchef 7</v>
      </c>
      <c r="DC131" s="125">
        <v>134</v>
      </c>
      <c r="DD131" s="33">
        <f t="shared" ref="DD131:DD140" si="102">VLOOKUP($DC131,Funktionsbezeichnungen,3,0)</f>
        <v>7</v>
      </c>
      <c r="DE131" s="83" t="str">
        <f t="shared" ref="DE131:DE140" si="103">VLOOKUP($DC131,Funktionsbezeichnungen,2,0)</f>
        <v>Kaufmännischer Mitarbeiter 7 / Gruppenchef 7</v>
      </c>
      <c r="DF131" s="20"/>
      <c r="DG131" s="125">
        <v>134</v>
      </c>
      <c r="DH131" s="33">
        <f t="shared" ref="DH131:DH140" si="104">VLOOKUP($DG131,Funktionsbezeichnungen,3,0)</f>
        <v>7</v>
      </c>
      <c r="DI131" s="83" t="str">
        <f t="shared" ref="DI131:DI140" si="105">VLOOKUP($DG131,Funktionsbezeichnungen,2,0)</f>
        <v>Kaufmännischer Mitarbeiter 7 / Gruppenchef 7</v>
      </c>
      <c r="DN131" s="126">
        <f t="shared" si="65"/>
        <v>5626</v>
      </c>
      <c r="DO131" s="156">
        <v>6</v>
      </c>
      <c r="DP131" s="126">
        <v>0</v>
      </c>
      <c r="DQ131" s="126" t="s">
        <v>955</v>
      </c>
      <c r="ES131" s="154">
        <v>6740</v>
      </c>
      <c r="ET131" s="126" t="s">
        <v>142</v>
      </c>
    </row>
    <row r="132" spans="1:150" s="126" customFormat="1" x14ac:dyDescent="0.2">
      <c r="A132" s="319"/>
      <c r="B132" s="319">
        <v>1</v>
      </c>
      <c r="C132" s="319">
        <f t="shared" si="79"/>
        <v>1</v>
      </c>
      <c r="D132" s="320"/>
      <c r="E132" s="320"/>
      <c r="F132" s="320"/>
      <c r="G132" s="319"/>
      <c r="H132" s="319"/>
      <c r="I132" s="320"/>
      <c r="J132" s="319"/>
      <c r="K132" s="320"/>
      <c r="L132" s="320">
        <v>1</v>
      </c>
      <c r="M132" s="320"/>
      <c r="N132" s="343"/>
      <c r="O132" s="343"/>
      <c r="P132" s="126" t="s">
        <v>357</v>
      </c>
      <c r="Q132" s="110" t="s">
        <v>513</v>
      </c>
      <c r="R132" s="110" t="s">
        <v>368</v>
      </c>
      <c r="S132" s="27" t="s">
        <v>272</v>
      </c>
      <c r="T132" s="21">
        <v>1967</v>
      </c>
      <c r="U132" s="28" t="s">
        <v>274</v>
      </c>
      <c r="V132" s="21">
        <v>1986</v>
      </c>
      <c r="W132" s="25" t="s">
        <v>1220</v>
      </c>
      <c r="X132" s="138">
        <v>2016</v>
      </c>
      <c r="Y132" s="287"/>
      <c r="Z132" s="25"/>
      <c r="AA132" s="284">
        <f t="shared" si="98"/>
        <v>32</v>
      </c>
      <c r="AB132" s="25" t="s">
        <v>693</v>
      </c>
      <c r="AC132" s="290">
        <v>2006</v>
      </c>
      <c r="AD132" s="21" t="s">
        <v>121</v>
      </c>
      <c r="AE132" s="304"/>
      <c r="AF132" s="16" t="s">
        <v>454</v>
      </c>
      <c r="AG132" s="318"/>
      <c r="CJ132" s="126" t="str">
        <f t="shared" ref="CJ132:CJ163" si="106">IF(CN132=CO132,"","anders")</f>
        <v/>
      </c>
      <c r="CK132" s="126" t="str">
        <f t="shared" si="94"/>
        <v>Gerber Beatrice</v>
      </c>
      <c r="CM132" s="126">
        <f t="shared" si="95"/>
        <v>32</v>
      </c>
      <c r="CN132" s="126" t="str">
        <f t="shared" si="96"/>
        <v>D</v>
      </c>
      <c r="CO132" s="138" t="str">
        <f t="shared" si="97"/>
        <v>D</v>
      </c>
      <c r="CP132" s="154">
        <v>4289</v>
      </c>
      <c r="CQ132" s="125">
        <v>141</v>
      </c>
      <c r="CR132" s="33">
        <f t="shared" si="90"/>
        <v>8</v>
      </c>
      <c r="CS132" s="83" t="str">
        <f t="shared" si="91"/>
        <v>Kaufmännischer Fachspezialist 8</v>
      </c>
      <c r="CT132" s="125">
        <v>141</v>
      </c>
      <c r="CU132" s="33">
        <f t="shared" si="89"/>
        <v>8</v>
      </c>
      <c r="CV132" s="83" t="str">
        <f t="shared" si="88"/>
        <v>Kaufmännischer Fachspezialist 8</v>
      </c>
      <c r="CW132" s="125">
        <v>141</v>
      </c>
      <c r="CX132" s="33">
        <f t="shared" si="82"/>
        <v>8</v>
      </c>
      <c r="CY132" s="83" t="str">
        <f t="shared" si="83"/>
        <v>Kaufmännischer Fachspezialist 8</v>
      </c>
      <c r="CZ132" s="125">
        <v>141</v>
      </c>
      <c r="DA132" s="33">
        <f t="shared" si="100"/>
        <v>8</v>
      </c>
      <c r="DB132" s="83" t="str">
        <f t="shared" si="101"/>
        <v>Kaufmännischer Fachspezialist 8</v>
      </c>
      <c r="DC132" s="125">
        <v>141</v>
      </c>
      <c r="DD132" s="33">
        <f t="shared" si="102"/>
        <v>8</v>
      </c>
      <c r="DE132" s="83" t="str">
        <f t="shared" si="103"/>
        <v>Kaufmännischer Fachspezialist 8</v>
      </c>
      <c r="DF132" s="20"/>
      <c r="DG132" s="125">
        <v>141</v>
      </c>
      <c r="DH132" s="33">
        <f t="shared" si="104"/>
        <v>8</v>
      </c>
      <c r="DI132" s="83" t="str">
        <f t="shared" si="105"/>
        <v>Kaufmännischer Fachspezialist 8</v>
      </c>
      <c r="DN132" s="126">
        <f t="shared" si="65"/>
        <v>4289</v>
      </c>
      <c r="DO132" s="156">
        <v>6</v>
      </c>
      <c r="DP132" s="126">
        <v>0</v>
      </c>
      <c r="DQ132" s="126" t="s">
        <v>956</v>
      </c>
      <c r="ES132" s="154">
        <v>7701</v>
      </c>
      <c r="ET132" s="126" t="s">
        <v>142</v>
      </c>
    </row>
    <row r="133" spans="1:150" s="126" customFormat="1" x14ac:dyDescent="0.2">
      <c r="A133" s="319"/>
      <c r="B133" s="319">
        <v>1</v>
      </c>
      <c r="C133" s="319">
        <f t="shared" ref="C133:C153" si="107">IF(AA133&gt;=10,1,"")</f>
        <v>1</v>
      </c>
      <c r="D133" s="320"/>
      <c r="E133" s="320"/>
      <c r="F133" s="320"/>
      <c r="G133" s="319"/>
      <c r="H133" s="319"/>
      <c r="I133" s="320"/>
      <c r="J133" s="319"/>
      <c r="K133" s="320"/>
      <c r="L133" s="320">
        <v>1</v>
      </c>
      <c r="M133" s="320"/>
      <c r="N133" s="343"/>
      <c r="O133" s="343"/>
      <c r="P133" s="126" t="s">
        <v>358</v>
      </c>
      <c r="Q133" s="110" t="s">
        <v>1313</v>
      </c>
      <c r="R133" s="110" t="s">
        <v>368</v>
      </c>
      <c r="S133" s="27" t="s">
        <v>1314</v>
      </c>
      <c r="T133" s="21">
        <v>1976</v>
      </c>
      <c r="U133" s="28" t="s">
        <v>279</v>
      </c>
      <c r="V133" s="21">
        <v>2000</v>
      </c>
      <c r="W133" s="25"/>
      <c r="X133" s="138"/>
      <c r="Y133" s="287"/>
      <c r="Z133" s="25"/>
      <c r="AA133" s="284">
        <f t="shared" si="98"/>
        <v>18</v>
      </c>
      <c r="AB133" s="25" t="s">
        <v>339</v>
      </c>
      <c r="AC133" s="290">
        <v>2018</v>
      </c>
      <c r="AD133" s="21" t="s">
        <v>121</v>
      </c>
      <c r="AE133" s="304"/>
      <c r="AF133" s="16" t="s">
        <v>425</v>
      </c>
      <c r="AG133" s="318"/>
      <c r="CJ133" s="323" t="e">
        <f t="shared" si="106"/>
        <v>#N/A</v>
      </c>
      <c r="CK133" s="276" t="str">
        <f t="shared" si="94"/>
        <v>Suter Sarah</v>
      </c>
      <c r="CL133" s="276"/>
      <c r="CM133" s="126">
        <f t="shared" si="95"/>
        <v>18</v>
      </c>
      <c r="CN133" s="126" t="str">
        <f t="shared" si="96"/>
        <v>D</v>
      </c>
      <c r="CO133" s="138" t="e">
        <f t="shared" si="97"/>
        <v>#N/A</v>
      </c>
      <c r="CP133" s="222">
        <v>4332</v>
      </c>
      <c r="CQ133" s="125">
        <v>134</v>
      </c>
      <c r="CR133" s="33">
        <f t="shared" si="90"/>
        <v>7</v>
      </c>
      <c r="CS133" s="83" t="str">
        <f t="shared" si="91"/>
        <v>Kaufmännischer Mitarbeiter 7 / Gruppenchef 7</v>
      </c>
      <c r="CT133" s="125"/>
      <c r="CU133" s="33"/>
      <c r="CV133" s="83"/>
      <c r="CW133" s="125"/>
      <c r="CX133" s="33"/>
      <c r="CY133" s="83"/>
      <c r="CZ133" s="125"/>
      <c r="DA133" s="33"/>
      <c r="DB133" s="83"/>
      <c r="DC133" s="125"/>
      <c r="DD133" s="33"/>
      <c r="DE133" s="83"/>
      <c r="DF133" s="20"/>
      <c r="DG133" s="125"/>
      <c r="DH133" s="33"/>
      <c r="DI133" s="83"/>
      <c r="DN133" s="126">
        <f>+CP133</f>
        <v>4332</v>
      </c>
      <c r="DO133" s="156">
        <v>6</v>
      </c>
      <c r="DP133" s="126">
        <v>0</v>
      </c>
      <c r="DQ133" s="126" t="s">
        <v>955</v>
      </c>
      <c r="ES133" s="154">
        <v>7654</v>
      </c>
      <c r="ET133" s="126" t="s">
        <v>147</v>
      </c>
    </row>
    <row r="134" spans="1:150" s="126" customFormat="1" x14ac:dyDescent="0.2">
      <c r="A134" s="319"/>
      <c r="B134" s="319">
        <v>1</v>
      </c>
      <c r="C134" s="319">
        <f t="shared" si="107"/>
        <v>1</v>
      </c>
      <c r="D134" s="320"/>
      <c r="E134" s="320"/>
      <c r="F134" s="320"/>
      <c r="G134" s="319"/>
      <c r="H134" s="319"/>
      <c r="I134" s="320"/>
      <c r="J134" s="319"/>
      <c r="K134" s="320"/>
      <c r="L134" s="320">
        <v>1</v>
      </c>
      <c r="M134" s="320"/>
      <c r="N134" s="343"/>
      <c r="O134" s="343"/>
      <c r="P134" s="126" t="s">
        <v>1303</v>
      </c>
      <c r="Q134" s="110" t="s">
        <v>515</v>
      </c>
      <c r="R134" s="110" t="s">
        <v>368</v>
      </c>
      <c r="S134" s="27" t="s">
        <v>163</v>
      </c>
      <c r="T134" s="21">
        <v>1956</v>
      </c>
      <c r="U134" s="28"/>
      <c r="V134" s="21">
        <v>1989</v>
      </c>
      <c r="W134" s="25"/>
      <c r="X134" s="138"/>
      <c r="Y134" s="287"/>
      <c r="Z134" s="25"/>
      <c r="AA134" s="284">
        <f t="shared" si="98"/>
        <v>29</v>
      </c>
      <c r="AB134" s="25" t="s">
        <v>339</v>
      </c>
      <c r="AC134" s="290">
        <v>1996</v>
      </c>
      <c r="AD134" s="21" t="s">
        <v>142</v>
      </c>
      <c r="AE134" s="304"/>
      <c r="AF134" s="16" t="s">
        <v>425</v>
      </c>
      <c r="AG134" s="318"/>
      <c r="CJ134" s="126" t="str">
        <f t="shared" si="106"/>
        <v/>
      </c>
      <c r="CK134" s="126" t="str">
        <f t="shared" si="94"/>
        <v>Körkel Agnes</v>
      </c>
      <c r="CM134" s="126">
        <f t="shared" si="95"/>
        <v>29</v>
      </c>
      <c r="CN134" s="126" t="str">
        <f t="shared" si="96"/>
        <v>E</v>
      </c>
      <c r="CO134" s="138" t="str">
        <f t="shared" si="97"/>
        <v>E</v>
      </c>
      <c r="CP134" s="154">
        <v>5605</v>
      </c>
      <c r="CQ134" s="125">
        <v>132</v>
      </c>
      <c r="CR134" s="33">
        <f t="shared" si="90"/>
        <v>5</v>
      </c>
      <c r="CS134" s="83" t="str">
        <f t="shared" si="91"/>
        <v>Kaufmännischer Mitarbeiter 5</v>
      </c>
      <c r="CT134" s="125">
        <v>132</v>
      </c>
      <c r="CU134" s="33">
        <f>VLOOKUP($CT134,Funktionsbezeichnungen,3,0)</f>
        <v>5</v>
      </c>
      <c r="CV134" s="83" t="str">
        <f>VLOOKUP($CT134,Funktionsbezeichnungen,2,0)</f>
        <v>Kaufmännischer Mitarbeiter 5</v>
      </c>
      <c r="CW134" s="125">
        <v>132</v>
      </c>
      <c r="CX134" s="33">
        <f>VLOOKUP($CW134,Funktionsbezeichnungen,3,0)</f>
        <v>5</v>
      </c>
      <c r="CY134" s="83" t="str">
        <f>VLOOKUP($CW134,Funktionsbezeichnungen,2,0)</f>
        <v>Kaufmännischer Mitarbeiter 5</v>
      </c>
      <c r="CZ134" s="125">
        <v>132</v>
      </c>
      <c r="DA134" s="33">
        <f>VLOOKUP($CZ134,Funktionsbezeichnungen,3,0)</f>
        <v>5</v>
      </c>
      <c r="DB134" s="83" t="str">
        <f>VLOOKUP($CZ134,Funktionsbezeichnungen,2,0)</f>
        <v>Kaufmännischer Mitarbeiter 5</v>
      </c>
      <c r="DC134" s="125">
        <v>132</v>
      </c>
      <c r="DD134" s="33">
        <f>VLOOKUP($DC134,Funktionsbezeichnungen,3,0)</f>
        <v>5</v>
      </c>
      <c r="DE134" s="83" t="str">
        <f>VLOOKUP($DC134,Funktionsbezeichnungen,2,0)</f>
        <v>Kaufmännischer Mitarbeiter 5</v>
      </c>
      <c r="DF134" s="20"/>
      <c r="DG134" s="125">
        <v>132</v>
      </c>
      <c r="DH134" s="33">
        <f>VLOOKUP($DG134,Funktionsbezeichnungen,3,0)</f>
        <v>5</v>
      </c>
      <c r="DI134" s="83" t="str">
        <f>VLOOKUP($DG134,Funktionsbezeichnungen,2,0)</f>
        <v>Kaufmännischer Mitarbeiter 5</v>
      </c>
      <c r="DN134" s="126">
        <f>+CP134</f>
        <v>5605</v>
      </c>
      <c r="DO134" s="156">
        <v>7</v>
      </c>
      <c r="DP134" s="126">
        <v>0</v>
      </c>
      <c r="DQ134" s="126" t="s">
        <v>955</v>
      </c>
      <c r="ES134" s="154">
        <v>9765</v>
      </c>
    </row>
    <row r="135" spans="1:150" s="126" customFormat="1" x14ac:dyDescent="0.2">
      <c r="A135" s="319"/>
      <c r="B135" s="319">
        <v>1</v>
      </c>
      <c r="C135" s="319">
        <f t="shared" si="107"/>
        <v>1</v>
      </c>
      <c r="D135" s="320"/>
      <c r="E135" s="320"/>
      <c r="F135" s="320"/>
      <c r="G135" s="319"/>
      <c r="H135" s="319"/>
      <c r="I135" s="320"/>
      <c r="J135" s="319"/>
      <c r="K135" s="320"/>
      <c r="L135" s="320">
        <v>1</v>
      </c>
      <c r="M135" s="320"/>
      <c r="N135" s="343"/>
      <c r="O135" s="343"/>
      <c r="P135" s="126" t="s">
        <v>357</v>
      </c>
      <c r="Q135" s="110" t="s">
        <v>1278</v>
      </c>
      <c r="R135" s="110" t="s">
        <v>368</v>
      </c>
      <c r="S135" s="27" t="s">
        <v>1277</v>
      </c>
      <c r="T135" s="21">
        <v>1964</v>
      </c>
      <c r="U135" s="28" t="s">
        <v>151</v>
      </c>
      <c r="V135" s="21">
        <v>1983</v>
      </c>
      <c r="W135" s="28"/>
      <c r="X135" s="138"/>
      <c r="Y135" s="287"/>
      <c r="Z135" s="25"/>
      <c r="AA135" s="284">
        <f t="shared" si="98"/>
        <v>35</v>
      </c>
      <c r="AB135" s="25" t="s">
        <v>414</v>
      </c>
      <c r="AC135" s="290">
        <v>2017</v>
      </c>
      <c r="AD135" s="21" t="s">
        <v>142</v>
      </c>
      <c r="AE135" s="304"/>
      <c r="AF135" s="16" t="s">
        <v>428</v>
      </c>
      <c r="AG135" s="318"/>
      <c r="CJ135" s="323" t="e">
        <f t="shared" si="106"/>
        <v>#N/A</v>
      </c>
      <c r="CK135" s="276" t="str">
        <f t="shared" si="94"/>
        <v>Halbeisen Gisela</v>
      </c>
      <c r="CL135" s="276"/>
      <c r="CM135" s="276">
        <f t="shared" si="95"/>
        <v>35</v>
      </c>
      <c r="CN135" s="276" t="str">
        <f t="shared" si="96"/>
        <v>E</v>
      </c>
      <c r="CO135" s="138" t="e">
        <f t="shared" si="97"/>
        <v>#N/A</v>
      </c>
      <c r="CP135" s="222">
        <v>7710</v>
      </c>
      <c r="CQ135" s="125">
        <v>112</v>
      </c>
      <c r="CR135" s="33">
        <f t="shared" si="90"/>
        <v>5</v>
      </c>
      <c r="CS135" s="83" t="str">
        <f t="shared" si="91"/>
        <v>Réceptionist / Telefonist / Service-Disponent 5</v>
      </c>
      <c r="CT135" s="125"/>
      <c r="CU135" s="33"/>
      <c r="CV135" s="83"/>
      <c r="CW135" s="125"/>
      <c r="CX135" s="33"/>
      <c r="CY135" s="83"/>
      <c r="CZ135" s="125"/>
      <c r="DA135" s="33"/>
      <c r="DB135" s="83"/>
      <c r="DC135" s="125"/>
      <c r="DD135" s="33"/>
      <c r="DE135" s="83"/>
      <c r="DF135" s="20"/>
      <c r="DG135" s="125"/>
      <c r="DH135" s="33"/>
      <c r="DI135" s="83"/>
      <c r="DN135" s="126">
        <f t="shared" si="65"/>
        <v>7710</v>
      </c>
      <c r="DO135" s="156">
        <v>6</v>
      </c>
      <c r="DP135" s="126">
        <v>0</v>
      </c>
      <c r="DQ135" s="126" t="s">
        <v>953</v>
      </c>
      <c r="ES135" s="154">
        <v>9740</v>
      </c>
    </row>
    <row r="136" spans="1:150" s="126" customFormat="1" x14ac:dyDescent="0.2">
      <c r="A136" s="319"/>
      <c r="B136" s="319">
        <v>1</v>
      </c>
      <c r="C136" s="319">
        <f t="shared" si="107"/>
        <v>1</v>
      </c>
      <c r="D136" s="320"/>
      <c r="E136" s="320"/>
      <c r="F136" s="320"/>
      <c r="G136" s="319"/>
      <c r="H136" s="319"/>
      <c r="I136" s="320"/>
      <c r="J136" s="319"/>
      <c r="K136" s="320"/>
      <c r="L136" s="320">
        <v>1</v>
      </c>
      <c r="M136" s="320"/>
      <c r="N136" s="343"/>
      <c r="O136" s="343"/>
      <c r="P136" s="126" t="s">
        <v>357</v>
      </c>
      <c r="Q136" s="110" t="s">
        <v>884</v>
      </c>
      <c r="R136" s="110" t="s">
        <v>368</v>
      </c>
      <c r="S136" s="27" t="s">
        <v>883</v>
      </c>
      <c r="T136" s="21">
        <v>1970</v>
      </c>
      <c r="U136" s="28" t="s">
        <v>264</v>
      </c>
      <c r="V136" s="21">
        <v>1987</v>
      </c>
      <c r="W136" s="25"/>
      <c r="X136" s="138"/>
      <c r="Y136" s="287"/>
      <c r="Z136" s="25"/>
      <c r="AA136" s="284">
        <f t="shared" si="98"/>
        <v>31</v>
      </c>
      <c r="AB136" s="25" t="s">
        <v>414</v>
      </c>
      <c r="AC136" s="290">
        <v>2002</v>
      </c>
      <c r="AD136" s="21" t="s">
        <v>142</v>
      </c>
      <c r="AE136" s="304"/>
      <c r="AF136" s="16" t="s">
        <v>428</v>
      </c>
      <c r="AG136" s="318"/>
      <c r="CJ136" s="126" t="str">
        <f t="shared" si="106"/>
        <v/>
      </c>
      <c r="CK136" s="126" t="str">
        <f t="shared" si="94"/>
        <v>Wirtz Christine</v>
      </c>
      <c r="CM136" s="126">
        <f t="shared" si="95"/>
        <v>31</v>
      </c>
      <c r="CN136" s="126" t="str">
        <f t="shared" si="96"/>
        <v>E</v>
      </c>
      <c r="CO136" s="138" t="str">
        <f t="shared" si="97"/>
        <v>E</v>
      </c>
      <c r="CP136" s="154">
        <v>5627</v>
      </c>
      <c r="CQ136" s="125">
        <v>112</v>
      </c>
      <c r="CR136" s="33">
        <f t="shared" si="90"/>
        <v>5</v>
      </c>
      <c r="CS136" s="83" t="str">
        <f t="shared" si="91"/>
        <v>Réceptionist / Telefonist / Service-Disponent 5</v>
      </c>
      <c r="CT136" s="125">
        <v>112</v>
      </c>
      <c r="CU136" s="33">
        <f t="shared" si="89"/>
        <v>5</v>
      </c>
      <c r="CV136" s="83" t="str">
        <f t="shared" si="88"/>
        <v>Réceptionist / Telefonist / Service-Disponent 5</v>
      </c>
      <c r="CW136" s="125">
        <v>112</v>
      </c>
      <c r="CX136" s="33">
        <f t="shared" ref="CX136:CX140" si="108">VLOOKUP($CW136,Funktionsbezeichnungen,3,0)</f>
        <v>5</v>
      </c>
      <c r="CY136" s="83" t="str">
        <f t="shared" ref="CY136:CY140" si="109">VLOOKUP($CW136,Funktionsbezeichnungen,2,0)</f>
        <v>Réceptionist / Telefonist / Service-Disponent 5</v>
      </c>
      <c r="CZ136" s="125">
        <v>112</v>
      </c>
      <c r="DA136" s="33">
        <f t="shared" si="100"/>
        <v>5</v>
      </c>
      <c r="DB136" s="83" t="str">
        <f t="shared" si="101"/>
        <v>Réceptionist / Telefonist / Service-Disponent 5</v>
      </c>
      <c r="DC136" s="125">
        <v>112</v>
      </c>
      <c r="DD136" s="33">
        <f t="shared" si="102"/>
        <v>5</v>
      </c>
      <c r="DE136" s="83" t="str">
        <f t="shared" si="103"/>
        <v>Réceptionist / Telefonist / Service-Disponent 5</v>
      </c>
      <c r="DF136" s="20"/>
      <c r="DG136" s="125">
        <v>112</v>
      </c>
      <c r="DH136" s="33">
        <f t="shared" si="104"/>
        <v>5</v>
      </c>
      <c r="DI136" s="83" t="str">
        <f t="shared" si="105"/>
        <v>Réceptionist / Telefonist / Service-Disponent 5</v>
      </c>
      <c r="DN136" s="126">
        <f t="shared" si="65"/>
        <v>5627</v>
      </c>
      <c r="DO136" s="156">
        <v>6</v>
      </c>
      <c r="DP136" s="126">
        <v>0</v>
      </c>
      <c r="DQ136" s="126" t="s">
        <v>953</v>
      </c>
      <c r="ES136" s="154">
        <v>9739</v>
      </c>
    </row>
    <row r="137" spans="1:150" s="126" customFormat="1" x14ac:dyDescent="0.25">
      <c r="A137" s="319"/>
      <c r="B137" s="319">
        <v>1</v>
      </c>
      <c r="C137" s="319" t="str">
        <f t="shared" si="107"/>
        <v/>
      </c>
      <c r="D137" s="320"/>
      <c r="E137" s="320"/>
      <c r="F137" s="320"/>
      <c r="G137" s="319"/>
      <c r="H137" s="319"/>
      <c r="I137" s="320"/>
      <c r="J137" s="319"/>
      <c r="K137" s="320"/>
      <c r="L137" s="320">
        <v>1</v>
      </c>
      <c r="M137" s="320"/>
      <c r="N137" s="343"/>
      <c r="O137" s="343"/>
      <c r="P137" s="126" t="s">
        <v>361</v>
      </c>
      <c r="Q137" s="110" t="s">
        <v>1237</v>
      </c>
      <c r="R137" s="110" t="s">
        <v>368</v>
      </c>
      <c r="S137" s="27" t="s">
        <v>1238</v>
      </c>
      <c r="T137" s="21">
        <v>1971</v>
      </c>
      <c r="U137" s="28" t="s">
        <v>1239</v>
      </c>
      <c r="V137" s="21">
        <v>1995</v>
      </c>
      <c r="W137" s="25" t="s">
        <v>1240</v>
      </c>
      <c r="X137" s="138">
        <v>2012</v>
      </c>
      <c r="Y137" s="389" t="s">
        <v>1547</v>
      </c>
      <c r="Z137" s="25"/>
      <c r="AA137" s="284">
        <f t="shared" si="98"/>
        <v>6</v>
      </c>
      <c r="AB137" s="25" t="s">
        <v>339</v>
      </c>
      <c r="AC137" s="290">
        <v>2017</v>
      </c>
      <c r="AD137" s="21" t="s">
        <v>142</v>
      </c>
      <c r="AE137" s="304"/>
      <c r="AF137" s="16" t="s">
        <v>425</v>
      </c>
      <c r="AG137" s="318"/>
      <c r="CJ137" s="323" t="e">
        <f t="shared" si="106"/>
        <v>#N/A</v>
      </c>
      <c r="CK137" s="276" t="str">
        <f t="shared" si="94"/>
        <v>Lazar Sonja</v>
      </c>
      <c r="CL137" s="276"/>
      <c r="CM137" s="126">
        <f t="shared" si="95"/>
        <v>6</v>
      </c>
      <c r="CN137" s="126" t="str">
        <f t="shared" si="96"/>
        <v>E</v>
      </c>
      <c r="CO137" s="138" t="e">
        <f t="shared" si="97"/>
        <v>#N/A</v>
      </c>
      <c r="CP137" s="222">
        <v>6767</v>
      </c>
      <c r="CQ137" s="125">
        <v>133</v>
      </c>
      <c r="CR137" s="33">
        <f t="shared" si="90"/>
        <v>6</v>
      </c>
      <c r="CS137" s="83" t="str">
        <f t="shared" si="91"/>
        <v>Kaufmännischer Mitarbeiter 6 / Gruppenchef 6</v>
      </c>
      <c r="CT137" s="125"/>
      <c r="CU137" s="33"/>
      <c r="CV137" s="83"/>
      <c r="CW137" s="125"/>
      <c r="CX137" s="33"/>
      <c r="CY137" s="83"/>
      <c r="CZ137" s="125"/>
      <c r="DA137" s="33"/>
      <c r="DB137" s="83"/>
      <c r="DC137" s="125"/>
      <c r="DD137" s="33"/>
      <c r="DE137" s="83"/>
      <c r="DF137" s="20"/>
      <c r="DG137" s="125"/>
      <c r="DH137" s="33"/>
      <c r="DI137" s="83"/>
      <c r="DN137" s="126">
        <f t="shared" si="65"/>
        <v>6767</v>
      </c>
      <c r="DO137" s="156">
        <v>6</v>
      </c>
      <c r="DP137" s="126">
        <v>0</v>
      </c>
      <c r="DQ137" s="126" t="s">
        <v>955</v>
      </c>
      <c r="ES137" s="154">
        <v>9740</v>
      </c>
      <c r="ET137" s="115"/>
    </row>
    <row r="138" spans="1:150" s="126" customFormat="1" x14ac:dyDescent="0.2">
      <c r="A138" s="319"/>
      <c r="B138" s="319">
        <v>1</v>
      </c>
      <c r="C138" s="319">
        <f t="shared" si="107"/>
        <v>1</v>
      </c>
      <c r="D138" s="320"/>
      <c r="E138" s="320"/>
      <c r="F138" s="320"/>
      <c r="G138" s="319"/>
      <c r="H138" s="319"/>
      <c r="I138" s="320"/>
      <c r="J138" s="319"/>
      <c r="K138" s="320"/>
      <c r="L138" s="320"/>
      <c r="M138" s="320">
        <v>1</v>
      </c>
      <c r="N138" s="343"/>
      <c r="O138" s="343"/>
      <c r="P138" s="126" t="s">
        <v>361</v>
      </c>
      <c r="Q138" s="110" t="s">
        <v>521</v>
      </c>
      <c r="R138" s="110" t="s">
        <v>367</v>
      </c>
      <c r="S138" s="27" t="s">
        <v>170</v>
      </c>
      <c r="T138" s="21">
        <v>1961</v>
      </c>
      <c r="U138" s="28" t="s">
        <v>169</v>
      </c>
      <c r="V138" s="21">
        <v>1980</v>
      </c>
      <c r="W138" s="25"/>
      <c r="X138" s="138"/>
      <c r="Y138" s="287"/>
      <c r="Z138" s="25"/>
      <c r="AA138" s="284">
        <f t="shared" si="98"/>
        <v>38</v>
      </c>
      <c r="AB138" s="25" t="s">
        <v>169</v>
      </c>
      <c r="AC138" s="290">
        <v>1993</v>
      </c>
      <c r="AD138" s="21" t="s">
        <v>142</v>
      </c>
      <c r="AE138" s="304"/>
      <c r="AF138" s="16" t="s">
        <v>429</v>
      </c>
      <c r="AG138" s="318"/>
      <c r="CJ138" s="126" t="str">
        <f t="shared" si="106"/>
        <v/>
      </c>
      <c r="CK138" s="126" t="str">
        <f t="shared" si="94"/>
        <v>Eilers Brigitte</v>
      </c>
      <c r="CM138" s="126">
        <f t="shared" si="95"/>
        <v>38</v>
      </c>
      <c r="CN138" s="126" t="str">
        <f t="shared" si="96"/>
        <v>E</v>
      </c>
      <c r="CO138" s="138" t="str">
        <f t="shared" si="97"/>
        <v>E</v>
      </c>
      <c r="CP138" s="154">
        <v>6740</v>
      </c>
      <c r="CQ138" s="125">
        <v>133</v>
      </c>
      <c r="CR138" s="33">
        <f t="shared" si="90"/>
        <v>6</v>
      </c>
      <c r="CS138" s="83" t="str">
        <f t="shared" si="91"/>
        <v>Kaufmännischer Mitarbeiter 6 / Gruppenchef 6</v>
      </c>
      <c r="CT138" s="125">
        <v>133</v>
      </c>
      <c r="CU138" s="33">
        <f t="shared" si="89"/>
        <v>6</v>
      </c>
      <c r="CV138" s="83" t="str">
        <f t="shared" si="88"/>
        <v>Kaufmännischer Mitarbeiter 6 / Gruppenchef 6</v>
      </c>
      <c r="CW138" s="125">
        <v>133</v>
      </c>
      <c r="CX138" s="33">
        <f t="shared" si="108"/>
        <v>6</v>
      </c>
      <c r="CY138" s="83" t="str">
        <f t="shared" si="109"/>
        <v>Kaufmännischer Mitarbeiter 6 / Gruppenchef 6</v>
      </c>
      <c r="CZ138" s="125">
        <v>133</v>
      </c>
      <c r="DA138" s="33">
        <f t="shared" si="100"/>
        <v>6</v>
      </c>
      <c r="DB138" s="83" t="str">
        <f t="shared" si="101"/>
        <v>Kaufmännischer Mitarbeiter 6 / Gruppenchef 6</v>
      </c>
      <c r="DC138" s="125">
        <v>133</v>
      </c>
      <c r="DD138" s="33">
        <f t="shared" si="102"/>
        <v>6</v>
      </c>
      <c r="DE138" s="83" t="str">
        <f t="shared" si="103"/>
        <v>Kaufmännischer Mitarbeiter 6 / Gruppenchef 6</v>
      </c>
      <c r="DF138" s="20"/>
      <c r="DG138" s="125">
        <v>133</v>
      </c>
      <c r="DH138" s="33">
        <f t="shared" si="104"/>
        <v>6</v>
      </c>
      <c r="DI138" s="83" t="str">
        <f t="shared" si="105"/>
        <v>Kaufmännischer Mitarbeiter 6 / Gruppenchef 6</v>
      </c>
      <c r="DN138" s="126">
        <f t="shared" si="65"/>
        <v>6740</v>
      </c>
      <c r="DO138" s="156">
        <v>6</v>
      </c>
      <c r="DP138" s="126">
        <v>0</v>
      </c>
      <c r="DQ138" s="324" t="s">
        <v>977</v>
      </c>
      <c r="ES138" s="154">
        <v>9742</v>
      </c>
    </row>
    <row r="139" spans="1:150" s="126" customFormat="1" x14ac:dyDescent="0.2">
      <c r="A139" s="319"/>
      <c r="B139" s="319">
        <v>1</v>
      </c>
      <c r="C139" s="319">
        <f t="shared" si="107"/>
        <v>1</v>
      </c>
      <c r="D139" s="320"/>
      <c r="E139" s="320"/>
      <c r="F139" s="320"/>
      <c r="G139" s="319"/>
      <c r="H139" s="319"/>
      <c r="I139" s="320"/>
      <c r="J139" s="319"/>
      <c r="K139" s="320"/>
      <c r="L139" s="320"/>
      <c r="M139" s="320">
        <v>1</v>
      </c>
      <c r="N139" s="343"/>
      <c r="O139" s="343"/>
      <c r="P139" s="126" t="s">
        <v>361</v>
      </c>
      <c r="Q139" s="110" t="s">
        <v>519</v>
      </c>
      <c r="R139" s="110" t="s">
        <v>367</v>
      </c>
      <c r="S139" s="27" t="s">
        <v>911</v>
      </c>
      <c r="T139" s="21">
        <v>1969</v>
      </c>
      <c r="U139" s="28" t="s">
        <v>245</v>
      </c>
      <c r="V139" s="21">
        <v>1988</v>
      </c>
      <c r="W139" s="25"/>
      <c r="X139" s="138"/>
      <c r="Y139" s="287"/>
      <c r="Z139" s="25"/>
      <c r="AA139" s="284">
        <f t="shared" si="98"/>
        <v>30</v>
      </c>
      <c r="AB139" s="25" t="s">
        <v>169</v>
      </c>
      <c r="AC139" s="290">
        <v>2007</v>
      </c>
      <c r="AD139" s="21" t="s">
        <v>142</v>
      </c>
      <c r="AE139" s="304"/>
      <c r="AF139" s="16" t="s">
        <v>429</v>
      </c>
      <c r="AG139" s="318"/>
      <c r="CJ139" s="126" t="str">
        <f t="shared" si="106"/>
        <v/>
      </c>
      <c r="CK139" s="126" t="str">
        <f t="shared" si="94"/>
        <v>Barth Sandra</v>
      </c>
      <c r="CM139" s="126">
        <f t="shared" si="95"/>
        <v>30</v>
      </c>
      <c r="CN139" s="126" t="str">
        <f t="shared" si="96"/>
        <v>E</v>
      </c>
      <c r="CO139" s="138" t="str">
        <f t="shared" si="97"/>
        <v>E</v>
      </c>
      <c r="CP139" s="154">
        <v>7701</v>
      </c>
      <c r="CQ139" s="125">
        <v>132</v>
      </c>
      <c r="CR139" s="33">
        <f t="shared" si="90"/>
        <v>5</v>
      </c>
      <c r="CS139" s="83" t="str">
        <f t="shared" si="91"/>
        <v>Kaufmännischer Mitarbeiter 5</v>
      </c>
      <c r="CT139" s="125">
        <v>132</v>
      </c>
      <c r="CU139" s="33">
        <f t="shared" si="89"/>
        <v>5</v>
      </c>
      <c r="CV139" s="83" t="str">
        <f t="shared" si="88"/>
        <v>Kaufmännischer Mitarbeiter 5</v>
      </c>
      <c r="CW139" s="125">
        <v>132</v>
      </c>
      <c r="CX139" s="33">
        <f t="shared" si="108"/>
        <v>5</v>
      </c>
      <c r="CY139" s="83" t="str">
        <f t="shared" si="109"/>
        <v>Kaufmännischer Mitarbeiter 5</v>
      </c>
      <c r="CZ139" s="125">
        <v>132</v>
      </c>
      <c r="DA139" s="33">
        <f t="shared" si="100"/>
        <v>5</v>
      </c>
      <c r="DB139" s="83" t="str">
        <f t="shared" si="101"/>
        <v>Kaufmännischer Mitarbeiter 5</v>
      </c>
      <c r="DC139" s="125">
        <v>132</v>
      </c>
      <c r="DD139" s="33">
        <f t="shared" si="102"/>
        <v>5</v>
      </c>
      <c r="DE139" s="83" t="str">
        <f t="shared" si="103"/>
        <v>Kaufmännischer Mitarbeiter 5</v>
      </c>
      <c r="DF139" s="20"/>
      <c r="DG139" s="125">
        <v>132</v>
      </c>
      <c r="DH139" s="33">
        <f t="shared" si="104"/>
        <v>5</v>
      </c>
      <c r="DI139" s="83" t="str">
        <f t="shared" si="105"/>
        <v>Kaufmännischer Mitarbeiter 5</v>
      </c>
      <c r="DN139" s="126">
        <f t="shared" ref="DN139:DN140" si="110">+CP139</f>
        <v>7701</v>
      </c>
      <c r="DO139" s="156">
        <v>7</v>
      </c>
      <c r="DP139" s="126">
        <v>0</v>
      </c>
      <c r="DQ139" s="324" t="s">
        <v>977</v>
      </c>
      <c r="ES139" s="154">
        <v>9740</v>
      </c>
    </row>
    <row r="140" spans="1:150" s="126" customFormat="1" x14ac:dyDescent="0.2">
      <c r="A140" s="319"/>
      <c r="B140" s="319"/>
      <c r="C140" s="319">
        <f t="shared" si="107"/>
        <v>1</v>
      </c>
      <c r="D140" s="320"/>
      <c r="E140" s="320"/>
      <c r="F140" s="320"/>
      <c r="G140" s="319"/>
      <c r="H140" s="319"/>
      <c r="I140" s="320"/>
      <c r="J140" s="319"/>
      <c r="K140" s="320"/>
      <c r="L140" s="320"/>
      <c r="M140" s="320">
        <v>1</v>
      </c>
      <c r="N140" s="343"/>
      <c r="O140" s="343"/>
      <c r="P140" s="126" t="s">
        <v>359</v>
      </c>
      <c r="Q140" s="110" t="s">
        <v>522</v>
      </c>
      <c r="R140" s="110" t="s">
        <v>367</v>
      </c>
      <c r="S140" s="27" t="s">
        <v>171</v>
      </c>
      <c r="T140" s="21">
        <v>1960</v>
      </c>
      <c r="U140" s="28"/>
      <c r="V140" s="21">
        <v>1984</v>
      </c>
      <c r="W140" s="25"/>
      <c r="X140" s="138"/>
      <c r="Y140" s="287"/>
      <c r="Z140" s="25"/>
      <c r="AA140" s="284">
        <f t="shared" si="98"/>
        <v>34</v>
      </c>
      <c r="AB140" s="25" t="s">
        <v>172</v>
      </c>
      <c r="AC140" s="290">
        <v>1992</v>
      </c>
      <c r="AD140" s="21" t="s">
        <v>147</v>
      </c>
      <c r="AE140" s="304"/>
      <c r="AF140" s="16" t="s">
        <v>430</v>
      </c>
      <c r="AG140" s="318"/>
      <c r="CJ140" s="126" t="str">
        <f t="shared" si="106"/>
        <v/>
      </c>
      <c r="CK140" s="126" t="str">
        <f t="shared" si="94"/>
        <v>Schurrer Gabriel</v>
      </c>
      <c r="CM140" s="126">
        <f t="shared" si="95"/>
        <v>34</v>
      </c>
      <c r="CN140" s="126" t="str">
        <f t="shared" si="96"/>
        <v>F</v>
      </c>
      <c r="CO140" s="138" t="str">
        <f t="shared" si="97"/>
        <v>F</v>
      </c>
      <c r="CP140" s="154">
        <v>7654</v>
      </c>
      <c r="CQ140" s="125">
        <v>614</v>
      </c>
      <c r="CR140" s="33">
        <f t="shared" si="90"/>
        <v>4</v>
      </c>
      <c r="CS140" s="83" t="str">
        <f t="shared" si="91"/>
        <v>Laborassistenz 4</v>
      </c>
      <c r="CT140" s="125">
        <v>614</v>
      </c>
      <c r="CU140" s="33">
        <f t="shared" si="89"/>
        <v>4</v>
      </c>
      <c r="CV140" s="83" t="str">
        <f t="shared" si="88"/>
        <v>Laborassistenz 4</v>
      </c>
      <c r="CW140" s="125">
        <v>614</v>
      </c>
      <c r="CX140" s="33">
        <f t="shared" si="108"/>
        <v>4</v>
      </c>
      <c r="CY140" s="83" t="str">
        <f t="shared" si="109"/>
        <v>Laborassistenz 4</v>
      </c>
      <c r="CZ140" s="125">
        <v>614</v>
      </c>
      <c r="DA140" s="33">
        <f t="shared" si="100"/>
        <v>4</v>
      </c>
      <c r="DB140" s="83" t="str">
        <f t="shared" si="101"/>
        <v>Laborassistenz 4</v>
      </c>
      <c r="DC140" s="125">
        <v>614</v>
      </c>
      <c r="DD140" s="33">
        <f t="shared" si="102"/>
        <v>4</v>
      </c>
      <c r="DE140" s="83" t="str">
        <f t="shared" si="103"/>
        <v>Laborassistenz 4</v>
      </c>
      <c r="DF140" s="20"/>
      <c r="DG140" s="125">
        <v>614</v>
      </c>
      <c r="DH140" s="33">
        <f t="shared" si="104"/>
        <v>4</v>
      </c>
      <c r="DI140" s="83" t="str">
        <f t="shared" si="105"/>
        <v>Laborassistenz 4</v>
      </c>
      <c r="DN140" s="126">
        <f t="shared" si="110"/>
        <v>7654</v>
      </c>
      <c r="DO140" s="156">
        <v>7</v>
      </c>
      <c r="DP140" s="126">
        <v>0</v>
      </c>
      <c r="DQ140" s="126" t="s">
        <v>963</v>
      </c>
      <c r="ES140" s="154">
        <v>9740</v>
      </c>
    </row>
    <row r="141" spans="1:150" s="115" customFormat="1" x14ac:dyDescent="0.25">
      <c r="A141" s="319"/>
      <c r="B141" s="319"/>
      <c r="C141" s="319" t="str">
        <f t="shared" si="107"/>
        <v/>
      </c>
      <c r="D141" s="320"/>
      <c r="E141" s="320"/>
      <c r="F141" s="320"/>
      <c r="G141" s="319"/>
      <c r="H141" s="319"/>
      <c r="I141" s="320"/>
      <c r="J141" s="319"/>
      <c r="K141" s="320"/>
      <c r="L141" s="320"/>
      <c r="M141" s="320"/>
      <c r="N141" s="343"/>
      <c r="O141" s="343">
        <v>1</v>
      </c>
      <c r="P141" s="126" t="s">
        <v>361</v>
      </c>
      <c r="Q141" s="110" t="s">
        <v>1502</v>
      </c>
      <c r="R141" s="110" t="s">
        <v>1513</v>
      </c>
      <c r="S141" s="27" t="s">
        <v>1500</v>
      </c>
      <c r="T141" s="21">
        <v>1987</v>
      </c>
      <c r="U141" s="28" t="s">
        <v>248</v>
      </c>
      <c r="V141" s="21"/>
      <c r="W141" s="25"/>
      <c r="X141" s="138"/>
      <c r="Y141" s="287"/>
      <c r="Z141" s="25"/>
      <c r="AA141" s="21"/>
      <c r="AB141" s="25" t="s">
        <v>248</v>
      </c>
      <c r="AC141" s="290">
        <v>2018</v>
      </c>
      <c r="AD141" s="21" t="s">
        <v>149</v>
      </c>
      <c r="AE141" s="304"/>
      <c r="AF141" s="285" t="s">
        <v>1078</v>
      </c>
      <c r="AG141" s="318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 t="str">
        <f t="shared" si="106"/>
        <v/>
      </c>
      <c r="CK141" s="126" t="str">
        <f t="shared" si="94"/>
        <v>Markovic Maja</v>
      </c>
      <c r="CL141" s="126"/>
      <c r="CO141" s="138"/>
      <c r="CP141" s="154">
        <v>9740</v>
      </c>
      <c r="CQ141" s="125"/>
      <c r="CR141" s="33"/>
      <c r="CS141" s="83"/>
      <c r="CT141" s="125"/>
      <c r="CU141" s="33"/>
      <c r="CV141" s="83"/>
      <c r="CW141" s="125"/>
      <c r="CX141" s="33"/>
      <c r="CY141" s="83"/>
      <c r="CZ141" s="125"/>
      <c r="DA141" s="33"/>
      <c r="DB141" s="83"/>
      <c r="DC141" s="125"/>
      <c r="DD141" s="33"/>
      <c r="DE141" s="83"/>
      <c r="DF141" s="20"/>
      <c r="DG141" s="33"/>
      <c r="DH141" s="33"/>
      <c r="DI141" s="83"/>
      <c r="DJ141" s="145"/>
      <c r="DK141" s="145"/>
      <c r="ES141" s="154">
        <v>9739</v>
      </c>
      <c r="ET141" s="126"/>
    </row>
    <row r="142" spans="1:150" s="126" customFormat="1" x14ac:dyDescent="0.2">
      <c r="A142" s="319"/>
      <c r="B142" s="319"/>
      <c r="C142" s="319" t="str">
        <f t="shared" si="107"/>
        <v/>
      </c>
      <c r="D142" s="320"/>
      <c r="E142" s="320"/>
      <c r="F142" s="320"/>
      <c r="G142" s="319"/>
      <c r="H142" s="319"/>
      <c r="I142" s="320"/>
      <c r="J142" s="319"/>
      <c r="K142" s="320">
        <v>1</v>
      </c>
      <c r="L142" s="320"/>
      <c r="M142" s="320"/>
      <c r="N142" s="343"/>
      <c r="O142" s="343"/>
      <c r="P142" s="126" t="s">
        <v>1303</v>
      </c>
      <c r="Q142" s="110" t="s">
        <v>1092</v>
      </c>
      <c r="R142" s="110" t="s">
        <v>1513</v>
      </c>
      <c r="S142" s="27" t="s">
        <v>1578</v>
      </c>
      <c r="T142" s="21">
        <v>1998</v>
      </c>
      <c r="U142" s="28" t="s">
        <v>628</v>
      </c>
      <c r="V142" s="21"/>
      <c r="W142" s="25"/>
      <c r="X142" s="138"/>
      <c r="Y142" s="287"/>
      <c r="Z142" s="25" t="s">
        <v>173</v>
      </c>
      <c r="AA142" s="21"/>
      <c r="AB142" s="25" t="s">
        <v>1268</v>
      </c>
      <c r="AC142" s="290">
        <v>2014</v>
      </c>
      <c r="AD142" s="21" t="s">
        <v>175</v>
      </c>
      <c r="AE142" s="304"/>
      <c r="AF142" s="16" t="s">
        <v>381</v>
      </c>
      <c r="AG142" s="318"/>
      <c r="CJ142" s="126" t="str">
        <f t="shared" si="106"/>
        <v/>
      </c>
      <c r="CK142" s="126" t="str">
        <f t="shared" si="94"/>
        <v>Tahiri Florian</v>
      </c>
      <c r="CO142" s="138"/>
      <c r="CP142" s="154">
        <v>9740</v>
      </c>
      <c r="CQ142" s="125"/>
      <c r="CR142" s="33"/>
      <c r="CS142" s="83"/>
      <c r="CT142" s="125"/>
      <c r="CU142" s="33"/>
      <c r="CV142" s="83"/>
      <c r="CW142" s="125"/>
      <c r="CX142" s="33"/>
      <c r="CY142" s="83"/>
      <c r="CZ142" s="125"/>
      <c r="DA142" s="33"/>
      <c r="DB142" s="83"/>
      <c r="DC142" s="125"/>
      <c r="DD142" s="33"/>
      <c r="DE142" s="83"/>
      <c r="DF142" s="20"/>
      <c r="DG142" s="33"/>
      <c r="DH142" s="33"/>
      <c r="DI142" s="83"/>
      <c r="DN142" s="126">
        <f>+CP142</f>
        <v>9740</v>
      </c>
      <c r="DO142" s="156">
        <v>8</v>
      </c>
      <c r="DP142" s="126">
        <v>0</v>
      </c>
      <c r="DQ142" s="324" t="s">
        <v>976</v>
      </c>
      <c r="ES142" s="154">
        <v>9750</v>
      </c>
    </row>
    <row r="143" spans="1:150" s="126" customFormat="1" x14ac:dyDescent="0.2">
      <c r="A143" s="319"/>
      <c r="B143" s="319"/>
      <c r="C143" s="319" t="str">
        <f t="shared" si="107"/>
        <v/>
      </c>
      <c r="D143" s="320"/>
      <c r="E143" s="320"/>
      <c r="F143" s="320"/>
      <c r="G143" s="319"/>
      <c r="H143" s="319"/>
      <c r="I143" s="320"/>
      <c r="J143" s="319"/>
      <c r="K143" s="320">
        <v>1</v>
      </c>
      <c r="L143" s="320"/>
      <c r="M143" s="320"/>
      <c r="N143" s="343"/>
      <c r="O143" s="343"/>
      <c r="P143" s="126" t="s">
        <v>1301</v>
      </c>
      <c r="Q143" s="110" t="s">
        <v>1162</v>
      </c>
      <c r="R143" s="110" t="s">
        <v>1513</v>
      </c>
      <c r="S143" s="27" t="s">
        <v>1160</v>
      </c>
      <c r="T143" s="21">
        <v>1999</v>
      </c>
      <c r="U143" s="28" t="s">
        <v>628</v>
      </c>
      <c r="V143" s="21"/>
      <c r="W143" s="25"/>
      <c r="X143" s="138"/>
      <c r="Y143" s="287"/>
      <c r="Z143" s="25" t="s">
        <v>173</v>
      </c>
      <c r="AA143" s="21"/>
      <c r="AB143" s="25" t="s">
        <v>1268</v>
      </c>
      <c r="AC143" s="290">
        <v>2015</v>
      </c>
      <c r="AD143" s="21" t="s">
        <v>175</v>
      </c>
      <c r="AE143" s="304"/>
      <c r="AF143" s="16" t="s">
        <v>381</v>
      </c>
      <c r="AG143" s="318"/>
      <c r="CJ143" s="126" t="str">
        <f t="shared" si="106"/>
        <v/>
      </c>
      <c r="CK143" s="126" t="str">
        <f t="shared" si="94"/>
        <v>Hirsbrunner Nico</v>
      </c>
      <c r="CO143" s="138"/>
      <c r="CP143" s="154">
        <v>9740</v>
      </c>
      <c r="CQ143" s="125"/>
      <c r="CR143" s="33"/>
      <c r="CS143" s="83"/>
      <c r="CT143" s="125"/>
      <c r="CU143" s="33"/>
      <c r="CV143" s="83"/>
      <c r="CW143" s="125"/>
      <c r="CX143" s="33"/>
      <c r="CY143" s="83"/>
      <c r="CZ143" s="125"/>
      <c r="DA143" s="33"/>
      <c r="DB143" s="83"/>
      <c r="DC143" s="125"/>
      <c r="DD143" s="33"/>
      <c r="DE143" s="83"/>
      <c r="DF143" s="20"/>
      <c r="DG143" s="33"/>
      <c r="DH143" s="33"/>
      <c r="DI143" s="83"/>
      <c r="DN143" s="126">
        <f t="shared" ref="DN143:DN150" si="111">+CP143</f>
        <v>9740</v>
      </c>
      <c r="DO143" s="156">
        <v>8</v>
      </c>
      <c r="DP143" s="126">
        <v>0</v>
      </c>
      <c r="DQ143" s="324" t="s">
        <v>976</v>
      </c>
      <c r="ES143" s="154">
        <v>9752</v>
      </c>
    </row>
    <row r="144" spans="1:150" s="126" customFormat="1" x14ac:dyDescent="0.2">
      <c r="A144" s="319"/>
      <c r="B144" s="319"/>
      <c r="C144" s="319" t="str">
        <f t="shared" si="107"/>
        <v/>
      </c>
      <c r="D144" s="320"/>
      <c r="E144" s="320"/>
      <c r="F144" s="320"/>
      <c r="G144" s="319"/>
      <c r="H144" s="319"/>
      <c r="I144" s="320"/>
      <c r="J144" s="319"/>
      <c r="K144" s="320">
        <v>1</v>
      </c>
      <c r="L144" s="320"/>
      <c r="M144" s="320"/>
      <c r="N144" s="343"/>
      <c r="O144" s="343"/>
      <c r="P144" s="126" t="s">
        <v>358</v>
      </c>
      <c r="Q144" s="110" t="s">
        <v>1161</v>
      </c>
      <c r="R144" s="110" t="s">
        <v>1513</v>
      </c>
      <c r="S144" s="27" t="s">
        <v>1159</v>
      </c>
      <c r="T144" s="21">
        <v>1998</v>
      </c>
      <c r="U144" s="28" t="s">
        <v>628</v>
      </c>
      <c r="V144" s="21"/>
      <c r="W144" s="25"/>
      <c r="X144" s="138"/>
      <c r="Y144" s="287"/>
      <c r="Z144" s="25" t="s">
        <v>173</v>
      </c>
      <c r="AA144" s="21"/>
      <c r="AB144" s="25" t="s">
        <v>1268</v>
      </c>
      <c r="AC144" s="290">
        <v>2015</v>
      </c>
      <c r="AD144" s="21" t="s">
        <v>175</v>
      </c>
      <c r="AE144" s="304"/>
      <c r="AF144" s="16" t="s">
        <v>381</v>
      </c>
      <c r="AG144" s="318"/>
      <c r="CJ144" s="126" t="str">
        <f t="shared" si="106"/>
        <v/>
      </c>
      <c r="CK144" s="126" t="str">
        <f t="shared" si="94"/>
        <v>Christ Florian</v>
      </c>
      <c r="CO144" s="138"/>
      <c r="CP144" s="154">
        <v>9739</v>
      </c>
      <c r="CQ144" s="125"/>
      <c r="CR144" s="33"/>
      <c r="CS144" s="83"/>
      <c r="CT144" s="125"/>
      <c r="CU144" s="33"/>
      <c r="CV144" s="83"/>
      <c r="CW144" s="125"/>
      <c r="CX144" s="33"/>
      <c r="CY144" s="83"/>
      <c r="CZ144" s="125"/>
      <c r="DA144" s="33"/>
      <c r="DB144" s="83"/>
      <c r="DC144" s="125"/>
      <c r="DD144" s="33"/>
      <c r="DE144" s="83"/>
      <c r="DF144" s="20"/>
      <c r="DG144" s="33"/>
      <c r="DH144" s="33"/>
      <c r="DI144" s="83"/>
      <c r="DN144" s="126">
        <f t="shared" si="111"/>
        <v>9739</v>
      </c>
      <c r="DO144" s="156">
        <v>8</v>
      </c>
      <c r="DP144" s="126">
        <v>0</v>
      </c>
      <c r="DQ144" s="324" t="s">
        <v>976</v>
      </c>
      <c r="EJ144" s="145"/>
    </row>
    <row r="145" spans="1:150" s="126" customFormat="1" x14ac:dyDescent="0.25">
      <c r="A145" s="319"/>
      <c r="B145" s="319"/>
      <c r="C145" s="319" t="str">
        <f t="shared" si="107"/>
        <v/>
      </c>
      <c r="D145" s="320"/>
      <c r="E145" s="320"/>
      <c r="F145" s="320"/>
      <c r="G145" s="319"/>
      <c r="H145" s="319"/>
      <c r="I145" s="320"/>
      <c r="J145" s="319"/>
      <c r="K145" s="320">
        <v>1</v>
      </c>
      <c r="L145" s="320"/>
      <c r="M145" s="320"/>
      <c r="N145" s="343"/>
      <c r="O145" s="343"/>
      <c r="P145" s="126" t="s">
        <v>1301</v>
      </c>
      <c r="Q145" s="110" t="s">
        <v>1163</v>
      </c>
      <c r="R145" s="110" t="s">
        <v>1513</v>
      </c>
      <c r="S145" s="27" t="s">
        <v>1164</v>
      </c>
      <c r="T145" s="21">
        <v>1997</v>
      </c>
      <c r="U145" s="28" t="s">
        <v>1566</v>
      </c>
      <c r="V145" s="21"/>
      <c r="W145" s="25"/>
      <c r="X145" s="138"/>
      <c r="Y145" s="287"/>
      <c r="Z145" s="25" t="s">
        <v>173</v>
      </c>
      <c r="AA145" s="21"/>
      <c r="AB145" s="25" t="s">
        <v>1268</v>
      </c>
      <c r="AC145" s="290">
        <v>2015</v>
      </c>
      <c r="AD145" s="21" t="s">
        <v>175</v>
      </c>
      <c r="AE145" s="304"/>
      <c r="AF145" s="16" t="s">
        <v>381</v>
      </c>
      <c r="AG145" s="318"/>
      <c r="CJ145" s="126" t="str">
        <f t="shared" si="106"/>
        <v/>
      </c>
      <c r="CK145" s="126" t="str">
        <f t="shared" si="94"/>
        <v>Sivasundaram Aschveni</v>
      </c>
      <c r="CO145" s="138"/>
      <c r="CP145" s="154">
        <v>9751</v>
      </c>
      <c r="CQ145" s="125"/>
      <c r="CR145" s="33"/>
      <c r="CS145" s="83"/>
      <c r="CT145" s="125"/>
      <c r="CU145" s="33"/>
      <c r="CV145" s="83"/>
      <c r="CW145" s="125"/>
      <c r="CX145" s="33"/>
      <c r="CY145" s="83"/>
      <c r="CZ145" s="125"/>
      <c r="DA145" s="33"/>
      <c r="DB145" s="83"/>
      <c r="DC145" s="125"/>
      <c r="DD145" s="33"/>
      <c r="DE145" s="83"/>
      <c r="DF145" s="20"/>
      <c r="DG145" s="33"/>
      <c r="DH145" s="33"/>
      <c r="DI145" s="83"/>
      <c r="DN145" s="126">
        <f>+CP145</f>
        <v>9751</v>
      </c>
      <c r="DO145" s="156">
        <v>8</v>
      </c>
      <c r="DP145" s="126">
        <v>0</v>
      </c>
      <c r="DQ145" s="324" t="s">
        <v>976</v>
      </c>
      <c r="EJ145" s="145"/>
      <c r="ES145" s="115"/>
      <c r="ET145" s="115"/>
    </row>
    <row r="146" spans="1:150" s="126" customFormat="1" x14ac:dyDescent="0.25">
      <c r="A146" s="319"/>
      <c r="B146" s="319"/>
      <c r="C146" s="319" t="str">
        <f t="shared" si="107"/>
        <v/>
      </c>
      <c r="D146" s="320"/>
      <c r="E146" s="320"/>
      <c r="F146" s="320"/>
      <c r="G146" s="319"/>
      <c r="H146" s="319"/>
      <c r="I146" s="320"/>
      <c r="J146" s="319"/>
      <c r="K146" s="320">
        <v>1</v>
      </c>
      <c r="L146" s="320"/>
      <c r="M146" s="320"/>
      <c r="N146" s="343"/>
      <c r="O146" s="343"/>
      <c r="P146" s="126" t="s">
        <v>361</v>
      </c>
      <c r="Q146" s="110" t="s">
        <v>1208</v>
      </c>
      <c r="R146" s="110" t="s">
        <v>1513</v>
      </c>
      <c r="S146" s="27" t="s">
        <v>1205</v>
      </c>
      <c r="T146" s="21">
        <v>1996</v>
      </c>
      <c r="U146" s="28" t="s">
        <v>628</v>
      </c>
      <c r="V146" s="21"/>
      <c r="W146" s="25"/>
      <c r="X146" s="138"/>
      <c r="Y146" s="287"/>
      <c r="Z146" s="25" t="s">
        <v>173</v>
      </c>
      <c r="AA146" s="21"/>
      <c r="AB146" s="25" t="s">
        <v>1268</v>
      </c>
      <c r="AC146" s="290">
        <v>2016</v>
      </c>
      <c r="AD146" s="21" t="s">
        <v>175</v>
      </c>
      <c r="AE146" s="304"/>
      <c r="AF146" s="16" t="s">
        <v>381</v>
      </c>
      <c r="AG146" s="318"/>
      <c r="CJ146" s="126" t="str">
        <f t="shared" si="106"/>
        <v/>
      </c>
      <c r="CK146" s="126" t="str">
        <f t="shared" si="94"/>
        <v>Leuch Georges</v>
      </c>
      <c r="CO146" s="138"/>
      <c r="CP146" s="154">
        <v>9750</v>
      </c>
      <c r="CQ146" s="125"/>
      <c r="CR146" s="33"/>
      <c r="CS146" s="83"/>
      <c r="CT146" s="125"/>
      <c r="CU146" s="33"/>
      <c r="CV146" s="83"/>
      <c r="CW146" s="125"/>
      <c r="CX146" s="33"/>
      <c r="CY146" s="83"/>
      <c r="CZ146" s="125"/>
      <c r="DA146" s="33"/>
      <c r="DB146" s="83"/>
      <c r="DC146" s="125"/>
      <c r="DD146" s="33"/>
      <c r="DE146" s="83"/>
      <c r="DF146" s="20"/>
      <c r="DG146" s="33"/>
      <c r="DH146" s="33"/>
      <c r="DI146" s="83"/>
      <c r="DN146" s="126">
        <f>+CP146</f>
        <v>9750</v>
      </c>
      <c r="DO146" s="156">
        <v>8</v>
      </c>
      <c r="DP146" s="126">
        <v>0</v>
      </c>
      <c r="DQ146" s="324" t="s">
        <v>976</v>
      </c>
      <c r="EJ146" s="145"/>
      <c r="ES146" s="115"/>
      <c r="ET146" s="115"/>
    </row>
    <row r="147" spans="1:150" s="126" customFormat="1" x14ac:dyDescent="0.25">
      <c r="A147" s="319"/>
      <c r="B147" s="319"/>
      <c r="C147" s="319" t="str">
        <f t="shared" si="107"/>
        <v/>
      </c>
      <c r="D147" s="320"/>
      <c r="E147" s="320"/>
      <c r="F147" s="320"/>
      <c r="G147" s="319"/>
      <c r="H147" s="319"/>
      <c r="I147" s="320"/>
      <c r="J147" s="319"/>
      <c r="K147" s="320">
        <v>1</v>
      </c>
      <c r="L147" s="320"/>
      <c r="M147" s="320"/>
      <c r="N147" s="343"/>
      <c r="O147" s="343"/>
      <c r="P147" s="126" t="s">
        <v>358</v>
      </c>
      <c r="Q147" s="110" t="s">
        <v>1209</v>
      </c>
      <c r="R147" s="110" t="s">
        <v>1513</v>
      </c>
      <c r="S147" s="27" t="s">
        <v>1206</v>
      </c>
      <c r="T147" s="21">
        <v>2000</v>
      </c>
      <c r="U147" s="28" t="s">
        <v>628</v>
      </c>
      <c r="V147" s="21"/>
      <c r="W147" s="25"/>
      <c r="X147" s="138"/>
      <c r="Y147" s="287"/>
      <c r="Z147" s="25" t="s">
        <v>176</v>
      </c>
      <c r="AA147" s="21"/>
      <c r="AB147" s="25" t="s">
        <v>1268</v>
      </c>
      <c r="AC147" s="290">
        <v>2016</v>
      </c>
      <c r="AD147" s="21" t="s">
        <v>175</v>
      </c>
      <c r="AE147" s="304"/>
      <c r="AF147" s="16" t="s">
        <v>381</v>
      </c>
      <c r="AG147" s="318"/>
      <c r="CJ147" s="126" t="str">
        <f t="shared" si="106"/>
        <v/>
      </c>
      <c r="CK147" s="126" t="str">
        <f t="shared" si="94"/>
        <v>Boser Florian</v>
      </c>
      <c r="CO147" s="138"/>
      <c r="CP147" s="154">
        <v>9750</v>
      </c>
      <c r="CQ147" s="125"/>
      <c r="CR147" s="33"/>
      <c r="CS147" s="83"/>
      <c r="CT147" s="125"/>
      <c r="CU147" s="33"/>
      <c r="CV147" s="83"/>
      <c r="CW147" s="125"/>
      <c r="CX147" s="33"/>
      <c r="CY147" s="83"/>
      <c r="CZ147" s="125"/>
      <c r="DA147" s="33"/>
      <c r="DB147" s="83"/>
      <c r="DC147" s="125"/>
      <c r="DD147" s="33"/>
      <c r="DE147" s="83"/>
      <c r="DF147" s="20"/>
      <c r="DG147" s="33"/>
      <c r="DH147" s="33"/>
      <c r="DI147" s="83"/>
      <c r="DN147" s="126">
        <f t="shared" ref="DN147:DN148" si="112">+CP147</f>
        <v>9750</v>
      </c>
      <c r="DO147" s="156">
        <v>8</v>
      </c>
      <c r="DP147" s="126">
        <v>0</v>
      </c>
      <c r="DQ147" s="324" t="s">
        <v>976</v>
      </c>
      <c r="EJ147" s="145"/>
      <c r="ES147" s="115"/>
      <c r="ET147" s="115"/>
    </row>
    <row r="148" spans="1:150" s="126" customFormat="1" x14ac:dyDescent="0.25">
      <c r="A148" s="319"/>
      <c r="B148" s="319"/>
      <c r="C148" s="319" t="str">
        <f t="shared" si="107"/>
        <v/>
      </c>
      <c r="D148" s="320"/>
      <c r="E148" s="320"/>
      <c r="F148" s="320"/>
      <c r="G148" s="319"/>
      <c r="H148" s="319"/>
      <c r="I148" s="320"/>
      <c r="J148" s="319"/>
      <c r="K148" s="320">
        <v>1</v>
      </c>
      <c r="L148" s="320"/>
      <c r="M148" s="320"/>
      <c r="N148" s="343"/>
      <c r="O148" s="343"/>
      <c r="P148" s="126" t="s">
        <v>1303</v>
      </c>
      <c r="Q148" s="110" t="s">
        <v>1210</v>
      </c>
      <c r="R148" s="110" t="s">
        <v>1513</v>
      </c>
      <c r="S148" s="27" t="s">
        <v>1207</v>
      </c>
      <c r="T148" s="17">
        <v>1999</v>
      </c>
      <c r="U148" s="277" t="s">
        <v>628</v>
      </c>
      <c r="V148" s="17"/>
      <c r="W148" s="25"/>
      <c r="X148" s="138"/>
      <c r="Y148" s="287"/>
      <c r="Z148" s="25" t="s">
        <v>176</v>
      </c>
      <c r="AA148" s="21"/>
      <c r="AB148" s="25" t="s">
        <v>1268</v>
      </c>
      <c r="AC148" s="290">
        <v>2016</v>
      </c>
      <c r="AD148" s="21" t="s">
        <v>175</v>
      </c>
      <c r="AE148" s="304"/>
      <c r="AF148" s="16" t="s">
        <v>381</v>
      </c>
      <c r="AG148" s="318"/>
      <c r="CJ148" s="126" t="str">
        <f t="shared" si="106"/>
        <v/>
      </c>
      <c r="CK148" s="126" t="str">
        <f t="shared" si="94"/>
        <v>Kaupp Nicolas</v>
      </c>
      <c r="CO148" s="138"/>
      <c r="CP148" s="154">
        <v>9752</v>
      </c>
      <c r="CQ148" s="125"/>
      <c r="CR148" s="33"/>
      <c r="CS148" s="83"/>
      <c r="CT148" s="125"/>
      <c r="CU148" s="33"/>
      <c r="CV148" s="83"/>
      <c r="CW148" s="125"/>
      <c r="CX148" s="33"/>
      <c r="CY148" s="83"/>
      <c r="CZ148" s="125"/>
      <c r="DA148" s="33"/>
      <c r="DB148" s="83"/>
      <c r="DC148" s="125"/>
      <c r="DD148" s="33"/>
      <c r="DE148" s="83"/>
      <c r="DF148" s="20"/>
      <c r="DG148" s="33"/>
      <c r="DH148" s="33"/>
      <c r="DI148" s="83"/>
      <c r="DN148" s="126">
        <f t="shared" si="112"/>
        <v>9752</v>
      </c>
      <c r="DO148" s="156">
        <v>8</v>
      </c>
      <c r="DP148" s="126">
        <v>0</v>
      </c>
      <c r="DQ148" s="324" t="s">
        <v>976</v>
      </c>
      <c r="EJ148" s="145"/>
      <c r="ES148" s="115"/>
      <c r="ET148" s="115"/>
    </row>
    <row r="149" spans="1:150" s="126" customFormat="1" x14ac:dyDescent="0.25">
      <c r="A149" s="319"/>
      <c r="B149" s="319"/>
      <c r="C149" s="319" t="str">
        <f t="shared" si="107"/>
        <v/>
      </c>
      <c r="D149" s="320"/>
      <c r="E149" s="320"/>
      <c r="F149" s="320"/>
      <c r="G149" s="319"/>
      <c r="H149" s="319"/>
      <c r="I149" s="320"/>
      <c r="J149" s="319"/>
      <c r="K149" s="320">
        <v>1</v>
      </c>
      <c r="L149" s="320"/>
      <c r="M149" s="320"/>
      <c r="N149" s="343"/>
      <c r="O149" s="343"/>
      <c r="P149" s="126" t="s">
        <v>361</v>
      </c>
      <c r="Q149" s="110" t="s">
        <v>1266</v>
      </c>
      <c r="R149" s="110" t="s">
        <v>1513</v>
      </c>
      <c r="S149" s="27" t="s">
        <v>1264</v>
      </c>
      <c r="T149" s="17">
        <v>2000</v>
      </c>
      <c r="U149" s="28" t="s">
        <v>1566</v>
      </c>
      <c r="V149" s="17"/>
      <c r="W149" s="25"/>
      <c r="X149" s="138"/>
      <c r="Y149" s="287"/>
      <c r="Z149" s="25" t="s">
        <v>180</v>
      </c>
      <c r="AA149" s="21"/>
      <c r="AB149" s="25" t="s">
        <v>1268</v>
      </c>
      <c r="AC149" s="290">
        <v>2017</v>
      </c>
      <c r="AD149" s="21" t="s">
        <v>177</v>
      </c>
      <c r="AE149" s="304"/>
      <c r="AF149" s="16" t="s">
        <v>381</v>
      </c>
      <c r="AG149" s="318"/>
      <c r="CJ149" s="126" t="str">
        <f t="shared" si="106"/>
        <v/>
      </c>
      <c r="CK149" s="276" t="str">
        <f t="shared" si="94"/>
        <v>Tesan Laila</v>
      </c>
      <c r="CL149" s="276"/>
      <c r="CM149" s="276"/>
      <c r="CN149" s="276"/>
      <c r="CO149" s="138"/>
      <c r="CP149" s="222">
        <v>9776</v>
      </c>
      <c r="CQ149" s="125"/>
      <c r="CR149" s="33"/>
      <c r="CS149" s="83"/>
      <c r="CT149" s="125"/>
      <c r="CU149" s="33"/>
      <c r="CV149" s="83"/>
      <c r="CW149" s="125"/>
      <c r="CX149" s="33"/>
      <c r="CY149" s="83"/>
      <c r="CZ149" s="125"/>
      <c r="DA149" s="33"/>
      <c r="DB149" s="83"/>
      <c r="DC149" s="125"/>
      <c r="DD149" s="33"/>
      <c r="DE149" s="83"/>
      <c r="DF149" s="20"/>
      <c r="DG149" s="33"/>
      <c r="DH149" s="33"/>
      <c r="DI149" s="83"/>
      <c r="DN149" s="126">
        <f t="shared" si="111"/>
        <v>9776</v>
      </c>
      <c r="DO149" s="156">
        <v>8</v>
      </c>
      <c r="DP149" s="126">
        <v>0</v>
      </c>
      <c r="DQ149" s="324" t="s">
        <v>976</v>
      </c>
      <c r="EJ149" s="145"/>
      <c r="ES149" s="115"/>
      <c r="ET149" s="115"/>
    </row>
    <row r="150" spans="1:150" s="126" customFormat="1" x14ac:dyDescent="0.25">
      <c r="A150" s="319"/>
      <c r="B150" s="319"/>
      <c r="C150" s="319" t="str">
        <f t="shared" si="107"/>
        <v/>
      </c>
      <c r="D150" s="320"/>
      <c r="E150" s="320"/>
      <c r="F150" s="320"/>
      <c r="G150" s="319"/>
      <c r="H150" s="319"/>
      <c r="I150" s="320"/>
      <c r="J150" s="319"/>
      <c r="K150" s="320">
        <v>1</v>
      </c>
      <c r="L150" s="320"/>
      <c r="M150" s="320"/>
      <c r="N150" s="343"/>
      <c r="O150" s="343"/>
      <c r="P150" s="126" t="s">
        <v>359</v>
      </c>
      <c r="Q150" s="110" t="s">
        <v>1267</v>
      </c>
      <c r="R150" s="110" t="s">
        <v>1513</v>
      </c>
      <c r="S150" s="27" t="s">
        <v>1265</v>
      </c>
      <c r="T150" s="17">
        <v>2001</v>
      </c>
      <c r="U150" s="277" t="s">
        <v>628</v>
      </c>
      <c r="V150" s="17"/>
      <c r="W150" s="278"/>
      <c r="X150" s="301"/>
      <c r="Y150" s="287"/>
      <c r="Z150" s="278" t="s">
        <v>180</v>
      </c>
      <c r="AA150" s="17"/>
      <c r="AB150" s="278" t="s">
        <v>1268</v>
      </c>
      <c r="AC150" s="375">
        <v>2017</v>
      </c>
      <c r="AD150" s="17" t="s">
        <v>177</v>
      </c>
      <c r="AE150" s="304"/>
      <c r="AF150" s="16" t="s">
        <v>381</v>
      </c>
      <c r="AG150" s="318"/>
      <c r="CJ150" s="126" t="str">
        <f t="shared" si="106"/>
        <v/>
      </c>
      <c r="CK150" s="276" t="str">
        <f t="shared" si="94"/>
        <v>Davet Kilian</v>
      </c>
      <c r="CL150" s="276"/>
      <c r="CM150" s="276"/>
      <c r="CN150" s="276"/>
      <c r="CO150" s="138"/>
      <c r="CP150" s="222">
        <v>9775</v>
      </c>
      <c r="CQ150" s="125"/>
      <c r="CR150" s="33"/>
      <c r="CS150" s="83"/>
      <c r="CT150" s="125"/>
      <c r="CU150" s="33"/>
      <c r="CV150" s="83"/>
      <c r="CW150" s="125"/>
      <c r="CX150" s="33"/>
      <c r="CY150" s="83"/>
      <c r="CZ150" s="125"/>
      <c r="DA150" s="33"/>
      <c r="DB150" s="83"/>
      <c r="DC150" s="125"/>
      <c r="DD150" s="33"/>
      <c r="DE150" s="83"/>
      <c r="DF150" s="20"/>
      <c r="DG150" s="33"/>
      <c r="DH150" s="33"/>
      <c r="DI150" s="83"/>
      <c r="DN150" s="126">
        <f t="shared" si="111"/>
        <v>9775</v>
      </c>
      <c r="DO150" s="156">
        <v>8</v>
      </c>
      <c r="DP150" s="126">
        <v>0</v>
      </c>
      <c r="DQ150" s="324" t="s">
        <v>976</v>
      </c>
      <c r="EJ150" s="145"/>
      <c r="ES150" s="115"/>
      <c r="ET150" s="115"/>
    </row>
    <row r="151" spans="1:150" s="126" customFormat="1" x14ac:dyDescent="0.25">
      <c r="A151" s="319"/>
      <c r="B151" s="319"/>
      <c r="C151" s="319" t="str">
        <f t="shared" si="107"/>
        <v/>
      </c>
      <c r="D151" s="320"/>
      <c r="E151" s="320"/>
      <c r="F151" s="320"/>
      <c r="G151" s="319"/>
      <c r="H151" s="319"/>
      <c r="I151" s="320"/>
      <c r="J151" s="319"/>
      <c r="K151" s="320">
        <v>1</v>
      </c>
      <c r="L151" s="320"/>
      <c r="M151" s="320"/>
      <c r="N151" s="343"/>
      <c r="O151" s="343"/>
      <c r="P151" s="126" t="s">
        <v>361</v>
      </c>
      <c r="Q151" s="110" t="s">
        <v>1518</v>
      </c>
      <c r="R151" s="110" t="s">
        <v>1513</v>
      </c>
      <c r="S151" s="27" t="s">
        <v>1516</v>
      </c>
      <c r="T151" s="17">
        <v>1996</v>
      </c>
      <c r="U151" s="277" t="s">
        <v>628</v>
      </c>
      <c r="V151" s="17"/>
      <c r="W151" s="278"/>
      <c r="X151" s="301"/>
      <c r="Y151" s="287"/>
      <c r="Z151" s="278" t="s">
        <v>182</v>
      </c>
      <c r="AA151" s="17"/>
      <c r="AB151" s="278" t="s">
        <v>1268</v>
      </c>
      <c r="AC151" s="375">
        <v>2018</v>
      </c>
      <c r="AD151" s="17" t="s">
        <v>177</v>
      </c>
      <c r="AE151" s="304"/>
      <c r="AF151" s="16" t="s">
        <v>381</v>
      </c>
      <c r="AG151" s="318"/>
      <c r="CK151" s="276" t="str">
        <f t="shared" si="94"/>
        <v>Erdogan Mustafa</v>
      </c>
      <c r="CL151" s="276"/>
      <c r="CM151" s="276"/>
      <c r="CN151" s="276"/>
      <c r="CO151" s="138"/>
      <c r="CP151" s="276"/>
      <c r="CQ151" s="141"/>
      <c r="CR151" s="138"/>
      <c r="CT151" s="141"/>
      <c r="CU151" s="138"/>
      <c r="CW151" s="141"/>
      <c r="CX151" s="138"/>
      <c r="CZ151" s="141"/>
      <c r="DA151" s="138"/>
      <c r="DC151" s="141"/>
      <c r="DD151" s="138"/>
      <c r="DG151" s="138"/>
      <c r="DH151" s="138"/>
      <c r="DO151" s="156"/>
      <c r="DQ151" s="324"/>
      <c r="EJ151" s="145"/>
      <c r="ES151" s="115"/>
      <c r="ET151" s="115"/>
    </row>
    <row r="152" spans="1:150" s="126" customFormat="1" x14ac:dyDescent="0.25">
      <c r="A152" s="319"/>
      <c r="B152" s="319"/>
      <c r="C152" s="319" t="str">
        <f t="shared" si="107"/>
        <v/>
      </c>
      <c r="D152" s="320"/>
      <c r="E152" s="320"/>
      <c r="F152" s="320"/>
      <c r="G152" s="319"/>
      <c r="H152" s="319"/>
      <c r="I152" s="320"/>
      <c r="J152" s="319"/>
      <c r="K152" s="320">
        <v>1</v>
      </c>
      <c r="L152" s="320"/>
      <c r="M152" s="320"/>
      <c r="N152" s="343"/>
      <c r="O152" s="343"/>
      <c r="P152" s="126" t="s">
        <v>1303</v>
      </c>
      <c r="Q152" s="110" t="s">
        <v>1517</v>
      </c>
      <c r="R152" s="110" t="s">
        <v>1513</v>
      </c>
      <c r="S152" s="27" t="s">
        <v>1569</v>
      </c>
      <c r="T152" s="17">
        <v>2003</v>
      </c>
      <c r="U152" s="277" t="s">
        <v>628</v>
      </c>
      <c r="V152" s="17"/>
      <c r="W152" s="278"/>
      <c r="X152" s="301"/>
      <c r="Y152" s="287"/>
      <c r="Z152" s="278" t="s">
        <v>182</v>
      </c>
      <c r="AA152" s="17"/>
      <c r="AB152" s="278" t="s">
        <v>1268</v>
      </c>
      <c r="AC152" s="375">
        <v>2018</v>
      </c>
      <c r="AD152" s="17" t="s">
        <v>177</v>
      </c>
      <c r="AE152" s="304"/>
      <c r="AF152" s="16" t="s">
        <v>381</v>
      </c>
      <c r="AG152" s="318"/>
      <c r="CK152" s="276" t="str">
        <f t="shared" si="94"/>
        <v>Schacher Elia</v>
      </c>
      <c r="CL152" s="276"/>
      <c r="CM152" s="276"/>
      <c r="CN152" s="276"/>
      <c r="CO152" s="138"/>
      <c r="CP152" s="276"/>
      <c r="CQ152" s="141"/>
      <c r="CR152" s="138"/>
      <c r="CT152" s="141"/>
      <c r="CU152" s="138"/>
      <c r="CW152" s="141"/>
      <c r="CX152" s="138"/>
      <c r="CZ152" s="141"/>
      <c r="DA152" s="138"/>
      <c r="DC152" s="141"/>
      <c r="DD152" s="138"/>
      <c r="DG152" s="138"/>
      <c r="DH152" s="138"/>
      <c r="DO152" s="156"/>
      <c r="DQ152" s="324"/>
      <c r="EJ152" s="145"/>
      <c r="ES152" s="115"/>
      <c r="ET152" s="115"/>
    </row>
    <row r="153" spans="1:150" s="126" customFormat="1" x14ac:dyDescent="0.25">
      <c r="A153" s="319"/>
      <c r="B153" s="319"/>
      <c r="C153" s="319" t="str">
        <f t="shared" si="107"/>
        <v/>
      </c>
      <c r="D153" s="320"/>
      <c r="E153" s="320"/>
      <c r="F153" s="320"/>
      <c r="G153" s="319"/>
      <c r="H153" s="319"/>
      <c r="I153" s="320"/>
      <c r="J153" s="319"/>
      <c r="K153" s="320">
        <v>1</v>
      </c>
      <c r="L153" s="320"/>
      <c r="M153" s="320"/>
      <c r="N153" s="343"/>
      <c r="O153" s="343"/>
      <c r="P153" s="126" t="s">
        <v>361</v>
      </c>
      <c r="Q153" s="110" t="s">
        <v>1519</v>
      </c>
      <c r="R153" s="110" t="s">
        <v>1513</v>
      </c>
      <c r="S153" s="27" t="s">
        <v>1570</v>
      </c>
      <c r="T153" s="17">
        <v>2002</v>
      </c>
      <c r="U153" s="277" t="s">
        <v>628</v>
      </c>
      <c r="V153" s="17"/>
      <c r="W153" s="278"/>
      <c r="X153" s="301"/>
      <c r="Y153" s="287"/>
      <c r="Z153" s="278" t="s">
        <v>182</v>
      </c>
      <c r="AA153" s="17"/>
      <c r="AB153" s="278" t="s">
        <v>1268</v>
      </c>
      <c r="AC153" s="375">
        <v>2018</v>
      </c>
      <c r="AD153" s="17" t="s">
        <v>177</v>
      </c>
      <c r="AE153" s="304"/>
      <c r="AF153" s="16" t="s">
        <v>381</v>
      </c>
      <c r="AG153" s="318"/>
      <c r="CK153" s="276" t="str">
        <f t="shared" si="94"/>
        <v>Weber Fabian</v>
      </c>
      <c r="CL153" s="276"/>
      <c r="CM153" s="276"/>
      <c r="CN153" s="276"/>
      <c r="CO153" s="138"/>
      <c r="CP153" s="276"/>
      <c r="CQ153" s="141"/>
      <c r="CR153" s="138"/>
      <c r="CT153" s="141"/>
      <c r="CU153" s="138"/>
      <c r="CW153" s="141"/>
      <c r="CX153" s="138"/>
      <c r="CZ153" s="141"/>
      <c r="DA153" s="138"/>
      <c r="DC153" s="141"/>
      <c r="DD153" s="138"/>
      <c r="DG153" s="138"/>
      <c r="DH153" s="138"/>
      <c r="DO153" s="156"/>
      <c r="DQ153" s="324"/>
      <c r="EJ153" s="145"/>
      <c r="ES153" s="115"/>
      <c r="ET153" s="115"/>
    </row>
    <row r="154" spans="1:150" s="126" customFormat="1" ht="5.25" customHeight="1" x14ac:dyDescent="0.25">
      <c r="A154" s="346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7"/>
      <c r="Q154" s="348"/>
      <c r="R154" s="348"/>
      <c r="S154" s="296"/>
      <c r="T154" s="297"/>
      <c r="U154" s="298"/>
      <c r="V154" s="297"/>
      <c r="W154" s="299"/>
      <c r="X154" s="302"/>
      <c r="Y154" s="390"/>
      <c r="Z154" s="299"/>
      <c r="AA154" s="297"/>
      <c r="AB154" s="299"/>
      <c r="AC154" s="376"/>
      <c r="AD154" s="297"/>
      <c r="AE154" s="304"/>
      <c r="AF154" s="300"/>
      <c r="AG154" s="318"/>
      <c r="CK154" s="276"/>
      <c r="CL154" s="276"/>
      <c r="CM154" s="276"/>
      <c r="CN154" s="276"/>
      <c r="CO154" s="138"/>
      <c r="CP154" s="276"/>
      <c r="CQ154" s="141"/>
      <c r="CR154" s="138"/>
      <c r="CT154" s="141"/>
      <c r="CU154" s="138"/>
      <c r="CW154" s="141"/>
      <c r="CX154" s="138"/>
      <c r="CZ154" s="141"/>
      <c r="DA154" s="138"/>
      <c r="DC154" s="141"/>
      <c r="DD154" s="138"/>
      <c r="DG154" s="138"/>
      <c r="DH154" s="138"/>
      <c r="DO154" s="156"/>
      <c r="DQ154" s="324"/>
      <c r="EJ154" s="145"/>
      <c r="ES154" s="115"/>
      <c r="ET154" s="115"/>
    </row>
    <row r="155" spans="1:150" s="360" customFormat="1" x14ac:dyDescent="0.2">
      <c r="A155" s="343"/>
      <c r="B155" s="343"/>
      <c r="C155" s="343"/>
      <c r="D155" s="343"/>
      <c r="E155" s="343"/>
      <c r="F155" s="322"/>
      <c r="G155" s="322"/>
      <c r="H155" s="322"/>
      <c r="I155" s="322"/>
      <c r="J155" s="322"/>
      <c r="K155" s="322"/>
      <c r="L155" s="322"/>
      <c r="M155" s="322"/>
      <c r="N155" s="322"/>
      <c r="O155" s="322"/>
      <c r="P155" s="383"/>
      <c r="Q155" s="384"/>
      <c r="R155" s="384"/>
      <c r="S155" s="30" t="s">
        <v>1548</v>
      </c>
      <c r="T155" s="31">
        <f>COUNTA(S5:S153)</f>
        <v>149</v>
      </c>
      <c r="U155" s="392" t="s">
        <v>1524</v>
      </c>
      <c r="V155" s="32"/>
      <c r="W155" s="34"/>
      <c r="X155" s="385"/>
      <c r="Y155" s="391"/>
      <c r="Z155" s="40"/>
      <c r="AA155" s="33"/>
      <c r="AB155" s="34"/>
      <c r="AC155" s="386"/>
      <c r="AD155" s="33"/>
      <c r="AE155" s="372"/>
      <c r="AF155" s="84"/>
      <c r="AG155" s="373"/>
      <c r="CJ155" s="360" t="str">
        <f t="shared" si="106"/>
        <v/>
      </c>
      <c r="CO155" s="371"/>
      <c r="CQ155" s="374"/>
      <c r="CR155" s="374"/>
      <c r="CT155" s="374"/>
      <c r="CU155" s="374"/>
      <c r="CW155" s="374"/>
      <c r="CX155" s="374"/>
      <c r="CZ155" s="374"/>
      <c r="DA155" s="374"/>
      <c r="DC155" s="374"/>
      <c r="DD155" s="374"/>
      <c r="DG155" s="371"/>
      <c r="DH155" s="371"/>
      <c r="EJ155" s="373"/>
    </row>
    <row r="156" spans="1:150" s="145" customFormat="1" x14ac:dyDescent="0.25">
      <c r="A156" s="109">
        <f t="shared" ref="A156:J156" si="113">SUM(A5:A150)</f>
        <v>8</v>
      </c>
      <c r="B156" s="109">
        <f t="shared" si="113"/>
        <v>36</v>
      </c>
      <c r="C156" s="109">
        <f t="shared" si="113"/>
        <v>107</v>
      </c>
      <c r="D156" s="109">
        <f t="shared" si="113"/>
        <v>27</v>
      </c>
      <c r="E156" s="109">
        <f t="shared" si="113"/>
        <v>46</v>
      </c>
      <c r="F156" s="109">
        <f t="shared" si="113"/>
        <v>5</v>
      </c>
      <c r="G156" s="109">
        <f t="shared" si="113"/>
        <v>3</v>
      </c>
      <c r="H156" s="109">
        <f t="shared" si="113"/>
        <v>34</v>
      </c>
      <c r="I156" s="109">
        <f t="shared" si="113"/>
        <v>31</v>
      </c>
      <c r="J156" s="109">
        <f t="shared" si="113"/>
        <v>13</v>
      </c>
      <c r="K156" s="109">
        <f>SUM(K5:K153)</f>
        <v>12</v>
      </c>
      <c r="L156" s="109">
        <f>SUM(L5:L150)</f>
        <v>21</v>
      </c>
      <c r="M156" s="109">
        <f>SUM(M5:M150)</f>
        <v>6</v>
      </c>
      <c r="N156" s="109">
        <f>SUM(N5:N150)</f>
        <v>8</v>
      </c>
      <c r="O156" s="109">
        <f>SUM(O5:O150)</f>
        <v>1</v>
      </c>
      <c r="P156" s="109">
        <f>SUM(D156+E156+F156+I156+K156+L156+M156)</f>
        <v>148</v>
      </c>
      <c r="Q156" s="110"/>
      <c r="R156" s="110" t="s">
        <v>1514</v>
      </c>
      <c r="S156" s="126" t="s">
        <v>88</v>
      </c>
      <c r="T156" s="138"/>
      <c r="U156" s="349"/>
      <c r="V156" s="138"/>
      <c r="W156" s="275"/>
      <c r="X156" s="138"/>
      <c r="Y156" s="113"/>
      <c r="Z156" s="349"/>
      <c r="AA156" s="138"/>
      <c r="AB156" s="113" t="s">
        <v>1526</v>
      </c>
      <c r="AC156" s="138"/>
      <c r="AD156" s="138"/>
      <c r="AE156" s="350"/>
      <c r="AF156" s="292" t="s">
        <v>382</v>
      </c>
      <c r="AG156" s="293" t="s">
        <v>385</v>
      </c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15"/>
      <c r="BL156" s="115"/>
      <c r="BM156" s="115"/>
      <c r="BN156" s="115"/>
      <c r="BO156" s="115"/>
      <c r="BP156" s="115"/>
      <c r="BQ156" s="115"/>
      <c r="BR156" s="115"/>
      <c r="BS156" s="115"/>
      <c r="BT156" s="115"/>
      <c r="BU156" s="115"/>
      <c r="BV156" s="115"/>
      <c r="BW156" s="115"/>
      <c r="BX156" s="115"/>
      <c r="BY156" s="115"/>
      <c r="BZ156" s="115"/>
      <c r="CA156" s="115"/>
      <c r="CB156" s="115"/>
      <c r="CC156" s="115"/>
      <c r="CD156" s="115"/>
      <c r="CE156" s="115"/>
      <c r="CF156" s="115"/>
      <c r="CG156" s="115"/>
      <c r="CH156" s="115"/>
      <c r="CI156" s="126"/>
      <c r="CJ156" s="126" t="str">
        <f t="shared" si="106"/>
        <v/>
      </c>
      <c r="CK156" s="115"/>
      <c r="CL156" s="115"/>
      <c r="CM156" s="115"/>
      <c r="CN156" s="115"/>
      <c r="CO156" s="303"/>
      <c r="CP156" s="115"/>
      <c r="CQ156" s="351"/>
      <c r="CR156" s="351"/>
      <c r="CS156" s="115"/>
      <c r="CT156" s="351"/>
      <c r="CU156" s="351"/>
      <c r="CV156" s="115"/>
      <c r="CW156" s="351"/>
      <c r="CX156" s="351"/>
      <c r="CY156" s="115"/>
      <c r="CZ156" s="351"/>
      <c r="DA156" s="351"/>
      <c r="DB156" s="115"/>
      <c r="DC156" s="351"/>
      <c r="DD156" s="351"/>
      <c r="DE156" s="115"/>
      <c r="DF156" s="115"/>
      <c r="DG156" s="303"/>
      <c r="DH156" s="303"/>
      <c r="DI156" s="115"/>
      <c r="DL156" s="115"/>
      <c r="DM156" s="115"/>
      <c r="DN156" s="115"/>
      <c r="DU156" s="126"/>
      <c r="ES156" s="115"/>
      <c r="ET156" s="115"/>
    </row>
    <row r="157" spans="1:150" s="145" customFormat="1" x14ac:dyDescent="0.25">
      <c r="A157" s="126">
        <f t="shared" ref="A157:J157" si="114">SUBTOTAL(9,A5:A150)</f>
        <v>8</v>
      </c>
      <c r="B157" s="126">
        <f t="shared" si="114"/>
        <v>36</v>
      </c>
      <c r="C157" s="126">
        <f t="shared" si="114"/>
        <v>107</v>
      </c>
      <c r="D157" s="126">
        <f t="shared" si="114"/>
        <v>27</v>
      </c>
      <c r="E157" s="126">
        <f t="shared" si="114"/>
        <v>46</v>
      </c>
      <c r="F157" s="126">
        <f t="shared" si="114"/>
        <v>5</v>
      </c>
      <c r="G157" s="126">
        <f t="shared" si="114"/>
        <v>3</v>
      </c>
      <c r="H157" s="126">
        <f t="shared" si="114"/>
        <v>34</v>
      </c>
      <c r="I157" s="126">
        <f t="shared" si="114"/>
        <v>31</v>
      </c>
      <c r="J157" s="126">
        <f t="shared" si="114"/>
        <v>13</v>
      </c>
      <c r="K157" s="126">
        <f>SUBTOTAL(9,K5:K153)</f>
        <v>12</v>
      </c>
      <c r="L157" s="126">
        <f>SUBTOTAL(9,L5:L150)</f>
        <v>21</v>
      </c>
      <c r="M157" s="126">
        <f>SUBTOTAL(9,M5:M150)</f>
        <v>6</v>
      </c>
      <c r="N157" s="126">
        <f>SUBTOTAL(9,N5:N150)</f>
        <v>8</v>
      </c>
      <c r="O157" s="126">
        <f>SUBTOTAL(9,O5:O150)</f>
        <v>1</v>
      </c>
      <c r="P157" s="109">
        <f>SUM(D157+E157+F157+I157+K157+L157+M157)</f>
        <v>148</v>
      </c>
      <c r="Q157" s="110"/>
      <c r="R157" s="110" t="s">
        <v>928</v>
      </c>
      <c r="S157" s="126" t="s">
        <v>1522</v>
      </c>
      <c r="T157" s="138"/>
      <c r="U157" s="349"/>
      <c r="V157" s="138"/>
      <c r="W157" s="275"/>
      <c r="X157" s="138"/>
      <c r="Y157" s="113"/>
      <c r="Z157" s="349"/>
      <c r="AA157" s="138" t="s">
        <v>185</v>
      </c>
      <c r="AB157" s="113" t="s">
        <v>886</v>
      </c>
      <c r="AC157" s="138"/>
      <c r="AD157" s="138"/>
      <c r="AE157" s="350"/>
      <c r="AF157" s="292" t="s">
        <v>373</v>
      </c>
      <c r="AG157" s="293" t="s">
        <v>97</v>
      </c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  <c r="AW157" s="115"/>
      <c r="AX157" s="115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/>
      <c r="BI157" s="115"/>
      <c r="BJ157" s="115"/>
      <c r="BK157" s="115"/>
      <c r="BL157" s="115"/>
      <c r="BM157" s="115"/>
      <c r="BN157" s="115"/>
      <c r="BO157" s="115"/>
      <c r="BP157" s="115"/>
      <c r="BQ157" s="115"/>
      <c r="BR157" s="115"/>
      <c r="BS157" s="115"/>
      <c r="BT157" s="115"/>
      <c r="BU157" s="115"/>
      <c r="BV157" s="115"/>
      <c r="BW157" s="115"/>
      <c r="BX157" s="115"/>
      <c r="BY157" s="115"/>
      <c r="BZ157" s="115"/>
      <c r="CA157" s="115"/>
      <c r="CB157" s="115"/>
      <c r="CC157" s="115"/>
      <c r="CD157" s="115"/>
      <c r="CE157" s="115"/>
      <c r="CF157" s="115"/>
      <c r="CG157" s="115"/>
      <c r="CH157" s="115"/>
      <c r="CI157" s="126"/>
      <c r="CJ157" s="126" t="str">
        <f t="shared" si="106"/>
        <v/>
      </c>
      <c r="CK157" s="115"/>
      <c r="CL157" s="115"/>
      <c r="CM157" s="115"/>
      <c r="CN157" s="115"/>
      <c r="CO157" s="303"/>
      <c r="CP157" s="115"/>
      <c r="CQ157" s="351"/>
      <c r="CR157" s="351"/>
      <c r="CS157" s="115"/>
      <c r="CT157" s="351"/>
      <c r="CU157" s="351"/>
      <c r="CV157" s="115"/>
      <c r="CW157" s="351"/>
      <c r="CX157" s="351"/>
      <c r="CY157" s="115"/>
      <c r="CZ157" s="351"/>
      <c r="DA157" s="351"/>
      <c r="DB157" s="115"/>
      <c r="DC157" s="351"/>
      <c r="DD157" s="351"/>
      <c r="DE157" s="115"/>
      <c r="DF157" s="115"/>
      <c r="DG157" s="303"/>
      <c r="DH157" s="303"/>
      <c r="DI157" s="115"/>
      <c r="DL157" s="115"/>
      <c r="DM157" s="115"/>
      <c r="DN157" s="115"/>
      <c r="DO157" s="112" t="s">
        <v>980</v>
      </c>
      <c r="DU157" s="126"/>
      <c r="ES157" s="115"/>
      <c r="ET157" s="115"/>
    </row>
    <row r="158" spans="1:150" s="145" customFormat="1" x14ac:dyDescent="0.25">
      <c r="A158" s="126"/>
      <c r="B158" s="126"/>
      <c r="C158" s="126"/>
      <c r="D158" s="141"/>
      <c r="E158" s="141"/>
      <c r="F158" s="344"/>
      <c r="G158" s="352"/>
      <c r="H158" s="352"/>
      <c r="I158" s="344"/>
      <c r="J158" s="352"/>
      <c r="K158" s="344"/>
      <c r="L158" s="344"/>
      <c r="M158" s="344"/>
      <c r="N158" s="344"/>
      <c r="O158" s="344"/>
      <c r="P158" s="109"/>
      <c r="Q158" s="110"/>
      <c r="R158" s="110" t="s">
        <v>369</v>
      </c>
      <c r="S158" s="126" t="s">
        <v>150</v>
      </c>
      <c r="T158" s="138"/>
      <c r="U158" s="349"/>
      <c r="V158" s="138"/>
      <c r="W158" s="275"/>
      <c r="X158" s="138"/>
      <c r="Y158" s="113"/>
      <c r="Z158" s="349"/>
      <c r="AA158" s="138" t="s">
        <v>186</v>
      </c>
      <c r="AB158" s="113" t="s">
        <v>1226</v>
      </c>
      <c r="AC158" s="138"/>
      <c r="AD158" s="138"/>
      <c r="AE158" s="350"/>
      <c r="AF158" s="292" t="s">
        <v>375</v>
      </c>
      <c r="AG158" s="293" t="s">
        <v>386</v>
      </c>
      <c r="AH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26"/>
      <c r="CJ158" s="126" t="str">
        <f t="shared" si="106"/>
        <v/>
      </c>
      <c r="CK158" s="115"/>
      <c r="CL158" s="115"/>
      <c r="CM158" s="115"/>
      <c r="CN158" s="115"/>
      <c r="CO158" s="303"/>
      <c r="CP158" s="115"/>
      <c r="CQ158" s="351"/>
      <c r="CR158" s="351"/>
      <c r="CS158" s="115"/>
      <c r="CT158" s="351"/>
      <c r="CU158" s="351"/>
      <c r="CV158" s="115"/>
      <c r="CW158" s="351"/>
      <c r="CX158" s="351"/>
      <c r="CY158" s="115"/>
      <c r="CZ158" s="351"/>
      <c r="DA158" s="351"/>
      <c r="DB158" s="115"/>
      <c r="DC158" s="351"/>
      <c r="DD158" s="351"/>
      <c r="DE158" s="115"/>
      <c r="DF158" s="115"/>
      <c r="DG158" s="303"/>
      <c r="DH158" s="303"/>
      <c r="DI158" s="115"/>
      <c r="DL158" s="115"/>
      <c r="DM158" s="115"/>
      <c r="DN158" s="115"/>
      <c r="DO158" s="115" t="s">
        <v>986</v>
      </c>
      <c r="DU158" s="126"/>
      <c r="EJ158" s="115"/>
      <c r="ES158" s="115"/>
      <c r="ET158" s="115"/>
    </row>
    <row r="159" spans="1:150" s="145" customFormat="1" x14ac:dyDescent="0.25">
      <c r="A159" s="126"/>
      <c r="B159" s="126"/>
      <c r="C159" s="126"/>
      <c r="D159" s="141"/>
      <c r="E159" s="141"/>
      <c r="F159" s="344"/>
      <c r="G159" s="352"/>
      <c r="H159" s="352"/>
      <c r="I159" s="344"/>
      <c r="J159" s="126"/>
      <c r="K159" s="344"/>
      <c r="L159" s="344"/>
      <c r="M159" s="344"/>
      <c r="N159" s="344"/>
      <c r="O159" s="344"/>
      <c r="P159" s="109"/>
      <c r="Q159" s="353"/>
      <c r="R159" s="362" t="s">
        <v>341</v>
      </c>
      <c r="S159" s="126" t="s">
        <v>158</v>
      </c>
      <c r="T159" s="138"/>
      <c r="U159" s="349"/>
      <c r="V159" s="138"/>
      <c r="W159" s="275"/>
      <c r="X159" s="138"/>
      <c r="Y159" s="113"/>
      <c r="Z159" s="349"/>
      <c r="AA159" s="138" t="s">
        <v>189</v>
      </c>
      <c r="AB159" s="113" t="s">
        <v>888</v>
      </c>
      <c r="AC159" s="138"/>
      <c r="AD159" s="138"/>
      <c r="AE159" s="350"/>
      <c r="AF159" s="292" t="s">
        <v>376</v>
      </c>
      <c r="AG159" s="293" t="s">
        <v>110</v>
      </c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26"/>
      <c r="CJ159" s="126" t="str">
        <f t="shared" si="106"/>
        <v/>
      </c>
      <c r="CK159" s="115"/>
      <c r="CL159" s="115"/>
      <c r="CM159" s="115"/>
      <c r="CN159" s="115"/>
      <c r="CO159" s="303"/>
      <c r="CP159" s="115"/>
      <c r="CQ159" s="351"/>
      <c r="CR159" s="351"/>
      <c r="CS159" s="115"/>
      <c r="CT159" s="351"/>
      <c r="CU159" s="351"/>
      <c r="CV159" s="115"/>
      <c r="CW159" s="351"/>
      <c r="CX159" s="351"/>
      <c r="CY159" s="115"/>
      <c r="CZ159" s="351"/>
      <c r="DA159" s="351"/>
      <c r="DB159" s="115"/>
      <c r="DC159" s="351"/>
      <c r="DD159" s="351"/>
      <c r="DE159" s="115"/>
      <c r="DF159" s="115"/>
      <c r="DG159" s="303"/>
      <c r="DH159" s="303"/>
      <c r="DI159" s="115"/>
      <c r="DL159" s="115"/>
      <c r="DM159" s="115"/>
      <c r="DN159" s="115"/>
      <c r="DO159" s="115" t="s">
        <v>987</v>
      </c>
      <c r="DU159" s="126"/>
      <c r="EJ159" s="115"/>
      <c r="ES159" s="115"/>
      <c r="ET159" s="115"/>
    </row>
    <row r="160" spans="1:150" s="145" customFormat="1" x14ac:dyDescent="0.25">
      <c r="A160" s="126"/>
      <c r="B160" s="126"/>
      <c r="C160" s="126"/>
      <c r="D160" s="141"/>
      <c r="E160" s="141"/>
      <c r="F160" s="344"/>
      <c r="G160" s="352"/>
      <c r="H160" s="352"/>
      <c r="I160" s="344"/>
      <c r="J160" s="126"/>
      <c r="K160" s="344"/>
      <c r="L160" s="344"/>
      <c r="M160" s="344"/>
      <c r="N160" s="344"/>
      <c r="O160" s="344"/>
      <c r="P160" s="109"/>
      <c r="Q160" s="110"/>
      <c r="R160" s="110" t="s">
        <v>368</v>
      </c>
      <c r="S160" s="126" t="s">
        <v>161</v>
      </c>
      <c r="T160" s="138"/>
      <c r="U160" s="349"/>
      <c r="V160" s="138"/>
      <c r="W160" s="275"/>
      <c r="X160" s="138"/>
      <c r="Y160" s="113"/>
      <c r="Z160" s="349"/>
      <c r="AA160" s="138" t="s">
        <v>876</v>
      </c>
      <c r="AB160" s="113" t="s">
        <v>1227</v>
      </c>
      <c r="AC160" s="138"/>
      <c r="AD160" s="138"/>
      <c r="AE160" s="350"/>
      <c r="AF160" s="292" t="s">
        <v>379</v>
      </c>
      <c r="AG160" s="293" t="s">
        <v>387</v>
      </c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26"/>
      <c r="CJ160" s="126" t="str">
        <f t="shared" si="106"/>
        <v/>
      </c>
      <c r="CK160" s="115"/>
      <c r="CL160" s="115"/>
      <c r="CM160" s="115"/>
      <c r="CN160" s="115"/>
      <c r="CO160" s="303"/>
      <c r="CP160" s="115"/>
      <c r="CQ160" s="351"/>
      <c r="CR160" s="351"/>
      <c r="CS160" s="115"/>
      <c r="CT160" s="351"/>
      <c r="CU160" s="351"/>
      <c r="CV160" s="115"/>
      <c r="CW160" s="351"/>
      <c r="CX160" s="351"/>
      <c r="CY160" s="115"/>
      <c r="CZ160" s="351"/>
      <c r="DA160" s="351"/>
      <c r="DB160" s="115"/>
      <c r="DC160" s="351"/>
      <c r="DD160" s="351"/>
      <c r="DE160" s="115"/>
      <c r="DF160" s="115"/>
      <c r="DG160" s="303"/>
      <c r="DH160" s="303"/>
      <c r="DI160" s="115"/>
      <c r="DL160" s="115"/>
      <c r="DM160" s="115"/>
      <c r="DN160" s="115"/>
      <c r="DO160" s="115" t="s">
        <v>988</v>
      </c>
      <c r="DU160" s="126"/>
      <c r="EJ160" s="115"/>
      <c r="ES160" s="115"/>
      <c r="ET160" s="115"/>
    </row>
    <row r="161" spans="1:125" s="115" customFormat="1" x14ac:dyDescent="0.25">
      <c r="A161" s="126"/>
      <c r="B161" s="126"/>
      <c r="C161" s="126"/>
      <c r="D161" s="141"/>
      <c r="E161" s="141"/>
      <c r="F161" s="344"/>
      <c r="G161" s="352"/>
      <c r="H161" s="352"/>
      <c r="I161" s="344"/>
      <c r="J161" s="352"/>
      <c r="K161" s="344"/>
      <c r="L161" s="344"/>
      <c r="M161" s="344"/>
      <c r="N161" s="344"/>
      <c r="O161" s="344"/>
      <c r="P161" s="109"/>
      <c r="Q161" s="110"/>
      <c r="R161" s="110" t="s">
        <v>367</v>
      </c>
      <c r="S161" s="126" t="s">
        <v>166</v>
      </c>
      <c r="T161" s="138"/>
      <c r="U161" s="349"/>
      <c r="V161" s="138"/>
      <c r="W161" s="275"/>
      <c r="X161" s="138"/>
      <c r="Y161" s="113"/>
      <c r="Z161" s="349"/>
      <c r="AA161" s="138" t="s">
        <v>887</v>
      </c>
      <c r="AB161" s="113" t="s">
        <v>1288</v>
      </c>
      <c r="AC161" s="138"/>
      <c r="AD161" s="138"/>
      <c r="AE161" s="350"/>
      <c r="AF161" s="292" t="s">
        <v>394</v>
      </c>
      <c r="AG161" s="293" t="s">
        <v>395</v>
      </c>
      <c r="CI161" s="126"/>
      <c r="CJ161" s="126" t="str">
        <f t="shared" si="106"/>
        <v/>
      </c>
      <c r="CO161" s="303"/>
      <c r="CQ161" s="351"/>
      <c r="CR161" s="351"/>
      <c r="CT161" s="351"/>
      <c r="CU161" s="351"/>
      <c r="CW161" s="351"/>
      <c r="CX161" s="351"/>
      <c r="CZ161" s="351"/>
      <c r="DA161" s="351"/>
      <c r="DC161" s="351"/>
      <c r="DD161" s="351"/>
      <c r="DG161" s="303"/>
      <c r="DH161" s="303"/>
      <c r="DJ161" s="145"/>
      <c r="DK161" s="145"/>
      <c r="DO161" s="115" t="s">
        <v>981</v>
      </c>
      <c r="DU161" s="126"/>
    </row>
    <row r="162" spans="1:125" s="115" customFormat="1" x14ac:dyDescent="0.25">
      <c r="A162" s="126"/>
      <c r="B162" s="126"/>
      <c r="C162" s="126"/>
      <c r="D162" s="141"/>
      <c r="E162" s="141"/>
      <c r="F162" s="344"/>
      <c r="G162" s="352"/>
      <c r="H162" s="352"/>
      <c r="I162" s="344"/>
      <c r="J162" s="352"/>
      <c r="K162" s="344"/>
      <c r="L162" s="344"/>
      <c r="M162" s="344"/>
      <c r="N162" s="344"/>
      <c r="O162" s="344"/>
      <c r="P162" s="109"/>
      <c r="Q162" s="110"/>
      <c r="R162" s="110" t="s">
        <v>1513</v>
      </c>
      <c r="S162" s="126" t="s">
        <v>249</v>
      </c>
      <c r="T162" s="138"/>
      <c r="U162" s="349"/>
      <c r="V162" s="138"/>
      <c r="W162" s="275"/>
      <c r="X162" s="138"/>
      <c r="Y162" s="113"/>
      <c r="Z162" s="349"/>
      <c r="AA162" s="354"/>
      <c r="AB162" s="113"/>
      <c r="AC162" s="138"/>
      <c r="AD162" s="138"/>
      <c r="AE162" s="350"/>
      <c r="AF162" s="292" t="s">
        <v>383</v>
      </c>
      <c r="AG162" s="293" t="s">
        <v>388</v>
      </c>
      <c r="AI162" s="126"/>
      <c r="AJ162" s="126"/>
      <c r="AK162" s="126"/>
      <c r="AL162" s="126"/>
      <c r="CI162" s="126"/>
      <c r="CJ162" s="126" t="str">
        <f t="shared" si="106"/>
        <v/>
      </c>
      <c r="CO162" s="303"/>
      <c r="CQ162" s="351"/>
      <c r="CR162" s="351"/>
      <c r="CT162" s="351"/>
      <c r="CU162" s="351"/>
      <c r="CW162" s="351"/>
      <c r="CX162" s="351"/>
      <c r="CZ162" s="351"/>
      <c r="DA162" s="351"/>
      <c r="DC162" s="351"/>
      <c r="DD162" s="351"/>
      <c r="DG162" s="303"/>
      <c r="DH162" s="303"/>
      <c r="DJ162" s="145"/>
      <c r="DK162" s="145"/>
      <c r="DO162" s="115" t="s">
        <v>982</v>
      </c>
      <c r="DU162" s="126"/>
    </row>
    <row r="163" spans="1:125" s="115" customFormat="1" x14ac:dyDescent="0.25">
      <c r="A163" s="126"/>
      <c r="B163" s="126"/>
      <c r="C163" s="126"/>
      <c r="D163" s="141"/>
      <c r="E163" s="141"/>
      <c r="F163" s="344"/>
      <c r="G163" s="352"/>
      <c r="H163" s="352"/>
      <c r="I163" s="344"/>
      <c r="J163" s="352"/>
      <c r="K163" s="344"/>
      <c r="L163" s="344"/>
      <c r="M163" s="344"/>
      <c r="N163" s="344"/>
      <c r="O163" s="344"/>
      <c r="P163" s="109"/>
      <c r="Q163" s="110"/>
      <c r="R163" s="110"/>
      <c r="S163" s="126"/>
      <c r="T163" s="138"/>
      <c r="U163" s="349"/>
      <c r="V163" s="138"/>
      <c r="W163" s="275"/>
      <c r="X163" s="138"/>
      <c r="Y163" s="113"/>
      <c r="Z163" s="349"/>
      <c r="AA163" s="138"/>
      <c r="AB163" s="113"/>
      <c r="AC163" s="138"/>
      <c r="AD163" s="138"/>
      <c r="AE163" s="350"/>
      <c r="AF163" s="294" t="s">
        <v>365</v>
      </c>
      <c r="AG163" s="295" t="s">
        <v>249</v>
      </c>
      <c r="AI163" s="126"/>
      <c r="AJ163" s="126"/>
      <c r="AK163" s="126"/>
      <c r="CI163" s="126"/>
      <c r="CJ163" s="126" t="str">
        <f t="shared" si="106"/>
        <v/>
      </c>
      <c r="CO163" s="303"/>
      <c r="CQ163" s="351"/>
      <c r="CR163" s="351"/>
      <c r="CT163" s="351"/>
      <c r="CU163" s="351"/>
      <c r="CW163" s="351"/>
      <c r="CX163" s="351"/>
      <c r="CZ163" s="351"/>
      <c r="DA163" s="351"/>
      <c r="DC163" s="351"/>
      <c r="DD163" s="351"/>
      <c r="DG163" s="303"/>
      <c r="DH163" s="303"/>
      <c r="DJ163" s="145"/>
      <c r="DK163" s="145"/>
      <c r="DO163" s="115" t="s">
        <v>989</v>
      </c>
      <c r="DU163" s="126"/>
    </row>
    <row r="164" spans="1:125" s="115" customFormat="1" x14ac:dyDescent="0.25">
      <c r="A164" s="126"/>
      <c r="B164" s="126"/>
      <c r="C164" s="126"/>
      <c r="D164" s="141"/>
      <c r="E164" s="141"/>
      <c r="F164" s="344"/>
      <c r="G164" s="352"/>
      <c r="H164" s="352"/>
      <c r="I164" s="344"/>
      <c r="J164" s="352"/>
      <c r="K164" s="344"/>
      <c r="L164" s="344"/>
      <c r="M164" s="344"/>
      <c r="N164" s="344"/>
      <c r="O164" s="344"/>
      <c r="P164" s="109"/>
      <c r="Q164" s="110"/>
      <c r="R164" s="110"/>
      <c r="S164" s="126"/>
      <c r="T164" s="138"/>
      <c r="U164" s="349"/>
      <c r="V164" s="138"/>
      <c r="W164" s="275"/>
      <c r="X164" s="138"/>
      <c r="Y164" s="113"/>
      <c r="Z164" s="349"/>
      <c r="AA164" s="138"/>
      <c r="AB164" s="113"/>
      <c r="AC164" s="138"/>
      <c r="AD164" s="138"/>
      <c r="AE164" s="350"/>
      <c r="AF164" s="126"/>
      <c r="AG164" s="126"/>
      <c r="AI164" s="126"/>
      <c r="AJ164" s="126"/>
      <c r="AK164" s="126"/>
      <c r="AL164" s="126"/>
      <c r="CO164" s="303"/>
      <c r="CQ164" s="351"/>
      <c r="CR164" s="351"/>
      <c r="CT164" s="351"/>
      <c r="CU164" s="351"/>
      <c r="CW164" s="351"/>
      <c r="CX164" s="351"/>
      <c r="CZ164" s="351"/>
      <c r="DA164" s="351"/>
      <c r="DC164" s="351"/>
      <c r="DD164" s="351"/>
      <c r="DG164" s="303"/>
      <c r="DH164" s="303"/>
      <c r="DJ164" s="145"/>
      <c r="DK164" s="145"/>
      <c r="DO164" s="115" t="s">
        <v>990</v>
      </c>
    </row>
    <row r="165" spans="1:125" s="115" customFormat="1" x14ac:dyDescent="0.25">
      <c r="A165" s="126"/>
      <c r="B165" s="126"/>
      <c r="C165" s="126"/>
      <c r="D165" s="141"/>
      <c r="E165" s="141"/>
      <c r="F165" s="344"/>
      <c r="G165" s="352"/>
      <c r="H165" s="352"/>
      <c r="I165" s="344"/>
      <c r="J165" s="352"/>
      <c r="K165" s="344"/>
      <c r="L165" s="344"/>
      <c r="M165" s="344"/>
      <c r="N165" s="344"/>
      <c r="O165" s="344"/>
      <c r="P165" s="109"/>
      <c r="Q165" s="110"/>
      <c r="R165" s="110"/>
      <c r="S165" s="126"/>
      <c r="T165" s="138"/>
      <c r="U165" s="349"/>
      <c r="V165" s="138"/>
      <c r="W165" s="275"/>
      <c r="X165" s="138"/>
      <c r="Y165" s="113"/>
      <c r="Z165" s="349"/>
      <c r="AA165" s="138"/>
      <c r="AB165" s="113"/>
      <c r="AC165" s="138"/>
      <c r="AD165" s="138"/>
      <c r="AE165" s="350"/>
      <c r="AF165" s="126" t="s">
        <v>408</v>
      </c>
      <c r="AG165" s="126"/>
      <c r="CO165" s="303"/>
      <c r="CQ165" s="351"/>
      <c r="CR165" s="351"/>
      <c r="CT165" s="351"/>
      <c r="CU165" s="351"/>
      <c r="CW165" s="351"/>
      <c r="CX165" s="351"/>
      <c r="CZ165" s="351"/>
      <c r="DA165" s="351"/>
      <c r="DC165" s="351"/>
      <c r="DD165" s="351"/>
      <c r="DG165" s="303"/>
      <c r="DH165" s="303"/>
      <c r="DJ165" s="145"/>
      <c r="DK165" s="145"/>
      <c r="DO165" s="115" t="s">
        <v>991</v>
      </c>
    </row>
    <row r="166" spans="1:125" s="115" customFormat="1" ht="40.5" x14ac:dyDescent="0.25">
      <c r="A166" s="126"/>
      <c r="B166" s="126"/>
      <c r="C166" s="126"/>
      <c r="D166" s="141"/>
      <c r="E166" s="141"/>
      <c r="F166" s="344"/>
      <c r="G166" s="352"/>
      <c r="H166" s="352"/>
      <c r="I166" s="344"/>
      <c r="J166" s="352"/>
      <c r="K166" s="344"/>
      <c r="L166" s="344"/>
      <c r="M166" s="344"/>
      <c r="N166" s="344"/>
      <c r="O166" s="344"/>
      <c r="P166" s="109"/>
      <c r="Q166" s="110"/>
      <c r="R166" s="110"/>
      <c r="S166" s="113"/>
      <c r="T166" s="138"/>
      <c r="U166" s="349"/>
      <c r="V166" s="138"/>
      <c r="W166" s="275"/>
      <c r="X166" s="138"/>
      <c r="Y166" s="113"/>
      <c r="Z166" s="349"/>
      <c r="AA166" s="138"/>
      <c r="AB166" s="113"/>
      <c r="AC166" s="138"/>
      <c r="AD166" s="138"/>
      <c r="AE166" s="350"/>
      <c r="AF166" s="349" t="s">
        <v>1579</v>
      </c>
      <c r="AG166" s="126"/>
      <c r="CO166" s="303"/>
      <c r="CQ166" s="351"/>
      <c r="CR166" s="351"/>
      <c r="CT166" s="351"/>
      <c r="CU166" s="351"/>
      <c r="CW166" s="351"/>
      <c r="CX166" s="351"/>
      <c r="CZ166" s="351"/>
      <c r="DA166" s="351"/>
      <c r="DC166" s="351"/>
      <c r="DD166" s="351"/>
      <c r="DG166" s="303"/>
      <c r="DH166" s="303"/>
      <c r="DJ166" s="145"/>
      <c r="DK166" s="145"/>
      <c r="DO166" s="115" t="s">
        <v>983</v>
      </c>
    </row>
    <row r="167" spans="1:125" s="115" customFormat="1" x14ac:dyDescent="0.25">
      <c r="A167" s="126"/>
      <c r="B167" s="126"/>
      <c r="C167" s="126"/>
      <c r="D167" s="141"/>
      <c r="E167" s="141"/>
      <c r="F167" s="344"/>
      <c r="G167" s="352"/>
      <c r="H167" s="352"/>
      <c r="I167" s="344"/>
      <c r="J167" s="352"/>
      <c r="K167" s="344"/>
      <c r="L167" s="344"/>
      <c r="M167" s="344"/>
      <c r="N167" s="344"/>
      <c r="O167" s="344"/>
      <c r="P167" s="109"/>
      <c r="Q167" s="110"/>
      <c r="R167" s="110"/>
      <c r="S167" s="113"/>
      <c r="T167" s="138"/>
      <c r="U167" s="349"/>
      <c r="V167" s="138"/>
      <c r="W167" s="275"/>
      <c r="X167" s="138"/>
      <c r="Y167" s="113"/>
      <c r="Z167" s="349"/>
      <c r="AA167" s="138"/>
      <c r="AB167" s="113"/>
      <c r="AC167" s="138"/>
      <c r="AD167" s="138"/>
      <c r="AE167" s="350"/>
      <c r="AF167" s="126"/>
      <c r="AG167" s="126"/>
      <c r="CO167" s="303"/>
      <c r="CQ167" s="351"/>
      <c r="CR167" s="351"/>
      <c r="CT167" s="351"/>
      <c r="CU167" s="351"/>
      <c r="CW167" s="351"/>
      <c r="CX167" s="351"/>
      <c r="CZ167" s="351"/>
      <c r="DA167" s="351"/>
      <c r="DC167" s="351"/>
      <c r="DD167" s="351"/>
      <c r="DG167" s="303"/>
      <c r="DH167" s="303"/>
      <c r="DJ167" s="145"/>
      <c r="DK167" s="145"/>
      <c r="DO167" s="115" t="s">
        <v>984</v>
      </c>
    </row>
    <row r="168" spans="1:125" s="115" customFormat="1" x14ac:dyDescent="0.25">
      <c r="A168" s="126"/>
      <c r="B168" s="126"/>
      <c r="C168" s="126"/>
      <c r="D168" s="141"/>
      <c r="E168" s="141"/>
      <c r="F168" s="344"/>
      <c r="G168" s="352"/>
      <c r="H168" s="352"/>
      <c r="I168" s="344"/>
      <c r="J168" s="352"/>
      <c r="K168" s="344"/>
      <c r="L168" s="344"/>
      <c r="M168" s="344"/>
      <c r="N168" s="344"/>
      <c r="O168" s="344"/>
      <c r="P168" s="109"/>
      <c r="Q168" s="110"/>
      <c r="R168" s="110"/>
      <c r="S168" s="113"/>
      <c r="T168" s="138"/>
      <c r="U168" s="349"/>
      <c r="V168" s="138"/>
      <c r="W168" s="275"/>
      <c r="X168" s="138"/>
      <c r="Y168" s="113"/>
      <c r="Z168" s="349"/>
      <c r="AA168" s="138"/>
      <c r="AB168" s="113"/>
      <c r="AC168" s="138"/>
      <c r="AD168" s="138"/>
      <c r="AE168" s="350"/>
      <c r="AF168" s="126" t="s">
        <v>411</v>
      </c>
      <c r="AG168" s="126"/>
      <c r="AI168" s="126"/>
      <c r="AJ168" s="126"/>
      <c r="AK168" s="126"/>
      <c r="CO168" s="303"/>
      <c r="CQ168" s="351"/>
      <c r="CR168" s="351"/>
      <c r="CT168" s="351"/>
      <c r="CU168" s="351"/>
      <c r="CW168" s="351"/>
      <c r="CX168" s="351"/>
      <c r="CZ168" s="351"/>
      <c r="DA168" s="351"/>
      <c r="DC168" s="351"/>
      <c r="DD168" s="351"/>
      <c r="DG168" s="303"/>
      <c r="DH168" s="303"/>
      <c r="DJ168" s="145"/>
      <c r="DK168" s="145"/>
      <c r="DO168" s="115" t="s">
        <v>992</v>
      </c>
    </row>
    <row r="169" spans="1:125" s="115" customFormat="1" ht="40.5" x14ac:dyDescent="0.25">
      <c r="A169" s="126"/>
      <c r="B169" s="126"/>
      <c r="C169" s="126"/>
      <c r="D169" s="141"/>
      <c r="E169" s="141"/>
      <c r="F169" s="344"/>
      <c r="G169" s="352"/>
      <c r="H169" s="352"/>
      <c r="I169" s="344"/>
      <c r="J169" s="352"/>
      <c r="K169" s="344"/>
      <c r="L169" s="344"/>
      <c r="M169" s="344"/>
      <c r="N169" s="344"/>
      <c r="O169" s="344"/>
      <c r="P169" s="109"/>
      <c r="Q169" s="110"/>
      <c r="R169" s="110"/>
      <c r="S169" s="126"/>
      <c r="T169" s="138"/>
      <c r="U169" s="349"/>
      <c r="V169" s="138"/>
      <c r="W169" s="275"/>
      <c r="X169" s="138"/>
      <c r="Y169" s="113"/>
      <c r="Z169" s="349"/>
      <c r="AA169" s="138"/>
      <c r="AB169" s="113"/>
      <c r="AC169" s="138"/>
      <c r="AD169" s="138"/>
      <c r="AE169" s="350"/>
      <c r="AF169" s="349" t="s">
        <v>1580</v>
      </c>
      <c r="AG169" s="126"/>
      <c r="CO169" s="303"/>
      <c r="CQ169" s="351"/>
      <c r="CR169" s="351"/>
      <c r="CT169" s="351"/>
      <c r="CU169" s="351"/>
      <c r="CW169" s="351"/>
      <c r="CX169" s="351"/>
      <c r="CZ169" s="351"/>
      <c r="DA169" s="351"/>
      <c r="DC169" s="351"/>
      <c r="DD169" s="351"/>
      <c r="DG169" s="303"/>
      <c r="DH169" s="303"/>
      <c r="DJ169" s="145"/>
      <c r="DK169" s="145"/>
      <c r="DO169" s="115" t="s">
        <v>985</v>
      </c>
    </row>
    <row r="170" spans="1:125" s="115" customFormat="1" x14ac:dyDescent="0.25">
      <c r="A170" s="126"/>
      <c r="B170" s="126"/>
      <c r="C170" s="126"/>
      <c r="D170" s="141"/>
      <c r="E170" s="141"/>
      <c r="F170" s="344"/>
      <c r="G170" s="352"/>
      <c r="H170" s="352"/>
      <c r="I170" s="344"/>
      <c r="J170" s="352"/>
      <c r="K170" s="344"/>
      <c r="L170" s="344"/>
      <c r="M170" s="344"/>
      <c r="N170" s="344"/>
      <c r="O170" s="344"/>
      <c r="P170" s="109"/>
      <c r="Q170" s="110"/>
      <c r="R170" s="110"/>
      <c r="S170" s="126"/>
      <c r="T170" s="138"/>
      <c r="U170" s="349"/>
      <c r="V170" s="138"/>
      <c r="W170" s="275"/>
      <c r="X170" s="138"/>
      <c r="Y170" s="113"/>
      <c r="Z170" s="349"/>
      <c r="AA170" s="138"/>
      <c r="AB170" s="113"/>
      <c r="AC170" s="138"/>
      <c r="AD170" s="138"/>
      <c r="AE170" s="138"/>
      <c r="AG170" s="126"/>
      <c r="CO170" s="303"/>
      <c r="CQ170" s="351"/>
      <c r="CR170" s="351"/>
      <c r="CT170" s="351"/>
      <c r="CU170" s="351"/>
      <c r="CW170" s="351"/>
      <c r="CX170" s="351"/>
      <c r="CZ170" s="351"/>
      <c r="DA170" s="351"/>
      <c r="DC170" s="351"/>
      <c r="DD170" s="351"/>
      <c r="DG170" s="303"/>
      <c r="DH170" s="303"/>
      <c r="DJ170" s="145"/>
      <c r="DK170" s="145"/>
      <c r="DP170" s="112" t="s">
        <v>993</v>
      </c>
    </row>
    <row r="171" spans="1:125" s="115" customFormat="1" x14ac:dyDescent="0.25">
      <c r="D171" s="351"/>
      <c r="E171" s="351"/>
      <c r="F171" s="355"/>
      <c r="G171" s="356"/>
      <c r="H171" s="356"/>
      <c r="I171" s="355"/>
      <c r="J171" s="356"/>
      <c r="K171" s="355"/>
      <c r="L171" s="355"/>
      <c r="M171" s="355"/>
      <c r="N171" s="355"/>
      <c r="O171" s="355"/>
      <c r="P171" s="114"/>
      <c r="Q171" s="111"/>
      <c r="R171" s="111"/>
      <c r="T171" s="303"/>
      <c r="U171" s="357"/>
      <c r="V171" s="303"/>
      <c r="W171" s="358"/>
      <c r="X171" s="303"/>
      <c r="Y171" s="113"/>
      <c r="Z171" s="357"/>
      <c r="AA171" s="303"/>
      <c r="AB171" s="359"/>
      <c r="AC171" s="303"/>
      <c r="AD171" s="303"/>
      <c r="AE171" s="303"/>
      <c r="AF171" s="360"/>
      <c r="CO171" s="303"/>
      <c r="CQ171" s="351"/>
      <c r="CR171" s="351"/>
      <c r="CT171" s="351"/>
      <c r="CU171" s="351"/>
      <c r="CW171" s="351"/>
      <c r="CX171" s="351"/>
      <c r="CZ171" s="351"/>
      <c r="DA171" s="351"/>
      <c r="DC171" s="351"/>
      <c r="DD171" s="351"/>
      <c r="DG171" s="303"/>
      <c r="DH171" s="303"/>
      <c r="DJ171" s="145"/>
      <c r="DK171" s="145"/>
      <c r="DP171" s="115" t="s">
        <v>994</v>
      </c>
    </row>
    <row r="172" spans="1:125" s="115" customFormat="1" x14ac:dyDescent="0.25">
      <c r="D172" s="351"/>
      <c r="E172" s="351"/>
      <c r="F172" s="355"/>
      <c r="G172" s="356"/>
      <c r="H172" s="356"/>
      <c r="I172" s="355"/>
      <c r="J172" s="356"/>
      <c r="K172" s="355"/>
      <c r="L172" s="355"/>
      <c r="M172" s="355"/>
      <c r="N172" s="355"/>
      <c r="O172" s="355"/>
      <c r="P172" s="114"/>
      <c r="Q172" s="111"/>
      <c r="R172" s="111"/>
      <c r="T172" s="303"/>
      <c r="U172" s="357"/>
      <c r="V172" s="303"/>
      <c r="W172" s="358"/>
      <c r="X172" s="303"/>
      <c r="Y172" s="113"/>
      <c r="Z172" s="357"/>
      <c r="AA172" s="303"/>
      <c r="AB172" s="359"/>
      <c r="AC172" s="303"/>
      <c r="AD172" s="303"/>
      <c r="AE172" s="303"/>
      <c r="AF172" s="360"/>
      <c r="CO172" s="303"/>
      <c r="CQ172" s="351"/>
      <c r="CR172" s="351"/>
      <c r="CT172" s="351"/>
      <c r="CU172" s="351"/>
      <c r="CW172" s="351"/>
      <c r="CX172" s="351"/>
      <c r="CZ172" s="351"/>
      <c r="DA172" s="351"/>
      <c r="DC172" s="351"/>
      <c r="DD172" s="351"/>
      <c r="DG172" s="303"/>
      <c r="DH172" s="303"/>
      <c r="DJ172" s="145"/>
      <c r="DK172" s="145"/>
      <c r="DP172" s="115" t="s">
        <v>995</v>
      </c>
    </row>
    <row r="173" spans="1:125" s="115" customFormat="1" x14ac:dyDescent="0.25">
      <c r="D173" s="351"/>
      <c r="E173" s="351"/>
      <c r="F173" s="355"/>
      <c r="G173" s="356"/>
      <c r="H173" s="356"/>
      <c r="I173" s="355"/>
      <c r="J173" s="356"/>
      <c r="K173" s="355"/>
      <c r="L173" s="355"/>
      <c r="M173" s="355"/>
      <c r="N173" s="355"/>
      <c r="O173" s="355"/>
      <c r="P173" s="114"/>
      <c r="Q173" s="111"/>
      <c r="R173" s="111"/>
      <c r="T173" s="303"/>
      <c r="U173" s="357"/>
      <c r="V173" s="303"/>
      <c r="W173" s="358"/>
      <c r="X173" s="303"/>
      <c r="Y173" s="113"/>
      <c r="Z173" s="357"/>
      <c r="AA173" s="303"/>
      <c r="AB173" s="359"/>
      <c r="AC173" s="303"/>
      <c r="AD173" s="303"/>
      <c r="AE173" s="303"/>
      <c r="AF173" s="360"/>
      <c r="CO173" s="303"/>
      <c r="CQ173" s="351"/>
      <c r="CR173" s="351"/>
      <c r="CT173" s="351"/>
      <c r="CU173" s="351"/>
      <c r="CW173" s="351"/>
      <c r="CX173" s="351"/>
      <c r="CZ173" s="351"/>
      <c r="DA173" s="351"/>
      <c r="DC173" s="351"/>
      <c r="DD173" s="351"/>
      <c r="DG173" s="303"/>
      <c r="DH173" s="303"/>
      <c r="DJ173" s="145"/>
      <c r="DK173" s="145"/>
      <c r="DP173" s="115" t="s">
        <v>996</v>
      </c>
    </row>
    <row r="174" spans="1:125" s="115" customFormat="1" x14ac:dyDescent="0.25">
      <c r="D174" s="351"/>
      <c r="E174" s="351"/>
      <c r="F174" s="355"/>
      <c r="G174" s="356"/>
      <c r="H174" s="356"/>
      <c r="I174" s="355"/>
      <c r="J174" s="356"/>
      <c r="K174" s="355"/>
      <c r="L174" s="355"/>
      <c r="M174" s="355"/>
      <c r="N174" s="355"/>
      <c r="O174" s="355"/>
      <c r="P174" s="114"/>
      <c r="Q174" s="111"/>
      <c r="R174" s="111"/>
      <c r="T174" s="303"/>
      <c r="U174" s="357"/>
      <c r="V174" s="303"/>
      <c r="W174" s="358"/>
      <c r="X174" s="303"/>
      <c r="Y174" s="113"/>
      <c r="Z174" s="357"/>
      <c r="AA174" s="303"/>
      <c r="AB174" s="359"/>
      <c r="AC174" s="303"/>
      <c r="AD174" s="303"/>
      <c r="AE174" s="303"/>
      <c r="AF174" s="360"/>
      <c r="CO174" s="303"/>
      <c r="CQ174" s="351"/>
      <c r="CR174" s="351"/>
      <c r="CT174" s="351"/>
      <c r="CU174" s="351"/>
      <c r="CW174" s="351"/>
      <c r="CX174" s="351"/>
      <c r="CZ174" s="351"/>
      <c r="DA174" s="351"/>
      <c r="DC174" s="351"/>
      <c r="DD174" s="351"/>
      <c r="DG174" s="303"/>
      <c r="DH174" s="303"/>
      <c r="DJ174" s="145"/>
      <c r="DK174" s="145"/>
      <c r="DP174" s="115" t="s">
        <v>997</v>
      </c>
    </row>
    <row r="175" spans="1:125" s="115" customFormat="1" x14ac:dyDescent="0.25">
      <c r="D175" s="351"/>
      <c r="E175" s="351"/>
      <c r="F175" s="355"/>
      <c r="G175" s="356"/>
      <c r="H175" s="356"/>
      <c r="I175" s="355"/>
      <c r="J175" s="356"/>
      <c r="K175" s="355"/>
      <c r="L175" s="355"/>
      <c r="M175" s="355"/>
      <c r="N175" s="355"/>
      <c r="O175" s="355"/>
      <c r="P175" s="114"/>
      <c r="Q175" s="111"/>
      <c r="R175" s="111"/>
      <c r="T175" s="303"/>
      <c r="U175" s="357"/>
      <c r="V175" s="303"/>
      <c r="W175" s="358"/>
      <c r="X175" s="303"/>
      <c r="Y175" s="113"/>
      <c r="Z175" s="357"/>
      <c r="AA175" s="303"/>
      <c r="AB175" s="359"/>
      <c r="AC175" s="303"/>
      <c r="AD175" s="303"/>
      <c r="AE175" s="303"/>
      <c r="AF175" s="360"/>
      <c r="CO175" s="303"/>
      <c r="CQ175" s="351"/>
      <c r="CR175" s="351"/>
      <c r="CT175" s="351"/>
      <c r="CU175" s="351"/>
      <c r="CW175" s="351"/>
      <c r="CX175" s="351"/>
      <c r="CZ175" s="351"/>
      <c r="DA175" s="351"/>
      <c r="DC175" s="351"/>
      <c r="DD175" s="351"/>
      <c r="DG175" s="303"/>
      <c r="DH175" s="303"/>
      <c r="DJ175" s="145"/>
      <c r="DK175" s="145"/>
    </row>
    <row r="176" spans="1:125" s="115" customFormat="1" x14ac:dyDescent="0.25">
      <c r="D176" s="351"/>
      <c r="E176" s="351"/>
      <c r="F176" s="355"/>
      <c r="G176" s="356"/>
      <c r="H176" s="356"/>
      <c r="I176" s="355"/>
      <c r="J176" s="356"/>
      <c r="K176" s="355"/>
      <c r="L176" s="355"/>
      <c r="M176" s="355"/>
      <c r="N176" s="355"/>
      <c r="O176" s="355"/>
      <c r="P176" s="114"/>
      <c r="Q176" s="111"/>
      <c r="R176" s="111"/>
      <c r="T176" s="303"/>
      <c r="U176" s="357"/>
      <c r="V176" s="303"/>
      <c r="W176" s="358"/>
      <c r="X176" s="303"/>
      <c r="Y176" s="113"/>
      <c r="Z176" s="357"/>
      <c r="AA176" s="303"/>
      <c r="AB176" s="359"/>
      <c r="AC176" s="303"/>
      <c r="AD176" s="303"/>
      <c r="AE176" s="303"/>
      <c r="AF176" s="360"/>
      <c r="CO176" s="303"/>
      <c r="CQ176" s="351"/>
      <c r="CR176" s="351"/>
      <c r="CT176" s="351"/>
      <c r="CU176" s="351"/>
      <c r="CW176" s="351"/>
      <c r="CX176" s="351"/>
      <c r="CZ176" s="351"/>
      <c r="DA176" s="351"/>
      <c r="DC176" s="351"/>
      <c r="DD176" s="351"/>
      <c r="DG176" s="303"/>
      <c r="DH176" s="303"/>
      <c r="DJ176" s="145"/>
      <c r="DK176" s="145"/>
    </row>
    <row r="177" spans="4:119" s="115" customFormat="1" x14ac:dyDescent="0.25">
      <c r="D177" s="351"/>
      <c r="E177" s="351"/>
      <c r="F177" s="355"/>
      <c r="G177" s="356"/>
      <c r="H177" s="356"/>
      <c r="I177" s="355"/>
      <c r="J177" s="356"/>
      <c r="K177" s="355"/>
      <c r="L177" s="355"/>
      <c r="M177" s="355"/>
      <c r="N177" s="355"/>
      <c r="O177" s="355"/>
      <c r="P177" s="114"/>
      <c r="Q177" s="111"/>
      <c r="R177" s="111"/>
      <c r="T177" s="303"/>
      <c r="U177" s="357"/>
      <c r="V177" s="303"/>
      <c r="W177" s="358"/>
      <c r="X177" s="303"/>
      <c r="Y177" s="113"/>
      <c r="Z177" s="357"/>
      <c r="AA177" s="303"/>
      <c r="AB177" s="359"/>
      <c r="AC177" s="303"/>
      <c r="AD177" s="303"/>
      <c r="AE177" s="303"/>
      <c r="AF177" s="360"/>
      <c r="CO177" s="303"/>
      <c r="CQ177" s="351"/>
      <c r="CR177" s="351"/>
      <c r="CT177" s="351"/>
      <c r="CU177" s="351"/>
      <c r="CW177" s="351"/>
      <c r="CX177" s="351"/>
      <c r="CZ177" s="351"/>
      <c r="DA177" s="351"/>
      <c r="DC177" s="351"/>
      <c r="DD177" s="351"/>
      <c r="DG177" s="303"/>
      <c r="DH177" s="303"/>
      <c r="DJ177" s="145"/>
      <c r="DK177" s="145"/>
    </row>
    <row r="178" spans="4:119" s="115" customFormat="1" x14ac:dyDescent="0.25">
      <c r="D178" s="351"/>
      <c r="E178" s="351"/>
      <c r="F178" s="355"/>
      <c r="G178" s="356"/>
      <c r="H178" s="356"/>
      <c r="I178" s="355"/>
      <c r="J178" s="356"/>
      <c r="K178" s="355"/>
      <c r="L178" s="355"/>
      <c r="M178" s="355"/>
      <c r="N178" s="355"/>
      <c r="O178" s="355"/>
      <c r="P178" s="114"/>
      <c r="Q178" s="111"/>
      <c r="R178" s="111"/>
      <c r="T178" s="303"/>
      <c r="U178" s="357"/>
      <c r="V178" s="303"/>
      <c r="W178" s="358"/>
      <c r="X178" s="303"/>
      <c r="Y178" s="113"/>
      <c r="Z178" s="357"/>
      <c r="AA178" s="303"/>
      <c r="AB178" s="359"/>
      <c r="AC178" s="303"/>
      <c r="AD178" s="303"/>
      <c r="AE178" s="303"/>
      <c r="AF178" s="360"/>
      <c r="CO178" s="303"/>
      <c r="CQ178" s="351"/>
      <c r="CR178" s="351"/>
      <c r="CT178" s="351"/>
      <c r="CU178" s="351"/>
      <c r="CW178" s="351"/>
      <c r="CX178" s="351"/>
      <c r="CZ178" s="351"/>
      <c r="DA178" s="351"/>
      <c r="DC178" s="351"/>
      <c r="DD178" s="351"/>
      <c r="DG178" s="303"/>
      <c r="DH178" s="303"/>
      <c r="DJ178" s="145"/>
      <c r="DK178" s="145"/>
    </row>
    <row r="179" spans="4:119" s="115" customFormat="1" x14ac:dyDescent="0.25">
      <c r="D179" s="351"/>
      <c r="E179" s="351"/>
      <c r="F179" s="355"/>
      <c r="G179" s="356"/>
      <c r="H179" s="356"/>
      <c r="I179" s="355"/>
      <c r="J179" s="356"/>
      <c r="K179" s="355"/>
      <c r="L179" s="355"/>
      <c r="M179" s="355"/>
      <c r="N179" s="355"/>
      <c r="O179" s="355"/>
      <c r="P179" s="114"/>
      <c r="Q179" s="111"/>
      <c r="R179" s="111"/>
      <c r="T179" s="303"/>
      <c r="U179" s="357"/>
      <c r="V179" s="303"/>
      <c r="W179" s="358"/>
      <c r="X179" s="303"/>
      <c r="Y179" s="113"/>
      <c r="Z179" s="357"/>
      <c r="AA179" s="303"/>
      <c r="AB179" s="359"/>
      <c r="AC179" s="303"/>
      <c r="AD179" s="303"/>
      <c r="AE179" s="303"/>
      <c r="AF179" s="360"/>
      <c r="CO179" s="303"/>
      <c r="CQ179" s="351"/>
      <c r="CR179" s="351"/>
      <c r="CT179" s="351"/>
      <c r="CU179" s="351"/>
      <c r="CW179" s="351"/>
      <c r="CX179" s="351"/>
      <c r="CZ179" s="351"/>
      <c r="DA179" s="351"/>
      <c r="DC179" s="351"/>
      <c r="DD179" s="351"/>
      <c r="DG179" s="303"/>
      <c r="DH179" s="303"/>
      <c r="DJ179" s="145"/>
      <c r="DK179" s="145"/>
    </row>
    <row r="180" spans="4:119" s="115" customFormat="1" x14ac:dyDescent="0.25">
      <c r="D180" s="351"/>
      <c r="E180" s="351"/>
      <c r="F180" s="355"/>
      <c r="G180" s="356"/>
      <c r="H180" s="356"/>
      <c r="I180" s="355"/>
      <c r="J180" s="356"/>
      <c r="K180" s="355"/>
      <c r="L180" s="355"/>
      <c r="M180" s="355"/>
      <c r="N180" s="355"/>
      <c r="O180" s="355"/>
      <c r="P180" s="114"/>
      <c r="Q180" s="111"/>
      <c r="R180" s="111"/>
      <c r="T180" s="303"/>
      <c r="U180" s="357"/>
      <c r="V180" s="303"/>
      <c r="W180" s="358"/>
      <c r="X180" s="303"/>
      <c r="Y180" s="113"/>
      <c r="Z180" s="357"/>
      <c r="AA180" s="303"/>
      <c r="AB180" s="359"/>
      <c r="AC180" s="303"/>
      <c r="AD180" s="303"/>
      <c r="AE180" s="303"/>
      <c r="AF180" s="360"/>
      <c r="CO180" s="303"/>
      <c r="CQ180" s="351"/>
      <c r="CR180" s="351"/>
      <c r="CT180" s="351"/>
      <c r="CU180" s="351"/>
      <c r="CW180" s="351"/>
      <c r="CX180" s="351"/>
      <c r="CZ180" s="351"/>
      <c r="DA180" s="351"/>
      <c r="DC180" s="351"/>
      <c r="DD180" s="351"/>
      <c r="DG180" s="303"/>
      <c r="DH180" s="303"/>
      <c r="DJ180" s="145"/>
      <c r="DK180" s="145"/>
    </row>
    <row r="181" spans="4:119" s="115" customFormat="1" x14ac:dyDescent="0.25">
      <c r="D181" s="351"/>
      <c r="E181" s="351"/>
      <c r="F181" s="355"/>
      <c r="G181" s="356"/>
      <c r="H181" s="356"/>
      <c r="I181" s="355"/>
      <c r="J181" s="356"/>
      <c r="K181" s="355"/>
      <c r="L181" s="355"/>
      <c r="M181" s="355"/>
      <c r="N181" s="355"/>
      <c r="O181" s="355"/>
      <c r="P181" s="114"/>
      <c r="Q181" s="111"/>
      <c r="R181" s="111"/>
      <c r="T181" s="303"/>
      <c r="U181" s="357"/>
      <c r="V181" s="303"/>
      <c r="W181" s="358"/>
      <c r="X181" s="303"/>
      <c r="Y181" s="113"/>
      <c r="Z181" s="357"/>
      <c r="AA181" s="303"/>
      <c r="AB181" s="359"/>
      <c r="AC181" s="303"/>
      <c r="AD181" s="303"/>
      <c r="AE181" s="303"/>
      <c r="AF181" s="360"/>
      <c r="CO181" s="303"/>
      <c r="CQ181" s="351"/>
      <c r="CR181" s="351"/>
      <c r="CT181" s="351"/>
      <c r="CU181" s="351"/>
      <c r="CW181" s="351"/>
      <c r="CX181" s="351"/>
      <c r="CZ181" s="351"/>
      <c r="DA181" s="351"/>
      <c r="DC181" s="351"/>
      <c r="DD181" s="351"/>
      <c r="DG181" s="303"/>
      <c r="DH181" s="303"/>
      <c r="DJ181" s="145"/>
      <c r="DK181" s="145"/>
    </row>
    <row r="182" spans="4:119" s="115" customFormat="1" x14ac:dyDescent="0.25">
      <c r="D182" s="351"/>
      <c r="E182" s="351"/>
      <c r="F182" s="355"/>
      <c r="G182" s="356"/>
      <c r="H182" s="356"/>
      <c r="I182" s="355"/>
      <c r="J182" s="356"/>
      <c r="K182" s="355"/>
      <c r="L182" s="355"/>
      <c r="M182" s="355"/>
      <c r="N182" s="355"/>
      <c r="O182" s="355"/>
      <c r="P182" s="114"/>
      <c r="Q182" s="111"/>
      <c r="R182" s="111"/>
      <c r="T182" s="303"/>
      <c r="U182" s="357"/>
      <c r="V182" s="303"/>
      <c r="W182" s="358"/>
      <c r="X182" s="303"/>
      <c r="Y182" s="113"/>
      <c r="Z182" s="357"/>
      <c r="AA182" s="303"/>
      <c r="AB182" s="359"/>
      <c r="AC182" s="303"/>
      <c r="AD182" s="303"/>
      <c r="AE182" s="303"/>
      <c r="AF182" s="360"/>
      <c r="CO182" s="303"/>
      <c r="CQ182" s="351"/>
      <c r="CR182" s="351"/>
      <c r="CT182" s="351"/>
      <c r="CU182" s="351"/>
      <c r="CW182" s="351"/>
      <c r="CX182" s="351"/>
      <c r="CZ182" s="351"/>
      <c r="DA182" s="351"/>
      <c r="DC182" s="351"/>
      <c r="DD182" s="351"/>
      <c r="DG182" s="303"/>
      <c r="DH182" s="303"/>
      <c r="DJ182" s="145"/>
      <c r="DK182" s="145"/>
      <c r="DL182" s="885" t="s">
        <v>78</v>
      </c>
      <c r="DM182" s="886"/>
      <c r="DN182" s="887"/>
      <c r="DO182" s="173" t="s">
        <v>950</v>
      </c>
    </row>
    <row r="183" spans="4:119" s="115" customFormat="1" x14ac:dyDescent="0.25">
      <c r="D183" s="351"/>
      <c r="E183" s="351"/>
      <c r="F183" s="355"/>
      <c r="G183" s="356"/>
      <c r="H183" s="356"/>
      <c r="I183" s="355"/>
      <c r="J183" s="356"/>
      <c r="K183" s="355"/>
      <c r="L183" s="355"/>
      <c r="M183" s="355"/>
      <c r="N183" s="355"/>
      <c r="O183" s="355"/>
      <c r="P183" s="114"/>
      <c r="Q183" s="111"/>
      <c r="R183" s="111"/>
      <c r="T183" s="303"/>
      <c r="U183" s="357"/>
      <c r="V183" s="303"/>
      <c r="W183" s="358"/>
      <c r="X183" s="303"/>
      <c r="Y183" s="113"/>
      <c r="Z183" s="357"/>
      <c r="AA183" s="303"/>
      <c r="AB183" s="359"/>
      <c r="AC183" s="303"/>
      <c r="AD183" s="303"/>
      <c r="AE183" s="303"/>
      <c r="AF183" s="360"/>
      <c r="CO183" s="303"/>
      <c r="CQ183" s="351"/>
      <c r="CR183" s="351"/>
      <c r="CT183" s="351"/>
      <c r="CU183" s="351"/>
      <c r="CW183" s="351"/>
      <c r="CX183" s="351"/>
      <c r="CZ183" s="351"/>
      <c r="DA183" s="351"/>
      <c r="DC183" s="351"/>
      <c r="DD183" s="351"/>
      <c r="DG183" s="303"/>
      <c r="DH183" s="303"/>
      <c r="DJ183" s="145"/>
      <c r="DK183" s="145"/>
      <c r="DL183" s="174" t="s">
        <v>76</v>
      </c>
      <c r="DM183" s="175" t="s">
        <v>77</v>
      </c>
      <c r="DN183" s="176" t="s">
        <v>701</v>
      </c>
      <c r="DO183" s="171"/>
    </row>
    <row r="184" spans="4:119" s="115" customFormat="1" x14ac:dyDescent="0.25">
      <c r="D184" s="351"/>
      <c r="E184" s="351"/>
      <c r="F184" s="355"/>
      <c r="G184" s="356"/>
      <c r="H184" s="356"/>
      <c r="I184" s="355"/>
      <c r="J184" s="356"/>
      <c r="K184" s="355"/>
      <c r="L184" s="355"/>
      <c r="M184" s="355"/>
      <c r="N184" s="355"/>
      <c r="O184" s="355"/>
      <c r="P184" s="114"/>
      <c r="Q184" s="111"/>
      <c r="R184" s="111"/>
      <c r="T184" s="303"/>
      <c r="U184" s="357"/>
      <c r="V184" s="303"/>
      <c r="W184" s="358"/>
      <c r="X184" s="303"/>
      <c r="Y184" s="113"/>
      <c r="Z184" s="357"/>
      <c r="AA184" s="303"/>
      <c r="AB184" s="359"/>
      <c r="AC184" s="303"/>
      <c r="AD184" s="303"/>
      <c r="AE184" s="303"/>
      <c r="AF184" s="360"/>
      <c r="CO184" s="303"/>
      <c r="CQ184" s="351"/>
      <c r="CR184" s="351"/>
      <c r="CT184" s="351"/>
      <c r="CU184" s="351"/>
      <c r="CW184" s="351"/>
      <c r="CX184" s="351"/>
      <c r="CZ184" s="351"/>
      <c r="DA184" s="351"/>
      <c r="DC184" s="351"/>
      <c r="DD184" s="351"/>
      <c r="DG184" s="303"/>
      <c r="DH184" s="303"/>
      <c r="DJ184" s="145"/>
      <c r="DK184" s="145"/>
      <c r="DL184" s="267">
        <v>101</v>
      </c>
      <c r="DM184" s="268" t="s">
        <v>713</v>
      </c>
      <c r="DN184" s="269">
        <v>2</v>
      </c>
      <c r="DO184" s="171"/>
    </row>
    <row r="185" spans="4:119" s="115" customFormat="1" x14ac:dyDescent="0.25">
      <c r="D185" s="351"/>
      <c r="E185" s="351"/>
      <c r="F185" s="355"/>
      <c r="G185" s="356"/>
      <c r="H185" s="356"/>
      <c r="I185" s="355"/>
      <c r="J185" s="356"/>
      <c r="K185" s="355"/>
      <c r="L185" s="355"/>
      <c r="M185" s="355"/>
      <c r="N185" s="355"/>
      <c r="O185" s="355"/>
      <c r="P185" s="114"/>
      <c r="Q185" s="111"/>
      <c r="R185" s="111"/>
      <c r="T185" s="303"/>
      <c r="U185" s="357"/>
      <c r="V185" s="303"/>
      <c r="W185" s="358"/>
      <c r="X185" s="303"/>
      <c r="Y185" s="113"/>
      <c r="Z185" s="357"/>
      <c r="AA185" s="303"/>
      <c r="AB185" s="359"/>
      <c r="AC185" s="303"/>
      <c r="AD185" s="303"/>
      <c r="AE185" s="303"/>
      <c r="AF185" s="360"/>
      <c r="CO185" s="303"/>
      <c r="CQ185" s="351"/>
      <c r="CR185" s="351"/>
      <c r="CT185" s="351"/>
      <c r="CU185" s="351"/>
      <c r="CW185" s="351"/>
      <c r="CX185" s="351"/>
      <c r="CZ185" s="351"/>
      <c r="DA185" s="351"/>
      <c r="DC185" s="351"/>
      <c r="DD185" s="351"/>
      <c r="DG185" s="303"/>
      <c r="DH185" s="303"/>
      <c r="DJ185" s="145"/>
      <c r="DK185" s="145"/>
      <c r="DL185" s="267">
        <v>102</v>
      </c>
      <c r="DM185" s="268" t="s">
        <v>714</v>
      </c>
      <c r="DN185" s="269">
        <v>3</v>
      </c>
      <c r="DO185" s="171"/>
    </row>
    <row r="186" spans="4:119" s="115" customFormat="1" x14ac:dyDescent="0.25">
      <c r="D186" s="351"/>
      <c r="E186" s="351"/>
      <c r="F186" s="355"/>
      <c r="G186" s="356"/>
      <c r="H186" s="356"/>
      <c r="I186" s="355"/>
      <c r="J186" s="356"/>
      <c r="K186" s="355"/>
      <c r="L186" s="355"/>
      <c r="M186" s="355"/>
      <c r="N186" s="355"/>
      <c r="O186" s="355"/>
      <c r="P186" s="114"/>
      <c r="Q186" s="111"/>
      <c r="R186" s="111"/>
      <c r="T186" s="303"/>
      <c r="U186" s="357"/>
      <c r="V186" s="303"/>
      <c r="W186" s="358"/>
      <c r="X186" s="303"/>
      <c r="Y186" s="113"/>
      <c r="Z186" s="357"/>
      <c r="AA186" s="303"/>
      <c r="AB186" s="359"/>
      <c r="AC186" s="303"/>
      <c r="AD186" s="303"/>
      <c r="AE186" s="303"/>
      <c r="AF186" s="360"/>
      <c r="CO186" s="303"/>
      <c r="CQ186" s="351"/>
      <c r="CR186" s="351"/>
      <c r="CT186" s="351"/>
      <c r="CU186" s="351"/>
      <c r="CW186" s="351"/>
      <c r="CX186" s="351"/>
      <c r="CZ186" s="351"/>
      <c r="DA186" s="351"/>
      <c r="DC186" s="351"/>
      <c r="DD186" s="351"/>
      <c r="DG186" s="303"/>
      <c r="DH186" s="303"/>
      <c r="DJ186" s="145"/>
      <c r="DK186" s="145"/>
      <c r="DL186" s="267">
        <v>103</v>
      </c>
      <c r="DM186" s="268" t="s">
        <v>715</v>
      </c>
      <c r="DN186" s="269">
        <v>4</v>
      </c>
      <c r="DO186" s="171"/>
    </row>
    <row r="187" spans="4:119" s="115" customFormat="1" x14ac:dyDescent="0.25">
      <c r="D187" s="351"/>
      <c r="E187" s="351"/>
      <c r="F187" s="355"/>
      <c r="G187" s="356"/>
      <c r="H187" s="356"/>
      <c r="I187" s="355"/>
      <c r="J187" s="356"/>
      <c r="K187" s="355"/>
      <c r="L187" s="355"/>
      <c r="M187" s="355"/>
      <c r="N187" s="355"/>
      <c r="O187" s="355"/>
      <c r="P187" s="114"/>
      <c r="Q187" s="111"/>
      <c r="R187" s="111"/>
      <c r="T187" s="303"/>
      <c r="U187" s="357"/>
      <c r="V187" s="303"/>
      <c r="W187" s="358"/>
      <c r="X187" s="303"/>
      <c r="Y187" s="113"/>
      <c r="Z187" s="357"/>
      <c r="AA187" s="303"/>
      <c r="AB187" s="359"/>
      <c r="AC187" s="303"/>
      <c r="AD187" s="303"/>
      <c r="AE187" s="303"/>
      <c r="AF187" s="360"/>
      <c r="CO187" s="303"/>
      <c r="CQ187" s="351"/>
      <c r="CR187" s="351"/>
      <c r="CT187" s="351"/>
      <c r="CU187" s="351"/>
      <c r="CW187" s="351"/>
      <c r="CX187" s="351"/>
      <c r="CZ187" s="351"/>
      <c r="DA187" s="351"/>
      <c r="DC187" s="351"/>
      <c r="DD187" s="351"/>
      <c r="DG187" s="303"/>
      <c r="DH187" s="303"/>
      <c r="DJ187" s="145"/>
      <c r="DK187" s="145"/>
      <c r="DL187" s="267">
        <v>104</v>
      </c>
      <c r="DM187" s="268" t="s">
        <v>1323</v>
      </c>
      <c r="DN187" s="269">
        <v>5</v>
      </c>
      <c r="DO187" s="171"/>
    </row>
    <row r="188" spans="4:119" s="115" customFormat="1" x14ac:dyDescent="0.25">
      <c r="D188" s="351"/>
      <c r="E188" s="351"/>
      <c r="F188" s="355"/>
      <c r="G188" s="356"/>
      <c r="H188" s="356"/>
      <c r="I188" s="355"/>
      <c r="J188" s="356"/>
      <c r="K188" s="355"/>
      <c r="L188" s="355"/>
      <c r="M188" s="355"/>
      <c r="N188" s="355"/>
      <c r="O188" s="355"/>
      <c r="P188" s="114"/>
      <c r="Q188" s="111"/>
      <c r="R188" s="111"/>
      <c r="T188" s="303"/>
      <c r="U188" s="357"/>
      <c r="V188" s="303"/>
      <c r="W188" s="358"/>
      <c r="X188" s="303"/>
      <c r="Y188" s="113"/>
      <c r="Z188" s="357"/>
      <c r="AA188" s="303"/>
      <c r="AB188" s="359"/>
      <c r="AC188" s="303"/>
      <c r="AD188" s="303"/>
      <c r="AE188" s="303"/>
      <c r="AF188" s="360"/>
      <c r="CO188" s="303"/>
      <c r="CQ188" s="351"/>
      <c r="CR188" s="351"/>
      <c r="CT188" s="351"/>
      <c r="CU188" s="351"/>
      <c r="CW188" s="351"/>
      <c r="CX188" s="351"/>
      <c r="CZ188" s="351"/>
      <c r="DA188" s="351"/>
      <c r="DC188" s="351"/>
      <c r="DD188" s="351"/>
      <c r="DG188" s="303"/>
      <c r="DH188" s="303"/>
      <c r="DJ188" s="145"/>
      <c r="DK188" s="145"/>
      <c r="DL188" s="267">
        <v>111</v>
      </c>
      <c r="DM188" s="268" t="s">
        <v>1324</v>
      </c>
      <c r="DN188" s="269">
        <v>4</v>
      </c>
      <c r="DO188" s="171" t="s">
        <v>953</v>
      </c>
    </row>
    <row r="189" spans="4:119" s="115" customFormat="1" x14ac:dyDescent="0.25">
      <c r="D189" s="351"/>
      <c r="E189" s="351"/>
      <c r="F189" s="355"/>
      <c r="G189" s="356"/>
      <c r="H189" s="356"/>
      <c r="I189" s="355"/>
      <c r="J189" s="356"/>
      <c r="K189" s="355"/>
      <c r="L189" s="355"/>
      <c r="M189" s="355"/>
      <c r="N189" s="355"/>
      <c r="O189" s="355"/>
      <c r="P189" s="114"/>
      <c r="Q189" s="111"/>
      <c r="R189" s="111"/>
      <c r="T189" s="303"/>
      <c r="U189" s="357"/>
      <c r="V189" s="303"/>
      <c r="W189" s="358"/>
      <c r="X189" s="303"/>
      <c r="Y189" s="113"/>
      <c r="Z189" s="357"/>
      <c r="AA189" s="303"/>
      <c r="AB189" s="359"/>
      <c r="AC189" s="303"/>
      <c r="AD189" s="303"/>
      <c r="AE189" s="303"/>
      <c r="AF189" s="360"/>
      <c r="CO189" s="303"/>
      <c r="CQ189" s="351"/>
      <c r="CR189" s="351"/>
      <c r="CT189" s="351"/>
      <c r="CU189" s="351"/>
      <c r="CW189" s="351"/>
      <c r="CX189" s="351"/>
      <c r="CZ189" s="351"/>
      <c r="DA189" s="351"/>
      <c r="DC189" s="351"/>
      <c r="DD189" s="351"/>
      <c r="DG189" s="303"/>
      <c r="DH189" s="303"/>
      <c r="DJ189" s="145"/>
      <c r="DK189" s="145"/>
      <c r="DL189" s="267">
        <v>112</v>
      </c>
      <c r="DM189" s="268" t="s">
        <v>1325</v>
      </c>
      <c r="DN189" s="269">
        <v>5</v>
      </c>
      <c r="DO189" s="171" t="s">
        <v>953</v>
      </c>
    </row>
    <row r="190" spans="4:119" s="115" customFormat="1" x14ac:dyDescent="0.25">
      <c r="D190" s="351"/>
      <c r="E190" s="351"/>
      <c r="F190" s="355"/>
      <c r="G190" s="356"/>
      <c r="H190" s="356"/>
      <c r="I190" s="355"/>
      <c r="J190" s="356"/>
      <c r="K190" s="355"/>
      <c r="L190" s="355"/>
      <c r="M190" s="355"/>
      <c r="N190" s="355"/>
      <c r="O190" s="355"/>
      <c r="P190" s="114"/>
      <c r="Q190" s="111"/>
      <c r="R190" s="111"/>
      <c r="T190" s="303"/>
      <c r="U190" s="357"/>
      <c r="V190" s="303"/>
      <c r="W190" s="358"/>
      <c r="X190" s="303"/>
      <c r="Y190" s="113"/>
      <c r="Z190" s="357"/>
      <c r="AA190" s="303"/>
      <c r="AB190" s="359"/>
      <c r="AC190" s="303"/>
      <c r="AD190" s="303"/>
      <c r="AE190" s="303"/>
      <c r="AF190" s="360"/>
      <c r="CO190" s="303"/>
      <c r="CQ190" s="351"/>
      <c r="CR190" s="351"/>
      <c r="CT190" s="351"/>
      <c r="CU190" s="351"/>
      <c r="CW190" s="351"/>
      <c r="CX190" s="351"/>
      <c r="CZ190" s="351"/>
      <c r="DA190" s="351"/>
      <c r="DC190" s="351"/>
      <c r="DD190" s="351"/>
      <c r="DG190" s="303"/>
      <c r="DH190" s="303"/>
      <c r="DJ190" s="145"/>
      <c r="DK190" s="145"/>
      <c r="DL190" s="267">
        <v>121</v>
      </c>
      <c r="DM190" s="268" t="s">
        <v>721</v>
      </c>
      <c r="DN190" s="269">
        <v>4</v>
      </c>
      <c r="DO190" s="171" t="s">
        <v>954</v>
      </c>
    </row>
    <row r="191" spans="4:119" s="115" customFormat="1" x14ac:dyDescent="0.25">
      <c r="D191" s="351"/>
      <c r="E191" s="351"/>
      <c r="F191" s="355"/>
      <c r="G191" s="356"/>
      <c r="H191" s="356"/>
      <c r="I191" s="355"/>
      <c r="J191" s="356"/>
      <c r="K191" s="355"/>
      <c r="L191" s="355"/>
      <c r="M191" s="355"/>
      <c r="N191" s="355"/>
      <c r="O191" s="355"/>
      <c r="P191" s="114"/>
      <c r="Q191" s="111"/>
      <c r="R191" s="111"/>
      <c r="T191" s="303"/>
      <c r="U191" s="357"/>
      <c r="V191" s="303"/>
      <c r="W191" s="358"/>
      <c r="X191" s="303"/>
      <c r="Y191" s="113"/>
      <c r="Z191" s="357"/>
      <c r="AA191" s="303"/>
      <c r="AB191" s="359"/>
      <c r="AC191" s="303"/>
      <c r="AD191" s="303"/>
      <c r="AE191" s="303"/>
      <c r="AF191" s="360"/>
      <c r="CO191" s="303"/>
      <c r="CQ191" s="351"/>
      <c r="CR191" s="351"/>
      <c r="CT191" s="351"/>
      <c r="CU191" s="351"/>
      <c r="CW191" s="351"/>
      <c r="CX191" s="351"/>
      <c r="CZ191" s="351"/>
      <c r="DA191" s="351"/>
      <c r="DC191" s="351"/>
      <c r="DD191" s="351"/>
      <c r="DG191" s="303"/>
      <c r="DH191" s="303"/>
      <c r="DJ191" s="145"/>
      <c r="DK191" s="145"/>
      <c r="DL191" s="267">
        <v>122</v>
      </c>
      <c r="DM191" s="268" t="s">
        <v>1326</v>
      </c>
      <c r="DN191" s="269">
        <v>5</v>
      </c>
      <c r="DO191" s="171" t="s">
        <v>954</v>
      </c>
    </row>
    <row r="192" spans="4:119" s="115" customFormat="1" x14ac:dyDescent="0.25">
      <c r="D192" s="351"/>
      <c r="E192" s="351"/>
      <c r="F192" s="355"/>
      <c r="G192" s="356"/>
      <c r="H192" s="356"/>
      <c r="I192" s="355"/>
      <c r="J192" s="356"/>
      <c r="K192" s="355"/>
      <c r="L192" s="355"/>
      <c r="M192" s="355"/>
      <c r="N192" s="355"/>
      <c r="O192" s="355"/>
      <c r="P192" s="114"/>
      <c r="Q192" s="111"/>
      <c r="R192" s="111"/>
      <c r="T192" s="303"/>
      <c r="U192" s="357"/>
      <c r="V192" s="303"/>
      <c r="W192" s="358"/>
      <c r="X192" s="303"/>
      <c r="Y192" s="113"/>
      <c r="Z192" s="357"/>
      <c r="AA192" s="303"/>
      <c r="AB192" s="359"/>
      <c r="AC192" s="303"/>
      <c r="AD192" s="303"/>
      <c r="AE192" s="303"/>
      <c r="CO192" s="303"/>
      <c r="CQ192" s="351"/>
      <c r="CR192" s="351"/>
      <c r="CT192" s="351"/>
      <c r="CU192" s="351"/>
      <c r="CW192" s="351"/>
      <c r="CX192" s="351"/>
      <c r="CZ192" s="351"/>
      <c r="DA192" s="351"/>
      <c r="DC192" s="351"/>
      <c r="DD192" s="351"/>
      <c r="DG192" s="303"/>
      <c r="DH192" s="303"/>
      <c r="DJ192" s="145"/>
      <c r="DK192" s="145"/>
      <c r="DL192" s="267">
        <v>123</v>
      </c>
      <c r="DM192" s="268" t="s">
        <v>1327</v>
      </c>
      <c r="DN192" s="269">
        <v>6</v>
      </c>
      <c r="DO192" s="171" t="s">
        <v>954</v>
      </c>
    </row>
    <row r="193" spans="4:119" s="115" customFormat="1" x14ac:dyDescent="0.25">
      <c r="D193" s="351"/>
      <c r="E193" s="351"/>
      <c r="F193" s="355"/>
      <c r="G193" s="356"/>
      <c r="H193" s="356"/>
      <c r="I193" s="355"/>
      <c r="J193" s="356"/>
      <c r="K193" s="355"/>
      <c r="L193" s="355"/>
      <c r="M193" s="355"/>
      <c r="N193" s="355"/>
      <c r="O193" s="355"/>
      <c r="P193" s="114"/>
      <c r="Q193" s="111"/>
      <c r="R193" s="111"/>
      <c r="T193" s="303"/>
      <c r="U193" s="357"/>
      <c r="V193" s="303"/>
      <c r="W193" s="358"/>
      <c r="X193" s="303"/>
      <c r="Y193" s="113"/>
      <c r="Z193" s="357"/>
      <c r="AA193" s="303"/>
      <c r="AB193" s="359"/>
      <c r="AC193" s="303"/>
      <c r="AD193" s="303"/>
      <c r="AE193" s="303"/>
      <c r="CO193" s="303"/>
      <c r="CQ193" s="351"/>
      <c r="CR193" s="351"/>
      <c r="CT193" s="351"/>
      <c r="CU193" s="351"/>
      <c r="CW193" s="351"/>
      <c r="CX193" s="351"/>
      <c r="CZ193" s="351"/>
      <c r="DA193" s="351"/>
      <c r="DC193" s="351"/>
      <c r="DD193" s="351"/>
      <c r="DG193" s="303"/>
      <c r="DH193" s="303"/>
      <c r="DJ193" s="145"/>
      <c r="DK193" s="145"/>
      <c r="DL193" s="267">
        <v>124</v>
      </c>
      <c r="DM193" s="268" t="s">
        <v>1328</v>
      </c>
      <c r="DN193" s="269">
        <v>7</v>
      </c>
      <c r="DO193" s="171" t="s">
        <v>954</v>
      </c>
    </row>
    <row r="194" spans="4:119" s="115" customFormat="1" x14ac:dyDescent="0.25">
      <c r="D194" s="351"/>
      <c r="E194" s="351"/>
      <c r="F194" s="355"/>
      <c r="G194" s="356"/>
      <c r="H194" s="356"/>
      <c r="I194" s="355"/>
      <c r="J194" s="356"/>
      <c r="K194" s="355"/>
      <c r="L194" s="355"/>
      <c r="M194" s="355"/>
      <c r="N194" s="355"/>
      <c r="O194" s="355"/>
      <c r="P194" s="114"/>
      <c r="Q194" s="111"/>
      <c r="R194" s="111"/>
      <c r="T194" s="303"/>
      <c r="U194" s="357"/>
      <c r="V194" s="303"/>
      <c r="W194" s="358"/>
      <c r="X194" s="303"/>
      <c r="Y194" s="113"/>
      <c r="Z194" s="357"/>
      <c r="AA194" s="303"/>
      <c r="AB194" s="359"/>
      <c r="AC194" s="303"/>
      <c r="AD194" s="303"/>
      <c r="AE194" s="303"/>
      <c r="CO194" s="303"/>
      <c r="CQ194" s="351"/>
      <c r="CR194" s="351"/>
      <c r="CT194" s="351"/>
      <c r="CU194" s="351"/>
      <c r="CW194" s="351"/>
      <c r="CX194" s="351"/>
      <c r="CZ194" s="351"/>
      <c r="DA194" s="351"/>
      <c r="DC194" s="351"/>
      <c r="DD194" s="351"/>
      <c r="DG194" s="303"/>
      <c r="DH194" s="303"/>
      <c r="DJ194" s="145"/>
      <c r="DK194" s="145"/>
      <c r="DL194" s="267">
        <v>131</v>
      </c>
      <c r="DM194" s="268" t="s">
        <v>1329</v>
      </c>
      <c r="DN194" s="269">
        <v>4</v>
      </c>
      <c r="DO194" s="171" t="s">
        <v>955</v>
      </c>
    </row>
    <row r="195" spans="4:119" s="115" customFormat="1" x14ac:dyDescent="0.25">
      <c r="D195" s="351"/>
      <c r="E195" s="351"/>
      <c r="F195" s="355"/>
      <c r="G195" s="356"/>
      <c r="H195" s="356"/>
      <c r="I195" s="355"/>
      <c r="J195" s="356"/>
      <c r="K195" s="355"/>
      <c r="L195" s="355"/>
      <c r="M195" s="355"/>
      <c r="N195" s="355"/>
      <c r="O195" s="355"/>
      <c r="P195" s="114"/>
      <c r="Q195" s="111"/>
      <c r="R195" s="111"/>
      <c r="T195" s="303"/>
      <c r="U195" s="357"/>
      <c r="V195" s="303"/>
      <c r="W195" s="358"/>
      <c r="X195" s="303"/>
      <c r="Y195" s="113"/>
      <c r="Z195" s="357"/>
      <c r="AA195" s="303"/>
      <c r="AB195" s="359"/>
      <c r="AC195" s="303"/>
      <c r="AD195" s="303"/>
      <c r="AE195" s="303"/>
      <c r="CO195" s="303"/>
      <c r="CQ195" s="351"/>
      <c r="CR195" s="351"/>
      <c r="CT195" s="351"/>
      <c r="CU195" s="351"/>
      <c r="CW195" s="351"/>
      <c r="CX195" s="351"/>
      <c r="CZ195" s="351"/>
      <c r="DA195" s="351"/>
      <c r="DC195" s="351"/>
      <c r="DD195" s="351"/>
      <c r="DG195" s="303"/>
      <c r="DH195" s="303"/>
      <c r="DJ195" s="145"/>
      <c r="DK195" s="145"/>
      <c r="DL195" s="267">
        <v>132</v>
      </c>
      <c r="DM195" s="268" t="s">
        <v>1330</v>
      </c>
      <c r="DN195" s="269">
        <v>5</v>
      </c>
      <c r="DO195" s="171" t="s">
        <v>955</v>
      </c>
    </row>
    <row r="196" spans="4:119" s="115" customFormat="1" x14ac:dyDescent="0.25">
      <c r="D196" s="351"/>
      <c r="E196" s="351"/>
      <c r="F196" s="355"/>
      <c r="G196" s="356"/>
      <c r="H196" s="356"/>
      <c r="I196" s="355"/>
      <c r="J196" s="356"/>
      <c r="K196" s="355"/>
      <c r="L196" s="355"/>
      <c r="M196" s="355"/>
      <c r="N196" s="355"/>
      <c r="O196" s="355"/>
      <c r="P196" s="114"/>
      <c r="Q196" s="111"/>
      <c r="R196" s="111"/>
      <c r="T196" s="303"/>
      <c r="U196" s="357"/>
      <c r="V196" s="303"/>
      <c r="W196" s="358"/>
      <c r="X196" s="303"/>
      <c r="Y196" s="113"/>
      <c r="Z196" s="357"/>
      <c r="AA196" s="303"/>
      <c r="AB196" s="359"/>
      <c r="AC196" s="303"/>
      <c r="AD196" s="303"/>
      <c r="AE196" s="303"/>
      <c r="CO196" s="303"/>
      <c r="CQ196" s="351"/>
      <c r="CR196" s="351"/>
      <c r="CT196" s="351"/>
      <c r="CU196" s="351"/>
      <c r="CW196" s="351"/>
      <c r="CX196" s="351"/>
      <c r="CZ196" s="351"/>
      <c r="DA196" s="351"/>
      <c r="DC196" s="351"/>
      <c r="DD196" s="351"/>
      <c r="DG196" s="303"/>
      <c r="DH196" s="303"/>
      <c r="DJ196" s="145"/>
      <c r="DK196" s="145"/>
      <c r="DL196" s="267">
        <v>133</v>
      </c>
      <c r="DM196" s="268" t="s">
        <v>1331</v>
      </c>
      <c r="DN196" s="269">
        <v>6</v>
      </c>
      <c r="DO196" s="171" t="s">
        <v>955</v>
      </c>
    </row>
    <row r="197" spans="4:119" s="115" customFormat="1" x14ac:dyDescent="0.25">
      <c r="D197" s="351"/>
      <c r="E197" s="351"/>
      <c r="F197" s="355"/>
      <c r="G197" s="356"/>
      <c r="H197" s="356"/>
      <c r="I197" s="355"/>
      <c r="J197" s="356"/>
      <c r="K197" s="355"/>
      <c r="L197" s="355"/>
      <c r="M197" s="355"/>
      <c r="N197" s="355"/>
      <c r="O197" s="355"/>
      <c r="P197" s="114"/>
      <c r="Q197" s="111"/>
      <c r="R197" s="111"/>
      <c r="T197" s="303"/>
      <c r="U197" s="357"/>
      <c r="V197" s="303"/>
      <c r="W197" s="358"/>
      <c r="X197" s="303"/>
      <c r="Y197" s="113"/>
      <c r="Z197" s="357"/>
      <c r="AA197" s="303"/>
      <c r="AB197" s="359"/>
      <c r="AC197" s="303"/>
      <c r="AD197" s="303"/>
      <c r="AE197" s="303"/>
      <c r="CO197" s="303"/>
      <c r="CQ197" s="351"/>
      <c r="CR197" s="351"/>
      <c r="CT197" s="351"/>
      <c r="CU197" s="351"/>
      <c r="CW197" s="351"/>
      <c r="CX197" s="351"/>
      <c r="CZ197" s="351"/>
      <c r="DA197" s="351"/>
      <c r="DC197" s="351"/>
      <c r="DD197" s="351"/>
      <c r="DG197" s="303"/>
      <c r="DH197" s="303"/>
      <c r="DJ197" s="145"/>
      <c r="DK197" s="145"/>
      <c r="DL197" s="267">
        <v>134</v>
      </c>
      <c r="DM197" s="268" t="s">
        <v>1332</v>
      </c>
      <c r="DN197" s="269">
        <v>7</v>
      </c>
      <c r="DO197" s="171" t="s">
        <v>955</v>
      </c>
    </row>
    <row r="198" spans="4:119" s="115" customFormat="1" x14ac:dyDescent="0.25">
      <c r="D198" s="351"/>
      <c r="E198" s="351"/>
      <c r="F198" s="355"/>
      <c r="G198" s="356"/>
      <c r="H198" s="356"/>
      <c r="I198" s="355"/>
      <c r="J198" s="356"/>
      <c r="K198" s="355"/>
      <c r="L198" s="355"/>
      <c r="M198" s="355"/>
      <c r="N198" s="355"/>
      <c r="O198" s="355"/>
      <c r="P198" s="114"/>
      <c r="Q198" s="111"/>
      <c r="R198" s="111"/>
      <c r="T198" s="303"/>
      <c r="U198" s="357"/>
      <c r="V198" s="303"/>
      <c r="W198" s="358"/>
      <c r="X198" s="303"/>
      <c r="Y198" s="113"/>
      <c r="Z198" s="357"/>
      <c r="AA198" s="303"/>
      <c r="AB198" s="359"/>
      <c r="AC198" s="303"/>
      <c r="AD198" s="303"/>
      <c r="AE198" s="303"/>
      <c r="CO198" s="303"/>
      <c r="CQ198" s="351"/>
      <c r="CR198" s="351"/>
      <c r="CT198" s="351"/>
      <c r="CU198" s="351"/>
      <c r="CW198" s="351"/>
      <c r="CX198" s="351"/>
      <c r="CZ198" s="351"/>
      <c r="DA198" s="351"/>
      <c r="DC198" s="351"/>
      <c r="DD198" s="351"/>
      <c r="DG198" s="303"/>
      <c r="DH198" s="303"/>
      <c r="DJ198" s="145"/>
      <c r="DK198" s="145"/>
      <c r="DL198" s="267">
        <v>138</v>
      </c>
      <c r="DM198" s="268" t="s">
        <v>1333</v>
      </c>
      <c r="DN198" s="269">
        <v>6</v>
      </c>
      <c r="DO198" s="171"/>
    </row>
    <row r="199" spans="4:119" s="115" customFormat="1" x14ac:dyDescent="0.25">
      <c r="D199" s="351"/>
      <c r="E199" s="351"/>
      <c r="F199" s="355"/>
      <c r="G199" s="356"/>
      <c r="H199" s="356"/>
      <c r="I199" s="355"/>
      <c r="J199" s="356"/>
      <c r="K199" s="355"/>
      <c r="L199" s="355"/>
      <c r="M199" s="355"/>
      <c r="N199" s="355"/>
      <c r="O199" s="355"/>
      <c r="P199" s="114"/>
      <c r="Q199" s="111"/>
      <c r="R199" s="111"/>
      <c r="T199" s="303"/>
      <c r="U199" s="357"/>
      <c r="V199" s="303"/>
      <c r="W199" s="358"/>
      <c r="X199" s="303"/>
      <c r="Y199" s="113"/>
      <c r="Z199" s="357"/>
      <c r="AA199" s="303"/>
      <c r="AB199" s="359"/>
      <c r="AC199" s="303"/>
      <c r="AD199" s="303"/>
      <c r="AE199" s="303"/>
      <c r="CO199" s="303"/>
      <c r="CQ199" s="351"/>
      <c r="CR199" s="351"/>
      <c r="CT199" s="351"/>
      <c r="CU199" s="351"/>
      <c r="CW199" s="351"/>
      <c r="CX199" s="351"/>
      <c r="CZ199" s="351"/>
      <c r="DA199" s="351"/>
      <c r="DC199" s="351"/>
      <c r="DD199" s="351"/>
      <c r="DG199" s="303"/>
      <c r="DH199" s="303"/>
      <c r="DJ199" s="145"/>
      <c r="DK199" s="145"/>
      <c r="DL199" s="267">
        <v>139</v>
      </c>
      <c r="DM199" s="268" t="s">
        <v>1334</v>
      </c>
      <c r="DN199" s="269">
        <v>7</v>
      </c>
      <c r="DO199" s="171"/>
    </row>
    <row r="200" spans="4:119" s="115" customFormat="1" x14ac:dyDescent="0.25">
      <c r="D200" s="351"/>
      <c r="E200" s="351"/>
      <c r="F200" s="355"/>
      <c r="G200" s="356"/>
      <c r="H200" s="356"/>
      <c r="I200" s="355"/>
      <c r="J200" s="356"/>
      <c r="K200" s="355"/>
      <c r="L200" s="355"/>
      <c r="M200" s="355"/>
      <c r="N200" s="355"/>
      <c r="O200" s="355"/>
      <c r="P200" s="114"/>
      <c r="Q200" s="111"/>
      <c r="R200" s="111"/>
      <c r="T200" s="303"/>
      <c r="U200" s="357"/>
      <c r="V200" s="303"/>
      <c r="W200" s="358"/>
      <c r="X200" s="303"/>
      <c r="Y200" s="113"/>
      <c r="Z200" s="357"/>
      <c r="AA200" s="303"/>
      <c r="AB200" s="359"/>
      <c r="AC200" s="303"/>
      <c r="AD200" s="303"/>
      <c r="AE200" s="303"/>
      <c r="CO200" s="303"/>
      <c r="CQ200" s="351"/>
      <c r="CR200" s="351"/>
      <c r="CT200" s="351"/>
      <c r="CU200" s="351"/>
      <c r="CW200" s="351"/>
      <c r="CX200" s="351"/>
      <c r="CZ200" s="351"/>
      <c r="DA200" s="351"/>
      <c r="DC200" s="351"/>
      <c r="DD200" s="351"/>
      <c r="DG200" s="303"/>
      <c r="DH200" s="303"/>
      <c r="DJ200" s="145"/>
      <c r="DK200" s="145"/>
      <c r="DL200" s="267">
        <v>141</v>
      </c>
      <c r="DM200" s="268" t="s">
        <v>1335</v>
      </c>
      <c r="DN200" s="269">
        <v>8</v>
      </c>
      <c r="DO200" s="171" t="s">
        <v>956</v>
      </c>
    </row>
    <row r="201" spans="4:119" s="115" customFormat="1" x14ac:dyDescent="0.25">
      <c r="D201" s="351"/>
      <c r="E201" s="351"/>
      <c r="F201" s="355"/>
      <c r="G201" s="356"/>
      <c r="H201" s="356"/>
      <c r="I201" s="355"/>
      <c r="J201" s="356"/>
      <c r="K201" s="355"/>
      <c r="L201" s="355"/>
      <c r="M201" s="355"/>
      <c r="N201" s="355"/>
      <c r="O201" s="355"/>
      <c r="P201" s="114"/>
      <c r="Q201" s="111"/>
      <c r="R201" s="111"/>
      <c r="T201" s="303"/>
      <c r="U201" s="357"/>
      <c r="V201" s="303"/>
      <c r="W201" s="358"/>
      <c r="X201" s="303"/>
      <c r="Y201" s="113"/>
      <c r="Z201" s="357"/>
      <c r="AA201" s="303"/>
      <c r="AB201" s="359"/>
      <c r="AC201" s="303"/>
      <c r="AD201" s="303"/>
      <c r="AE201" s="303"/>
      <c r="CO201" s="303"/>
      <c r="CQ201" s="351"/>
      <c r="CR201" s="351"/>
      <c r="CT201" s="351"/>
      <c r="CU201" s="351"/>
      <c r="CW201" s="351"/>
      <c r="CX201" s="351"/>
      <c r="CZ201" s="351"/>
      <c r="DA201" s="351"/>
      <c r="DC201" s="351"/>
      <c r="DD201" s="351"/>
      <c r="DG201" s="303"/>
      <c r="DH201" s="303"/>
      <c r="DJ201" s="145"/>
      <c r="DK201" s="145"/>
      <c r="DL201" s="267">
        <v>142</v>
      </c>
      <c r="DM201" s="268" t="s">
        <v>1336</v>
      </c>
      <c r="DN201" s="269">
        <v>9</v>
      </c>
      <c r="DO201" s="171" t="s">
        <v>956</v>
      </c>
    </row>
    <row r="202" spans="4:119" s="115" customFormat="1" x14ac:dyDescent="0.25">
      <c r="D202" s="351"/>
      <c r="E202" s="351"/>
      <c r="F202" s="355"/>
      <c r="G202" s="356"/>
      <c r="H202" s="356"/>
      <c r="I202" s="355"/>
      <c r="J202" s="356"/>
      <c r="K202" s="355"/>
      <c r="L202" s="355"/>
      <c r="M202" s="355"/>
      <c r="N202" s="355"/>
      <c r="O202" s="355"/>
      <c r="P202" s="114"/>
      <c r="Q202" s="111"/>
      <c r="R202" s="111"/>
      <c r="T202" s="303"/>
      <c r="U202" s="357"/>
      <c r="V202" s="303"/>
      <c r="W202" s="358"/>
      <c r="X202" s="303"/>
      <c r="Y202" s="113"/>
      <c r="Z202" s="357"/>
      <c r="AA202" s="303"/>
      <c r="AB202" s="359"/>
      <c r="AC202" s="303"/>
      <c r="AD202" s="303"/>
      <c r="AE202" s="303"/>
      <c r="CO202" s="303"/>
      <c r="CQ202" s="351"/>
      <c r="CR202" s="351"/>
      <c r="CT202" s="351"/>
      <c r="CU202" s="351"/>
      <c r="CW202" s="351"/>
      <c r="CX202" s="351"/>
      <c r="CZ202" s="351"/>
      <c r="DA202" s="351"/>
      <c r="DC202" s="351"/>
      <c r="DD202" s="351"/>
      <c r="DG202" s="303"/>
      <c r="DH202" s="303"/>
      <c r="DJ202" s="145"/>
      <c r="DK202" s="145"/>
      <c r="DL202" s="267">
        <v>143</v>
      </c>
      <c r="DM202" s="268" t="s">
        <v>1337</v>
      </c>
      <c r="DN202" s="269">
        <v>10</v>
      </c>
      <c r="DO202" s="171" t="s">
        <v>956</v>
      </c>
    </row>
    <row r="203" spans="4:119" s="115" customFormat="1" x14ac:dyDescent="0.25">
      <c r="D203" s="351"/>
      <c r="E203" s="351"/>
      <c r="F203" s="355"/>
      <c r="G203" s="356"/>
      <c r="H203" s="356"/>
      <c r="I203" s="355"/>
      <c r="J203" s="356"/>
      <c r="K203" s="355"/>
      <c r="L203" s="355"/>
      <c r="M203" s="355"/>
      <c r="N203" s="355"/>
      <c r="O203" s="355"/>
      <c r="P203" s="114"/>
      <c r="Q203" s="111"/>
      <c r="R203" s="111"/>
      <c r="T203" s="303"/>
      <c r="U203" s="357"/>
      <c r="V203" s="303"/>
      <c r="W203" s="358"/>
      <c r="X203" s="303"/>
      <c r="Y203" s="113"/>
      <c r="Z203" s="357"/>
      <c r="AA203" s="303"/>
      <c r="AB203" s="359"/>
      <c r="AC203" s="303"/>
      <c r="AD203" s="303"/>
      <c r="AE203" s="303"/>
      <c r="CO203" s="303"/>
      <c r="CQ203" s="351"/>
      <c r="CR203" s="351"/>
      <c r="CT203" s="351"/>
      <c r="CU203" s="351"/>
      <c r="CW203" s="351"/>
      <c r="CX203" s="351"/>
      <c r="CZ203" s="351"/>
      <c r="DA203" s="351"/>
      <c r="DC203" s="351"/>
      <c r="DD203" s="351"/>
      <c r="DG203" s="303"/>
      <c r="DH203" s="303"/>
      <c r="DJ203" s="145"/>
      <c r="DK203" s="145"/>
      <c r="DL203" s="267">
        <v>144</v>
      </c>
      <c r="DM203" s="268" t="s">
        <v>1338</v>
      </c>
      <c r="DN203" s="269">
        <v>11</v>
      </c>
      <c r="DO203" s="171" t="s">
        <v>956</v>
      </c>
    </row>
    <row r="204" spans="4:119" s="115" customFormat="1" x14ac:dyDescent="0.25">
      <c r="D204" s="351"/>
      <c r="E204" s="351"/>
      <c r="F204" s="355"/>
      <c r="G204" s="356"/>
      <c r="H204" s="356"/>
      <c r="I204" s="355"/>
      <c r="J204" s="356"/>
      <c r="K204" s="355"/>
      <c r="L204" s="355"/>
      <c r="M204" s="355"/>
      <c r="N204" s="355"/>
      <c r="O204" s="355"/>
      <c r="P204" s="114"/>
      <c r="Q204" s="111"/>
      <c r="R204" s="111"/>
      <c r="T204" s="303"/>
      <c r="U204" s="357"/>
      <c r="V204" s="303"/>
      <c r="W204" s="358"/>
      <c r="X204" s="303"/>
      <c r="Y204" s="113"/>
      <c r="Z204" s="357"/>
      <c r="AA204" s="303"/>
      <c r="AB204" s="359"/>
      <c r="AC204" s="303"/>
      <c r="AD204" s="303"/>
      <c r="AE204" s="303"/>
      <c r="CO204" s="303"/>
      <c r="CQ204" s="351"/>
      <c r="CR204" s="351"/>
      <c r="CT204" s="351"/>
      <c r="CU204" s="351"/>
      <c r="CW204" s="351"/>
      <c r="CX204" s="351"/>
      <c r="CZ204" s="351"/>
      <c r="DA204" s="351"/>
      <c r="DC204" s="351"/>
      <c r="DD204" s="351"/>
      <c r="DG204" s="303"/>
      <c r="DH204" s="303"/>
      <c r="DJ204" s="145"/>
      <c r="DK204" s="145"/>
      <c r="DL204" s="267">
        <v>150</v>
      </c>
      <c r="DM204" s="268" t="s">
        <v>1491</v>
      </c>
      <c r="DN204" s="269">
        <v>8</v>
      </c>
      <c r="DO204" s="171"/>
    </row>
    <row r="205" spans="4:119" s="115" customFormat="1" x14ac:dyDescent="0.25">
      <c r="D205" s="351"/>
      <c r="E205" s="351"/>
      <c r="F205" s="355"/>
      <c r="G205" s="356"/>
      <c r="H205" s="356"/>
      <c r="I205" s="355"/>
      <c r="J205" s="356"/>
      <c r="K205" s="355"/>
      <c r="L205" s="355"/>
      <c r="M205" s="355"/>
      <c r="N205" s="355"/>
      <c r="O205" s="355"/>
      <c r="P205" s="114"/>
      <c r="Q205" s="111"/>
      <c r="R205" s="111"/>
      <c r="T205" s="303"/>
      <c r="U205" s="357"/>
      <c r="V205" s="303"/>
      <c r="W205" s="358"/>
      <c r="X205" s="303"/>
      <c r="Y205" s="113"/>
      <c r="Z205" s="357"/>
      <c r="AA205" s="303"/>
      <c r="AB205" s="359"/>
      <c r="AC205" s="303"/>
      <c r="AD205" s="303"/>
      <c r="AE205" s="303"/>
      <c r="CO205" s="303"/>
      <c r="CQ205" s="351"/>
      <c r="CR205" s="351"/>
      <c r="CT205" s="351"/>
      <c r="CU205" s="351"/>
      <c r="CW205" s="351"/>
      <c r="CX205" s="351"/>
      <c r="CZ205" s="351"/>
      <c r="DA205" s="351"/>
      <c r="DC205" s="351"/>
      <c r="DD205" s="351"/>
      <c r="DG205" s="303"/>
      <c r="DH205" s="303"/>
      <c r="DJ205" s="145"/>
      <c r="DK205" s="145"/>
      <c r="DL205" s="267">
        <v>151</v>
      </c>
      <c r="DM205" s="268" t="s">
        <v>1492</v>
      </c>
      <c r="DN205" s="269">
        <v>9</v>
      </c>
      <c r="DO205" s="171"/>
    </row>
    <row r="206" spans="4:119" s="115" customFormat="1" x14ac:dyDescent="0.25">
      <c r="D206" s="351"/>
      <c r="E206" s="351"/>
      <c r="F206" s="355"/>
      <c r="G206" s="356"/>
      <c r="H206" s="356"/>
      <c r="I206" s="355"/>
      <c r="J206" s="356"/>
      <c r="K206" s="355"/>
      <c r="L206" s="355"/>
      <c r="M206" s="355"/>
      <c r="N206" s="355"/>
      <c r="O206" s="355"/>
      <c r="P206" s="114"/>
      <c r="Q206" s="111"/>
      <c r="R206" s="111"/>
      <c r="T206" s="303"/>
      <c r="U206" s="357"/>
      <c r="V206" s="303"/>
      <c r="W206" s="358"/>
      <c r="X206" s="303"/>
      <c r="Y206" s="113"/>
      <c r="Z206" s="357"/>
      <c r="AA206" s="303"/>
      <c r="AB206" s="359"/>
      <c r="AC206" s="303"/>
      <c r="AD206" s="303"/>
      <c r="AE206" s="303"/>
      <c r="CO206" s="303"/>
      <c r="CQ206" s="351"/>
      <c r="CR206" s="351"/>
      <c r="CT206" s="351"/>
      <c r="CU206" s="351"/>
      <c r="CW206" s="351"/>
      <c r="CX206" s="351"/>
      <c r="CZ206" s="351"/>
      <c r="DA206" s="351"/>
      <c r="DC206" s="351"/>
      <c r="DD206" s="351"/>
      <c r="DG206" s="303"/>
      <c r="DH206" s="303"/>
      <c r="DJ206" s="145"/>
      <c r="DK206" s="145"/>
      <c r="DL206" s="267">
        <v>152</v>
      </c>
      <c r="DM206" s="268" t="s">
        <v>1493</v>
      </c>
      <c r="DN206" s="269">
        <v>10</v>
      </c>
      <c r="DO206" s="171"/>
    </row>
    <row r="207" spans="4:119" s="115" customFormat="1" x14ac:dyDescent="0.25">
      <c r="D207" s="351"/>
      <c r="E207" s="351"/>
      <c r="F207" s="355"/>
      <c r="G207" s="356"/>
      <c r="H207" s="356"/>
      <c r="I207" s="355"/>
      <c r="J207" s="356"/>
      <c r="K207" s="355"/>
      <c r="L207" s="355"/>
      <c r="M207" s="355"/>
      <c r="N207" s="355"/>
      <c r="O207" s="355"/>
      <c r="P207" s="114"/>
      <c r="Q207" s="111"/>
      <c r="R207" s="111"/>
      <c r="T207" s="303"/>
      <c r="U207" s="357"/>
      <c r="V207" s="303"/>
      <c r="W207" s="358"/>
      <c r="X207" s="303"/>
      <c r="Y207" s="113"/>
      <c r="Z207" s="357"/>
      <c r="AA207" s="303"/>
      <c r="AB207" s="359"/>
      <c r="AC207" s="303"/>
      <c r="AD207" s="303"/>
      <c r="AE207" s="303"/>
      <c r="CO207" s="303"/>
      <c r="CQ207" s="351"/>
      <c r="CR207" s="351"/>
      <c r="CT207" s="351"/>
      <c r="CU207" s="351"/>
      <c r="CW207" s="351"/>
      <c r="CX207" s="351"/>
      <c r="CZ207" s="351"/>
      <c r="DA207" s="351"/>
      <c r="DC207" s="351"/>
      <c r="DD207" s="351"/>
      <c r="DG207" s="303"/>
      <c r="DH207" s="303"/>
      <c r="DJ207" s="145"/>
      <c r="DK207" s="145"/>
      <c r="DL207" s="267">
        <v>153</v>
      </c>
      <c r="DM207" s="268" t="s">
        <v>1494</v>
      </c>
      <c r="DN207" s="269">
        <v>11</v>
      </c>
      <c r="DO207" s="171"/>
    </row>
    <row r="208" spans="4:119" s="115" customFormat="1" x14ac:dyDescent="0.25">
      <c r="D208" s="351"/>
      <c r="E208" s="351"/>
      <c r="F208" s="355"/>
      <c r="G208" s="356"/>
      <c r="H208" s="356"/>
      <c r="I208" s="355"/>
      <c r="J208" s="356"/>
      <c r="K208" s="355"/>
      <c r="L208" s="355"/>
      <c r="M208" s="355"/>
      <c r="N208" s="355"/>
      <c r="O208" s="355"/>
      <c r="P208" s="114"/>
      <c r="Q208" s="111"/>
      <c r="R208" s="111"/>
      <c r="T208" s="303"/>
      <c r="U208" s="357"/>
      <c r="V208" s="303"/>
      <c r="W208" s="358"/>
      <c r="X208" s="303"/>
      <c r="Y208" s="113"/>
      <c r="Z208" s="357"/>
      <c r="AA208" s="303"/>
      <c r="AB208" s="359"/>
      <c r="AC208" s="303"/>
      <c r="AD208" s="303"/>
      <c r="AE208" s="303"/>
      <c r="CO208" s="303"/>
      <c r="CQ208" s="351"/>
      <c r="CR208" s="351"/>
      <c r="CT208" s="351"/>
      <c r="CU208" s="351"/>
      <c r="CW208" s="351"/>
      <c r="CX208" s="351"/>
      <c r="CZ208" s="351"/>
      <c r="DA208" s="351"/>
      <c r="DC208" s="351"/>
      <c r="DD208" s="351"/>
      <c r="DG208" s="303"/>
      <c r="DH208" s="303"/>
      <c r="DJ208" s="145"/>
      <c r="DK208" s="145"/>
      <c r="DL208" s="267">
        <v>154</v>
      </c>
      <c r="DM208" s="268" t="s">
        <v>1495</v>
      </c>
      <c r="DN208" s="269">
        <v>12</v>
      </c>
      <c r="DO208" s="171"/>
    </row>
    <row r="209" spans="4:119" s="115" customFormat="1" x14ac:dyDescent="0.25">
      <c r="D209" s="351"/>
      <c r="E209" s="351"/>
      <c r="F209" s="355"/>
      <c r="G209" s="356"/>
      <c r="H209" s="356"/>
      <c r="I209" s="355"/>
      <c r="J209" s="356"/>
      <c r="K209" s="355"/>
      <c r="L209" s="355"/>
      <c r="M209" s="355"/>
      <c r="N209" s="355"/>
      <c r="O209" s="355"/>
      <c r="P209" s="114"/>
      <c r="Q209" s="111"/>
      <c r="R209" s="111"/>
      <c r="T209" s="303"/>
      <c r="U209" s="357"/>
      <c r="V209" s="303"/>
      <c r="W209" s="358"/>
      <c r="X209" s="303"/>
      <c r="Y209" s="113"/>
      <c r="Z209" s="357"/>
      <c r="AA209" s="303"/>
      <c r="AB209" s="359"/>
      <c r="AC209" s="303"/>
      <c r="AD209" s="303"/>
      <c r="AE209" s="303"/>
      <c r="CO209" s="303"/>
      <c r="CQ209" s="351"/>
      <c r="CR209" s="351"/>
      <c r="CT209" s="351"/>
      <c r="CU209" s="351"/>
      <c r="CW209" s="351"/>
      <c r="CX209" s="351"/>
      <c r="CZ209" s="351"/>
      <c r="DA209" s="351"/>
      <c r="DC209" s="351"/>
      <c r="DD209" s="351"/>
      <c r="DG209" s="303"/>
      <c r="DH209" s="303"/>
      <c r="DJ209" s="145"/>
      <c r="DK209" s="145"/>
      <c r="DL209" s="267">
        <v>161</v>
      </c>
      <c r="DM209" s="268" t="s">
        <v>1339</v>
      </c>
      <c r="DN209" s="269">
        <v>8</v>
      </c>
      <c r="DO209" s="171" t="s">
        <v>957</v>
      </c>
    </row>
    <row r="210" spans="4:119" s="115" customFormat="1" x14ac:dyDescent="0.25">
      <c r="D210" s="351"/>
      <c r="E210" s="351"/>
      <c r="F210" s="355"/>
      <c r="G210" s="356"/>
      <c r="H210" s="356"/>
      <c r="I210" s="355"/>
      <c r="J210" s="356"/>
      <c r="K210" s="355"/>
      <c r="L210" s="355"/>
      <c r="M210" s="355"/>
      <c r="N210" s="355"/>
      <c r="O210" s="355"/>
      <c r="P210" s="114"/>
      <c r="Q210" s="111"/>
      <c r="R210" s="111"/>
      <c r="T210" s="303"/>
      <c r="U210" s="357"/>
      <c r="V210" s="303"/>
      <c r="W210" s="358"/>
      <c r="X210" s="303"/>
      <c r="Y210" s="113"/>
      <c r="Z210" s="357"/>
      <c r="AA210" s="303"/>
      <c r="AB210" s="359"/>
      <c r="AC210" s="303"/>
      <c r="AD210" s="303"/>
      <c r="AE210" s="303"/>
      <c r="CO210" s="303"/>
      <c r="CQ210" s="351"/>
      <c r="CR210" s="351"/>
      <c r="CT210" s="351"/>
      <c r="CU210" s="351"/>
      <c r="CW210" s="351"/>
      <c r="CX210" s="351"/>
      <c r="CZ210" s="351"/>
      <c r="DA210" s="351"/>
      <c r="DC210" s="351"/>
      <c r="DD210" s="351"/>
      <c r="DG210" s="303"/>
      <c r="DH210" s="303"/>
      <c r="DJ210" s="145"/>
      <c r="DK210" s="145"/>
      <c r="DL210" s="267">
        <v>162</v>
      </c>
      <c r="DM210" s="268" t="s">
        <v>1340</v>
      </c>
      <c r="DN210" s="269">
        <v>9</v>
      </c>
      <c r="DO210" s="171" t="s">
        <v>957</v>
      </c>
    </row>
    <row r="211" spans="4:119" s="115" customFormat="1" x14ac:dyDescent="0.25">
      <c r="D211" s="351"/>
      <c r="E211" s="351"/>
      <c r="F211" s="355"/>
      <c r="G211" s="356"/>
      <c r="H211" s="356"/>
      <c r="I211" s="355"/>
      <c r="J211" s="356"/>
      <c r="K211" s="355"/>
      <c r="L211" s="355"/>
      <c r="M211" s="355"/>
      <c r="N211" s="355"/>
      <c r="O211" s="355"/>
      <c r="P211" s="114"/>
      <c r="Q211" s="111"/>
      <c r="R211" s="111"/>
      <c r="T211" s="303"/>
      <c r="U211" s="357"/>
      <c r="V211" s="303"/>
      <c r="W211" s="358"/>
      <c r="X211" s="303"/>
      <c r="Y211" s="113"/>
      <c r="Z211" s="357"/>
      <c r="AA211" s="303"/>
      <c r="AB211" s="359"/>
      <c r="AC211" s="303"/>
      <c r="AD211" s="303"/>
      <c r="AE211" s="303"/>
      <c r="CO211" s="303"/>
      <c r="CQ211" s="351"/>
      <c r="CR211" s="351"/>
      <c r="CT211" s="351"/>
      <c r="CU211" s="351"/>
      <c r="CW211" s="351"/>
      <c r="CX211" s="351"/>
      <c r="CZ211" s="351"/>
      <c r="DA211" s="351"/>
      <c r="DC211" s="351"/>
      <c r="DD211" s="351"/>
      <c r="DG211" s="303"/>
      <c r="DH211" s="303"/>
      <c r="DJ211" s="145"/>
      <c r="DK211" s="145"/>
      <c r="DL211" s="267">
        <v>163</v>
      </c>
      <c r="DM211" s="268" t="s">
        <v>739</v>
      </c>
      <c r="DN211" s="269">
        <v>10</v>
      </c>
      <c r="DO211" s="171"/>
    </row>
    <row r="212" spans="4:119" s="115" customFormat="1" x14ac:dyDescent="0.25">
      <c r="D212" s="351"/>
      <c r="E212" s="351"/>
      <c r="F212" s="355"/>
      <c r="G212" s="356"/>
      <c r="H212" s="356"/>
      <c r="I212" s="355"/>
      <c r="J212" s="356"/>
      <c r="K212" s="355"/>
      <c r="L212" s="355"/>
      <c r="M212" s="355"/>
      <c r="N212" s="355"/>
      <c r="O212" s="355"/>
      <c r="P212" s="114"/>
      <c r="Q212" s="111"/>
      <c r="R212" s="111"/>
      <c r="T212" s="303"/>
      <c r="U212" s="357"/>
      <c r="V212" s="303"/>
      <c r="W212" s="358"/>
      <c r="X212" s="303"/>
      <c r="Y212" s="113"/>
      <c r="Z212" s="357"/>
      <c r="AA212" s="303"/>
      <c r="AB212" s="359"/>
      <c r="AC212" s="303"/>
      <c r="AD212" s="303"/>
      <c r="AE212" s="303"/>
      <c r="CO212" s="303"/>
      <c r="CQ212" s="351"/>
      <c r="CR212" s="351"/>
      <c r="CT212" s="351"/>
      <c r="CU212" s="351"/>
      <c r="CW212" s="351"/>
      <c r="CX212" s="351"/>
      <c r="CZ212" s="351"/>
      <c r="DA212" s="351"/>
      <c r="DC212" s="351"/>
      <c r="DD212" s="351"/>
      <c r="DG212" s="303"/>
      <c r="DH212" s="303"/>
      <c r="DJ212" s="145"/>
      <c r="DK212" s="145"/>
      <c r="DL212" s="267">
        <v>164</v>
      </c>
      <c r="DM212" s="268" t="s">
        <v>740</v>
      </c>
      <c r="DN212" s="269">
        <v>11</v>
      </c>
      <c r="DO212" s="171"/>
    </row>
    <row r="213" spans="4:119" s="115" customFormat="1" x14ac:dyDescent="0.25">
      <c r="D213" s="351"/>
      <c r="E213" s="351"/>
      <c r="F213" s="355"/>
      <c r="G213" s="356"/>
      <c r="H213" s="356"/>
      <c r="I213" s="355"/>
      <c r="J213" s="356"/>
      <c r="K213" s="355"/>
      <c r="L213" s="355"/>
      <c r="M213" s="355"/>
      <c r="N213" s="355"/>
      <c r="O213" s="355"/>
      <c r="P213" s="114"/>
      <c r="Q213" s="111"/>
      <c r="R213" s="111"/>
      <c r="T213" s="303"/>
      <c r="U213" s="357"/>
      <c r="V213" s="303"/>
      <c r="W213" s="358"/>
      <c r="X213" s="303"/>
      <c r="Y213" s="113"/>
      <c r="Z213" s="357"/>
      <c r="AA213" s="303"/>
      <c r="AB213" s="359"/>
      <c r="AC213" s="303"/>
      <c r="AD213" s="303"/>
      <c r="AE213" s="303"/>
      <c r="CO213" s="303"/>
      <c r="CQ213" s="351"/>
      <c r="CR213" s="351"/>
      <c r="CT213" s="351"/>
      <c r="CU213" s="351"/>
      <c r="CW213" s="351"/>
      <c r="CX213" s="351"/>
      <c r="CZ213" s="351"/>
      <c r="DA213" s="351"/>
      <c r="DC213" s="351"/>
      <c r="DD213" s="351"/>
      <c r="DG213" s="303"/>
      <c r="DH213" s="303"/>
      <c r="DJ213" s="145"/>
      <c r="DK213" s="145"/>
      <c r="DL213" s="267">
        <v>171</v>
      </c>
      <c r="DM213" s="268" t="s">
        <v>741</v>
      </c>
      <c r="DN213" s="269">
        <v>9</v>
      </c>
      <c r="DO213" s="171"/>
    </row>
    <row r="214" spans="4:119" s="115" customFormat="1" x14ac:dyDescent="0.25">
      <c r="D214" s="351"/>
      <c r="E214" s="351"/>
      <c r="F214" s="355"/>
      <c r="G214" s="356"/>
      <c r="H214" s="356"/>
      <c r="I214" s="355"/>
      <c r="J214" s="356"/>
      <c r="K214" s="355"/>
      <c r="L214" s="355"/>
      <c r="M214" s="355"/>
      <c r="N214" s="355"/>
      <c r="O214" s="355"/>
      <c r="P214" s="114"/>
      <c r="Q214" s="111"/>
      <c r="R214" s="111"/>
      <c r="T214" s="303"/>
      <c r="U214" s="357"/>
      <c r="V214" s="303"/>
      <c r="W214" s="358"/>
      <c r="X214" s="303"/>
      <c r="Y214" s="113"/>
      <c r="Z214" s="357"/>
      <c r="AA214" s="303"/>
      <c r="AB214" s="359"/>
      <c r="AC214" s="303"/>
      <c r="AD214" s="303"/>
      <c r="AE214" s="303"/>
      <c r="CO214" s="303"/>
      <c r="CQ214" s="351"/>
      <c r="CR214" s="351"/>
      <c r="CT214" s="351"/>
      <c r="CU214" s="351"/>
      <c r="CW214" s="351"/>
      <c r="CX214" s="351"/>
      <c r="CZ214" s="351"/>
      <c r="DA214" s="351"/>
      <c r="DC214" s="351"/>
      <c r="DD214" s="351"/>
      <c r="DG214" s="303"/>
      <c r="DH214" s="303"/>
      <c r="DJ214" s="145"/>
      <c r="DK214" s="145"/>
      <c r="DL214" s="267">
        <v>172</v>
      </c>
      <c r="DM214" s="268" t="s">
        <v>1341</v>
      </c>
      <c r="DN214" s="269">
        <v>10</v>
      </c>
      <c r="DO214" s="171"/>
    </row>
    <row r="215" spans="4:119" s="115" customFormat="1" x14ac:dyDescent="0.25">
      <c r="D215" s="351"/>
      <c r="E215" s="351"/>
      <c r="F215" s="355"/>
      <c r="G215" s="356"/>
      <c r="H215" s="356"/>
      <c r="I215" s="355"/>
      <c r="J215" s="356"/>
      <c r="K215" s="355"/>
      <c r="L215" s="355"/>
      <c r="M215" s="355"/>
      <c r="N215" s="355"/>
      <c r="O215" s="355"/>
      <c r="P215" s="114"/>
      <c r="Q215" s="111"/>
      <c r="R215" s="111"/>
      <c r="T215" s="303"/>
      <c r="U215" s="357"/>
      <c r="V215" s="303"/>
      <c r="W215" s="358"/>
      <c r="X215" s="303"/>
      <c r="Y215" s="113"/>
      <c r="Z215" s="357"/>
      <c r="AA215" s="303"/>
      <c r="AB215" s="359"/>
      <c r="AC215" s="303"/>
      <c r="AD215" s="303"/>
      <c r="AE215" s="303"/>
      <c r="CO215" s="303"/>
      <c r="CQ215" s="351"/>
      <c r="CR215" s="351"/>
      <c r="CT215" s="351"/>
      <c r="CU215" s="351"/>
      <c r="CW215" s="351"/>
      <c r="CX215" s="351"/>
      <c r="CZ215" s="351"/>
      <c r="DA215" s="351"/>
      <c r="DC215" s="351"/>
      <c r="DD215" s="351"/>
      <c r="DG215" s="303"/>
      <c r="DH215" s="303"/>
      <c r="DJ215" s="145"/>
      <c r="DK215" s="145"/>
      <c r="DL215" s="267">
        <v>173</v>
      </c>
      <c r="DM215" s="268" t="s">
        <v>1342</v>
      </c>
      <c r="DN215" s="269">
        <v>11</v>
      </c>
      <c r="DO215" s="171"/>
    </row>
    <row r="216" spans="4:119" s="115" customFormat="1" x14ac:dyDescent="0.25">
      <c r="D216" s="351"/>
      <c r="E216" s="351"/>
      <c r="F216" s="355"/>
      <c r="G216" s="356"/>
      <c r="H216" s="356"/>
      <c r="I216" s="355"/>
      <c r="J216" s="356"/>
      <c r="K216" s="355"/>
      <c r="L216" s="355"/>
      <c r="M216" s="355"/>
      <c r="N216" s="355"/>
      <c r="O216" s="355"/>
      <c r="P216" s="114"/>
      <c r="Q216" s="111"/>
      <c r="R216" s="111"/>
      <c r="T216" s="303"/>
      <c r="U216" s="357"/>
      <c r="V216" s="303"/>
      <c r="W216" s="358"/>
      <c r="X216" s="303"/>
      <c r="Y216" s="113"/>
      <c r="Z216" s="357"/>
      <c r="AA216" s="303"/>
      <c r="AB216" s="359"/>
      <c r="AC216" s="303"/>
      <c r="AD216" s="303"/>
      <c r="AE216" s="303"/>
      <c r="CO216" s="303"/>
      <c r="CQ216" s="351"/>
      <c r="CR216" s="351"/>
      <c r="CT216" s="351"/>
      <c r="CU216" s="351"/>
      <c r="CW216" s="351"/>
      <c r="CX216" s="351"/>
      <c r="CZ216" s="351"/>
      <c r="DA216" s="351"/>
      <c r="DC216" s="351"/>
      <c r="DD216" s="351"/>
      <c r="DG216" s="303"/>
      <c r="DH216" s="303"/>
      <c r="DJ216" s="145"/>
      <c r="DK216" s="145"/>
      <c r="DL216" s="267">
        <v>174</v>
      </c>
      <c r="DM216" s="268" t="s">
        <v>1343</v>
      </c>
      <c r="DN216" s="269">
        <v>12</v>
      </c>
      <c r="DO216" s="171"/>
    </row>
    <row r="217" spans="4:119" s="115" customFormat="1" x14ac:dyDescent="0.25">
      <c r="D217" s="351"/>
      <c r="E217" s="351"/>
      <c r="F217" s="355"/>
      <c r="G217" s="356"/>
      <c r="H217" s="356"/>
      <c r="I217" s="355"/>
      <c r="J217" s="356"/>
      <c r="K217" s="355"/>
      <c r="L217" s="355"/>
      <c r="M217" s="355"/>
      <c r="N217" s="355"/>
      <c r="O217" s="355"/>
      <c r="P217" s="114"/>
      <c r="Q217" s="111"/>
      <c r="R217" s="111"/>
      <c r="T217" s="303"/>
      <c r="U217" s="357"/>
      <c r="V217" s="303"/>
      <c r="W217" s="358"/>
      <c r="X217" s="303"/>
      <c r="Y217" s="113"/>
      <c r="Z217" s="357"/>
      <c r="AA217" s="303"/>
      <c r="AB217" s="359"/>
      <c r="AC217" s="303"/>
      <c r="AD217" s="303"/>
      <c r="AE217" s="303"/>
      <c r="CO217" s="303"/>
      <c r="CQ217" s="351"/>
      <c r="CR217" s="351"/>
      <c r="CT217" s="351"/>
      <c r="CU217" s="351"/>
      <c r="CW217" s="351"/>
      <c r="CX217" s="351"/>
      <c r="CZ217" s="351"/>
      <c r="DA217" s="351"/>
      <c r="DC217" s="351"/>
      <c r="DD217" s="351"/>
      <c r="DG217" s="303"/>
      <c r="DH217" s="303"/>
      <c r="DJ217" s="145"/>
      <c r="DK217" s="145"/>
      <c r="DL217" s="267">
        <v>181</v>
      </c>
      <c r="DM217" s="268" t="s">
        <v>745</v>
      </c>
      <c r="DN217" s="269">
        <v>10</v>
      </c>
      <c r="DO217" s="171"/>
    </row>
    <row r="218" spans="4:119" s="115" customFormat="1" x14ac:dyDescent="0.25">
      <c r="D218" s="351"/>
      <c r="E218" s="351"/>
      <c r="F218" s="355"/>
      <c r="G218" s="356"/>
      <c r="H218" s="356"/>
      <c r="I218" s="355"/>
      <c r="J218" s="356"/>
      <c r="K218" s="355"/>
      <c r="L218" s="355"/>
      <c r="M218" s="355"/>
      <c r="N218" s="355"/>
      <c r="O218" s="355"/>
      <c r="P218" s="114"/>
      <c r="Q218" s="111"/>
      <c r="R218" s="111"/>
      <c r="T218" s="303"/>
      <c r="U218" s="357"/>
      <c r="V218" s="303"/>
      <c r="W218" s="358"/>
      <c r="X218" s="303"/>
      <c r="Y218" s="113"/>
      <c r="Z218" s="357"/>
      <c r="AA218" s="303"/>
      <c r="AB218" s="359"/>
      <c r="AC218" s="303"/>
      <c r="AD218" s="303"/>
      <c r="AE218" s="303"/>
      <c r="CO218" s="303"/>
      <c r="CQ218" s="351"/>
      <c r="CR218" s="351"/>
      <c r="CT218" s="351"/>
      <c r="CU218" s="351"/>
      <c r="CW218" s="351"/>
      <c r="CX218" s="351"/>
      <c r="CZ218" s="351"/>
      <c r="DA218" s="351"/>
      <c r="DC218" s="351"/>
      <c r="DD218" s="351"/>
      <c r="DG218" s="303"/>
      <c r="DH218" s="303"/>
      <c r="DJ218" s="145"/>
      <c r="DK218" s="145"/>
      <c r="DL218" s="267">
        <v>183</v>
      </c>
      <c r="DM218" s="268" t="s">
        <v>746</v>
      </c>
      <c r="DN218" s="269">
        <v>12</v>
      </c>
      <c r="DO218" s="171"/>
    </row>
    <row r="219" spans="4:119" s="115" customFormat="1" x14ac:dyDescent="0.25">
      <c r="D219" s="351"/>
      <c r="E219" s="351"/>
      <c r="F219" s="355"/>
      <c r="G219" s="356"/>
      <c r="H219" s="356"/>
      <c r="I219" s="355"/>
      <c r="J219" s="356"/>
      <c r="K219" s="355"/>
      <c r="L219" s="355"/>
      <c r="M219" s="355"/>
      <c r="N219" s="355"/>
      <c r="O219" s="355"/>
      <c r="P219" s="114"/>
      <c r="Q219" s="111"/>
      <c r="R219" s="111"/>
      <c r="T219" s="303"/>
      <c r="U219" s="357"/>
      <c r="V219" s="303"/>
      <c r="W219" s="358"/>
      <c r="X219" s="303"/>
      <c r="Y219" s="113"/>
      <c r="Z219" s="357"/>
      <c r="AA219" s="303"/>
      <c r="AB219" s="359"/>
      <c r="AC219" s="303"/>
      <c r="AD219" s="303"/>
      <c r="AE219" s="303"/>
      <c r="CO219" s="303"/>
      <c r="CQ219" s="351"/>
      <c r="CR219" s="351"/>
      <c r="CT219" s="351"/>
      <c r="CU219" s="351"/>
      <c r="CW219" s="351"/>
      <c r="CX219" s="351"/>
      <c r="CZ219" s="351"/>
      <c r="DA219" s="351"/>
      <c r="DC219" s="351"/>
      <c r="DD219" s="351"/>
      <c r="DG219" s="303"/>
      <c r="DH219" s="303"/>
      <c r="DJ219" s="145"/>
      <c r="DK219" s="145"/>
      <c r="DL219" s="267">
        <v>191</v>
      </c>
      <c r="DM219" s="268" t="s">
        <v>1344</v>
      </c>
      <c r="DN219" s="269">
        <v>7</v>
      </c>
      <c r="DO219" s="171"/>
    </row>
    <row r="220" spans="4:119" s="115" customFormat="1" x14ac:dyDescent="0.25">
      <c r="D220" s="351"/>
      <c r="E220" s="351"/>
      <c r="F220" s="355"/>
      <c r="G220" s="356"/>
      <c r="H220" s="356"/>
      <c r="I220" s="355"/>
      <c r="J220" s="356"/>
      <c r="K220" s="355"/>
      <c r="L220" s="355"/>
      <c r="M220" s="355"/>
      <c r="N220" s="355"/>
      <c r="O220" s="355"/>
      <c r="P220" s="114"/>
      <c r="Q220" s="111"/>
      <c r="R220" s="111"/>
      <c r="T220" s="303"/>
      <c r="U220" s="357"/>
      <c r="V220" s="303"/>
      <c r="W220" s="358"/>
      <c r="X220" s="303"/>
      <c r="Y220" s="113"/>
      <c r="Z220" s="357"/>
      <c r="AA220" s="303"/>
      <c r="AB220" s="359"/>
      <c r="AC220" s="303"/>
      <c r="AD220" s="303"/>
      <c r="AE220" s="303"/>
      <c r="CO220" s="303"/>
      <c r="CQ220" s="351"/>
      <c r="CR220" s="351"/>
      <c r="CT220" s="351"/>
      <c r="CU220" s="351"/>
      <c r="CW220" s="351"/>
      <c r="CX220" s="351"/>
      <c r="CZ220" s="351"/>
      <c r="DA220" s="351"/>
      <c r="DC220" s="351"/>
      <c r="DD220" s="351"/>
      <c r="DG220" s="303"/>
      <c r="DH220" s="303"/>
      <c r="DJ220" s="145"/>
      <c r="DK220" s="145"/>
      <c r="DL220" s="267">
        <v>192</v>
      </c>
      <c r="DM220" s="268" t="s">
        <v>1345</v>
      </c>
      <c r="DN220" s="269">
        <v>8</v>
      </c>
      <c r="DO220" s="171"/>
    </row>
    <row r="221" spans="4:119" s="115" customFormat="1" x14ac:dyDescent="0.25">
      <c r="D221" s="351"/>
      <c r="E221" s="351"/>
      <c r="F221" s="355"/>
      <c r="G221" s="356"/>
      <c r="H221" s="356"/>
      <c r="I221" s="355"/>
      <c r="J221" s="356"/>
      <c r="K221" s="355"/>
      <c r="L221" s="355"/>
      <c r="M221" s="355"/>
      <c r="N221" s="355"/>
      <c r="O221" s="355"/>
      <c r="P221" s="114"/>
      <c r="Q221" s="111"/>
      <c r="R221" s="111"/>
      <c r="T221" s="303"/>
      <c r="U221" s="357"/>
      <c r="V221" s="303"/>
      <c r="W221" s="358"/>
      <c r="X221" s="303"/>
      <c r="Y221" s="113"/>
      <c r="Z221" s="357"/>
      <c r="AA221" s="303"/>
      <c r="AB221" s="359"/>
      <c r="AC221" s="303"/>
      <c r="AD221" s="303"/>
      <c r="AE221" s="303"/>
      <c r="CO221" s="303"/>
      <c r="CQ221" s="351"/>
      <c r="CR221" s="351"/>
      <c r="CT221" s="351"/>
      <c r="CU221" s="351"/>
      <c r="CW221" s="351"/>
      <c r="CX221" s="351"/>
      <c r="CZ221" s="351"/>
      <c r="DA221" s="351"/>
      <c r="DC221" s="351"/>
      <c r="DD221" s="351"/>
      <c r="DG221" s="303"/>
      <c r="DH221" s="303"/>
      <c r="DJ221" s="145"/>
      <c r="DK221" s="145"/>
      <c r="DL221" s="267">
        <v>193</v>
      </c>
      <c r="DM221" s="268" t="s">
        <v>1346</v>
      </c>
      <c r="DN221" s="269">
        <v>9</v>
      </c>
      <c r="DO221" s="171"/>
    </row>
    <row r="222" spans="4:119" s="115" customFormat="1" x14ac:dyDescent="0.25">
      <c r="D222" s="351"/>
      <c r="E222" s="351"/>
      <c r="F222" s="355"/>
      <c r="G222" s="356"/>
      <c r="H222" s="356"/>
      <c r="I222" s="355"/>
      <c r="J222" s="356"/>
      <c r="K222" s="355"/>
      <c r="L222" s="355"/>
      <c r="M222" s="355"/>
      <c r="N222" s="355"/>
      <c r="O222" s="355"/>
      <c r="P222" s="114"/>
      <c r="Q222" s="111"/>
      <c r="R222" s="111"/>
      <c r="T222" s="303"/>
      <c r="U222" s="357"/>
      <c r="V222" s="303"/>
      <c r="W222" s="358"/>
      <c r="X222" s="303"/>
      <c r="Y222" s="113"/>
      <c r="Z222" s="357"/>
      <c r="AA222" s="303"/>
      <c r="AB222" s="359"/>
      <c r="AC222" s="303"/>
      <c r="AD222" s="303"/>
      <c r="AE222" s="303"/>
      <c r="CO222" s="303"/>
      <c r="CQ222" s="351"/>
      <c r="CR222" s="351"/>
      <c r="CT222" s="351"/>
      <c r="CU222" s="351"/>
      <c r="CW222" s="351"/>
      <c r="CX222" s="351"/>
      <c r="CZ222" s="351"/>
      <c r="DA222" s="351"/>
      <c r="DC222" s="351"/>
      <c r="DD222" s="351"/>
      <c r="DG222" s="303"/>
      <c r="DH222" s="303"/>
      <c r="DJ222" s="145"/>
      <c r="DK222" s="145"/>
      <c r="DL222" s="267">
        <v>201</v>
      </c>
      <c r="DM222" s="268" t="s">
        <v>751</v>
      </c>
      <c r="DN222" s="269">
        <v>2</v>
      </c>
      <c r="DO222" s="171"/>
    </row>
    <row r="223" spans="4:119" s="115" customFormat="1" x14ac:dyDescent="0.25">
      <c r="D223" s="351"/>
      <c r="E223" s="351"/>
      <c r="F223" s="355"/>
      <c r="G223" s="356"/>
      <c r="H223" s="356"/>
      <c r="I223" s="355"/>
      <c r="J223" s="356"/>
      <c r="K223" s="355"/>
      <c r="L223" s="355"/>
      <c r="M223" s="355"/>
      <c r="N223" s="355"/>
      <c r="O223" s="355"/>
      <c r="P223" s="114"/>
      <c r="Q223" s="111"/>
      <c r="R223" s="111"/>
      <c r="T223" s="303"/>
      <c r="U223" s="357"/>
      <c r="V223" s="303"/>
      <c r="W223" s="358"/>
      <c r="X223" s="303"/>
      <c r="Y223" s="113"/>
      <c r="Z223" s="357"/>
      <c r="AA223" s="303"/>
      <c r="AB223" s="359"/>
      <c r="AC223" s="303"/>
      <c r="AD223" s="303"/>
      <c r="AE223" s="303"/>
      <c r="CO223" s="303"/>
      <c r="CQ223" s="351"/>
      <c r="CR223" s="351"/>
      <c r="CT223" s="351"/>
      <c r="CU223" s="351"/>
      <c r="CW223" s="351"/>
      <c r="CX223" s="351"/>
      <c r="CZ223" s="351"/>
      <c r="DA223" s="351"/>
      <c r="DC223" s="351"/>
      <c r="DD223" s="351"/>
      <c r="DG223" s="303"/>
      <c r="DH223" s="303"/>
      <c r="DJ223" s="145"/>
      <c r="DK223" s="145"/>
      <c r="DL223" s="267">
        <v>202</v>
      </c>
      <c r="DM223" s="268" t="s">
        <v>1347</v>
      </c>
      <c r="DN223" s="269">
        <v>3</v>
      </c>
      <c r="DO223" s="171"/>
    </row>
    <row r="224" spans="4:119" s="115" customFormat="1" x14ac:dyDescent="0.25">
      <c r="D224" s="351"/>
      <c r="E224" s="351"/>
      <c r="F224" s="355"/>
      <c r="G224" s="356"/>
      <c r="H224" s="356"/>
      <c r="I224" s="355"/>
      <c r="J224" s="356"/>
      <c r="K224" s="355"/>
      <c r="L224" s="355"/>
      <c r="M224" s="355"/>
      <c r="N224" s="355"/>
      <c r="O224" s="355"/>
      <c r="P224" s="114"/>
      <c r="Q224" s="111"/>
      <c r="R224" s="111"/>
      <c r="T224" s="303"/>
      <c r="U224" s="357"/>
      <c r="V224" s="303"/>
      <c r="W224" s="358"/>
      <c r="X224" s="303"/>
      <c r="Y224" s="113"/>
      <c r="Z224" s="357"/>
      <c r="AA224" s="303"/>
      <c r="AB224" s="359"/>
      <c r="AC224" s="303"/>
      <c r="AD224" s="303"/>
      <c r="AE224" s="303"/>
      <c r="CO224" s="303"/>
      <c r="CQ224" s="351"/>
      <c r="CR224" s="351"/>
      <c r="CT224" s="351"/>
      <c r="CU224" s="351"/>
      <c r="CW224" s="351"/>
      <c r="CX224" s="351"/>
      <c r="CZ224" s="351"/>
      <c r="DA224" s="351"/>
      <c r="DC224" s="351"/>
      <c r="DD224" s="351"/>
      <c r="DG224" s="303"/>
      <c r="DH224" s="303"/>
      <c r="DJ224" s="145"/>
      <c r="DK224" s="145"/>
      <c r="DL224" s="267">
        <v>211</v>
      </c>
      <c r="DM224" s="268" t="s">
        <v>1348</v>
      </c>
      <c r="DN224" s="269">
        <v>4</v>
      </c>
      <c r="DO224" s="171" t="s">
        <v>958</v>
      </c>
    </row>
    <row r="225" spans="4:119" s="115" customFormat="1" x14ac:dyDescent="0.25">
      <c r="D225" s="351"/>
      <c r="E225" s="351"/>
      <c r="F225" s="355"/>
      <c r="G225" s="356"/>
      <c r="H225" s="356"/>
      <c r="I225" s="355"/>
      <c r="J225" s="356"/>
      <c r="K225" s="355"/>
      <c r="L225" s="355"/>
      <c r="M225" s="355"/>
      <c r="N225" s="355"/>
      <c r="O225" s="355"/>
      <c r="P225" s="114"/>
      <c r="Q225" s="111"/>
      <c r="R225" s="111"/>
      <c r="T225" s="303"/>
      <c r="U225" s="357"/>
      <c r="V225" s="303"/>
      <c r="W225" s="358"/>
      <c r="X225" s="303"/>
      <c r="Y225" s="113"/>
      <c r="Z225" s="357"/>
      <c r="AA225" s="303"/>
      <c r="AB225" s="359"/>
      <c r="AC225" s="303"/>
      <c r="AD225" s="303"/>
      <c r="AE225" s="303"/>
      <c r="CO225" s="303"/>
      <c r="CQ225" s="351"/>
      <c r="CR225" s="351"/>
      <c r="CT225" s="351"/>
      <c r="CU225" s="351"/>
      <c r="CW225" s="351"/>
      <c r="CX225" s="351"/>
      <c r="CZ225" s="351"/>
      <c r="DA225" s="351"/>
      <c r="DC225" s="351"/>
      <c r="DD225" s="351"/>
      <c r="DG225" s="303"/>
      <c r="DH225" s="303"/>
      <c r="DJ225" s="145"/>
      <c r="DK225" s="145"/>
      <c r="DL225" s="267">
        <v>212</v>
      </c>
      <c r="DM225" s="268" t="s">
        <v>1349</v>
      </c>
      <c r="DN225" s="269">
        <v>5</v>
      </c>
      <c r="DO225" s="171" t="s">
        <v>958</v>
      </c>
    </row>
    <row r="226" spans="4:119" s="115" customFormat="1" x14ac:dyDescent="0.25">
      <c r="D226" s="351"/>
      <c r="E226" s="351"/>
      <c r="F226" s="355"/>
      <c r="G226" s="356"/>
      <c r="H226" s="356"/>
      <c r="I226" s="355"/>
      <c r="J226" s="356"/>
      <c r="K226" s="355"/>
      <c r="L226" s="355"/>
      <c r="M226" s="355"/>
      <c r="N226" s="355"/>
      <c r="O226" s="355"/>
      <c r="P226" s="114"/>
      <c r="Q226" s="111"/>
      <c r="R226" s="111"/>
      <c r="T226" s="303"/>
      <c r="U226" s="357"/>
      <c r="V226" s="303"/>
      <c r="W226" s="358"/>
      <c r="X226" s="303"/>
      <c r="Y226" s="113"/>
      <c r="Z226" s="357"/>
      <c r="AA226" s="303"/>
      <c r="AB226" s="359"/>
      <c r="AC226" s="303"/>
      <c r="AD226" s="303"/>
      <c r="AE226" s="303"/>
      <c r="CO226" s="303"/>
      <c r="CQ226" s="351"/>
      <c r="CR226" s="351"/>
      <c r="CT226" s="351"/>
      <c r="CU226" s="351"/>
      <c r="CW226" s="351"/>
      <c r="CX226" s="351"/>
      <c r="CZ226" s="351"/>
      <c r="DA226" s="351"/>
      <c r="DC226" s="351"/>
      <c r="DD226" s="351"/>
      <c r="DG226" s="303"/>
      <c r="DH226" s="303"/>
      <c r="DJ226" s="145"/>
      <c r="DK226" s="145"/>
      <c r="DL226" s="267">
        <v>213</v>
      </c>
      <c r="DM226" s="268" t="s">
        <v>1350</v>
      </c>
      <c r="DN226" s="269">
        <v>6</v>
      </c>
      <c r="DO226" s="171" t="s">
        <v>958</v>
      </c>
    </row>
    <row r="227" spans="4:119" s="115" customFormat="1" x14ac:dyDescent="0.25">
      <c r="D227" s="351"/>
      <c r="E227" s="351"/>
      <c r="F227" s="355"/>
      <c r="G227" s="356"/>
      <c r="H227" s="356"/>
      <c r="I227" s="355"/>
      <c r="J227" s="356"/>
      <c r="K227" s="355"/>
      <c r="L227" s="355"/>
      <c r="M227" s="355"/>
      <c r="N227" s="355"/>
      <c r="O227" s="355"/>
      <c r="P227" s="114"/>
      <c r="Q227" s="111"/>
      <c r="R227" s="111"/>
      <c r="T227" s="303"/>
      <c r="U227" s="357"/>
      <c r="V227" s="303"/>
      <c r="W227" s="358"/>
      <c r="X227" s="303"/>
      <c r="Y227" s="113"/>
      <c r="Z227" s="357"/>
      <c r="AA227" s="303"/>
      <c r="AB227" s="359"/>
      <c r="AC227" s="303"/>
      <c r="AD227" s="303"/>
      <c r="AE227" s="303"/>
      <c r="CO227" s="303"/>
      <c r="CQ227" s="351"/>
      <c r="CR227" s="351"/>
      <c r="CT227" s="351"/>
      <c r="CU227" s="351"/>
      <c r="CW227" s="351"/>
      <c r="CX227" s="351"/>
      <c r="CZ227" s="351"/>
      <c r="DA227" s="351"/>
      <c r="DC227" s="351"/>
      <c r="DD227" s="351"/>
      <c r="DG227" s="303"/>
      <c r="DH227" s="303"/>
      <c r="DJ227" s="145"/>
      <c r="DK227" s="145"/>
      <c r="DL227" s="267">
        <v>214</v>
      </c>
      <c r="DM227" s="268" t="s">
        <v>1351</v>
      </c>
      <c r="DN227" s="269">
        <v>7</v>
      </c>
      <c r="DO227" s="171" t="s">
        <v>958</v>
      </c>
    </row>
    <row r="228" spans="4:119" s="115" customFormat="1" x14ac:dyDescent="0.25">
      <c r="D228" s="351"/>
      <c r="E228" s="351"/>
      <c r="F228" s="355"/>
      <c r="G228" s="356"/>
      <c r="H228" s="356"/>
      <c r="I228" s="355"/>
      <c r="J228" s="356"/>
      <c r="K228" s="355"/>
      <c r="L228" s="355"/>
      <c r="M228" s="355"/>
      <c r="N228" s="355"/>
      <c r="O228" s="355"/>
      <c r="P228" s="114"/>
      <c r="Q228" s="111"/>
      <c r="R228" s="111"/>
      <c r="T228" s="303"/>
      <c r="U228" s="357"/>
      <c r="V228" s="303"/>
      <c r="W228" s="358"/>
      <c r="X228" s="303"/>
      <c r="Y228" s="113"/>
      <c r="Z228" s="357"/>
      <c r="AA228" s="303"/>
      <c r="AB228" s="359"/>
      <c r="AC228" s="303"/>
      <c r="AD228" s="303"/>
      <c r="AE228" s="303"/>
      <c r="CO228" s="303"/>
      <c r="CQ228" s="351"/>
      <c r="CR228" s="351"/>
      <c r="CT228" s="351"/>
      <c r="CU228" s="351"/>
      <c r="CW228" s="351"/>
      <c r="CX228" s="351"/>
      <c r="CZ228" s="351"/>
      <c r="DA228" s="351"/>
      <c r="DC228" s="351"/>
      <c r="DD228" s="351"/>
      <c r="DG228" s="303"/>
      <c r="DH228" s="303"/>
      <c r="DJ228" s="145"/>
      <c r="DK228" s="145"/>
      <c r="DL228" s="267">
        <v>221</v>
      </c>
      <c r="DM228" s="268" t="s">
        <v>1352</v>
      </c>
      <c r="DN228" s="269">
        <v>8</v>
      </c>
      <c r="DO228" s="171" t="s">
        <v>959</v>
      </c>
    </row>
    <row r="229" spans="4:119" s="115" customFormat="1" x14ac:dyDescent="0.25">
      <c r="D229" s="351"/>
      <c r="E229" s="351"/>
      <c r="F229" s="355"/>
      <c r="G229" s="356"/>
      <c r="H229" s="356"/>
      <c r="I229" s="355"/>
      <c r="J229" s="356"/>
      <c r="K229" s="355"/>
      <c r="L229" s="355"/>
      <c r="M229" s="355"/>
      <c r="N229" s="355"/>
      <c r="O229" s="355"/>
      <c r="P229" s="114"/>
      <c r="Q229" s="111"/>
      <c r="R229" s="111"/>
      <c r="T229" s="303"/>
      <c r="U229" s="357"/>
      <c r="V229" s="303"/>
      <c r="W229" s="358"/>
      <c r="X229" s="303"/>
      <c r="Y229" s="113"/>
      <c r="Z229" s="357"/>
      <c r="AA229" s="303"/>
      <c r="AB229" s="359"/>
      <c r="AC229" s="303"/>
      <c r="AD229" s="303"/>
      <c r="AE229" s="303"/>
      <c r="CO229" s="303"/>
      <c r="CQ229" s="351"/>
      <c r="CR229" s="351"/>
      <c r="CT229" s="351"/>
      <c r="CU229" s="351"/>
      <c r="CW229" s="351"/>
      <c r="CX229" s="351"/>
      <c r="CZ229" s="351"/>
      <c r="DA229" s="351"/>
      <c r="DC229" s="351"/>
      <c r="DD229" s="351"/>
      <c r="DG229" s="303"/>
      <c r="DH229" s="303"/>
      <c r="DJ229" s="145"/>
      <c r="DK229" s="145"/>
      <c r="DL229" s="267">
        <v>222</v>
      </c>
      <c r="DM229" s="268" t="s">
        <v>1353</v>
      </c>
      <c r="DN229" s="269">
        <v>9</v>
      </c>
      <c r="DO229" s="171" t="s">
        <v>959</v>
      </c>
    </row>
    <row r="230" spans="4:119" s="115" customFormat="1" x14ac:dyDescent="0.25">
      <c r="D230" s="351"/>
      <c r="E230" s="351"/>
      <c r="F230" s="355"/>
      <c r="G230" s="356"/>
      <c r="H230" s="356"/>
      <c r="I230" s="355"/>
      <c r="J230" s="356"/>
      <c r="K230" s="355"/>
      <c r="L230" s="355"/>
      <c r="M230" s="355"/>
      <c r="N230" s="355"/>
      <c r="O230" s="355"/>
      <c r="P230" s="114"/>
      <c r="Q230" s="111"/>
      <c r="R230" s="111"/>
      <c r="T230" s="303"/>
      <c r="U230" s="357"/>
      <c r="V230" s="303"/>
      <c r="W230" s="358"/>
      <c r="X230" s="303"/>
      <c r="Y230" s="113"/>
      <c r="Z230" s="357"/>
      <c r="AA230" s="303"/>
      <c r="AB230" s="359"/>
      <c r="AC230" s="303"/>
      <c r="AD230" s="303"/>
      <c r="AE230" s="303"/>
      <c r="CO230" s="303"/>
      <c r="CQ230" s="351"/>
      <c r="CR230" s="351"/>
      <c r="CT230" s="351"/>
      <c r="CU230" s="351"/>
      <c r="CW230" s="351"/>
      <c r="CX230" s="351"/>
      <c r="CZ230" s="351"/>
      <c r="DA230" s="351"/>
      <c r="DC230" s="351"/>
      <c r="DD230" s="351"/>
      <c r="DG230" s="303"/>
      <c r="DH230" s="303"/>
      <c r="DJ230" s="145"/>
      <c r="DK230" s="145"/>
      <c r="DL230" s="267">
        <v>223</v>
      </c>
      <c r="DM230" s="268" t="s">
        <v>1354</v>
      </c>
      <c r="DN230" s="269">
        <v>10</v>
      </c>
      <c r="DO230" s="171" t="s">
        <v>959</v>
      </c>
    </row>
    <row r="231" spans="4:119" s="115" customFormat="1" x14ac:dyDescent="0.25">
      <c r="D231" s="351"/>
      <c r="E231" s="351"/>
      <c r="F231" s="355"/>
      <c r="G231" s="356"/>
      <c r="H231" s="356"/>
      <c r="I231" s="355"/>
      <c r="J231" s="356"/>
      <c r="K231" s="355"/>
      <c r="L231" s="355"/>
      <c r="M231" s="355"/>
      <c r="N231" s="355"/>
      <c r="O231" s="355"/>
      <c r="P231" s="114"/>
      <c r="Q231" s="111"/>
      <c r="R231" s="111"/>
      <c r="T231" s="303"/>
      <c r="U231" s="357"/>
      <c r="V231" s="303"/>
      <c r="W231" s="358"/>
      <c r="X231" s="303"/>
      <c r="Y231" s="113"/>
      <c r="Z231" s="357"/>
      <c r="AA231" s="303"/>
      <c r="AB231" s="359"/>
      <c r="AC231" s="303"/>
      <c r="AD231" s="303"/>
      <c r="AE231" s="303"/>
      <c r="CO231" s="303"/>
      <c r="CQ231" s="351"/>
      <c r="CR231" s="351"/>
      <c r="CT231" s="351"/>
      <c r="CU231" s="351"/>
      <c r="CW231" s="351"/>
      <c r="CX231" s="351"/>
      <c r="CZ231" s="351"/>
      <c r="DA231" s="351"/>
      <c r="DC231" s="351"/>
      <c r="DD231" s="351"/>
      <c r="DG231" s="303"/>
      <c r="DH231" s="303"/>
      <c r="DJ231" s="145"/>
      <c r="DK231" s="145"/>
      <c r="DL231" s="267">
        <v>224</v>
      </c>
      <c r="DM231" s="268" t="s">
        <v>1355</v>
      </c>
      <c r="DN231" s="269">
        <v>11</v>
      </c>
      <c r="DO231" s="171" t="s">
        <v>959</v>
      </c>
    </row>
    <row r="232" spans="4:119" s="115" customFormat="1" x14ac:dyDescent="0.25">
      <c r="D232" s="351"/>
      <c r="E232" s="351"/>
      <c r="F232" s="355"/>
      <c r="G232" s="356"/>
      <c r="H232" s="356"/>
      <c r="I232" s="355"/>
      <c r="J232" s="356"/>
      <c r="K232" s="355"/>
      <c r="L232" s="355"/>
      <c r="M232" s="355"/>
      <c r="N232" s="355"/>
      <c r="O232" s="355"/>
      <c r="P232" s="114"/>
      <c r="Q232" s="111"/>
      <c r="R232" s="111"/>
      <c r="T232" s="303"/>
      <c r="U232" s="357"/>
      <c r="V232" s="303"/>
      <c r="W232" s="358"/>
      <c r="X232" s="303"/>
      <c r="Y232" s="113"/>
      <c r="Z232" s="357"/>
      <c r="AA232" s="303"/>
      <c r="AB232" s="359"/>
      <c r="AC232" s="303"/>
      <c r="AD232" s="303"/>
      <c r="AE232" s="303"/>
      <c r="CO232" s="303"/>
      <c r="CQ232" s="351"/>
      <c r="CR232" s="351"/>
      <c r="CT232" s="351"/>
      <c r="CU232" s="351"/>
      <c r="CW232" s="351"/>
      <c r="CX232" s="351"/>
      <c r="CZ232" s="351"/>
      <c r="DA232" s="351"/>
      <c r="DC232" s="351"/>
      <c r="DD232" s="351"/>
      <c r="DG232" s="303"/>
      <c r="DH232" s="303"/>
      <c r="DJ232" s="145"/>
      <c r="DK232" s="145"/>
      <c r="DL232" s="267">
        <v>241</v>
      </c>
      <c r="DM232" s="268" t="s">
        <v>1356</v>
      </c>
      <c r="DN232" s="269">
        <v>8</v>
      </c>
      <c r="DO232" s="171"/>
    </row>
    <row r="233" spans="4:119" s="115" customFormat="1" x14ac:dyDescent="0.25">
      <c r="D233" s="351"/>
      <c r="E233" s="351"/>
      <c r="F233" s="355"/>
      <c r="G233" s="356"/>
      <c r="H233" s="356"/>
      <c r="I233" s="355"/>
      <c r="J233" s="356"/>
      <c r="K233" s="355"/>
      <c r="L233" s="355"/>
      <c r="M233" s="355"/>
      <c r="N233" s="355"/>
      <c r="O233" s="355"/>
      <c r="P233" s="114"/>
      <c r="Q233" s="111"/>
      <c r="R233" s="111"/>
      <c r="T233" s="303"/>
      <c r="U233" s="357"/>
      <c r="V233" s="303"/>
      <c r="W233" s="358"/>
      <c r="X233" s="303"/>
      <c r="Y233" s="113"/>
      <c r="Z233" s="357"/>
      <c r="AA233" s="303"/>
      <c r="AB233" s="359"/>
      <c r="AC233" s="303"/>
      <c r="AD233" s="303"/>
      <c r="AE233" s="303"/>
      <c r="CO233" s="303"/>
      <c r="CQ233" s="351"/>
      <c r="CR233" s="351"/>
      <c r="CT233" s="351"/>
      <c r="CU233" s="351"/>
      <c r="CW233" s="351"/>
      <c r="CX233" s="351"/>
      <c r="CZ233" s="351"/>
      <c r="DA233" s="351"/>
      <c r="DC233" s="351"/>
      <c r="DD233" s="351"/>
      <c r="DG233" s="303"/>
      <c r="DH233" s="303"/>
      <c r="DJ233" s="145"/>
      <c r="DK233" s="145"/>
      <c r="DL233" s="267">
        <v>242</v>
      </c>
      <c r="DM233" s="268" t="s">
        <v>1357</v>
      </c>
      <c r="DN233" s="269">
        <v>9</v>
      </c>
      <c r="DO233" s="171"/>
    </row>
    <row r="234" spans="4:119" s="115" customFormat="1" x14ac:dyDescent="0.25">
      <c r="D234" s="351"/>
      <c r="E234" s="351"/>
      <c r="F234" s="355"/>
      <c r="G234" s="356"/>
      <c r="H234" s="356"/>
      <c r="I234" s="355"/>
      <c r="J234" s="356"/>
      <c r="K234" s="355"/>
      <c r="L234" s="355"/>
      <c r="M234" s="355"/>
      <c r="N234" s="355"/>
      <c r="O234" s="355"/>
      <c r="P234" s="114"/>
      <c r="Q234" s="111"/>
      <c r="R234" s="111"/>
      <c r="T234" s="303"/>
      <c r="U234" s="357"/>
      <c r="V234" s="303"/>
      <c r="W234" s="358"/>
      <c r="X234" s="303"/>
      <c r="Y234" s="113"/>
      <c r="Z234" s="357"/>
      <c r="AA234" s="303"/>
      <c r="AB234" s="359"/>
      <c r="AC234" s="303"/>
      <c r="AD234" s="303"/>
      <c r="AE234" s="303"/>
      <c r="CO234" s="303"/>
      <c r="CQ234" s="351"/>
      <c r="CR234" s="351"/>
      <c r="CT234" s="351"/>
      <c r="CU234" s="351"/>
      <c r="CW234" s="351"/>
      <c r="CX234" s="351"/>
      <c r="CZ234" s="351"/>
      <c r="DA234" s="351"/>
      <c r="DC234" s="351"/>
      <c r="DD234" s="351"/>
      <c r="DG234" s="303"/>
      <c r="DH234" s="303"/>
      <c r="DJ234" s="145"/>
      <c r="DK234" s="145"/>
      <c r="DL234" s="267">
        <v>243</v>
      </c>
      <c r="DM234" s="268" t="s">
        <v>1358</v>
      </c>
      <c r="DN234" s="269">
        <v>10</v>
      </c>
      <c r="DO234" s="171"/>
    </row>
    <row r="235" spans="4:119" s="115" customFormat="1" x14ac:dyDescent="0.25">
      <c r="D235" s="351"/>
      <c r="E235" s="351"/>
      <c r="F235" s="355"/>
      <c r="G235" s="356"/>
      <c r="H235" s="356"/>
      <c r="I235" s="355"/>
      <c r="J235" s="356"/>
      <c r="K235" s="355"/>
      <c r="L235" s="355"/>
      <c r="M235" s="355"/>
      <c r="N235" s="355"/>
      <c r="O235" s="355"/>
      <c r="P235" s="114"/>
      <c r="Q235" s="111"/>
      <c r="R235" s="111"/>
      <c r="T235" s="303"/>
      <c r="U235" s="357"/>
      <c r="V235" s="303"/>
      <c r="W235" s="358"/>
      <c r="X235" s="303"/>
      <c r="Y235" s="113"/>
      <c r="Z235" s="357"/>
      <c r="AA235" s="303"/>
      <c r="AB235" s="359"/>
      <c r="AC235" s="303"/>
      <c r="AD235" s="303"/>
      <c r="AE235" s="303"/>
      <c r="CO235" s="303"/>
      <c r="CQ235" s="351"/>
      <c r="CR235" s="351"/>
      <c r="CT235" s="351"/>
      <c r="CU235" s="351"/>
      <c r="CW235" s="351"/>
      <c r="CX235" s="351"/>
      <c r="CZ235" s="351"/>
      <c r="DA235" s="351"/>
      <c r="DC235" s="351"/>
      <c r="DD235" s="351"/>
      <c r="DG235" s="303"/>
      <c r="DH235" s="303"/>
      <c r="DJ235" s="145"/>
      <c r="DK235" s="145"/>
      <c r="DL235" s="267">
        <v>244</v>
      </c>
      <c r="DM235" s="268" t="s">
        <v>1359</v>
      </c>
      <c r="DN235" s="269">
        <v>11</v>
      </c>
      <c r="DO235" s="171"/>
    </row>
    <row r="236" spans="4:119" s="115" customFormat="1" x14ac:dyDescent="0.25">
      <c r="D236" s="351"/>
      <c r="E236" s="351"/>
      <c r="F236" s="355"/>
      <c r="G236" s="356"/>
      <c r="H236" s="356"/>
      <c r="I236" s="355"/>
      <c r="J236" s="356"/>
      <c r="K236" s="355"/>
      <c r="L236" s="355"/>
      <c r="M236" s="355"/>
      <c r="N236" s="355"/>
      <c r="O236" s="355"/>
      <c r="P236" s="114"/>
      <c r="Q236" s="111"/>
      <c r="R236" s="111"/>
      <c r="T236" s="303"/>
      <c r="U236" s="357"/>
      <c r="V236" s="303"/>
      <c r="W236" s="358"/>
      <c r="X236" s="303"/>
      <c r="Y236" s="113"/>
      <c r="Z236" s="357"/>
      <c r="AA236" s="303"/>
      <c r="AB236" s="359"/>
      <c r="AC236" s="303"/>
      <c r="AD236" s="303"/>
      <c r="AE236" s="303"/>
      <c r="CO236" s="303"/>
      <c r="CQ236" s="351"/>
      <c r="CR236" s="351"/>
      <c r="CT236" s="351"/>
      <c r="CU236" s="351"/>
      <c r="CW236" s="351"/>
      <c r="CX236" s="351"/>
      <c r="CZ236" s="351"/>
      <c r="DA236" s="351"/>
      <c r="DC236" s="351"/>
      <c r="DD236" s="351"/>
      <c r="DG236" s="303"/>
      <c r="DH236" s="303"/>
      <c r="DJ236" s="145"/>
      <c r="DK236" s="145"/>
      <c r="DL236" s="267">
        <v>250</v>
      </c>
      <c r="DM236" s="268" t="s">
        <v>764</v>
      </c>
      <c r="DN236" s="269">
        <v>8</v>
      </c>
      <c r="DO236" s="171"/>
    </row>
    <row r="237" spans="4:119" s="115" customFormat="1" x14ac:dyDescent="0.25">
      <c r="D237" s="351"/>
      <c r="E237" s="351"/>
      <c r="F237" s="355"/>
      <c r="G237" s="356"/>
      <c r="H237" s="356"/>
      <c r="I237" s="355"/>
      <c r="J237" s="356"/>
      <c r="K237" s="355"/>
      <c r="L237" s="355"/>
      <c r="M237" s="355"/>
      <c r="N237" s="355"/>
      <c r="O237" s="355"/>
      <c r="P237" s="114"/>
      <c r="Q237" s="111"/>
      <c r="R237" s="111"/>
      <c r="T237" s="303"/>
      <c r="U237" s="357"/>
      <c r="V237" s="303"/>
      <c r="W237" s="358"/>
      <c r="X237" s="303"/>
      <c r="Y237" s="113"/>
      <c r="Z237" s="357"/>
      <c r="AA237" s="303"/>
      <c r="AB237" s="359"/>
      <c r="AC237" s="303"/>
      <c r="AD237" s="303"/>
      <c r="AE237" s="303"/>
      <c r="CO237" s="303"/>
      <c r="CQ237" s="351"/>
      <c r="CR237" s="351"/>
      <c r="CT237" s="351"/>
      <c r="CU237" s="351"/>
      <c r="CW237" s="351"/>
      <c r="CX237" s="351"/>
      <c r="CZ237" s="351"/>
      <c r="DA237" s="351"/>
      <c r="DC237" s="351"/>
      <c r="DD237" s="351"/>
      <c r="DG237" s="303"/>
      <c r="DH237" s="303"/>
      <c r="DJ237" s="145"/>
      <c r="DK237" s="145"/>
      <c r="DL237" s="267">
        <v>251</v>
      </c>
      <c r="DM237" s="268" t="s">
        <v>1496</v>
      </c>
      <c r="DN237" s="269">
        <v>9</v>
      </c>
      <c r="DO237" s="171"/>
    </row>
    <row r="238" spans="4:119" s="115" customFormat="1" x14ac:dyDescent="0.25">
      <c r="D238" s="351"/>
      <c r="E238" s="351"/>
      <c r="F238" s="355"/>
      <c r="G238" s="356"/>
      <c r="H238" s="356"/>
      <c r="I238" s="355"/>
      <c r="J238" s="356"/>
      <c r="K238" s="355"/>
      <c r="L238" s="355"/>
      <c r="M238" s="355"/>
      <c r="N238" s="355"/>
      <c r="O238" s="355"/>
      <c r="P238" s="114"/>
      <c r="Q238" s="111"/>
      <c r="R238" s="111"/>
      <c r="T238" s="303"/>
      <c r="U238" s="357"/>
      <c r="V238" s="303"/>
      <c r="W238" s="358"/>
      <c r="X238" s="303"/>
      <c r="Y238" s="113"/>
      <c r="Z238" s="357"/>
      <c r="AA238" s="303"/>
      <c r="AB238" s="359"/>
      <c r="AC238" s="303"/>
      <c r="AD238" s="303"/>
      <c r="AE238" s="303"/>
      <c r="CO238" s="303"/>
      <c r="CQ238" s="351"/>
      <c r="CR238" s="351"/>
      <c r="CT238" s="351"/>
      <c r="CU238" s="351"/>
      <c r="CW238" s="351"/>
      <c r="CX238" s="351"/>
      <c r="CZ238" s="351"/>
      <c r="DA238" s="351"/>
      <c r="DC238" s="351"/>
      <c r="DD238" s="351"/>
      <c r="DG238" s="303"/>
      <c r="DH238" s="303"/>
      <c r="DJ238" s="145"/>
      <c r="DK238" s="145"/>
      <c r="DL238" s="267">
        <v>252</v>
      </c>
      <c r="DM238" s="268" t="s">
        <v>1497</v>
      </c>
      <c r="DN238" s="269">
        <v>10</v>
      </c>
      <c r="DO238" s="171"/>
    </row>
    <row r="239" spans="4:119" s="115" customFormat="1" x14ac:dyDescent="0.25">
      <c r="D239" s="351"/>
      <c r="E239" s="351"/>
      <c r="F239" s="355"/>
      <c r="G239" s="356"/>
      <c r="H239" s="356"/>
      <c r="I239" s="355"/>
      <c r="J239" s="356"/>
      <c r="K239" s="355"/>
      <c r="L239" s="355"/>
      <c r="M239" s="355"/>
      <c r="N239" s="355"/>
      <c r="O239" s="355"/>
      <c r="P239" s="114"/>
      <c r="Q239" s="111"/>
      <c r="R239" s="111"/>
      <c r="T239" s="303"/>
      <c r="U239" s="357"/>
      <c r="V239" s="303"/>
      <c r="W239" s="358"/>
      <c r="X239" s="303"/>
      <c r="Y239" s="113"/>
      <c r="Z239" s="357"/>
      <c r="AA239" s="303"/>
      <c r="AB239" s="359"/>
      <c r="AC239" s="303"/>
      <c r="AD239" s="303"/>
      <c r="AE239" s="303"/>
      <c r="CO239" s="303"/>
      <c r="CQ239" s="351"/>
      <c r="CR239" s="351"/>
      <c r="CT239" s="351"/>
      <c r="CU239" s="351"/>
      <c r="CW239" s="351"/>
      <c r="CX239" s="351"/>
      <c r="CZ239" s="351"/>
      <c r="DA239" s="351"/>
      <c r="DC239" s="351"/>
      <c r="DD239" s="351"/>
      <c r="DG239" s="303"/>
      <c r="DH239" s="303"/>
      <c r="DJ239" s="145"/>
      <c r="DK239" s="145"/>
      <c r="DL239" s="267">
        <v>253</v>
      </c>
      <c r="DM239" s="268" t="s">
        <v>1498</v>
      </c>
      <c r="DN239" s="269">
        <v>11</v>
      </c>
      <c r="DO239" s="171"/>
    </row>
    <row r="240" spans="4:119" s="115" customFormat="1" x14ac:dyDescent="0.25">
      <c r="D240" s="351"/>
      <c r="E240" s="351"/>
      <c r="F240" s="355"/>
      <c r="G240" s="356"/>
      <c r="H240" s="356"/>
      <c r="I240" s="355"/>
      <c r="J240" s="356"/>
      <c r="K240" s="355"/>
      <c r="L240" s="355"/>
      <c r="M240" s="355"/>
      <c r="N240" s="355"/>
      <c r="O240" s="355"/>
      <c r="P240" s="114"/>
      <c r="Q240" s="111"/>
      <c r="R240" s="111"/>
      <c r="T240" s="303"/>
      <c r="U240" s="357"/>
      <c r="V240" s="303"/>
      <c r="W240" s="358"/>
      <c r="X240" s="303"/>
      <c r="Y240" s="113"/>
      <c r="Z240" s="357"/>
      <c r="AA240" s="303"/>
      <c r="AB240" s="359"/>
      <c r="AC240" s="303"/>
      <c r="AD240" s="303"/>
      <c r="AE240" s="303"/>
      <c r="CO240" s="303"/>
      <c r="CQ240" s="351"/>
      <c r="CR240" s="351"/>
      <c r="CT240" s="351"/>
      <c r="CU240" s="351"/>
      <c r="CW240" s="351"/>
      <c r="CX240" s="351"/>
      <c r="CZ240" s="351"/>
      <c r="DA240" s="351"/>
      <c r="DC240" s="351"/>
      <c r="DD240" s="351"/>
      <c r="DG240" s="303"/>
      <c r="DH240" s="303"/>
      <c r="DJ240" s="145"/>
      <c r="DK240" s="145"/>
      <c r="DL240" s="267">
        <v>254</v>
      </c>
      <c r="DM240" s="268" t="s">
        <v>1499</v>
      </c>
      <c r="DN240" s="269">
        <v>12</v>
      </c>
      <c r="DO240" s="171"/>
    </row>
    <row r="241" spans="4:119" s="115" customFormat="1" x14ac:dyDescent="0.25">
      <c r="D241" s="351"/>
      <c r="E241" s="351"/>
      <c r="F241" s="355"/>
      <c r="G241" s="356"/>
      <c r="H241" s="356"/>
      <c r="I241" s="355"/>
      <c r="J241" s="356"/>
      <c r="K241" s="355"/>
      <c r="L241" s="355"/>
      <c r="M241" s="355"/>
      <c r="N241" s="355"/>
      <c r="O241" s="355"/>
      <c r="P241" s="114"/>
      <c r="Q241" s="111"/>
      <c r="R241" s="111"/>
      <c r="T241" s="303"/>
      <c r="U241" s="357"/>
      <c r="V241" s="303"/>
      <c r="W241" s="358"/>
      <c r="X241" s="303"/>
      <c r="Y241" s="113"/>
      <c r="Z241" s="357"/>
      <c r="AA241" s="303"/>
      <c r="AB241" s="359"/>
      <c r="AC241" s="303"/>
      <c r="AD241" s="303"/>
      <c r="AE241" s="303"/>
      <c r="CO241" s="303"/>
      <c r="CQ241" s="351"/>
      <c r="CR241" s="351"/>
      <c r="CT241" s="351"/>
      <c r="CU241" s="351"/>
      <c r="CW241" s="351"/>
      <c r="CX241" s="351"/>
      <c r="CZ241" s="351"/>
      <c r="DA241" s="351"/>
      <c r="DC241" s="351"/>
      <c r="DD241" s="351"/>
      <c r="DG241" s="303"/>
      <c r="DH241" s="303"/>
      <c r="DJ241" s="145"/>
      <c r="DK241" s="145"/>
      <c r="DL241" s="267">
        <v>351</v>
      </c>
      <c r="DM241" s="268" t="s">
        <v>1360</v>
      </c>
      <c r="DN241" s="269">
        <v>7</v>
      </c>
      <c r="DO241" s="171"/>
    </row>
    <row r="242" spans="4:119" s="115" customFormat="1" x14ac:dyDescent="0.25">
      <c r="D242" s="351"/>
      <c r="E242" s="351"/>
      <c r="F242" s="355"/>
      <c r="G242" s="356"/>
      <c r="H242" s="356"/>
      <c r="I242" s="355"/>
      <c r="J242" s="356"/>
      <c r="K242" s="355"/>
      <c r="L242" s="355"/>
      <c r="M242" s="355"/>
      <c r="N242" s="355"/>
      <c r="O242" s="355"/>
      <c r="P242" s="114"/>
      <c r="Q242" s="111"/>
      <c r="R242" s="111"/>
      <c r="T242" s="303"/>
      <c r="U242" s="357"/>
      <c r="V242" s="303"/>
      <c r="W242" s="358"/>
      <c r="X242" s="303"/>
      <c r="Y242" s="113"/>
      <c r="Z242" s="357"/>
      <c r="AA242" s="303"/>
      <c r="AB242" s="359"/>
      <c r="AC242" s="303"/>
      <c r="AD242" s="303"/>
      <c r="AE242" s="303"/>
      <c r="CO242" s="303"/>
      <c r="CQ242" s="351"/>
      <c r="CR242" s="351"/>
      <c r="CT242" s="351"/>
      <c r="CU242" s="351"/>
      <c r="CW242" s="351"/>
      <c r="CX242" s="351"/>
      <c r="CZ242" s="351"/>
      <c r="DA242" s="351"/>
      <c r="DC242" s="351"/>
      <c r="DD242" s="351"/>
      <c r="DG242" s="303"/>
      <c r="DH242" s="303"/>
      <c r="DJ242" s="145"/>
      <c r="DK242" s="145"/>
      <c r="DL242" s="267">
        <v>352</v>
      </c>
      <c r="DM242" s="268" t="s">
        <v>1361</v>
      </c>
      <c r="DN242" s="269">
        <v>8</v>
      </c>
      <c r="DO242" s="171"/>
    </row>
    <row r="243" spans="4:119" s="115" customFormat="1" x14ac:dyDescent="0.25">
      <c r="D243" s="351"/>
      <c r="E243" s="351"/>
      <c r="F243" s="355"/>
      <c r="G243" s="356"/>
      <c r="H243" s="356"/>
      <c r="I243" s="355"/>
      <c r="J243" s="356"/>
      <c r="K243" s="355"/>
      <c r="L243" s="355"/>
      <c r="M243" s="355"/>
      <c r="N243" s="355"/>
      <c r="O243" s="355"/>
      <c r="P243" s="114"/>
      <c r="Q243" s="111"/>
      <c r="R243" s="111"/>
      <c r="T243" s="303"/>
      <c r="U243" s="357"/>
      <c r="V243" s="303"/>
      <c r="W243" s="358"/>
      <c r="X243" s="303"/>
      <c r="Y243" s="113"/>
      <c r="Z243" s="357"/>
      <c r="AA243" s="303"/>
      <c r="AB243" s="359"/>
      <c r="AC243" s="303"/>
      <c r="AD243" s="303"/>
      <c r="AE243" s="303"/>
      <c r="CO243" s="303"/>
      <c r="CQ243" s="351"/>
      <c r="CR243" s="351"/>
      <c r="CT243" s="351"/>
      <c r="CU243" s="351"/>
      <c r="CW243" s="351"/>
      <c r="CX243" s="351"/>
      <c r="CZ243" s="351"/>
      <c r="DA243" s="351"/>
      <c r="DC243" s="351"/>
      <c r="DD243" s="351"/>
      <c r="DG243" s="303"/>
      <c r="DH243" s="303"/>
      <c r="DJ243" s="145"/>
      <c r="DK243" s="145"/>
      <c r="DL243" s="267">
        <v>353</v>
      </c>
      <c r="DM243" s="268" t="s">
        <v>1362</v>
      </c>
      <c r="DN243" s="269">
        <v>9</v>
      </c>
      <c r="DO243" s="171"/>
    </row>
    <row r="244" spans="4:119" s="115" customFormat="1" x14ac:dyDescent="0.25">
      <c r="D244" s="351"/>
      <c r="E244" s="351"/>
      <c r="F244" s="355"/>
      <c r="G244" s="356"/>
      <c r="H244" s="356"/>
      <c r="I244" s="355"/>
      <c r="J244" s="356"/>
      <c r="K244" s="355"/>
      <c r="L244" s="355"/>
      <c r="M244" s="355"/>
      <c r="N244" s="355"/>
      <c r="O244" s="355"/>
      <c r="P244" s="114"/>
      <c r="Q244" s="111"/>
      <c r="R244" s="111"/>
      <c r="T244" s="303"/>
      <c r="U244" s="357"/>
      <c r="V244" s="303"/>
      <c r="W244" s="358"/>
      <c r="X244" s="303"/>
      <c r="Y244" s="113"/>
      <c r="Z244" s="357"/>
      <c r="AA244" s="303"/>
      <c r="AB244" s="359"/>
      <c r="AC244" s="303"/>
      <c r="AD244" s="303"/>
      <c r="AE244" s="303"/>
      <c r="CO244" s="303"/>
      <c r="CQ244" s="351"/>
      <c r="CR244" s="351"/>
      <c r="CT244" s="351"/>
      <c r="CU244" s="351"/>
      <c r="CW244" s="351"/>
      <c r="CX244" s="351"/>
      <c r="CZ244" s="351"/>
      <c r="DA244" s="351"/>
      <c r="DC244" s="351"/>
      <c r="DD244" s="351"/>
      <c r="DG244" s="303"/>
      <c r="DH244" s="303"/>
      <c r="DJ244" s="145"/>
      <c r="DK244" s="145"/>
      <c r="DL244" s="267">
        <v>354</v>
      </c>
      <c r="DM244" s="268" t="s">
        <v>1363</v>
      </c>
      <c r="DN244" s="269">
        <v>10</v>
      </c>
      <c r="DO244" s="171"/>
    </row>
    <row r="245" spans="4:119" s="115" customFormat="1" x14ac:dyDescent="0.25">
      <c r="D245" s="351"/>
      <c r="E245" s="351"/>
      <c r="F245" s="355"/>
      <c r="G245" s="356"/>
      <c r="H245" s="356"/>
      <c r="I245" s="355"/>
      <c r="J245" s="356"/>
      <c r="K245" s="355"/>
      <c r="L245" s="355"/>
      <c r="M245" s="355"/>
      <c r="N245" s="355"/>
      <c r="O245" s="355"/>
      <c r="P245" s="114"/>
      <c r="Q245" s="111"/>
      <c r="R245" s="111"/>
      <c r="T245" s="303"/>
      <c r="U245" s="357"/>
      <c r="V245" s="303"/>
      <c r="W245" s="358"/>
      <c r="X245" s="303"/>
      <c r="Y245" s="113"/>
      <c r="Z245" s="357"/>
      <c r="AA245" s="303"/>
      <c r="AB245" s="359"/>
      <c r="AC245" s="303"/>
      <c r="AD245" s="303"/>
      <c r="AE245" s="303"/>
      <c r="CO245" s="303"/>
      <c r="CQ245" s="351"/>
      <c r="CR245" s="351"/>
      <c r="CT245" s="351"/>
      <c r="CU245" s="351"/>
      <c r="CW245" s="351"/>
      <c r="CX245" s="351"/>
      <c r="CZ245" s="351"/>
      <c r="DA245" s="351"/>
      <c r="DC245" s="351"/>
      <c r="DD245" s="351"/>
      <c r="DG245" s="303"/>
      <c r="DH245" s="303"/>
      <c r="DJ245" s="145"/>
      <c r="DK245" s="145"/>
      <c r="DL245" s="267">
        <v>355</v>
      </c>
      <c r="DM245" s="268" t="s">
        <v>1364</v>
      </c>
      <c r="DN245" s="269">
        <v>11</v>
      </c>
      <c r="DO245" s="171"/>
    </row>
    <row r="246" spans="4:119" s="115" customFormat="1" x14ac:dyDescent="0.25">
      <c r="D246" s="351"/>
      <c r="E246" s="351"/>
      <c r="F246" s="355"/>
      <c r="G246" s="356"/>
      <c r="H246" s="356"/>
      <c r="I246" s="355"/>
      <c r="J246" s="356"/>
      <c r="K246" s="355"/>
      <c r="L246" s="355"/>
      <c r="M246" s="355"/>
      <c r="N246" s="355"/>
      <c r="O246" s="355"/>
      <c r="P246" s="114"/>
      <c r="Q246" s="111"/>
      <c r="R246" s="111"/>
      <c r="T246" s="303"/>
      <c r="U246" s="357"/>
      <c r="V246" s="303"/>
      <c r="W246" s="358"/>
      <c r="X246" s="303"/>
      <c r="Y246" s="113"/>
      <c r="Z246" s="357"/>
      <c r="AA246" s="303"/>
      <c r="AB246" s="359"/>
      <c r="AC246" s="303"/>
      <c r="AD246" s="303"/>
      <c r="AE246" s="303"/>
      <c r="CO246" s="303"/>
      <c r="CQ246" s="351"/>
      <c r="CR246" s="351"/>
      <c r="CT246" s="351"/>
      <c r="CU246" s="351"/>
      <c r="CW246" s="351"/>
      <c r="CX246" s="351"/>
      <c r="CZ246" s="351"/>
      <c r="DA246" s="351"/>
      <c r="DC246" s="351"/>
      <c r="DD246" s="351"/>
      <c r="DG246" s="303"/>
      <c r="DH246" s="303"/>
      <c r="DJ246" s="145"/>
      <c r="DK246" s="145"/>
      <c r="DL246" s="267">
        <v>356</v>
      </c>
      <c r="DM246" s="268" t="s">
        <v>774</v>
      </c>
      <c r="DN246" s="269">
        <v>12</v>
      </c>
      <c r="DO246" s="171"/>
    </row>
    <row r="247" spans="4:119" s="115" customFormat="1" x14ac:dyDescent="0.25">
      <c r="D247" s="351"/>
      <c r="E247" s="351"/>
      <c r="F247" s="355"/>
      <c r="G247" s="356"/>
      <c r="H247" s="356"/>
      <c r="I247" s="355"/>
      <c r="J247" s="356"/>
      <c r="K247" s="355"/>
      <c r="L247" s="355"/>
      <c r="M247" s="355"/>
      <c r="N247" s="355"/>
      <c r="O247" s="355"/>
      <c r="P247" s="114"/>
      <c r="Q247" s="111"/>
      <c r="R247" s="111"/>
      <c r="T247" s="303"/>
      <c r="U247" s="357"/>
      <c r="V247" s="303"/>
      <c r="W247" s="358"/>
      <c r="X247" s="303"/>
      <c r="Y247" s="113"/>
      <c r="Z247" s="357"/>
      <c r="AA247" s="303"/>
      <c r="AB247" s="359"/>
      <c r="AC247" s="303"/>
      <c r="AD247" s="303"/>
      <c r="AE247" s="303"/>
      <c r="CO247" s="303"/>
      <c r="CQ247" s="351"/>
      <c r="CR247" s="351"/>
      <c r="CT247" s="351"/>
      <c r="CU247" s="351"/>
      <c r="CW247" s="351"/>
      <c r="CX247" s="351"/>
      <c r="CZ247" s="351"/>
      <c r="DA247" s="351"/>
      <c r="DC247" s="351"/>
      <c r="DD247" s="351"/>
      <c r="DG247" s="303"/>
      <c r="DH247" s="303"/>
      <c r="DJ247" s="145"/>
      <c r="DK247" s="145"/>
      <c r="DL247" s="267">
        <v>361</v>
      </c>
      <c r="DM247" s="268" t="s">
        <v>1365</v>
      </c>
      <c r="DN247" s="269">
        <v>6</v>
      </c>
      <c r="DO247" s="171"/>
    </row>
    <row r="248" spans="4:119" s="115" customFormat="1" x14ac:dyDescent="0.25">
      <c r="D248" s="351"/>
      <c r="E248" s="351"/>
      <c r="F248" s="355"/>
      <c r="G248" s="356"/>
      <c r="H248" s="356"/>
      <c r="I248" s="355"/>
      <c r="J248" s="356"/>
      <c r="K248" s="355"/>
      <c r="L248" s="355"/>
      <c r="M248" s="355"/>
      <c r="N248" s="355"/>
      <c r="O248" s="355"/>
      <c r="P248" s="114"/>
      <c r="Q248" s="111"/>
      <c r="R248" s="111"/>
      <c r="T248" s="303"/>
      <c r="U248" s="357"/>
      <c r="V248" s="303"/>
      <c r="W248" s="358"/>
      <c r="X248" s="303"/>
      <c r="Y248" s="113"/>
      <c r="Z248" s="357"/>
      <c r="AA248" s="303"/>
      <c r="AB248" s="359"/>
      <c r="AC248" s="303"/>
      <c r="AD248" s="303"/>
      <c r="AE248" s="303"/>
      <c r="CO248" s="303"/>
      <c r="CQ248" s="351"/>
      <c r="CR248" s="351"/>
      <c r="CT248" s="351"/>
      <c r="CU248" s="351"/>
      <c r="CW248" s="351"/>
      <c r="CX248" s="351"/>
      <c r="CZ248" s="351"/>
      <c r="DA248" s="351"/>
      <c r="DC248" s="351"/>
      <c r="DD248" s="351"/>
      <c r="DG248" s="303"/>
      <c r="DH248" s="303"/>
      <c r="DJ248" s="145"/>
      <c r="DK248" s="145"/>
      <c r="DL248" s="267">
        <v>362</v>
      </c>
      <c r="DM248" s="268" t="s">
        <v>1366</v>
      </c>
      <c r="DN248" s="269">
        <v>7</v>
      </c>
      <c r="DO248" s="171"/>
    </row>
    <row r="249" spans="4:119" s="115" customFormat="1" x14ac:dyDescent="0.25">
      <c r="D249" s="351"/>
      <c r="E249" s="351"/>
      <c r="F249" s="355"/>
      <c r="G249" s="356"/>
      <c r="H249" s="356"/>
      <c r="I249" s="355"/>
      <c r="J249" s="356"/>
      <c r="K249" s="355"/>
      <c r="L249" s="355"/>
      <c r="M249" s="355"/>
      <c r="N249" s="355"/>
      <c r="O249" s="355"/>
      <c r="P249" s="114"/>
      <c r="Q249" s="111"/>
      <c r="R249" s="111"/>
      <c r="T249" s="303"/>
      <c r="U249" s="357"/>
      <c r="V249" s="303"/>
      <c r="W249" s="358"/>
      <c r="X249" s="303"/>
      <c r="Y249" s="113"/>
      <c r="Z249" s="357"/>
      <c r="AA249" s="303"/>
      <c r="AB249" s="359"/>
      <c r="AC249" s="303"/>
      <c r="AD249" s="303"/>
      <c r="AE249" s="303"/>
      <c r="CO249" s="303"/>
      <c r="CQ249" s="351"/>
      <c r="CR249" s="351"/>
      <c r="CT249" s="351"/>
      <c r="CU249" s="351"/>
      <c r="CW249" s="351"/>
      <c r="CX249" s="351"/>
      <c r="CZ249" s="351"/>
      <c r="DA249" s="351"/>
      <c r="DC249" s="351"/>
      <c r="DD249" s="351"/>
      <c r="DG249" s="303"/>
      <c r="DH249" s="303"/>
      <c r="DJ249" s="145"/>
      <c r="DK249" s="145"/>
      <c r="DL249" s="267">
        <v>363</v>
      </c>
      <c r="DM249" s="268" t="s">
        <v>1367</v>
      </c>
      <c r="DN249" s="269">
        <v>8</v>
      </c>
      <c r="DO249" s="171"/>
    </row>
    <row r="250" spans="4:119" s="115" customFormat="1" x14ac:dyDescent="0.25">
      <c r="D250" s="351"/>
      <c r="E250" s="351"/>
      <c r="F250" s="355"/>
      <c r="G250" s="356"/>
      <c r="H250" s="356"/>
      <c r="I250" s="355"/>
      <c r="J250" s="356"/>
      <c r="K250" s="355"/>
      <c r="L250" s="355"/>
      <c r="M250" s="355"/>
      <c r="N250" s="355"/>
      <c r="O250" s="355"/>
      <c r="P250" s="114"/>
      <c r="Q250" s="111"/>
      <c r="R250" s="111"/>
      <c r="T250" s="303"/>
      <c r="U250" s="357"/>
      <c r="V250" s="303"/>
      <c r="W250" s="358"/>
      <c r="X250" s="303"/>
      <c r="Y250" s="113"/>
      <c r="Z250" s="357"/>
      <c r="AA250" s="303"/>
      <c r="AB250" s="359"/>
      <c r="AC250" s="303"/>
      <c r="AD250" s="303"/>
      <c r="AE250" s="303"/>
      <c r="CO250" s="303"/>
      <c r="CQ250" s="351"/>
      <c r="CR250" s="351"/>
      <c r="CT250" s="351"/>
      <c r="CU250" s="351"/>
      <c r="CW250" s="351"/>
      <c r="CX250" s="351"/>
      <c r="CZ250" s="351"/>
      <c r="DA250" s="351"/>
      <c r="DC250" s="351"/>
      <c r="DD250" s="351"/>
      <c r="DG250" s="303"/>
      <c r="DH250" s="303"/>
      <c r="DJ250" s="145"/>
      <c r="DK250" s="145"/>
      <c r="DL250" s="267">
        <v>364</v>
      </c>
      <c r="DM250" s="268" t="s">
        <v>1368</v>
      </c>
      <c r="DN250" s="269">
        <v>9</v>
      </c>
      <c r="DO250" s="171"/>
    </row>
    <row r="251" spans="4:119" s="115" customFormat="1" x14ac:dyDescent="0.25">
      <c r="D251" s="351"/>
      <c r="E251" s="351"/>
      <c r="F251" s="355"/>
      <c r="G251" s="356"/>
      <c r="H251" s="356"/>
      <c r="I251" s="355"/>
      <c r="J251" s="356"/>
      <c r="K251" s="355"/>
      <c r="L251" s="355"/>
      <c r="M251" s="355"/>
      <c r="N251" s="355"/>
      <c r="O251" s="355"/>
      <c r="P251" s="114"/>
      <c r="Q251" s="111"/>
      <c r="R251" s="111"/>
      <c r="T251" s="303"/>
      <c r="U251" s="357"/>
      <c r="V251" s="303"/>
      <c r="W251" s="358"/>
      <c r="X251" s="303"/>
      <c r="Y251" s="113"/>
      <c r="Z251" s="357"/>
      <c r="AA251" s="303"/>
      <c r="AB251" s="359"/>
      <c r="AC251" s="303"/>
      <c r="AD251" s="303"/>
      <c r="AE251" s="303"/>
      <c r="CO251" s="303"/>
      <c r="CQ251" s="351"/>
      <c r="CR251" s="351"/>
      <c r="CT251" s="351"/>
      <c r="CU251" s="351"/>
      <c r="CW251" s="351"/>
      <c r="CX251" s="351"/>
      <c r="CZ251" s="351"/>
      <c r="DA251" s="351"/>
      <c r="DC251" s="351"/>
      <c r="DD251" s="351"/>
      <c r="DG251" s="303"/>
      <c r="DH251" s="303"/>
      <c r="DJ251" s="145"/>
      <c r="DK251" s="145"/>
      <c r="DL251" s="267">
        <v>366</v>
      </c>
      <c r="DM251" s="268" t="s">
        <v>1369</v>
      </c>
      <c r="DN251" s="269">
        <v>8</v>
      </c>
      <c r="DO251" s="171"/>
    </row>
    <row r="252" spans="4:119" s="115" customFormat="1" x14ac:dyDescent="0.25">
      <c r="D252" s="351"/>
      <c r="E252" s="351"/>
      <c r="F252" s="355"/>
      <c r="G252" s="356"/>
      <c r="H252" s="356"/>
      <c r="I252" s="355"/>
      <c r="J252" s="356"/>
      <c r="K252" s="355"/>
      <c r="L252" s="355"/>
      <c r="M252" s="355"/>
      <c r="N252" s="355"/>
      <c r="O252" s="355"/>
      <c r="P252" s="114"/>
      <c r="Q252" s="111"/>
      <c r="R252" s="111"/>
      <c r="T252" s="303"/>
      <c r="U252" s="357"/>
      <c r="V252" s="303"/>
      <c r="W252" s="358"/>
      <c r="X252" s="303"/>
      <c r="Y252" s="113"/>
      <c r="Z252" s="357"/>
      <c r="AA252" s="303"/>
      <c r="AB252" s="359"/>
      <c r="AC252" s="303"/>
      <c r="AD252" s="303"/>
      <c r="AE252" s="303"/>
      <c r="CO252" s="303"/>
      <c r="CQ252" s="351"/>
      <c r="CR252" s="351"/>
      <c r="CT252" s="351"/>
      <c r="CU252" s="351"/>
      <c r="CW252" s="351"/>
      <c r="CX252" s="351"/>
      <c r="CZ252" s="351"/>
      <c r="DA252" s="351"/>
      <c r="DC252" s="351"/>
      <c r="DD252" s="351"/>
      <c r="DG252" s="303"/>
      <c r="DH252" s="303"/>
      <c r="DJ252" s="145"/>
      <c r="DK252" s="145"/>
      <c r="DL252" s="267">
        <v>367</v>
      </c>
      <c r="DM252" s="268" t="s">
        <v>1370</v>
      </c>
      <c r="DN252" s="269">
        <v>9</v>
      </c>
      <c r="DO252" s="171"/>
    </row>
    <row r="253" spans="4:119" s="115" customFormat="1" x14ac:dyDescent="0.25">
      <c r="D253" s="351"/>
      <c r="E253" s="351"/>
      <c r="F253" s="355"/>
      <c r="G253" s="356"/>
      <c r="H253" s="356"/>
      <c r="I253" s="355"/>
      <c r="J253" s="356"/>
      <c r="K253" s="355"/>
      <c r="L253" s="355"/>
      <c r="M253" s="355"/>
      <c r="N253" s="355"/>
      <c r="O253" s="355"/>
      <c r="P253" s="114"/>
      <c r="Q253" s="111"/>
      <c r="R253" s="111"/>
      <c r="T253" s="303"/>
      <c r="U253" s="357"/>
      <c r="V253" s="303"/>
      <c r="W253" s="358"/>
      <c r="X253" s="303"/>
      <c r="Y253" s="113"/>
      <c r="Z253" s="357"/>
      <c r="AA253" s="303"/>
      <c r="AB253" s="359"/>
      <c r="AC253" s="303"/>
      <c r="AD253" s="303"/>
      <c r="AE253" s="303"/>
      <c r="CO253" s="303"/>
      <c r="CQ253" s="351"/>
      <c r="CR253" s="351"/>
      <c r="CT253" s="351"/>
      <c r="CU253" s="351"/>
      <c r="CW253" s="351"/>
      <c r="CX253" s="351"/>
      <c r="CZ253" s="351"/>
      <c r="DA253" s="351"/>
      <c r="DC253" s="351"/>
      <c r="DD253" s="351"/>
      <c r="DG253" s="303"/>
      <c r="DH253" s="303"/>
      <c r="DJ253" s="145"/>
      <c r="DK253" s="145"/>
      <c r="DL253" s="267">
        <v>368</v>
      </c>
      <c r="DM253" s="268" t="s">
        <v>781</v>
      </c>
      <c r="DN253" s="269">
        <v>10</v>
      </c>
      <c r="DO253" s="171"/>
    </row>
    <row r="254" spans="4:119" s="115" customFormat="1" x14ac:dyDescent="0.25">
      <c r="D254" s="351"/>
      <c r="E254" s="351"/>
      <c r="F254" s="355"/>
      <c r="G254" s="356"/>
      <c r="H254" s="356"/>
      <c r="I254" s="355"/>
      <c r="J254" s="356"/>
      <c r="K254" s="355"/>
      <c r="L254" s="355"/>
      <c r="M254" s="355"/>
      <c r="N254" s="355"/>
      <c r="O254" s="355"/>
      <c r="P254" s="114"/>
      <c r="Q254" s="111"/>
      <c r="R254" s="111"/>
      <c r="T254" s="303"/>
      <c r="U254" s="357"/>
      <c r="V254" s="303"/>
      <c r="W254" s="358"/>
      <c r="X254" s="303"/>
      <c r="Y254" s="113"/>
      <c r="Z254" s="357"/>
      <c r="AA254" s="303"/>
      <c r="AB254" s="359"/>
      <c r="AC254" s="303"/>
      <c r="AD254" s="303"/>
      <c r="AE254" s="303"/>
      <c r="CO254" s="303"/>
      <c r="CQ254" s="351"/>
      <c r="CR254" s="351"/>
      <c r="CT254" s="351"/>
      <c r="CU254" s="351"/>
      <c r="CW254" s="351"/>
      <c r="CX254" s="351"/>
      <c r="CZ254" s="351"/>
      <c r="DA254" s="351"/>
      <c r="DC254" s="351"/>
      <c r="DD254" s="351"/>
      <c r="DG254" s="303"/>
      <c r="DH254" s="303"/>
      <c r="DJ254" s="145"/>
      <c r="DK254" s="145"/>
      <c r="DL254" s="267">
        <v>371</v>
      </c>
      <c r="DM254" s="268" t="s">
        <v>1371</v>
      </c>
      <c r="DN254" s="269">
        <v>7</v>
      </c>
      <c r="DO254" s="171"/>
    </row>
    <row r="255" spans="4:119" s="115" customFormat="1" x14ac:dyDescent="0.25">
      <c r="D255" s="351"/>
      <c r="E255" s="351"/>
      <c r="F255" s="355"/>
      <c r="G255" s="356"/>
      <c r="H255" s="356"/>
      <c r="I255" s="355"/>
      <c r="J255" s="356"/>
      <c r="K255" s="355"/>
      <c r="L255" s="355"/>
      <c r="M255" s="355"/>
      <c r="N255" s="355"/>
      <c r="O255" s="355"/>
      <c r="P255" s="114"/>
      <c r="Q255" s="111"/>
      <c r="R255" s="111"/>
      <c r="T255" s="303"/>
      <c r="U255" s="357"/>
      <c r="V255" s="303"/>
      <c r="W255" s="358"/>
      <c r="X255" s="303"/>
      <c r="Y255" s="113"/>
      <c r="Z255" s="357"/>
      <c r="AA255" s="303"/>
      <c r="AB255" s="359"/>
      <c r="AC255" s="303"/>
      <c r="AD255" s="303"/>
      <c r="AE255" s="303"/>
      <c r="CO255" s="303"/>
      <c r="CQ255" s="351"/>
      <c r="CR255" s="351"/>
      <c r="CT255" s="351"/>
      <c r="CU255" s="351"/>
      <c r="CW255" s="351"/>
      <c r="CX255" s="351"/>
      <c r="CZ255" s="351"/>
      <c r="DA255" s="351"/>
      <c r="DC255" s="351"/>
      <c r="DD255" s="351"/>
      <c r="DG255" s="303"/>
      <c r="DH255" s="303"/>
      <c r="DJ255" s="145"/>
      <c r="DK255" s="145"/>
      <c r="DL255" s="267">
        <v>372</v>
      </c>
      <c r="DM255" s="268" t="s">
        <v>1372</v>
      </c>
      <c r="DN255" s="269">
        <v>8</v>
      </c>
      <c r="DO255" s="171"/>
    </row>
    <row r="256" spans="4:119" s="115" customFormat="1" x14ac:dyDescent="0.25">
      <c r="D256" s="351"/>
      <c r="E256" s="351"/>
      <c r="F256" s="355"/>
      <c r="G256" s="356"/>
      <c r="H256" s="356"/>
      <c r="I256" s="355"/>
      <c r="J256" s="356"/>
      <c r="K256" s="355"/>
      <c r="L256" s="355"/>
      <c r="M256" s="355"/>
      <c r="N256" s="355"/>
      <c r="O256" s="355"/>
      <c r="P256" s="114"/>
      <c r="Q256" s="111"/>
      <c r="R256" s="111"/>
      <c r="T256" s="303"/>
      <c r="U256" s="357"/>
      <c r="V256" s="303"/>
      <c r="W256" s="358"/>
      <c r="X256" s="303"/>
      <c r="Y256" s="113"/>
      <c r="Z256" s="357"/>
      <c r="AA256" s="303"/>
      <c r="AB256" s="359"/>
      <c r="AC256" s="303"/>
      <c r="AD256" s="303"/>
      <c r="AE256" s="303"/>
      <c r="CO256" s="303"/>
      <c r="CQ256" s="351"/>
      <c r="CR256" s="351"/>
      <c r="CT256" s="351"/>
      <c r="CU256" s="351"/>
      <c r="CW256" s="351"/>
      <c r="CX256" s="351"/>
      <c r="CZ256" s="351"/>
      <c r="DA256" s="351"/>
      <c r="DC256" s="351"/>
      <c r="DD256" s="351"/>
      <c r="DG256" s="303"/>
      <c r="DH256" s="303"/>
      <c r="DJ256" s="145"/>
      <c r="DK256" s="145"/>
      <c r="DL256" s="267">
        <v>373</v>
      </c>
      <c r="DM256" s="268" t="s">
        <v>1373</v>
      </c>
      <c r="DN256" s="269">
        <v>9</v>
      </c>
      <c r="DO256" s="171"/>
    </row>
    <row r="257" spans="4:119" s="115" customFormat="1" x14ac:dyDescent="0.25">
      <c r="D257" s="351"/>
      <c r="E257" s="351"/>
      <c r="F257" s="355"/>
      <c r="G257" s="356"/>
      <c r="H257" s="356"/>
      <c r="I257" s="355"/>
      <c r="J257" s="356"/>
      <c r="K257" s="355"/>
      <c r="L257" s="355"/>
      <c r="M257" s="355"/>
      <c r="N257" s="355"/>
      <c r="O257" s="355"/>
      <c r="P257" s="114"/>
      <c r="Q257" s="111"/>
      <c r="R257" s="111"/>
      <c r="T257" s="303"/>
      <c r="U257" s="357"/>
      <c r="V257" s="303"/>
      <c r="W257" s="358"/>
      <c r="X257" s="303"/>
      <c r="Y257" s="113"/>
      <c r="Z257" s="357"/>
      <c r="AA257" s="303"/>
      <c r="AB257" s="359"/>
      <c r="AC257" s="303"/>
      <c r="AD257" s="303"/>
      <c r="AE257" s="303"/>
      <c r="CO257" s="303"/>
      <c r="CQ257" s="351"/>
      <c r="CR257" s="351"/>
      <c r="CT257" s="351"/>
      <c r="CU257" s="351"/>
      <c r="CW257" s="351"/>
      <c r="CX257" s="351"/>
      <c r="CZ257" s="351"/>
      <c r="DA257" s="351"/>
      <c r="DC257" s="351"/>
      <c r="DD257" s="351"/>
      <c r="DG257" s="303"/>
      <c r="DH257" s="303"/>
      <c r="DJ257" s="145"/>
      <c r="DK257" s="145"/>
      <c r="DL257" s="267">
        <v>374</v>
      </c>
      <c r="DM257" s="268" t="s">
        <v>1374</v>
      </c>
      <c r="DN257" s="269">
        <v>10</v>
      </c>
      <c r="DO257" s="171"/>
    </row>
    <row r="258" spans="4:119" s="115" customFormat="1" x14ac:dyDescent="0.25">
      <c r="D258" s="351"/>
      <c r="E258" s="351"/>
      <c r="F258" s="355"/>
      <c r="G258" s="356"/>
      <c r="H258" s="356"/>
      <c r="I258" s="355"/>
      <c r="J258" s="356"/>
      <c r="K258" s="355"/>
      <c r="L258" s="355"/>
      <c r="M258" s="355"/>
      <c r="N258" s="355"/>
      <c r="O258" s="355"/>
      <c r="P258" s="114"/>
      <c r="Q258" s="111"/>
      <c r="R258" s="111"/>
      <c r="T258" s="303"/>
      <c r="U258" s="357"/>
      <c r="V258" s="303"/>
      <c r="W258" s="358"/>
      <c r="X258" s="303"/>
      <c r="Y258" s="113"/>
      <c r="Z258" s="357"/>
      <c r="AA258" s="303"/>
      <c r="AB258" s="359"/>
      <c r="AC258" s="303"/>
      <c r="AD258" s="303"/>
      <c r="AE258" s="303"/>
      <c r="CO258" s="303"/>
      <c r="CQ258" s="351"/>
      <c r="CR258" s="351"/>
      <c r="CT258" s="351"/>
      <c r="CU258" s="351"/>
      <c r="CW258" s="351"/>
      <c r="CX258" s="351"/>
      <c r="CZ258" s="351"/>
      <c r="DA258" s="351"/>
      <c r="DC258" s="351"/>
      <c r="DD258" s="351"/>
      <c r="DG258" s="303"/>
      <c r="DH258" s="303"/>
      <c r="DJ258" s="145"/>
      <c r="DK258" s="145"/>
      <c r="DL258" s="267">
        <v>375</v>
      </c>
      <c r="DM258" s="268" t="s">
        <v>786</v>
      </c>
      <c r="DN258" s="269">
        <v>11</v>
      </c>
      <c r="DO258" s="171"/>
    </row>
    <row r="259" spans="4:119" s="115" customFormat="1" x14ac:dyDescent="0.25">
      <c r="D259" s="351"/>
      <c r="E259" s="351"/>
      <c r="F259" s="355"/>
      <c r="G259" s="356"/>
      <c r="H259" s="356"/>
      <c r="I259" s="355"/>
      <c r="J259" s="356"/>
      <c r="K259" s="355"/>
      <c r="L259" s="355"/>
      <c r="M259" s="355"/>
      <c r="N259" s="355"/>
      <c r="O259" s="355"/>
      <c r="P259" s="114"/>
      <c r="Q259" s="111"/>
      <c r="R259" s="111"/>
      <c r="T259" s="303"/>
      <c r="U259" s="357"/>
      <c r="V259" s="303"/>
      <c r="W259" s="358"/>
      <c r="X259" s="303"/>
      <c r="Y259" s="113"/>
      <c r="Z259" s="357"/>
      <c r="AA259" s="303"/>
      <c r="AB259" s="359"/>
      <c r="AC259" s="303"/>
      <c r="AD259" s="303"/>
      <c r="AE259" s="303"/>
      <c r="CO259" s="303"/>
      <c r="CQ259" s="351"/>
      <c r="CR259" s="351"/>
      <c r="CT259" s="351"/>
      <c r="CU259" s="351"/>
      <c r="CW259" s="351"/>
      <c r="CX259" s="351"/>
      <c r="CZ259" s="351"/>
      <c r="DA259" s="351"/>
      <c r="DC259" s="351"/>
      <c r="DD259" s="351"/>
      <c r="DG259" s="303"/>
      <c r="DH259" s="303"/>
      <c r="DJ259" s="145"/>
      <c r="DK259" s="145"/>
      <c r="DL259" s="267">
        <v>376</v>
      </c>
      <c r="DM259" s="268" t="s">
        <v>1375</v>
      </c>
      <c r="DN259" s="269">
        <v>8</v>
      </c>
      <c r="DO259" s="171"/>
    </row>
    <row r="260" spans="4:119" s="115" customFormat="1" x14ac:dyDescent="0.25">
      <c r="D260" s="351"/>
      <c r="E260" s="351"/>
      <c r="F260" s="355"/>
      <c r="G260" s="356"/>
      <c r="H260" s="356"/>
      <c r="I260" s="355"/>
      <c r="J260" s="356"/>
      <c r="K260" s="355"/>
      <c r="L260" s="355"/>
      <c r="M260" s="355"/>
      <c r="N260" s="355"/>
      <c r="O260" s="355"/>
      <c r="P260" s="114"/>
      <c r="Q260" s="111"/>
      <c r="R260" s="111"/>
      <c r="T260" s="303"/>
      <c r="U260" s="357"/>
      <c r="V260" s="303"/>
      <c r="W260" s="358"/>
      <c r="X260" s="303"/>
      <c r="Y260" s="113"/>
      <c r="Z260" s="357"/>
      <c r="AA260" s="303"/>
      <c r="AB260" s="359"/>
      <c r="AC260" s="303"/>
      <c r="AD260" s="303"/>
      <c r="AE260" s="303"/>
      <c r="CO260" s="303"/>
      <c r="CQ260" s="351"/>
      <c r="CR260" s="351"/>
      <c r="CT260" s="351"/>
      <c r="CU260" s="351"/>
      <c r="CW260" s="351"/>
      <c r="CX260" s="351"/>
      <c r="CZ260" s="351"/>
      <c r="DA260" s="351"/>
      <c r="DC260" s="351"/>
      <c r="DD260" s="351"/>
      <c r="DG260" s="303"/>
      <c r="DH260" s="303"/>
      <c r="DJ260" s="145"/>
      <c r="DK260" s="145"/>
      <c r="DL260" s="267">
        <v>377</v>
      </c>
      <c r="DM260" s="268" t="s">
        <v>1376</v>
      </c>
      <c r="DN260" s="269">
        <v>9</v>
      </c>
      <c r="DO260" s="171"/>
    </row>
    <row r="261" spans="4:119" s="115" customFormat="1" x14ac:dyDescent="0.25">
      <c r="D261" s="351"/>
      <c r="E261" s="351"/>
      <c r="F261" s="355"/>
      <c r="G261" s="356"/>
      <c r="H261" s="356"/>
      <c r="I261" s="355"/>
      <c r="J261" s="356"/>
      <c r="K261" s="355"/>
      <c r="L261" s="355"/>
      <c r="M261" s="355"/>
      <c r="N261" s="355"/>
      <c r="O261" s="355"/>
      <c r="P261" s="114"/>
      <c r="Q261" s="111"/>
      <c r="R261" s="111"/>
      <c r="T261" s="303"/>
      <c r="U261" s="357"/>
      <c r="V261" s="303"/>
      <c r="W261" s="358"/>
      <c r="X261" s="303"/>
      <c r="Y261" s="113"/>
      <c r="Z261" s="357"/>
      <c r="AA261" s="303"/>
      <c r="AB261" s="359"/>
      <c r="AC261" s="303"/>
      <c r="AD261" s="303"/>
      <c r="AE261" s="303"/>
      <c r="CO261" s="303"/>
      <c r="CQ261" s="351"/>
      <c r="CR261" s="351"/>
      <c r="CT261" s="351"/>
      <c r="CU261" s="351"/>
      <c r="CW261" s="351"/>
      <c r="CX261" s="351"/>
      <c r="CZ261" s="351"/>
      <c r="DA261" s="351"/>
      <c r="DC261" s="351"/>
      <c r="DD261" s="351"/>
      <c r="DG261" s="303"/>
      <c r="DH261" s="303"/>
      <c r="DJ261" s="145"/>
      <c r="DK261" s="145"/>
      <c r="DL261" s="267">
        <v>378</v>
      </c>
      <c r="DM261" s="268" t="s">
        <v>789</v>
      </c>
      <c r="DN261" s="269">
        <v>11</v>
      </c>
      <c r="DO261" s="171"/>
    </row>
    <row r="262" spans="4:119" s="115" customFormat="1" x14ac:dyDescent="0.25">
      <c r="D262" s="351"/>
      <c r="E262" s="351"/>
      <c r="F262" s="355"/>
      <c r="G262" s="356"/>
      <c r="H262" s="356"/>
      <c r="I262" s="355"/>
      <c r="J262" s="356"/>
      <c r="K262" s="355"/>
      <c r="L262" s="355"/>
      <c r="M262" s="355"/>
      <c r="N262" s="355"/>
      <c r="O262" s="355"/>
      <c r="P262" s="114"/>
      <c r="Q262" s="111"/>
      <c r="R262" s="111"/>
      <c r="T262" s="303"/>
      <c r="U262" s="357"/>
      <c r="V262" s="303"/>
      <c r="W262" s="358"/>
      <c r="X262" s="303"/>
      <c r="Y262" s="113"/>
      <c r="Z262" s="357"/>
      <c r="AA262" s="303"/>
      <c r="AB262" s="359"/>
      <c r="AC262" s="303"/>
      <c r="AD262" s="303"/>
      <c r="AE262" s="303"/>
      <c r="CO262" s="303"/>
      <c r="CQ262" s="351"/>
      <c r="CR262" s="351"/>
      <c r="CT262" s="351"/>
      <c r="CU262" s="351"/>
      <c r="CW262" s="351"/>
      <c r="CX262" s="351"/>
      <c r="CZ262" s="351"/>
      <c r="DA262" s="351"/>
      <c r="DC262" s="351"/>
      <c r="DD262" s="351"/>
      <c r="DG262" s="303"/>
      <c r="DH262" s="303"/>
      <c r="DJ262" s="145"/>
      <c r="DK262" s="145"/>
      <c r="DL262" s="267">
        <v>381</v>
      </c>
      <c r="DM262" s="268" t="s">
        <v>1493</v>
      </c>
      <c r="DN262" s="269">
        <v>10</v>
      </c>
      <c r="DO262" s="171"/>
    </row>
    <row r="263" spans="4:119" s="115" customFormat="1" x14ac:dyDescent="0.25">
      <c r="D263" s="351"/>
      <c r="E263" s="351"/>
      <c r="F263" s="355"/>
      <c r="G263" s="356"/>
      <c r="H263" s="356"/>
      <c r="I263" s="355"/>
      <c r="J263" s="356"/>
      <c r="K263" s="355"/>
      <c r="L263" s="355"/>
      <c r="M263" s="355"/>
      <c r="N263" s="355"/>
      <c r="O263" s="355"/>
      <c r="P263" s="114"/>
      <c r="Q263" s="111"/>
      <c r="R263" s="111"/>
      <c r="T263" s="303"/>
      <c r="U263" s="357"/>
      <c r="V263" s="303"/>
      <c r="W263" s="358"/>
      <c r="X263" s="303"/>
      <c r="Y263" s="113"/>
      <c r="Z263" s="357"/>
      <c r="AA263" s="303"/>
      <c r="AB263" s="359"/>
      <c r="AC263" s="303"/>
      <c r="AD263" s="303"/>
      <c r="AE263" s="303"/>
      <c r="CO263" s="303"/>
      <c r="CQ263" s="351"/>
      <c r="CR263" s="351"/>
      <c r="CT263" s="351"/>
      <c r="CU263" s="351"/>
      <c r="CW263" s="351"/>
      <c r="CX263" s="351"/>
      <c r="CZ263" s="351"/>
      <c r="DA263" s="351"/>
      <c r="DC263" s="351"/>
      <c r="DD263" s="351"/>
      <c r="DG263" s="303"/>
      <c r="DH263" s="303"/>
      <c r="DJ263" s="145"/>
      <c r="DK263" s="145"/>
      <c r="DL263" s="267">
        <v>382</v>
      </c>
      <c r="DM263" s="268" t="s">
        <v>1494</v>
      </c>
      <c r="DN263" s="269">
        <v>11</v>
      </c>
      <c r="DO263" s="171"/>
    </row>
    <row r="264" spans="4:119" s="115" customFormat="1" x14ac:dyDescent="0.25">
      <c r="D264" s="351"/>
      <c r="E264" s="351"/>
      <c r="F264" s="355"/>
      <c r="G264" s="356"/>
      <c r="H264" s="356"/>
      <c r="I264" s="355"/>
      <c r="J264" s="356"/>
      <c r="K264" s="355"/>
      <c r="L264" s="355"/>
      <c r="M264" s="355"/>
      <c r="N264" s="355"/>
      <c r="O264" s="355"/>
      <c r="P264" s="114"/>
      <c r="Q264" s="111"/>
      <c r="R264" s="111"/>
      <c r="T264" s="303"/>
      <c r="U264" s="357"/>
      <c r="V264" s="303"/>
      <c r="W264" s="358"/>
      <c r="X264" s="303"/>
      <c r="Y264" s="113"/>
      <c r="Z264" s="357"/>
      <c r="AA264" s="303"/>
      <c r="AB264" s="359"/>
      <c r="AC264" s="303"/>
      <c r="AD264" s="303"/>
      <c r="AE264" s="303"/>
      <c r="CO264" s="303"/>
      <c r="CQ264" s="351"/>
      <c r="CR264" s="351"/>
      <c r="CT264" s="351"/>
      <c r="CU264" s="351"/>
      <c r="CW264" s="351"/>
      <c r="CX264" s="351"/>
      <c r="CZ264" s="351"/>
      <c r="DA264" s="351"/>
      <c r="DC264" s="351"/>
      <c r="DD264" s="351"/>
      <c r="DG264" s="303"/>
      <c r="DH264" s="303"/>
      <c r="DJ264" s="145"/>
      <c r="DK264" s="145"/>
      <c r="DL264" s="267">
        <v>383</v>
      </c>
      <c r="DM264" s="268" t="s">
        <v>1495</v>
      </c>
      <c r="DN264" s="269">
        <v>12</v>
      </c>
      <c r="DO264" s="171"/>
    </row>
    <row r="265" spans="4:119" s="115" customFormat="1" x14ac:dyDescent="0.25">
      <c r="D265" s="351"/>
      <c r="E265" s="351"/>
      <c r="F265" s="355"/>
      <c r="G265" s="356"/>
      <c r="H265" s="356"/>
      <c r="I265" s="355"/>
      <c r="J265" s="356"/>
      <c r="K265" s="355"/>
      <c r="L265" s="355"/>
      <c r="M265" s="355"/>
      <c r="N265" s="355"/>
      <c r="O265" s="355"/>
      <c r="P265" s="114"/>
      <c r="Q265" s="111"/>
      <c r="R265" s="111"/>
      <c r="T265" s="303"/>
      <c r="U265" s="357"/>
      <c r="V265" s="303"/>
      <c r="W265" s="358"/>
      <c r="X265" s="303"/>
      <c r="Y265" s="113"/>
      <c r="Z265" s="357"/>
      <c r="AA265" s="303"/>
      <c r="AB265" s="359"/>
      <c r="AC265" s="303"/>
      <c r="AD265" s="303"/>
      <c r="AE265" s="303"/>
      <c r="CO265" s="303"/>
      <c r="CQ265" s="351"/>
      <c r="CR265" s="351"/>
      <c r="CT265" s="351"/>
      <c r="CU265" s="351"/>
      <c r="CW265" s="351"/>
      <c r="CX265" s="351"/>
      <c r="CZ265" s="351"/>
      <c r="DA265" s="351"/>
      <c r="DC265" s="351"/>
      <c r="DD265" s="351"/>
      <c r="DG265" s="303"/>
      <c r="DH265" s="303"/>
      <c r="DJ265" s="145"/>
      <c r="DK265" s="145"/>
      <c r="DL265" s="267">
        <v>410</v>
      </c>
      <c r="DM265" s="268" t="s">
        <v>1377</v>
      </c>
      <c r="DN265" s="269">
        <v>5</v>
      </c>
      <c r="DO265" s="171"/>
    </row>
    <row r="266" spans="4:119" s="115" customFormat="1" x14ac:dyDescent="0.25">
      <c r="D266" s="351"/>
      <c r="E266" s="351"/>
      <c r="F266" s="355"/>
      <c r="G266" s="356"/>
      <c r="H266" s="356"/>
      <c r="I266" s="355"/>
      <c r="J266" s="356"/>
      <c r="K266" s="355"/>
      <c r="L266" s="355"/>
      <c r="M266" s="355"/>
      <c r="N266" s="355"/>
      <c r="O266" s="355"/>
      <c r="P266" s="114"/>
      <c r="Q266" s="111"/>
      <c r="R266" s="111"/>
      <c r="T266" s="303"/>
      <c r="U266" s="357"/>
      <c r="V266" s="303"/>
      <c r="W266" s="358"/>
      <c r="X266" s="303"/>
      <c r="Y266" s="113"/>
      <c r="Z266" s="357"/>
      <c r="AA266" s="303"/>
      <c r="AB266" s="359"/>
      <c r="AC266" s="303"/>
      <c r="AD266" s="303"/>
      <c r="AE266" s="303"/>
      <c r="CO266" s="303"/>
      <c r="CQ266" s="351"/>
      <c r="CR266" s="351"/>
      <c r="CT266" s="351"/>
      <c r="CU266" s="351"/>
      <c r="CW266" s="351"/>
      <c r="CX266" s="351"/>
      <c r="CZ266" s="351"/>
      <c r="DA266" s="351"/>
      <c r="DC266" s="351"/>
      <c r="DD266" s="351"/>
      <c r="DG266" s="303"/>
      <c r="DH266" s="303"/>
      <c r="DJ266" s="145"/>
      <c r="DK266" s="145"/>
      <c r="DL266" s="267">
        <v>411</v>
      </c>
      <c r="DM266" s="268" t="s">
        <v>1378</v>
      </c>
      <c r="DN266" s="269">
        <v>6</v>
      </c>
      <c r="DO266" s="171" t="s">
        <v>961</v>
      </c>
    </row>
    <row r="267" spans="4:119" s="115" customFormat="1" x14ac:dyDescent="0.25">
      <c r="D267" s="351"/>
      <c r="E267" s="351"/>
      <c r="F267" s="355"/>
      <c r="G267" s="356"/>
      <c r="H267" s="356"/>
      <c r="I267" s="355"/>
      <c r="J267" s="356"/>
      <c r="K267" s="355"/>
      <c r="L267" s="355"/>
      <c r="M267" s="355"/>
      <c r="N267" s="355"/>
      <c r="O267" s="355"/>
      <c r="P267" s="114"/>
      <c r="Q267" s="111"/>
      <c r="R267" s="111"/>
      <c r="T267" s="303"/>
      <c r="U267" s="357"/>
      <c r="V267" s="303"/>
      <c r="W267" s="358"/>
      <c r="X267" s="303"/>
      <c r="Y267" s="113"/>
      <c r="Z267" s="357"/>
      <c r="AA267" s="303"/>
      <c r="AB267" s="359"/>
      <c r="AC267" s="303"/>
      <c r="AD267" s="303"/>
      <c r="AE267" s="303"/>
      <c r="CO267" s="303"/>
      <c r="CQ267" s="351"/>
      <c r="CR267" s="351"/>
      <c r="CT267" s="351"/>
      <c r="CU267" s="351"/>
      <c r="CW267" s="351"/>
      <c r="CX267" s="351"/>
      <c r="CZ267" s="351"/>
      <c r="DA267" s="351"/>
      <c r="DC267" s="351"/>
      <c r="DD267" s="351"/>
      <c r="DG267" s="303"/>
      <c r="DH267" s="303"/>
      <c r="DJ267" s="145"/>
      <c r="DK267" s="145"/>
      <c r="DL267" s="267">
        <v>412</v>
      </c>
      <c r="DM267" s="268" t="s">
        <v>1379</v>
      </c>
      <c r="DN267" s="269">
        <v>7</v>
      </c>
      <c r="DO267" s="171" t="s">
        <v>961</v>
      </c>
    </row>
    <row r="268" spans="4:119" s="115" customFormat="1" x14ac:dyDescent="0.25">
      <c r="D268" s="351"/>
      <c r="E268" s="351"/>
      <c r="F268" s="355"/>
      <c r="G268" s="356"/>
      <c r="H268" s="356"/>
      <c r="I268" s="355"/>
      <c r="J268" s="356"/>
      <c r="K268" s="355"/>
      <c r="L268" s="355"/>
      <c r="M268" s="355"/>
      <c r="N268" s="355"/>
      <c r="O268" s="355"/>
      <c r="P268" s="114"/>
      <c r="Q268" s="111"/>
      <c r="R268" s="111"/>
      <c r="T268" s="303"/>
      <c r="U268" s="357"/>
      <c r="V268" s="303"/>
      <c r="W268" s="358"/>
      <c r="X268" s="303"/>
      <c r="Y268" s="113"/>
      <c r="Z268" s="357"/>
      <c r="AA268" s="303"/>
      <c r="AB268" s="359"/>
      <c r="AC268" s="303"/>
      <c r="AD268" s="303"/>
      <c r="AE268" s="303"/>
      <c r="CO268" s="303"/>
      <c r="CQ268" s="351"/>
      <c r="CR268" s="351"/>
      <c r="CT268" s="351"/>
      <c r="CU268" s="351"/>
      <c r="CW268" s="351"/>
      <c r="CX268" s="351"/>
      <c r="CZ268" s="351"/>
      <c r="DA268" s="351"/>
      <c r="DC268" s="351"/>
      <c r="DD268" s="351"/>
      <c r="DG268" s="303"/>
      <c r="DH268" s="303"/>
      <c r="DJ268" s="145"/>
      <c r="DK268" s="145"/>
      <c r="DL268" s="267">
        <v>413</v>
      </c>
      <c r="DM268" s="268" t="s">
        <v>793</v>
      </c>
      <c r="DN268" s="269">
        <v>8</v>
      </c>
      <c r="DO268" s="171" t="s">
        <v>961</v>
      </c>
    </row>
    <row r="269" spans="4:119" s="115" customFormat="1" x14ac:dyDescent="0.25">
      <c r="D269" s="351"/>
      <c r="E269" s="351"/>
      <c r="F269" s="355"/>
      <c r="G269" s="356"/>
      <c r="H269" s="356"/>
      <c r="I269" s="355"/>
      <c r="J269" s="356"/>
      <c r="K269" s="355"/>
      <c r="L269" s="355"/>
      <c r="M269" s="355"/>
      <c r="N269" s="355"/>
      <c r="O269" s="355"/>
      <c r="P269" s="114"/>
      <c r="Q269" s="111"/>
      <c r="R269" s="111"/>
      <c r="T269" s="303"/>
      <c r="U269" s="357"/>
      <c r="V269" s="303"/>
      <c r="W269" s="358"/>
      <c r="X269" s="303"/>
      <c r="Y269" s="113"/>
      <c r="Z269" s="357"/>
      <c r="AA269" s="303"/>
      <c r="AB269" s="359"/>
      <c r="AC269" s="303"/>
      <c r="AD269" s="303"/>
      <c r="AE269" s="303"/>
      <c r="CO269" s="303"/>
      <c r="CQ269" s="351"/>
      <c r="CR269" s="351"/>
      <c r="CT269" s="351"/>
      <c r="CU269" s="351"/>
      <c r="CW269" s="351"/>
      <c r="CX269" s="351"/>
      <c r="CZ269" s="351"/>
      <c r="DA269" s="351"/>
      <c r="DC269" s="351"/>
      <c r="DD269" s="351"/>
      <c r="DG269" s="303"/>
      <c r="DH269" s="303"/>
      <c r="DJ269" s="145"/>
      <c r="DK269" s="145"/>
      <c r="DL269" s="267">
        <v>420</v>
      </c>
      <c r="DM269" s="268" t="s">
        <v>794</v>
      </c>
      <c r="DN269" s="269">
        <v>4</v>
      </c>
      <c r="DO269" s="171" t="s">
        <v>960</v>
      </c>
    </row>
    <row r="270" spans="4:119" s="115" customFormat="1" x14ac:dyDescent="0.25">
      <c r="D270" s="351"/>
      <c r="E270" s="351"/>
      <c r="F270" s="355"/>
      <c r="G270" s="356"/>
      <c r="H270" s="356"/>
      <c r="I270" s="355"/>
      <c r="J270" s="356"/>
      <c r="K270" s="355"/>
      <c r="L270" s="355"/>
      <c r="M270" s="355"/>
      <c r="N270" s="355"/>
      <c r="O270" s="355"/>
      <c r="P270" s="114"/>
      <c r="Q270" s="111"/>
      <c r="R270" s="111"/>
      <c r="T270" s="303"/>
      <c r="U270" s="357"/>
      <c r="V270" s="303"/>
      <c r="W270" s="358"/>
      <c r="X270" s="303"/>
      <c r="Y270" s="113"/>
      <c r="Z270" s="357"/>
      <c r="AA270" s="303"/>
      <c r="AB270" s="359"/>
      <c r="AC270" s="303"/>
      <c r="AD270" s="303"/>
      <c r="AE270" s="303"/>
      <c r="CO270" s="303"/>
      <c r="CQ270" s="351"/>
      <c r="CR270" s="351"/>
      <c r="CT270" s="351"/>
      <c r="CU270" s="351"/>
      <c r="CW270" s="351"/>
      <c r="CX270" s="351"/>
      <c r="CZ270" s="351"/>
      <c r="DA270" s="351"/>
      <c r="DC270" s="351"/>
      <c r="DD270" s="351"/>
      <c r="DG270" s="303"/>
      <c r="DH270" s="303"/>
      <c r="DJ270" s="145"/>
      <c r="DK270" s="145"/>
      <c r="DL270" s="267">
        <v>421</v>
      </c>
      <c r="DM270" s="268" t="s">
        <v>1380</v>
      </c>
      <c r="DN270" s="269">
        <v>5</v>
      </c>
      <c r="DO270" s="171" t="s">
        <v>960</v>
      </c>
    </row>
    <row r="271" spans="4:119" s="115" customFormat="1" x14ac:dyDescent="0.25">
      <c r="D271" s="351"/>
      <c r="E271" s="351"/>
      <c r="F271" s="355"/>
      <c r="G271" s="356"/>
      <c r="H271" s="356"/>
      <c r="I271" s="355"/>
      <c r="J271" s="356"/>
      <c r="K271" s="355"/>
      <c r="L271" s="355"/>
      <c r="M271" s="355"/>
      <c r="N271" s="355"/>
      <c r="O271" s="355"/>
      <c r="P271" s="114"/>
      <c r="Q271" s="111"/>
      <c r="R271" s="111"/>
      <c r="T271" s="303"/>
      <c r="U271" s="357"/>
      <c r="V271" s="303"/>
      <c r="W271" s="358"/>
      <c r="X271" s="303"/>
      <c r="Y271" s="113"/>
      <c r="Z271" s="357"/>
      <c r="AA271" s="303"/>
      <c r="AB271" s="359"/>
      <c r="AC271" s="303"/>
      <c r="AD271" s="303"/>
      <c r="AE271" s="303"/>
      <c r="CO271" s="303"/>
      <c r="CQ271" s="351"/>
      <c r="CR271" s="351"/>
      <c r="CT271" s="351"/>
      <c r="CU271" s="351"/>
      <c r="CW271" s="351"/>
      <c r="CX271" s="351"/>
      <c r="CZ271" s="351"/>
      <c r="DA271" s="351"/>
      <c r="DC271" s="351"/>
      <c r="DD271" s="351"/>
      <c r="DG271" s="303"/>
      <c r="DH271" s="303"/>
      <c r="DJ271" s="145"/>
      <c r="DK271" s="145"/>
      <c r="DL271" s="267">
        <v>422</v>
      </c>
      <c r="DM271" s="268" t="s">
        <v>1381</v>
      </c>
      <c r="DN271" s="269">
        <v>6</v>
      </c>
      <c r="DO271" s="171" t="s">
        <v>960</v>
      </c>
    </row>
    <row r="272" spans="4:119" s="115" customFormat="1" x14ac:dyDescent="0.25">
      <c r="D272" s="351"/>
      <c r="E272" s="351"/>
      <c r="F272" s="355"/>
      <c r="G272" s="356"/>
      <c r="H272" s="356"/>
      <c r="I272" s="355"/>
      <c r="J272" s="356"/>
      <c r="K272" s="355"/>
      <c r="L272" s="355"/>
      <c r="M272" s="355"/>
      <c r="N272" s="355"/>
      <c r="O272" s="355"/>
      <c r="P272" s="114"/>
      <c r="Q272" s="111"/>
      <c r="R272" s="111"/>
      <c r="T272" s="303"/>
      <c r="U272" s="357"/>
      <c r="V272" s="303"/>
      <c r="W272" s="358"/>
      <c r="X272" s="303"/>
      <c r="Y272" s="113"/>
      <c r="Z272" s="357"/>
      <c r="AA272" s="303"/>
      <c r="AB272" s="359"/>
      <c r="AC272" s="303"/>
      <c r="AD272" s="303"/>
      <c r="AE272" s="303"/>
      <c r="CO272" s="303"/>
      <c r="CQ272" s="351"/>
      <c r="CR272" s="351"/>
      <c r="CT272" s="351"/>
      <c r="CU272" s="351"/>
      <c r="CW272" s="351"/>
      <c r="CX272" s="351"/>
      <c r="CZ272" s="351"/>
      <c r="DA272" s="351"/>
      <c r="DC272" s="351"/>
      <c r="DD272" s="351"/>
      <c r="DG272" s="303"/>
      <c r="DH272" s="303"/>
      <c r="DJ272" s="145"/>
      <c r="DK272" s="145"/>
      <c r="DL272" s="267">
        <v>423</v>
      </c>
      <c r="DM272" s="268" t="s">
        <v>1382</v>
      </c>
      <c r="DN272" s="269">
        <v>7</v>
      </c>
      <c r="DO272" s="171" t="s">
        <v>960</v>
      </c>
    </row>
    <row r="273" spans="4:119" s="115" customFormat="1" x14ac:dyDescent="0.25">
      <c r="D273" s="351"/>
      <c r="E273" s="351"/>
      <c r="F273" s="355"/>
      <c r="G273" s="356"/>
      <c r="H273" s="356"/>
      <c r="I273" s="355"/>
      <c r="J273" s="356"/>
      <c r="K273" s="355"/>
      <c r="L273" s="355"/>
      <c r="M273" s="355"/>
      <c r="N273" s="355"/>
      <c r="O273" s="355"/>
      <c r="P273" s="114"/>
      <c r="Q273" s="111"/>
      <c r="R273" s="111"/>
      <c r="T273" s="303"/>
      <c r="U273" s="357"/>
      <c r="V273" s="303"/>
      <c r="W273" s="358"/>
      <c r="X273" s="303"/>
      <c r="Y273" s="113"/>
      <c r="Z273" s="357"/>
      <c r="AA273" s="303"/>
      <c r="AB273" s="359"/>
      <c r="AC273" s="303"/>
      <c r="AD273" s="303"/>
      <c r="AE273" s="303"/>
      <c r="CO273" s="303"/>
      <c r="CQ273" s="351"/>
      <c r="CR273" s="351"/>
      <c r="CT273" s="351"/>
      <c r="CU273" s="351"/>
      <c r="CW273" s="351"/>
      <c r="CX273" s="351"/>
      <c r="CZ273" s="351"/>
      <c r="DA273" s="351"/>
      <c r="DC273" s="351"/>
      <c r="DD273" s="351"/>
      <c r="DG273" s="303"/>
      <c r="DH273" s="303"/>
      <c r="DJ273" s="145"/>
      <c r="DK273" s="145"/>
      <c r="DL273" s="267">
        <v>424</v>
      </c>
      <c r="DM273" s="268" t="s">
        <v>1383</v>
      </c>
      <c r="DN273" s="269">
        <v>8</v>
      </c>
      <c r="DO273" s="171" t="s">
        <v>960</v>
      </c>
    </row>
    <row r="274" spans="4:119" s="115" customFormat="1" x14ac:dyDescent="0.25">
      <c r="D274" s="351"/>
      <c r="E274" s="351"/>
      <c r="F274" s="355"/>
      <c r="G274" s="356"/>
      <c r="H274" s="356"/>
      <c r="I274" s="355"/>
      <c r="J274" s="356"/>
      <c r="K274" s="355"/>
      <c r="L274" s="355"/>
      <c r="M274" s="355"/>
      <c r="N274" s="355"/>
      <c r="O274" s="355"/>
      <c r="P274" s="114"/>
      <c r="Q274" s="111"/>
      <c r="R274" s="111"/>
      <c r="T274" s="303"/>
      <c r="U274" s="357"/>
      <c r="V274" s="303"/>
      <c r="W274" s="358"/>
      <c r="X274" s="303"/>
      <c r="Y274" s="113"/>
      <c r="Z274" s="357"/>
      <c r="AA274" s="303"/>
      <c r="AB274" s="359"/>
      <c r="AC274" s="303"/>
      <c r="AD274" s="303"/>
      <c r="AE274" s="303"/>
      <c r="CO274" s="303"/>
      <c r="CQ274" s="351"/>
      <c r="CR274" s="351"/>
      <c r="CT274" s="351"/>
      <c r="CU274" s="351"/>
      <c r="CW274" s="351"/>
      <c r="CX274" s="351"/>
      <c r="CZ274" s="351"/>
      <c r="DA274" s="351"/>
      <c r="DC274" s="351"/>
      <c r="DD274" s="351"/>
      <c r="DG274" s="303"/>
      <c r="DH274" s="303"/>
      <c r="DJ274" s="145"/>
      <c r="DK274" s="145"/>
      <c r="DL274" s="267">
        <v>430</v>
      </c>
      <c r="DM274" s="268" t="s">
        <v>1384</v>
      </c>
      <c r="DN274" s="269">
        <v>6</v>
      </c>
      <c r="DO274" s="171"/>
    </row>
    <row r="275" spans="4:119" s="115" customFormat="1" x14ac:dyDescent="0.25">
      <c r="D275" s="351"/>
      <c r="E275" s="351"/>
      <c r="F275" s="355"/>
      <c r="G275" s="356"/>
      <c r="H275" s="356"/>
      <c r="I275" s="355"/>
      <c r="J275" s="356"/>
      <c r="K275" s="355"/>
      <c r="L275" s="355"/>
      <c r="M275" s="355"/>
      <c r="N275" s="355"/>
      <c r="O275" s="355"/>
      <c r="P275" s="114"/>
      <c r="Q275" s="111"/>
      <c r="R275" s="111"/>
      <c r="T275" s="303"/>
      <c r="U275" s="357"/>
      <c r="V275" s="303"/>
      <c r="W275" s="358"/>
      <c r="X275" s="303"/>
      <c r="Y275" s="113"/>
      <c r="Z275" s="357"/>
      <c r="AA275" s="303"/>
      <c r="AB275" s="359"/>
      <c r="AC275" s="303"/>
      <c r="AD275" s="303"/>
      <c r="AE275" s="303"/>
      <c r="CO275" s="303"/>
      <c r="CQ275" s="351"/>
      <c r="CR275" s="351"/>
      <c r="CT275" s="351"/>
      <c r="CU275" s="351"/>
      <c r="CW275" s="351"/>
      <c r="CX275" s="351"/>
      <c r="CZ275" s="351"/>
      <c r="DA275" s="351"/>
      <c r="DC275" s="351"/>
      <c r="DD275" s="351"/>
      <c r="DG275" s="303"/>
      <c r="DH275" s="303"/>
      <c r="DJ275" s="145"/>
      <c r="DK275" s="145"/>
      <c r="DL275" s="267">
        <v>431</v>
      </c>
      <c r="DM275" s="268" t="s">
        <v>1385</v>
      </c>
      <c r="DN275" s="269">
        <v>7</v>
      </c>
      <c r="DO275" s="171"/>
    </row>
    <row r="276" spans="4:119" s="115" customFormat="1" x14ac:dyDescent="0.25">
      <c r="D276" s="351"/>
      <c r="E276" s="351"/>
      <c r="F276" s="355"/>
      <c r="G276" s="356"/>
      <c r="H276" s="356"/>
      <c r="I276" s="355"/>
      <c r="J276" s="356"/>
      <c r="K276" s="355"/>
      <c r="L276" s="355"/>
      <c r="M276" s="355"/>
      <c r="N276" s="355"/>
      <c r="O276" s="355"/>
      <c r="P276" s="114"/>
      <c r="Q276" s="111"/>
      <c r="R276" s="111"/>
      <c r="T276" s="303"/>
      <c r="U276" s="357"/>
      <c r="V276" s="303"/>
      <c r="W276" s="358"/>
      <c r="X276" s="303"/>
      <c r="Y276" s="113"/>
      <c r="Z276" s="357"/>
      <c r="AA276" s="303"/>
      <c r="AB276" s="359"/>
      <c r="AC276" s="303"/>
      <c r="AD276" s="303"/>
      <c r="AE276" s="303"/>
      <c r="CO276" s="303"/>
      <c r="CQ276" s="351"/>
      <c r="CR276" s="351"/>
      <c r="CT276" s="351"/>
      <c r="CU276" s="351"/>
      <c r="CW276" s="351"/>
      <c r="CX276" s="351"/>
      <c r="CZ276" s="351"/>
      <c r="DA276" s="351"/>
      <c r="DC276" s="351"/>
      <c r="DD276" s="351"/>
      <c r="DG276" s="303"/>
      <c r="DH276" s="303"/>
      <c r="DJ276" s="145"/>
      <c r="DK276" s="145"/>
      <c r="DL276" s="267">
        <v>432</v>
      </c>
      <c r="DM276" s="268" t="s">
        <v>1386</v>
      </c>
      <c r="DN276" s="269">
        <v>8</v>
      </c>
      <c r="DO276" s="171"/>
    </row>
    <row r="277" spans="4:119" s="115" customFormat="1" x14ac:dyDescent="0.25">
      <c r="D277" s="351"/>
      <c r="E277" s="351"/>
      <c r="F277" s="355"/>
      <c r="G277" s="356"/>
      <c r="H277" s="356"/>
      <c r="I277" s="355"/>
      <c r="J277" s="356"/>
      <c r="K277" s="355"/>
      <c r="L277" s="355"/>
      <c r="M277" s="355"/>
      <c r="N277" s="355"/>
      <c r="O277" s="355"/>
      <c r="P277" s="114"/>
      <c r="Q277" s="111"/>
      <c r="R277" s="111"/>
      <c r="T277" s="303"/>
      <c r="U277" s="357"/>
      <c r="V277" s="303"/>
      <c r="W277" s="358"/>
      <c r="X277" s="303"/>
      <c r="Y277" s="113"/>
      <c r="Z277" s="357"/>
      <c r="AA277" s="303"/>
      <c r="AB277" s="359"/>
      <c r="AC277" s="303"/>
      <c r="AD277" s="303"/>
      <c r="AE277" s="303"/>
      <c r="CO277" s="303"/>
      <c r="CQ277" s="351"/>
      <c r="CR277" s="351"/>
      <c r="CT277" s="351"/>
      <c r="CU277" s="351"/>
      <c r="CW277" s="351"/>
      <c r="CX277" s="351"/>
      <c r="CZ277" s="351"/>
      <c r="DA277" s="351"/>
      <c r="DC277" s="351"/>
      <c r="DD277" s="351"/>
      <c r="DG277" s="303"/>
      <c r="DH277" s="303"/>
      <c r="DJ277" s="145"/>
      <c r="DK277" s="145"/>
      <c r="DL277" s="267">
        <v>433</v>
      </c>
      <c r="DM277" s="268" t="s">
        <v>1387</v>
      </c>
      <c r="DN277" s="269">
        <v>9</v>
      </c>
      <c r="DO277" s="171"/>
    </row>
    <row r="278" spans="4:119" s="115" customFormat="1" x14ac:dyDescent="0.25">
      <c r="D278" s="351"/>
      <c r="E278" s="351"/>
      <c r="F278" s="355"/>
      <c r="G278" s="356"/>
      <c r="H278" s="356"/>
      <c r="I278" s="355"/>
      <c r="J278" s="356"/>
      <c r="K278" s="355"/>
      <c r="L278" s="355"/>
      <c r="M278" s="355"/>
      <c r="N278" s="355"/>
      <c r="O278" s="355"/>
      <c r="P278" s="114"/>
      <c r="Q278" s="111"/>
      <c r="R278" s="111"/>
      <c r="T278" s="303"/>
      <c r="U278" s="357"/>
      <c r="V278" s="303"/>
      <c r="W278" s="358"/>
      <c r="X278" s="303"/>
      <c r="Y278" s="113"/>
      <c r="Z278" s="357"/>
      <c r="AA278" s="303"/>
      <c r="AB278" s="359"/>
      <c r="AC278" s="303"/>
      <c r="AD278" s="303"/>
      <c r="AE278" s="303"/>
      <c r="CO278" s="303"/>
      <c r="CQ278" s="351"/>
      <c r="CR278" s="351"/>
      <c r="CT278" s="351"/>
      <c r="CU278" s="351"/>
      <c r="CW278" s="351"/>
      <c r="CX278" s="351"/>
      <c r="CZ278" s="351"/>
      <c r="DA278" s="351"/>
      <c r="DC278" s="351"/>
      <c r="DD278" s="351"/>
      <c r="DG278" s="303"/>
      <c r="DH278" s="303"/>
      <c r="DJ278" s="145"/>
      <c r="DK278" s="145"/>
      <c r="DL278" s="267">
        <v>434</v>
      </c>
      <c r="DM278" s="268" t="s">
        <v>803</v>
      </c>
      <c r="DN278" s="269">
        <v>10</v>
      </c>
      <c r="DO278" s="171"/>
    </row>
    <row r="279" spans="4:119" s="115" customFormat="1" x14ac:dyDescent="0.25">
      <c r="D279" s="351"/>
      <c r="E279" s="351"/>
      <c r="F279" s="355"/>
      <c r="G279" s="356"/>
      <c r="H279" s="356"/>
      <c r="I279" s="355"/>
      <c r="J279" s="356"/>
      <c r="K279" s="355"/>
      <c r="L279" s="355"/>
      <c r="M279" s="355"/>
      <c r="N279" s="355"/>
      <c r="O279" s="355"/>
      <c r="P279" s="114"/>
      <c r="Q279" s="111"/>
      <c r="R279" s="111"/>
      <c r="T279" s="303"/>
      <c r="U279" s="357"/>
      <c r="V279" s="303"/>
      <c r="W279" s="358"/>
      <c r="X279" s="303"/>
      <c r="Y279" s="113"/>
      <c r="Z279" s="357"/>
      <c r="AA279" s="303"/>
      <c r="AB279" s="359"/>
      <c r="AC279" s="303"/>
      <c r="AD279" s="303"/>
      <c r="AE279" s="303"/>
      <c r="CO279" s="303"/>
      <c r="CQ279" s="351"/>
      <c r="CR279" s="351"/>
      <c r="CT279" s="351"/>
      <c r="CU279" s="351"/>
      <c r="CW279" s="351"/>
      <c r="CX279" s="351"/>
      <c r="CZ279" s="351"/>
      <c r="DA279" s="351"/>
      <c r="DC279" s="351"/>
      <c r="DD279" s="351"/>
      <c r="DG279" s="303"/>
      <c r="DH279" s="303"/>
      <c r="DJ279" s="145"/>
      <c r="DK279" s="145"/>
      <c r="DL279" s="267">
        <v>441</v>
      </c>
      <c r="DM279" s="268" t="s">
        <v>1388</v>
      </c>
      <c r="DN279" s="269">
        <v>7</v>
      </c>
      <c r="DO279" s="171" t="s">
        <v>962</v>
      </c>
    </row>
    <row r="280" spans="4:119" s="115" customFormat="1" x14ac:dyDescent="0.25">
      <c r="D280" s="351"/>
      <c r="E280" s="351"/>
      <c r="F280" s="355"/>
      <c r="G280" s="356"/>
      <c r="H280" s="356"/>
      <c r="I280" s="355"/>
      <c r="J280" s="356"/>
      <c r="K280" s="355"/>
      <c r="L280" s="355"/>
      <c r="M280" s="355"/>
      <c r="N280" s="355"/>
      <c r="O280" s="355"/>
      <c r="P280" s="114"/>
      <c r="Q280" s="111"/>
      <c r="R280" s="111"/>
      <c r="T280" s="303"/>
      <c r="U280" s="357"/>
      <c r="V280" s="303"/>
      <c r="W280" s="358"/>
      <c r="X280" s="303"/>
      <c r="Y280" s="113"/>
      <c r="Z280" s="357"/>
      <c r="AA280" s="303"/>
      <c r="AB280" s="359"/>
      <c r="AC280" s="303"/>
      <c r="AD280" s="303"/>
      <c r="AE280" s="303"/>
      <c r="CO280" s="303"/>
      <c r="CQ280" s="351"/>
      <c r="CR280" s="351"/>
      <c r="CT280" s="351"/>
      <c r="CU280" s="351"/>
      <c r="CW280" s="351"/>
      <c r="CX280" s="351"/>
      <c r="CZ280" s="351"/>
      <c r="DA280" s="351"/>
      <c r="DC280" s="351"/>
      <c r="DD280" s="351"/>
      <c r="DG280" s="303"/>
      <c r="DH280" s="303"/>
      <c r="DJ280" s="145"/>
      <c r="DK280" s="145"/>
      <c r="DL280" s="267">
        <v>442</v>
      </c>
      <c r="DM280" s="268" t="s">
        <v>1389</v>
      </c>
      <c r="DN280" s="269">
        <v>8</v>
      </c>
      <c r="DO280" s="171" t="s">
        <v>962</v>
      </c>
    </row>
    <row r="281" spans="4:119" s="115" customFormat="1" x14ac:dyDescent="0.25">
      <c r="D281" s="351"/>
      <c r="E281" s="351"/>
      <c r="F281" s="355"/>
      <c r="G281" s="356"/>
      <c r="H281" s="356"/>
      <c r="I281" s="355"/>
      <c r="J281" s="356"/>
      <c r="K281" s="355"/>
      <c r="L281" s="355"/>
      <c r="M281" s="355"/>
      <c r="N281" s="355"/>
      <c r="O281" s="355"/>
      <c r="P281" s="114"/>
      <c r="Q281" s="111"/>
      <c r="R281" s="111"/>
      <c r="T281" s="303"/>
      <c r="U281" s="357"/>
      <c r="V281" s="303"/>
      <c r="W281" s="358"/>
      <c r="X281" s="303"/>
      <c r="Y281" s="113"/>
      <c r="Z281" s="357"/>
      <c r="AA281" s="303"/>
      <c r="AB281" s="359"/>
      <c r="AC281" s="303"/>
      <c r="AD281" s="303"/>
      <c r="AE281" s="303"/>
      <c r="CO281" s="303"/>
      <c r="CQ281" s="351"/>
      <c r="CR281" s="351"/>
      <c r="CT281" s="351"/>
      <c r="CU281" s="351"/>
      <c r="CW281" s="351"/>
      <c r="CX281" s="351"/>
      <c r="CZ281" s="351"/>
      <c r="DA281" s="351"/>
      <c r="DC281" s="351"/>
      <c r="DD281" s="351"/>
      <c r="DG281" s="303"/>
      <c r="DH281" s="303"/>
      <c r="DJ281" s="145"/>
      <c r="DK281" s="145"/>
      <c r="DL281" s="267">
        <v>443</v>
      </c>
      <c r="DM281" s="268" t="s">
        <v>1390</v>
      </c>
      <c r="DN281" s="269">
        <v>9</v>
      </c>
      <c r="DO281" s="171" t="s">
        <v>962</v>
      </c>
    </row>
    <row r="282" spans="4:119" s="115" customFormat="1" x14ac:dyDescent="0.25">
      <c r="D282" s="351"/>
      <c r="E282" s="351"/>
      <c r="F282" s="355"/>
      <c r="G282" s="356"/>
      <c r="H282" s="356"/>
      <c r="I282" s="355"/>
      <c r="J282" s="356"/>
      <c r="K282" s="355"/>
      <c r="L282" s="355"/>
      <c r="M282" s="355"/>
      <c r="N282" s="355"/>
      <c r="O282" s="355"/>
      <c r="P282" s="114"/>
      <c r="Q282" s="111"/>
      <c r="R282" s="111"/>
      <c r="T282" s="303"/>
      <c r="U282" s="357"/>
      <c r="V282" s="303"/>
      <c r="W282" s="358"/>
      <c r="X282" s="303"/>
      <c r="Y282" s="113"/>
      <c r="Z282" s="357"/>
      <c r="AA282" s="303"/>
      <c r="AB282" s="359"/>
      <c r="AC282" s="303"/>
      <c r="AD282" s="303"/>
      <c r="AE282" s="303"/>
      <c r="CO282" s="303"/>
      <c r="CQ282" s="351"/>
      <c r="CR282" s="351"/>
      <c r="CT282" s="351"/>
      <c r="CU282" s="351"/>
      <c r="CW282" s="351"/>
      <c r="CX282" s="351"/>
      <c r="CZ282" s="351"/>
      <c r="DA282" s="351"/>
      <c r="DC282" s="351"/>
      <c r="DD282" s="351"/>
      <c r="DG282" s="303"/>
      <c r="DH282" s="303"/>
      <c r="DJ282" s="145"/>
      <c r="DK282" s="145"/>
      <c r="DL282" s="267">
        <v>444</v>
      </c>
      <c r="DM282" s="268" t="s">
        <v>807</v>
      </c>
      <c r="DN282" s="269">
        <v>10</v>
      </c>
      <c r="DO282" s="171" t="s">
        <v>962</v>
      </c>
    </row>
    <row r="283" spans="4:119" s="115" customFormat="1" x14ac:dyDescent="0.25">
      <c r="D283" s="351"/>
      <c r="E283" s="351"/>
      <c r="F283" s="355"/>
      <c r="G283" s="356"/>
      <c r="H283" s="356"/>
      <c r="I283" s="355"/>
      <c r="J283" s="356"/>
      <c r="K283" s="355"/>
      <c r="L283" s="355"/>
      <c r="M283" s="355"/>
      <c r="N283" s="355"/>
      <c r="O283" s="355"/>
      <c r="P283" s="114"/>
      <c r="Q283" s="111"/>
      <c r="R283" s="111"/>
      <c r="T283" s="303"/>
      <c r="U283" s="357"/>
      <c r="V283" s="303"/>
      <c r="W283" s="358"/>
      <c r="X283" s="303"/>
      <c r="Y283" s="113"/>
      <c r="Z283" s="357"/>
      <c r="AA283" s="303"/>
      <c r="AB283" s="359"/>
      <c r="AC283" s="303"/>
      <c r="AD283" s="303"/>
      <c r="AE283" s="303"/>
      <c r="CO283" s="303"/>
      <c r="CQ283" s="351"/>
      <c r="CR283" s="351"/>
      <c r="CT283" s="351"/>
      <c r="CU283" s="351"/>
      <c r="CW283" s="351"/>
      <c r="CX283" s="351"/>
      <c r="CZ283" s="351"/>
      <c r="DA283" s="351"/>
      <c r="DC283" s="351"/>
      <c r="DD283" s="351"/>
      <c r="DG283" s="303"/>
      <c r="DH283" s="303"/>
      <c r="DJ283" s="145"/>
      <c r="DK283" s="145"/>
      <c r="DL283" s="267">
        <v>451</v>
      </c>
      <c r="DM283" s="268" t="s">
        <v>1391</v>
      </c>
      <c r="DN283" s="269">
        <v>7</v>
      </c>
      <c r="DO283" s="171"/>
    </row>
    <row r="284" spans="4:119" s="115" customFormat="1" x14ac:dyDescent="0.25">
      <c r="D284" s="351"/>
      <c r="E284" s="351"/>
      <c r="F284" s="355"/>
      <c r="G284" s="356"/>
      <c r="H284" s="356"/>
      <c r="I284" s="355"/>
      <c r="J284" s="356"/>
      <c r="K284" s="355"/>
      <c r="L284" s="355"/>
      <c r="M284" s="355"/>
      <c r="N284" s="355"/>
      <c r="O284" s="355"/>
      <c r="P284" s="114"/>
      <c r="Q284" s="111"/>
      <c r="R284" s="111"/>
      <c r="T284" s="303"/>
      <c r="U284" s="357"/>
      <c r="V284" s="303"/>
      <c r="W284" s="358"/>
      <c r="X284" s="303"/>
      <c r="Y284" s="113"/>
      <c r="Z284" s="357"/>
      <c r="AA284" s="303"/>
      <c r="AB284" s="359"/>
      <c r="AC284" s="303"/>
      <c r="AD284" s="303"/>
      <c r="AE284" s="303"/>
      <c r="CO284" s="303"/>
      <c r="CQ284" s="351"/>
      <c r="CR284" s="351"/>
      <c r="CT284" s="351"/>
      <c r="CU284" s="351"/>
      <c r="CW284" s="351"/>
      <c r="CX284" s="351"/>
      <c r="CZ284" s="351"/>
      <c r="DA284" s="351"/>
      <c r="DC284" s="351"/>
      <c r="DD284" s="351"/>
      <c r="DG284" s="303"/>
      <c r="DH284" s="303"/>
      <c r="DJ284" s="145"/>
      <c r="DK284" s="145"/>
      <c r="DL284" s="267">
        <v>452</v>
      </c>
      <c r="DM284" s="268" t="s">
        <v>1392</v>
      </c>
      <c r="DN284" s="269">
        <v>8</v>
      </c>
      <c r="DO284" s="171"/>
    </row>
    <row r="285" spans="4:119" s="115" customFormat="1" x14ac:dyDescent="0.25">
      <c r="D285" s="351"/>
      <c r="E285" s="351"/>
      <c r="F285" s="355"/>
      <c r="G285" s="356"/>
      <c r="H285" s="356"/>
      <c r="I285" s="355"/>
      <c r="J285" s="356"/>
      <c r="K285" s="355"/>
      <c r="L285" s="355"/>
      <c r="M285" s="355"/>
      <c r="N285" s="355"/>
      <c r="O285" s="355"/>
      <c r="P285" s="114"/>
      <c r="Q285" s="111"/>
      <c r="R285" s="111"/>
      <c r="T285" s="303"/>
      <c r="U285" s="357"/>
      <c r="V285" s="303"/>
      <c r="W285" s="358"/>
      <c r="X285" s="303"/>
      <c r="Y285" s="113"/>
      <c r="Z285" s="357"/>
      <c r="AA285" s="303"/>
      <c r="AB285" s="359"/>
      <c r="AC285" s="303"/>
      <c r="AD285" s="303"/>
      <c r="AE285" s="303"/>
      <c r="CO285" s="303"/>
      <c r="CQ285" s="351"/>
      <c r="CR285" s="351"/>
      <c r="CT285" s="351"/>
      <c r="CU285" s="351"/>
      <c r="CW285" s="351"/>
      <c r="CX285" s="351"/>
      <c r="CZ285" s="351"/>
      <c r="DA285" s="351"/>
      <c r="DC285" s="351"/>
      <c r="DD285" s="351"/>
      <c r="DG285" s="303"/>
      <c r="DH285" s="303"/>
      <c r="DJ285" s="145"/>
      <c r="DK285" s="145"/>
      <c r="DL285" s="267">
        <v>453</v>
      </c>
      <c r="DM285" s="268" t="s">
        <v>1393</v>
      </c>
      <c r="DN285" s="269">
        <v>9</v>
      </c>
      <c r="DO285" s="171"/>
    </row>
    <row r="286" spans="4:119" s="115" customFormat="1" x14ac:dyDescent="0.25">
      <c r="D286" s="351"/>
      <c r="E286" s="351"/>
      <c r="F286" s="355"/>
      <c r="G286" s="356"/>
      <c r="H286" s="356"/>
      <c r="I286" s="355"/>
      <c r="J286" s="356"/>
      <c r="K286" s="355"/>
      <c r="L286" s="355"/>
      <c r="M286" s="355"/>
      <c r="N286" s="355"/>
      <c r="O286" s="355"/>
      <c r="P286" s="114"/>
      <c r="Q286" s="111"/>
      <c r="R286" s="111"/>
      <c r="T286" s="303"/>
      <c r="U286" s="357"/>
      <c r="V286" s="303"/>
      <c r="W286" s="358"/>
      <c r="X286" s="303"/>
      <c r="Y286" s="113"/>
      <c r="Z286" s="357"/>
      <c r="AA286" s="303"/>
      <c r="AB286" s="359"/>
      <c r="AC286" s="303"/>
      <c r="AD286" s="303"/>
      <c r="AE286" s="303"/>
      <c r="CO286" s="303"/>
      <c r="CQ286" s="351"/>
      <c r="CR286" s="351"/>
      <c r="CT286" s="351"/>
      <c r="CU286" s="351"/>
      <c r="CW286" s="351"/>
      <c r="CX286" s="351"/>
      <c r="CZ286" s="351"/>
      <c r="DA286" s="351"/>
      <c r="DC286" s="351"/>
      <c r="DD286" s="351"/>
      <c r="DG286" s="303"/>
      <c r="DH286" s="303"/>
      <c r="DJ286" s="145"/>
      <c r="DK286" s="145"/>
      <c r="DL286" s="267">
        <v>454</v>
      </c>
      <c r="DM286" s="268" t="s">
        <v>811</v>
      </c>
      <c r="DN286" s="269">
        <v>10</v>
      </c>
      <c r="DO286" s="171"/>
    </row>
    <row r="287" spans="4:119" s="115" customFormat="1" x14ac:dyDescent="0.25">
      <c r="D287" s="351"/>
      <c r="E287" s="351"/>
      <c r="F287" s="355"/>
      <c r="G287" s="356"/>
      <c r="H287" s="356"/>
      <c r="I287" s="355"/>
      <c r="J287" s="356"/>
      <c r="K287" s="355"/>
      <c r="L287" s="355"/>
      <c r="M287" s="355"/>
      <c r="N287" s="355"/>
      <c r="O287" s="355"/>
      <c r="P287" s="114"/>
      <c r="Q287" s="111"/>
      <c r="R287" s="111"/>
      <c r="T287" s="303"/>
      <c r="U287" s="357"/>
      <c r="V287" s="303"/>
      <c r="W287" s="358"/>
      <c r="X287" s="303"/>
      <c r="Y287" s="113"/>
      <c r="Z287" s="357"/>
      <c r="AA287" s="303"/>
      <c r="AB287" s="359"/>
      <c r="AC287" s="303"/>
      <c r="AD287" s="303"/>
      <c r="AE287" s="303"/>
      <c r="CO287" s="303"/>
      <c r="CQ287" s="351"/>
      <c r="CR287" s="351"/>
      <c r="CT287" s="351"/>
      <c r="CU287" s="351"/>
      <c r="CW287" s="351"/>
      <c r="CX287" s="351"/>
      <c r="CZ287" s="351"/>
      <c r="DA287" s="351"/>
      <c r="DC287" s="351"/>
      <c r="DD287" s="351"/>
      <c r="DG287" s="303"/>
      <c r="DH287" s="303"/>
      <c r="DJ287" s="145"/>
      <c r="DK287" s="145"/>
      <c r="DL287" s="267">
        <v>460</v>
      </c>
      <c r="DM287" s="268" t="s">
        <v>812</v>
      </c>
      <c r="DN287" s="269">
        <v>6</v>
      </c>
      <c r="DO287" s="171"/>
    </row>
    <row r="288" spans="4:119" s="115" customFormat="1" x14ac:dyDescent="0.25">
      <c r="D288" s="351"/>
      <c r="E288" s="351"/>
      <c r="F288" s="355"/>
      <c r="G288" s="356"/>
      <c r="H288" s="356"/>
      <c r="I288" s="355"/>
      <c r="J288" s="356"/>
      <c r="K288" s="355"/>
      <c r="L288" s="355"/>
      <c r="M288" s="355"/>
      <c r="N288" s="355"/>
      <c r="O288" s="355"/>
      <c r="P288" s="114"/>
      <c r="Q288" s="111"/>
      <c r="R288" s="111"/>
      <c r="T288" s="303"/>
      <c r="U288" s="357"/>
      <c r="V288" s="303"/>
      <c r="W288" s="358"/>
      <c r="X288" s="303"/>
      <c r="Y288" s="113"/>
      <c r="Z288" s="357"/>
      <c r="AA288" s="303"/>
      <c r="AB288" s="359"/>
      <c r="AC288" s="303"/>
      <c r="AD288" s="303"/>
      <c r="AE288" s="303"/>
      <c r="CO288" s="303"/>
      <c r="CQ288" s="351"/>
      <c r="CR288" s="351"/>
      <c r="CT288" s="351"/>
      <c r="CU288" s="351"/>
      <c r="CW288" s="351"/>
      <c r="CX288" s="351"/>
      <c r="CZ288" s="351"/>
      <c r="DA288" s="351"/>
      <c r="DC288" s="351"/>
      <c r="DD288" s="351"/>
      <c r="DG288" s="303"/>
      <c r="DH288" s="303"/>
      <c r="DJ288" s="145"/>
      <c r="DK288" s="145"/>
      <c r="DL288" s="267">
        <v>461</v>
      </c>
      <c r="DM288" s="268" t="s">
        <v>1394</v>
      </c>
      <c r="DN288" s="269">
        <v>7</v>
      </c>
      <c r="DO288" s="171"/>
    </row>
    <row r="289" spans="4:119" s="115" customFormat="1" x14ac:dyDescent="0.25">
      <c r="D289" s="351"/>
      <c r="E289" s="351"/>
      <c r="F289" s="355"/>
      <c r="G289" s="356"/>
      <c r="H289" s="356"/>
      <c r="I289" s="355"/>
      <c r="J289" s="356"/>
      <c r="K289" s="355"/>
      <c r="L289" s="355"/>
      <c r="M289" s="355"/>
      <c r="N289" s="355"/>
      <c r="O289" s="355"/>
      <c r="P289" s="114"/>
      <c r="Q289" s="111"/>
      <c r="R289" s="111"/>
      <c r="T289" s="303"/>
      <c r="U289" s="357"/>
      <c r="V289" s="303"/>
      <c r="W289" s="358"/>
      <c r="X289" s="303"/>
      <c r="Y289" s="113"/>
      <c r="Z289" s="357"/>
      <c r="AA289" s="303"/>
      <c r="AB289" s="359"/>
      <c r="AC289" s="303"/>
      <c r="AD289" s="303"/>
      <c r="AE289" s="303"/>
      <c r="CO289" s="303"/>
      <c r="CQ289" s="351"/>
      <c r="CR289" s="351"/>
      <c r="CT289" s="351"/>
      <c r="CU289" s="351"/>
      <c r="CW289" s="351"/>
      <c r="CX289" s="351"/>
      <c r="CZ289" s="351"/>
      <c r="DA289" s="351"/>
      <c r="DC289" s="351"/>
      <c r="DD289" s="351"/>
      <c r="DG289" s="303"/>
      <c r="DH289" s="303"/>
      <c r="DJ289" s="145"/>
      <c r="DK289" s="145"/>
      <c r="DL289" s="267">
        <v>462</v>
      </c>
      <c r="DM289" s="268" t="s">
        <v>1395</v>
      </c>
      <c r="DN289" s="269">
        <v>8</v>
      </c>
      <c r="DO289" s="171"/>
    </row>
    <row r="290" spans="4:119" s="115" customFormat="1" x14ac:dyDescent="0.25">
      <c r="D290" s="351"/>
      <c r="E290" s="351"/>
      <c r="F290" s="355"/>
      <c r="G290" s="356"/>
      <c r="H290" s="356"/>
      <c r="I290" s="355"/>
      <c r="J290" s="356"/>
      <c r="K290" s="355"/>
      <c r="L290" s="355"/>
      <c r="M290" s="355"/>
      <c r="N290" s="355"/>
      <c r="O290" s="355"/>
      <c r="P290" s="114"/>
      <c r="Q290" s="111"/>
      <c r="R290" s="111"/>
      <c r="T290" s="303"/>
      <c r="U290" s="357"/>
      <c r="V290" s="303"/>
      <c r="W290" s="358"/>
      <c r="X290" s="303"/>
      <c r="Y290" s="113"/>
      <c r="Z290" s="357"/>
      <c r="AA290" s="303"/>
      <c r="AB290" s="359"/>
      <c r="AC290" s="303"/>
      <c r="AD290" s="303"/>
      <c r="AE290" s="303"/>
      <c r="CO290" s="303"/>
      <c r="CQ290" s="351"/>
      <c r="CR290" s="351"/>
      <c r="CT290" s="351"/>
      <c r="CU290" s="351"/>
      <c r="CW290" s="351"/>
      <c r="CX290" s="351"/>
      <c r="CZ290" s="351"/>
      <c r="DA290" s="351"/>
      <c r="DC290" s="351"/>
      <c r="DD290" s="351"/>
      <c r="DG290" s="303"/>
      <c r="DH290" s="303"/>
      <c r="DJ290" s="145"/>
      <c r="DK290" s="145"/>
      <c r="DL290" s="267">
        <v>463</v>
      </c>
      <c r="DM290" s="268" t="s">
        <v>1396</v>
      </c>
      <c r="DN290" s="269">
        <v>9</v>
      </c>
      <c r="DO290" s="171"/>
    </row>
    <row r="291" spans="4:119" s="115" customFormat="1" x14ac:dyDescent="0.25">
      <c r="D291" s="351"/>
      <c r="E291" s="351"/>
      <c r="F291" s="355"/>
      <c r="G291" s="356"/>
      <c r="H291" s="356"/>
      <c r="I291" s="355"/>
      <c r="J291" s="356"/>
      <c r="K291" s="355"/>
      <c r="L291" s="355"/>
      <c r="M291" s="355"/>
      <c r="N291" s="355"/>
      <c r="O291" s="355"/>
      <c r="P291" s="114"/>
      <c r="Q291" s="111"/>
      <c r="R291" s="111"/>
      <c r="T291" s="303"/>
      <c r="U291" s="357"/>
      <c r="V291" s="303"/>
      <c r="W291" s="358"/>
      <c r="X291" s="303"/>
      <c r="Y291" s="113"/>
      <c r="Z291" s="357"/>
      <c r="AA291" s="303"/>
      <c r="AB291" s="359"/>
      <c r="AC291" s="303"/>
      <c r="AD291" s="303"/>
      <c r="AE291" s="303"/>
      <c r="CO291" s="303"/>
      <c r="CQ291" s="351"/>
      <c r="CR291" s="351"/>
      <c r="CT291" s="351"/>
      <c r="CU291" s="351"/>
      <c r="CW291" s="351"/>
      <c r="CX291" s="351"/>
      <c r="CZ291" s="351"/>
      <c r="DA291" s="351"/>
      <c r="DC291" s="351"/>
      <c r="DD291" s="351"/>
      <c r="DG291" s="303"/>
      <c r="DH291" s="303"/>
      <c r="DJ291" s="145"/>
      <c r="DK291" s="145"/>
      <c r="DL291" s="267">
        <v>464</v>
      </c>
      <c r="DM291" s="268" t="s">
        <v>816</v>
      </c>
      <c r="DN291" s="269">
        <v>10</v>
      </c>
      <c r="DO291" s="171"/>
    </row>
    <row r="292" spans="4:119" s="115" customFormat="1" x14ac:dyDescent="0.25">
      <c r="D292" s="351"/>
      <c r="E292" s="351"/>
      <c r="F292" s="355"/>
      <c r="G292" s="356"/>
      <c r="H292" s="356"/>
      <c r="I292" s="355"/>
      <c r="J292" s="356"/>
      <c r="K292" s="355"/>
      <c r="L292" s="355"/>
      <c r="M292" s="355"/>
      <c r="N292" s="355"/>
      <c r="O292" s="355"/>
      <c r="P292" s="114"/>
      <c r="Q292" s="111"/>
      <c r="R292" s="111"/>
      <c r="T292" s="303"/>
      <c r="U292" s="357"/>
      <c r="V292" s="303"/>
      <c r="W292" s="358"/>
      <c r="X292" s="303"/>
      <c r="Y292" s="113"/>
      <c r="Z292" s="357"/>
      <c r="AA292" s="303"/>
      <c r="AB292" s="359"/>
      <c r="AC292" s="303"/>
      <c r="AD292" s="303"/>
      <c r="AE292" s="303"/>
      <c r="CO292" s="303"/>
      <c r="CQ292" s="351"/>
      <c r="CR292" s="351"/>
      <c r="CT292" s="351"/>
      <c r="CU292" s="351"/>
      <c r="CW292" s="351"/>
      <c r="CX292" s="351"/>
      <c r="CZ292" s="351"/>
      <c r="DA292" s="351"/>
      <c r="DC292" s="351"/>
      <c r="DD292" s="351"/>
      <c r="DG292" s="303"/>
      <c r="DH292" s="303"/>
      <c r="DJ292" s="145"/>
      <c r="DK292" s="145"/>
      <c r="DL292" s="267">
        <v>490</v>
      </c>
      <c r="DM292" s="268" t="s">
        <v>1491</v>
      </c>
      <c r="DN292" s="269">
        <v>8</v>
      </c>
      <c r="DO292" s="171"/>
    </row>
    <row r="293" spans="4:119" s="115" customFormat="1" x14ac:dyDescent="0.25">
      <c r="D293" s="351"/>
      <c r="E293" s="351"/>
      <c r="F293" s="355"/>
      <c r="G293" s="356"/>
      <c r="H293" s="356"/>
      <c r="I293" s="355"/>
      <c r="J293" s="356"/>
      <c r="K293" s="355"/>
      <c r="L293" s="355"/>
      <c r="M293" s="355"/>
      <c r="N293" s="355"/>
      <c r="O293" s="355"/>
      <c r="P293" s="114"/>
      <c r="Q293" s="111"/>
      <c r="R293" s="111"/>
      <c r="T293" s="303"/>
      <c r="U293" s="357"/>
      <c r="V293" s="303"/>
      <c r="W293" s="358"/>
      <c r="X293" s="303"/>
      <c r="Y293" s="113"/>
      <c r="Z293" s="357"/>
      <c r="AA293" s="303"/>
      <c r="AB293" s="359"/>
      <c r="AC293" s="303"/>
      <c r="AD293" s="303"/>
      <c r="AE293" s="303"/>
      <c r="CO293" s="303"/>
      <c r="CQ293" s="351"/>
      <c r="CR293" s="351"/>
      <c r="CT293" s="351"/>
      <c r="CU293" s="351"/>
      <c r="CW293" s="351"/>
      <c r="CX293" s="351"/>
      <c r="CZ293" s="351"/>
      <c r="DA293" s="351"/>
      <c r="DC293" s="351"/>
      <c r="DD293" s="351"/>
      <c r="DG293" s="303"/>
      <c r="DH293" s="303"/>
      <c r="DJ293" s="145"/>
      <c r="DK293" s="145"/>
      <c r="DL293" s="267">
        <v>491</v>
      </c>
      <c r="DM293" s="268" t="s">
        <v>1492</v>
      </c>
      <c r="DN293" s="269">
        <v>9</v>
      </c>
      <c r="DO293" s="171"/>
    </row>
    <row r="294" spans="4:119" s="115" customFormat="1" x14ac:dyDescent="0.25">
      <c r="D294" s="351"/>
      <c r="E294" s="351"/>
      <c r="F294" s="355"/>
      <c r="G294" s="356"/>
      <c r="H294" s="356"/>
      <c r="I294" s="355"/>
      <c r="J294" s="356"/>
      <c r="K294" s="355"/>
      <c r="L294" s="355"/>
      <c r="M294" s="355"/>
      <c r="N294" s="355"/>
      <c r="O294" s="355"/>
      <c r="P294" s="114"/>
      <c r="Q294" s="111"/>
      <c r="R294" s="111"/>
      <c r="T294" s="303"/>
      <c r="U294" s="357"/>
      <c r="V294" s="303"/>
      <c r="W294" s="358"/>
      <c r="X294" s="303"/>
      <c r="Y294" s="113"/>
      <c r="Z294" s="357"/>
      <c r="AA294" s="303"/>
      <c r="AB294" s="359"/>
      <c r="AC294" s="303"/>
      <c r="AD294" s="303"/>
      <c r="AE294" s="303"/>
      <c r="CO294" s="303"/>
      <c r="CQ294" s="351"/>
      <c r="CR294" s="351"/>
      <c r="CT294" s="351"/>
      <c r="CU294" s="351"/>
      <c r="CW294" s="351"/>
      <c r="CX294" s="351"/>
      <c r="CZ294" s="351"/>
      <c r="DA294" s="351"/>
      <c r="DC294" s="351"/>
      <c r="DD294" s="351"/>
      <c r="DG294" s="303"/>
      <c r="DH294" s="303"/>
      <c r="DJ294" s="145"/>
      <c r="DK294" s="145"/>
      <c r="DL294" s="267">
        <v>492</v>
      </c>
      <c r="DM294" s="268" t="s">
        <v>1493</v>
      </c>
      <c r="DN294" s="269">
        <v>10</v>
      </c>
      <c r="DO294" s="171"/>
    </row>
    <row r="295" spans="4:119" s="115" customFormat="1" x14ac:dyDescent="0.25">
      <c r="D295" s="351"/>
      <c r="E295" s="351"/>
      <c r="F295" s="355"/>
      <c r="G295" s="356"/>
      <c r="H295" s="356"/>
      <c r="I295" s="355"/>
      <c r="J295" s="356"/>
      <c r="K295" s="355"/>
      <c r="L295" s="355"/>
      <c r="M295" s="355"/>
      <c r="N295" s="355"/>
      <c r="O295" s="355"/>
      <c r="P295" s="114"/>
      <c r="Q295" s="111"/>
      <c r="R295" s="111"/>
      <c r="T295" s="303"/>
      <c r="U295" s="357"/>
      <c r="V295" s="303"/>
      <c r="W295" s="358"/>
      <c r="X295" s="303"/>
      <c r="Y295" s="113"/>
      <c r="Z295" s="357"/>
      <c r="AA295" s="303"/>
      <c r="AB295" s="359"/>
      <c r="AC295" s="303"/>
      <c r="AD295" s="303"/>
      <c r="AE295" s="303"/>
      <c r="CO295" s="303"/>
      <c r="CQ295" s="351"/>
      <c r="CR295" s="351"/>
      <c r="CT295" s="351"/>
      <c r="CU295" s="351"/>
      <c r="CW295" s="351"/>
      <c r="CX295" s="351"/>
      <c r="CZ295" s="351"/>
      <c r="DA295" s="351"/>
      <c r="DC295" s="351"/>
      <c r="DD295" s="351"/>
      <c r="DG295" s="303"/>
      <c r="DH295" s="303"/>
      <c r="DJ295" s="145"/>
      <c r="DK295" s="145"/>
      <c r="DL295" s="267">
        <v>493</v>
      </c>
      <c r="DM295" s="268" t="s">
        <v>1494</v>
      </c>
      <c r="DN295" s="269">
        <v>11</v>
      </c>
      <c r="DO295" s="171"/>
    </row>
    <row r="296" spans="4:119" s="115" customFormat="1" x14ac:dyDescent="0.25">
      <c r="D296" s="351"/>
      <c r="E296" s="351"/>
      <c r="F296" s="355"/>
      <c r="G296" s="356"/>
      <c r="H296" s="356"/>
      <c r="I296" s="355"/>
      <c r="J296" s="356"/>
      <c r="K296" s="355"/>
      <c r="L296" s="355"/>
      <c r="M296" s="355"/>
      <c r="N296" s="355"/>
      <c r="O296" s="355"/>
      <c r="P296" s="114"/>
      <c r="Q296" s="111"/>
      <c r="R296" s="111"/>
      <c r="T296" s="303"/>
      <c r="U296" s="357"/>
      <c r="V296" s="303"/>
      <c r="W296" s="358"/>
      <c r="X296" s="303"/>
      <c r="Y296" s="113"/>
      <c r="Z296" s="357"/>
      <c r="AA296" s="303"/>
      <c r="AB296" s="359"/>
      <c r="AC296" s="303"/>
      <c r="AD296" s="303"/>
      <c r="AE296" s="303"/>
      <c r="CO296" s="303"/>
      <c r="CQ296" s="351"/>
      <c r="CR296" s="351"/>
      <c r="CT296" s="351"/>
      <c r="CU296" s="351"/>
      <c r="CW296" s="351"/>
      <c r="CX296" s="351"/>
      <c r="CZ296" s="351"/>
      <c r="DA296" s="351"/>
      <c r="DC296" s="351"/>
      <c r="DD296" s="351"/>
      <c r="DG296" s="303"/>
      <c r="DH296" s="303"/>
      <c r="DJ296" s="145"/>
      <c r="DK296" s="145"/>
      <c r="DL296" s="267">
        <v>494</v>
      </c>
      <c r="DM296" s="268" t="s">
        <v>1495</v>
      </c>
      <c r="DN296" s="269">
        <v>12</v>
      </c>
      <c r="DO296" s="171"/>
    </row>
    <row r="297" spans="4:119" s="115" customFormat="1" x14ac:dyDescent="0.25">
      <c r="D297" s="351"/>
      <c r="E297" s="351"/>
      <c r="F297" s="355"/>
      <c r="G297" s="356"/>
      <c r="H297" s="356"/>
      <c r="I297" s="355"/>
      <c r="J297" s="356"/>
      <c r="K297" s="355"/>
      <c r="L297" s="355"/>
      <c r="M297" s="355"/>
      <c r="N297" s="355"/>
      <c r="O297" s="355"/>
      <c r="P297" s="114"/>
      <c r="Q297" s="111"/>
      <c r="R297" s="111"/>
      <c r="T297" s="303"/>
      <c r="U297" s="357"/>
      <c r="V297" s="303"/>
      <c r="W297" s="358"/>
      <c r="X297" s="303"/>
      <c r="Y297" s="113"/>
      <c r="Z297" s="357"/>
      <c r="AA297" s="303"/>
      <c r="AB297" s="359"/>
      <c r="AC297" s="303"/>
      <c r="AD297" s="303"/>
      <c r="AE297" s="303"/>
      <c r="CO297" s="303"/>
      <c r="CQ297" s="351"/>
      <c r="CR297" s="351"/>
      <c r="CT297" s="351"/>
      <c r="CU297" s="351"/>
      <c r="CW297" s="351"/>
      <c r="CX297" s="351"/>
      <c r="CZ297" s="351"/>
      <c r="DA297" s="351"/>
      <c r="DC297" s="351"/>
      <c r="DD297" s="351"/>
      <c r="DG297" s="303"/>
      <c r="DH297" s="303"/>
      <c r="DJ297" s="145"/>
      <c r="DK297" s="145"/>
      <c r="DL297" s="267">
        <v>501</v>
      </c>
      <c r="DM297" s="268" t="s">
        <v>818</v>
      </c>
      <c r="DN297" s="269">
        <v>1</v>
      </c>
      <c r="DO297" s="171"/>
    </row>
    <row r="298" spans="4:119" s="115" customFormat="1" x14ac:dyDescent="0.25">
      <c r="D298" s="351"/>
      <c r="E298" s="351"/>
      <c r="F298" s="355"/>
      <c r="G298" s="356"/>
      <c r="H298" s="356"/>
      <c r="I298" s="355"/>
      <c r="J298" s="356"/>
      <c r="K298" s="355"/>
      <c r="L298" s="355"/>
      <c r="M298" s="355"/>
      <c r="N298" s="355"/>
      <c r="O298" s="355"/>
      <c r="P298" s="114"/>
      <c r="Q298" s="111"/>
      <c r="R298" s="111"/>
      <c r="T298" s="303"/>
      <c r="U298" s="357"/>
      <c r="V298" s="303"/>
      <c r="W298" s="358"/>
      <c r="X298" s="303"/>
      <c r="Y298" s="113"/>
      <c r="Z298" s="357"/>
      <c r="AA298" s="303"/>
      <c r="AB298" s="359"/>
      <c r="AC298" s="303"/>
      <c r="AD298" s="303"/>
      <c r="AE298" s="303"/>
      <c r="CO298" s="303"/>
      <c r="CQ298" s="351"/>
      <c r="CR298" s="351"/>
      <c r="CT298" s="351"/>
      <c r="CU298" s="351"/>
      <c r="CW298" s="351"/>
      <c r="CX298" s="351"/>
      <c r="CZ298" s="351"/>
      <c r="DA298" s="351"/>
      <c r="DC298" s="351"/>
      <c r="DD298" s="351"/>
      <c r="DG298" s="303"/>
      <c r="DH298" s="303"/>
      <c r="DJ298" s="145"/>
      <c r="DK298" s="145"/>
      <c r="DL298" s="267">
        <v>502</v>
      </c>
      <c r="DM298" s="268" t="s">
        <v>819</v>
      </c>
      <c r="DN298" s="269">
        <v>2</v>
      </c>
      <c r="DO298" s="171"/>
    </row>
    <row r="299" spans="4:119" s="115" customFormat="1" x14ac:dyDescent="0.25">
      <c r="D299" s="351"/>
      <c r="E299" s="351"/>
      <c r="F299" s="355"/>
      <c r="G299" s="356"/>
      <c r="H299" s="356"/>
      <c r="I299" s="355"/>
      <c r="J299" s="356"/>
      <c r="K299" s="355"/>
      <c r="L299" s="355"/>
      <c r="M299" s="355"/>
      <c r="N299" s="355"/>
      <c r="O299" s="355"/>
      <c r="P299" s="114"/>
      <c r="Q299" s="111"/>
      <c r="R299" s="111"/>
      <c r="T299" s="303"/>
      <c r="U299" s="357"/>
      <c r="V299" s="303"/>
      <c r="W299" s="358"/>
      <c r="X299" s="303"/>
      <c r="Y299" s="113"/>
      <c r="Z299" s="357"/>
      <c r="AA299" s="303"/>
      <c r="AB299" s="359"/>
      <c r="AC299" s="303"/>
      <c r="AD299" s="303"/>
      <c r="AE299" s="303"/>
      <c r="CO299" s="303"/>
      <c r="CQ299" s="351"/>
      <c r="CR299" s="351"/>
      <c r="CT299" s="351"/>
      <c r="CU299" s="351"/>
      <c r="CW299" s="351"/>
      <c r="CX299" s="351"/>
      <c r="CZ299" s="351"/>
      <c r="DA299" s="351"/>
      <c r="DC299" s="351"/>
      <c r="DD299" s="351"/>
      <c r="DG299" s="303"/>
      <c r="DH299" s="303"/>
      <c r="DJ299" s="145"/>
      <c r="DK299" s="145"/>
      <c r="DL299" s="267">
        <v>504</v>
      </c>
      <c r="DM299" s="268" t="s">
        <v>821</v>
      </c>
      <c r="DN299" s="269">
        <v>4</v>
      </c>
      <c r="DO299" s="171"/>
    </row>
    <row r="300" spans="4:119" s="115" customFormat="1" x14ac:dyDescent="0.25">
      <c r="D300" s="351"/>
      <c r="E300" s="351"/>
      <c r="F300" s="355"/>
      <c r="G300" s="356"/>
      <c r="H300" s="356"/>
      <c r="I300" s="355"/>
      <c r="J300" s="356"/>
      <c r="K300" s="355"/>
      <c r="L300" s="355"/>
      <c r="M300" s="355"/>
      <c r="N300" s="355"/>
      <c r="O300" s="355"/>
      <c r="P300" s="114"/>
      <c r="Q300" s="111"/>
      <c r="R300" s="111"/>
      <c r="T300" s="303"/>
      <c r="U300" s="357"/>
      <c r="V300" s="303"/>
      <c r="W300" s="358"/>
      <c r="X300" s="303"/>
      <c r="Y300" s="113"/>
      <c r="Z300" s="357"/>
      <c r="AA300" s="303"/>
      <c r="AB300" s="359"/>
      <c r="AC300" s="303"/>
      <c r="AD300" s="303"/>
      <c r="AE300" s="303"/>
      <c r="CO300" s="303"/>
      <c r="CQ300" s="351"/>
      <c r="CR300" s="351"/>
      <c r="CT300" s="351"/>
      <c r="CU300" s="351"/>
      <c r="CW300" s="351"/>
      <c r="CX300" s="351"/>
      <c r="CZ300" s="351"/>
      <c r="DA300" s="351"/>
      <c r="DC300" s="351"/>
      <c r="DD300" s="351"/>
      <c r="DG300" s="303"/>
      <c r="DH300" s="303"/>
      <c r="DJ300" s="145"/>
      <c r="DK300" s="145"/>
      <c r="DL300" s="267">
        <v>506</v>
      </c>
      <c r="DM300" s="268" t="s">
        <v>1397</v>
      </c>
      <c r="DN300" s="269">
        <v>3</v>
      </c>
      <c r="DO300" s="171"/>
    </row>
    <row r="301" spans="4:119" s="115" customFormat="1" x14ac:dyDescent="0.25">
      <c r="D301" s="351"/>
      <c r="E301" s="351"/>
      <c r="F301" s="355"/>
      <c r="G301" s="356"/>
      <c r="H301" s="356"/>
      <c r="I301" s="355"/>
      <c r="J301" s="356"/>
      <c r="K301" s="355"/>
      <c r="L301" s="355"/>
      <c r="M301" s="355"/>
      <c r="N301" s="355"/>
      <c r="O301" s="355"/>
      <c r="P301" s="114"/>
      <c r="Q301" s="111"/>
      <c r="R301" s="111"/>
      <c r="T301" s="303"/>
      <c r="U301" s="357"/>
      <c r="V301" s="303"/>
      <c r="W301" s="358"/>
      <c r="X301" s="303"/>
      <c r="Y301" s="113"/>
      <c r="Z301" s="357"/>
      <c r="AA301" s="303"/>
      <c r="AB301" s="359"/>
      <c r="AC301" s="303"/>
      <c r="AD301" s="303"/>
      <c r="AE301" s="303"/>
      <c r="CO301" s="303"/>
      <c r="CQ301" s="351"/>
      <c r="CR301" s="351"/>
      <c r="CT301" s="351"/>
      <c r="CU301" s="351"/>
      <c r="CW301" s="351"/>
      <c r="CX301" s="351"/>
      <c r="CZ301" s="351"/>
      <c r="DA301" s="351"/>
      <c r="DC301" s="351"/>
      <c r="DD301" s="351"/>
      <c r="DG301" s="303"/>
      <c r="DH301" s="303"/>
      <c r="DJ301" s="145"/>
      <c r="DK301" s="145"/>
      <c r="DL301" s="267">
        <v>507</v>
      </c>
      <c r="DM301" s="268" t="s">
        <v>1398</v>
      </c>
      <c r="DN301" s="269">
        <v>4</v>
      </c>
      <c r="DO301" s="171"/>
    </row>
    <row r="302" spans="4:119" s="115" customFormat="1" x14ac:dyDescent="0.25">
      <c r="D302" s="351"/>
      <c r="E302" s="351"/>
      <c r="F302" s="355"/>
      <c r="G302" s="356"/>
      <c r="H302" s="356"/>
      <c r="I302" s="355"/>
      <c r="J302" s="356"/>
      <c r="K302" s="355"/>
      <c r="L302" s="355"/>
      <c r="M302" s="355"/>
      <c r="N302" s="355"/>
      <c r="O302" s="355"/>
      <c r="P302" s="114"/>
      <c r="Q302" s="111"/>
      <c r="R302" s="111"/>
      <c r="T302" s="303"/>
      <c r="U302" s="357"/>
      <c r="V302" s="303"/>
      <c r="W302" s="358"/>
      <c r="X302" s="303"/>
      <c r="Y302" s="113"/>
      <c r="Z302" s="357"/>
      <c r="AA302" s="303"/>
      <c r="AB302" s="359"/>
      <c r="AC302" s="303"/>
      <c r="AD302" s="303"/>
      <c r="AE302" s="303"/>
      <c r="CO302" s="303"/>
      <c r="CQ302" s="351"/>
      <c r="CR302" s="351"/>
      <c r="CT302" s="351"/>
      <c r="CU302" s="351"/>
      <c r="CW302" s="351"/>
      <c r="CX302" s="351"/>
      <c r="CZ302" s="351"/>
      <c r="DA302" s="351"/>
      <c r="DC302" s="351"/>
      <c r="DD302" s="351"/>
      <c r="DG302" s="303"/>
      <c r="DH302" s="303"/>
      <c r="DJ302" s="145"/>
      <c r="DK302" s="145"/>
      <c r="DL302" s="267">
        <v>503</v>
      </c>
      <c r="DM302" s="268" t="s">
        <v>820</v>
      </c>
      <c r="DN302" s="269">
        <v>3</v>
      </c>
      <c r="DO302" s="171"/>
    </row>
    <row r="303" spans="4:119" s="115" customFormat="1" x14ac:dyDescent="0.25">
      <c r="D303" s="351"/>
      <c r="E303" s="351"/>
      <c r="F303" s="355"/>
      <c r="G303" s="356"/>
      <c r="H303" s="356"/>
      <c r="I303" s="355"/>
      <c r="J303" s="356"/>
      <c r="K303" s="355"/>
      <c r="L303" s="355"/>
      <c r="M303" s="355"/>
      <c r="N303" s="355"/>
      <c r="O303" s="355"/>
      <c r="P303" s="114"/>
      <c r="Q303" s="111"/>
      <c r="R303" s="111"/>
      <c r="T303" s="303"/>
      <c r="U303" s="357"/>
      <c r="V303" s="303"/>
      <c r="W303" s="358"/>
      <c r="X303" s="303"/>
      <c r="Y303" s="113"/>
      <c r="Z303" s="357"/>
      <c r="AA303" s="303"/>
      <c r="AB303" s="359"/>
      <c r="AC303" s="303"/>
      <c r="AD303" s="303"/>
      <c r="AE303" s="303"/>
      <c r="CO303" s="303"/>
      <c r="CQ303" s="351"/>
      <c r="CR303" s="351"/>
      <c r="CT303" s="351"/>
      <c r="CU303" s="351"/>
      <c r="CW303" s="351"/>
      <c r="CX303" s="351"/>
      <c r="CZ303" s="351"/>
      <c r="DA303" s="351"/>
      <c r="DC303" s="351"/>
      <c r="DD303" s="351"/>
      <c r="DG303" s="303"/>
      <c r="DH303" s="303"/>
      <c r="DJ303" s="145"/>
      <c r="DK303" s="145"/>
      <c r="DL303" s="267">
        <v>508</v>
      </c>
      <c r="DM303" s="268" t="s">
        <v>1399</v>
      </c>
      <c r="DN303" s="269">
        <v>5</v>
      </c>
      <c r="DO303" s="171"/>
    </row>
    <row r="304" spans="4:119" s="115" customFormat="1" x14ac:dyDescent="0.25">
      <c r="D304" s="351"/>
      <c r="E304" s="351"/>
      <c r="F304" s="355"/>
      <c r="G304" s="356"/>
      <c r="H304" s="356"/>
      <c r="I304" s="355"/>
      <c r="J304" s="356"/>
      <c r="K304" s="355"/>
      <c r="L304" s="355"/>
      <c r="M304" s="355"/>
      <c r="N304" s="355"/>
      <c r="O304" s="355"/>
      <c r="P304" s="114"/>
      <c r="Q304" s="111"/>
      <c r="R304" s="111"/>
      <c r="T304" s="303"/>
      <c r="U304" s="357"/>
      <c r="V304" s="303"/>
      <c r="W304" s="358"/>
      <c r="X304" s="303"/>
      <c r="Y304" s="113"/>
      <c r="Z304" s="357"/>
      <c r="AA304" s="303"/>
      <c r="AB304" s="359"/>
      <c r="AC304" s="303"/>
      <c r="AD304" s="303"/>
      <c r="AE304" s="303"/>
      <c r="CO304" s="303"/>
      <c r="CQ304" s="351"/>
      <c r="CR304" s="351"/>
      <c r="CT304" s="351"/>
      <c r="CU304" s="351"/>
      <c r="CW304" s="351"/>
      <c r="CX304" s="351"/>
      <c r="CZ304" s="351"/>
      <c r="DA304" s="351"/>
      <c r="DC304" s="351"/>
      <c r="DD304" s="351"/>
      <c r="DG304" s="303"/>
      <c r="DH304" s="303"/>
      <c r="DJ304" s="145"/>
      <c r="DK304" s="145"/>
      <c r="DL304" s="267">
        <v>509</v>
      </c>
      <c r="DM304" s="268" t="s">
        <v>1400</v>
      </c>
      <c r="DN304" s="269">
        <v>6</v>
      </c>
      <c r="DO304" s="171"/>
    </row>
    <row r="305" spans="4:119" s="115" customFormat="1" x14ac:dyDescent="0.25">
      <c r="D305" s="351"/>
      <c r="E305" s="351"/>
      <c r="F305" s="355"/>
      <c r="G305" s="356"/>
      <c r="H305" s="356"/>
      <c r="I305" s="355"/>
      <c r="J305" s="356"/>
      <c r="K305" s="355"/>
      <c r="L305" s="355"/>
      <c r="M305" s="355"/>
      <c r="N305" s="355"/>
      <c r="O305" s="355"/>
      <c r="P305" s="114"/>
      <c r="Q305" s="111"/>
      <c r="R305" s="111"/>
      <c r="T305" s="303"/>
      <c r="U305" s="357"/>
      <c r="V305" s="303"/>
      <c r="W305" s="358"/>
      <c r="X305" s="303"/>
      <c r="Y305" s="113"/>
      <c r="Z305" s="357"/>
      <c r="AA305" s="303"/>
      <c r="AB305" s="359"/>
      <c r="AC305" s="303"/>
      <c r="AD305" s="303"/>
      <c r="AE305" s="303"/>
      <c r="CO305" s="303"/>
      <c r="CQ305" s="351"/>
      <c r="CR305" s="351"/>
      <c r="CT305" s="351"/>
      <c r="CU305" s="351"/>
      <c r="CW305" s="351"/>
      <c r="CX305" s="351"/>
      <c r="CZ305" s="351"/>
      <c r="DA305" s="351"/>
      <c r="DC305" s="351"/>
      <c r="DD305" s="351"/>
      <c r="DG305" s="303"/>
      <c r="DH305" s="303"/>
      <c r="DJ305" s="145"/>
      <c r="DK305" s="145"/>
      <c r="DL305" s="267">
        <v>511</v>
      </c>
      <c r="DM305" s="268" t="s">
        <v>1401</v>
      </c>
      <c r="DN305" s="269">
        <v>4</v>
      </c>
      <c r="DO305" s="171"/>
    </row>
    <row r="306" spans="4:119" s="115" customFormat="1" x14ac:dyDescent="0.25">
      <c r="D306" s="351"/>
      <c r="E306" s="351"/>
      <c r="F306" s="355"/>
      <c r="G306" s="356"/>
      <c r="H306" s="356"/>
      <c r="I306" s="355"/>
      <c r="J306" s="356"/>
      <c r="K306" s="355"/>
      <c r="L306" s="355"/>
      <c r="M306" s="355"/>
      <c r="N306" s="355"/>
      <c r="O306" s="355"/>
      <c r="P306" s="114"/>
      <c r="Q306" s="111"/>
      <c r="R306" s="111"/>
      <c r="T306" s="303"/>
      <c r="U306" s="357"/>
      <c r="V306" s="303"/>
      <c r="W306" s="358"/>
      <c r="X306" s="303"/>
      <c r="Y306" s="113"/>
      <c r="Z306" s="357"/>
      <c r="AA306" s="303"/>
      <c r="AB306" s="359"/>
      <c r="AC306" s="303"/>
      <c r="AD306" s="303"/>
      <c r="AE306" s="303"/>
      <c r="CO306" s="303"/>
      <c r="CQ306" s="351"/>
      <c r="CR306" s="351"/>
      <c r="CT306" s="351"/>
      <c r="CU306" s="351"/>
      <c r="CW306" s="351"/>
      <c r="CX306" s="351"/>
      <c r="CZ306" s="351"/>
      <c r="DA306" s="351"/>
      <c r="DC306" s="351"/>
      <c r="DD306" s="351"/>
      <c r="DG306" s="303"/>
      <c r="DH306" s="303"/>
      <c r="DJ306" s="145"/>
      <c r="DK306" s="145"/>
      <c r="DL306" s="267">
        <v>512</v>
      </c>
      <c r="DM306" s="268" t="s">
        <v>1402</v>
      </c>
      <c r="DN306" s="269">
        <v>5</v>
      </c>
      <c r="DO306" s="171"/>
    </row>
    <row r="307" spans="4:119" s="115" customFormat="1" x14ac:dyDescent="0.25">
      <c r="D307" s="351"/>
      <c r="E307" s="351"/>
      <c r="F307" s="355"/>
      <c r="G307" s="356"/>
      <c r="H307" s="356"/>
      <c r="I307" s="355"/>
      <c r="J307" s="356"/>
      <c r="K307" s="355"/>
      <c r="L307" s="355"/>
      <c r="M307" s="355"/>
      <c r="N307" s="355"/>
      <c r="O307" s="355"/>
      <c r="P307" s="114"/>
      <c r="Q307" s="111"/>
      <c r="R307" s="111"/>
      <c r="T307" s="303"/>
      <c r="U307" s="357"/>
      <c r="V307" s="303"/>
      <c r="W307" s="358"/>
      <c r="X307" s="303"/>
      <c r="Y307" s="113"/>
      <c r="Z307" s="357"/>
      <c r="AA307" s="303"/>
      <c r="AB307" s="359"/>
      <c r="AC307" s="303"/>
      <c r="AD307" s="303"/>
      <c r="AE307" s="303"/>
      <c r="CO307" s="303"/>
      <c r="CQ307" s="351"/>
      <c r="CR307" s="351"/>
      <c r="CT307" s="351"/>
      <c r="CU307" s="351"/>
      <c r="CW307" s="351"/>
      <c r="CX307" s="351"/>
      <c r="CZ307" s="351"/>
      <c r="DA307" s="351"/>
      <c r="DC307" s="351"/>
      <c r="DD307" s="351"/>
      <c r="DG307" s="303"/>
      <c r="DH307" s="303"/>
      <c r="DJ307" s="145"/>
      <c r="DK307" s="145"/>
      <c r="DL307" s="267">
        <v>513</v>
      </c>
      <c r="DM307" s="268" t="s">
        <v>1403</v>
      </c>
      <c r="DN307" s="269">
        <v>6</v>
      </c>
      <c r="DO307" s="171"/>
    </row>
    <row r="308" spans="4:119" s="115" customFormat="1" x14ac:dyDescent="0.25">
      <c r="D308" s="351"/>
      <c r="E308" s="351"/>
      <c r="F308" s="355"/>
      <c r="G308" s="356"/>
      <c r="H308" s="356"/>
      <c r="I308" s="355"/>
      <c r="J308" s="356"/>
      <c r="K308" s="355"/>
      <c r="L308" s="355"/>
      <c r="M308" s="355"/>
      <c r="N308" s="355"/>
      <c r="O308" s="355"/>
      <c r="P308" s="114"/>
      <c r="Q308" s="111"/>
      <c r="R308" s="111"/>
      <c r="T308" s="303"/>
      <c r="U308" s="357"/>
      <c r="V308" s="303"/>
      <c r="W308" s="358"/>
      <c r="X308" s="303"/>
      <c r="Y308" s="113"/>
      <c r="Z308" s="357"/>
      <c r="AA308" s="303"/>
      <c r="AB308" s="359"/>
      <c r="AC308" s="303"/>
      <c r="AD308" s="303"/>
      <c r="AE308" s="303"/>
      <c r="CO308" s="303"/>
      <c r="CQ308" s="351"/>
      <c r="CR308" s="351"/>
      <c r="CT308" s="351"/>
      <c r="CU308" s="351"/>
      <c r="CW308" s="351"/>
      <c r="CX308" s="351"/>
      <c r="CZ308" s="351"/>
      <c r="DA308" s="351"/>
      <c r="DC308" s="351"/>
      <c r="DD308" s="351"/>
      <c r="DG308" s="303"/>
      <c r="DH308" s="303"/>
      <c r="DJ308" s="145"/>
      <c r="DK308" s="145"/>
      <c r="DL308" s="267">
        <v>514</v>
      </c>
      <c r="DM308" s="268" t="s">
        <v>1404</v>
      </c>
      <c r="DN308" s="269">
        <v>7</v>
      </c>
      <c r="DO308" s="171"/>
    </row>
    <row r="309" spans="4:119" s="115" customFormat="1" x14ac:dyDescent="0.25">
      <c r="D309" s="351"/>
      <c r="E309" s="351"/>
      <c r="F309" s="355"/>
      <c r="G309" s="356"/>
      <c r="H309" s="356"/>
      <c r="I309" s="355"/>
      <c r="J309" s="356"/>
      <c r="K309" s="355"/>
      <c r="L309" s="355"/>
      <c r="M309" s="355"/>
      <c r="N309" s="355"/>
      <c r="O309" s="355"/>
      <c r="P309" s="114"/>
      <c r="Q309" s="111"/>
      <c r="R309" s="111"/>
      <c r="T309" s="303"/>
      <c r="U309" s="357"/>
      <c r="V309" s="303"/>
      <c r="W309" s="358"/>
      <c r="X309" s="303"/>
      <c r="Y309" s="113"/>
      <c r="Z309" s="357"/>
      <c r="AA309" s="303"/>
      <c r="AB309" s="359"/>
      <c r="AC309" s="303"/>
      <c r="AD309" s="303"/>
      <c r="AE309" s="303"/>
      <c r="CO309" s="303"/>
      <c r="CQ309" s="351"/>
      <c r="CR309" s="351"/>
      <c r="CT309" s="351"/>
      <c r="CU309" s="351"/>
      <c r="CW309" s="351"/>
      <c r="CX309" s="351"/>
      <c r="CZ309" s="351"/>
      <c r="DA309" s="351"/>
      <c r="DC309" s="351"/>
      <c r="DD309" s="351"/>
      <c r="DG309" s="303"/>
      <c r="DH309" s="303"/>
      <c r="DJ309" s="145"/>
      <c r="DK309" s="145"/>
      <c r="DL309" s="267">
        <v>516</v>
      </c>
      <c r="DM309" s="268" t="s">
        <v>1405</v>
      </c>
      <c r="DN309" s="269">
        <v>4</v>
      </c>
      <c r="DO309" s="171"/>
    </row>
    <row r="310" spans="4:119" s="115" customFormat="1" x14ac:dyDescent="0.25">
      <c r="D310" s="351"/>
      <c r="E310" s="351"/>
      <c r="F310" s="355"/>
      <c r="G310" s="356"/>
      <c r="H310" s="356"/>
      <c r="I310" s="355"/>
      <c r="J310" s="356"/>
      <c r="K310" s="355"/>
      <c r="L310" s="355"/>
      <c r="M310" s="355"/>
      <c r="N310" s="355"/>
      <c r="O310" s="355"/>
      <c r="P310" s="114"/>
      <c r="Q310" s="111"/>
      <c r="R310" s="111"/>
      <c r="T310" s="303"/>
      <c r="U310" s="357"/>
      <c r="V310" s="303"/>
      <c r="W310" s="358"/>
      <c r="X310" s="303"/>
      <c r="Y310" s="113"/>
      <c r="Z310" s="357"/>
      <c r="AA310" s="303"/>
      <c r="AB310" s="359"/>
      <c r="AC310" s="303"/>
      <c r="AD310" s="303"/>
      <c r="AE310" s="303"/>
      <c r="CO310" s="303"/>
      <c r="CQ310" s="351"/>
      <c r="CR310" s="351"/>
      <c r="CT310" s="351"/>
      <c r="CU310" s="351"/>
      <c r="CW310" s="351"/>
      <c r="CX310" s="351"/>
      <c r="CZ310" s="351"/>
      <c r="DA310" s="351"/>
      <c r="DC310" s="351"/>
      <c r="DD310" s="351"/>
      <c r="DG310" s="303"/>
      <c r="DH310" s="303"/>
      <c r="DJ310" s="145"/>
      <c r="DK310" s="145"/>
      <c r="DL310" s="267">
        <v>517</v>
      </c>
      <c r="DM310" s="268" t="s">
        <v>1406</v>
      </c>
      <c r="DN310" s="269">
        <v>5</v>
      </c>
      <c r="DO310" s="171"/>
    </row>
    <row r="311" spans="4:119" s="115" customFormat="1" x14ac:dyDescent="0.25">
      <c r="D311" s="351"/>
      <c r="E311" s="351"/>
      <c r="F311" s="355"/>
      <c r="G311" s="356"/>
      <c r="H311" s="356"/>
      <c r="I311" s="355"/>
      <c r="J311" s="356"/>
      <c r="K311" s="355"/>
      <c r="L311" s="355"/>
      <c r="M311" s="355"/>
      <c r="N311" s="355"/>
      <c r="O311" s="355"/>
      <c r="P311" s="114"/>
      <c r="Q311" s="111"/>
      <c r="R311" s="111"/>
      <c r="T311" s="303"/>
      <c r="U311" s="357"/>
      <c r="V311" s="303"/>
      <c r="W311" s="358"/>
      <c r="X311" s="303"/>
      <c r="Y311" s="113"/>
      <c r="Z311" s="357"/>
      <c r="AA311" s="303"/>
      <c r="AB311" s="359"/>
      <c r="AC311" s="303"/>
      <c r="AD311" s="303"/>
      <c r="AE311" s="303"/>
      <c r="CO311" s="303"/>
      <c r="CQ311" s="351"/>
      <c r="CR311" s="351"/>
      <c r="CT311" s="351"/>
      <c r="CU311" s="351"/>
      <c r="CW311" s="351"/>
      <c r="CX311" s="351"/>
      <c r="CZ311" s="351"/>
      <c r="DA311" s="351"/>
      <c r="DC311" s="351"/>
      <c r="DD311" s="351"/>
      <c r="DG311" s="303"/>
      <c r="DH311" s="303"/>
      <c r="DJ311" s="145"/>
      <c r="DK311" s="145"/>
      <c r="DL311" s="267">
        <v>518</v>
      </c>
      <c r="DM311" s="268" t="s">
        <v>1407</v>
      </c>
      <c r="DN311" s="269">
        <v>6</v>
      </c>
      <c r="DO311" s="171"/>
    </row>
    <row r="312" spans="4:119" s="115" customFormat="1" x14ac:dyDescent="0.25">
      <c r="D312" s="351"/>
      <c r="E312" s="351"/>
      <c r="F312" s="355"/>
      <c r="G312" s="356"/>
      <c r="H312" s="356"/>
      <c r="I312" s="355"/>
      <c r="J312" s="356"/>
      <c r="K312" s="355"/>
      <c r="L312" s="355"/>
      <c r="M312" s="355"/>
      <c r="N312" s="355"/>
      <c r="O312" s="355"/>
      <c r="P312" s="114"/>
      <c r="Q312" s="111"/>
      <c r="R312" s="111"/>
      <c r="T312" s="303"/>
      <c r="U312" s="357"/>
      <c r="V312" s="303"/>
      <c r="W312" s="358"/>
      <c r="X312" s="303"/>
      <c r="Y312" s="113"/>
      <c r="Z312" s="357"/>
      <c r="AA312" s="303"/>
      <c r="AB312" s="359"/>
      <c r="AC312" s="303"/>
      <c r="AD312" s="303"/>
      <c r="AE312" s="303"/>
      <c r="CO312" s="303"/>
      <c r="CQ312" s="351"/>
      <c r="CR312" s="351"/>
      <c r="CT312" s="351"/>
      <c r="CU312" s="351"/>
      <c r="CW312" s="351"/>
      <c r="CX312" s="351"/>
      <c r="CZ312" s="351"/>
      <c r="DA312" s="351"/>
      <c r="DC312" s="351"/>
      <c r="DD312" s="351"/>
      <c r="DG312" s="303"/>
      <c r="DH312" s="303"/>
      <c r="DJ312" s="145"/>
      <c r="DK312" s="145"/>
      <c r="DL312" s="267">
        <v>521</v>
      </c>
      <c r="DM312" s="268" t="s">
        <v>1408</v>
      </c>
      <c r="DN312" s="269">
        <v>4</v>
      </c>
      <c r="DO312" s="171"/>
    </row>
    <row r="313" spans="4:119" s="115" customFormat="1" x14ac:dyDescent="0.25">
      <c r="D313" s="351"/>
      <c r="E313" s="351"/>
      <c r="F313" s="355"/>
      <c r="G313" s="356"/>
      <c r="H313" s="356"/>
      <c r="I313" s="355"/>
      <c r="J313" s="356"/>
      <c r="K313" s="355"/>
      <c r="L313" s="355"/>
      <c r="M313" s="355"/>
      <c r="N313" s="355"/>
      <c r="O313" s="355"/>
      <c r="P313" s="114"/>
      <c r="Q313" s="111"/>
      <c r="R313" s="111"/>
      <c r="T313" s="303"/>
      <c r="U313" s="357"/>
      <c r="V313" s="303"/>
      <c r="W313" s="358"/>
      <c r="X313" s="303"/>
      <c r="Y313" s="113"/>
      <c r="Z313" s="357"/>
      <c r="AA313" s="303"/>
      <c r="AB313" s="359"/>
      <c r="AC313" s="303"/>
      <c r="AD313" s="303"/>
      <c r="AE313" s="303"/>
      <c r="CO313" s="303"/>
      <c r="CQ313" s="351"/>
      <c r="CR313" s="351"/>
      <c r="CT313" s="351"/>
      <c r="CU313" s="351"/>
      <c r="CW313" s="351"/>
      <c r="CX313" s="351"/>
      <c r="CZ313" s="351"/>
      <c r="DA313" s="351"/>
      <c r="DC313" s="351"/>
      <c r="DD313" s="351"/>
      <c r="DG313" s="303"/>
      <c r="DH313" s="303"/>
      <c r="DJ313" s="145"/>
      <c r="DK313" s="145"/>
      <c r="DL313" s="267">
        <v>522</v>
      </c>
      <c r="DM313" s="268" t="s">
        <v>1409</v>
      </c>
      <c r="DN313" s="269">
        <v>5</v>
      </c>
      <c r="DO313" s="171"/>
    </row>
    <row r="314" spans="4:119" s="115" customFormat="1" x14ac:dyDescent="0.25">
      <c r="D314" s="351"/>
      <c r="E314" s="351"/>
      <c r="F314" s="355"/>
      <c r="G314" s="356"/>
      <c r="H314" s="356"/>
      <c r="I314" s="355"/>
      <c r="J314" s="356"/>
      <c r="K314" s="355"/>
      <c r="L314" s="355"/>
      <c r="M314" s="355"/>
      <c r="N314" s="355"/>
      <c r="O314" s="355"/>
      <c r="P314" s="114"/>
      <c r="Q314" s="111"/>
      <c r="R314" s="111"/>
      <c r="T314" s="303"/>
      <c r="U314" s="357"/>
      <c r="V314" s="303"/>
      <c r="W314" s="358"/>
      <c r="X314" s="303"/>
      <c r="Y314" s="113"/>
      <c r="Z314" s="357"/>
      <c r="AA314" s="303"/>
      <c r="AB314" s="359"/>
      <c r="AC314" s="303"/>
      <c r="AD314" s="303"/>
      <c r="AE314" s="303"/>
      <c r="CO314" s="303"/>
      <c r="CQ314" s="351"/>
      <c r="CR314" s="351"/>
      <c r="CT314" s="351"/>
      <c r="CU314" s="351"/>
      <c r="CW314" s="351"/>
      <c r="CX314" s="351"/>
      <c r="CZ314" s="351"/>
      <c r="DA314" s="351"/>
      <c r="DC314" s="351"/>
      <c r="DD314" s="351"/>
      <c r="DG314" s="303"/>
      <c r="DH314" s="303"/>
      <c r="DJ314" s="145"/>
      <c r="DK314" s="145"/>
      <c r="DL314" s="267">
        <v>523</v>
      </c>
      <c r="DM314" s="268" t="s">
        <v>1410</v>
      </c>
      <c r="DN314" s="269">
        <v>6</v>
      </c>
      <c r="DO314" s="171"/>
    </row>
    <row r="315" spans="4:119" s="115" customFormat="1" x14ac:dyDescent="0.25">
      <c r="D315" s="351"/>
      <c r="E315" s="351"/>
      <c r="F315" s="355"/>
      <c r="G315" s="356"/>
      <c r="H315" s="356"/>
      <c r="I315" s="355"/>
      <c r="J315" s="356"/>
      <c r="K315" s="355"/>
      <c r="L315" s="355"/>
      <c r="M315" s="355"/>
      <c r="N315" s="355"/>
      <c r="O315" s="355"/>
      <c r="P315" s="114"/>
      <c r="Q315" s="111"/>
      <c r="R315" s="111"/>
      <c r="T315" s="303"/>
      <c r="U315" s="357"/>
      <c r="V315" s="303"/>
      <c r="W315" s="358"/>
      <c r="X315" s="303"/>
      <c r="Y315" s="113"/>
      <c r="Z315" s="357"/>
      <c r="AA315" s="303"/>
      <c r="AB315" s="359"/>
      <c r="AC315" s="303"/>
      <c r="AD315" s="303"/>
      <c r="AE315" s="303"/>
      <c r="CO315" s="303"/>
      <c r="CQ315" s="351"/>
      <c r="CR315" s="351"/>
      <c r="CT315" s="351"/>
      <c r="CU315" s="351"/>
      <c r="CW315" s="351"/>
      <c r="CX315" s="351"/>
      <c r="CZ315" s="351"/>
      <c r="DA315" s="351"/>
      <c r="DC315" s="351"/>
      <c r="DD315" s="351"/>
      <c r="DG315" s="303"/>
      <c r="DH315" s="303"/>
      <c r="DJ315" s="145"/>
      <c r="DK315" s="145"/>
      <c r="DL315" s="267">
        <v>524</v>
      </c>
      <c r="DM315" s="268" t="s">
        <v>1411</v>
      </c>
      <c r="DN315" s="269">
        <v>7</v>
      </c>
      <c r="DO315" s="171"/>
    </row>
    <row r="316" spans="4:119" s="115" customFormat="1" x14ac:dyDescent="0.25">
      <c r="D316" s="351"/>
      <c r="E316" s="351"/>
      <c r="F316" s="355"/>
      <c r="G316" s="356"/>
      <c r="H316" s="356"/>
      <c r="I316" s="355"/>
      <c r="J316" s="356"/>
      <c r="K316" s="355"/>
      <c r="L316" s="355"/>
      <c r="M316" s="355"/>
      <c r="N316" s="355"/>
      <c r="O316" s="355"/>
      <c r="P316" s="114"/>
      <c r="Q316" s="111"/>
      <c r="R316" s="111"/>
      <c r="T316" s="303"/>
      <c r="U316" s="357"/>
      <c r="V316" s="303"/>
      <c r="W316" s="358"/>
      <c r="X316" s="303"/>
      <c r="Y316" s="113"/>
      <c r="Z316" s="357"/>
      <c r="AA316" s="303"/>
      <c r="AB316" s="359"/>
      <c r="AC316" s="303"/>
      <c r="AD316" s="303"/>
      <c r="AE316" s="303"/>
      <c r="CO316" s="303"/>
      <c r="CQ316" s="351"/>
      <c r="CR316" s="351"/>
      <c r="CT316" s="351"/>
      <c r="CU316" s="351"/>
      <c r="CW316" s="351"/>
      <c r="CX316" s="351"/>
      <c r="CZ316" s="351"/>
      <c r="DA316" s="351"/>
      <c r="DC316" s="351"/>
      <c r="DD316" s="351"/>
      <c r="DG316" s="303"/>
      <c r="DH316" s="303"/>
      <c r="DJ316" s="145"/>
      <c r="DK316" s="145"/>
      <c r="DL316" s="267">
        <v>531</v>
      </c>
      <c r="DM316" s="268" t="s">
        <v>1412</v>
      </c>
      <c r="DN316" s="269">
        <v>5</v>
      </c>
      <c r="DO316" s="171"/>
    </row>
    <row r="317" spans="4:119" s="115" customFormat="1" x14ac:dyDescent="0.25">
      <c r="D317" s="351"/>
      <c r="E317" s="351"/>
      <c r="F317" s="355"/>
      <c r="G317" s="356"/>
      <c r="H317" s="356"/>
      <c r="I317" s="355"/>
      <c r="J317" s="356"/>
      <c r="K317" s="355"/>
      <c r="L317" s="355"/>
      <c r="M317" s="355"/>
      <c r="N317" s="355"/>
      <c r="O317" s="355"/>
      <c r="P317" s="114"/>
      <c r="Q317" s="111"/>
      <c r="R317" s="111"/>
      <c r="T317" s="303"/>
      <c r="U317" s="357"/>
      <c r="V317" s="303"/>
      <c r="W317" s="358"/>
      <c r="X317" s="303"/>
      <c r="Y317" s="113"/>
      <c r="Z317" s="357"/>
      <c r="AA317" s="303"/>
      <c r="AB317" s="359"/>
      <c r="AC317" s="303"/>
      <c r="AD317" s="303"/>
      <c r="AE317" s="303"/>
      <c r="CO317" s="303"/>
      <c r="CQ317" s="351"/>
      <c r="CR317" s="351"/>
      <c r="CT317" s="351"/>
      <c r="CU317" s="351"/>
      <c r="CW317" s="351"/>
      <c r="CX317" s="351"/>
      <c r="CZ317" s="351"/>
      <c r="DA317" s="351"/>
      <c r="DC317" s="351"/>
      <c r="DD317" s="351"/>
      <c r="DG317" s="303"/>
      <c r="DH317" s="303"/>
      <c r="DJ317" s="145"/>
      <c r="DK317" s="145"/>
      <c r="DL317" s="267">
        <v>532</v>
      </c>
      <c r="DM317" s="268" t="s">
        <v>1413</v>
      </c>
      <c r="DN317" s="269">
        <v>6</v>
      </c>
      <c r="DO317" s="171"/>
    </row>
    <row r="318" spans="4:119" s="115" customFormat="1" x14ac:dyDescent="0.25">
      <c r="D318" s="351"/>
      <c r="E318" s="351"/>
      <c r="F318" s="355"/>
      <c r="G318" s="356"/>
      <c r="H318" s="356"/>
      <c r="I318" s="355"/>
      <c r="J318" s="356"/>
      <c r="K318" s="355"/>
      <c r="L318" s="355"/>
      <c r="M318" s="355"/>
      <c r="N318" s="355"/>
      <c r="O318" s="355"/>
      <c r="P318" s="114"/>
      <c r="Q318" s="111"/>
      <c r="R318" s="111"/>
      <c r="T318" s="303"/>
      <c r="U318" s="357"/>
      <c r="V318" s="303"/>
      <c r="W318" s="358"/>
      <c r="X318" s="303"/>
      <c r="Y318" s="113"/>
      <c r="Z318" s="357"/>
      <c r="AA318" s="303"/>
      <c r="AB318" s="359"/>
      <c r="AC318" s="303"/>
      <c r="AD318" s="303"/>
      <c r="AE318" s="303"/>
      <c r="CO318" s="303"/>
      <c r="CQ318" s="351"/>
      <c r="CR318" s="351"/>
      <c r="CT318" s="351"/>
      <c r="CU318" s="351"/>
      <c r="CW318" s="351"/>
      <c r="CX318" s="351"/>
      <c r="CZ318" s="351"/>
      <c r="DA318" s="351"/>
      <c r="DC318" s="351"/>
      <c r="DD318" s="351"/>
      <c r="DG318" s="303"/>
      <c r="DH318" s="303"/>
      <c r="DJ318" s="145"/>
      <c r="DK318" s="145"/>
      <c r="DL318" s="267">
        <v>533</v>
      </c>
      <c r="DM318" s="268" t="s">
        <v>1414</v>
      </c>
      <c r="DN318" s="269">
        <v>6</v>
      </c>
      <c r="DO318" s="171"/>
    </row>
    <row r="319" spans="4:119" s="115" customFormat="1" x14ac:dyDescent="0.25">
      <c r="D319" s="351"/>
      <c r="E319" s="351"/>
      <c r="F319" s="355"/>
      <c r="G319" s="356"/>
      <c r="H319" s="356"/>
      <c r="I319" s="355"/>
      <c r="J319" s="356"/>
      <c r="K319" s="355"/>
      <c r="L319" s="355"/>
      <c r="M319" s="355"/>
      <c r="N319" s="355"/>
      <c r="O319" s="355"/>
      <c r="P319" s="114"/>
      <c r="Q319" s="111"/>
      <c r="R319" s="111"/>
      <c r="T319" s="303"/>
      <c r="U319" s="357"/>
      <c r="V319" s="303"/>
      <c r="W319" s="358"/>
      <c r="X319" s="303"/>
      <c r="Y319" s="113"/>
      <c r="Z319" s="357"/>
      <c r="AA319" s="303"/>
      <c r="AB319" s="359"/>
      <c r="AC319" s="303"/>
      <c r="AD319" s="303"/>
      <c r="AE319" s="303"/>
      <c r="CO319" s="303"/>
      <c r="CQ319" s="351"/>
      <c r="CR319" s="351"/>
      <c r="CT319" s="351"/>
      <c r="CU319" s="351"/>
      <c r="CW319" s="351"/>
      <c r="CX319" s="351"/>
      <c r="CZ319" s="351"/>
      <c r="DA319" s="351"/>
      <c r="DC319" s="351"/>
      <c r="DD319" s="351"/>
      <c r="DG319" s="303"/>
      <c r="DH319" s="303"/>
      <c r="DJ319" s="145"/>
      <c r="DK319" s="145"/>
      <c r="DL319" s="267">
        <v>534</v>
      </c>
      <c r="DM319" s="268" t="s">
        <v>1415</v>
      </c>
      <c r="DN319" s="269">
        <v>7</v>
      </c>
      <c r="DO319" s="171"/>
    </row>
    <row r="320" spans="4:119" s="115" customFormat="1" x14ac:dyDescent="0.25">
      <c r="D320" s="351"/>
      <c r="E320" s="351"/>
      <c r="F320" s="355"/>
      <c r="G320" s="356"/>
      <c r="H320" s="356"/>
      <c r="I320" s="355"/>
      <c r="J320" s="356"/>
      <c r="K320" s="355"/>
      <c r="L320" s="355"/>
      <c r="M320" s="355"/>
      <c r="N320" s="355"/>
      <c r="O320" s="355"/>
      <c r="P320" s="114"/>
      <c r="Q320" s="111"/>
      <c r="R320" s="111"/>
      <c r="T320" s="303"/>
      <c r="U320" s="357"/>
      <c r="V320" s="303"/>
      <c r="W320" s="358"/>
      <c r="X320" s="303"/>
      <c r="Y320" s="113"/>
      <c r="Z320" s="357"/>
      <c r="AA320" s="303"/>
      <c r="AB320" s="359"/>
      <c r="AC320" s="303"/>
      <c r="AD320" s="303"/>
      <c r="AE320" s="303"/>
      <c r="CO320" s="303"/>
      <c r="CQ320" s="351"/>
      <c r="CR320" s="351"/>
      <c r="CT320" s="351"/>
      <c r="CU320" s="351"/>
      <c r="CW320" s="351"/>
      <c r="CX320" s="351"/>
      <c r="CZ320" s="351"/>
      <c r="DA320" s="351"/>
      <c r="DC320" s="351"/>
      <c r="DD320" s="351"/>
      <c r="DG320" s="303"/>
      <c r="DH320" s="303"/>
      <c r="DJ320" s="145"/>
      <c r="DK320" s="145"/>
      <c r="DL320" s="267">
        <v>541</v>
      </c>
      <c r="DM320" s="268" t="s">
        <v>1416</v>
      </c>
      <c r="DN320" s="269">
        <v>6</v>
      </c>
      <c r="DO320" s="171"/>
    </row>
    <row r="321" spans="4:119" s="115" customFormat="1" x14ac:dyDescent="0.25">
      <c r="D321" s="351"/>
      <c r="E321" s="351"/>
      <c r="F321" s="355"/>
      <c r="G321" s="356"/>
      <c r="H321" s="356"/>
      <c r="I321" s="355"/>
      <c r="J321" s="356"/>
      <c r="K321" s="355"/>
      <c r="L321" s="355"/>
      <c r="M321" s="355"/>
      <c r="N321" s="355"/>
      <c r="O321" s="355"/>
      <c r="P321" s="114"/>
      <c r="Q321" s="111"/>
      <c r="R321" s="111"/>
      <c r="T321" s="303"/>
      <c r="U321" s="357"/>
      <c r="V321" s="303"/>
      <c r="W321" s="358"/>
      <c r="X321" s="303"/>
      <c r="Y321" s="113"/>
      <c r="Z321" s="357"/>
      <c r="AA321" s="303"/>
      <c r="AB321" s="359"/>
      <c r="AC321" s="303"/>
      <c r="AD321" s="303"/>
      <c r="AE321" s="303"/>
      <c r="CO321" s="303"/>
      <c r="CQ321" s="351"/>
      <c r="CR321" s="351"/>
      <c r="CT321" s="351"/>
      <c r="CU321" s="351"/>
      <c r="CW321" s="351"/>
      <c r="CX321" s="351"/>
      <c r="CZ321" s="351"/>
      <c r="DA321" s="351"/>
      <c r="DC321" s="351"/>
      <c r="DD321" s="351"/>
      <c r="DG321" s="303"/>
      <c r="DH321" s="303"/>
      <c r="DJ321" s="145"/>
      <c r="DK321" s="145"/>
      <c r="DL321" s="267">
        <v>542</v>
      </c>
      <c r="DM321" s="268" t="s">
        <v>1417</v>
      </c>
      <c r="DN321" s="269">
        <v>7</v>
      </c>
      <c r="DO321" s="171" t="s">
        <v>967</v>
      </c>
    </row>
    <row r="322" spans="4:119" s="115" customFormat="1" x14ac:dyDescent="0.25">
      <c r="D322" s="351"/>
      <c r="E322" s="351"/>
      <c r="F322" s="355"/>
      <c r="G322" s="356"/>
      <c r="H322" s="356"/>
      <c r="I322" s="355"/>
      <c r="J322" s="356"/>
      <c r="K322" s="355"/>
      <c r="L322" s="355"/>
      <c r="M322" s="355"/>
      <c r="N322" s="355"/>
      <c r="O322" s="355"/>
      <c r="P322" s="114"/>
      <c r="Q322" s="111"/>
      <c r="R322" s="111"/>
      <c r="T322" s="303"/>
      <c r="U322" s="357"/>
      <c r="V322" s="303"/>
      <c r="W322" s="358"/>
      <c r="X322" s="303"/>
      <c r="Y322" s="113"/>
      <c r="Z322" s="357"/>
      <c r="AA322" s="303"/>
      <c r="AB322" s="359"/>
      <c r="AC322" s="303"/>
      <c r="AD322" s="303"/>
      <c r="AE322" s="303"/>
      <c r="CO322" s="303"/>
      <c r="CQ322" s="351"/>
      <c r="CR322" s="351"/>
      <c r="CT322" s="351"/>
      <c r="CU322" s="351"/>
      <c r="CW322" s="351"/>
      <c r="CX322" s="351"/>
      <c r="CZ322" s="351"/>
      <c r="DA322" s="351"/>
      <c r="DC322" s="351"/>
      <c r="DD322" s="351"/>
      <c r="DG322" s="303"/>
      <c r="DH322" s="303"/>
      <c r="DJ322" s="145"/>
      <c r="DK322" s="145"/>
      <c r="DL322" s="267">
        <v>543</v>
      </c>
      <c r="DM322" s="268" t="s">
        <v>1418</v>
      </c>
      <c r="DN322" s="269">
        <v>8</v>
      </c>
      <c r="DO322" s="171"/>
    </row>
    <row r="323" spans="4:119" s="115" customFormat="1" x14ac:dyDescent="0.25">
      <c r="D323" s="351"/>
      <c r="E323" s="351"/>
      <c r="F323" s="355"/>
      <c r="G323" s="356"/>
      <c r="H323" s="356"/>
      <c r="I323" s="355"/>
      <c r="J323" s="356"/>
      <c r="K323" s="355"/>
      <c r="L323" s="355"/>
      <c r="M323" s="355"/>
      <c r="N323" s="355"/>
      <c r="O323" s="355"/>
      <c r="P323" s="114"/>
      <c r="Q323" s="111"/>
      <c r="R323" s="111"/>
      <c r="T323" s="303"/>
      <c r="U323" s="357"/>
      <c r="V323" s="303"/>
      <c r="W323" s="358"/>
      <c r="X323" s="303"/>
      <c r="Y323" s="113"/>
      <c r="Z323" s="357"/>
      <c r="AA323" s="303"/>
      <c r="AB323" s="359"/>
      <c r="AC323" s="303"/>
      <c r="AD323" s="303"/>
      <c r="AE323" s="303"/>
      <c r="CO323" s="303"/>
      <c r="CQ323" s="351"/>
      <c r="CR323" s="351"/>
      <c r="CT323" s="351"/>
      <c r="CU323" s="351"/>
      <c r="CW323" s="351"/>
      <c r="CX323" s="351"/>
      <c r="CZ323" s="351"/>
      <c r="DA323" s="351"/>
      <c r="DC323" s="351"/>
      <c r="DD323" s="351"/>
      <c r="DG323" s="303"/>
      <c r="DH323" s="303"/>
      <c r="DJ323" s="145"/>
      <c r="DK323" s="145"/>
      <c r="DL323" s="267">
        <v>544</v>
      </c>
      <c r="DM323" s="268" t="s">
        <v>1419</v>
      </c>
      <c r="DN323" s="269">
        <v>9</v>
      </c>
      <c r="DO323" s="171"/>
    </row>
    <row r="324" spans="4:119" s="115" customFormat="1" x14ac:dyDescent="0.25">
      <c r="D324" s="351"/>
      <c r="E324" s="351"/>
      <c r="F324" s="355"/>
      <c r="G324" s="356"/>
      <c r="H324" s="356"/>
      <c r="I324" s="355"/>
      <c r="J324" s="356"/>
      <c r="K324" s="355"/>
      <c r="L324" s="355"/>
      <c r="M324" s="355"/>
      <c r="N324" s="355"/>
      <c r="O324" s="355"/>
      <c r="P324" s="114"/>
      <c r="Q324" s="111"/>
      <c r="R324" s="111"/>
      <c r="T324" s="303"/>
      <c r="U324" s="357"/>
      <c r="V324" s="303"/>
      <c r="W324" s="358"/>
      <c r="X324" s="303"/>
      <c r="Y324" s="113"/>
      <c r="Z324" s="357"/>
      <c r="AA324" s="303"/>
      <c r="AB324" s="359"/>
      <c r="AC324" s="303"/>
      <c r="AD324" s="303"/>
      <c r="AE324" s="303"/>
      <c r="CO324" s="303"/>
      <c r="CQ324" s="351"/>
      <c r="CR324" s="351"/>
      <c r="CT324" s="351"/>
      <c r="CU324" s="351"/>
      <c r="CW324" s="351"/>
      <c r="CX324" s="351"/>
      <c r="CZ324" s="351"/>
      <c r="DA324" s="351"/>
      <c r="DC324" s="351"/>
      <c r="DD324" s="351"/>
      <c r="DG324" s="303"/>
      <c r="DH324" s="303"/>
      <c r="DJ324" s="145"/>
      <c r="DK324" s="145"/>
      <c r="DL324" s="267">
        <v>545</v>
      </c>
      <c r="DM324" s="268" t="s">
        <v>1420</v>
      </c>
      <c r="DN324" s="269">
        <v>10</v>
      </c>
      <c r="DO324" s="171"/>
    </row>
    <row r="325" spans="4:119" s="115" customFormat="1" x14ac:dyDescent="0.25">
      <c r="D325" s="351"/>
      <c r="E325" s="351"/>
      <c r="F325" s="355"/>
      <c r="G325" s="356"/>
      <c r="H325" s="356"/>
      <c r="I325" s="355"/>
      <c r="J325" s="356"/>
      <c r="K325" s="355"/>
      <c r="L325" s="355"/>
      <c r="M325" s="355"/>
      <c r="N325" s="355"/>
      <c r="O325" s="355"/>
      <c r="P325" s="114"/>
      <c r="Q325" s="111"/>
      <c r="R325" s="111"/>
      <c r="T325" s="303"/>
      <c r="U325" s="357"/>
      <c r="V325" s="303"/>
      <c r="W325" s="358"/>
      <c r="X325" s="303"/>
      <c r="Y325" s="113"/>
      <c r="Z325" s="357"/>
      <c r="AA325" s="303"/>
      <c r="AB325" s="359"/>
      <c r="AC325" s="303"/>
      <c r="AD325" s="303"/>
      <c r="AE325" s="303"/>
      <c r="CO325" s="303"/>
      <c r="CQ325" s="351"/>
      <c r="CR325" s="351"/>
      <c r="CT325" s="351"/>
      <c r="CU325" s="351"/>
      <c r="CW325" s="351"/>
      <c r="CX325" s="351"/>
      <c r="CZ325" s="351"/>
      <c r="DA325" s="351"/>
      <c r="DC325" s="351"/>
      <c r="DD325" s="351"/>
      <c r="DG325" s="303"/>
      <c r="DH325" s="303"/>
      <c r="DJ325" s="145"/>
      <c r="DK325" s="145"/>
      <c r="DL325" s="267">
        <v>550</v>
      </c>
      <c r="DM325" s="268" t="s">
        <v>846</v>
      </c>
      <c r="DN325" s="269">
        <v>7</v>
      </c>
      <c r="DO325" s="171"/>
    </row>
    <row r="326" spans="4:119" s="115" customFormat="1" x14ac:dyDescent="0.25">
      <c r="D326" s="351"/>
      <c r="E326" s="351"/>
      <c r="F326" s="355"/>
      <c r="G326" s="356"/>
      <c r="H326" s="356"/>
      <c r="I326" s="355"/>
      <c r="J326" s="356"/>
      <c r="K326" s="355"/>
      <c r="L326" s="355"/>
      <c r="M326" s="355"/>
      <c r="N326" s="355"/>
      <c r="O326" s="355"/>
      <c r="P326" s="114"/>
      <c r="Q326" s="111"/>
      <c r="R326" s="111"/>
      <c r="T326" s="303"/>
      <c r="U326" s="357"/>
      <c r="V326" s="303"/>
      <c r="W326" s="358"/>
      <c r="X326" s="303"/>
      <c r="Y326" s="113"/>
      <c r="Z326" s="357"/>
      <c r="AA326" s="303"/>
      <c r="AB326" s="359"/>
      <c r="AC326" s="303"/>
      <c r="AD326" s="303"/>
      <c r="AE326" s="303"/>
      <c r="CO326" s="303"/>
      <c r="CQ326" s="351"/>
      <c r="CR326" s="351"/>
      <c r="CT326" s="351"/>
      <c r="CU326" s="351"/>
      <c r="CW326" s="351"/>
      <c r="CX326" s="351"/>
      <c r="CZ326" s="351"/>
      <c r="DA326" s="351"/>
      <c r="DC326" s="351"/>
      <c r="DD326" s="351"/>
      <c r="DG326" s="303"/>
      <c r="DH326" s="303"/>
      <c r="DJ326" s="145"/>
      <c r="DK326" s="145"/>
      <c r="DL326" s="267">
        <v>551</v>
      </c>
      <c r="DM326" s="268" t="s">
        <v>1491</v>
      </c>
      <c r="DN326" s="269">
        <v>8</v>
      </c>
      <c r="DO326" s="171"/>
    </row>
    <row r="327" spans="4:119" s="115" customFormat="1" x14ac:dyDescent="0.25">
      <c r="D327" s="351"/>
      <c r="E327" s="351"/>
      <c r="F327" s="355"/>
      <c r="G327" s="356"/>
      <c r="H327" s="356"/>
      <c r="I327" s="355"/>
      <c r="J327" s="356"/>
      <c r="K327" s="355"/>
      <c r="L327" s="355"/>
      <c r="M327" s="355"/>
      <c r="N327" s="355"/>
      <c r="O327" s="355"/>
      <c r="P327" s="114"/>
      <c r="Q327" s="111"/>
      <c r="R327" s="111"/>
      <c r="T327" s="303"/>
      <c r="U327" s="357"/>
      <c r="V327" s="303"/>
      <c r="W327" s="358"/>
      <c r="X327" s="303"/>
      <c r="Y327" s="113"/>
      <c r="Z327" s="357"/>
      <c r="AA327" s="303"/>
      <c r="AB327" s="359"/>
      <c r="AC327" s="303"/>
      <c r="AD327" s="303"/>
      <c r="AE327" s="303"/>
      <c r="CO327" s="303"/>
      <c r="CQ327" s="351"/>
      <c r="CR327" s="351"/>
      <c r="CT327" s="351"/>
      <c r="CU327" s="351"/>
      <c r="CW327" s="351"/>
      <c r="CX327" s="351"/>
      <c r="CZ327" s="351"/>
      <c r="DA327" s="351"/>
      <c r="DC327" s="351"/>
      <c r="DD327" s="351"/>
      <c r="DG327" s="303"/>
      <c r="DH327" s="303"/>
      <c r="DJ327" s="145"/>
      <c r="DK327" s="145"/>
      <c r="DL327" s="267">
        <v>552</v>
      </c>
      <c r="DM327" s="268" t="s">
        <v>1492</v>
      </c>
      <c r="DN327" s="269">
        <v>9</v>
      </c>
      <c r="DO327" s="171"/>
    </row>
    <row r="328" spans="4:119" s="115" customFormat="1" x14ac:dyDescent="0.25">
      <c r="D328" s="351"/>
      <c r="E328" s="351"/>
      <c r="F328" s="355"/>
      <c r="G328" s="356"/>
      <c r="H328" s="356"/>
      <c r="I328" s="355"/>
      <c r="J328" s="356"/>
      <c r="K328" s="355"/>
      <c r="L328" s="355"/>
      <c r="M328" s="355"/>
      <c r="N328" s="355"/>
      <c r="O328" s="355"/>
      <c r="P328" s="114"/>
      <c r="Q328" s="111"/>
      <c r="R328" s="111"/>
      <c r="T328" s="303"/>
      <c r="U328" s="357"/>
      <c r="V328" s="303"/>
      <c r="W328" s="358"/>
      <c r="X328" s="303"/>
      <c r="Y328" s="113"/>
      <c r="Z328" s="357"/>
      <c r="AA328" s="303"/>
      <c r="AB328" s="359"/>
      <c r="AC328" s="303"/>
      <c r="AD328" s="303"/>
      <c r="AE328" s="303"/>
      <c r="CO328" s="303"/>
      <c r="CQ328" s="351"/>
      <c r="CR328" s="351"/>
      <c r="CT328" s="351"/>
      <c r="CU328" s="351"/>
      <c r="CW328" s="351"/>
      <c r="CX328" s="351"/>
      <c r="CZ328" s="351"/>
      <c r="DA328" s="351"/>
      <c r="DC328" s="351"/>
      <c r="DD328" s="351"/>
      <c r="DG328" s="303"/>
      <c r="DH328" s="303"/>
      <c r="DJ328" s="145"/>
      <c r="DK328" s="145"/>
      <c r="DL328" s="267">
        <v>553</v>
      </c>
      <c r="DM328" s="268" t="s">
        <v>1493</v>
      </c>
      <c r="DN328" s="269">
        <v>10</v>
      </c>
      <c r="DO328" s="171"/>
    </row>
    <row r="329" spans="4:119" s="115" customFormat="1" x14ac:dyDescent="0.25">
      <c r="D329" s="351"/>
      <c r="E329" s="351"/>
      <c r="F329" s="355"/>
      <c r="G329" s="356"/>
      <c r="H329" s="356"/>
      <c r="I329" s="355"/>
      <c r="J329" s="356"/>
      <c r="K329" s="355"/>
      <c r="L329" s="355"/>
      <c r="M329" s="355"/>
      <c r="N329" s="355"/>
      <c r="O329" s="355"/>
      <c r="P329" s="114"/>
      <c r="Q329" s="111"/>
      <c r="R329" s="111"/>
      <c r="T329" s="303"/>
      <c r="U329" s="357"/>
      <c r="V329" s="303"/>
      <c r="W329" s="358"/>
      <c r="X329" s="303"/>
      <c r="Y329" s="113"/>
      <c r="Z329" s="357"/>
      <c r="AA329" s="303"/>
      <c r="AB329" s="359"/>
      <c r="AC329" s="303"/>
      <c r="AD329" s="303"/>
      <c r="AE329" s="303"/>
      <c r="CO329" s="303"/>
      <c r="CQ329" s="351"/>
      <c r="CR329" s="351"/>
      <c r="CT329" s="351"/>
      <c r="CU329" s="351"/>
      <c r="CW329" s="351"/>
      <c r="CX329" s="351"/>
      <c r="CZ329" s="351"/>
      <c r="DA329" s="351"/>
      <c r="DC329" s="351"/>
      <c r="DD329" s="351"/>
      <c r="DG329" s="303"/>
      <c r="DH329" s="303"/>
      <c r="DJ329" s="145"/>
      <c r="DK329" s="145"/>
      <c r="DL329" s="267">
        <v>554</v>
      </c>
      <c r="DM329" s="268" t="s">
        <v>1494</v>
      </c>
      <c r="DN329" s="269">
        <v>11</v>
      </c>
      <c r="DO329" s="171"/>
    </row>
    <row r="330" spans="4:119" s="115" customFormat="1" x14ac:dyDescent="0.25">
      <c r="D330" s="351"/>
      <c r="E330" s="351"/>
      <c r="F330" s="355"/>
      <c r="G330" s="356"/>
      <c r="H330" s="356"/>
      <c r="I330" s="355"/>
      <c r="J330" s="356"/>
      <c r="K330" s="355"/>
      <c r="L330" s="355"/>
      <c r="M330" s="355"/>
      <c r="N330" s="355"/>
      <c r="O330" s="355"/>
      <c r="P330" s="114"/>
      <c r="Q330" s="111"/>
      <c r="R330" s="111"/>
      <c r="T330" s="303"/>
      <c r="U330" s="357"/>
      <c r="V330" s="303"/>
      <c r="W330" s="358"/>
      <c r="X330" s="303"/>
      <c r="Y330" s="113"/>
      <c r="Z330" s="357"/>
      <c r="AA330" s="303"/>
      <c r="AB330" s="359"/>
      <c r="AC330" s="303"/>
      <c r="AD330" s="303"/>
      <c r="AE330" s="303"/>
      <c r="CO330" s="303"/>
      <c r="CQ330" s="351"/>
      <c r="CR330" s="351"/>
      <c r="CT330" s="351"/>
      <c r="CU330" s="351"/>
      <c r="CW330" s="351"/>
      <c r="CX330" s="351"/>
      <c r="CZ330" s="351"/>
      <c r="DA330" s="351"/>
      <c r="DC330" s="351"/>
      <c r="DD330" s="351"/>
      <c r="DG330" s="303"/>
      <c r="DH330" s="303"/>
      <c r="DJ330" s="145"/>
      <c r="DK330" s="145"/>
      <c r="DL330" s="267">
        <v>555</v>
      </c>
      <c r="DM330" s="270" t="s">
        <v>1495</v>
      </c>
      <c r="DN330" s="269">
        <v>12</v>
      </c>
      <c r="DO330" s="171"/>
    </row>
    <row r="331" spans="4:119" s="115" customFormat="1" x14ac:dyDescent="0.25">
      <c r="D331" s="351"/>
      <c r="E331" s="351"/>
      <c r="F331" s="355"/>
      <c r="G331" s="356"/>
      <c r="H331" s="356"/>
      <c r="I331" s="355"/>
      <c r="J331" s="356"/>
      <c r="K331" s="355"/>
      <c r="L331" s="355"/>
      <c r="M331" s="355"/>
      <c r="N331" s="355"/>
      <c r="O331" s="355"/>
      <c r="P331" s="114"/>
      <c r="Q331" s="111"/>
      <c r="R331" s="111"/>
      <c r="T331" s="303"/>
      <c r="U331" s="357"/>
      <c r="V331" s="303"/>
      <c r="W331" s="358"/>
      <c r="X331" s="303"/>
      <c r="Y331" s="113"/>
      <c r="Z331" s="357"/>
      <c r="AA331" s="303"/>
      <c r="AB331" s="359"/>
      <c r="AC331" s="303"/>
      <c r="AD331" s="303"/>
      <c r="AE331" s="303"/>
      <c r="CO331" s="303"/>
      <c r="CQ331" s="351"/>
      <c r="CR331" s="351"/>
      <c r="CT331" s="351"/>
      <c r="CU331" s="351"/>
      <c r="CW331" s="351"/>
      <c r="CX331" s="351"/>
      <c r="CZ331" s="351"/>
      <c r="DA331" s="351"/>
      <c r="DC331" s="351"/>
      <c r="DD331" s="351"/>
      <c r="DG331" s="303"/>
      <c r="DH331" s="303"/>
      <c r="DJ331" s="145"/>
      <c r="DK331" s="145"/>
      <c r="DL331" s="267">
        <v>561</v>
      </c>
      <c r="DM331" s="268" t="s">
        <v>847</v>
      </c>
      <c r="DN331" s="269">
        <v>3</v>
      </c>
      <c r="DO331" s="171"/>
    </row>
    <row r="332" spans="4:119" s="115" customFormat="1" x14ac:dyDescent="0.25">
      <c r="D332" s="351"/>
      <c r="E332" s="351"/>
      <c r="F332" s="355"/>
      <c r="G332" s="356"/>
      <c r="H332" s="356"/>
      <c r="I332" s="355"/>
      <c r="J332" s="356"/>
      <c r="K332" s="355"/>
      <c r="L332" s="355"/>
      <c r="M332" s="355"/>
      <c r="N332" s="355"/>
      <c r="O332" s="355"/>
      <c r="P332" s="114"/>
      <c r="Q332" s="111"/>
      <c r="R332" s="111"/>
      <c r="T332" s="303"/>
      <c r="U332" s="357"/>
      <c r="V332" s="303"/>
      <c r="W332" s="358"/>
      <c r="X332" s="303"/>
      <c r="Y332" s="113"/>
      <c r="Z332" s="357"/>
      <c r="AA332" s="303"/>
      <c r="AB332" s="359"/>
      <c r="AC332" s="303"/>
      <c r="AD332" s="303"/>
      <c r="AE332" s="303"/>
      <c r="CO332" s="303"/>
      <c r="CQ332" s="351"/>
      <c r="CR332" s="351"/>
      <c r="CT332" s="351"/>
      <c r="CU332" s="351"/>
      <c r="CW332" s="351"/>
      <c r="CX332" s="351"/>
      <c r="CZ332" s="351"/>
      <c r="DA332" s="351"/>
      <c r="DC332" s="351"/>
      <c r="DD332" s="351"/>
      <c r="DG332" s="303"/>
      <c r="DH332" s="303"/>
      <c r="DJ332" s="145"/>
      <c r="DK332" s="145"/>
      <c r="DL332" s="267">
        <v>562</v>
      </c>
      <c r="DM332" s="268" t="s">
        <v>1421</v>
      </c>
      <c r="DN332" s="269">
        <v>4</v>
      </c>
      <c r="DO332" s="171"/>
    </row>
    <row r="333" spans="4:119" s="115" customFormat="1" x14ac:dyDescent="0.25">
      <c r="D333" s="351"/>
      <c r="E333" s="351"/>
      <c r="F333" s="355"/>
      <c r="G333" s="356"/>
      <c r="H333" s="356"/>
      <c r="I333" s="355"/>
      <c r="J333" s="356"/>
      <c r="K333" s="355"/>
      <c r="L333" s="355"/>
      <c r="M333" s="355"/>
      <c r="N333" s="355"/>
      <c r="O333" s="355"/>
      <c r="P333" s="114"/>
      <c r="Q333" s="111"/>
      <c r="R333" s="111"/>
      <c r="T333" s="303"/>
      <c r="U333" s="357"/>
      <c r="V333" s="303"/>
      <c r="W333" s="358"/>
      <c r="X333" s="303"/>
      <c r="Y333" s="113"/>
      <c r="Z333" s="357"/>
      <c r="AA333" s="303"/>
      <c r="AB333" s="359"/>
      <c r="AC333" s="303"/>
      <c r="AD333" s="303"/>
      <c r="AE333" s="303"/>
      <c r="CO333" s="303"/>
      <c r="CQ333" s="351"/>
      <c r="CR333" s="351"/>
      <c r="CT333" s="351"/>
      <c r="CU333" s="351"/>
      <c r="CW333" s="351"/>
      <c r="CX333" s="351"/>
      <c r="CZ333" s="351"/>
      <c r="DA333" s="351"/>
      <c r="DC333" s="351"/>
      <c r="DD333" s="351"/>
      <c r="DG333" s="303"/>
      <c r="DH333" s="303"/>
      <c r="DJ333" s="145"/>
      <c r="DK333" s="145"/>
      <c r="DL333" s="267">
        <v>563</v>
      </c>
      <c r="DM333" s="268" t="s">
        <v>1422</v>
      </c>
      <c r="DN333" s="269">
        <v>5</v>
      </c>
      <c r="DO333" s="171"/>
    </row>
    <row r="334" spans="4:119" s="115" customFormat="1" x14ac:dyDescent="0.25">
      <c r="D334" s="351"/>
      <c r="E334" s="351"/>
      <c r="F334" s="355"/>
      <c r="G334" s="356"/>
      <c r="H334" s="356"/>
      <c r="I334" s="355"/>
      <c r="J334" s="356"/>
      <c r="K334" s="355"/>
      <c r="L334" s="355"/>
      <c r="M334" s="355"/>
      <c r="N334" s="355"/>
      <c r="O334" s="355"/>
      <c r="P334" s="114"/>
      <c r="Q334" s="111"/>
      <c r="R334" s="111"/>
      <c r="T334" s="303"/>
      <c r="U334" s="357"/>
      <c r="V334" s="303"/>
      <c r="W334" s="358"/>
      <c r="X334" s="303"/>
      <c r="Y334" s="113"/>
      <c r="Z334" s="357"/>
      <c r="AA334" s="303"/>
      <c r="AB334" s="359"/>
      <c r="AC334" s="303"/>
      <c r="AD334" s="303"/>
      <c r="AE334" s="303"/>
      <c r="CO334" s="303"/>
      <c r="CQ334" s="351"/>
      <c r="CR334" s="351"/>
      <c r="CT334" s="351"/>
      <c r="CU334" s="351"/>
      <c r="CW334" s="351"/>
      <c r="CX334" s="351"/>
      <c r="CZ334" s="351"/>
      <c r="DA334" s="351"/>
      <c r="DC334" s="351"/>
      <c r="DD334" s="351"/>
      <c r="DG334" s="303"/>
      <c r="DH334" s="303"/>
      <c r="DJ334" s="145"/>
      <c r="DK334" s="145"/>
      <c r="DL334" s="267">
        <v>564</v>
      </c>
      <c r="DM334" s="268" t="s">
        <v>1423</v>
      </c>
      <c r="DN334" s="269">
        <v>6</v>
      </c>
      <c r="DO334" s="171"/>
    </row>
    <row r="335" spans="4:119" s="115" customFormat="1" x14ac:dyDescent="0.25">
      <c r="D335" s="351"/>
      <c r="E335" s="351"/>
      <c r="F335" s="355"/>
      <c r="G335" s="356"/>
      <c r="H335" s="356"/>
      <c r="I335" s="355"/>
      <c r="J335" s="356"/>
      <c r="K335" s="355"/>
      <c r="L335" s="355"/>
      <c r="M335" s="355"/>
      <c r="N335" s="355"/>
      <c r="O335" s="355"/>
      <c r="P335" s="114"/>
      <c r="Q335" s="111"/>
      <c r="R335" s="111"/>
      <c r="T335" s="303"/>
      <c r="U335" s="357"/>
      <c r="V335" s="303"/>
      <c r="W335" s="358"/>
      <c r="X335" s="303"/>
      <c r="Y335" s="113"/>
      <c r="Z335" s="357"/>
      <c r="AA335" s="303"/>
      <c r="AB335" s="359"/>
      <c r="AC335" s="303"/>
      <c r="AD335" s="303"/>
      <c r="AE335" s="303"/>
      <c r="CO335" s="303"/>
      <c r="CQ335" s="351"/>
      <c r="CR335" s="351"/>
      <c r="CT335" s="351"/>
      <c r="CU335" s="351"/>
      <c r="CW335" s="351"/>
      <c r="CX335" s="351"/>
      <c r="CZ335" s="351"/>
      <c r="DA335" s="351"/>
      <c r="DC335" s="351"/>
      <c r="DD335" s="351"/>
      <c r="DG335" s="303"/>
      <c r="DH335" s="303"/>
      <c r="DJ335" s="145"/>
      <c r="DK335" s="145"/>
      <c r="DL335" s="267">
        <v>565</v>
      </c>
      <c r="DM335" s="268" t="s">
        <v>1424</v>
      </c>
      <c r="DN335" s="269">
        <v>7</v>
      </c>
      <c r="DO335" s="171"/>
    </row>
    <row r="336" spans="4:119" s="115" customFormat="1" x14ac:dyDescent="0.25">
      <c r="D336" s="351"/>
      <c r="E336" s="351"/>
      <c r="F336" s="355"/>
      <c r="G336" s="356"/>
      <c r="H336" s="356"/>
      <c r="I336" s="355"/>
      <c r="J336" s="356"/>
      <c r="K336" s="355"/>
      <c r="L336" s="355"/>
      <c r="M336" s="355"/>
      <c r="N336" s="355"/>
      <c r="O336" s="355"/>
      <c r="P336" s="114"/>
      <c r="Q336" s="111"/>
      <c r="R336" s="111"/>
      <c r="T336" s="303"/>
      <c r="U336" s="357"/>
      <c r="V336" s="303"/>
      <c r="W336" s="358"/>
      <c r="X336" s="303"/>
      <c r="Y336" s="113"/>
      <c r="Z336" s="357"/>
      <c r="AA336" s="303"/>
      <c r="AB336" s="359"/>
      <c r="AC336" s="303"/>
      <c r="AD336" s="303"/>
      <c r="AE336" s="303"/>
      <c r="CO336" s="303"/>
      <c r="CQ336" s="351"/>
      <c r="CR336" s="351"/>
      <c r="CT336" s="351"/>
      <c r="CU336" s="351"/>
      <c r="CW336" s="351"/>
      <c r="CX336" s="351"/>
      <c r="CZ336" s="351"/>
      <c r="DA336" s="351"/>
      <c r="DC336" s="351"/>
      <c r="DD336" s="351"/>
      <c r="DG336" s="303"/>
      <c r="DH336" s="303"/>
      <c r="DJ336" s="145"/>
      <c r="DK336" s="145"/>
      <c r="DL336" s="267">
        <v>566</v>
      </c>
      <c r="DM336" s="268" t="s">
        <v>1425</v>
      </c>
      <c r="DN336" s="269">
        <v>8</v>
      </c>
      <c r="DO336" s="171"/>
    </row>
    <row r="337" spans="4:119" s="115" customFormat="1" x14ac:dyDescent="0.25">
      <c r="D337" s="351"/>
      <c r="E337" s="351"/>
      <c r="F337" s="355"/>
      <c r="G337" s="356"/>
      <c r="H337" s="356"/>
      <c r="I337" s="355"/>
      <c r="J337" s="356"/>
      <c r="K337" s="355"/>
      <c r="L337" s="355"/>
      <c r="M337" s="355"/>
      <c r="N337" s="355"/>
      <c r="O337" s="355"/>
      <c r="P337" s="114"/>
      <c r="Q337" s="111"/>
      <c r="R337" s="111"/>
      <c r="T337" s="303"/>
      <c r="U337" s="357"/>
      <c r="V337" s="303"/>
      <c r="W337" s="358"/>
      <c r="X337" s="303"/>
      <c r="Y337" s="113"/>
      <c r="Z337" s="357"/>
      <c r="AA337" s="303"/>
      <c r="AB337" s="359"/>
      <c r="AC337" s="303"/>
      <c r="AD337" s="303"/>
      <c r="AE337" s="303"/>
      <c r="CO337" s="303"/>
      <c r="CQ337" s="351"/>
      <c r="CR337" s="351"/>
      <c r="CT337" s="351"/>
      <c r="CU337" s="351"/>
      <c r="CW337" s="351"/>
      <c r="CX337" s="351"/>
      <c r="CZ337" s="351"/>
      <c r="DA337" s="351"/>
      <c r="DC337" s="351"/>
      <c r="DD337" s="351"/>
      <c r="DG337" s="303"/>
      <c r="DH337" s="303"/>
      <c r="DJ337" s="145"/>
      <c r="DK337" s="145"/>
      <c r="DL337" s="267">
        <v>571</v>
      </c>
      <c r="DM337" s="268" t="s">
        <v>1</v>
      </c>
      <c r="DN337" s="269">
        <v>3</v>
      </c>
      <c r="DO337" s="171"/>
    </row>
    <row r="338" spans="4:119" s="115" customFormat="1" x14ac:dyDescent="0.25">
      <c r="D338" s="351"/>
      <c r="E338" s="351"/>
      <c r="F338" s="355"/>
      <c r="G338" s="356"/>
      <c r="H338" s="356"/>
      <c r="I338" s="355"/>
      <c r="J338" s="356"/>
      <c r="K338" s="355"/>
      <c r="L338" s="355"/>
      <c r="M338" s="355"/>
      <c r="N338" s="355"/>
      <c r="O338" s="355"/>
      <c r="P338" s="114"/>
      <c r="Q338" s="111"/>
      <c r="R338" s="111"/>
      <c r="T338" s="303"/>
      <c r="U338" s="357"/>
      <c r="V338" s="303"/>
      <c r="W338" s="358"/>
      <c r="X338" s="303"/>
      <c r="Y338" s="113"/>
      <c r="Z338" s="357"/>
      <c r="AA338" s="303"/>
      <c r="AB338" s="359"/>
      <c r="AC338" s="303"/>
      <c r="AD338" s="303"/>
      <c r="AE338" s="303"/>
      <c r="CO338" s="303"/>
      <c r="CQ338" s="351"/>
      <c r="CR338" s="351"/>
      <c r="CT338" s="351"/>
      <c r="CU338" s="351"/>
      <c r="CW338" s="351"/>
      <c r="CX338" s="351"/>
      <c r="CZ338" s="351"/>
      <c r="DA338" s="351"/>
      <c r="DC338" s="351"/>
      <c r="DD338" s="351"/>
      <c r="DG338" s="303"/>
      <c r="DH338" s="303"/>
      <c r="DJ338" s="145"/>
      <c r="DK338" s="145"/>
      <c r="DL338" s="267">
        <v>572</v>
      </c>
      <c r="DM338" s="268" t="s">
        <v>1426</v>
      </c>
      <c r="DN338" s="269">
        <v>4</v>
      </c>
      <c r="DO338" s="171"/>
    </row>
    <row r="339" spans="4:119" s="115" customFormat="1" x14ac:dyDescent="0.25">
      <c r="D339" s="351"/>
      <c r="E339" s="351"/>
      <c r="F339" s="355"/>
      <c r="G339" s="356"/>
      <c r="H339" s="356"/>
      <c r="I339" s="355"/>
      <c r="J339" s="356"/>
      <c r="K339" s="355"/>
      <c r="L339" s="355"/>
      <c r="M339" s="355"/>
      <c r="N339" s="355"/>
      <c r="O339" s="355"/>
      <c r="P339" s="114"/>
      <c r="Q339" s="111"/>
      <c r="R339" s="111"/>
      <c r="T339" s="303"/>
      <c r="U339" s="357"/>
      <c r="V339" s="303"/>
      <c r="W339" s="358"/>
      <c r="X339" s="303"/>
      <c r="Y339" s="113"/>
      <c r="Z339" s="357"/>
      <c r="AA339" s="303"/>
      <c r="AB339" s="359"/>
      <c r="AC339" s="303"/>
      <c r="AD339" s="303"/>
      <c r="AE339" s="303"/>
      <c r="CO339" s="303"/>
      <c r="CQ339" s="351"/>
      <c r="CR339" s="351"/>
      <c r="CT339" s="351"/>
      <c r="CU339" s="351"/>
      <c r="CW339" s="351"/>
      <c r="CX339" s="351"/>
      <c r="CZ339" s="351"/>
      <c r="DA339" s="351"/>
      <c r="DC339" s="351"/>
      <c r="DD339" s="351"/>
      <c r="DG339" s="303"/>
      <c r="DH339" s="303"/>
      <c r="DJ339" s="145"/>
      <c r="DK339" s="145"/>
      <c r="DL339" s="267">
        <v>573</v>
      </c>
      <c r="DM339" s="268" t="s">
        <v>1427</v>
      </c>
      <c r="DN339" s="269">
        <v>5</v>
      </c>
      <c r="DO339" s="171"/>
    </row>
    <row r="340" spans="4:119" s="115" customFormat="1" x14ac:dyDescent="0.25">
      <c r="D340" s="351"/>
      <c r="E340" s="351"/>
      <c r="F340" s="355"/>
      <c r="G340" s="356"/>
      <c r="H340" s="356"/>
      <c r="I340" s="355"/>
      <c r="J340" s="356"/>
      <c r="K340" s="355"/>
      <c r="L340" s="355"/>
      <c r="M340" s="355"/>
      <c r="N340" s="355"/>
      <c r="O340" s="355"/>
      <c r="P340" s="114"/>
      <c r="Q340" s="111"/>
      <c r="R340" s="111"/>
      <c r="T340" s="303"/>
      <c r="U340" s="357"/>
      <c r="V340" s="303"/>
      <c r="W340" s="358"/>
      <c r="X340" s="303"/>
      <c r="Y340" s="113"/>
      <c r="Z340" s="357"/>
      <c r="AA340" s="303"/>
      <c r="AB340" s="359"/>
      <c r="AC340" s="303"/>
      <c r="AD340" s="303"/>
      <c r="AE340" s="303"/>
      <c r="CO340" s="303"/>
      <c r="CQ340" s="351"/>
      <c r="CR340" s="351"/>
      <c r="CT340" s="351"/>
      <c r="CU340" s="351"/>
      <c r="CW340" s="351"/>
      <c r="CX340" s="351"/>
      <c r="CZ340" s="351"/>
      <c r="DA340" s="351"/>
      <c r="DC340" s="351"/>
      <c r="DD340" s="351"/>
      <c r="DG340" s="303"/>
      <c r="DH340" s="303"/>
      <c r="DJ340" s="145"/>
      <c r="DK340" s="145"/>
      <c r="DL340" s="267">
        <v>574</v>
      </c>
      <c r="DM340" s="268" t="s">
        <v>1428</v>
      </c>
      <c r="DN340" s="269">
        <v>6</v>
      </c>
      <c r="DO340" s="171"/>
    </row>
    <row r="341" spans="4:119" s="115" customFormat="1" x14ac:dyDescent="0.25">
      <c r="D341" s="351"/>
      <c r="E341" s="351"/>
      <c r="F341" s="355"/>
      <c r="G341" s="356"/>
      <c r="H341" s="356"/>
      <c r="I341" s="355"/>
      <c r="J341" s="356"/>
      <c r="K341" s="355"/>
      <c r="L341" s="355"/>
      <c r="M341" s="355"/>
      <c r="N341" s="355"/>
      <c r="O341" s="355"/>
      <c r="P341" s="114"/>
      <c r="Q341" s="111"/>
      <c r="R341" s="111"/>
      <c r="T341" s="303"/>
      <c r="U341" s="357"/>
      <c r="V341" s="303"/>
      <c r="W341" s="358"/>
      <c r="X341" s="303"/>
      <c r="Y341" s="113"/>
      <c r="Z341" s="357"/>
      <c r="AA341" s="303"/>
      <c r="AB341" s="359"/>
      <c r="AC341" s="303"/>
      <c r="AD341" s="303"/>
      <c r="AE341" s="303"/>
      <c r="CO341" s="303"/>
      <c r="CQ341" s="351"/>
      <c r="CR341" s="351"/>
      <c r="CT341" s="351"/>
      <c r="CU341" s="351"/>
      <c r="CW341" s="351"/>
      <c r="CX341" s="351"/>
      <c r="CZ341" s="351"/>
      <c r="DA341" s="351"/>
      <c r="DC341" s="351"/>
      <c r="DD341" s="351"/>
      <c r="DG341" s="303"/>
      <c r="DH341" s="303"/>
      <c r="DJ341" s="145"/>
      <c r="DK341" s="145"/>
      <c r="DL341" s="267">
        <v>575</v>
      </c>
      <c r="DM341" s="268" t="s">
        <v>1429</v>
      </c>
      <c r="DN341" s="269">
        <v>7</v>
      </c>
      <c r="DO341" s="171"/>
    </row>
    <row r="342" spans="4:119" s="115" customFormat="1" x14ac:dyDescent="0.25">
      <c r="D342" s="351"/>
      <c r="E342" s="351"/>
      <c r="F342" s="355"/>
      <c r="G342" s="356"/>
      <c r="H342" s="356"/>
      <c r="I342" s="355"/>
      <c r="J342" s="356"/>
      <c r="K342" s="355"/>
      <c r="L342" s="355"/>
      <c r="M342" s="355"/>
      <c r="N342" s="355"/>
      <c r="O342" s="355"/>
      <c r="P342" s="114"/>
      <c r="Q342" s="111"/>
      <c r="R342" s="111"/>
      <c r="T342" s="303"/>
      <c r="U342" s="357"/>
      <c r="V342" s="303"/>
      <c r="W342" s="358"/>
      <c r="X342" s="303"/>
      <c r="Y342" s="113"/>
      <c r="Z342" s="357"/>
      <c r="AA342" s="303"/>
      <c r="AB342" s="359"/>
      <c r="AC342" s="303"/>
      <c r="AD342" s="303"/>
      <c r="AE342" s="303"/>
      <c r="CO342" s="303"/>
      <c r="CQ342" s="351"/>
      <c r="CR342" s="351"/>
      <c r="CT342" s="351"/>
      <c r="CU342" s="351"/>
      <c r="CW342" s="351"/>
      <c r="CX342" s="351"/>
      <c r="CZ342" s="351"/>
      <c r="DA342" s="351"/>
      <c r="DC342" s="351"/>
      <c r="DD342" s="351"/>
      <c r="DG342" s="303"/>
      <c r="DH342" s="303"/>
      <c r="DJ342" s="145"/>
      <c r="DK342" s="145"/>
      <c r="DL342" s="267">
        <v>576</v>
      </c>
      <c r="DM342" s="268" t="s">
        <v>6</v>
      </c>
      <c r="DN342" s="269">
        <v>8</v>
      </c>
      <c r="DO342" s="171"/>
    </row>
    <row r="343" spans="4:119" s="115" customFormat="1" x14ac:dyDescent="0.25">
      <c r="D343" s="351"/>
      <c r="E343" s="351"/>
      <c r="F343" s="355"/>
      <c r="G343" s="356"/>
      <c r="H343" s="356"/>
      <c r="I343" s="355"/>
      <c r="J343" s="356"/>
      <c r="K343" s="355"/>
      <c r="L343" s="355"/>
      <c r="M343" s="355"/>
      <c r="N343" s="355"/>
      <c r="O343" s="355"/>
      <c r="P343" s="114"/>
      <c r="Q343" s="111"/>
      <c r="R343" s="111"/>
      <c r="T343" s="303"/>
      <c r="U343" s="357"/>
      <c r="V343" s="303"/>
      <c r="W343" s="358"/>
      <c r="X343" s="303"/>
      <c r="Y343" s="113"/>
      <c r="Z343" s="357"/>
      <c r="AA343" s="303"/>
      <c r="AB343" s="359"/>
      <c r="AC343" s="303"/>
      <c r="AD343" s="303"/>
      <c r="AE343" s="303"/>
      <c r="CO343" s="303"/>
      <c r="CQ343" s="351"/>
      <c r="CR343" s="351"/>
      <c r="CT343" s="351"/>
      <c r="CU343" s="351"/>
      <c r="CW343" s="351"/>
      <c r="CX343" s="351"/>
      <c r="CZ343" s="351"/>
      <c r="DA343" s="351"/>
      <c r="DC343" s="351"/>
      <c r="DD343" s="351"/>
      <c r="DG343" s="303"/>
      <c r="DH343" s="303"/>
      <c r="DJ343" s="145"/>
      <c r="DK343" s="145"/>
      <c r="DL343" s="267">
        <v>577</v>
      </c>
      <c r="DM343" s="268" t="s">
        <v>7</v>
      </c>
      <c r="DN343" s="271"/>
      <c r="DO343" s="171"/>
    </row>
    <row r="344" spans="4:119" s="115" customFormat="1" x14ac:dyDescent="0.25">
      <c r="D344" s="351"/>
      <c r="E344" s="351"/>
      <c r="F344" s="355"/>
      <c r="G344" s="356"/>
      <c r="H344" s="356"/>
      <c r="I344" s="355"/>
      <c r="J344" s="356"/>
      <c r="K344" s="355"/>
      <c r="L344" s="355"/>
      <c r="M344" s="355"/>
      <c r="N344" s="355"/>
      <c r="O344" s="355"/>
      <c r="P344" s="114"/>
      <c r="Q344" s="111"/>
      <c r="R344" s="111"/>
      <c r="T344" s="303"/>
      <c r="U344" s="357"/>
      <c r="V344" s="303"/>
      <c r="W344" s="358"/>
      <c r="X344" s="303"/>
      <c r="Y344" s="113"/>
      <c r="Z344" s="357"/>
      <c r="AA344" s="303"/>
      <c r="AB344" s="359"/>
      <c r="AC344" s="303"/>
      <c r="AD344" s="303"/>
      <c r="AE344" s="303"/>
      <c r="CO344" s="303"/>
      <c r="CQ344" s="351"/>
      <c r="CR344" s="351"/>
      <c r="CT344" s="351"/>
      <c r="CU344" s="351"/>
      <c r="CW344" s="351"/>
      <c r="CX344" s="351"/>
      <c r="CZ344" s="351"/>
      <c r="DA344" s="351"/>
      <c r="DC344" s="351"/>
      <c r="DD344" s="351"/>
      <c r="DG344" s="303"/>
      <c r="DH344" s="303"/>
      <c r="DJ344" s="145"/>
      <c r="DK344" s="145"/>
      <c r="DL344" s="267">
        <v>578</v>
      </c>
      <c r="DM344" s="268" t="s">
        <v>8</v>
      </c>
      <c r="DN344" s="269">
        <v>7</v>
      </c>
      <c r="DO344" s="171"/>
    </row>
    <row r="345" spans="4:119" s="115" customFormat="1" x14ac:dyDescent="0.25">
      <c r="D345" s="351"/>
      <c r="E345" s="351"/>
      <c r="F345" s="355"/>
      <c r="G345" s="356"/>
      <c r="H345" s="356"/>
      <c r="I345" s="355"/>
      <c r="J345" s="356"/>
      <c r="K345" s="355"/>
      <c r="L345" s="355"/>
      <c r="M345" s="355"/>
      <c r="N345" s="355"/>
      <c r="O345" s="355"/>
      <c r="P345" s="114"/>
      <c r="Q345" s="111"/>
      <c r="R345" s="111"/>
      <c r="T345" s="303"/>
      <c r="U345" s="357"/>
      <c r="V345" s="303"/>
      <c r="W345" s="358"/>
      <c r="X345" s="303"/>
      <c r="Y345" s="113"/>
      <c r="Z345" s="357"/>
      <c r="AA345" s="303"/>
      <c r="AB345" s="359"/>
      <c r="AC345" s="303"/>
      <c r="AD345" s="303"/>
      <c r="AE345" s="303"/>
      <c r="CO345" s="303"/>
      <c r="CQ345" s="351"/>
      <c r="CR345" s="351"/>
      <c r="CT345" s="351"/>
      <c r="CU345" s="351"/>
      <c r="CW345" s="351"/>
      <c r="CX345" s="351"/>
      <c r="CZ345" s="351"/>
      <c r="DA345" s="351"/>
      <c r="DC345" s="351"/>
      <c r="DD345" s="351"/>
      <c r="DG345" s="303"/>
      <c r="DH345" s="303"/>
      <c r="DJ345" s="145"/>
      <c r="DK345" s="145"/>
      <c r="DL345" s="267">
        <v>580</v>
      </c>
      <c r="DM345" s="268" t="s">
        <v>9</v>
      </c>
      <c r="DN345" s="269">
        <v>2</v>
      </c>
      <c r="DO345" s="171"/>
    </row>
    <row r="346" spans="4:119" s="115" customFormat="1" x14ac:dyDescent="0.25">
      <c r="D346" s="351"/>
      <c r="E346" s="351"/>
      <c r="F346" s="355"/>
      <c r="G346" s="356"/>
      <c r="H346" s="356"/>
      <c r="I346" s="355"/>
      <c r="J346" s="356"/>
      <c r="K346" s="355"/>
      <c r="L346" s="355"/>
      <c r="M346" s="355"/>
      <c r="N346" s="355"/>
      <c r="O346" s="355"/>
      <c r="P346" s="114"/>
      <c r="Q346" s="111"/>
      <c r="R346" s="111"/>
      <c r="T346" s="303"/>
      <c r="U346" s="357"/>
      <c r="V346" s="303"/>
      <c r="W346" s="358"/>
      <c r="X346" s="303"/>
      <c r="Y346" s="113"/>
      <c r="Z346" s="357"/>
      <c r="AA346" s="303"/>
      <c r="AB346" s="359"/>
      <c r="AC346" s="303"/>
      <c r="AD346" s="303"/>
      <c r="AE346" s="303"/>
      <c r="CO346" s="303"/>
      <c r="CQ346" s="351"/>
      <c r="CR346" s="351"/>
      <c r="CT346" s="351"/>
      <c r="CU346" s="351"/>
      <c r="CW346" s="351"/>
      <c r="CX346" s="351"/>
      <c r="CZ346" s="351"/>
      <c r="DA346" s="351"/>
      <c r="DC346" s="351"/>
      <c r="DD346" s="351"/>
      <c r="DG346" s="303"/>
      <c r="DH346" s="303"/>
      <c r="DJ346" s="145"/>
      <c r="DK346" s="145"/>
      <c r="DL346" s="267">
        <v>581</v>
      </c>
      <c r="DM346" s="268" t="s">
        <v>10</v>
      </c>
      <c r="DN346" s="269">
        <v>3</v>
      </c>
      <c r="DO346" s="171"/>
    </row>
    <row r="347" spans="4:119" s="115" customFormat="1" x14ac:dyDescent="0.25">
      <c r="D347" s="351"/>
      <c r="E347" s="351"/>
      <c r="F347" s="355"/>
      <c r="G347" s="356"/>
      <c r="H347" s="356"/>
      <c r="I347" s="355"/>
      <c r="J347" s="356"/>
      <c r="K347" s="355"/>
      <c r="L347" s="355"/>
      <c r="M347" s="355"/>
      <c r="N347" s="355"/>
      <c r="O347" s="355"/>
      <c r="P347" s="114"/>
      <c r="Q347" s="111"/>
      <c r="R347" s="111"/>
      <c r="T347" s="303"/>
      <c r="U347" s="357"/>
      <c r="V347" s="303"/>
      <c r="W347" s="358"/>
      <c r="X347" s="303"/>
      <c r="Y347" s="113"/>
      <c r="Z347" s="357"/>
      <c r="AA347" s="303"/>
      <c r="AB347" s="359"/>
      <c r="AC347" s="303"/>
      <c r="AD347" s="303"/>
      <c r="AE347" s="303"/>
      <c r="CO347" s="303"/>
      <c r="CQ347" s="351"/>
      <c r="CR347" s="351"/>
      <c r="CT347" s="351"/>
      <c r="CU347" s="351"/>
      <c r="CW347" s="351"/>
      <c r="CX347" s="351"/>
      <c r="CZ347" s="351"/>
      <c r="DA347" s="351"/>
      <c r="DC347" s="351"/>
      <c r="DD347" s="351"/>
      <c r="DG347" s="303"/>
      <c r="DH347" s="303"/>
      <c r="DJ347" s="145"/>
      <c r="DK347" s="145"/>
      <c r="DL347" s="267">
        <v>582</v>
      </c>
      <c r="DM347" s="268" t="s">
        <v>11</v>
      </c>
      <c r="DN347" s="269">
        <v>4</v>
      </c>
      <c r="DO347" s="171"/>
    </row>
    <row r="348" spans="4:119" s="115" customFormat="1" x14ac:dyDescent="0.25">
      <c r="D348" s="351"/>
      <c r="E348" s="351"/>
      <c r="F348" s="355"/>
      <c r="G348" s="356"/>
      <c r="H348" s="356"/>
      <c r="I348" s="355"/>
      <c r="J348" s="356"/>
      <c r="K348" s="355"/>
      <c r="L348" s="355"/>
      <c r="M348" s="355"/>
      <c r="N348" s="355"/>
      <c r="O348" s="355"/>
      <c r="P348" s="114"/>
      <c r="Q348" s="111"/>
      <c r="R348" s="111"/>
      <c r="T348" s="303"/>
      <c r="U348" s="357"/>
      <c r="V348" s="303"/>
      <c r="W348" s="358"/>
      <c r="X348" s="303"/>
      <c r="Y348" s="113"/>
      <c r="Z348" s="357"/>
      <c r="AA348" s="303"/>
      <c r="AB348" s="359"/>
      <c r="AC348" s="303"/>
      <c r="AD348" s="303"/>
      <c r="AE348" s="303"/>
      <c r="CO348" s="303"/>
      <c r="CQ348" s="351"/>
      <c r="CR348" s="351"/>
      <c r="CT348" s="351"/>
      <c r="CU348" s="351"/>
      <c r="CW348" s="351"/>
      <c r="CX348" s="351"/>
      <c r="CZ348" s="351"/>
      <c r="DA348" s="351"/>
      <c r="DC348" s="351"/>
      <c r="DD348" s="351"/>
      <c r="DG348" s="303"/>
      <c r="DH348" s="303"/>
      <c r="DJ348" s="145"/>
      <c r="DK348" s="145"/>
      <c r="DL348" s="267">
        <v>583</v>
      </c>
      <c r="DM348" s="268" t="s">
        <v>12</v>
      </c>
      <c r="DN348" s="269">
        <v>4</v>
      </c>
      <c r="DO348" s="171"/>
    </row>
    <row r="349" spans="4:119" s="115" customFormat="1" x14ac:dyDescent="0.25">
      <c r="D349" s="351"/>
      <c r="E349" s="351"/>
      <c r="F349" s="355"/>
      <c r="G349" s="356"/>
      <c r="H349" s="356"/>
      <c r="I349" s="355"/>
      <c r="J349" s="356"/>
      <c r="K349" s="355"/>
      <c r="L349" s="355"/>
      <c r="M349" s="355"/>
      <c r="N349" s="355"/>
      <c r="O349" s="355"/>
      <c r="P349" s="114"/>
      <c r="Q349" s="111"/>
      <c r="R349" s="111"/>
      <c r="T349" s="303"/>
      <c r="U349" s="357"/>
      <c r="V349" s="303"/>
      <c r="W349" s="358"/>
      <c r="X349" s="303"/>
      <c r="Y349" s="113"/>
      <c r="Z349" s="357"/>
      <c r="AA349" s="303"/>
      <c r="AB349" s="359"/>
      <c r="AC349" s="303"/>
      <c r="AD349" s="303"/>
      <c r="AE349" s="303"/>
      <c r="CO349" s="303"/>
      <c r="CQ349" s="351"/>
      <c r="CR349" s="351"/>
      <c r="CT349" s="351"/>
      <c r="CU349" s="351"/>
      <c r="CW349" s="351"/>
      <c r="CX349" s="351"/>
      <c r="CZ349" s="351"/>
      <c r="DA349" s="351"/>
      <c r="DC349" s="351"/>
      <c r="DD349" s="351"/>
      <c r="DG349" s="303"/>
      <c r="DH349" s="303"/>
      <c r="DJ349" s="145"/>
      <c r="DK349" s="145"/>
      <c r="DL349" s="267">
        <v>584</v>
      </c>
      <c r="DM349" s="268" t="s">
        <v>13</v>
      </c>
      <c r="DN349" s="269">
        <v>5</v>
      </c>
      <c r="DO349" s="171"/>
    </row>
    <row r="350" spans="4:119" s="115" customFormat="1" x14ac:dyDescent="0.25">
      <c r="D350" s="351"/>
      <c r="E350" s="351"/>
      <c r="F350" s="355"/>
      <c r="G350" s="356"/>
      <c r="H350" s="356"/>
      <c r="I350" s="355"/>
      <c r="J350" s="356"/>
      <c r="K350" s="355"/>
      <c r="L350" s="355"/>
      <c r="M350" s="355"/>
      <c r="N350" s="355"/>
      <c r="O350" s="355"/>
      <c r="P350" s="114"/>
      <c r="Q350" s="111"/>
      <c r="R350" s="111"/>
      <c r="T350" s="303"/>
      <c r="U350" s="357"/>
      <c r="V350" s="303"/>
      <c r="W350" s="358"/>
      <c r="X350" s="303"/>
      <c r="Y350" s="113"/>
      <c r="Z350" s="357"/>
      <c r="AA350" s="303"/>
      <c r="AB350" s="359"/>
      <c r="AC350" s="303"/>
      <c r="AD350" s="303"/>
      <c r="AE350" s="303"/>
      <c r="CO350" s="303"/>
      <c r="CQ350" s="351"/>
      <c r="CR350" s="351"/>
      <c r="CT350" s="351"/>
      <c r="CU350" s="351"/>
      <c r="CW350" s="351"/>
      <c r="CX350" s="351"/>
      <c r="CZ350" s="351"/>
      <c r="DA350" s="351"/>
      <c r="DC350" s="351"/>
      <c r="DD350" s="351"/>
      <c r="DG350" s="303"/>
      <c r="DH350" s="303"/>
      <c r="DJ350" s="145"/>
      <c r="DK350" s="145"/>
      <c r="DL350" s="267">
        <v>585</v>
      </c>
      <c r="DM350" s="268" t="s">
        <v>14</v>
      </c>
      <c r="DN350" s="269">
        <v>6</v>
      </c>
      <c r="DO350" s="171"/>
    </row>
    <row r="351" spans="4:119" s="115" customFormat="1" x14ac:dyDescent="0.25">
      <c r="D351" s="351"/>
      <c r="E351" s="351"/>
      <c r="F351" s="355"/>
      <c r="G351" s="356"/>
      <c r="H351" s="356"/>
      <c r="I351" s="355"/>
      <c r="J351" s="356"/>
      <c r="K351" s="355"/>
      <c r="L351" s="355"/>
      <c r="M351" s="355"/>
      <c r="N351" s="355"/>
      <c r="O351" s="355"/>
      <c r="P351" s="114"/>
      <c r="Q351" s="111"/>
      <c r="R351" s="111"/>
      <c r="T351" s="303"/>
      <c r="U351" s="357"/>
      <c r="V351" s="303"/>
      <c r="W351" s="358"/>
      <c r="X351" s="303"/>
      <c r="Y351" s="113"/>
      <c r="Z351" s="357"/>
      <c r="AA351" s="303"/>
      <c r="AB351" s="359"/>
      <c r="AC351" s="303"/>
      <c r="AD351" s="303"/>
      <c r="AE351" s="303"/>
      <c r="CO351" s="303"/>
      <c r="CQ351" s="351"/>
      <c r="CR351" s="351"/>
      <c r="CT351" s="351"/>
      <c r="CU351" s="351"/>
      <c r="CW351" s="351"/>
      <c r="CX351" s="351"/>
      <c r="CZ351" s="351"/>
      <c r="DA351" s="351"/>
      <c r="DC351" s="351"/>
      <c r="DD351" s="351"/>
      <c r="DG351" s="303"/>
      <c r="DH351" s="303"/>
      <c r="DJ351" s="145"/>
      <c r="DK351" s="145"/>
      <c r="DL351" s="267">
        <v>586</v>
      </c>
      <c r="DM351" s="268" t="s">
        <v>1430</v>
      </c>
      <c r="DN351" s="269">
        <v>7</v>
      </c>
      <c r="DO351" s="171"/>
    </row>
    <row r="352" spans="4:119" s="115" customFormat="1" x14ac:dyDescent="0.25">
      <c r="D352" s="351"/>
      <c r="E352" s="351"/>
      <c r="F352" s="355"/>
      <c r="G352" s="356"/>
      <c r="H352" s="356"/>
      <c r="I352" s="355"/>
      <c r="J352" s="356"/>
      <c r="K352" s="355"/>
      <c r="L352" s="355"/>
      <c r="M352" s="355"/>
      <c r="N352" s="355"/>
      <c r="O352" s="355"/>
      <c r="P352" s="114"/>
      <c r="Q352" s="111"/>
      <c r="R352" s="111"/>
      <c r="T352" s="303"/>
      <c r="U352" s="357"/>
      <c r="V352" s="303"/>
      <c r="W352" s="358"/>
      <c r="X352" s="303"/>
      <c r="Y352" s="113"/>
      <c r="Z352" s="357"/>
      <c r="AA352" s="303"/>
      <c r="AB352" s="359"/>
      <c r="AC352" s="303"/>
      <c r="AD352" s="303"/>
      <c r="AE352" s="303"/>
      <c r="CO352" s="303"/>
      <c r="CQ352" s="351"/>
      <c r="CR352" s="351"/>
      <c r="CT352" s="351"/>
      <c r="CU352" s="351"/>
      <c r="CW352" s="351"/>
      <c r="CX352" s="351"/>
      <c r="CZ352" s="351"/>
      <c r="DA352" s="351"/>
      <c r="DC352" s="351"/>
      <c r="DD352" s="351"/>
      <c r="DG352" s="303"/>
      <c r="DH352" s="303"/>
      <c r="DJ352" s="145"/>
      <c r="DK352" s="145"/>
      <c r="DL352" s="267">
        <v>587</v>
      </c>
      <c r="DM352" s="268" t="s">
        <v>1431</v>
      </c>
      <c r="DN352" s="269">
        <v>8</v>
      </c>
      <c r="DO352" s="171"/>
    </row>
    <row r="353" spans="4:119" s="115" customFormat="1" x14ac:dyDescent="0.25">
      <c r="D353" s="351"/>
      <c r="E353" s="351"/>
      <c r="F353" s="355"/>
      <c r="G353" s="356"/>
      <c r="H353" s="356"/>
      <c r="I353" s="355"/>
      <c r="J353" s="356"/>
      <c r="K353" s="355"/>
      <c r="L353" s="355"/>
      <c r="M353" s="355"/>
      <c r="N353" s="355"/>
      <c r="O353" s="355"/>
      <c r="P353" s="114"/>
      <c r="Q353" s="111"/>
      <c r="R353" s="111"/>
      <c r="T353" s="303"/>
      <c r="U353" s="357"/>
      <c r="V353" s="303"/>
      <c r="W353" s="358"/>
      <c r="X353" s="303"/>
      <c r="Y353" s="113"/>
      <c r="Z353" s="357"/>
      <c r="AA353" s="303"/>
      <c r="AB353" s="359"/>
      <c r="AC353" s="303"/>
      <c r="AD353" s="303"/>
      <c r="AE353" s="303"/>
      <c r="CO353" s="303"/>
      <c r="CQ353" s="351"/>
      <c r="CR353" s="351"/>
      <c r="CT353" s="351"/>
      <c r="CU353" s="351"/>
      <c r="CW353" s="351"/>
      <c r="CX353" s="351"/>
      <c r="CZ353" s="351"/>
      <c r="DA353" s="351"/>
      <c r="DC353" s="351"/>
      <c r="DD353" s="351"/>
      <c r="DG353" s="303"/>
      <c r="DH353" s="303"/>
      <c r="DJ353" s="145"/>
      <c r="DK353" s="145"/>
      <c r="DL353" s="267">
        <v>590</v>
      </c>
      <c r="DM353" s="268" t="s">
        <v>846</v>
      </c>
      <c r="DN353" s="269">
        <v>7</v>
      </c>
      <c r="DO353" s="171"/>
    </row>
    <row r="354" spans="4:119" s="115" customFormat="1" x14ac:dyDescent="0.25">
      <c r="D354" s="351"/>
      <c r="E354" s="351"/>
      <c r="F354" s="355"/>
      <c r="G354" s="356"/>
      <c r="H354" s="356"/>
      <c r="I354" s="355"/>
      <c r="J354" s="356"/>
      <c r="K354" s="355"/>
      <c r="L354" s="355"/>
      <c r="M354" s="355"/>
      <c r="N354" s="355"/>
      <c r="O354" s="355"/>
      <c r="P354" s="114"/>
      <c r="Q354" s="111"/>
      <c r="R354" s="111"/>
      <c r="T354" s="303"/>
      <c r="U354" s="357"/>
      <c r="V354" s="303"/>
      <c r="W354" s="358"/>
      <c r="X354" s="303"/>
      <c r="Y354" s="113"/>
      <c r="Z354" s="357"/>
      <c r="AA354" s="303"/>
      <c r="AB354" s="359"/>
      <c r="AC354" s="303"/>
      <c r="AD354" s="303"/>
      <c r="AE354" s="303"/>
      <c r="CO354" s="303"/>
      <c r="CQ354" s="351"/>
      <c r="CR354" s="351"/>
      <c r="CT354" s="351"/>
      <c r="CU354" s="351"/>
      <c r="CW354" s="351"/>
      <c r="CX354" s="351"/>
      <c r="CZ354" s="351"/>
      <c r="DA354" s="351"/>
      <c r="DC354" s="351"/>
      <c r="DD354" s="351"/>
      <c r="DG354" s="303"/>
      <c r="DH354" s="303"/>
      <c r="DJ354" s="145"/>
      <c r="DK354" s="145"/>
      <c r="DL354" s="267">
        <v>591</v>
      </c>
      <c r="DM354" s="268" t="s">
        <v>17</v>
      </c>
      <c r="DN354" s="269">
        <v>8</v>
      </c>
      <c r="DO354" s="171"/>
    </row>
    <row r="355" spans="4:119" s="115" customFormat="1" x14ac:dyDescent="0.25">
      <c r="D355" s="351"/>
      <c r="E355" s="351"/>
      <c r="F355" s="355"/>
      <c r="G355" s="356"/>
      <c r="H355" s="356"/>
      <c r="I355" s="355"/>
      <c r="J355" s="356"/>
      <c r="K355" s="355"/>
      <c r="L355" s="355"/>
      <c r="M355" s="355"/>
      <c r="N355" s="355"/>
      <c r="O355" s="355"/>
      <c r="P355" s="114"/>
      <c r="Q355" s="111"/>
      <c r="R355" s="111"/>
      <c r="T355" s="303"/>
      <c r="U355" s="357"/>
      <c r="V355" s="303"/>
      <c r="W355" s="358"/>
      <c r="X355" s="303"/>
      <c r="Y355" s="113"/>
      <c r="Z355" s="357"/>
      <c r="AA355" s="303"/>
      <c r="AB355" s="359"/>
      <c r="AC355" s="303"/>
      <c r="AD355" s="303"/>
      <c r="AE355" s="303"/>
      <c r="CO355" s="303"/>
      <c r="CQ355" s="351"/>
      <c r="CR355" s="351"/>
      <c r="CT355" s="351"/>
      <c r="CU355" s="351"/>
      <c r="CW355" s="351"/>
      <c r="CX355" s="351"/>
      <c r="CZ355" s="351"/>
      <c r="DA355" s="351"/>
      <c r="DC355" s="351"/>
      <c r="DD355" s="351"/>
      <c r="DG355" s="303"/>
      <c r="DH355" s="303"/>
      <c r="DJ355" s="145"/>
      <c r="DK355" s="145"/>
      <c r="DL355" s="267">
        <v>592</v>
      </c>
      <c r="DM355" s="268" t="s">
        <v>18</v>
      </c>
      <c r="DN355" s="269">
        <v>9</v>
      </c>
      <c r="DO355" s="171"/>
    </row>
    <row r="356" spans="4:119" s="115" customFormat="1" x14ac:dyDescent="0.25">
      <c r="D356" s="351"/>
      <c r="E356" s="351"/>
      <c r="F356" s="355"/>
      <c r="G356" s="356"/>
      <c r="H356" s="356"/>
      <c r="I356" s="355"/>
      <c r="J356" s="356"/>
      <c r="K356" s="355"/>
      <c r="L356" s="355"/>
      <c r="M356" s="355"/>
      <c r="N356" s="355"/>
      <c r="O356" s="355"/>
      <c r="P356" s="114"/>
      <c r="Q356" s="111"/>
      <c r="R356" s="111"/>
      <c r="T356" s="303"/>
      <c r="U356" s="357"/>
      <c r="V356" s="303"/>
      <c r="W356" s="358"/>
      <c r="X356" s="303"/>
      <c r="Y356" s="113"/>
      <c r="Z356" s="357"/>
      <c r="AA356" s="303"/>
      <c r="AB356" s="359"/>
      <c r="AC356" s="303"/>
      <c r="AD356" s="303"/>
      <c r="AE356" s="303"/>
      <c r="CO356" s="303"/>
      <c r="CQ356" s="351"/>
      <c r="CR356" s="351"/>
      <c r="CT356" s="351"/>
      <c r="CU356" s="351"/>
      <c r="CW356" s="351"/>
      <c r="CX356" s="351"/>
      <c r="CZ356" s="351"/>
      <c r="DA356" s="351"/>
      <c r="DC356" s="351"/>
      <c r="DD356" s="351"/>
      <c r="DG356" s="303"/>
      <c r="DH356" s="303"/>
      <c r="DJ356" s="145"/>
      <c r="DK356" s="145"/>
      <c r="DL356" s="267">
        <v>593</v>
      </c>
      <c r="DM356" s="268" t="s">
        <v>19</v>
      </c>
      <c r="DN356" s="269">
        <v>10</v>
      </c>
      <c r="DO356" s="171"/>
    </row>
    <row r="357" spans="4:119" s="115" customFormat="1" x14ac:dyDescent="0.25">
      <c r="D357" s="351"/>
      <c r="E357" s="351"/>
      <c r="F357" s="355"/>
      <c r="G357" s="356"/>
      <c r="H357" s="356"/>
      <c r="I357" s="355"/>
      <c r="J357" s="356"/>
      <c r="K357" s="355"/>
      <c r="L357" s="355"/>
      <c r="M357" s="355"/>
      <c r="N357" s="355"/>
      <c r="O357" s="355"/>
      <c r="P357" s="114"/>
      <c r="Q357" s="111"/>
      <c r="R357" s="111"/>
      <c r="T357" s="303"/>
      <c r="U357" s="357"/>
      <c r="V357" s="303"/>
      <c r="W357" s="358"/>
      <c r="X357" s="303"/>
      <c r="Y357" s="113"/>
      <c r="Z357" s="357"/>
      <c r="AA357" s="303"/>
      <c r="AB357" s="359"/>
      <c r="AC357" s="303"/>
      <c r="AD357" s="303"/>
      <c r="AE357" s="303"/>
      <c r="CO357" s="303"/>
      <c r="CQ357" s="351"/>
      <c r="CR357" s="351"/>
      <c r="CT357" s="351"/>
      <c r="CU357" s="351"/>
      <c r="CW357" s="351"/>
      <c r="CX357" s="351"/>
      <c r="CZ357" s="351"/>
      <c r="DA357" s="351"/>
      <c r="DC357" s="351"/>
      <c r="DD357" s="351"/>
      <c r="DG357" s="303"/>
      <c r="DH357" s="303"/>
      <c r="DJ357" s="145"/>
      <c r="DK357" s="145"/>
      <c r="DL357" s="267">
        <v>594</v>
      </c>
      <c r="DM357" s="268" t="s">
        <v>20</v>
      </c>
      <c r="DN357" s="269">
        <v>11</v>
      </c>
      <c r="DO357" s="171"/>
    </row>
    <row r="358" spans="4:119" s="115" customFormat="1" x14ac:dyDescent="0.25">
      <c r="D358" s="351"/>
      <c r="E358" s="351"/>
      <c r="F358" s="355"/>
      <c r="G358" s="356"/>
      <c r="H358" s="356"/>
      <c r="I358" s="355"/>
      <c r="J358" s="356"/>
      <c r="K358" s="355"/>
      <c r="L358" s="355"/>
      <c r="M358" s="355"/>
      <c r="N358" s="355"/>
      <c r="O358" s="355"/>
      <c r="P358" s="114"/>
      <c r="Q358" s="111"/>
      <c r="R358" s="111"/>
      <c r="T358" s="303"/>
      <c r="U358" s="357"/>
      <c r="V358" s="303"/>
      <c r="W358" s="358"/>
      <c r="X358" s="303"/>
      <c r="Y358" s="113"/>
      <c r="Z358" s="357"/>
      <c r="AA358" s="303"/>
      <c r="AB358" s="359"/>
      <c r="AC358" s="303"/>
      <c r="AD358" s="303"/>
      <c r="AE358" s="303"/>
      <c r="CO358" s="303"/>
      <c r="CQ358" s="351"/>
      <c r="CR358" s="351"/>
      <c r="CT358" s="351"/>
      <c r="CU358" s="351"/>
      <c r="CW358" s="351"/>
      <c r="CX358" s="351"/>
      <c r="CZ358" s="351"/>
      <c r="DA358" s="351"/>
      <c r="DC358" s="351"/>
      <c r="DD358" s="351"/>
      <c r="DG358" s="303"/>
      <c r="DH358" s="303"/>
      <c r="DJ358" s="145"/>
      <c r="DK358" s="145"/>
      <c r="DL358" s="267">
        <v>601</v>
      </c>
      <c r="DM358" s="268" t="s">
        <v>1432</v>
      </c>
      <c r="DN358" s="269">
        <v>4</v>
      </c>
      <c r="DO358" s="171"/>
    </row>
    <row r="359" spans="4:119" s="115" customFormat="1" x14ac:dyDescent="0.25">
      <c r="D359" s="351"/>
      <c r="E359" s="351"/>
      <c r="F359" s="355"/>
      <c r="G359" s="356"/>
      <c r="H359" s="356"/>
      <c r="I359" s="355"/>
      <c r="J359" s="356"/>
      <c r="K359" s="355"/>
      <c r="L359" s="355"/>
      <c r="M359" s="355"/>
      <c r="N359" s="355"/>
      <c r="O359" s="355"/>
      <c r="P359" s="114"/>
      <c r="Q359" s="111"/>
      <c r="R359" s="111"/>
      <c r="T359" s="303"/>
      <c r="U359" s="357"/>
      <c r="V359" s="303"/>
      <c r="W359" s="358"/>
      <c r="X359" s="303"/>
      <c r="Y359" s="113"/>
      <c r="Z359" s="357"/>
      <c r="AA359" s="303"/>
      <c r="AB359" s="359"/>
      <c r="AC359" s="303"/>
      <c r="AD359" s="303"/>
      <c r="AE359" s="303"/>
      <c r="CO359" s="303"/>
      <c r="CQ359" s="351"/>
      <c r="CR359" s="351"/>
      <c r="CT359" s="351"/>
      <c r="CU359" s="351"/>
      <c r="CW359" s="351"/>
      <c r="CX359" s="351"/>
      <c r="CZ359" s="351"/>
      <c r="DA359" s="351"/>
      <c r="DC359" s="351"/>
      <c r="DD359" s="351"/>
      <c r="DG359" s="303"/>
      <c r="DH359" s="303"/>
      <c r="DJ359" s="145"/>
      <c r="DK359" s="145"/>
      <c r="DL359" s="267">
        <v>602</v>
      </c>
      <c r="DM359" s="268" t="s">
        <v>1433</v>
      </c>
      <c r="DN359" s="269">
        <v>5</v>
      </c>
      <c r="DO359" s="171"/>
    </row>
    <row r="360" spans="4:119" s="115" customFormat="1" x14ac:dyDescent="0.25">
      <c r="D360" s="351"/>
      <c r="E360" s="351"/>
      <c r="F360" s="355"/>
      <c r="G360" s="356"/>
      <c r="H360" s="356"/>
      <c r="I360" s="355"/>
      <c r="J360" s="356"/>
      <c r="K360" s="355"/>
      <c r="L360" s="355"/>
      <c r="M360" s="355"/>
      <c r="N360" s="355"/>
      <c r="O360" s="355"/>
      <c r="P360" s="114"/>
      <c r="Q360" s="111"/>
      <c r="R360" s="111"/>
      <c r="T360" s="303"/>
      <c r="U360" s="357"/>
      <c r="V360" s="303"/>
      <c r="W360" s="358"/>
      <c r="X360" s="303"/>
      <c r="Y360" s="113"/>
      <c r="Z360" s="357"/>
      <c r="AA360" s="303"/>
      <c r="AB360" s="359"/>
      <c r="AC360" s="303"/>
      <c r="AD360" s="303"/>
      <c r="AE360" s="303"/>
      <c r="CO360" s="303"/>
      <c r="CQ360" s="351"/>
      <c r="CR360" s="351"/>
      <c r="CT360" s="351"/>
      <c r="CU360" s="351"/>
      <c r="CW360" s="351"/>
      <c r="CX360" s="351"/>
      <c r="CZ360" s="351"/>
      <c r="DA360" s="351"/>
      <c r="DC360" s="351"/>
      <c r="DD360" s="351"/>
      <c r="DG360" s="303"/>
      <c r="DH360" s="303"/>
      <c r="DJ360" s="145"/>
      <c r="DK360" s="145"/>
      <c r="DL360" s="267">
        <v>603</v>
      </c>
      <c r="DM360" s="268" t="s">
        <v>1434</v>
      </c>
      <c r="DN360" s="269">
        <v>6</v>
      </c>
      <c r="DO360" s="171"/>
    </row>
    <row r="361" spans="4:119" s="115" customFormat="1" x14ac:dyDescent="0.25">
      <c r="D361" s="351"/>
      <c r="E361" s="351"/>
      <c r="F361" s="355"/>
      <c r="G361" s="356"/>
      <c r="H361" s="356"/>
      <c r="I361" s="355"/>
      <c r="J361" s="356"/>
      <c r="K361" s="355"/>
      <c r="L361" s="355"/>
      <c r="M361" s="355"/>
      <c r="N361" s="355"/>
      <c r="O361" s="355"/>
      <c r="P361" s="114"/>
      <c r="Q361" s="111"/>
      <c r="R361" s="111"/>
      <c r="T361" s="303"/>
      <c r="U361" s="357"/>
      <c r="V361" s="303"/>
      <c r="W361" s="358"/>
      <c r="X361" s="303"/>
      <c r="Y361" s="113"/>
      <c r="Z361" s="357"/>
      <c r="AA361" s="303"/>
      <c r="AB361" s="359"/>
      <c r="AC361" s="303"/>
      <c r="AD361" s="303"/>
      <c r="AE361" s="303"/>
      <c r="CO361" s="303"/>
      <c r="CQ361" s="351"/>
      <c r="CR361" s="351"/>
      <c r="CT361" s="351"/>
      <c r="CU361" s="351"/>
      <c r="CW361" s="351"/>
      <c r="CX361" s="351"/>
      <c r="CZ361" s="351"/>
      <c r="DA361" s="351"/>
      <c r="DC361" s="351"/>
      <c r="DD361" s="351"/>
      <c r="DG361" s="303"/>
      <c r="DH361" s="303"/>
      <c r="DJ361" s="145"/>
      <c r="DK361" s="145"/>
      <c r="DL361" s="267">
        <v>604</v>
      </c>
      <c r="DM361" s="268" t="s">
        <v>1435</v>
      </c>
      <c r="DN361" s="269">
        <v>7</v>
      </c>
      <c r="DO361" s="171"/>
    </row>
    <row r="362" spans="4:119" s="115" customFormat="1" x14ac:dyDescent="0.25">
      <c r="D362" s="351"/>
      <c r="E362" s="351"/>
      <c r="F362" s="355"/>
      <c r="G362" s="356"/>
      <c r="H362" s="356"/>
      <c r="I362" s="355"/>
      <c r="J362" s="356"/>
      <c r="K362" s="355"/>
      <c r="L362" s="355"/>
      <c r="M362" s="355"/>
      <c r="N362" s="355"/>
      <c r="O362" s="355"/>
      <c r="P362" s="114"/>
      <c r="Q362" s="111"/>
      <c r="R362" s="111"/>
      <c r="T362" s="303"/>
      <c r="U362" s="357"/>
      <c r="V362" s="303"/>
      <c r="W362" s="358"/>
      <c r="X362" s="303"/>
      <c r="Y362" s="113"/>
      <c r="Z362" s="357"/>
      <c r="AA362" s="303"/>
      <c r="AB362" s="359"/>
      <c r="AC362" s="303"/>
      <c r="AD362" s="303"/>
      <c r="AE362" s="303"/>
      <c r="CO362" s="303"/>
      <c r="CQ362" s="351"/>
      <c r="CR362" s="351"/>
      <c r="CT362" s="351"/>
      <c r="CU362" s="351"/>
      <c r="CW362" s="351"/>
      <c r="CX362" s="351"/>
      <c r="CZ362" s="351"/>
      <c r="DA362" s="351"/>
      <c r="DC362" s="351"/>
      <c r="DD362" s="351"/>
      <c r="DG362" s="303"/>
      <c r="DH362" s="303"/>
      <c r="DJ362" s="145"/>
      <c r="DK362" s="145"/>
      <c r="DL362" s="267">
        <v>611</v>
      </c>
      <c r="DM362" s="268" t="s">
        <v>25</v>
      </c>
      <c r="DN362" s="269">
        <v>1</v>
      </c>
      <c r="DO362" s="171"/>
    </row>
    <row r="363" spans="4:119" s="115" customFormat="1" x14ac:dyDescent="0.25">
      <c r="D363" s="351"/>
      <c r="E363" s="351"/>
      <c r="F363" s="355"/>
      <c r="G363" s="356"/>
      <c r="H363" s="356"/>
      <c r="I363" s="355"/>
      <c r="J363" s="356"/>
      <c r="K363" s="355"/>
      <c r="L363" s="355"/>
      <c r="M363" s="355"/>
      <c r="N363" s="355"/>
      <c r="O363" s="355"/>
      <c r="P363" s="114"/>
      <c r="Q363" s="111"/>
      <c r="R363" s="111"/>
      <c r="T363" s="303"/>
      <c r="U363" s="357"/>
      <c r="V363" s="303"/>
      <c r="W363" s="358"/>
      <c r="X363" s="303"/>
      <c r="Y363" s="113"/>
      <c r="Z363" s="357"/>
      <c r="AA363" s="303"/>
      <c r="AB363" s="359"/>
      <c r="AC363" s="303"/>
      <c r="AD363" s="303"/>
      <c r="AE363" s="303"/>
      <c r="CO363" s="303"/>
      <c r="CQ363" s="351"/>
      <c r="CR363" s="351"/>
      <c r="CT363" s="351"/>
      <c r="CU363" s="351"/>
      <c r="CW363" s="351"/>
      <c r="CX363" s="351"/>
      <c r="CZ363" s="351"/>
      <c r="DA363" s="351"/>
      <c r="DC363" s="351"/>
      <c r="DD363" s="351"/>
      <c r="DG363" s="303"/>
      <c r="DH363" s="303"/>
      <c r="DJ363" s="145"/>
      <c r="DK363" s="145"/>
      <c r="DL363" s="267">
        <v>612</v>
      </c>
      <c r="DM363" s="268" t="s">
        <v>26</v>
      </c>
      <c r="DN363" s="269">
        <v>2</v>
      </c>
      <c r="DO363" s="171"/>
    </row>
    <row r="364" spans="4:119" s="115" customFormat="1" x14ac:dyDescent="0.25">
      <c r="D364" s="351"/>
      <c r="E364" s="351"/>
      <c r="F364" s="355"/>
      <c r="G364" s="356"/>
      <c r="H364" s="356"/>
      <c r="I364" s="355"/>
      <c r="J364" s="356"/>
      <c r="K364" s="355"/>
      <c r="L364" s="355"/>
      <c r="M364" s="355"/>
      <c r="N364" s="355"/>
      <c r="O364" s="355"/>
      <c r="P364" s="114"/>
      <c r="Q364" s="111"/>
      <c r="R364" s="111"/>
      <c r="T364" s="303"/>
      <c r="U364" s="357"/>
      <c r="V364" s="303"/>
      <c r="W364" s="358"/>
      <c r="X364" s="303"/>
      <c r="Y364" s="113"/>
      <c r="Z364" s="357"/>
      <c r="AA364" s="303"/>
      <c r="AB364" s="359"/>
      <c r="AC364" s="303"/>
      <c r="AD364" s="303"/>
      <c r="AE364" s="303"/>
      <c r="CO364" s="303"/>
      <c r="CQ364" s="351"/>
      <c r="CR364" s="351"/>
      <c r="CT364" s="351"/>
      <c r="CU364" s="351"/>
      <c r="CW364" s="351"/>
      <c r="CX364" s="351"/>
      <c r="CZ364" s="351"/>
      <c r="DA364" s="351"/>
      <c r="DC364" s="351"/>
      <c r="DD364" s="351"/>
      <c r="DG364" s="303"/>
      <c r="DH364" s="303"/>
      <c r="DJ364" s="145"/>
      <c r="DK364" s="145"/>
      <c r="DL364" s="267">
        <v>613</v>
      </c>
      <c r="DM364" s="268" t="s">
        <v>1436</v>
      </c>
      <c r="DN364" s="269">
        <v>3</v>
      </c>
      <c r="DO364" s="171" t="s">
        <v>963</v>
      </c>
    </row>
    <row r="365" spans="4:119" s="115" customFormat="1" x14ac:dyDescent="0.25">
      <c r="D365" s="351"/>
      <c r="E365" s="351"/>
      <c r="F365" s="355"/>
      <c r="G365" s="356"/>
      <c r="H365" s="356"/>
      <c r="I365" s="355"/>
      <c r="J365" s="356"/>
      <c r="K365" s="355"/>
      <c r="L365" s="355"/>
      <c r="M365" s="355"/>
      <c r="N365" s="355"/>
      <c r="O365" s="355"/>
      <c r="P365" s="114"/>
      <c r="Q365" s="111"/>
      <c r="R365" s="111"/>
      <c r="T365" s="303"/>
      <c r="U365" s="357"/>
      <c r="V365" s="303"/>
      <c r="W365" s="358"/>
      <c r="X365" s="303"/>
      <c r="Y365" s="113"/>
      <c r="Z365" s="357"/>
      <c r="AA365" s="303"/>
      <c r="AB365" s="359"/>
      <c r="AC365" s="303"/>
      <c r="AD365" s="303"/>
      <c r="AE365" s="303"/>
      <c r="CO365" s="303"/>
      <c r="CQ365" s="351"/>
      <c r="CR365" s="351"/>
      <c r="CT365" s="351"/>
      <c r="CU365" s="351"/>
      <c r="CW365" s="351"/>
      <c r="CX365" s="351"/>
      <c r="CZ365" s="351"/>
      <c r="DA365" s="351"/>
      <c r="DC365" s="351"/>
      <c r="DD365" s="351"/>
      <c r="DG365" s="303"/>
      <c r="DH365" s="303"/>
      <c r="DJ365" s="145"/>
      <c r="DK365" s="145"/>
      <c r="DL365" s="267">
        <v>614</v>
      </c>
      <c r="DM365" s="268" t="s">
        <v>1437</v>
      </c>
      <c r="DN365" s="269">
        <v>4</v>
      </c>
      <c r="DO365" s="171" t="s">
        <v>963</v>
      </c>
    </row>
    <row r="366" spans="4:119" s="115" customFormat="1" x14ac:dyDescent="0.25">
      <c r="D366" s="351"/>
      <c r="E366" s="351"/>
      <c r="F366" s="355"/>
      <c r="G366" s="356"/>
      <c r="H366" s="356"/>
      <c r="I366" s="355"/>
      <c r="J366" s="356"/>
      <c r="K366" s="355"/>
      <c r="L366" s="355"/>
      <c r="M366" s="355"/>
      <c r="N366" s="355"/>
      <c r="O366" s="355"/>
      <c r="P366" s="114"/>
      <c r="Q366" s="111"/>
      <c r="R366" s="111"/>
      <c r="T366" s="303"/>
      <c r="U366" s="357"/>
      <c r="V366" s="303"/>
      <c r="W366" s="358"/>
      <c r="X366" s="303"/>
      <c r="Y366" s="113"/>
      <c r="Z366" s="357"/>
      <c r="AA366" s="303"/>
      <c r="AB366" s="359"/>
      <c r="AC366" s="303"/>
      <c r="AD366" s="303"/>
      <c r="AE366" s="303"/>
      <c r="CO366" s="303"/>
      <c r="CQ366" s="351"/>
      <c r="CR366" s="351"/>
      <c r="CT366" s="351"/>
      <c r="CU366" s="351"/>
      <c r="CW366" s="351"/>
      <c r="CX366" s="351"/>
      <c r="CZ366" s="351"/>
      <c r="DA366" s="351"/>
      <c r="DC366" s="351"/>
      <c r="DD366" s="351"/>
      <c r="DG366" s="303"/>
      <c r="DH366" s="303"/>
      <c r="DJ366" s="145"/>
      <c r="DK366" s="145"/>
      <c r="DL366" s="267">
        <v>631</v>
      </c>
      <c r="DM366" s="268" t="s">
        <v>29</v>
      </c>
      <c r="DN366" s="269">
        <v>8</v>
      </c>
      <c r="DO366" s="171"/>
    </row>
    <row r="367" spans="4:119" s="115" customFormat="1" x14ac:dyDescent="0.25">
      <c r="D367" s="351"/>
      <c r="E367" s="351"/>
      <c r="F367" s="355"/>
      <c r="G367" s="356"/>
      <c r="H367" s="356"/>
      <c r="I367" s="355"/>
      <c r="J367" s="356"/>
      <c r="K367" s="355"/>
      <c r="L367" s="355"/>
      <c r="M367" s="355"/>
      <c r="N367" s="355"/>
      <c r="O367" s="355"/>
      <c r="P367" s="114"/>
      <c r="Q367" s="111"/>
      <c r="R367" s="111"/>
      <c r="T367" s="303"/>
      <c r="U367" s="357"/>
      <c r="V367" s="303"/>
      <c r="W367" s="358"/>
      <c r="X367" s="303"/>
      <c r="Y367" s="113"/>
      <c r="Z367" s="357"/>
      <c r="AA367" s="303"/>
      <c r="AB367" s="359"/>
      <c r="AC367" s="303"/>
      <c r="AD367" s="303"/>
      <c r="AE367" s="303"/>
      <c r="CO367" s="303"/>
      <c r="CQ367" s="351"/>
      <c r="CR367" s="351"/>
      <c r="CT367" s="351"/>
      <c r="CU367" s="351"/>
      <c r="CW367" s="351"/>
      <c r="CX367" s="351"/>
      <c r="CZ367" s="351"/>
      <c r="DA367" s="351"/>
      <c r="DC367" s="351"/>
      <c r="DD367" s="351"/>
      <c r="DG367" s="303"/>
      <c r="DH367" s="303"/>
      <c r="DJ367" s="145"/>
      <c r="DK367" s="145"/>
      <c r="DL367" s="267">
        <v>632</v>
      </c>
      <c r="DM367" s="268" t="s">
        <v>30</v>
      </c>
      <c r="DN367" s="269">
        <v>9</v>
      </c>
      <c r="DO367" s="171"/>
    </row>
    <row r="368" spans="4:119" s="115" customFormat="1" x14ac:dyDescent="0.25">
      <c r="D368" s="351"/>
      <c r="E368" s="351"/>
      <c r="F368" s="355"/>
      <c r="G368" s="356"/>
      <c r="H368" s="356"/>
      <c r="I368" s="355"/>
      <c r="J368" s="356"/>
      <c r="K368" s="355"/>
      <c r="L368" s="355"/>
      <c r="M368" s="355"/>
      <c r="N368" s="355"/>
      <c r="O368" s="355"/>
      <c r="P368" s="114"/>
      <c r="Q368" s="111"/>
      <c r="R368" s="111"/>
      <c r="T368" s="303"/>
      <c r="U368" s="357"/>
      <c r="V368" s="303"/>
      <c r="W368" s="358"/>
      <c r="X368" s="303"/>
      <c r="Y368" s="113"/>
      <c r="Z368" s="357"/>
      <c r="AA368" s="303"/>
      <c r="AB368" s="359"/>
      <c r="AC368" s="303"/>
      <c r="AD368" s="303"/>
      <c r="AE368" s="303"/>
      <c r="CO368" s="303"/>
      <c r="CQ368" s="351"/>
      <c r="CR368" s="351"/>
      <c r="CT368" s="351"/>
      <c r="CU368" s="351"/>
      <c r="CW368" s="351"/>
      <c r="CX368" s="351"/>
      <c r="CZ368" s="351"/>
      <c r="DA368" s="351"/>
      <c r="DC368" s="351"/>
      <c r="DD368" s="351"/>
      <c r="DG368" s="303"/>
      <c r="DH368" s="303"/>
      <c r="DJ368" s="145"/>
      <c r="DK368" s="145"/>
      <c r="DL368" s="267">
        <v>633</v>
      </c>
      <c r="DM368" s="268" t="s">
        <v>31</v>
      </c>
      <c r="DN368" s="269">
        <v>10</v>
      </c>
      <c r="DO368" s="171"/>
    </row>
    <row r="369" spans="4:119" s="115" customFormat="1" x14ac:dyDescent="0.25">
      <c r="D369" s="351"/>
      <c r="E369" s="351"/>
      <c r="F369" s="355"/>
      <c r="G369" s="356"/>
      <c r="H369" s="356"/>
      <c r="I369" s="355"/>
      <c r="J369" s="356"/>
      <c r="K369" s="355"/>
      <c r="L369" s="355"/>
      <c r="M369" s="355"/>
      <c r="N369" s="355"/>
      <c r="O369" s="355"/>
      <c r="P369" s="114"/>
      <c r="Q369" s="111"/>
      <c r="R369" s="111"/>
      <c r="T369" s="303"/>
      <c r="U369" s="357"/>
      <c r="V369" s="303"/>
      <c r="W369" s="358"/>
      <c r="X369" s="303"/>
      <c r="Y369" s="113"/>
      <c r="Z369" s="357"/>
      <c r="AA369" s="303"/>
      <c r="AB369" s="359"/>
      <c r="AC369" s="303"/>
      <c r="AD369" s="303"/>
      <c r="AE369" s="303"/>
      <c r="CO369" s="303"/>
      <c r="CQ369" s="351"/>
      <c r="CR369" s="351"/>
      <c r="CT369" s="351"/>
      <c r="CU369" s="351"/>
      <c r="CW369" s="351"/>
      <c r="CX369" s="351"/>
      <c r="CZ369" s="351"/>
      <c r="DA369" s="351"/>
      <c r="DC369" s="351"/>
      <c r="DD369" s="351"/>
      <c r="DG369" s="303"/>
      <c r="DH369" s="303"/>
      <c r="DJ369" s="145"/>
      <c r="DK369" s="145"/>
      <c r="DL369" s="267">
        <v>634</v>
      </c>
      <c r="DM369" s="268" t="s">
        <v>32</v>
      </c>
      <c r="DN369" s="269">
        <v>11</v>
      </c>
      <c r="DO369" s="171"/>
    </row>
    <row r="370" spans="4:119" s="115" customFormat="1" x14ac:dyDescent="0.25">
      <c r="D370" s="351"/>
      <c r="E370" s="351"/>
      <c r="F370" s="355"/>
      <c r="G370" s="356"/>
      <c r="H370" s="356"/>
      <c r="I370" s="355"/>
      <c r="J370" s="356"/>
      <c r="K370" s="355"/>
      <c r="L370" s="355"/>
      <c r="M370" s="355"/>
      <c r="N370" s="355"/>
      <c r="O370" s="355"/>
      <c r="P370" s="114"/>
      <c r="Q370" s="111"/>
      <c r="R370" s="111"/>
      <c r="T370" s="303"/>
      <c r="U370" s="357"/>
      <c r="V370" s="303"/>
      <c r="W370" s="358"/>
      <c r="X370" s="303"/>
      <c r="Y370" s="113"/>
      <c r="Z370" s="357"/>
      <c r="AA370" s="303"/>
      <c r="AB370" s="359"/>
      <c r="AC370" s="303"/>
      <c r="AD370" s="303"/>
      <c r="AE370" s="303"/>
      <c r="CO370" s="303"/>
      <c r="CQ370" s="351"/>
      <c r="CR370" s="351"/>
      <c r="CT370" s="351"/>
      <c r="CU370" s="351"/>
      <c r="CW370" s="351"/>
      <c r="CX370" s="351"/>
      <c r="CZ370" s="351"/>
      <c r="DA370" s="351"/>
      <c r="DC370" s="351"/>
      <c r="DD370" s="351"/>
      <c r="DG370" s="303"/>
      <c r="DH370" s="303"/>
      <c r="DJ370" s="145"/>
      <c r="DK370" s="145"/>
      <c r="DL370" s="267">
        <v>690</v>
      </c>
      <c r="DM370" s="268" t="s">
        <v>1491</v>
      </c>
      <c r="DN370" s="269">
        <v>8</v>
      </c>
      <c r="DO370" s="171"/>
    </row>
    <row r="371" spans="4:119" s="115" customFormat="1" x14ac:dyDescent="0.25">
      <c r="D371" s="351"/>
      <c r="E371" s="351"/>
      <c r="F371" s="355"/>
      <c r="G371" s="356"/>
      <c r="H371" s="356"/>
      <c r="I371" s="355"/>
      <c r="J371" s="356"/>
      <c r="K371" s="355"/>
      <c r="L371" s="355"/>
      <c r="M371" s="355"/>
      <c r="N371" s="355"/>
      <c r="O371" s="355"/>
      <c r="P371" s="114"/>
      <c r="Q371" s="111"/>
      <c r="R371" s="111"/>
      <c r="T371" s="303"/>
      <c r="U371" s="357"/>
      <c r="V371" s="303"/>
      <c r="W371" s="358"/>
      <c r="X371" s="303"/>
      <c r="Y371" s="113"/>
      <c r="Z371" s="357"/>
      <c r="AA371" s="303"/>
      <c r="AB371" s="359"/>
      <c r="AC371" s="303"/>
      <c r="AD371" s="303"/>
      <c r="AE371" s="303"/>
      <c r="CO371" s="303"/>
      <c r="CQ371" s="351"/>
      <c r="CR371" s="351"/>
      <c r="CT371" s="351"/>
      <c r="CU371" s="351"/>
      <c r="CW371" s="351"/>
      <c r="CX371" s="351"/>
      <c r="CZ371" s="351"/>
      <c r="DA371" s="351"/>
      <c r="DC371" s="351"/>
      <c r="DD371" s="351"/>
      <c r="DG371" s="303"/>
      <c r="DH371" s="303"/>
      <c r="DJ371" s="145"/>
      <c r="DK371" s="145"/>
      <c r="DL371" s="267">
        <v>691</v>
      </c>
      <c r="DM371" s="268" t="s">
        <v>1492</v>
      </c>
      <c r="DN371" s="269">
        <v>9</v>
      </c>
      <c r="DO371" s="171"/>
    </row>
    <row r="372" spans="4:119" s="115" customFormat="1" x14ac:dyDescent="0.25">
      <c r="D372" s="351"/>
      <c r="E372" s="351"/>
      <c r="F372" s="355"/>
      <c r="G372" s="356"/>
      <c r="H372" s="356"/>
      <c r="I372" s="355"/>
      <c r="J372" s="356"/>
      <c r="K372" s="355"/>
      <c r="L372" s="355"/>
      <c r="M372" s="355"/>
      <c r="N372" s="355"/>
      <c r="O372" s="355"/>
      <c r="P372" s="114"/>
      <c r="Q372" s="111"/>
      <c r="R372" s="111"/>
      <c r="T372" s="303"/>
      <c r="U372" s="357"/>
      <c r="V372" s="303"/>
      <c r="W372" s="358"/>
      <c r="X372" s="303"/>
      <c r="Y372" s="113"/>
      <c r="Z372" s="357"/>
      <c r="AA372" s="303"/>
      <c r="AB372" s="359"/>
      <c r="AC372" s="303"/>
      <c r="AD372" s="303"/>
      <c r="AE372" s="303"/>
      <c r="CO372" s="303"/>
      <c r="CQ372" s="351"/>
      <c r="CR372" s="351"/>
      <c r="CT372" s="351"/>
      <c r="CU372" s="351"/>
      <c r="CW372" s="351"/>
      <c r="CX372" s="351"/>
      <c r="CZ372" s="351"/>
      <c r="DA372" s="351"/>
      <c r="DC372" s="351"/>
      <c r="DD372" s="351"/>
      <c r="DG372" s="303"/>
      <c r="DH372" s="303"/>
      <c r="DJ372" s="145"/>
      <c r="DK372" s="145"/>
      <c r="DL372" s="267">
        <v>692</v>
      </c>
      <c r="DM372" s="268" t="s">
        <v>1493</v>
      </c>
      <c r="DN372" s="269">
        <v>10</v>
      </c>
      <c r="DO372" s="171"/>
    </row>
    <row r="373" spans="4:119" s="115" customFormat="1" x14ac:dyDescent="0.25">
      <c r="D373" s="351"/>
      <c r="E373" s="351"/>
      <c r="F373" s="355"/>
      <c r="G373" s="356"/>
      <c r="H373" s="356"/>
      <c r="I373" s="355"/>
      <c r="J373" s="356"/>
      <c r="K373" s="355"/>
      <c r="L373" s="355"/>
      <c r="M373" s="355"/>
      <c r="N373" s="355"/>
      <c r="O373" s="355"/>
      <c r="P373" s="114"/>
      <c r="Q373" s="111"/>
      <c r="R373" s="111"/>
      <c r="T373" s="303"/>
      <c r="U373" s="357"/>
      <c r="V373" s="303"/>
      <c r="W373" s="358"/>
      <c r="X373" s="303"/>
      <c r="Y373" s="113"/>
      <c r="Z373" s="357"/>
      <c r="AA373" s="303"/>
      <c r="AB373" s="359"/>
      <c r="AC373" s="303"/>
      <c r="AD373" s="303"/>
      <c r="AE373" s="303"/>
      <c r="CO373" s="303"/>
      <c r="CQ373" s="351"/>
      <c r="CR373" s="351"/>
      <c r="CT373" s="351"/>
      <c r="CU373" s="351"/>
      <c r="CW373" s="351"/>
      <c r="CX373" s="351"/>
      <c r="CZ373" s="351"/>
      <c r="DA373" s="351"/>
      <c r="DC373" s="351"/>
      <c r="DD373" s="351"/>
      <c r="DG373" s="303"/>
      <c r="DH373" s="303"/>
      <c r="DJ373" s="145"/>
      <c r="DK373" s="145"/>
      <c r="DL373" s="267">
        <v>693</v>
      </c>
      <c r="DM373" s="268" t="s">
        <v>1494</v>
      </c>
      <c r="DN373" s="269">
        <v>11</v>
      </c>
      <c r="DO373" s="171"/>
    </row>
    <row r="374" spans="4:119" s="115" customFormat="1" x14ac:dyDescent="0.25">
      <c r="D374" s="351"/>
      <c r="E374" s="351"/>
      <c r="F374" s="355"/>
      <c r="G374" s="356"/>
      <c r="H374" s="356"/>
      <c r="I374" s="355"/>
      <c r="J374" s="356"/>
      <c r="K374" s="355"/>
      <c r="L374" s="355"/>
      <c r="M374" s="355"/>
      <c r="N374" s="355"/>
      <c r="O374" s="355"/>
      <c r="P374" s="114"/>
      <c r="Q374" s="111"/>
      <c r="R374" s="111"/>
      <c r="T374" s="303"/>
      <c r="U374" s="357"/>
      <c r="V374" s="303"/>
      <c r="W374" s="358"/>
      <c r="X374" s="303"/>
      <c r="Y374" s="113"/>
      <c r="Z374" s="357"/>
      <c r="AA374" s="303"/>
      <c r="AB374" s="359"/>
      <c r="AC374" s="303"/>
      <c r="AD374" s="303"/>
      <c r="AE374" s="303"/>
      <c r="CO374" s="303"/>
      <c r="CQ374" s="351"/>
      <c r="CR374" s="351"/>
      <c r="CT374" s="351"/>
      <c r="CU374" s="351"/>
      <c r="CW374" s="351"/>
      <c r="CX374" s="351"/>
      <c r="CZ374" s="351"/>
      <c r="DA374" s="351"/>
      <c r="DC374" s="351"/>
      <c r="DD374" s="351"/>
      <c r="DG374" s="303"/>
      <c r="DH374" s="303"/>
      <c r="DJ374" s="145"/>
      <c r="DK374" s="145"/>
      <c r="DL374" s="267">
        <v>694</v>
      </c>
      <c r="DM374" s="268" t="s">
        <v>1495</v>
      </c>
      <c r="DN374" s="269">
        <v>12</v>
      </c>
      <c r="DO374" s="171"/>
    </row>
    <row r="375" spans="4:119" s="115" customFormat="1" x14ac:dyDescent="0.25">
      <c r="D375" s="351"/>
      <c r="E375" s="351"/>
      <c r="F375" s="355"/>
      <c r="G375" s="356"/>
      <c r="H375" s="356"/>
      <c r="I375" s="355"/>
      <c r="J375" s="356"/>
      <c r="K375" s="355"/>
      <c r="L375" s="355"/>
      <c r="M375" s="355"/>
      <c r="N375" s="355"/>
      <c r="O375" s="355"/>
      <c r="P375" s="114"/>
      <c r="Q375" s="111"/>
      <c r="R375" s="111"/>
      <c r="T375" s="303"/>
      <c r="U375" s="357"/>
      <c r="V375" s="303"/>
      <c r="W375" s="358"/>
      <c r="X375" s="303"/>
      <c r="Y375" s="113"/>
      <c r="Z375" s="357"/>
      <c r="AA375" s="303"/>
      <c r="AB375" s="359"/>
      <c r="AC375" s="303"/>
      <c r="AD375" s="303"/>
      <c r="AE375" s="303"/>
      <c r="CO375" s="303"/>
      <c r="CQ375" s="351"/>
      <c r="CR375" s="351"/>
      <c r="CT375" s="351"/>
      <c r="CU375" s="351"/>
      <c r="CW375" s="351"/>
      <c r="CX375" s="351"/>
      <c r="CZ375" s="351"/>
      <c r="DA375" s="351"/>
      <c r="DC375" s="351"/>
      <c r="DD375" s="351"/>
      <c r="DG375" s="303"/>
      <c r="DH375" s="303"/>
      <c r="DJ375" s="145"/>
      <c r="DK375" s="145"/>
      <c r="DL375" s="267">
        <v>706</v>
      </c>
      <c r="DM375" s="268" t="s">
        <v>1438</v>
      </c>
      <c r="DN375" s="269">
        <v>4</v>
      </c>
      <c r="DO375" s="171"/>
    </row>
    <row r="376" spans="4:119" s="115" customFormat="1" x14ac:dyDescent="0.25">
      <c r="D376" s="351"/>
      <c r="E376" s="351"/>
      <c r="F376" s="355"/>
      <c r="G376" s="356"/>
      <c r="H376" s="356"/>
      <c r="I376" s="355"/>
      <c r="J376" s="356"/>
      <c r="K376" s="355"/>
      <c r="L376" s="355"/>
      <c r="M376" s="355"/>
      <c r="N376" s="355"/>
      <c r="O376" s="355"/>
      <c r="P376" s="114"/>
      <c r="Q376" s="111"/>
      <c r="R376" s="111"/>
      <c r="T376" s="303"/>
      <c r="U376" s="357"/>
      <c r="V376" s="303"/>
      <c r="W376" s="358"/>
      <c r="X376" s="303"/>
      <c r="Y376" s="113"/>
      <c r="Z376" s="357"/>
      <c r="AA376" s="303"/>
      <c r="AB376" s="359"/>
      <c r="AC376" s="303"/>
      <c r="AD376" s="303"/>
      <c r="AE376" s="303"/>
      <c r="CO376" s="303"/>
      <c r="CQ376" s="351"/>
      <c r="CR376" s="351"/>
      <c r="CT376" s="351"/>
      <c r="CU376" s="351"/>
      <c r="CW376" s="351"/>
      <c r="CX376" s="351"/>
      <c r="CZ376" s="351"/>
      <c r="DA376" s="351"/>
      <c r="DC376" s="351"/>
      <c r="DD376" s="351"/>
      <c r="DG376" s="303"/>
      <c r="DH376" s="303"/>
      <c r="DJ376" s="145"/>
      <c r="DK376" s="145"/>
      <c r="DL376" s="267">
        <v>707</v>
      </c>
      <c r="DM376" s="268" t="s">
        <v>1439</v>
      </c>
      <c r="DN376" s="269">
        <v>5</v>
      </c>
      <c r="DO376" s="171"/>
    </row>
    <row r="377" spans="4:119" s="115" customFormat="1" x14ac:dyDescent="0.25">
      <c r="D377" s="351"/>
      <c r="E377" s="351"/>
      <c r="F377" s="355"/>
      <c r="G377" s="356"/>
      <c r="H377" s="356"/>
      <c r="I377" s="355"/>
      <c r="J377" s="356"/>
      <c r="K377" s="355"/>
      <c r="L377" s="355"/>
      <c r="M377" s="355"/>
      <c r="N377" s="355"/>
      <c r="O377" s="355"/>
      <c r="P377" s="114"/>
      <c r="Q377" s="111"/>
      <c r="R377" s="111"/>
      <c r="T377" s="303"/>
      <c r="U377" s="357"/>
      <c r="V377" s="303"/>
      <c r="W377" s="358"/>
      <c r="X377" s="303"/>
      <c r="Y377" s="113"/>
      <c r="Z377" s="357"/>
      <c r="AA377" s="303"/>
      <c r="AB377" s="359"/>
      <c r="AC377" s="303"/>
      <c r="AD377" s="303"/>
      <c r="AE377" s="303"/>
      <c r="CO377" s="303"/>
      <c r="CQ377" s="351"/>
      <c r="CR377" s="351"/>
      <c r="CT377" s="351"/>
      <c r="CU377" s="351"/>
      <c r="CW377" s="351"/>
      <c r="CX377" s="351"/>
      <c r="CZ377" s="351"/>
      <c r="DA377" s="351"/>
      <c r="DC377" s="351"/>
      <c r="DD377" s="351"/>
      <c r="DG377" s="303"/>
      <c r="DH377" s="303"/>
      <c r="DJ377" s="145"/>
      <c r="DK377" s="145"/>
      <c r="DL377" s="267">
        <v>708</v>
      </c>
      <c r="DM377" s="268" t="s">
        <v>1440</v>
      </c>
      <c r="DN377" s="269">
        <v>6</v>
      </c>
      <c r="DO377" s="171"/>
    </row>
    <row r="378" spans="4:119" s="115" customFormat="1" x14ac:dyDescent="0.25">
      <c r="D378" s="351"/>
      <c r="E378" s="351"/>
      <c r="F378" s="355"/>
      <c r="G378" s="356"/>
      <c r="H378" s="356"/>
      <c r="I378" s="355"/>
      <c r="J378" s="356"/>
      <c r="K378" s="355"/>
      <c r="L378" s="355"/>
      <c r="M378" s="355"/>
      <c r="N378" s="355"/>
      <c r="O378" s="355"/>
      <c r="P378" s="114"/>
      <c r="Q378" s="111"/>
      <c r="R378" s="111"/>
      <c r="T378" s="303"/>
      <c r="U378" s="357"/>
      <c r="V378" s="303"/>
      <c r="W378" s="358"/>
      <c r="X378" s="303"/>
      <c r="Y378" s="113"/>
      <c r="Z378" s="357"/>
      <c r="AA378" s="303"/>
      <c r="AB378" s="359"/>
      <c r="AC378" s="303"/>
      <c r="AD378" s="303"/>
      <c r="AE378" s="303"/>
      <c r="CO378" s="303"/>
      <c r="CQ378" s="351"/>
      <c r="CR378" s="351"/>
      <c r="CT378" s="351"/>
      <c r="CU378" s="351"/>
      <c r="CW378" s="351"/>
      <c r="CX378" s="351"/>
      <c r="CZ378" s="351"/>
      <c r="DA378" s="351"/>
      <c r="DC378" s="351"/>
      <c r="DD378" s="351"/>
      <c r="DG378" s="303"/>
      <c r="DH378" s="303"/>
      <c r="DJ378" s="145"/>
      <c r="DK378" s="145"/>
      <c r="DL378" s="267">
        <v>709</v>
      </c>
      <c r="DM378" s="268" t="s">
        <v>1441</v>
      </c>
      <c r="DN378" s="269">
        <v>7</v>
      </c>
      <c r="DO378" s="171"/>
    </row>
    <row r="379" spans="4:119" s="115" customFormat="1" x14ac:dyDescent="0.25">
      <c r="D379" s="351"/>
      <c r="E379" s="351"/>
      <c r="F379" s="355"/>
      <c r="G379" s="356"/>
      <c r="H379" s="356"/>
      <c r="I379" s="355"/>
      <c r="J379" s="356"/>
      <c r="K379" s="355"/>
      <c r="L379" s="355"/>
      <c r="M379" s="355"/>
      <c r="N379" s="355"/>
      <c r="O379" s="355"/>
      <c r="P379" s="114"/>
      <c r="Q379" s="111"/>
      <c r="R379" s="111"/>
      <c r="T379" s="303"/>
      <c r="U379" s="357"/>
      <c r="V379" s="303"/>
      <c r="W379" s="358"/>
      <c r="X379" s="303"/>
      <c r="Y379" s="113"/>
      <c r="Z379" s="357"/>
      <c r="AA379" s="303"/>
      <c r="AB379" s="359"/>
      <c r="AC379" s="303"/>
      <c r="AD379" s="303"/>
      <c r="AE379" s="303"/>
      <c r="CO379" s="303"/>
      <c r="CQ379" s="351"/>
      <c r="CR379" s="351"/>
      <c r="CT379" s="351"/>
      <c r="CU379" s="351"/>
      <c r="CW379" s="351"/>
      <c r="CX379" s="351"/>
      <c r="CZ379" s="351"/>
      <c r="DA379" s="351"/>
      <c r="DC379" s="351"/>
      <c r="DD379" s="351"/>
      <c r="DG379" s="303"/>
      <c r="DH379" s="303"/>
      <c r="DJ379" s="145"/>
      <c r="DK379" s="145"/>
      <c r="DL379" s="267">
        <v>710</v>
      </c>
      <c r="DM379" s="268" t="s">
        <v>37</v>
      </c>
      <c r="DN379" s="269">
        <v>6</v>
      </c>
      <c r="DO379" s="171"/>
    </row>
    <row r="380" spans="4:119" s="115" customFormat="1" x14ac:dyDescent="0.25">
      <c r="D380" s="351"/>
      <c r="E380" s="351"/>
      <c r="F380" s="355"/>
      <c r="G380" s="356"/>
      <c r="H380" s="356"/>
      <c r="I380" s="355"/>
      <c r="J380" s="356"/>
      <c r="K380" s="355"/>
      <c r="L380" s="355"/>
      <c r="M380" s="355"/>
      <c r="N380" s="355"/>
      <c r="O380" s="355"/>
      <c r="P380" s="114"/>
      <c r="Q380" s="111"/>
      <c r="R380" s="111"/>
      <c r="T380" s="303"/>
      <c r="U380" s="357"/>
      <c r="V380" s="303"/>
      <c r="W380" s="358"/>
      <c r="X380" s="303"/>
      <c r="Y380" s="113"/>
      <c r="Z380" s="357"/>
      <c r="AA380" s="303"/>
      <c r="AB380" s="359"/>
      <c r="AC380" s="303"/>
      <c r="AD380" s="303"/>
      <c r="AE380" s="303"/>
      <c r="CO380" s="303"/>
      <c r="CQ380" s="351"/>
      <c r="CR380" s="351"/>
      <c r="CT380" s="351"/>
      <c r="CU380" s="351"/>
      <c r="CW380" s="351"/>
      <c r="CX380" s="351"/>
      <c r="CZ380" s="351"/>
      <c r="DA380" s="351"/>
      <c r="DC380" s="351"/>
      <c r="DD380" s="351"/>
      <c r="DG380" s="303"/>
      <c r="DH380" s="303"/>
      <c r="DJ380" s="145"/>
      <c r="DK380" s="145"/>
      <c r="DL380" s="267">
        <v>711</v>
      </c>
      <c r="DM380" s="268" t="s">
        <v>1442</v>
      </c>
      <c r="DN380" s="269">
        <v>7</v>
      </c>
      <c r="DO380" s="171"/>
    </row>
    <row r="381" spans="4:119" s="115" customFormat="1" x14ac:dyDescent="0.25">
      <c r="D381" s="351"/>
      <c r="E381" s="351"/>
      <c r="F381" s="355"/>
      <c r="G381" s="356"/>
      <c r="H381" s="356"/>
      <c r="I381" s="355"/>
      <c r="J381" s="356"/>
      <c r="K381" s="355"/>
      <c r="L381" s="355"/>
      <c r="M381" s="355"/>
      <c r="N381" s="355"/>
      <c r="O381" s="355"/>
      <c r="P381" s="114"/>
      <c r="Q381" s="111"/>
      <c r="R381" s="111"/>
      <c r="T381" s="303"/>
      <c r="U381" s="357"/>
      <c r="V381" s="303"/>
      <c r="W381" s="358"/>
      <c r="X381" s="303"/>
      <c r="Y381" s="113"/>
      <c r="Z381" s="357"/>
      <c r="AA381" s="303"/>
      <c r="AB381" s="359"/>
      <c r="AC381" s="303"/>
      <c r="AD381" s="303"/>
      <c r="AE381" s="303"/>
      <c r="CO381" s="303"/>
      <c r="CQ381" s="351"/>
      <c r="CR381" s="351"/>
      <c r="CT381" s="351"/>
      <c r="CU381" s="351"/>
      <c r="CW381" s="351"/>
      <c r="CX381" s="351"/>
      <c r="CZ381" s="351"/>
      <c r="DA381" s="351"/>
      <c r="DC381" s="351"/>
      <c r="DD381" s="351"/>
      <c r="DG381" s="303"/>
      <c r="DH381" s="303"/>
      <c r="DJ381" s="145"/>
      <c r="DK381" s="145"/>
      <c r="DL381" s="267">
        <v>712</v>
      </c>
      <c r="DM381" s="268" t="s">
        <v>1443</v>
      </c>
      <c r="DN381" s="269">
        <v>8</v>
      </c>
      <c r="DO381" s="171"/>
    </row>
    <row r="382" spans="4:119" s="115" customFormat="1" x14ac:dyDescent="0.25">
      <c r="D382" s="351"/>
      <c r="E382" s="351"/>
      <c r="F382" s="355"/>
      <c r="G382" s="356"/>
      <c r="H382" s="356"/>
      <c r="I382" s="355"/>
      <c r="J382" s="356"/>
      <c r="K382" s="355"/>
      <c r="L382" s="355"/>
      <c r="M382" s="355"/>
      <c r="N382" s="355"/>
      <c r="O382" s="355"/>
      <c r="P382" s="114"/>
      <c r="Q382" s="111"/>
      <c r="R382" s="111"/>
      <c r="T382" s="303"/>
      <c r="U382" s="357"/>
      <c r="V382" s="303"/>
      <c r="W382" s="358"/>
      <c r="X382" s="303"/>
      <c r="Y382" s="113"/>
      <c r="Z382" s="357"/>
      <c r="AA382" s="303"/>
      <c r="AB382" s="359"/>
      <c r="AC382" s="303"/>
      <c r="AD382" s="303"/>
      <c r="AE382" s="303"/>
      <c r="CO382" s="303"/>
      <c r="CQ382" s="351"/>
      <c r="CR382" s="351"/>
      <c r="CT382" s="351"/>
      <c r="CU382" s="351"/>
      <c r="CW382" s="351"/>
      <c r="CX382" s="351"/>
      <c r="CZ382" s="351"/>
      <c r="DA382" s="351"/>
      <c r="DC382" s="351"/>
      <c r="DD382" s="351"/>
      <c r="DG382" s="303"/>
      <c r="DH382" s="303"/>
      <c r="DJ382" s="145"/>
      <c r="DK382" s="145"/>
      <c r="DL382" s="267">
        <v>713</v>
      </c>
      <c r="DM382" s="268" t="s">
        <v>1444</v>
      </c>
      <c r="DN382" s="269">
        <v>9</v>
      </c>
      <c r="DO382" s="171"/>
    </row>
    <row r="383" spans="4:119" s="115" customFormat="1" x14ac:dyDescent="0.25">
      <c r="D383" s="351"/>
      <c r="E383" s="351"/>
      <c r="F383" s="355"/>
      <c r="G383" s="356"/>
      <c r="H383" s="356"/>
      <c r="I383" s="355"/>
      <c r="J383" s="356"/>
      <c r="K383" s="355"/>
      <c r="L383" s="355"/>
      <c r="M383" s="355"/>
      <c r="N383" s="355"/>
      <c r="O383" s="355"/>
      <c r="P383" s="114"/>
      <c r="Q383" s="111"/>
      <c r="R383" s="111"/>
      <c r="T383" s="303"/>
      <c r="U383" s="357"/>
      <c r="V383" s="303"/>
      <c r="W383" s="358"/>
      <c r="X383" s="303"/>
      <c r="Y383" s="113"/>
      <c r="Z383" s="357"/>
      <c r="AA383" s="303"/>
      <c r="AB383" s="359"/>
      <c r="AC383" s="303"/>
      <c r="AD383" s="303"/>
      <c r="AE383" s="303"/>
      <c r="CO383" s="303"/>
      <c r="CQ383" s="351"/>
      <c r="CR383" s="351"/>
      <c r="CT383" s="351"/>
      <c r="CU383" s="351"/>
      <c r="CW383" s="351"/>
      <c r="CX383" s="351"/>
      <c r="CZ383" s="351"/>
      <c r="DA383" s="351"/>
      <c r="DC383" s="351"/>
      <c r="DD383" s="351"/>
      <c r="DG383" s="303"/>
      <c r="DH383" s="303"/>
      <c r="DJ383" s="145"/>
      <c r="DK383" s="145"/>
      <c r="DL383" s="267">
        <v>714</v>
      </c>
      <c r="DM383" s="268" t="s">
        <v>41</v>
      </c>
      <c r="DN383" s="269">
        <v>10</v>
      </c>
      <c r="DO383" s="171"/>
    </row>
    <row r="384" spans="4:119" s="115" customFormat="1" x14ac:dyDescent="0.25">
      <c r="D384" s="351"/>
      <c r="E384" s="351"/>
      <c r="F384" s="355"/>
      <c r="G384" s="356"/>
      <c r="H384" s="356"/>
      <c r="I384" s="355"/>
      <c r="J384" s="356"/>
      <c r="K384" s="355"/>
      <c r="L384" s="355"/>
      <c r="M384" s="355"/>
      <c r="N384" s="355"/>
      <c r="O384" s="355"/>
      <c r="P384" s="114"/>
      <c r="Q384" s="111"/>
      <c r="R384" s="111"/>
      <c r="T384" s="303"/>
      <c r="U384" s="357"/>
      <c r="V384" s="303"/>
      <c r="W384" s="358"/>
      <c r="X384" s="303"/>
      <c r="Y384" s="113"/>
      <c r="Z384" s="357"/>
      <c r="AA384" s="303"/>
      <c r="AB384" s="359"/>
      <c r="AC384" s="303"/>
      <c r="AD384" s="303"/>
      <c r="AE384" s="303"/>
      <c r="CO384" s="303"/>
      <c r="CQ384" s="351"/>
      <c r="CR384" s="351"/>
      <c r="CT384" s="351"/>
      <c r="CU384" s="351"/>
      <c r="CW384" s="351"/>
      <c r="CX384" s="351"/>
      <c r="CZ384" s="351"/>
      <c r="DA384" s="351"/>
      <c r="DC384" s="351"/>
      <c r="DD384" s="351"/>
      <c r="DG384" s="303"/>
      <c r="DH384" s="303"/>
      <c r="DJ384" s="145"/>
      <c r="DK384" s="145"/>
      <c r="DL384" s="267">
        <v>720</v>
      </c>
      <c r="DM384" s="268" t="s">
        <v>1445</v>
      </c>
      <c r="DN384" s="269">
        <v>6</v>
      </c>
      <c r="DO384" s="171"/>
    </row>
    <row r="385" spans="4:119" s="115" customFormat="1" x14ac:dyDescent="0.25">
      <c r="D385" s="351"/>
      <c r="E385" s="351"/>
      <c r="F385" s="355"/>
      <c r="G385" s="356"/>
      <c r="H385" s="356"/>
      <c r="I385" s="355"/>
      <c r="J385" s="356"/>
      <c r="K385" s="355"/>
      <c r="L385" s="355"/>
      <c r="M385" s="355"/>
      <c r="N385" s="355"/>
      <c r="O385" s="355"/>
      <c r="P385" s="114"/>
      <c r="Q385" s="111"/>
      <c r="R385" s="111"/>
      <c r="T385" s="303"/>
      <c r="U385" s="357"/>
      <c r="V385" s="303"/>
      <c r="W385" s="358"/>
      <c r="X385" s="303"/>
      <c r="Y385" s="113"/>
      <c r="Z385" s="357"/>
      <c r="AA385" s="303"/>
      <c r="AB385" s="359"/>
      <c r="AC385" s="303"/>
      <c r="AD385" s="303"/>
      <c r="AE385" s="303"/>
      <c r="CO385" s="303"/>
      <c r="CQ385" s="351"/>
      <c r="CR385" s="351"/>
      <c r="CT385" s="351"/>
      <c r="CU385" s="351"/>
      <c r="CW385" s="351"/>
      <c r="CX385" s="351"/>
      <c r="CZ385" s="351"/>
      <c r="DA385" s="351"/>
      <c r="DC385" s="351"/>
      <c r="DD385" s="351"/>
      <c r="DG385" s="303"/>
      <c r="DH385" s="303"/>
      <c r="DJ385" s="145"/>
      <c r="DK385" s="145"/>
      <c r="DL385" s="267">
        <v>721</v>
      </c>
      <c r="DM385" s="268" t="s">
        <v>1446</v>
      </c>
      <c r="DN385" s="269">
        <v>7</v>
      </c>
      <c r="DO385" s="171"/>
    </row>
    <row r="386" spans="4:119" s="115" customFormat="1" x14ac:dyDescent="0.25">
      <c r="D386" s="351"/>
      <c r="E386" s="351"/>
      <c r="F386" s="355"/>
      <c r="G386" s="356"/>
      <c r="H386" s="356"/>
      <c r="I386" s="355"/>
      <c r="J386" s="356"/>
      <c r="K386" s="355"/>
      <c r="L386" s="355"/>
      <c r="M386" s="355"/>
      <c r="N386" s="355"/>
      <c r="O386" s="355"/>
      <c r="P386" s="114"/>
      <c r="Q386" s="111"/>
      <c r="R386" s="111"/>
      <c r="T386" s="303"/>
      <c r="U386" s="357"/>
      <c r="V386" s="303"/>
      <c r="W386" s="358"/>
      <c r="X386" s="303"/>
      <c r="Y386" s="113"/>
      <c r="Z386" s="357"/>
      <c r="AA386" s="303"/>
      <c r="AB386" s="359"/>
      <c r="AC386" s="303"/>
      <c r="AD386" s="303"/>
      <c r="AE386" s="303"/>
      <c r="CO386" s="303"/>
      <c r="CQ386" s="351"/>
      <c r="CR386" s="351"/>
      <c r="CT386" s="351"/>
      <c r="CU386" s="351"/>
      <c r="CW386" s="351"/>
      <c r="CX386" s="351"/>
      <c r="CZ386" s="351"/>
      <c r="DA386" s="351"/>
      <c r="DC386" s="351"/>
      <c r="DD386" s="351"/>
      <c r="DG386" s="303"/>
      <c r="DH386" s="303"/>
      <c r="DJ386" s="145"/>
      <c r="DK386" s="145"/>
      <c r="DL386" s="267">
        <v>722</v>
      </c>
      <c r="DM386" s="268" t="s">
        <v>1447</v>
      </c>
      <c r="DN386" s="269">
        <v>8</v>
      </c>
      <c r="DO386" s="171"/>
    </row>
    <row r="387" spans="4:119" s="115" customFormat="1" x14ac:dyDescent="0.25">
      <c r="D387" s="351"/>
      <c r="E387" s="351"/>
      <c r="F387" s="355"/>
      <c r="G387" s="356"/>
      <c r="H387" s="356"/>
      <c r="I387" s="355"/>
      <c r="J387" s="356"/>
      <c r="K387" s="355"/>
      <c r="L387" s="355"/>
      <c r="M387" s="355"/>
      <c r="N387" s="355"/>
      <c r="O387" s="355"/>
      <c r="P387" s="114"/>
      <c r="Q387" s="111"/>
      <c r="R387" s="111"/>
      <c r="T387" s="303"/>
      <c r="U387" s="357"/>
      <c r="V387" s="303"/>
      <c r="W387" s="358"/>
      <c r="X387" s="303"/>
      <c r="Y387" s="113"/>
      <c r="Z387" s="357"/>
      <c r="AA387" s="303"/>
      <c r="AB387" s="359"/>
      <c r="AC387" s="303"/>
      <c r="AD387" s="303"/>
      <c r="AE387" s="303"/>
      <c r="CO387" s="303"/>
      <c r="CQ387" s="351"/>
      <c r="CR387" s="351"/>
      <c r="CT387" s="351"/>
      <c r="CU387" s="351"/>
      <c r="CW387" s="351"/>
      <c r="CX387" s="351"/>
      <c r="CZ387" s="351"/>
      <c r="DA387" s="351"/>
      <c r="DC387" s="351"/>
      <c r="DD387" s="351"/>
      <c r="DG387" s="303"/>
      <c r="DH387" s="303"/>
      <c r="DJ387" s="145"/>
      <c r="DK387" s="145"/>
      <c r="DL387" s="267">
        <v>723</v>
      </c>
      <c r="DM387" s="268" t="s">
        <v>1448</v>
      </c>
      <c r="DN387" s="269">
        <v>9</v>
      </c>
      <c r="DO387" s="171"/>
    </row>
    <row r="388" spans="4:119" s="115" customFormat="1" x14ac:dyDescent="0.25">
      <c r="D388" s="351"/>
      <c r="E388" s="351"/>
      <c r="F388" s="355"/>
      <c r="G388" s="356"/>
      <c r="H388" s="356"/>
      <c r="I388" s="355"/>
      <c r="J388" s="356"/>
      <c r="K388" s="355"/>
      <c r="L388" s="355"/>
      <c r="M388" s="355"/>
      <c r="N388" s="355"/>
      <c r="O388" s="355"/>
      <c r="P388" s="114"/>
      <c r="Q388" s="111"/>
      <c r="R388" s="111"/>
      <c r="T388" s="303"/>
      <c r="U388" s="357"/>
      <c r="V388" s="303"/>
      <c r="W388" s="358"/>
      <c r="X388" s="303"/>
      <c r="Y388" s="113"/>
      <c r="Z388" s="357"/>
      <c r="AA388" s="303"/>
      <c r="AB388" s="359"/>
      <c r="AC388" s="303"/>
      <c r="AD388" s="303"/>
      <c r="AE388" s="303"/>
      <c r="CO388" s="303"/>
      <c r="CQ388" s="351"/>
      <c r="CR388" s="351"/>
      <c r="CT388" s="351"/>
      <c r="CU388" s="351"/>
      <c r="CW388" s="351"/>
      <c r="CX388" s="351"/>
      <c r="CZ388" s="351"/>
      <c r="DA388" s="351"/>
      <c r="DC388" s="351"/>
      <c r="DD388" s="351"/>
      <c r="DG388" s="303"/>
      <c r="DH388" s="303"/>
      <c r="DJ388" s="145"/>
      <c r="DK388" s="145"/>
      <c r="DL388" s="267">
        <v>724</v>
      </c>
      <c r="DM388" s="268" t="s">
        <v>1449</v>
      </c>
      <c r="DN388" s="269">
        <v>10</v>
      </c>
      <c r="DO388" s="171"/>
    </row>
    <row r="389" spans="4:119" s="115" customFormat="1" x14ac:dyDescent="0.25">
      <c r="D389" s="351"/>
      <c r="E389" s="351"/>
      <c r="F389" s="355"/>
      <c r="G389" s="356"/>
      <c r="H389" s="356"/>
      <c r="I389" s="355"/>
      <c r="J389" s="356"/>
      <c r="K389" s="355"/>
      <c r="L389" s="355"/>
      <c r="M389" s="355"/>
      <c r="N389" s="355"/>
      <c r="O389" s="355"/>
      <c r="P389" s="114"/>
      <c r="Q389" s="111"/>
      <c r="R389" s="111"/>
      <c r="T389" s="303"/>
      <c r="U389" s="357"/>
      <c r="V389" s="303"/>
      <c r="W389" s="358"/>
      <c r="X389" s="303"/>
      <c r="Y389" s="113"/>
      <c r="Z389" s="357"/>
      <c r="AA389" s="303"/>
      <c r="AB389" s="359"/>
      <c r="AC389" s="303"/>
      <c r="AD389" s="303"/>
      <c r="AE389" s="303"/>
      <c r="CO389" s="303"/>
      <c r="CQ389" s="351"/>
      <c r="CR389" s="351"/>
      <c r="CT389" s="351"/>
      <c r="CU389" s="351"/>
      <c r="CW389" s="351"/>
      <c r="CX389" s="351"/>
      <c r="CZ389" s="351"/>
      <c r="DA389" s="351"/>
      <c r="DC389" s="351"/>
      <c r="DD389" s="351"/>
      <c r="DG389" s="303"/>
      <c r="DH389" s="303"/>
      <c r="DJ389" s="145"/>
      <c r="DK389" s="145"/>
      <c r="DL389" s="267">
        <v>731</v>
      </c>
      <c r="DM389" s="268" t="s">
        <v>1450</v>
      </c>
      <c r="DN389" s="269">
        <v>4</v>
      </c>
      <c r="DO389" s="171" t="s">
        <v>964</v>
      </c>
    </row>
    <row r="390" spans="4:119" s="115" customFormat="1" x14ac:dyDescent="0.25">
      <c r="D390" s="351"/>
      <c r="E390" s="351"/>
      <c r="F390" s="355"/>
      <c r="G390" s="356"/>
      <c r="H390" s="356"/>
      <c r="I390" s="355"/>
      <c r="J390" s="356"/>
      <c r="K390" s="355"/>
      <c r="L390" s="355"/>
      <c r="M390" s="355"/>
      <c r="N390" s="355"/>
      <c r="O390" s="355"/>
      <c r="P390" s="114"/>
      <c r="Q390" s="111"/>
      <c r="R390" s="111"/>
      <c r="T390" s="303"/>
      <c r="U390" s="357"/>
      <c r="V390" s="303"/>
      <c r="W390" s="358"/>
      <c r="X390" s="303"/>
      <c r="Y390" s="113"/>
      <c r="Z390" s="357"/>
      <c r="AA390" s="303"/>
      <c r="AB390" s="359"/>
      <c r="AC390" s="303"/>
      <c r="AD390" s="303"/>
      <c r="AE390" s="303"/>
      <c r="CO390" s="303"/>
      <c r="CQ390" s="351"/>
      <c r="CR390" s="351"/>
      <c r="CT390" s="351"/>
      <c r="CU390" s="351"/>
      <c r="CW390" s="351"/>
      <c r="CX390" s="351"/>
      <c r="CZ390" s="351"/>
      <c r="DA390" s="351"/>
      <c r="DC390" s="351"/>
      <c r="DD390" s="351"/>
      <c r="DG390" s="303"/>
      <c r="DH390" s="303"/>
      <c r="DJ390" s="145"/>
      <c r="DK390" s="145"/>
      <c r="DL390" s="267">
        <v>732</v>
      </c>
      <c r="DM390" s="268" t="s">
        <v>1451</v>
      </c>
      <c r="DN390" s="269">
        <v>5</v>
      </c>
      <c r="DO390" s="171" t="s">
        <v>964</v>
      </c>
    </row>
    <row r="391" spans="4:119" s="115" customFormat="1" x14ac:dyDescent="0.25">
      <c r="D391" s="351"/>
      <c r="E391" s="351"/>
      <c r="F391" s="355"/>
      <c r="G391" s="356"/>
      <c r="H391" s="356"/>
      <c r="I391" s="355"/>
      <c r="J391" s="356"/>
      <c r="K391" s="355"/>
      <c r="L391" s="355"/>
      <c r="M391" s="355"/>
      <c r="N391" s="355"/>
      <c r="O391" s="355"/>
      <c r="P391" s="114"/>
      <c r="Q391" s="111"/>
      <c r="R391" s="111"/>
      <c r="T391" s="303"/>
      <c r="U391" s="357"/>
      <c r="V391" s="303"/>
      <c r="W391" s="358"/>
      <c r="X391" s="303"/>
      <c r="Y391" s="113"/>
      <c r="Z391" s="357"/>
      <c r="AA391" s="303"/>
      <c r="AB391" s="359"/>
      <c r="AC391" s="303"/>
      <c r="AD391" s="303"/>
      <c r="AE391" s="303"/>
      <c r="CO391" s="303"/>
      <c r="CQ391" s="351"/>
      <c r="CR391" s="351"/>
      <c r="CT391" s="351"/>
      <c r="CU391" s="351"/>
      <c r="CW391" s="351"/>
      <c r="CX391" s="351"/>
      <c r="CZ391" s="351"/>
      <c r="DA391" s="351"/>
      <c r="DC391" s="351"/>
      <c r="DD391" s="351"/>
      <c r="DG391" s="303"/>
      <c r="DH391" s="303"/>
      <c r="DJ391" s="145"/>
      <c r="DK391" s="145"/>
      <c r="DL391" s="267">
        <v>733</v>
      </c>
      <c r="DM391" s="268" t="s">
        <v>1452</v>
      </c>
      <c r="DN391" s="269">
        <v>6</v>
      </c>
      <c r="DO391" s="171" t="s">
        <v>964</v>
      </c>
    </row>
    <row r="392" spans="4:119" s="115" customFormat="1" x14ac:dyDescent="0.25">
      <c r="D392" s="351"/>
      <c r="E392" s="351"/>
      <c r="F392" s="355"/>
      <c r="G392" s="356"/>
      <c r="H392" s="356"/>
      <c r="I392" s="355"/>
      <c r="J392" s="356"/>
      <c r="K392" s="355"/>
      <c r="L392" s="355"/>
      <c r="M392" s="355"/>
      <c r="N392" s="355"/>
      <c r="O392" s="355"/>
      <c r="P392" s="114"/>
      <c r="Q392" s="111"/>
      <c r="R392" s="111"/>
      <c r="T392" s="303"/>
      <c r="U392" s="357"/>
      <c r="V392" s="303"/>
      <c r="W392" s="358"/>
      <c r="X392" s="303"/>
      <c r="Y392" s="113"/>
      <c r="Z392" s="357"/>
      <c r="AA392" s="303"/>
      <c r="AB392" s="359"/>
      <c r="AC392" s="303"/>
      <c r="AD392" s="303"/>
      <c r="AE392" s="303"/>
      <c r="CO392" s="303"/>
      <c r="CQ392" s="351"/>
      <c r="CR392" s="351"/>
      <c r="CT392" s="351"/>
      <c r="CU392" s="351"/>
      <c r="CW392" s="351"/>
      <c r="CX392" s="351"/>
      <c r="CZ392" s="351"/>
      <c r="DA392" s="351"/>
      <c r="DC392" s="351"/>
      <c r="DD392" s="351"/>
      <c r="DG392" s="303"/>
      <c r="DH392" s="303"/>
      <c r="DJ392" s="145"/>
      <c r="DK392" s="145"/>
      <c r="DL392" s="267">
        <v>741</v>
      </c>
      <c r="DM392" s="268" t="s">
        <v>1453</v>
      </c>
      <c r="DN392" s="269">
        <v>7</v>
      </c>
      <c r="DO392" s="171" t="s">
        <v>965</v>
      </c>
    </row>
    <row r="393" spans="4:119" s="115" customFormat="1" x14ac:dyDescent="0.25">
      <c r="D393" s="351"/>
      <c r="E393" s="351"/>
      <c r="F393" s="355"/>
      <c r="G393" s="356"/>
      <c r="H393" s="356"/>
      <c r="I393" s="355"/>
      <c r="J393" s="356"/>
      <c r="K393" s="355"/>
      <c r="L393" s="355"/>
      <c r="M393" s="355"/>
      <c r="N393" s="355"/>
      <c r="O393" s="355"/>
      <c r="P393" s="114"/>
      <c r="Q393" s="111"/>
      <c r="R393" s="111"/>
      <c r="T393" s="303"/>
      <c r="U393" s="357"/>
      <c r="V393" s="303"/>
      <c r="W393" s="358"/>
      <c r="X393" s="303"/>
      <c r="Y393" s="113"/>
      <c r="Z393" s="357"/>
      <c r="AA393" s="303"/>
      <c r="AB393" s="359"/>
      <c r="AC393" s="303"/>
      <c r="AD393" s="303"/>
      <c r="AE393" s="303"/>
      <c r="CO393" s="303"/>
      <c r="CQ393" s="351"/>
      <c r="CR393" s="351"/>
      <c r="CT393" s="351"/>
      <c r="CU393" s="351"/>
      <c r="CW393" s="351"/>
      <c r="CX393" s="351"/>
      <c r="CZ393" s="351"/>
      <c r="DA393" s="351"/>
      <c r="DC393" s="351"/>
      <c r="DD393" s="351"/>
      <c r="DG393" s="303"/>
      <c r="DH393" s="303"/>
      <c r="DJ393" s="145"/>
      <c r="DK393" s="145"/>
      <c r="DL393" s="267">
        <v>742</v>
      </c>
      <c r="DM393" s="268" t="s">
        <v>1454</v>
      </c>
      <c r="DN393" s="269">
        <v>8</v>
      </c>
      <c r="DO393" s="171" t="s">
        <v>966</v>
      </c>
    </row>
    <row r="394" spans="4:119" s="115" customFormat="1" x14ac:dyDescent="0.25">
      <c r="D394" s="351"/>
      <c r="E394" s="351"/>
      <c r="F394" s="355"/>
      <c r="G394" s="356"/>
      <c r="H394" s="356"/>
      <c r="I394" s="355"/>
      <c r="J394" s="356"/>
      <c r="K394" s="355"/>
      <c r="L394" s="355"/>
      <c r="M394" s="355"/>
      <c r="N394" s="355"/>
      <c r="O394" s="355"/>
      <c r="P394" s="114"/>
      <c r="Q394" s="111"/>
      <c r="R394" s="111"/>
      <c r="T394" s="303"/>
      <c r="U394" s="357"/>
      <c r="V394" s="303"/>
      <c r="W394" s="358"/>
      <c r="X394" s="303"/>
      <c r="Y394" s="113"/>
      <c r="Z394" s="357"/>
      <c r="AA394" s="303"/>
      <c r="AB394" s="359"/>
      <c r="AC394" s="303"/>
      <c r="AD394" s="303"/>
      <c r="AE394" s="303"/>
      <c r="CO394" s="303"/>
      <c r="CQ394" s="351"/>
      <c r="CR394" s="351"/>
      <c r="CT394" s="351"/>
      <c r="CU394" s="351"/>
      <c r="CW394" s="351"/>
      <c r="CX394" s="351"/>
      <c r="CZ394" s="351"/>
      <c r="DA394" s="351"/>
      <c r="DC394" s="351"/>
      <c r="DD394" s="351"/>
      <c r="DG394" s="303"/>
      <c r="DH394" s="303"/>
      <c r="DJ394" s="145"/>
      <c r="DK394" s="145"/>
      <c r="DL394" s="267">
        <v>743</v>
      </c>
      <c r="DM394" s="268" t="s">
        <v>52</v>
      </c>
      <c r="DN394" s="269">
        <v>9</v>
      </c>
      <c r="DO394" s="171"/>
    </row>
    <row r="395" spans="4:119" s="115" customFormat="1" x14ac:dyDescent="0.25">
      <c r="D395" s="351"/>
      <c r="E395" s="351"/>
      <c r="F395" s="355"/>
      <c r="G395" s="356"/>
      <c r="H395" s="356"/>
      <c r="I395" s="355"/>
      <c r="J395" s="356"/>
      <c r="K395" s="355"/>
      <c r="L395" s="355"/>
      <c r="M395" s="355"/>
      <c r="N395" s="355"/>
      <c r="O395" s="355"/>
      <c r="P395" s="114"/>
      <c r="Q395" s="111"/>
      <c r="R395" s="111"/>
      <c r="T395" s="303"/>
      <c r="U395" s="357"/>
      <c r="V395" s="303"/>
      <c r="W395" s="358"/>
      <c r="X395" s="303"/>
      <c r="Y395" s="113"/>
      <c r="Z395" s="357"/>
      <c r="AA395" s="303"/>
      <c r="AB395" s="359"/>
      <c r="AC395" s="303"/>
      <c r="AD395" s="303"/>
      <c r="AE395" s="303"/>
      <c r="CO395" s="303"/>
      <c r="CQ395" s="351"/>
      <c r="CR395" s="351"/>
      <c r="CT395" s="351"/>
      <c r="CU395" s="351"/>
      <c r="CW395" s="351"/>
      <c r="CX395" s="351"/>
      <c r="CZ395" s="351"/>
      <c r="DA395" s="351"/>
      <c r="DC395" s="351"/>
      <c r="DD395" s="351"/>
      <c r="DG395" s="303"/>
      <c r="DH395" s="303"/>
      <c r="DJ395" s="145"/>
      <c r="DK395" s="145"/>
      <c r="DL395" s="267">
        <v>746</v>
      </c>
      <c r="DM395" s="268" t="s">
        <v>1455</v>
      </c>
      <c r="DN395" s="269">
        <v>4</v>
      </c>
      <c r="DO395" s="171"/>
    </row>
    <row r="396" spans="4:119" s="115" customFormat="1" x14ac:dyDescent="0.25">
      <c r="D396" s="351"/>
      <c r="E396" s="351"/>
      <c r="F396" s="355"/>
      <c r="G396" s="356"/>
      <c r="H396" s="356"/>
      <c r="I396" s="355"/>
      <c r="J396" s="356"/>
      <c r="K396" s="355"/>
      <c r="L396" s="355"/>
      <c r="M396" s="355"/>
      <c r="N396" s="355"/>
      <c r="O396" s="355"/>
      <c r="P396" s="114"/>
      <c r="Q396" s="111"/>
      <c r="R396" s="111"/>
      <c r="T396" s="303"/>
      <c r="U396" s="357"/>
      <c r="V396" s="303"/>
      <c r="W396" s="358"/>
      <c r="X396" s="303"/>
      <c r="Y396" s="113"/>
      <c r="Z396" s="357"/>
      <c r="AA396" s="303"/>
      <c r="AB396" s="359"/>
      <c r="AC396" s="303"/>
      <c r="AD396" s="303"/>
      <c r="AE396" s="303"/>
      <c r="CO396" s="303"/>
      <c r="CQ396" s="351"/>
      <c r="CR396" s="351"/>
      <c r="CT396" s="351"/>
      <c r="CU396" s="351"/>
      <c r="CW396" s="351"/>
      <c r="CX396" s="351"/>
      <c r="CZ396" s="351"/>
      <c r="DA396" s="351"/>
      <c r="DC396" s="351"/>
      <c r="DD396" s="351"/>
      <c r="DG396" s="303"/>
      <c r="DH396" s="303"/>
      <c r="DJ396" s="145"/>
      <c r="DK396" s="145"/>
      <c r="DL396" s="267">
        <v>747</v>
      </c>
      <c r="DM396" s="268" t="s">
        <v>1456</v>
      </c>
      <c r="DN396" s="269">
        <v>5</v>
      </c>
      <c r="DO396" s="171"/>
    </row>
    <row r="397" spans="4:119" s="115" customFormat="1" x14ac:dyDescent="0.25">
      <c r="D397" s="351"/>
      <c r="E397" s="351"/>
      <c r="F397" s="355"/>
      <c r="G397" s="356"/>
      <c r="H397" s="356"/>
      <c r="I397" s="355"/>
      <c r="J397" s="356"/>
      <c r="K397" s="355"/>
      <c r="L397" s="355"/>
      <c r="M397" s="355"/>
      <c r="N397" s="355"/>
      <c r="O397" s="355"/>
      <c r="P397" s="114"/>
      <c r="Q397" s="111"/>
      <c r="R397" s="111"/>
      <c r="T397" s="303"/>
      <c r="U397" s="357"/>
      <c r="V397" s="303"/>
      <c r="W397" s="358"/>
      <c r="X397" s="303"/>
      <c r="Y397" s="113"/>
      <c r="Z397" s="357"/>
      <c r="AA397" s="303"/>
      <c r="AB397" s="359"/>
      <c r="AC397" s="303"/>
      <c r="AD397" s="303"/>
      <c r="AE397" s="303"/>
      <c r="CO397" s="303"/>
      <c r="CQ397" s="351"/>
      <c r="CR397" s="351"/>
      <c r="CT397" s="351"/>
      <c r="CU397" s="351"/>
      <c r="CW397" s="351"/>
      <c r="CX397" s="351"/>
      <c r="CZ397" s="351"/>
      <c r="DA397" s="351"/>
      <c r="DC397" s="351"/>
      <c r="DD397" s="351"/>
      <c r="DG397" s="303"/>
      <c r="DH397" s="303"/>
      <c r="DJ397" s="145"/>
      <c r="DK397" s="145"/>
      <c r="DL397" s="267">
        <v>748</v>
      </c>
      <c r="DM397" s="268" t="s">
        <v>1457</v>
      </c>
      <c r="DN397" s="269">
        <v>6</v>
      </c>
      <c r="DO397" s="171"/>
    </row>
    <row r="398" spans="4:119" s="115" customFormat="1" x14ac:dyDescent="0.25">
      <c r="D398" s="351"/>
      <c r="E398" s="351"/>
      <c r="F398" s="355"/>
      <c r="G398" s="356"/>
      <c r="H398" s="356"/>
      <c r="I398" s="355"/>
      <c r="J398" s="356"/>
      <c r="K398" s="355"/>
      <c r="L398" s="355"/>
      <c r="M398" s="355"/>
      <c r="N398" s="355"/>
      <c r="O398" s="355"/>
      <c r="P398" s="114"/>
      <c r="Q398" s="111"/>
      <c r="R398" s="111"/>
      <c r="T398" s="303"/>
      <c r="U398" s="357"/>
      <c r="V398" s="303"/>
      <c r="W398" s="358"/>
      <c r="X398" s="303"/>
      <c r="Y398" s="113"/>
      <c r="Z398" s="357"/>
      <c r="AA398" s="303"/>
      <c r="AB398" s="359"/>
      <c r="AC398" s="303"/>
      <c r="AD398" s="303"/>
      <c r="AE398" s="303"/>
      <c r="CO398" s="303"/>
      <c r="CQ398" s="351"/>
      <c r="CR398" s="351"/>
      <c r="CT398" s="351"/>
      <c r="CU398" s="351"/>
      <c r="CW398" s="351"/>
      <c r="CX398" s="351"/>
      <c r="CZ398" s="351"/>
      <c r="DA398" s="351"/>
      <c r="DC398" s="351"/>
      <c r="DD398" s="351"/>
      <c r="DG398" s="303"/>
      <c r="DH398" s="303"/>
      <c r="DJ398" s="145"/>
      <c r="DK398" s="145"/>
      <c r="DL398" s="267">
        <v>749</v>
      </c>
      <c r="DM398" s="268" t="s">
        <v>1458</v>
      </c>
      <c r="DN398" s="269">
        <v>7</v>
      </c>
      <c r="DO398" s="171"/>
    </row>
    <row r="399" spans="4:119" s="115" customFormat="1" x14ac:dyDescent="0.25">
      <c r="D399" s="351"/>
      <c r="E399" s="351"/>
      <c r="F399" s="355"/>
      <c r="G399" s="356"/>
      <c r="H399" s="356"/>
      <c r="I399" s="355"/>
      <c r="J399" s="356"/>
      <c r="K399" s="355"/>
      <c r="L399" s="355"/>
      <c r="M399" s="355"/>
      <c r="N399" s="355"/>
      <c r="O399" s="355"/>
      <c r="P399" s="114"/>
      <c r="Q399" s="111"/>
      <c r="R399" s="111"/>
      <c r="T399" s="303"/>
      <c r="U399" s="357"/>
      <c r="V399" s="303"/>
      <c r="W399" s="358"/>
      <c r="X399" s="303"/>
      <c r="Y399" s="113"/>
      <c r="Z399" s="357"/>
      <c r="AA399" s="303"/>
      <c r="AB399" s="359"/>
      <c r="AC399" s="303"/>
      <c r="AD399" s="303"/>
      <c r="AE399" s="303"/>
      <c r="CO399" s="303"/>
      <c r="CQ399" s="351"/>
      <c r="CR399" s="351"/>
      <c r="CT399" s="351"/>
      <c r="CU399" s="351"/>
      <c r="CW399" s="351"/>
      <c r="CX399" s="351"/>
      <c r="CZ399" s="351"/>
      <c r="DA399" s="351"/>
      <c r="DC399" s="351"/>
      <c r="DD399" s="351"/>
      <c r="DG399" s="303"/>
      <c r="DH399" s="303"/>
      <c r="DJ399" s="145"/>
      <c r="DK399" s="145"/>
      <c r="DL399" s="267">
        <v>750</v>
      </c>
      <c r="DM399" s="268" t="s">
        <v>1492</v>
      </c>
      <c r="DN399" s="269">
        <v>9</v>
      </c>
      <c r="DO399" s="171" t="s">
        <v>951</v>
      </c>
    </row>
    <row r="400" spans="4:119" s="115" customFormat="1" x14ac:dyDescent="0.25">
      <c r="D400" s="351"/>
      <c r="E400" s="351"/>
      <c r="F400" s="355"/>
      <c r="G400" s="356"/>
      <c r="H400" s="356"/>
      <c r="I400" s="355"/>
      <c r="J400" s="356"/>
      <c r="K400" s="355"/>
      <c r="L400" s="355"/>
      <c r="M400" s="355"/>
      <c r="N400" s="355"/>
      <c r="O400" s="355"/>
      <c r="P400" s="114"/>
      <c r="Q400" s="111"/>
      <c r="R400" s="111"/>
      <c r="T400" s="303"/>
      <c r="U400" s="357"/>
      <c r="V400" s="303"/>
      <c r="W400" s="358"/>
      <c r="X400" s="303"/>
      <c r="Y400" s="113"/>
      <c r="Z400" s="357"/>
      <c r="AA400" s="303"/>
      <c r="AB400" s="359"/>
      <c r="AC400" s="303"/>
      <c r="AD400" s="303"/>
      <c r="AE400" s="303"/>
      <c r="CO400" s="303"/>
      <c r="CQ400" s="351"/>
      <c r="CR400" s="351"/>
      <c r="CT400" s="351"/>
      <c r="CU400" s="351"/>
      <c r="CW400" s="351"/>
      <c r="CX400" s="351"/>
      <c r="CZ400" s="351"/>
      <c r="DA400" s="351"/>
      <c r="DC400" s="351"/>
      <c r="DD400" s="351"/>
      <c r="DG400" s="303"/>
      <c r="DH400" s="303"/>
      <c r="DJ400" s="145"/>
      <c r="DK400" s="145"/>
      <c r="DL400" s="267">
        <v>751</v>
      </c>
      <c r="DM400" s="268" t="s">
        <v>1493</v>
      </c>
      <c r="DN400" s="269">
        <v>10</v>
      </c>
      <c r="DO400" s="171" t="s">
        <v>951</v>
      </c>
    </row>
    <row r="401" spans="4:119" s="115" customFormat="1" x14ac:dyDescent="0.25">
      <c r="D401" s="351"/>
      <c r="E401" s="351"/>
      <c r="F401" s="355"/>
      <c r="G401" s="356"/>
      <c r="H401" s="356"/>
      <c r="I401" s="355"/>
      <c r="J401" s="356"/>
      <c r="K401" s="355"/>
      <c r="L401" s="355"/>
      <c r="M401" s="355"/>
      <c r="N401" s="355"/>
      <c r="O401" s="355"/>
      <c r="P401" s="114"/>
      <c r="Q401" s="111"/>
      <c r="R401" s="111"/>
      <c r="T401" s="303"/>
      <c r="U401" s="357"/>
      <c r="V401" s="303"/>
      <c r="W401" s="358"/>
      <c r="X401" s="303"/>
      <c r="Y401" s="113"/>
      <c r="Z401" s="357"/>
      <c r="AA401" s="303"/>
      <c r="AB401" s="359"/>
      <c r="AC401" s="303"/>
      <c r="AD401" s="303"/>
      <c r="AE401" s="303"/>
      <c r="CO401" s="303"/>
      <c r="CQ401" s="351"/>
      <c r="CR401" s="351"/>
      <c r="CT401" s="351"/>
      <c r="CU401" s="351"/>
      <c r="CW401" s="351"/>
      <c r="CX401" s="351"/>
      <c r="CZ401" s="351"/>
      <c r="DA401" s="351"/>
      <c r="DC401" s="351"/>
      <c r="DD401" s="351"/>
      <c r="DG401" s="303"/>
      <c r="DH401" s="303"/>
      <c r="DJ401" s="145"/>
      <c r="DK401" s="145"/>
      <c r="DL401" s="267">
        <v>752</v>
      </c>
      <c r="DM401" s="268" t="s">
        <v>1494</v>
      </c>
      <c r="DN401" s="269">
        <v>11</v>
      </c>
      <c r="DO401" s="171" t="s">
        <v>951</v>
      </c>
    </row>
    <row r="402" spans="4:119" s="115" customFormat="1" x14ac:dyDescent="0.25">
      <c r="D402" s="351"/>
      <c r="E402" s="351"/>
      <c r="F402" s="355"/>
      <c r="G402" s="356"/>
      <c r="H402" s="356"/>
      <c r="I402" s="355"/>
      <c r="J402" s="356"/>
      <c r="K402" s="355"/>
      <c r="L402" s="355"/>
      <c r="M402" s="355"/>
      <c r="N402" s="355"/>
      <c r="O402" s="355"/>
      <c r="P402" s="114"/>
      <c r="Q402" s="111"/>
      <c r="R402" s="111"/>
      <c r="T402" s="303"/>
      <c r="U402" s="357"/>
      <c r="V402" s="303"/>
      <c r="W402" s="358"/>
      <c r="X402" s="303"/>
      <c r="Y402" s="113"/>
      <c r="Z402" s="357"/>
      <c r="AA402" s="303"/>
      <c r="AB402" s="359"/>
      <c r="AC402" s="303"/>
      <c r="AD402" s="303"/>
      <c r="AE402" s="303"/>
      <c r="CO402" s="303"/>
      <c r="CQ402" s="351"/>
      <c r="CR402" s="351"/>
      <c r="CT402" s="351"/>
      <c r="CU402" s="351"/>
      <c r="CW402" s="351"/>
      <c r="CX402" s="351"/>
      <c r="CZ402" s="351"/>
      <c r="DA402" s="351"/>
      <c r="DC402" s="351"/>
      <c r="DD402" s="351"/>
      <c r="DG402" s="303"/>
      <c r="DH402" s="303"/>
      <c r="DJ402" s="145"/>
      <c r="DK402" s="145"/>
      <c r="DL402" s="267">
        <v>753</v>
      </c>
      <c r="DM402" s="268" t="s">
        <v>1495</v>
      </c>
      <c r="DN402" s="269">
        <v>12</v>
      </c>
      <c r="DO402" s="171" t="s">
        <v>951</v>
      </c>
    </row>
    <row r="403" spans="4:119" s="115" customFormat="1" x14ac:dyDescent="0.25">
      <c r="D403" s="351"/>
      <c r="E403" s="351"/>
      <c r="F403" s="355"/>
      <c r="G403" s="356"/>
      <c r="H403" s="356"/>
      <c r="I403" s="355"/>
      <c r="J403" s="356"/>
      <c r="K403" s="355"/>
      <c r="L403" s="355"/>
      <c r="M403" s="355"/>
      <c r="N403" s="355"/>
      <c r="O403" s="355"/>
      <c r="P403" s="114"/>
      <c r="Q403" s="111"/>
      <c r="R403" s="111"/>
      <c r="T403" s="303"/>
      <c r="U403" s="357"/>
      <c r="V403" s="303"/>
      <c r="W403" s="358"/>
      <c r="X403" s="303"/>
      <c r="Y403" s="113"/>
      <c r="Z403" s="357"/>
      <c r="AA403" s="303"/>
      <c r="AB403" s="359"/>
      <c r="AC403" s="303"/>
      <c r="AD403" s="303"/>
      <c r="AE403" s="303"/>
      <c r="CO403" s="303"/>
      <c r="CQ403" s="351"/>
      <c r="CR403" s="351"/>
      <c r="CT403" s="351"/>
      <c r="CU403" s="351"/>
      <c r="CW403" s="351"/>
      <c r="CX403" s="351"/>
      <c r="CZ403" s="351"/>
      <c r="DA403" s="351"/>
      <c r="DC403" s="351"/>
      <c r="DD403" s="351"/>
      <c r="DG403" s="303"/>
      <c r="DH403" s="303"/>
      <c r="DJ403" s="145"/>
      <c r="DK403" s="145"/>
      <c r="DL403" s="267">
        <v>755</v>
      </c>
      <c r="DM403" s="268" t="s">
        <v>1459</v>
      </c>
      <c r="DN403" s="269">
        <v>6</v>
      </c>
      <c r="DO403" s="171"/>
    </row>
    <row r="404" spans="4:119" s="115" customFormat="1" x14ac:dyDescent="0.25">
      <c r="D404" s="351"/>
      <c r="E404" s="351"/>
      <c r="F404" s="355"/>
      <c r="G404" s="356"/>
      <c r="H404" s="356"/>
      <c r="I404" s="355"/>
      <c r="J404" s="356"/>
      <c r="K404" s="355"/>
      <c r="L404" s="355"/>
      <c r="M404" s="355"/>
      <c r="N404" s="355"/>
      <c r="O404" s="355"/>
      <c r="P404" s="114"/>
      <c r="Q404" s="111"/>
      <c r="R404" s="111"/>
      <c r="T404" s="303"/>
      <c r="U404" s="357"/>
      <c r="V404" s="303"/>
      <c r="W404" s="358"/>
      <c r="X404" s="303"/>
      <c r="Y404" s="113"/>
      <c r="Z404" s="357"/>
      <c r="AA404" s="303"/>
      <c r="AB404" s="359"/>
      <c r="AC404" s="303"/>
      <c r="AD404" s="303"/>
      <c r="AE404" s="303"/>
      <c r="CO404" s="303"/>
      <c r="CQ404" s="351"/>
      <c r="CR404" s="351"/>
      <c r="CT404" s="351"/>
      <c r="CU404" s="351"/>
      <c r="CW404" s="351"/>
      <c r="CX404" s="351"/>
      <c r="CZ404" s="351"/>
      <c r="DA404" s="351"/>
      <c r="DC404" s="351"/>
      <c r="DD404" s="351"/>
      <c r="DG404" s="303"/>
      <c r="DH404" s="303"/>
      <c r="DJ404" s="145"/>
      <c r="DK404" s="145"/>
      <c r="DL404" s="267">
        <v>756</v>
      </c>
      <c r="DM404" s="268" t="s">
        <v>1460</v>
      </c>
      <c r="DN404" s="269">
        <v>7</v>
      </c>
      <c r="DO404" s="171"/>
    </row>
    <row r="405" spans="4:119" s="115" customFormat="1" x14ac:dyDescent="0.25">
      <c r="D405" s="351"/>
      <c r="E405" s="351"/>
      <c r="F405" s="355"/>
      <c r="G405" s="356"/>
      <c r="H405" s="356"/>
      <c r="I405" s="355"/>
      <c r="J405" s="356"/>
      <c r="K405" s="355"/>
      <c r="L405" s="355"/>
      <c r="M405" s="355"/>
      <c r="N405" s="355"/>
      <c r="O405" s="355"/>
      <c r="P405" s="114"/>
      <c r="Q405" s="111"/>
      <c r="R405" s="111"/>
      <c r="T405" s="303"/>
      <c r="U405" s="357"/>
      <c r="V405" s="303"/>
      <c r="W405" s="358"/>
      <c r="X405" s="303"/>
      <c r="Y405" s="113"/>
      <c r="Z405" s="357"/>
      <c r="AA405" s="303"/>
      <c r="AB405" s="359"/>
      <c r="AC405" s="303"/>
      <c r="AD405" s="303"/>
      <c r="AE405" s="303"/>
      <c r="CO405" s="303"/>
      <c r="CQ405" s="351"/>
      <c r="CR405" s="351"/>
      <c r="CT405" s="351"/>
      <c r="CU405" s="351"/>
      <c r="CW405" s="351"/>
      <c r="CX405" s="351"/>
      <c r="CZ405" s="351"/>
      <c r="DA405" s="351"/>
      <c r="DC405" s="351"/>
      <c r="DD405" s="351"/>
      <c r="DG405" s="303"/>
      <c r="DH405" s="303"/>
      <c r="DJ405" s="145"/>
      <c r="DK405" s="145"/>
      <c r="DL405" s="267">
        <v>757</v>
      </c>
      <c r="DM405" s="268" t="s">
        <v>1461</v>
      </c>
      <c r="DN405" s="269">
        <v>8</v>
      </c>
      <c r="DO405" s="171"/>
    </row>
    <row r="406" spans="4:119" s="115" customFormat="1" x14ac:dyDescent="0.25">
      <c r="D406" s="351"/>
      <c r="E406" s="351"/>
      <c r="F406" s="355"/>
      <c r="G406" s="356"/>
      <c r="H406" s="356"/>
      <c r="I406" s="355"/>
      <c r="J406" s="356"/>
      <c r="K406" s="355"/>
      <c r="L406" s="355"/>
      <c r="M406" s="355"/>
      <c r="N406" s="355"/>
      <c r="O406" s="355"/>
      <c r="P406" s="114"/>
      <c r="Q406" s="111"/>
      <c r="R406" s="111"/>
      <c r="T406" s="303"/>
      <c r="U406" s="357"/>
      <c r="V406" s="303"/>
      <c r="W406" s="358"/>
      <c r="X406" s="303"/>
      <c r="Y406" s="113"/>
      <c r="Z406" s="357"/>
      <c r="AA406" s="303"/>
      <c r="AB406" s="359"/>
      <c r="AC406" s="303"/>
      <c r="AD406" s="303"/>
      <c r="AE406" s="303"/>
      <c r="CO406" s="303"/>
      <c r="CQ406" s="351"/>
      <c r="CR406" s="351"/>
      <c r="CT406" s="351"/>
      <c r="CU406" s="351"/>
      <c r="CW406" s="351"/>
      <c r="CX406" s="351"/>
      <c r="CZ406" s="351"/>
      <c r="DA406" s="351"/>
      <c r="DC406" s="351"/>
      <c r="DD406" s="351"/>
      <c r="DG406" s="303"/>
      <c r="DH406" s="303"/>
      <c r="DJ406" s="145"/>
      <c r="DK406" s="145"/>
      <c r="DL406" s="267">
        <v>758</v>
      </c>
      <c r="DM406" s="268" t="s">
        <v>1462</v>
      </c>
      <c r="DN406" s="269">
        <v>9</v>
      </c>
      <c r="DO406" s="171"/>
    </row>
    <row r="407" spans="4:119" s="115" customFormat="1" x14ac:dyDescent="0.25">
      <c r="D407" s="351"/>
      <c r="E407" s="351"/>
      <c r="F407" s="355"/>
      <c r="G407" s="356"/>
      <c r="H407" s="356"/>
      <c r="I407" s="355"/>
      <c r="J407" s="356"/>
      <c r="K407" s="355"/>
      <c r="L407" s="355"/>
      <c r="M407" s="355"/>
      <c r="N407" s="355"/>
      <c r="O407" s="355"/>
      <c r="P407" s="114"/>
      <c r="Q407" s="111"/>
      <c r="R407" s="111"/>
      <c r="T407" s="303"/>
      <c r="U407" s="357"/>
      <c r="V407" s="303"/>
      <c r="W407" s="358"/>
      <c r="X407" s="303"/>
      <c r="Y407" s="113"/>
      <c r="Z407" s="357"/>
      <c r="AA407" s="303"/>
      <c r="AB407" s="359"/>
      <c r="AC407" s="303"/>
      <c r="AD407" s="303"/>
      <c r="AE407" s="303"/>
      <c r="CO407" s="303"/>
      <c r="CQ407" s="351"/>
      <c r="CR407" s="351"/>
      <c r="CT407" s="351"/>
      <c r="CU407" s="351"/>
      <c r="CW407" s="351"/>
      <c r="CX407" s="351"/>
      <c r="CZ407" s="351"/>
      <c r="DA407" s="351"/>
      <c r="DC407" s="351"/>
      <c r="DD407" s="351"/>
      <c r="DG407" s="303"/>
      <c r="DH407" s="303"/>
      <c r="DJ407" s="145"/>
      <c r="DK407" s="145"/>
      <c r="DL407" s="267">
        <v>759</v>
      </c>
      <c r="DM407" s="268" t="s">
        <v>1463</v>
      </c>
      <c r="DN407" s="269">
        <v>10</v>
      </c>
      <c r="DO407" s="171"/>
    </row>
    <row r="408" spans="4:119" s="115" customFormat="1" x14ac:dyDescent="0.25">
      <c r="D408" s="351"/>
      <c r="E408" s="351"/>
      <c r="F408" s="355"/>
      <c r="G408" s="356"/>
      <c r="H408" s="356"/>
      <c r="I408" s="355"/>
      <c r="J408" s="356"/>
      <c r="K408" s="355"/>
      <c r="L408" s="355"/>
      <c r="M408" s="355"/>
      <c r="N408" s="355"/>
      <c r="O408" s="355"/>
      <c r="P408" s="114"/>
      <c r="Q408" s="111"/>
      <c r="R408" s="111"/>
      <c r="T408" s="303"/>
      <c r="U408" s="357"/>
      <c r="V408" s="303"/>
      <c r="W408" s="358"/>
      <c r="X408" s="303"/>
      <c r="Y408" s="113"/>
      <c r="Z408" s="357"/>
      <c r="AA408" s="303"/>
      <c r="AB408" s="359"/>
      <c r="AC408" s="303"/>
      <c r="AD408" s="303"/>
      <c r="AE408" s="303"/>
      <c r="CO408" s="303"/>
      <c r="CQ408" s="351"/>
      <c r="CR408" s="351"/>
      <c r="CT408" s="351"/>
      <c r="CU408" s="351"/>
      <c r="CW408" s="351"/>
      <c r="CX408" s="351"/>
      <c r="CZ408" s="351"/>
      <c r="DA408" s="351"/>
      <c r="DC408" s="351"/>
      <c r="DD408" s="351"/>
      <c r="DG408" s="303"/>
      <c r="DH408" s="303"/>
      <c r="DJ408" s="145"/>
      <c r="DK408" s="145"/>
      <c r="DL408" s="267">
        <v>760</v>
      </c>
      <c r="DM408" s="268" t="s">
        <v>1464</v>
      </c>
      <c r="DN408" s="269">
        <v>6</v>
      </c>
      <c r="DO408" s="171"/>
    </row>
    <row r="409" spans="4:119" s="115" customFormat="1" x14ac:dyDescent="0.25">
      <c r="D409" s="351"/>
      <c r="E409" s="351"/>
      <c r="F409" s="355"/>
      <c r="G409" s="356"/>
      <c r="H409" s="356"/>
      <c r="I409" s="355"/>
      <c r="J409" s="356"/>
      <c r="K409" s="355"/>
      <c r="L409" s="355"/>
      <c r="M409" s="355"/>
      <c r="N409" s="355"/>
      <c r="O409" s="355"/>
      <c r="P409" s="114"/>
      <c r="Q409" s="111"/>
      <c r="R409" s="111"/>
      <c r="T409" s="303"/>
      <c r="U409" s="357"/>
      <c r="V409" s="303"/>
      <c r="W409" s="358"/>
      <c r="X409" s="303"/>
      <c r="Y409" s="113"/>
      <c r="Z409" s="357"/>
      <c r="AA409" s="303"/>
      <c r="AB409" s="359"/>
      <c r="AC409" s="303"/>
      <c r="AD409" s="303"/>
      <c r="AE409" s="303"/>
      <c r="CO409" s="303"/>
      <c r="CQ409" s="351"/>
      <c r="CR409" s="351"/>
      <c r="CT409" s="351"/>
      <c r="CU409" s="351"/>
      <c r="CW409" s="351"/>
      <c r="CX409" s="351"/>
      <c r="CZ409" s="351"/>
      <c r="DA409" s="351"/>
      <c r="DC409" s="351"/>
      <c r="DD409" s="351"/>
      <c r="DG409" s="303"/>
      <c r="DH409" s="303"/>
      <c r="DJ409" s="145"/>
      <c r="DK409" s="145"/>
      <c r="DL409" s="267">
        <v>761</v>
      </c>
      <c r="DM409" s="268" t="s">
        <v>1465</v>
      </c>
      <c r="DN409" s="269">
        <v>7</v>
      </c>
      <c r="DO409" s="171"/>
    </row>
    <row r="410" spans="4:119" s="115" customFormat="1" x14ac:dyDescent="0.25">
      <c r="D410" s="351"/>
      <c r="E410" s="351"/>
      <c r="F410" s="355"/>
      <c r="G410" s="356"/>
      <c r="H410" s="356"/>
      <c r="I410" s="355"/>
      <c r="J410" s="356"/>
      <c r="K410" s="355"/>
      <c r="L410" s="355"/>
      <c r="M410" s="355"/>
      <c r="N410" s="355"/>
      <c r="O410" s="355"/>
      <c r="P410" s="114"/>
      <c r="Q410" s="111"/>
      <c r="R410" s="111"/>
      <c r="T410" s="303"/>
      <c r="U410" s="357"/>
      <c r="V410" s="303"/>
      <c r="W410" s="358"/>
      <c r="X410" s="303"/>
      <c r="Y410" s="113"/>
      <c r="Z410" s="357"/>
      <c r="AA410" s="303"/>
      <c r="AB410" s="359"/>
      <c r="AC410" s="303"/>
      <c r="AD410" s="303"/>
      <c r="AE410" s="303"/>
      <c r="CO410" s="303"/>
      <c r="CQ410" s="351"/>
      <c r="CR410" s="351"/>
      <c r="CT410" s="351"/>
      <c r="CU410" s="351"/>
      <c r="CW410" s="351"/>
      <c r="CX410" s="351"/>
      <c r="CZ410" s="351"/>
      <c r="DA410" s="351"/>
      <c r="DC410" s="351"/>
      <c r="DD410" s="351"/>
      <c r="DG410" s="303"/>
      <c r="DH410" s="303"/>
      <c r="DJ410" s="145"/>
      <c r="DK410" s="145"/>
      <c r="DL410" s="267">
        <v>762</v>
      </c>
      <c r="DM410" s="268" t="s">
        <v>1466</v>
      </c>
      <c r="DN410" s="269">
        <v>8</v>
      </c>
      <c r="DO410" s="171"/>
    </row>
    <row r="411" spans="4:119" s="115" customFormat="1" x14ac:dyDescent="0.25">
      <c r="D411" s="351"/>
      <c r="E411" s="351"/>
      <c r="F411" s="355"/>
      <c r="G411" s="356"/>
      <c r="H411" s="356"/>
      <c r="I411" s="355"/>
      <c r="J411" s="356"/>
      <c r="K411" s="355"/>
      <c r="L411" s="355"/>
      <c r="M411" s="355"/>
      <c r="N411" s="355"/>
      <c r="O411" s="355"/>
      <c r="P411" s="114"/>
      <c r="Q411" s="111"/>
      <c r="R411" s="111"/>
      <c r="T411" s="303"/>
      <c r="U411" s="357"/>
      <c r="V411" s="303"/>
      <c r="W411" s="358"/>
      <c r="X411" s="303"/>
      <c r="Y411" s="113"/>
      <c r="Z411" s="357"/>
      <c r="AA411" s="303"/>
      <c r="AB411" s="359"/>
      <c r="AC411" s="303"/>
      <c r="AD411" s="303"/>
      <c r="AE411" s="303"/>
      <c r="CO411" s="303"/>
      <c r="CQ411" s="351"/>
      <c r="CR411" s="351"/>
      <c r="CT411" s="351"/>
      <c r="CU411" s="351"/>
      <c r="CW411" s="351"/>
      <c r="CX411" s="351"/>
      <c r="CZ411" s="351"/>
      <c r="DA411" s="351"/>
      <c r="DC411" s="351"/>
      <c r="DD411" s="351"/>
      <c r="DG411" s="303"/>
      <c r="DH411" s="303"/>
      <c r="DJ411" s="145"/>
      <c r="DK411" s="145"/>
      <c r="DL411" s="267">
        <v>763</v>
      </c>
      <c r="DM411" s="268" t="s">
        <v>1467</v>
      </c>
      <c r="DN411" s="269">
        <v>9</v>
      </c>
      <c r="DO411" s="171"/>
    </row>
    <row r="412" spans="4:119" s="115" customFormat="1" x14ac:dyDescent="0.25">
      <c r="D412" s="351"/>
      <c r="E412" s="351"/>
      <c r="F412" s="355"/>
      <c r="G412" s="356"/>
      <c r="H412" s="356"/>
      <c r="I412" s="355"/>
      <c r="J412" s="356"/>
      <c r="K412" s="355"/>
      <c r="L412" s="355"/>
      <c r="M412" s="355"/>
      <c r="N412" s="355"/>
      <c r="O412" s="355"/>
      <c r="P412" s="114"/>
      <c r="Q412" s="111"/>
      <c r="R412" s="111"/>
      <c r="T412" s="303"/>
      <c r="U412" s="357"/>
      <c r="V412" s="303"/>
      <c r="W412" s="358"/>
      <c r="X412" s="303"/>
      <c r="Y412" s="113"/>
      <c r="Z412" s="357"/>
      <c r="AA412" s="303"/>
      <c r="AB412" s="359"/>
      <c r="AC412" s="303"/>
      <c r="AD412" s="303"/>
      <c r="AE412" s="303"/>
      <c r="CO412" s="303"/>
      <c r="CQ412" s="351"/>
      <c r="CR412" s="351"/>
      <c r="CT412" s="351"/>
      <c r="CU412" s="351"/>
      <c r="CW412" s="351"/>
      <c r="CX412" s="351"/>
      <c r="CZ412" s="351"/>
      <c r="DA412" s="351"/>
      <c r="DC412" s="351"/>
      <c r="DD412" s="351"/>
      <c r="DG412" s="303"/>
      <c r="DH412" s="303"/>
      <c r="DJ412" s="145"/>
      <c r="DK412" s="145"/>
      <c r="DL412" s="267">
        <v>764</v>
      </c>
      <c r="DM412" s="268" t="s">
        <v>1468</v>
      </c>
      <c r="DN412" s="269">
        <v>10</v>
      </c>
      <c r="DO412" s="171"/>
    </row>
    <row r="413" spans="4:119" s="115" customFormat="1" x14ac:dyDescent="0.25">
      <c r="D413" s="351"/>
      <c r="E413" s="351"/>
      <c r="F413" s="355"/>
      <c r="G413" s="356"/>
      <c r="H413" s="356"/>
      <c r="I413" s="355"/>
      <c r="J413" s="356"/>
      <c r="K413" s="355"/>
      <c r="L413" s="355"/>
      <c r="M413" s="355"/>
      <c r="N413" s="355"/>
      <c r="O413" s="355"/>
      <c r="P413" s="114"/>
      <c r="Q413" s="111"/>
      <c r="R413" s="111"/>
      <c r="T413" s="303"/>
      <c r="U413" s="357"/>
      <c r="V413" s="303"/>
      <c r="W413" s="358"/>
      <c r="X413" s="303"/>
      <c r="Y413" s="113"/>
      <c r="Z413" s="357"/>
      <c r="AA413" s="303"/>
      <c r="AB413" s="359"/>
      <c r="AC413" s="303"/>
      <c r="AD413" s="303"/>
      <c r="AE413" s="303"/>
      <c r="CO413" s="303"/>
      <c r="CQ413" s="351"/>
      <c r="CR413" s="351"/>
      <c r="CT413" s="351"/>
      <c r="CU413" s="351"/>
      <c r="CW413" s="351"/>
      <c r="CX413" s="351"/>
      <c r="CZ413" s="351"/>
      <c r="DA413" s="351"/>
      <c r="DC413" s="351"/>
      <c r="DD413" s="351"/>
      <c r="DG413" s="303"/>
      <c r="DH413" s="303"/>
      <c r="DJ413" s="145"/>
      <c r="DK413" s="145"/>
      <c r="DL413" s="267">
        <v>770</v>
      </c>
      <c r="DM413" s="268" t="s">
        <v>1469</v>
      </c>
      <c r="DN413" s="269">
        <v>6</v>
      </c>
      <c r="DO413" s="171"/>
    </row>
    <row r="414" spans="4:119" s="115" customFormat="1" x14ac:dyDescent="0.25">
      <c r="D414" s="351"/>
      <c r="E414" s="351"/>
      <c r="F414" s="355"/>
      <c r="G414" s="356"/>
      <c r="H414" s="356"/>
      <c r="I414" s="355"/>
      <c r="J414" s="356"/>
      <c r="K414" s="355"/>
      <c r="L414" s="355"/>
      <c r="M414" s="355"/>
      <c r="N414" s="355"/>
      <c r="O414" s="355"/>
      <c r="P414" s="114"/>
      <c r="Q414" s="111"/>
      <c r="R414" s="111"/>
      <c r="T414" s="303"/>
      <c r="U414" s="357"/>
      <c r="V414" s="303"/>
      <c r="W414" s="358"/>
      <c r="X414" s="303"/>
      <c r="Y414" s="113"/>
      <c r="Z414" s="357"/>
      <c r="AA414" s="303"/>
      <c r="AB414" s="359"/>
      <c r="AC414" s="303"/>
      <c r="AD414" s="303"/>
      <c r="AE414" s="303"/>
      <c r="CO414" s="303"/>
      <c r="CQ414" s="351"/>
      <c r="CR414" s="351"/>
      <c r="CT414" s="351"/>
      <c r="CU414" s="351"/>
      <c r="CW414" s="351"/>
      <c r="CX414" s="351"/>
      <c r="CZ414" s="351"/>
      <c r="DA414" s="351"/>
      <c r="DC414" s="351"/>
      <c r="DD414" s="351"/>
      <c r="DG414" s="303"/>
      <c r="DH414" s="303"/>
      <c r="DJ414" s="145"/>
      <c r="DK414" s="145"/>
      <c r="DL414" s="267">
        <v>771</v>
      </c>
      <c r="DM414" s="268" t="s">
        <v>1470</v>
      </c>
      <c r="DN414" s="269">
        <v>7</v>
      </c>
      <c r="DO414" s="171" t="s">
        <v>951</v>
      </c>
    </row>
    <row r="415" spans="4:119" s="115" customFormat="1" x14ac:dyDescent="0.25">
      <c r="D415" s="351"/>
      <c r="E415" s="351"/>
      <c r="F415" s="355"/>
      <c r="G415" s="356"/>
      <c r="H415" s="356"/>
      <c r="I415" s="355"/>
      <c r="J415" s="356"/>
      <c r="K415" s="355"/>
      <c r="L415" s="355"/>
      <c r="M415" s="355"/>
      <c r="N415" s="355"/>
      <c r="O415" s="355"/>
      <c r="P415" s="114"/>
      <c r="Q415" s="111"/>
      <c r="R415" s="111"/>
      <c r="T415" s="303"/>
      <c r="U415" s="357"/>
      <c r="V415" s="303"/>
      <c r="W415" s="358"/>
      <c r="X415" s="303"/>
      <c r="Y415" s="113"/>
      <c r="Z415" s="357"/>
      <c r="AA415" s="303"/>
      <c r="AB415" s="359"/>
      <c r="AC415" s="303"/>
      <c r="AD415" s="303"/>
      <c r="AE415" s="303"/>
      <c r="CO415" s="303"/>
      <c r="CQ415" s="351"/>
      <c r="CR415" s="351"/>
      <c r="CT415" s="351"/>
      <c r="CU415" s="351"/>
      <c r="CW415" s="351"/>
      <c r="CX415" s="351"/>
      <c r="CZ415" s="351"/>
      <c r="DA415" s="351"/>
      <c r="DC415" s="351"/>
      <c r="DD415" s="351"/>
      <c r="DG415" s="303"/>
      <c r="DH415" s="303"/>
      <c r="DJ415" s="145"/>
      <c r="DK415" s="145"/>
      <c r="DL415" s="267">
        <v>772</v>
      </c>
      <c r="DM415" s="268" t="s">
        <v>1471</v>
      </c>
      <c r="DN415" s="269">
        <v>8</v>
      </c>
      <c r="DO415" s="171" t="s">
        <v>951</v>
      </c>
    </row>
    <row r="416" spans="4:119" s="115" customFormat="1" x14ac:dyDescent="0.25">
      <c r="D416" s="351"/>
      <c r="E416" s="351"/>
      <c r="F416" s="355"/>
      <c r="G416" s="356"/>
      <c r="H416" s="356"/>
      <c r="I416" s="355"/>
      <c r="J416" s="356"/>
      <c r="K416" s="355"/>
      <c r="L416" s="355"/>
      <c r="M416" s="355"/>
      <c r="N416" s="355"/>
      <c r="O416" s="355"/>
      <c r="P416" s="114"/>
      <c r="Q416" s="111"/>
      <c r="R416" s="111"/>
      <c r="T416" s="303"/>
      <c r="U416" s="357"/>
      <c r="V416" s="303"/>
      <c r="W416" s="358"/>
      <c r="X416" s="303"/>
      <c r="Y416" s="113"/>
      <c r="Z416" s="357"/>
      <c r="AA416" s="303"/>
      <c r="AB416" s="359"/>
      <c r="AC416" s="303"/>
      <c r="AD416" s="303"/>
      <c r="AE416" s="303"/>
      <c r="CO416" s="303"/>
      <c r="CQ416" s="351"/>
      <c r="CR416" s="351"/>
      <c r="CT416" s="351"/>
      <c r="CU416" s="351"/>
      <c r="CW416" s="351"/>
      <c r="CX416" s="351"/>
      <c r="CZ416" s="351"/>
      <c r="DA416" s="351"/>
      <c r="DC416" s="351"/>
      <c r="DD416" s="351"/>
      <c r="DG416" s="303"/>
      <c r="DH416" s="303"/>
      <c r="DJ416" s="145"/>
      <c r="DK416" s="145"/>
      <c r="DL416" s="267">
        <v>773</v>
      </c>
      <c r="DM416" s="268" t="s">
        <v>1472</v>
      </c>
      <c r="DN416" s="269">
        <v>9</v>
      </c>
      <c r="DO416" s="171" t="s">
        <v>951</v>
      </c>
    </row>
    <row r="417" spans="4:119" s="115" customFormat="1" x14ac:dyDescent="0.25">
      <c r="D417" s="351"/>
      <c r="E417" s="351"/>
      <c r="F417" s="355"/>
      <c r="G417" s="356"/>
      <c r="H417" s="356"/>
      <c r="I417" s="355"/>
      <c r="J417" s="356"/>
      <c r="K417" s="355"/>
      <c r="L417" s="355"/>
      <c r="M417" s="355"/>
      <c r="N417" s="355"/>
      <c r="O417" s="355"/>
      <c r="P417" s="114"/>
      <c r="Q417" s="111"/>
      <c r="R417" s="111"/>
      <c r="T417" s="303"/>
      <c r="U417" s="357"/>
      <c r="V417" s="303"/>
      <c r="W417" s="358"/>
      <c r="X417" s="303"/>
      <c r="Y417" s="113"/>
      <c r="Z417" s="357"/>
      <c r="AA417" s="303"/>
      <c r="AB417" s="359"/>
      <c r="AC417" s="303"/>
      <c r="AD417" s="303"/>
      <c r="AE417" s="303"/>
      <c r="CO417" s="303"/>
      <c r="CQ417" s="351"/>
      <c r="CR417" s="351"/>
      <c r="CT417" s="351"/>
      <c r="CU417" s="351"/>
      <c r="CW417" s="351"/>
      <c r="CX417" s="351"/>
      <c r="CZ417" s="351"/>
      <c r="DA417" s="351"/>
      <c r="DC417" s="351"/>
      <c r="DD417" s="351"/>
      <c r="DG417" s="303"/>
      <c r="DH417" s="303"/>
      <c r="DJ417" s="145"/>
      <c r="DK417" s="145"/>
      <c r="DL417" s="267">
        <v>774</v>
      </c>
      <c r="DM417" s="268" t="s">
        <v>1473</v>
      </c>
      <c r="DN417" s="269">
        <v>10</v>
      </c>
      <c r="DO417" s="171" t="s">
        <v>951</v>
      </c>
    </row>
    <row r="418" spans="4:119" s="115" customFormat="1" x14ac:dyDescent="0.25">
      <c r="D418" s="351"/>
      <c r="E418" s="351"/>
      <c r="F418" s="355"/>
      <c r="G418" s="356"/>
      <c r="H418" s="356"/>
      <c r="I418" s="355"/>
      <c r="J418" s="356"/>
      <c r="K418" s="355"/>
      <c r="L418" s="355"/>
      <c r="M418" s="355"/>
      <c r="N418" s="355"/>
      <c r="O418" s="355"/>
      <c r="P418" s="114"/>
      <c r="Q418" s="111"/>
      <c r="R418" s="111"/>
      <c r="T418" s="303"/>
      <c r="U418" s="357"/>
      <c r="V418" s="303"/>
      <c r="W418" s="358"/>
      <c r="X418" s="303"/>
      <c r="Y418" s="113"/>
      <c r="Z418" s="357"/>
      <c r="AA418" s="303"/>
      <c r="AB418" s="359"/>
      <c r="AC418" s="303"/>
      <c r="AD418" s="303"/>
      <c r="AE418" s="303"/>
      <c r="CO418" s="303"/>
      <c r="CQ418" s="351"/>
      <c r="CR418" s="351"/>
      <c r="CT418" s="351"/>
      <c r="CU418" s="351"/>
      <c r="CW418" s="351"/>
      <c r="CX418" s="351"/>
      <c r="CZ418" s="351"/>
      <c r="DA418" s="351"/>
      <c r="DC418" s="351"/>
      <c r="DD418" s="351"/>
      <c r="DG418" s="303"/>
      <c r="DH418" s="303"/>
      <c r="DJ418" s="145"/>
      <c r="DK418" s="145"/>
      <c r="DL418" s="267">
        <v>775</v>
      </c>
      <c r="DM418" s="268" t="s">
        <v>1474</v>
      </c>
      <c r="DN418" s="269">
        <v>11</v>
      </c>
      <c r="DO418" s="171" t="s">
        <v>951</v>
      </c>
    </row>
    <row r="419" spans="4:119" s="115" customFormat="1" x14ac:dyDescent="0.25">
      <c r="D419" s="351"/>
      <c r="E419" s="351"/>
      <c r="F419" s="355"/>
      <c r="G419" s="356"/>
      <c r="H419" s="356"/>
      <c r="I419" s="355"/>
      <c r="J419" s="356"/>
      <c r="K419" s="355"/>
      <c r="L419" s="355"/>
      <c r="M419" s="355"/>
      <c r="N419" s="355"/>
      <c r="O419" s="355"/>
      <c r="P419" s="114"/>
      <c r="Q419" s="111"/>
      <c r="R419" s="111"/>
      <c r="T419" s="303"/>
      <c r="U419" s="357"/>
      <c r="V419" s="303"/>
      <c r="W419" s="358"/>
      <c r="X419" s="303"/>
      <c r="Y419" s="113"/>
      <c r="Z419" s="357"/>
      <c r="AA419" s="303"/>
      <c r="AB419" s="359"/>
      <c r="AC419" s="303"/>
      <c r="AD419" s="303"/>
      <c r="AE419" s="303"/>
      <c r="CO419" s="303"/>
      <c r="CQ419" s="351"/>
      <c r="CR419" s="351"/>
      <c r="CT419" s="351"/>
      <c r="CU419" s="351"/>
      <c r="CW419" s="351"/>
      <c r="CX419" s="351"/>
      <c r="CZ419" s="351"/>
      <c r="DA419" s="351"/>
      <c r="DC419" s="351"/>
      <c r="DD419" s="351"/>
      <c r="DG419" s="303"/>
      <c r="DH419" s="303"/>
      <c r="DJ419" s="145"/>
      <c r="DK419" s="145"/>
      <c r="DL419" s="267">
        <v>780</v>
      </c>
      <c r="DM419" s="268" t="s">
        <v>1475</v>
      </c>
      <c r="DN419" s="269">
        <v>6</v>
      </c>
      <c r="DO419" s="171"/>
    </row>
    <row r="420" spans="4:119" s="115" customFormat="1" x14ac:dyDescent="0.25">
      <c r="D420" s="351"/>
      <c r="E420" s="351"/>
      <c r="F420" s="355"/>
      <c r="G420" s="356"/>
      <c r="H420" s="356"/>
      <c r="I420" s="355"/>
      <c r="J420" s="356"/>
      <c r="K420" s="355"/>
      <c r="L420" s="355"/>
      <c r="M420" s="355"/>
      <c r="N420" s="355"/>
      <c r="O420" s="355"/>
      <c r="P420" s="114"/>
      <c r="Q420" s="111"/>
      <c r="R420" s="111"/>
      <c r="T420" s="303"/>
      <c r="U420" s="357"/>
      <c r="V420" s="303"/>
      <c r="W420" s="358"/>
      <c r="X420" s="303"/>
      <c r="Y420" s="113"/>
      <c r="Z420" s="357"/>
      <c r="AA420" s="303"/>
      <c r="AB420" s="359"/>
      <c r="AC420" s="303"/>
      <c r="AD420" s="303"/>
      <c r="AE420" s="303"/>
      <c r="CO420" s="303"/>
      <c r="CQ420" s="351"/>
      <c r="CR420" s="351"/>
      <c r="CT420" s="351"/>
      <c r="CU420" s="351"/>
      <c r="CW420" s="351"/>
      <c r="CX420" s="351"/>
      <c r="CZ420" s="351"/>
      <c r="DA420" s="351"/>
      <c r="DC420" s="351"/>
      <c r="DD420" s="351"/>
      <c r="DG420" s="303"/>
      <c r="DH420" s="303"/>
      <c r="DJ420" s="145"/>
      <c r="DK420" s="145"/>
      <c r="DL420" s="267">
        <v>781</v>
      </c>
      <c r="DM420" s="268" t="s">
        <v>1476</v>
      </c>
      <c r="DN420" s="269">
        <v>7</v>
      </c>
      <c r="DO420" s="171" t="s">
        <v>952</v>
      </c>
    </row>
    <row r="421" spans="4:119" s="115" customFormat="1" x14ac:dyDescent="0.25">
      <c r="D421" s="351"/>
      <c r="E421" s="351"/>
      <c r="F421" s="355"/>
      <c r="G421" s="356"/>
      <c r="H421" s="356"/>
      <c r="I421" s="355"/>
      <c r="J421" s="356"/>
      <c r="K421" s="355"/>
      <c r="L421" s="355"/>
      <c r="M421" s="355"/>
      <c r="N421" s="355"/>
      <c r="O421" s="355"/>
      <c r="P421" s="114"/>
      <c r="Q421" s="111"/>
      <c r="R421" s="111"/>
      <c r="T421" s="303"/>
      <c r="U421" s="357"/>
      <c r="V421" s="303"/>
      <c r="W421" s="358"/>
      <c r="X421" s="303"/>
      <c r="Y421" s="113"/>
      <c r="Z421" s="357"/>
      <c r="AA421" s="303"/>
      <c r="AB421" s="359"/>
      <c r="AC421" s="303"/>
      <c r="AD421" s="303"/>
      <c r="AE421" s="303"/>
      <c r="CO421" s="303"/>
      <c r="CQ421" s="351"/>
      <c r="CR421" s="351"/>
      <c r="CT421" s="351"/>
      <c r="CU421" s="351"/>
      <c r="CW421" s="351"/>
      <c r="CX421" s="351"/>
      <c r="CZ421" s="351"/>
      <c r="DA421" s="351"/>
      <c r="DC421" s="351"/>
      <c r="DD421" s="351"/>
      <c r="DG421" s="303"/>
      <c r="DH421" s="303"/>
      <c r="DJ421" s="145"/>
      <c r="DK421" s="145"/>
      <c r="DL421" s="267">
        <v>782</v>
      </c>
      <c r="DM421" s="268" t="s">
        <v>1477</v>
      </c>
      <c r="DN421" s="269">
        <v>8</v>
      </c>
      <c r="DO421" s="171" t="s">
        <v>952</v>
      </c>
    </row>
    <row r="422" spans="4:119" s="115" customFormat="1" x14ac:dyDescent="0.25">
      <c r="D422" s="351"/>
      <c r="E422" s="351"/>
      <c r="F422" s="355"/>
      <c r="G422" s="356"/>
      <c r="H422" s="356"/>
      <c r="I422" s="355"/>
      <c r="J422" s="356"/>
      <c r="K422" s="355"/>
      <c r="L422" s="355"/>
      <c r="M422" s="355"/>
      <c r="N422" s="355"/>
      <c r="O422" s="355"/>
      <c r="P422" s="114"/>
      <c r="Q422" s="111"/>
      <c r="R422" s="111"/>
      <c r="T422" s="303"/>
      <c r="U422" s="357"/>
      <c r="V422" s="303"/>
      <c r="W422" s="358"/>
      <c r="X422" s="303"/>
      <c r="Y422" s="113"/>
      <c r="Z422" s="357"/>
      <c r="AA422" s="303"/>
      <c r="AB422" s="359"/>
      <c r="AC422" s="303"/>
      <c r="AD422" s="303"/>
      <c r="AE422" s="303"/>
      <c r="CO422" s="303"/>
      <c r="CQ422" s="351"/>
      <c r="CR422" s="351"/>
      <c r="CT422" s="351"/>
      <c r="CU422" s="351"/>
      <c r="CW422" s="351"/>
      <c r="CX422" s="351"/>
      <c r="CZ422" s="351"/>
      <c r="DA422" s="351"/>
      <c r="DC422" s="351"/>
      <c r="DD422" s="351"/>
      <c r="DG422" s="303"/>
      <c r="DH422" s="303"/>
      <c r="DJ422" s="145"/>
      <c r="DK422" s="145"/>
      <c r="DL422" s="267">
        <v>783</v>
      </c>
      <c r="DM422" s="268" t="s">
        <v>1478</v>
      </c>
      <c r="DN422" s="269">
        <v>9</v>
      </c>
      <c r="DO422" s="171" t="s">
        <v>952</v>
      </c>
    </row>
    <row r="423" spans="4:119" s="115" customFormat="1" x14ac:dyDescent="0.25">
      <c r="D423" s="351"/>
      <c r="E423" s="351"/>
      <c r="F423" s="355"/>
      <c r="G423" s="356"/>
      <c r="H423" s="356"/>
      <c r="I423" s="355"/>
      <c r="J423" s="356"/>
      <c r="K423" s="355"/>
      <c r="L423" s="355"/>
      <c r="M423" s="355"/>
      <c r="N423" s="355"/>
      <c r="O423" s="355"/>
      <c r="P423" s="114"/>
      <c r="Q423" s="111"/>
      <c r="R423" s="111"/>
      <c r="T423" s="303"/>
      <c r="U423" s="357"/>
      <c r="V423" s="303"/>
      <c r="W423" s="358"/>
      <c r="X423" s="303"/>
      <c r="Y423" s="113"/>
      <c r="Z423" s="357"/>
      <c r="AA423" s="303"/>
      <c r="AB423" s="359"/>
      <c r="AC423" s="303"/>
      <c r="AD423" s="303"/>
      <c r="AE423" s="303"/>
      <c r="CO423" s="303"/>
      <c r="CQ423" s="351"/>
      <c r="CR423" s="351"/>
      <c r="CT423" s="351"/>
      <c r="CU423" s="351"/>
      <c r="CW423" s="351"/>
      <c r="CX423" s="351"/>
      <c r="CZ423" s="351"/>
      <c r="DA423" s="351"/>
      <c r="DC423" s="351"/>
      <c r="DD423" s="351"/>
      <c r="DG423" s="303"/>
      <c r="DH423" s="303"/>
      <c r="DJ423" s="145"/>
      <c r="DK423" s="145"/>
      <c r="DL423" s="267">
        <v>784</v>
      </c>
      <c r="DM423" s="268" t="s">
        <v>1479</v>
      </c>
      <c r="DN423" s="269">
        <v>10</v>
      </c>
      <c r="DO423" s="171" t="s">
        <v>952</v>
      </c>
    </row>
    <row r="424" spans="4:119" s="115" customFormat="1" x14ac:dyDescent="0.25">
      <c r="D424" s="351"/>
      <c r="E424" s="351"/>
      <c r="F424" s="355"/>
      <c r="G424" s="356"/>
      <c r="H424" s="356"/>
      <c r="I424" s="355"/>
      <c r="J424" s="356"/>
      <c r="K424" s="355"/>
      <c r="L424" s="355"/>
      <c r="M424" s="355"/>
      <c r="N424" s="355"/>
      <c r="O424" s="355"/>
      <c r="P424" s="114"/>
      <c r="Q424" s="111"/>
      <c r="R424" s="111"/>
      <c r="T424" s="303"/>
      <c r="U424" s="357"/>
      <c r="V424" s="303"/>
      <c r="W424" s="358"/>
      <c r="X424" s="303"/>
      <c r="Y424" s="113"/>
      <c r="Z424" s="357"/>
      <c r="AA424" s="303"/>
      <c r="AB424" s="359"/>
      <c r="AC424" s="303"/>
      <c r="AD424" s="303"/>
      <c r="AE424" s="303"/>
      <c r="CO424" s="303"/>
      <c r="CQ424" s="351"/>
      <c r="CR424" s="351"/>
      <c r="CT424" s="351"/>
      <c r="CU424" s="351"/>
      <c r="CW424" s="351"/>
      <c r="CX424" s="351"/>
      <c r="CZ424" s="351"/>
      <c r="DA424" s="351"/>
      <c r="DC424" s="351"/>
      <c r="DD424" s="351"/>
      <c r="DG424" s="303"/>
      <c r="DH424" s="303"/>
      <c r="DJ424" s="145"/>
      <c r="DK424" s="145"/>
      <c r="DL424" s="267">
        <v>785</v>
      </c>
      <c r="DM424" s="268" t="s">
        <v>1480</v>
      </c>
      <c r="DN424" s="269">
        <v>11</v>
      </c>
      <c r="DO424" s="171" t="s">
        <v>952</v>
      </c>
    </row>
    <row r="425" spans="4:119" s="115" customFormat="1" x14ac:dyDescent="0.25">
      <c r="D425" s="351"/>
      <c r="E425" s="351"/>
      <c r="F425" s="355"/>
      <c r="G425" s="356"/>
      <c r="H425" s="356"/>
      <c r="I425" s="355"/>
      <c r="J425" s="356"/>
      <c r="K425" s="355"/>
      <c r="L425" s="355"/>
      <c r="M425" s="355"/>
      <c r="N425" s="355"/>
      <c r="O425" s="355"/>
      <c r="P425" s="114"/>
      <c r="Q425" s="111"/>
      <c r="R425" s="111"/>
      <c r="T425" s="303"/>
      <c r="U425" s="357"/>
      <c r="V425" s="303"/>
      <c r="W425" s="358"/>
      <c r="X425" s="303"/>
      <c r="Y425" s="113"/>
      <c r="Z425" s="357"/>
      <c r="AA425" s="303"/>
      <c r="AB425" s="359"/>
      <c r="AC425" s="303"/>
      <c r="AD425" s="303"/>
      <c r="AE425" s="303"/>
      <c r="CO425" s="303"/>
      <c r="CQ425" s="351"/>
      <c r="CR425" s="351"/>
      <c r="CT425" s="351"/>
      <c r="CU425" s="351"/>
      <c r="CW425" s="351"/>
      <c r="CX425" s="351"/>
      <c r="CZ425" s="351"/>
      <c r="DA425" s="351"/>
      <c r="DC425" s="351"/>
      <c r="DD425" s="351"/>
      <c r="DG425" s="303"/>
      <c r="DH425" s="303"/>
      <c r="DJ425" s="145"/>
      <c r="DK425" s="145"/>
      <c r="DL425" s="267">
        <v>811</v>
      </c>
      <c r="DM425" s="268" t="s">
        <v>1481</v>
      </c>
      <c r="DN425" s="269">
        <v>4</v>
      </c>
      <c r="DO425" s="171"/>
    </row>
    <row r="426" spans="4:119" s="115" customFormat="1" x14ac:dyDescent="0.25">
      <c r="D426" s="351"/>
      <c r="E426" s="351"/>
      <c r="F426" s="355"/>
      <c r="G426" s="356"/>
      <c r="H426" s="356"/>
      <c r="I426" s="355"/>
      <c r="J426" s="356"/>
      <c r="K426" s="355"/>
      <c r="L426" s="355"/>
      <c r="M426" s="355"/>
      <c r="N426" s="355"/>
      <c r="O426" s="355"/>
      <c r="P426" s="114"/>
      <c r="Q426" s="111"/>
      <c r="R426" s="111"/>
      <c r="T426" s="303"/>
      <c r="U426" s="357"/>
      <c r="V426" s="303"/>
      <c r="W426" s="358"/>
      <c r="X426" s="303"/>
      <c r="Y426" s="113"/>
      <c r="Z426" s="357"/>
      <c r="AA426" s="303"/>
      <c r="AB426" s="359"/>
      <c r="AC426" s="303"/>
      <c r="AD426" s="303"/>
      <c r="AE426" s="303"/>
      <c r="CO426" s="303"/>
      <c r="CQ426" s="351"/>
      <c r="CR426" s="351"/>
      <c r="CT426" s="351"/>
      <c r="CU426" s="351"/>
      <c r="CW426" s="351"/>
      <c r="CX426" s="351"/>
      <c r="CZ426" s="351"/>
      <c r="DA426" s="351"/>
      <c r="DC426" s="351"/>
      <c r="DD426" s="351"/>
      <c r="DG426" s="303"/>
      <c r="DH426" s="303"/>
      <c r="DJ426" s="145"/>
      <c r="DK426" s="145"/>
      <c r="DL426" s="267">
        <v>812</v>
      </c>
      <c r="DM426" s="268" t="s">
        <v>1482</v>
      </c>
      <c r="DN426" s="269">
        <v>5</v>
      </c>
      <c r="DO426" s="171"/>
    </row>
    <row r="427" spans="4:119" s="115" customFormat="1" x14ac:dyDescent="0.25">
      <c r="D427" s="351"/>
      <c r="E427" s="351"/>
      <c r="F427" s="355"/>
      <c r="G427" s="356"/>
      <c r="H427" s="356"/>
      <c r="I427" s="355"/>
      <c r="J427" s="356"/>
      <c r="K427" s="355"/>
      <c r="L427" s="355"/>
      <c r="M427" s="355"/>
      <c r="N427" s="355"/>
      <c r="O427" s="355"/>
      <c r="P427" s="114"/>
      <c r="Q427" s="111"/>
      <c r="R427" s="111"/>
      <c r="T427" s="303"/>
      <c r="U427" s="357"/>
      <c r="V427" s="303"/>
      <c r="W427" s="358"/>
      <c r="X427" s="303"/>
      <c r="Y427" s="113"/>
      <c r="Z427" s="357"/>
      <c r="AA427" s="303"/>
      <c r="AB427" s="359"/>
      <c r="AC427" s="303"/>
      <c r="AD427" s="303"/>
      <c r="AE427" s="303"/>
      <c r="CO427" s="303"/>
      <c r="CQ427" s="351"/>
      <c r="CR427" s="351"/>
      <c r="CT427" s="351"/>
      <c r="CU427" s="351"/>
      <c r="CW427" s="351"/>
      <c r="CX427" s="351"/>
      <c r="CZ427" s="351"/>
      <c r="DA427" s="351"/>
      <c r="DC427" s="351"/>
      <c r="DD427" s="351"/>
      <c r="DG427" s="303"/>
      <c r="DH427" s="303"/>
      <c r="DJ427" s="145"/>
      <c r="DK427" s="145"/>
      <c r="DL427" s="267">
        <v>813</v>
      </c>
      <c r="DM427" s="268" t="s">
        <v>1483</v>
      </c>
      <c r="DN427" s="269">
        <v>6</v>
      </c>
      <c r="DO427" s="171"/>
    </row>
    <row r="428" spans="4:119" s="115" customFormat="1" x14ac:dyDescent="0.25">
      <c r="D428" s="351"/>
      <c r="E428" s="351"/>
      <c r="F428" s="355"/>
      <c r="G428" s="356"/>
      <c r="H428" s="356"/>
      <c r="I428" s="355"/>
      <c r="J428" s="356"/>
      <c r="K428" s="355"/>
      <c r="L428" s="355"/>
      <c r="M428" s="355"/>
      <c r="N428" s="355"/>
      <c r="O428" s="355"/>
      <c r="P428" s="114"/>
      <c r="Q428" s="111"/>
      <c r="R428" s="111"/>
      <c r="T428" s="303"/>
      <c r="U428" s="357"/>
      <c r="V428" s="303"/>
      <c r="W428" s="358"/>
      <c r="X428" s="303"/>
      <c r="Y428" s="113"/>
      <c r="Z428" s="357"/>
      <c r="AA428" s="303"/>
      <c r="AB428" s="359"/>
      <c r="AC428" s="303"/>
      <c r="AD428" s="303"/>
      <c r="AE428" s="303"/>
      <c r="CO428" s="303"/>
      <c r="CQ428" s="351"/>
      <c r="CR428" s="351"/>
      <c r="CT428" s="351"/>
      <c r="CU428" s="351"/>
      <c r="CW428" s="351"/>
      <c r="CX428" s="351"/>
      <c r="CZ428" s="351"/>
      <c r="DA428" s="351"/>
      <c r="DC428" s="351"/>
      <c r="DD428" s="351"/>
      <c r="DG428" s="303"/>
      <c r="DH428" s="303"/>
      <c r="DJ428" s="145"/>
      <c r="DK428" s="145"/>
      <c r="DL428" s="267">
        <v>814</v>
      </c>
      <c r="DM428" s="268" t="s">
        <v>1484</v>
      </c>
      <c r="DN428" s="269">
        <v>7</v>
      </c>
      <c r="DO428" s="171"/>
    </row>
    <row r="429" spans="4:119" s="115" customFormat="1" x14ac:dyDescent="0.25">
      <c r="D429" s="351"/>
      <c r="E429" s="351"/>
      <c r="F429" s="355"/>
      <c r="G429" s="356"/>
      <c r="H429" s="356"/>
      <c r="I429" s="355"/>
      <c r="J429" s="356"/>
      <c r="K429" s="355"/>
      <c r="L429" s="355"/>
      <c r="M429" s="355"/>
      <c r="N429" s="355"/>
      <c r="O429" s="355"/>
      <c r="P429" s="114"/>
      <c r="Q429" s="111"/>
      <c r="R429" s="111"/>
      <c r="T429" s="303"/>
      <c r="U429" s="357"/>
      <c r="V429" s="303"/>
      <c r="W429" s="358"/>
      <c r="X429" s="303"/>
      <c r="Y429" s="113"/>
      <c r="Z429" s="357"/>
      <c r="AA429" s="303"/>
      <c r="AB429" s="359"/>
      <c r="AC429" s="303"/>
      <c r="AD429" s="303"/>
      <c r="AE429" s="303"/>
      <c r="CO429" s="303"/>
      <c r="CQ429" s="351"/>
      <c r="CR429" s="351"/>
      <c r="CT429" s="351"/>
      <c r="CU429" s="351"/>
      <c r="CW429" s="351"/>
      <c r="CX429" s="351"/>
      <c r="CZ429" s="351"/>
      <c r="DA429" s="351"/>
      <c r="DC429" s="351"/>
      <c r="DD429" s="351"/>
      <c r="DG429" s="303"/>
      <c r="DH429" s="303"/>
      <c r="DJ429" s="145"/>
      <c r="DK429" s="145"/>
      <c r="DL429" s="267">
        <v>821</v>
      </c>
      <c r="DM429" s="268" t="s">
        <v>1485</v>
      </c>
      <c r="DN429" s="269">
        <v>7</v>
      </c>
      <c r="DO429" s="171"/>
    </row>
    <row r="430" spans="4:119" s="115" customFormat="1" x14ac:dyDescent="0.25">
      <c r="D430" s="351"/>
      <c r="E430" s="351"/>
      <c r="F430" s="355"/>
      <c r="G430" s="356"/>
      <c r="H430" s="356"/>
      <c r="I430" s="355"/>
      <c r="J430" s="356"/>
      <c r="K430" s="355"/>
      <c r="L430" s="355"/>
      <c r="M430" s="355"/>
      <c r="N430" s="355"/>
      <c r="O430" s="355"/>
      <c r="P430" s="114"/>
      <c r="Q430" s="111"/>
      <c r="R430" s="111"/>
      <c r="T430" s="303"/>
      <c r="U430" s="357"/>
      <c r="V430" s="303"/>
      <c r="W430" s="358"/>
      <c r="X430" s="303"/>
      <c r="Y430" s="113"/>
      <c r="Z430" s="357"/>
      <c r="AA430" s="303"/>
      <c r="AB430" s="359"/>
      <c r="AC430" s="303"/>
      <c r="AD430" s="303"/>
      <c r="AE430" s="303"/>
      <c r="CO430" s="303"/>
      <c r="CQ430" s="351"/>
      <c r="CR430" s="351"/>
      <c r="CT430" s="351"/>
      <c r="CU430" s="351"/>
      <c r="CW430" s="351"/>
      <c r="CX430" s="351"/>
      <c r="CZ430" s="351"/>
      <c r="DA430" s="351"/>
      <c r="DC430" s="351"/>
      <c r="DD430" s="351"/>
      <c r="DG430" s="303"/>
      <c r="DH430" s="303"/>
      <c r="DJ430" s="145"/>
      <c r="DK430" s="145"/>
      <c r="DL430" s="267">
        <v>822</v>
      </c>
      <c r="DM430" s="268" t="s">
        <v>1486</v>
      </c>
      <c r="DN430" s="269">
        <v>8</v>
      </c>
      <c r="DO430" s="171"/>
    </row>
    <row r="431" spans="4:119" s="115" customFormat="1" x14ac:dyDescent="0.25">
      <c r="D431" s="351"/>
      <c r="E431" s="351"/>
      <c r="F431" s="355"/>
      <c r="G431" s="356"/>
      <c r="H431" s="356"/>
      <c r="I431" s="355"/>
      <c r="J431" s="356"/>
      <c r="K431" s="355"/>
      <c r="L431" s="355"/>
      <c r="M431" s="355"/>
      <c r="N431" s="355"/>
      <c r="O431" s="355"/>
      <c r="P431" s="114"/>
      <c r="Q431" s="111"/>
      <c r="R431" s="111"/>
      <c r="T431" s="303"/>
      <c r="U431" s="357"/>
      <c r="V431" s="303"/>
      <c r="W431" s="358"/>
      <c r="X431" s="303"/>
      <c r="Y431" s="113"/>
      <c r="Z431" s="357"/>
      <c r="AA431" s="303"/>
      <c r="AB431" s="359"/>
      <c r="AC431" s="303"/>
      <c r="AD431" s="303"/>
      <c r="AE431" s="303"/>
      <c r="CO431" s="303"/>
      <c r="CQ431" s="351"/>
      <c r="CR431" s="351"/>
      <c r="CT431" s="351"/>
      <c r="CU431" s="351"/>
      <c r="CW431" s="351"/>
      <c r="CX431" s="351"/>
      <c r="CZ431" s="351"/>
      <c r="DA431" s="351"/>
      <c r="DC431" s="351"/>
      <c r="DD431" s="351"/>
      <c r="DG431" s="303"/>
      <c r="DH431" s="303"/>
      <c r="DJ431" s="145"/>
      <c r="DK431" s="145"/>
      <c r="DL431" s="267">
        <v>823</v>
      </c>
      <c r="DM431" s="268" t="s">
        <v>1487</v>
      </c>
      <c r="DN431" s="269">
        <v>9</v>
      </c>
      <c r="DO431" s="171"/>
    </row>
    <row r="432" spans="4:119" s="115" customFormat="1" x14ac:dyDescent="0.25">
      <c r="D432" s="351"/>
      <c r="E432" s="351"/>
      <c r="F432" s="355"/>
      <c r="G432" s="356"/>
      <c r="H432" s="356"/>
      <c r="I432" s="355"/>
      <c r="J432" s="356"/>
      <c r="K432" s="355"/>
      <c r="L432" s="355"/>
      <c r="M432" s="355"/>
      <c r="N432" s="355"/>
      <c r="O432" s="355"/>
      <c r="P432" s="114"/>
      <c r="Q432" s="111"/>
      <c r="R432" s="111"/>
      <c r="T432" s="303"/>
      <c r="U432" s="357"/>
      <c r="V432" s="303"/>
      <c r="W432" s="358"/>
      <c r="X432" s="303"/>
      <c r="Y432" s="113"/>
      <c r="Z432" s="357"/>
      <c r="AA432" s="303"/>
      <c r="AB432" s="359"/>
      <c r="AC432" s="303"/>
      <c r="AD432" s="303"/>
      <c r="AE432" s="303"/>
      <c r="CO432" s="303"/>
      <c r="CQ432" s="351"/>
      <c r="CR432" s="351"/>
      <c r="CT432" s="351"/>
      <c r="CU432" s="351"/>
      <c r="CW432" s="351"/>
      <c r="CX432" s="351"/>
      <c r="CZ432" s="351"/>
      <c r="DA432" s="351"/>
      <c r="DC432" s="351"/>
      <c r="DD432" s="351"/>
      <c r="DG432" s="303"/>
      <c r="DH432" s="303"/>
      <c r="DJ432" s="145"/>
      <c r="DK432" s="145"/>
      <c r="DL432" s="267">
        <v>824</v>
      </c>
      <c r="DM432" s="268" t="s">
        <v>1488</v>
      </c>
      <c r="DN432" s="269">
        <v>10</v>
      </c>
      <c r="DO432" s="171"/>
    </row>
    <row r="433" spans="4:119" s="115" customFormat="1" x14ac:dyDescent="0.25">
      <c r="D433" s="351"/>
      <c r="E433" s="351"/>
      <c r="F433" s="355"/>
      <c r="G433" s="356"/>
      <c r="H433" s="356"/>
      <c r="I433" s="355"/>
      <c r="J433" s="356"/>
      <c r="K433" s="355"/>
      <c r="L433" s="355"/>
      <c r="M433" s="355"/>
      <c r="N433" s="355"/>
      <c r="O433" s="355"/>
      <c r="P433" s="114"/>
      <c r="Q433" s="111"/>
      <c r="R433" s="111"/>
      <c r="T433" s="303"/>
      <c r="U433" s="357"/>
      <c r="V433" s="303"/>
      <c r="W433" s="358"/>
      <c r="X433" s="303"/>
      <c r="Y433" s="113"/>
      <c r="Z433" s="357"/>
      <c r="AA433" s="303"/>
      <c r="AB433" s="359"/>
      <c r="AC433" s="303"/>
      <c r="AD433" s="303"/>
      <c r="AE433" s="303"/>
      <c r="CO433" s="303"/>
      <c r="CQ433" s="351"/>
      <c r="CR433" s="351"/>
      <c r="CT433" s="351"/>
      <c r="CU433" s="351"/>
      <c r="CW433" s="351"/>
      <c r="CX433" s="351"/>
      <c r="CZ433" s="351"/>
      <c r="DA433" s="351"/>
      <c r="DC433" s="351"/>
      <c r="DD433" s="351"/>
      <c r="DG433" s="303"/>
      <c r="DH433" s="303"/>
      <c r="DJ433" s="145"/>
      <c r="DK433" s="145"/>
      <c r="DL433" s="267">
        <v>850</v>
      </c>
      <c r="DM433" s="268" t="s">
        <v>1491</v>
      </c>
      <c r="DN433" s="269">
        <v>8</v>
      </c>
      <c r="DO433" s="171"/>
    </row>
    <row r="434" spans="4:119" s="115" customFormat="1" x14ac:dyDescent="0.25">
      <c r="D434" s="351"/>
      <c r="E434" s="351"/>
      <c r="F434" s="355"/>
      <c r="G434" s="356"/>
      <c r="H434" s="356"/>
      <c r="I434" s="355"/>
      <c r="J434" s="356"/>
      <c r="K434" s="355"/>
      <c r="L434" s="355"/>
      <c r="M434" s="355"/>
      <c r="N434" s="355"/>
      <c r="O434" s="355"/>
      <c r="P434" s="114"/>
      <c r="Q434" s="111"/>
      <c r="R434" s="111"/>
      <c r="T434" s="303"/>
      <c r="U434" s="357"/>
      <c r="V434" s="303"/>
      <c r="W434" s="358"/>
      <c r="X434" s="303"/>
      <c r="Y434" s="113"/>
      <c r="Z434" s="357"/>
      <c r="AA434" s="303"/>
      <c r="AB434" s="359"/>
      <c r="AC434" s="303"/>
      <c r="AD434" s="303"/>
      <c r="AE434" s="303"/>
      <c r="CO434" s="303"/>
      <c r="CQ434" s="351"/>
      <c r="CR434" s="351"/>
      <c r="CT434" s="351"/>
      <c r="CU434" s="351"/>
      <c r="CW434" s="351"/>
      <c r="CX434" s="351"/>
      <c r="CZ434" s="351"/>
      <c r="DA434" s="351"/>
      <c r="DC434" s="351"/>
      <c r="DD434" s="351"/>
      <c r="DG434" s="303"/>
      <c r="DH434" s="303"/>
      <c r="DJ434" s="145"/>
      <c r="DK434" s="145"/>
      <c r="DL434" s="267">
        <v>851</v>
      </c>
      <c r="DM434" s="268" t="s">
        <v>1492</v>
      </c>
      <c r="DN434" s="269">
        <v>9</v>
      </c>
      <c r="DO434" s="171"/>
    </row>
    <row r="435" spans="4:119" s="115" customFormat="1" x14ac:dyDescent="0.25">
      <c r="D435" s="351"/>
      <c r="E435" s="351"/>
      <c r="F435" s="355"/>
      <c r="G435" s="356"/>
      <c r="H435" s="356"/>
      <c r="I435" s="355"/>
      <c r="J435" s="356"/>
      <c r="K435" s="355"/>
      <c r="L435" s="355"/>
      <c r="M435" s="355"/>
      <c r="N435" s="355"/>
      <c r="O435" s="355"/>
      <c r="P435" s="114"/>
      <c r="Q435" s="111"/>
      <c r="R435" s="111"/>
      <c r="T435" s="303"/>
      <c r="U435" s="357"/>
      <c r="V435" s="303"/>
      <c r="W435" s="358"/>
      <c r="X435" s="303"/>
      <c r="Y435" s="113"/>
      <c r="Z435" s="357"/>
      <c r="AA435" s="303"/>
      <c r="AB435" s="359"/>
      <c r="AC435" s="303"/>
      <c r="AD435" s="303"/>
      <c r="AE435" s="303"/>
      <c r="CO435" s="303"/>
      <c r="CQ435" s="351"/>
      <c r="CR435" s="351"/>
      <c r="CT435" s="351"/>
      <c r="CU435" s="351"/>
      <c r="CW435" s="351"/>
      <c r="CX435" s="351"/>
      <c r="CZ435" s="351"/>
      <c r="DA435" s="351"/>
      <c r="DC435" s="351"/>
      <c r="DD435" s="351"/>
      <c r="DG435" s="303"/>
      <c r="DH435" s="303"/>
      <c r="DJ435" s="145"/>
      <c r="DK435" s="145"/>
      <c r="DL435" s="267">
        <v>852</v>
      </c>
      <c r="DM435" s="268" t="s">
        <v>1493</v>
      </c>
      <c r="DN435" s="269">
        <v>10</v>
      </c>
      <c r="DO435" s="171"/>
    </row>
    <row r="436" spans="4:119" s="115" customFormat="1" x14ac:dyDescent="0.25">
      <c r="D436" s="351"/>
      <c r="E436" s="351"/>
      <c r="F436" s="355"/>
      <c r="G436" s="356"/>
      <c r="H436" s="356"/>
      <c r="I436" s="355"/>
      <c r="J436" s="356"/>
      <c r="K436" s="355"/>
      <c r="L436" s="355"/>
      <c r="M436" s="355"/>
      <c r="N436" s="355"/>
      <c r="O436" s="355"/>
      <c r="P436" s="114"/>
      <c r="Q436" s="111"/>
      <c r="R436" s="111"/>
      <c r="T436" s="303"/>
      <c r="U436" s="357"/>
      <c r="V436" s="303"/>
      <c r="W436" s="358"/>
      <c r="X436" s="303"/>
      <c r="Y436" s="113"/>
      <c r="Z436" s="357"/>
      <c r="AA436" s="303"/>
      <c r="AB436" s="359"/>
      <c r="AC436" s="303"/>
      <c r="AD436" s="303"/>
      <c r="AE436" s="303"/>
      <c r="CO436" s="303"/>
      <c r="CQ436" s="351"/>
      <c r="CR436" s="351"/>
      <c r="CT436" s="351"/>
      <c r="CU436" s="351"/>
      <c r="CW436" s="351"/>
      <c r="CX436" s="351"/>
      <c r="CZ436" s="351"/>
      <c r="DA436" s="351"/>
      <c r="DC436" s="351"/>
      <c r="DD436" s="351"/>
      <c r="DG436" s="303"/>
      <c r="DH436" s="303"/>
      <c r="DJ436" s="145"/>
      <c r="DK436" s="145"/>
      <c r="DL436" s="267">
        <v>853</v>
      </c>
      <c r="DM436" s="268" t="s">
        <v>1494</v>
      </c>
      <c r="DN436" s="269">
        <v>11</v>
      </c>
      <c r="DO436" s="171"/>
    </row>
    <row r="437" spans="4:119" s="115" customFormat="1" x14ac:dyDescent="0.25">
      <c r="D437" s="351"/>
      <c r="E437" s="351"/>
      <c r="F437" s="355"/>
      <c r="G437" s="356"/>
      <c r="H437" s="356"/>
      <c r="I437" s="355"/>
      <c r="J437" s="356"/>
      <c r="K437" s="355"/>
      <c r="L437" s="355"/>
      <c r="M437" s="355"/>
      <c r="N437" s="355"/>
      <c r="O437" s="355"/>
      <c r="P437" s="114"/>
      <c r="Q437" s="111"/>
      <c r="R437" s="111"/>
      <c r="T437" s="303"/>
      <c r="U437" s="357"/>
      <c r="V437" s="303"/>
      <c r="W437" s="358"/>
      <c r="X437" s="303"/>
      <c r="Y437" s="113"/>
      <c r="Z437" s="357"/>
      <c r="AA437" s="303"/>
      <c r="AB437" s="359"/>
      <c r="AC437" s="303"/>
      <c r="AD437" s="303"/>
      <c r="AE437" s="303"/>
      <c r="CO437" s="303"/>
      <c r="CQ437" s="351"/>
      <c r="CR437" s="351"/>
      <c r="CT437" s="351"/>
      <c r="CU437" s="351"/>
      <c r="CW437" s="351"/>
      <c r="CX437" s="351"/>
      <c r="CZ437" s="351"/>
      <c r="DA437" s="351"/>
      <c r="DC437" s="351"/>
      <c r="DD437" s="351"/>
      <c r="DG437" s="303"/>
      <c r="DH437" s="303"/>
      <c r="DJ437" s="145"/>
      <c r="DK437" s="145"/>
      <c r="DL437" s="267">
        <v>951</v>
      </c>
      <c r="DM437" s="268" t="s">
        <v>66</v>
      </c>
      <c r="DN437" s="269">
        <v>6</v>
      </c>
      <c r="DO437" s="171"/>
    </row>
    <row r="438" spans="4:119" s="115" customFormat="1" x14ac:dyDescent="0.25">
      <c r="D438" s="351"/>
      <c r="E438" s="351"/>
      <c r="F438" s="355"/>
      <c r="G438" s="356"/>
      <c r="H438" s="356"/>
      <c r="I438" s="355"/>
      <c r="J438" s="356"/>
      <c r="K438" s="355"/>
      <c r="L438" s="355"/>
      <c r="M438" s="355"/>
      <c r="N438" s="355"/>
      <c r="O438" s="355"/>
      <c r="P438" s="114"/>
      <c r="Q438" s="111"/>
      <c r="R438" s="111"/>
      <c r="T438" s="303"/>
      <c r="U438" s="357"/>
      <c r="V438" s="303"/>
      <c r="W438" s="358"/>
      <c r="X438" s="303"/>
      <c r="Y438" s="113"/>
      <c r="Z438" s="357"/>
      <c r="AA438" s="303"/>
      <c r="AB438" s="359"/>
      <c r="AC438" s="303"/>
      <c r="AD438" s="303"/>
      <c r="AE438" s="303"/>
      <c r="CO438" s="303"/>
      <c r="CQ438" s="351"/>
      <c r="CR438" s="351"/>
      <c r="CT438" s="351"/>
      <c r="CU438" s="351"/>
      <c r="CW438" s="351"/>
      <c r="CX438" s="351"/>
      <c r="CZ438" s="351"/>
      <c r="DA438" s="351"/>
      <c r="DC438" s="351"/>
      <c r="DD438" s="351"/>
      <c r="DG438" s="303"/>
      <c r="DH438" s="303"/>
      <c r="DJ438" s="145"/>
      <c r="DK438" s="145"/>
      <c r="DL438" s="267">
        <v>952</v>
      </c>
      <c r="DM438" s="268" t="s">
        <v>67</v>
      </c>
      <c r="DN438" s="269">
        <v>7</v>
      </c>
      <c r="DO438" s="171"/>
    </row>
    <row r="439" spans="4:119" s="115" customFormat="1" x14ac:dyDescent="0.25">
      <c r="D439" s="351"/>
      <c r="E439" s="351"/>
      <c r="F439" s="355"/>
      <c r="G439" s="356"/>
      <c r="H439" s="356"/>
      <c r="I439" s="355"/>
      <c r="J439" s="356"/>
      <c r="K439" s="355"/>
      <c r="L439" s="355"/>
      <c r="M439" s="355"/>
      <c r="N439" s="355"/>
      <c r="O439" s="355"/>
      <c r="P439" s="114"/>
      <c r="Q439" s="111"/>
      <c r="R439" s="111"/>
      <c r="T439" s="303"/>
      <c r="U439" s="357"/>
      <c r="V439" s="303"/>
      <c r="W439" s="358"/>
      <c r="X439" s="303"/>
      <c r="Y439" s="113"/>
      <c r="Z439" s="357"/>
      <c r="AA439" s="303"/>
      <c r="AB439" s="359"/>
      <c r="AC439" s="303"/>
      <c r="AD439" s="303"/>
      <c r="AE439" s="303"/>
      <c r="CO439" s="303"/>
      <c r="CQ439" s="351"/>
      <c r="CR439" s="351"/>
      <c r="CT439" s="351"/>
      <c r="CU439" s="351"/>
      <c r="CW439" s="351"/>
      <c r="CX439" s="351"/>
      <c r="CZ439" s="351"/>
      <c r="DA439" s="351"/>
      <c r="DC439" s="351"/>
      <c r="DD439" s="351"/>
      <c r="DG439" s="303"/>
      <c r="DH439" s="303"/>
      <c r="DJ439" s="145"/>
      <c r="DK439" s="145"/>
      <c r="DL439" s="267">
        <v>953</v>
      </c>
      <c r="DM439" s="268" t="s">
        <v>68</v>
      </c>
      <c r="DN439" s="269">
        <v>8</v>
      </c>
      <c r="DO439" s="171"/>
    </row>
    <row r="440" spans="4:119" s="115" customFormat="1" x14ac:dyDescent="0.25">
      <c r="D440" s="351"/>
      <c r="E440" s="351"/>
      <c r="F440" s="355"/>
      <c r="G440" s="356"/>
      <c r="H440" s="356"/>
      <c r="I440" s="355"/>
      <c r="J440" s="356"/>
      <c r="K440" s="355"/>
      <c r="L440" s="355"/>
      <c r="M440" s="355"/>
      <c r="N440" s="355"/>
      <c r="O440" s="355"/>
      <c r="P440" s="114"/>
      <c r="Q440" s="111"/>
      <c r="R440" s="111"/>
      <c r="T440" s="303"/>
      <c r="U440" s="357"/>
      <c r="V440" s="303"/>
      <c r="W440" s="358"/>
      <c r="X440" s="303"/>
      <c r="Y440" s="113"/>
      <c r="Z440" s="357"/>
      <c r="AA440" s="303"/>
      <c r="AB440" s="359"/>
      <c r="AC440" s="303"/>
      <c r="AD440" s="303"/>
      <c r="AE440" s="303"/>
      <c r="CO440" s="303"/>
      <c r="CQ440" s="351"/>
      <c r="CR440" s="351"/>
      <c r="CT440" s="351"/>
      <c r="CU440" s="351"/>
      <c r="CW440" s="351"/>
      <c r="CX440" s="351"/>
      <c r="CZ440" s="351"/>
      <c r="DA440" s="351"/>
      <c r="DC440" s="351"/>
      <c r="DD440" s="351"/>
      <c r="DG440" s="303"/>
      <c r="DH440" s="303"/>
      <c r="DJ440" s="145"/>
      <c r="DK440" s="145"/>
      <c r="DL440" s="267">
        <v>954</v>
      </c>
      <c r="DM440" s="268" t="s">
        <v>1489</v>
      </c>
      <c r="DN440" s="269">
        <v>8</v>
      </c>
      <c r="DO440" s="171"/>
    </row>
    <row r="441" spans="4:119" s="115" customFormat="1" x14ac:dyDescent="0.25">
      <c r="D441" s="351"/>
      <c r="E441" s="351"/>
      <c r="F441" s="355"/>
      <c r="G441" s="356"/>
      <c r="H441" s="356"/>
      <c r="I441" s="355"/>
      <c r="J441" s="356"/>
      <c r="K441" s="355"/>
      <c r="L441" s="355"/>
      <c r="M441" s="355"/>
      <c r="N441" s="355"/>
      <c r="O441" s="355"/>
      <c r="P441" s="114"/>
      <c r="Q441" s="111"/>
      <c r="R441" s="111"/>
      <c r="T441" s="303"/>
      <c r="U441" s="357"/>
      <c r="V441" s="303"/>
      <c r="W441" s="358"/>
      <c r="X441" s="303"/>
      <c r="Y441" s="113"/>
      <c r="Z441" s="357"/>
      <c r="AA441" s="303"/>
      <c r="AB441" s="359"/>
      <c r="AC441" s="303"/>
      <c r="AD441" s="303"/>
      <c r="AE441" s="303"/>
      <c r="CO441" s="303"/>
      <c r="CQ441" s="351"/>
      <c r="CR441" s="351"/>
      <c r="CT441" s="351"/>
      <c r="CU441" s="351"/>
      <c r="CW441" s="351"/>
      <c r="CX441" s="351"/>
      <c r="CZ441" s="351"/>
      <c r="DA441" s="351"/>
      <c r="DC441" s="351"/>
      <c r="DD441" s="351"/>
      <c r="DG441" s="303"/>
      <c r="DH441" s="303"/>
      <c r="DJ441" s="145"/>
      <c r="DK441" s="145"/>
      <c r="DL441" s="267">
        <v>955</v>
      </c>
      <c r="DM441" s="268" t="s">
        <v>1490</v>
      </c>
      <c r="DN441" s="269">
        <v>9</v>
      </c>
      <c r="DO441" s="171"/>
    </row>
    <row r="442" spans="4:119" s="115" customFormat="1" x14ac:dyDescent="0.25">
      <c r="D442" s="351"/>
      <c r="E442" s="351"/>
      <c r="F442" s="355"/>
      <c r="G442" s="356"/>
      <c r="H442" s="356"/>
      <c r="I442" s="355"/>
      <c r="J442" s="356"/>
      <c r="K442" s="355"/>
      <c r="L442" s="355"/>
      <c r="M442" s="355"/>
      <c r="N442" s="355"/>
      <c r="O442" s="355"/>
      <c r="P442" s="114"/>
      <c r="Q442" s="111"/>
      <c r="R442" s="111"/>
      <c r="T442" s="303"/>
      <c r="U442" s="357"/>
      <c r="V442" s="303"/>
      <c r="W442" s="358"/>
      <c r="X442" s="303"/>
      <c r="Y442" s="113"/>
      <c r="Z442" s="357"/>
      <c r="AA442" s="303"/>
      <c r="AB442" s="359"/>
      <c r="AC442" s="303"/>
      <c r="AD442" s="303"/>
      <c r="AE442" s="303"/>
      <c r="CO442" s="303"/>
      <c r="CQ442" s="351"/>
      <c r="CR442" s="351"/>
      <c r="CT442" s="351"/>
      <c r="CU442" s="351"/>
      <c r="CW442" s="351"/>
      <c r="CX442" s="351"/>
      <c r="CZ442" s="351"/>
      <c r="DA442" s="351"/>
      <c r="DC442" s="351"/>
      <c r="DD442" s="351"/>
      <c r="DG442" s="303"/>
      <c r="DH442" s="303"/>
      <c r="DJ442" s="145"/>
      <c r="DK442" s="145"/>
      <c r="DL442" s="267">
        <v>961</v>
      </c>
      <c r="DM442" s="268" t="s">
        <v>71</v>
      </c>
      <c r="DN442" s="269">
        <v>6</v>
      </c>
      <c r="DO442" s="171"/>
    </row>
    <row r="443" spans="4:119" s="115" customFormat="1" x14ac:dyDescent="0.25">
      <c r="D443" s="351"/>
      <c r="E443" s="351"/>
      <c r="F443" s="355"/>
      <c r="G443" s="356"/>
      <c r="H443" s="356"/>
      <c r="I443" s="355"/>
      <c r="J443" s="356"/>
      <c r="K443" s="355"/>
      <c r="L443" s="355"/>
      <c r="M443" s="355"/>
      <c r="N443" s="355"/>
      <c r="O443" s="355"/>
      <c r="P443" s="114"/>
      <c r="Q443" s="111"/>
      <c r="R443" s="111"/>
      <c r="T443" s="303"/>
      <c r="U443" s="357"/>
      <c r="V443" s="303"/>
      <c r="W443" s="358"/>
      <c r="X443" s="303"/>
      <c r="Y443" s="113"/>
      <c r="Z443" s="357"/>
      <c r="AA443" s="303"/>
      <c r="AB443" s="359"/>
      <c r="AC443" s="303"/>
      <c r="AD443" s="303"/>
      <c r="AE443" s="303"/>
      <c r="CO443" s="303"/>
      <c r="CQ443" s="351"/>
      <c r="CR443" s="351"/>
      <c r="CT443" s="351"/>
      <c r="CU443" s="351"/>
      <c r="CW443" s="351"/>
      <c r="CX443" s="351"/>
      <c r="CZ443" s="351"/>
      <c r="DA443" s="351"/>
      <c r="DC443" s="351"/>
      <c r="DD443" s="351"/>
      <c r="DG443" s="303"/>
      <c r="DH443" s="303"/>
      <c r="DJ443" s="145"/>
      <c r="DK443" s="145"/>
      <c r="DL443" s="267">
        <v>962</v>
      </c>
      <c r="DM443" s="268" t="s">
        <v>72</v>
      </c>
      <c r="DN443" s="269">
        <v>7</v>
      </c>
      <c r="DO443" s="171"/>
    </row>
    <row r="444" spans="4:119" s="115" customFormat="1" x14ac:dyDescent="0.25">
      <c r="D444" s="351"/>
      <c r="E444" s="351"/>
      <c r="F444" s="355"/>
      <c r="G444" s="356"/>
      <c r="H444" s="356"/>
      <c r="I444" s="355"/>
      <c r="J444" s="356"/>
      <c r="K444" s="355"/>
      <c r="L444" s="355"/>
      <c r="M444" s="355"/>
      <c r="N444" s="355"/>
      <c r="O444" s="355"/>
      <c r="P444" s="114"/>
      <c r="Q444" s="111"/>
      <c r="R444" s="111"/>
      <c r="T444" s="303"/>
      <c r="U444" s="357"/>
      <c r="V444" s="303"/>
      <c r="W444" s="358"/>
      <c r="X444" s="303"/>
      <c r="Y444" s="113"/>
      <c r="Z444" s="357"/>
      <c r="AA444" s="303"/>
      <c r="AB444" s="359"/>
      <c r="AC444" s="303"/>
      <c r="AD444" s="303"/>
      <c r="AE444" s="303"/>
      <c r="CO444" s="303"/>
      <c r="CQ444" s="351"/>
      <c r="CR444" s="351"/>
      <c r="CT444" s="351"/>
      <c r="CU444" s="351"/>
      <c r="CW444" s="351"/>
      <c r="CX444" s="351"/>
      <c r="CZ444" s="351"/>
      <c r="DA444" s="351"/>
      <c r="DC444" s="351"/>
      <c r="DD444" s="351"/>
      <c r="DG444" s="303"/>
      <c r="DH444" s="303"/>
      <c r="DJ444" s="145"/>
      <c r="DK444" s="145"/>
      <c r="DL444" s="267">
        <v>963</v>
      </c>
      <c r="DM444" s="268" t="s">
        <v>73</v>
      </c>
      <c r="DN444" s="269">
        <v>8</v>
      </c>
      <c r="DO444" s="171"/>
    </row>
    <row r="445" spans="4:119" s="115" customFormat="1" x14ac:dyDescent="0.25">
      <c r="D445" s="351"/>
      <c r="E445" s="351"/>
      <c r="F445" s="355"/>
      <c r="G445" s="356"/>
      <c r="H445" s="356"/>
      <c r="I445" s="355"/>
      <c r="J445" s="356"/>
      <c r="K445" s="355"/>
      <c r="L445" s="355"/>
      <c r="M445" s="355"/>
      <c r="N445" s="355"/>
      <c r="O445" s="355"/>
      <c r="P445" s="114"/>
      <c r="Q445" s="111"/>
      <c r="R445" s="111"/>
      <c r="T445" s="303"/>
      <c r="U445" s="357"/>
      <c r="V445" s="303"/>
      <c r="W445" s="358"/>
      <c r="X445" s="303"/>
      <c r="Y445" s="113"/>
      <c r="Z445" s="357"/>
      <c r="AA445" s="303"/>
      <c r="AB445" s="359"/>
      <c r="AC445" s="303"/>
      <c r="AD445" s="303"/>
      <c r="AE445" s="303"/>
      <c r="CO445" s="303"/>
      <c r="CQ445" s="351"/>
      <c r="CR445" s="351"/>
      <c r="CT445" s="351"/>
      <c r="CU445" s="351"/>
      <c r="CW445" s="351"/>
      <c r="CX445" s="351"/>
      <c r="CZ445" s="351"/>
      <c r="DA445" s="351"/>
      <c r="DC445" s="351"/>
      <c r="DD445" s="351"/>
      <c r="DG445" s="303"/>
      <c r="DH445" s="303"/>
      <c r="DJ445" s="145"/>
      <c r="DK445" s="145"/>
      <c r="DL445" s="267">
        <v>971</v>
      </c>
      <c r="DM445" s="268" t="s">
        <v>74</v>
      </c>
      <c r="DN445" s="269">
        <v>6</v>
      </c>
      <c r="DO445" s="171"/>
    </row>
    <row r="446" spans="4:119" s="115" customFormat="1" x14ac:dyDescent="0.25">
      <c r="D446" s="351"/>
      <c r="E446" s="351"/>
      <c r="F446" s="355"/>
      <c r="G446" s="356"/>
      <c r="H446" s="356"/>
      <c r="I446" s="355"/>
      <c r="J446" s="356"/>
      <c r="K446" s="355"/>
      <c r="L446" s="355"/>
      <c r="M446" s="355"/>
      <c r="N446" s="355"/>
      <c r="O446" s="355"/>
      <c r="P446" s="114"/>
      <c r="Q446" s="111"/>
      <c r="R446" s="111"/>
      <c r="T446" s="303"/>
      <c r="U446" s="357"/>
      <c r="V446" s="303"/>
      <c r="W446" s="358"/>
      <c r="X446" s="303"/>
      <c r="Y446" s="113"/>
      <c r="Z446" s="357"/>
      <c r="AA446" s="303"/>
      <c r="AB446" s="359"/>
      <c r="AC446" s="303"/>
      <c r="AD446" s="303"/>
      <c r="AE446" s="303"/>
      <c r="CO446" s="303"/>
      <c r="CQ446" s="351"/>
      <c r="CR446" s="351"/>
      <c r="CT446" s="351"/>
      <c r="CU446" s="351"/>
      <c r="CW446" s="351"/>
      <c r="CX446" s="351"/>
      <c r="CZ446" s="351"/>
      <c r="DA446" s="351"/>
      <c r="DC446" s="351"/>
      <c r="DD446" s="351"/>
      <c r="DG446" s="303"/>
      <c r="DH446" s="303"/>
      <c r="DJ446" s="145"/>
      <c r="DK446" s="145"/>
      <c r="DL446" s="272">
        <v>972</v>
      </c>
      <c r="DM446" s="273" t="s">
        <v>75</v>
      </c>
      <c r="DN446" s="274">
        <v>7</v>
      </c>
      <c r="DO446" s="172"/>
    </row>
    <row r="447" spans="4:119" s="115" customFormat="1" x14ac:dyDescent="0.25">
      <c r="D447" s="351"/>
      <c r="E447" s="351"/>
      <c r="F447" s="355"/>
      <c r="G447" s="356"/>
      <c r="H447" s="356"/>
      <c r="I447" s="355"/>
      <c r="J447" s="356"/>
      <c r="K447" s="355"/>
      <c r="L447" s="355"/>
      <c r="M447" s="355"/>
      <c r="N447" s="355"/>
      <c r="O447" s="355"/>
      <c r="P447" s="114"/>
      <c r="Q447" s="111"/>
      <c r="R447" s="111"/>
      <c r="T447" s="303"/>
      <c r="U447" s="357"/>
      <c r="V447" s="303"/>
      <c r="W447" s="358"/>
      <c r="X447" s="303"/>
      <c r="Y447" s="113"/>
      <c r="Z447" s="357"/>
      <c r="AA447" s="303"/>
      <c r="AB447" s="359"/>
      <c r="AC447" s="303"/>
      <c r="AD447" s="303"/>
      <c r="AE447" s="303"/>
      <c r="CO447" s="303"/>
      <c r="CQ447" s="351"/>
      <c r="CR447" s="351"/>
      <c r="CT447" s="351"/>
      <c r="CU447" s="351"/>
      <c r="CW447" s="351"/>
      <c r="CX447" s="351"/>
      <c r="CZ447" s="351"/>
      <c r="DA447" s="351"/>
      <c r="DC447" s="351"/>
      <c r="DD447" s="351"/>
      <c r="DG447" s="303"/>
      <c r="DH447" s="303"/>
      <c r="DJ447" s="145"/>
      <c r="DK447" s="145"/>
    </row>
    <row r="448" spans="4:119" s="115" customFormat="1" x14ac:dyDescent="0.25">
      <c r="D448" s="351"/>
      <c r="E448" s="351"/>
      <c r="F448" s="355"/>
      <c r="G448" s="356"/>
      <c r="H448" s="356"/>
      <c r="I448" s="355"/>
      <c r="J448" s="356"/>
      <c r="K448" s="355"/>
      <c r="L448" s="355"/>
      <c r="M448" s="355"/>
      <c r="N448" s="355"/>
      <c r="O448" s="355"/>
      <c r="P448" s="114"/>
      <c r="Q448" s="111"/>
      <c r="R448" s="111"/>
      <c r="T448" s="303"/>
      <c r="U448" s="357"/>
      <c r="V448" s="303"/>
      <c r="W448" s="358"/>
      <c r="X448" s="303"/>
      <c r="Y448" s="113"/>
      <c r="Z448" s="357"/>
      <c r="AA448" s="303"/>
      <c r="AB448" s="359"/>
      <c r="AC448" s="303"/>
      <c r="AD448" s="303"/>
      <c r="AE448" s="303"/>
      <c r="CO448" s="303"/>
      <c r="CQ448" s="351"/>
      <c r="CR448" s="351"/>
      <c r="CT448" s="351"/>
      <c r="CU448" s="351"/>
      <c r="CW448" s="351"/>
      <c r="CX448" s="351"/>
      <c r="CZ448" s="351"/>
      <c r="DA448" s="351"/>
      <c r="DC448" s="351"/>
      <c r="DD448" s="351"/>
      <c r="DG448" s="303"/>
      <c r="DH448" s="303"/>
      <c r="DJ448" s="145"/>
      <c r="DK448" s="145"/>
    </row>
    <row r="449" spans="4:115" s="115" customFormat="1" x14ac:dyDescent="0.25">
      <c r="D449" s="351"/>
      <c r="E449" s="351"/>
      <c r="F449" s="355"/>
      <c r="G449" s="356"/>
      <c r="H449" s="356"/>
      <c r="I449" s="355"/>
      <c r="J449" s="356"/>
      <c r="K449" s="355"/>
      <c r="L449" s="355"/>
      <c r="M449" s="355"/>
      <c r="N449" s="355"/>
      <c r="O449" s="355"/>
      <c r="P449" s="114"/>
      <c r="Q449" s="111"/>
      <c r="R449" s="111"/>
      <c r="T449" s="303"/>
      <c r="U449" s="357"/>
      <c r="V449" s="303"/>
      <c r="W449" s="358"/>
      <c r="X449" s="303"/>
      <c r="Y449" s="113"/>
      <c r="Z449" s="357"/>
      <c r="AA449" s="303"/>
      <c r="AB449" s="359"/>
      <c r="AC449" s="303"/>
      <c r="AD449" s="303"/>
      <c r="AE449" s="303"/>
      <c r="CO449" s="303"/>
      <c r="CQ449" s="351"/>
      <c r="CR449" s="351"/>
      <c r="CT449" s="351"/>
      <c r="CU449" s="351"/>
      <c r="CW449" s="351"/>
      <c r="CX449" s="351"/>
      <c r="CZ449" s="351"/>
      <c r="DA449" s="351"/>
      <c r="DC449" s="351"/>
      <c r="DD449" s="351"/>
      <c r="DG449" s="303"/>
      <c r="DH449" s="303"/>
      <c r="DJ449" s="145"/>
      <c r="DK449" s="145"/>
    </row>
    <row r="450" spans="4:115" s="115" customFormat="1" x14ac:dyDescent="0.25">
      <c r="D450" s="351"/>
      <c r="E450" s="351"/>
      <c r="F450" s="355"/>
      <c r="G450" s="356"/>
      <c r="H450" s="356"/>
      <c r="I450" s="355"/>
      <c r="J450" s="356"/>
      <c r="K450" s="355"/>
      <c r="L450" s="355"/>
      <c r="M450" s="355"/>
      <c r="N450" s="355"/>
      <c r="O450" s="355"/>
      <c r="P450" s="114"/>
      <c r="Q450" s="111"/>
      <c r="R450" s="111"/>
      <c r="T450" s="303"/>
      <c r="U450" s="357"/>
      <c r="V450" s="303"/>
      <c r="W450" s="358"/>
      <c r="X450" s="303"/>
      <c r="Y450" s="113"/>
      <c r="Z450" s="357"/>
      <c r="AA450" s="303"/>
      <c r="AB450" s="359"/>
      <c r="AC450" s="303"/>
      <c r="AD450" s="303"/>
      <c r="AE450" s="303"/>
      <c r="CO450" s="303"/>
      <c r="CQ450" s="351"/>
      <c r="CR450" s="351"/>
      <c r="CT450" s="351"/>
      <c r="CU450" s="351"/>
      <c r="CW450" s="351"/>
      <c r="CX450" s="351"/>
      <c r="CZ450" s="351"/>
      <c r="DA450" s="351"/>
      <c r="DC450" s="351"/>
      <c r="DD450" s="351"/>
      <c r="DG450" s="303"/>
      <c r="DH450" s="303"/>
      <c r="DJ450" s="145"/>
      <c r="DK450" s="145"/>
    </row>
    <row r="451" spans="4:115" s="115" customFormat="1" x14ac:dyDescent="0.25">
      <c r="D451" s="351"/>
      <c r="E451" s="351"/>
      <c r="F451" s="355"/>
      <c r="G451" s="356"/>
      <c r="H451" s="356"/>
      <c r="I451" s="355"/>
      <c r="J451" s="356"/>
      <c r="K451" s="355"/>
      <c r="L451" s="355"/>
      <c r="M451" s="355"/>
      <c r="N451" s="355"/>
      <c r="O451" s="355"/>
      <c r="P451" s="114"/>
      <c r="Q451" s="111"/>
      <c r="R451" s="111"/>
      <c r="T451" s="303"/>
      <c r="U451" s="357"/>
      <c r="V451" s="303"/>
      <c r="W451" s="358"/>
      <c r="X451" s="303"/>
      <c r="Y451" s="113"/>
      <c r="Z451" s="357"/>
      <c r="AA451" s="303"/>
      <c r="AB451" s="359"/>
      <c r="AC451" s="303"/>
      <c r="AD451" s="303"/>
      <c r="AE451" s="303"/>
      <c r="CO451" s="303"/>
      <c r="CQ451" s="351"/>
      <c r="CR451" s="351"/>
      <c r="CT451" s="351"/>
      <c r="CU451" s="351"/>
      <c r="CW451" s="351"/>
      <c r="CX451" s="351"/>
      <c r="CZ451" s="351"/>
      <c r="DA451" s="351"/>
      <c r="DC451" s="351"/>
      <c r="DD451" s="351"/>
      <c r="DG451" s="303"/>
      <c r="DH451" s="303"/>
      <c r="DJ451" s="145"/>
      <c r="DK451" s="145"/>
    </row>
    <row r="452" spans="4:115" s="115" customFormat="1" x14ac:dyDescent="0.25">
      <c r="D452" s="351"/>
      <c r="E452" s="351"/>
      <c r="F452" s="355"/>
      <c r="G452" s="356"/>
      <c r="H452" s="356"/>
      <c r="I452" s="355"/>
      <c r="J452" s="356"/>
      <c r="K452" s="355"/>
      <c r="L452" s="355"/>
      <c r="M452" s="355"/>
      <c r="N452" s="355"/>
      <c r="O452" s="355"/>
      <c r="P452" s="114"/>
      <c r="Q452" s="111"/>
      <c r="R452" s="111"/>
      <c r="T452" s="303"/>
      <c r="U452" s="357"/>
      <c r="V452" s="303"/>
      <c r="W452" s="358"/>
      <c r="X452" s="303"/>
      <c r="Y452" s="113"/>
      <c r="Z452" s="357"/>
      <c r="AA452" s="303"/>
      <c r="AB452" s="359"/>
      <c r="AC452" s="303"/>
      <c r="AD452" s="303"/>
      <c r="AE452" s="303"/>
      <c r="CO452" s="303"/>
      <c r="CQ452" s="351"/>
      <c r="CR452" s="351"/>
      <c r="CT452" s="351"/>
      <c r="CU452" s="351"/>
      <c r="CW452" s="351"/>
      <c r="CX452" s="351"/>
      <c r="CZ452" s="351"/>
      <c r="DA452" s="351"/>
      <c r="DC452" s="351"/>
      <c r="DD452" s="351"/>
      <c r="DG452" s="303"/>
      <c r="DH452" s="303"/>
      <c r="DJ452" s="145"/>
      <c r="DK452" s="145"/>
    </row>
    <row r="453" spans="4:115" s="115" customFormat="1" x14ac:dyDescent="0.25">
      <c r="D453" s="351"/>
      <c r="E453" s="351"/>
      <c r="F453" s="355"/>
      <c r="G453" s="356"/>
      <c r="H453" s="356"/>
      <c r="I453" s="355"/>
      <c r="J453" s="356"/>
      <c r="K453" s="355"/>
      <c r="L453" s="355"/>
      <c r="M453" s="355"/>
      <c r="N453" s="355"/>
      <c r="O453" s="355"/>
      <c r="P453" s="114"/>
      <c r="Q453" s="111"/>
      <c r="R453" s="111"/>
      <c r="T453" s="303"/>
      <c r="U453" s="357"/>
      <c r="V453" s="303"/>
      <c r="W453" s="358"/>
      <c r="X453" s="303"/>
      <c r="Y453" s="113"/>
      <c r="Z453" s="357"/>
      <c r="AA453" s="303"/>
      <c r="AB453" s="359"/>
      <c r="AC453" s="303"/>
      <c r="AD453" s="303"/>
      <c r="AE453" s="303"/>
      <c r="CO453" s="303"/>
      <c r="CQ453" s="351"/>
      <c r="CR453" s="351"/>
      <c r="CT453" s="351"/>
      <c r="CU453" s="351"/>
      <c r="CW453" s="351"/>
      <c r="CX453" s="351"/>
      <c r="CZ453" s="351"/>
      <c r="DA453" s="351"/>
      <c r="DC453" s="351"/>
      <c r="DD453" s="351"/>
      <c r="DG453" s="303"/>
      <c r="DH453" s="303"/>
      <c r="DJ453" s="145"/>
      <c r="DK453" s="145"/>
    </row>
    <row r="454" spans="4:115" s="115" customFormat="1" x14ac:dyDescent="0.25">
      <c r="D454" s="351"/>
      <c r="E454" s="351"/>
      <c r="F454" s="355"/>
      <c r="G454" s="356"/>
      <c r="H454" s="356"/>
      <c r="I454" s="355"/>
      <c r="J454" s="356"/>
      <c r="K454" s="355"/>
      <c r="L454" s="355"/>
      <c r="M454" s="355"/>
      <c r="N454" s="355"/>
      <c r="O454" s="355"/>
      <c r="P454" s="114"/>
      <c r="Q454" s="111"/>
      <c r="R454" s="111"/>
      <c r="T454" s="303"/>
      <c r="U454" s="357"/>
      <c r="V454" s="303"/>
      <c r="W454" s="358"/>
      <c r="X454" s="303"/>
      <c r="Y454" s="113"/>
      <c r="Z454" s="357"/>
      <c r="AA454" s="303"/>
      <c r="AB454" s="359"/>
      <c r="AC454" s="303"/>
      <c r="AD454" s="303"/>
      <c r="AE454" s="303"/>
      <c r="CO454" s="303"/>
      <c r="CQ454" s="351"/>
      <c r="CR454" s="351"/>
      <c r="CT454" s="351"/>
      <c r="CU454" s="351"/>
      <c r="CW454" s="351"/>
      <c r="CX454" s="351"/>
      <c r="CZ454" s="351"/>
      <c r="DA454" s="351"/>
      <c r="DC454" s="351"/>
      <c r="DD454" s="351"/>
      <c r="DG454" s="303"/>
      <c r="DH454" s="303"/>
      <c r="DJ454" s="145"/>
      <c r="DK454" s="145"/>
    </row>
    <row r="455" spans="4:115" s="115" customFormat="1" x14ac:dyDescent="0.25">
      <c r="D455" s="351"/>
      <c r="E455" s="351"/>
      <c r="F455" s="355"/>
      <c r="G455" s="356"/>
      <c r="H455" s="356"/>
      <c r="I455" s="355"/>
      <c r="J455" s="356"/>
      <c r="K455" s="355"/>
      <c r="L455" s="355"/>
      <c r="M455" s="355"/>
      <c r="N455" s="355"/>
      <c r="O455" s="355"/>
      <c r="P455" s="114"/>
      <c r="Q455" s="111"/>
      <c r="R455" s="111"/>
      <c r="T455" s="303"/>
      <c r="U455" s="357"/>
      <c r="V455" s="303"/>
      <c r="W455" s="358"/>
      <c r="X455" s="303"/>
      <c r="Y455" s="113"/>
      <c r="Z455" s="357"/>
      <c r="AA455" s="303"/>
      <c r="AB455" s="359"/>
      <c r="AC455" s="303"/>
      <c r="AD455" s="303"/>
      <c r="AE455" s="303"/>
      <c r="CO455" s="303"/>
      <c r="CQ455" s="351"/>
      <c r="CR455" s="351"/>
      <c r="CT455" s="351"/>
      <c r="CU455" s="351"/>
      <c r="CW455" s="351"/>
      <c r="CX455" s="351"/>
      <c r="CZ455" s="351"/>
      <c r="DA455" s="351"/>
      <c r="DC455" s="351"/>
      <c r="DD455" s="351"/>
      <c r="DG455" s="303"/>
      <c r="DH455" s="303"/>
      <c r="DJ455" s="145"/>
      <c r="DK455" s="145"/>
    </row>
    <row r="456" spans="4:115" s="115" customFormat="1" x14ac:dyDescent="0.25">
      <c r="D456" s="351"/>
      <c r="E456" s="351"/>
      <c r="F456" s="355"/>
      <c r="G456" s="356"/>
      <c r="H456" s="356"/>
      <c r="I456" s="355"/>
      <c r="J456" s="356"/>
      <c r="K456" s="355"/>
      <c r="L456" s="355"/>
      <c r="M456" s="355"/>
      <c r="N456" s="355"/>
      <c r="O456" s="355"/>
      <c r="P456" s="114"/>
      <c r="Q456" s="111"/>
      <c r="R456" s="111"/>
      <c r="T456" s="303"/>
      <c r="U456" s="357"/>
      <c r="V456" s="303"/>
      <c r="W456" s="358"/>
      <c r="X456" s="303"/>
      <c r="Y456" s="113"/>
      <c r="Z456" s="357"/>
      <c r="AA456" s="303"/>
      <c r="AB456" s="359"/>
      <c r="AC456" s="303"/>
      <c r="AD456" s="303"/>
      <c r="AE456" s="303"/>
      <c r="CO456" s="303"/>
      <c r="CQ456" s="351"/>
      <c r="CR456" s="351"/>
      <c r="CT456" s="351"/>
      <c r="CU456" s="351"/>
      <c r="CW456" s="351"/>
      <c r="CX456" s="351"/>
      <c r="CZ456" s="351"/>
      <c r="DA456" s="351"/>
      <c r="DC456" s="351"/>
      <c r="DD456" s="351"/>
      <c r="DG456" s="303"/>
      <c r="DH456" s="303"/>
      <c r="DJ456" s="145"/>
      <c r="DK456" s="145"/>
    </row>
  </sheetData>
  <autoFilter ref="A4:R153"/>
  <mergeCells count="33">
    <mergeCell ref="X3:Y4"/>
    <mergeCell ref="R1:R3"/>
    <mergeCell ref="AD3:AD4"/>
    <mergeCell ref="AF3:AF4"/>
    <mergeCell ref="Z3:Z4"/>
    <mergeCell ref="AA3:AA4"/>
    <mergeCell ref="AB3:AB4"/>
    <mergeCell ref="A1:A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DL182:DN182"/>
    <mergeCell ref="AB1:AD1"/>
    <mergeCell ref="AC3:AC4"/>
    <mergeCell ref="K1:K3"/>
    <mergeCell ref="L1:L3"/>
    <mergeCell ref="M1:M3"/>
    <mergeCell ref="O1:O3"/>
    <mergeCell ref="W3:W4"/>
    <mergeCell ref="S3:S4"/>
    <mergeCell ref="T3:T4"/>
    <mergeCell ref="U3:U4"/>
    <mergeCell ref="V3:V4"/>
    <mergeCell ref="N1:N3"/>
    <mergeCell ref="P1:P3"/>
    <mergeCell ref="Q1:Q3"/>
    <mergeCell ref="X2:Y2"/>
  </mergeCells>
  <conditionalFormatting sqref="CZ12 DC117 DC119:DC121 DC71 DC114 CZ113 CZ24 DC123:DC129 DC20:DC33 DC8:DC10 DC12:DC17 DC66:DC68 DC36:DC57 DC94:DC106 DC138:DC140 DC133:DC136 DC110:DC111 DC142:DC145 DC73:DC74 DC108 DC59:DC64 DC79:DC80 DC82:DC92 CZ143:CZ154 DC149:DC154">
    <cfRule type="cellIs" dxfId="1703" priority="153" stopIfTrue="1" operator="notEqual">
      <formula>$DG8</formula>
    </cfRule>
  </conditionalFormatting>
  <conditionalFormatting sqref="CZ14:CZ17 CZ117 CZ119:CZ121 CZ114 CZ71 CZ20:CZ23 CZ123:CZ129 CZ25:CZ33 CZ8:CZ10 CZ66:CZ68 CZ35:CZ57 CZ138:CZ140 CZ133:CZ136 CZ73:CZ74 CZ94:CZ111 CZ59:CZ64 CZ79:CZ80 CZ82:CZ92">
    <cfRule type="cellIs" dxfId="1702" priority="154" stopIfTrue="1" operator="notEqual">
      <formula>$DC8</formula>
    </cfRule>
  </conditionalFormatting>
  <conditionalFormatting sqref="DC34">
    <cfRule type="cellIs" dxfId="1701" priority="151" stopIfTrue="1" operator="notEqual">
      <formula>$DG34</formula>
    </cfRule>
  </conditionalFormatting>
  <conditionalFormatting sqref="CZ34">
    <cfRule type="cellIs" dxfId="1700" priority="152" stopIfTrue="1" operator="notEqual">
      <formula>$DC34</formula>
    </cfRule>
  </conditionalFormatting>
  <conditionalFormatting sqref="DC65">
    <cfRule type="cellIs" dxfId="1699" priority="149" stopIfTrue="1" operator="notEqual">
      <formula>$DG65</formula>
    </cfRule>
  </conditionalFormatting>
  <conditionalFormatting sqref="CZ65">
    <cfRule type="cellIs" dxfId="1698" priority="150" stopIfTrue="1" operator="notEqual">
      <formula>$DC65</formula>
    </cfRule>
  </conditionalFormatting>
  <conditionalFormatting sqref="CZ13">
    <cfRule type="cellIs" dxfId="1697" priority="146" stopIfTrue="1" operator="notEqual">
      <formula>$DG13</formula>
    </cfRule>
  </conditionalFormatting>
  <conditionalFormatting sqref="CW117:CW121 CW123 CW6:CW17 CW19:CW57 CW138:CW140 CW125:CW130 CW132:CW136 CW71:CW74 CW94:CW115 CW59:CW68 CW77:CW92">
    <cfRule type="cellIs" dxfId="1696" priority="148" operator="notEqual">
      <formula>$CW6</formula>
    </cfRule>
  </conditionalFormatting>
  <conditionalFormatting sqref="CT143:CT145 CQ149:CQ154 CW143:CW154 CT149:CT154">
    <cfRule type="cellIs" dxfId="1695" priority="147" stopIfTrue="1" operator="notEqual">
      <formula>$CZ143</formula>
    </cfRule>
  </conditionalFormatting>
  <conditionalFormatting sqref="DC72">
    <cfRule type="cellIs" dxfId="1694" priority="144" stopIfTrue="1" operator="notEqual">
      <formula>$DG72</formula>
    </cfRule>
  </conditionalFormatting>
  <conditionalFormatting sqref="CZ72">
    <cfRule type="cellIs" dxfId="1693" priority="145" stopIfTrue="1" operator="notEqual">
      <formula>$DC72</formula>
    </cfRule>
  </conditionalFormatting>
  <conditionalFormatting sqref="CZ144">
    <cfRule type="cellIs" dxfId="1692" priority="143" stopIfTrue="1" operator="notEqual">
      <formula>$DG144</formula>
    </cfRule>
  </conditionalFormatting>
  <conditionalFormatting sqref="DC112">
    <cfRule type="cellIs" dxfId="1691" priority="141" stopIfTrue="1" operator="notEqual">
      <formula>$DG112</formula>
    </cfRule>
  </conditionalFormatting>
  <conditionalFormatting sqref="CZ112">
    <cfRule type="cellIs" dxfId="1690" priority="142" stopIfTrue="1" operator="notEqual">
      <formula>$DC112</formula>
    </cfRule>
  </conditionalFormatting>
  <conditionalFormatting sqref="DC81">
    <cfRule type="cellIs" dxfId="1689" priority="136" stopIfTrue="1" operator="notEqual">
      <formula>$DG81</formula>
    </cfRule>
  </conditionalFormatting>
  <conditionalFormatting sqref="CZ81">
    <cfRule type="cellIs" dxfId="1688" priority="137" stopIfTrue="1" operator="notEqual">
      <formula>$DC81</formula>
    </cfRule>
  </conditionalFormatting>
  <conditionalFormatting sqref="DC78">
    <cfRule type="cellIs" dxfId="1687" priority="134" stopIfTrue="1" operator="notEqual">
      <formula>$DG78</formula>
    </cfRule>
  </conditionalFormatting>
  <conditionalFormatting sqref="CZ78">
    <cfRule type="cellIs" dxfId="1686" priority="135" stopIfTrue="1" operator="notEqual">
      <formula>$DC78</formula>
    </cfRule>
  </conditionalFormatting>
  <conditionalFormatting sqref="DC71">
    <cfRule type="cellIs" dxfId="1685" priority="132" stopIfTrue="1" operator="notEqual">
      <formula>$DG71</formula>
    </cfRule>
  </conditionalFormatting>
  <conditionalFormatting sqref="CZ71">
    <cfRule type="cellIs" dxfId="1684" priority="133" stopIfTrue="1" operator="notEqual">
      <formula>$DC71</formula>
    </cfRule>
  </conditionalFormatting>
  <conditionalFormatting sqref="DC72">
    <cfRule type="cellIs" dxfId="1683" priority="130" stopIfTrue="1" operator="notEqual">
      <formula>$DG72</formula>
    </cfRule>
  </conditionalFormatting>
  <conditionalFormatting sqref="CZ72">
    <cfRule type="cellIs" dxfId="1682" priority="131" stopIfTrue="1" operator="notEqual">
      <formula>$DC72</formula>
    </cfRule>
  </conditionalFormatting>
  <conditionalFormatting sqref="DC113">
    <cfRule type="cellIs" dxfId="1681" priority="129" stopIfTrue="1" operator="notEqual">
      <formula>$DG113</formula>
    </cfRule>
  </conditionalFormatting>
  <conditionalFormatting sqref="DC118">
    <cfRule type="cellIs" dxfId="1680" priority="127" stopIfTrue="1" operator="notEqual">
      <formula>$DG118</formula>
    </cfRule>
  </conditionalFormatting>
  <conditionalFormatting sqref="CZ118">
    <cfRule type="cellIs" dxfId="1679" priority="128" stopIfTrue="1" operator="notEqual">
      <formula>$DC118</formula>
    </cfRule>
  </conditionalFormatting>
  <conditionalFormatting sqref="CZ142">
    <cfRule type="cellIs" dxfId="1678" priority="126" stopIfTrue="1" operator="notEqual">
      <formula>$DG142</formula>
    </cfRule>
  </conditionalFormatting>
  <conditionalFormatting sqref="CW142">
    <cfRule type="cellIs" dxfId="1677" priority="125" stopIfTrue="1" operator="notEqual">
      <formula>$CZ142</formula>
    </cfRule>
  </conditionalFormatting>
  <conditionalFormatting sqref="DC132">
    <cfRule type="cellIs" dxfId="1676" priority="123" stopIfTrue="1" operator="notEqual">
      <formula>$DG132</formula>
    </cfRule>
  </conditionalFormatting>
  <conditionalFormatting sqref="CZ132">
    <cfRule type="cellIs" dxfId="1675" priority="124" stopIfTrue="1" operator="notEqual">
      <formula>$DC132</formula>
    </cfRule>
  </conditionalFormatting>
  <conditionalFormatting sqref="DC130">
    <cfRule type="cellIs" dxfId="1674" priority="121" stopIfTrue="1" operator="notEqual">
      <formula>$DG130</formula>
    </cfRule>
  </conditionalFormatting>
  <conditionalFormatting sqref="CZ130">
    <cfRule type="cellIs" dxfId="1673" priority="122" stopIfTrue="1" operator="notEqual">
      <formula>$DC130</formula>
    </cfRule>
  </conditionalFormatting>
  <conditionalFormatting sqref="DC73:DC74">
    <cfRule type="cellIs" dxfId="1672" priority="119" stopIfTrue="1" operator="notEqual">
      <formula>$DG73</formula>
    </cfRule>
  </conditionalFormatting>
  <conditionalFormatting sqref="CZ73:CZ74">
    <cfRule type="cellIs" dxfId="1671" priority="120" stopIfTrue="1" operator="notEqual">
      <formula>$DC73</formula>
    </cfRule>
  </conditionalFormatting>
  <conditionalFormatting sqref="DC73:DC74">
    <cfRule type="cellIs" dxfId="1670" priority="117" stopIfTrue="1" operator="notEqual">
      <formula>$DG73</formula>
    </cfRule>
  </conditionalFormatting>
  <conditionalFormatting sqref="CZ73:CZ74">
    <cfRule type="cellIs" dxfId="1669" priority="118" stopIfTrue="1" operator="notEqual">
      <formula>$DC73</formula>
    </cfRule>
  </conditionalFormatting>
  <conditionalFormatting sqref="DC77">
    <cfRule type="cellIs" dxfId="1668" priority="115" stopIfTrue="1" operator="notEqual">
      <formula>$DG77</formula>
    </cfRule>
  </conditionalFormatting>
  <conditionalFormatting sqref="CZ77">
    <cfRule type="cellIs" dxfId="1667" priority="116" stopIfTrue="1" operator="notEqual">
      <formula>$DC77</formula>
    </cfRule>
  </conditionalFormatting>
  <conditionalFormatting sqref="DC115">
    <cfRule type="cellIs" dxfId="1666" priority="113" stopIfTrue="1" operator="notEqual">
      <formula>$DG115</formula>
    </cfRule>
  </conditionalFormatting>
  <conditionalFormatting sqref="CZ115">
    <cfRule type="cellIs" dxfId="1665" priority="114" stopIfTrue="1" operator="notEqual">
      <formula>$DC115</formula>
    </cfRule>
  </conditionalFormatting>
  <conditionalFormatting sqref="DC19">
    <cfRule type="cellIs" dxfId="1664" priority="111" stopIfTrue="1" operator="notEqual">
      <formula>$DG19</formula>
    </cfRule>
  </conditionalFormatting>
  <conditionalFormatting sqref="CZ19">
    <cfRule type="cellIs" dxfId="1663" priority="112" stopIfTrue="1" operator="notEqual">
      <formula>$DC19</formula>
    </cfRule>
  </conditionalFormatting>
  <conditionalFormatting sqref="CT142">
    <cfRule type="cellIs" dxfId="1662" priority="108" stopIfTrue="1" operator="notEqual">
      <formula>$CZ142</formula>
    </cfRule>
  </conditionalFormatting>
  <conditionalFormatting sqref="CT117:CT121 CT6:CT17 CT19:CT57 CT138:CT140 CT123:CT130 CT132:CT136 CT71:CT74 CT94:CT115 CT59:CT68 CT77:CT92">
    <cfRule type="expression" dxfId="1661" priority="106" stopIfTrue="1">
      <formula>$CW6=""</formula>
    </cfRule>
    <cfRule type="cellIs" dxfId="1660" priority="107" stopIfTrue="1" operator="notEqual">
      <formula>$CW6</formula>
    </cfRule>
  </conditionalFormatting>
  <conditionalFormatting sqref="CT5">
    <cfRule type="expression" dxfId="1659" priority="103" stopIfTrue="1">
      <formula>$CW5=""</formula>
    </cfRule>
    <cfRule type="cellIs" dxfId="1658" priority="104" stopIfTrue="1" operator="notEqual">
      <formula>$CW5</formula>
    </cfRule>
  </conditionalFormatting>
  <conditionalFormatting sqref="CW5">
    <cfRule type="cellIs" dxfId="1657" priority="105" operator="notEqual">
      <formula>$CW5</formula>
    </cfRule>
  </conditionalFormatting>
  <conditionalFormatting sqref="DC70">
    <cfRule type="cellIs" dxfId="1656" priority="101" stopIfTrue="1" operator="notEqual">
      <formula>$DG70</formula>
    </cfRule>
  </conditionalFormatting>
  <conditionalFormatting sqref="CZ70">
    <cfRule type="cellIs" dxfId="1655" priority="102" stopIfTrue="1" operator="notEqual">
      <formula>$DC70</formula>
    </cfRule>
  </conditionalFormatting>
  <conditionalFormatting sqref="CW70">
    <cfRule type="cellIs" dxfId="1654" priority="100" operator="notEqual">
      <formula>$CW70</formula>
    </cfRule>
  </conditionalFormatting>
  <conditionalFormatting sqref="CT70">
    <cfRule type="expression" dxfId="1653" priority="98" stopIfTrue="1">
      <formula>$CW70=""</formula>
    </cfRule>
    <cfRule type="cellIs" dxfId="1652" priority="99" stopIfTrue="1" operator="notEqual">
      <formula>$CW70</formula>
    </cfRule>
  </conditionalFormatting>
  <conditionalFormatting sqref="DC58">
    <cfRule type="cellIs" dxfId="1651" priority="96" stopIfTrue="1" operator="notEqual">
      <formula>$DG58</formula>
    </cfRule>
  </conditionalFormatting>
  <conditionalFormatting sqref="CZ58">
    <cfRule type="cellIs" dxfId="1650" priority="97" stopIfTrue="1" operator="notEqual">
      <formula>$DC58</formula>
    </cfRule>
  </conditionalFormatting>
  <conditionalFormatting sqref="CW58">
    <cfRule type="cellIs" dxfId="1649" priority="95" operator="notEqual">
      <formula>$CW58</formula>
    </cfRule>
  </conditionalFormatting>
  <conditionalFormatting sqref="CT58">
    <cfRule type="expression" dxfId="1648" priority="93" stopIfTrue="1">
      <formula>$CW58=""</formula>
    </cfRule>
    <cfRule type="cellIs" dxfId="1647" priority="94" stopIfTrue="1" operator="notEqual">
      <formula>$CW58</formula>
    </cfRule>
  </conditionalFormatting>
  <conditionalFormatting sqref="DC116">
    <cfRule type="cellIs" dxfId="1646" priority="91" stopIfTrue="1" operator="notEqual">
      <formula>$DG116</formula>
    </cfRule>
  </conditionalFormatting>
  <conditionalFormatting sqref="CZ116">
    <cfRule type="cellIs" dxfId="1645" priority="92" stopIfTrue="1" operator="notEqual">
      <formula>$DC116</formula>
    </cfRule>
  </conditionalFormatting>
  <conditionalFormatting sqref="CW116">
    <cfRule type="cellIs" dxfId="1644" priority="90" operator="notEqual">
      <formula>$CW116</formula>
    </cfRule>
  </conditionalFormatting>
  <conditionalFormatting sqref="CT116">
    <cfRule type="expression" dxfId="1643" priority="88" stopIfTrue="1">
      <formula>$CW116=""</formula>
    </cfRule>
    <cfRule type="cellIs" dxfId="1642" priority="89" stopIfTrue="1" operator="notEqual">
      <formula>$CW116</formula>
    </cfRule>
  </conditionalFormatting>
  <conditionalFormatting sqref="DC122">
    <cfRule type="cellIs" dxfId="1641" priority="86" stopIfTrue="1" operator="notEqual">
      <formula>$DG122</formula>
    </cfRule>
  </conditionalFormatting>
  <conditionalFormatting sqref="CZ122">
    <cfRule type="cellIs" dxfId="1640" priority="87" stopIfTrue="1" operator="notEqual">
      <formula>$DC122</formula>
    </cfRule>
  </conditionalFormatting>
  <conditionalFormatting sqref="CW122">
    <cfRule type="cellIs" dxfId="1639" priority="85" operator="notEqual">
      <formula>$CW122</formula>
    </cfRule>
  </conditionalFormatting>
  <conditionalFormatting sqref="CT122">
    <cfRule type="expression" dxfId="1638" priority="83" stopIfTrue="1">
      <formula>$CW122=""</formula>
    </cfRule>
    <cfRule type="cellIs" dxfId="1637" priority="84" stopIfTrue="1" operator="notEqual">
      <formula>$CW122</formula>
    </cfRule>
  </conditionalFormatting>
  <conditionalFormatting sqref="CW75">
    <cfRule type="cellIs" dxfId="1636" priority="82" operator="notEqual">
      <formula>$CW75</formula>
    </cfRule>
  </conditionalFormatting>
  <conditionalFormatting sqref="DC75">
    <cfRule type="cellIs" dxfId="1635" priority="80" stopIfTrue="1" operator="notEqual">
      <formula>$DG75</formula>
    </cfRule>
  </conditionalFormatting>
  <conditionalFormatting sqref="CZ75">
    <cfRule type="cellIs" dxfId="1634" priority="81" stopIfTrue="1" operator="notEqual">
      <formula>$DC75</formula>
    </cfRule>
  </conditionalFormatting>
  <conditionalFormatting sqref="CT75">
    <cfRule type="expression" dxfId="1633" priority="78" stopIfTrue="1">
      <formula>$CW75=""</formula>
    </cfRule>
    <cfRule type="cellIs" dxfId="1632" priority="79" stopIfTrue="1" operator="notEqual">
      <formula>$CW75</formula>
    </cfRule>
  </conditionalFormatting>
  <conditionalFormatting sqref="CZ112">
    <cfRule type="cellIs" dxfId="1631" priority="72" stopIfTrue="1" operator="notEqual">
      <formula>$DG112</formula>
    </cfRule>
  </conditionalFormatting>
  <conditionalFormatting sqref="DC111">
    <cfRule type="cellIs" dxfId="1630" priority="70" stopIfTrue="1" operator="notEqual">
      <formula>$DG111</formula>
    </cfRule>
  </conditionalFormatting>
  <conditionalFormatting sqref="CZ111">
    <cfRule type="cellIs" dxfId="1629" priority="71" stopIfTrue="1" operator="notEqual">
      <formula>$DC111</formula>
    </cfRule>
  </conditionalFormatting>
  <conditionalFormatting sqref="DC112">
    <cfRule type="cellIs" dxfId="1628" priority="69" stopIfTrue="1" operator="notEqual">
      <formula>$DG112</formula>
    </cfRule>
  </conditionalFormatting>
  <conditionalFormatting sqref="DC147:DC148">
    <cfRule type="cellIs" dxfId="1627" priority="68" stopIfTrue="1" operator="notEqual">
      <formula>$DG147</formula>
    </cfRule>
  </conditionalFormatting>
  <conditionalFormatting sqref="CT147:CT148">
    <cfRule type="cellIs" dxfId="1626" priority="67" stopIfTrue="1" operator="notEqual">
      <formula>$CZ147</formula>
    </cfRule>
  </conditionalFormatting>
  <conditionalFormatting sqref="DC146">
    <cfRule type="cellIs" dxfId="1625" priority="66" stopIfTrue="1" operator="notEqual">
      <formula>$DG146</formula>
    </cfRule>
  </conditionalFormatting>
  <conditionalFormatting sqref="CT146">
    <cfRule type="cellIs" dxfId="1624" priority="65" stopIfTrue="1" operator="notEqual">
      <formula>$CZ146</formula>
    </cfRule>
  </conditionalFormatting>
  <conditionalFormatting sqref="CW75">
    <cfRule type="cellIs" dxfId="1623" priority="64" operator="notEqual">
      <formula>$CW75</formula>
    </cfRule>
  </conditionalFormatting>
  <conditionalFormatting sqref="DC75">
    <cfRule type="cellIs" dxfId="1622" priority="62" stopIfTrue="1" operator="notEqual">
      <formula>$DG75</formula>
    </cfRule>
  </conditionalFormatting>
  <conditionalFormatting sqref="CZ75">
    <cfRule type="cellIs" dxfId="1621" priority="63" stopIfTrue="1" operator="notEqual">
      <formula>$DC75</formula>
    </cfRule>
  </conditionalFormatting>
  <conditionalFormatting sqref="CT75">
    <cfRule type="expression" dxfId="1620" priority="60" stopIfTrue="1">
      <formula>$CW75=""</formula>
    </cfRule>
    <cfRule type="cellIs" dxfId="1619" priority="61" stopIfTrue="1" operator="notEqual">
      <formula>$CW75</formula>
    </cfRule>
  </conditionalFormatting>
  <conditionalFormatting sqref="CW74">
    <cfRule type="cellIs" dxfId="1618" priority="59" operator="notEqual">
      <formula>$CW74</formula>
    </cfRule>
  </conditionalFormatting>
  <conditionalFormatting sqref="DC74">
    <cfRule type="cellIs" dxfId="1617" priority="57" stopIfTrue="1" operator="notEqual">
      <formula>$DG74</formula>
    </cfRule>
  </conditionalFormatting>
  <conditionalFormatting sqref="CZ74">
    <cfRule type="cellIs" dxfId="1616" priority="58" stopIfTrue="1" operator="notEqual">
      <formula>$DC74</formula>
    </cfRule>
  </conditionalFormatting>
  <conditionalFormatting sqref="CT74">
    <cfRule type="expression" dxfId="1615" priority="55" stopIfTrue="1">
      <formula>$CW74=""</formula>
    </cfRule>
    <cfRule type="cellIs" dxfId="1614" priority="56" stopIfTrue="1" operator="notEqual">
      <formula>$CW74</formula>
    </cfRule>
  </conditionalFormatting>
  <conditionalFormatting sqref="CW76">
    <cfRule type="cellIs" dxfId="1613" priority="54" operator="notEqual">
      <formula>$CW76</formula>
    </cfRule>
  </conditionalFormatting>
  <conditionalFormatting sqref="DC76">
    <cfRule type="cellIs" dxfId="1612" priority="52" stopIfTrue="1" operator="notEqual">
      <formula>$DG76</formula>
    </cfRule>
  </conditionalFormatting>
  <conditionalFormatting sqref="CZ76">
    <cfRule type="cellIs" dxfId="1611" priority="53" stopIfTrue="1" operator="notEqual">
      <formula>$DC76</formula>
    </cfRule>
  </conditionalFormatting>
  <conditionalFormatting sqref="CT76">
    <cfRule type="expression" dxfId="1610" priority="50" stopIfTrue="1">
      <formula>$CW76=""</formula>
    </cfRule>
    <cfRule type="cellIs" dxfId="1609" priority="51" stopIfTrue="1" operator="notEqual">
      <formula>$CW76</formula>
    </cfRule>
  </conditionalFormatting>
  <conditionalFormatting sqref="DC18">
    <cfRule type="cellIs" dxfId="1608" priority="48" stopIfTrue="1" operator="notEqual">
      <formula>$DG18</formula>
    </cfRule>
  </conditionalFormatting>
  <conditionalFormatting sqref="CZ18">
    <cfRule type="cellIs" dxfId="1607" priority="49" stopIfTrue="1" operator="notEqual">
      <formula>$DC18</formula>
    </cfRule>
  </conditionalFormatting>
  <conditionalFormatting sqref="CW18">
    <cfRule type="cellIs" dxfId="1606" priority="47" operator="notEqual">
      <formula>$CW18</formula>
    </cfRule>
  </conditionalFormatting>
  <conditionalFormatting sqref="CT18">
    <cfRule type="expression" dxfId="1605" priority="45" stopIfTrue="1">
      <formula>$CW18=""</formula>
    </cfRule>
    <cfRule type="cellIs" dxfId="1604" priority="46" stopIfTrue="1" operator="notEqual">
      <formula>$CW18</formula>
    </cfRule>
  </conditionalFormatting>
  <conditionalFormatting sqref="CW124">
    <cfRule type="cellIs" dxfId="1603" priority="44" operator="notEqual">
      <formula>$CW124</formula>
    </cfRule>
  </conditionalFormatting>
  <conditionalFormatting sqref="DC93">
    <cfRule type="cellIs" dxfId="1602" priority="42" stopIfTrue="1" operator="notEqual">
      <formula>$DG93</formula>
    </cfRule>
  </conditionalFormatting>
  <conditionalFormatting sqref="CZ93">
    <cfRule type="cellIs" dxfId="1601" priority="43" stopIfTrue="1" operator="notEqual">
      <formula>$DC93</formula>
    </cfRule>
  </conditionalFormatting>
  <conditionalFormatting sqref="CW93">
    <cfRule type="cellIs" dxfId="1600" priority="41" operator="notEqual">
      <formula>$CW93</formula>
    </cfRule>
  </conditionalFormatting>
  <conditionalFormatting sqref="CT93">
    <cfRule type="expression" dxfId="1599" priority="39" stopIfTrue="1">
      <formula>$CW93=""</formula>
    </cfRule>
    <cfRule type="cellIs" dxfId="1598" priority="40" stopIfTrue="1" operator="notEqual">
      <formula>$CW93</formula>
    </cfRule>
  </conditionalFormatting>
  <conditionalFormatting sqref="DC137">
    <cfRule type="cellIs" dxfId="1597" priority="37" stopIfTrue="1" operator="notEqual">
      <formula>$DG137</formula>
    </cfRule>
  </conditionalFormatting>
  <conditionalFormatting sqref="CZ137">
    <cfRule type="cellIs" dxfId="1596" priority="38" stopIfTrue="1" operator="notEqual">
      <formula>$DC137</formula>
    </cfRule>
  </conditionalFormatting>
  <conditionalFormatting sqref="CW137">
    <cfRule type="cellIs" dxfId="1595" priority="36" operator="notEqual">
      <formula>$CW137</formula>
    </cfRule>
  </conditionalFormatting>
  <conditionalFormatting sqref="CT137">
    <cfRule type="expression" dxfId="1594" priority="34" stopIfTrue="1">
      <formula>$CW137=""</formula>
    </cfRule>
    <cfRule type="cellIs" dxfId="1593" priority="35" stopIfTrue="1" operator="notEqual">
      <formula>$CW137</formula>
    </cfRule>
  </conditionalFormatting>
  <conditionalFormatting sqref="CQ143:CQ145">
    <cfRule type="cellIs" dxfId="1592" priority="33" stopIfTrue="1" operator="notEqual">
      <formula>$CZ143</formula>
    </cfRule>
  </conditionalFormatting>
  <conditionalFormatting sqref="CQ142">
    <cfRule type="cellIs" dxfId="1591" priority="30" stopIfTrue="1" operator="notEqual">
      <formula>$CZ142</formula>
    </cfRule>
  </conditionalFormatting>
  <conditionalFormatting sqref="CQ5:CQ68 CQ70:CQ130">
    <cfRule type="expression" dxfId="1590" priority="28" stopIfTrue="1">
      <formula>$CT5=""</formula>
    </cfRule>
    <cfRule type="cellIs" dxfId="1589" priority="29" stopIfTrue="1" operator="notEqual">
      <formula>$CT5</formula>
    </cfRule>
  </conditionalFormatting>
  <conditionalFormatting sqref="CQ147:CQ148">
    <cfRule type="cellIs" dxfId="1588" priority="27" stopIfTrue="1" operator="notEqual">
      <formula>$CZ147</formula>
    </cfRule>
  </conditionalFormatting>
  <conditionalFormatting sqref="CQ146">
    <cfRule type="cellIs" dxfId="1587" priority="26" stopIfTrue="1" operator="notEqual">
      <formula>$CZ146</formula>
    </cfRule>
  </conditionalFormatting>
  <conditionalFormatting sqref="CQ132:CQ140">
    <cfRule type="expression" dxfId="1586" priority="24" stopIfTrue="1">
      <formula>$CT132=""</formula>
    </cfRule>
    <cfRule type="cellIs" dxfId="1585" priority="25" stopIfTrue="1" operator="notEqual">
      <formula>$CT132</formula>
    </cfRule>
  </conditionalFormatting>
  <conditionalFormatting sqref="DC141">
    <cfRule type="cellIs" dxfId="1584" priority="23" stopIfTrue="1" operator="notEqual">
      <formula>$DG141</formula>
    </cfRule>
  </conditionalFormatting>
  <conditionalFormatting sqref="CZ141">
    <cfRule type="cellIs" dxfId="1583" priority="22" stopIfTrue="1" operator="notEqual">
      <formula>$DG141</formula>
    </cfRule>
  </conditionalFormatting>
  <conditionalFormatting sqref="CW141">
    <cfRule type="cellIs" dxfId="1582" priority="21" stopIfTrue="1" operator="notEqual">
      <formula>$CZ141</formula>
    </cfRule>
  </conditionalFormatting>
  <conditionalFormatting sqref="CT141">
    <cfRule type="cellIs" dxfId="1581" priority="20" stopIfTrue="1" operator="notEqual">
      <formula>$CZ141</formula>
    </cfRule>
  </conditionalFormatting>
  <conditionalFormatting sqref="CQ141">
    <cfRule type="cellIs" dxfId="1580" priority="19" stopIfTrue="1" operator="notEqual">
      <formula>$CZ141</formula>
    </cfRule>
  </conditionalFormatting>
  <conditionalFormatting sqref="DC69">
    <cfRule type="cellIs" dxfId="1579" priority="17" stopIfTrue="1" operator="notEqual">
      <formula>$DG69</formula>
    </cfRule>
  </conditionalFormatting>
  <conditionalFormatting sqref="CZ69">
    <cfRule type="cellIs" dxfId="1578" priority="18" stopIfTrue="1" operator="notEqual">
      <formula>$DC69</formula>
    </cfRule>
  </conditionalFormatting>
  <conditionalFormatting sqref="CW69">
    <cfRule type="cellIs" dxfId="1577" priority="16" operator="notEqual">
      <formula>$CW69</formula>
    </cfRule>
  </conditionalFormatting>
  <conditionalFormatting sqref="CT69">
    <cfRule type="expression" dxfId="1576" priority="14" stopIfTrue="1">
      <formula>$CW69=""</formula>
    </cfRule>
    <cfRule type="cellIs" dxfId="1575" priority="15" stopIfTrue="1" operator="notEqual">
      <formula>$CW69</formula>
    </cfRule>
  </conditionalFormatting>
  <conditionalFormatting sqref="CQ69">
    <cfRule type="expression" dxfId="1574" priority="12" stopIfTrue="1">
      <formula>$CT69=""</formula>
    </cfRule>
    <cfRule type="cellIs" dxfId="1573" priority="13" stopIfTrue="1" operator="notEqual">
      <formula>$CT69</formula>
    </cfRule>
  </conditionalFormatting>
  <conditionalFormatting sqref="CW131">
    <cfRule type="cellIs" dxfId="1572" priority="11" operator="notEqual">
      <formula>$CW131</formula>
    </cfRule>
  </conditionalFormatting>
  <conditionalFormatting sqref="DC131">
    <cfRule type="cellIs" dxfId="1571" priority="9" stopIfTrue="1" operator="notEqual">
      <formula>$DG131</formula>
    </cfRule>
  </conditionalFormatting>
  <conditionalFormatting sqref="CZ131">
    <cfRule type="cellIs" dxfId="1570" priority="10" stopIfTrue="1" operator="notEqual">
      <formula>$DC131</formula>
    </cfRule>
  </conditionalFormatting>
  <conditionalFormatting sqref="CT131">
    <cfRule type="expression" dxfId="1569" priority="7" stopIfTrue="1">
      <formula>$CW131=""</formula>
    </cfRule>
    <cfRule type="cellIs" dxfId="1568" priority="8" stopIfTrue="1" operator="notEqual">
      <formula>$CW131</formula>
    </cfRule>
  </conditionalFormatting>
  <conditionalFormatting sqref="CQ131">
    <cfRule type="expression" dxfId="1567" priority="5" stopIfTrue="1">
      <formula>$CT131=""</formula>
    </cfRule>
    <cfRule type="cellIs" dxfId="1566" priority="6" stopIfTrue="1" operator="notEqual">
      <formula>$CT131</formula>
    </cfRule>
  </conditionalFormatting>
  <pageMargins left="0.35433070866141736" right="0.31496062992125984" top="0.6692913385826772" bottom="0.39370078740157483" header="0.23622047244094491" footer="0.19685039370078741"/>
  <pageSetup paperSize="9" scale="93" fitToHeight="5" orientation="landscape" r:id="rId1"/>
  <headerFooter>
    <oddHeader>&amp;R&amp;G</oddHeader>
    <oddFooter>&amp;R&amp;9 131.060.FWG / V 83.0 / Gültig ab: 01.08.18 / Seite &amp;P (&amp;N)</oddFooter>
  </headerFooter>
  <legacy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8"/>
  <sheetViews>
    <sheetView topLeftCell="A94" zoomScaleNormal="100" zoomScaleSheetLayoutView="75" workbookViewId="0">
      <selection activeCell="Y133" sqref="Y133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266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1509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66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1" si="2">+S5</f>
        <v>Chiaverio Flavio</v>
      </c>
      <c r="CR5" s="19">
        <f t="shared" ref="CR5:CR71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1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1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69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4" si="50">VLOOKUP($CV54,Funktionsbezeichnungen,3,0)</f>
        <v>8</v>
      </c>
      <c r="CX54" s="83" t="str">
        <f t="shared" ref="CX54:CX84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ht="27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1" si="52">VLOOKUP($CY66,Funktionsbezeichnungen,3,0)</f>
        <v>8</v>
      </c>
      <c r="DA66" s="83" t="str">
        <f t="shared" ref="DA66:DA81" si="53">VLOOKUP($CY66,Funktionsbezeichnungen,2,0)</f>
        <v>Projektingenieur 8 (Bau)</v>
      </c>
      <c r="DB66" s="125">
        <v>771</v>
      </c>
      <c r="DC66" s="33">
        <f t="shared" ref="DC66:DC104" si="54">VLOOKUP($DB66,Funktionsbezeichnungen,3,0)</f>
        <v>7</v>
      </c>
      <c r="DD66" s="83" t="str">
        <f t="shared" ref="DD66:DD104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99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1301</v>
      </c>
      <c r="P70" s="15" t="s">
        <v>1503</v>
      </c>
      <c r="Q70" s="15">
        <v>66</v>
      </c>
      <c r="R70" s="42"/>
      <c r="S70" s="20" t="s">
        <v>1504</v>
      </c>
      <c r="T70" s="21">
        <v>1975</v>
      </c>
      <c r="U70" s="28" t="s">
        <v>1006</v>
      </c>
      <c r="V70" s="21">
        <v>2010</v>
      </c>
      <c r="W70" s="25"/>
      <c r="X70" s="21"/>
      <c r="Y70" s="28"/>
      <c r="Z70" s="118">
        <f t="shared" ref="Z70" si="57">$AD$3-V70</f>
        <v>8</v>
      </c>
      <c r="AA70" s="25" t="s">
        <v>698</v>
      </c>
      <c r="AB70" s="118" t="s">
        <v>121</v>
      </c>
      <c r="AC70" s="21"/>
      <c r="AE70" s="90" t="s">
        <v>375</v>
      </c>
      <c r="AF70" s="82"/>
      <c r="CO70" s="262" t="e">
        <f t="shared" ref="CO70:CO133" si="58">IF(CS70=CT70,"","anders")</f>
        <v>#N/A</v>
      </c>
      <c r="CP70" s="265" t="str">
        <f>+S70</f>
        <v>Said Ari</v>
      </c>
      <c r="CR70" s="153">
        <f t="shared" si="3"/>
        <v>8</v>
      </c>
      <c r="CS70" s="153" t="str">
        <f t="shared" si="18"/>
        <v>D</v>
      </c>
      <c r="CT70" s="260" t="e">
        <f t="shared" si="56"/>
        <v>#N/A</v>
      </c>
      <c r="CU70" s="264">
        <v>4333</v>
      </c>
      <c r="CV70" s="125">
        <v>772</v>
      </c>
      <c r="CW70" s="33">
        <f t="shared" si="50"/>
        <v>8</v>
      </c>
      <c r="CX70" s="83" t="str">
        <f t="shared" si="51"/>
        <v>Projektingenieur 8 (Bau)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4333</v>
      </c>
      <c r="DT70" s="153">
        <v>2</v>
      </c>
      <c r="DU70" s="19">
        <v>3</v>
      </c>
      <c r="DV70" s="19" t="s">
        <v>951</v>
      </c>
      <c r="EX70" s="154">
        <v>4308</v>
      </c>
      <c r="EY70" s="153" t="s">
        <v>121</v>
      </c>
    </row>
    <row r="71" spans="1:155" s="19" customFormat="1" x14ac:dyDescent="0.2">
      <c r="A71" s="53">
        <v>0</v>
      </c>
      <c r="B71" s="53">
        <v>1</v>
      </c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1014</v>
      </c>
      <c r="Q71" s="15">
        <v>67</v>
      </c>
      <c r="R71" s="42"/>
      <c r="S71" s="20" t="s">
        <v>1015</v>
      </c>
      <c r="T71" s="21">
        <v>1980</v>
      </c>
      <c r="U71" s="28" t="s">
        <v>1050</v>
      </c>
      <c r="V71" s="21">
        <v>2002</v>
      </c>
      <c r="W71" s="25" t="s">
        <v>1006</v>
      </c>
      <c r="X71" s="162">
        <v>2013</v>
      </c>
      <c r="Y71" s="28"/>
      <c r="Z71" s="163">
        <f>$AD$3-X71</f>
        <v>5</v>
      </c>
      <c r="AA71" s="25" t="s">
        <v>916</v>
      </c>
      <c r="AB71" s="21" t="s">
        <v>121</v>
      </c>
      <c r="AC71" s="21"/>
      <c r="AE71" s="90" t="s">
        <v>375</v>
      </c>
      <c r="AF71" s="82"/>
      <c r="CO71" s="19" t="str">
        <f t="shared" si="58"/>
        <v/>
      </c>
      <c r="CP71" s="19" t="str">
        <f t="shared" si="2"/>
        <v>Hochuli Antonina</v>
      </c>
      <c r="CR71" s="153">
        <f t="shared" si="3"/>
        <v>5</v>
      </c>
      <c r="CS71" s="153" t="str">
        <f t="shared" si="18"/>
        <v>D</v>
      </c>
      <c r="CT71" s="260" t="str">
        <f t="shared" si="56"/>
        <v>D</v>
      </c>
      <c r="CU71" s="154">
        <v>8579</v>
      </c>
      <c r="CV71" s="125">
        <v>771</v>
      </c>
      <c r="CW71" s="33">
        <f t="shared" si="50"/>
        <v>7</v>
      </c>
      <c r="CX71" s="83" t="str">
        <f t="shared" si="51"/>
        <v>Projektingenieur 7 (Bau)</v>
      </c>
      <c r="CY71" s="125">
        <v>771</v>
      </c>
      <c r="CZ71" s="33">
        <f t="shared" si="52"/>
        <v>7</v>
      </c>
      <c r="DA71" s="83" t="str">
        <f t="shared" si="53"/>
        <v>Projektingenieur 7 (Bau)</v>
      </c>
      <c r="DB71" s="125">
        <v>770</v>
      </c>
      <c r="DC71" s="33">
        <f t="shared" si="54"/>
        <v>6</v>
      </c>
      <c r="DD71" s="83" t="str">
        <f t="shared" si="55"/>
        <v>Vorstufe Projektingenieur (Bau)</v>
      </c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si="17"/>
        <v>8579</v>
      </c>
      <c r="DT71" s="153">
        <v>2</v>
      </c>
      <c r="DU71" s="19">
        <v>3</v>
      </c>
      <c r="DV71" s="19" t="s">
        <v>951</v>
      </c>
      <c r="EX71" s="154">
        <v>4313</v>
      </c>
      <c r="EY71" s="153" t="s">
        <v>121</v>
      </c>
    </row>
    <row r="72" spans="1:155" s="19" customFormat="1" x14ac:dyDescent="0.2">
      <c r="A72" s="53">
        <v>0</v>
      </c>
      <c r="B72" s="53"/>
      <c r="C72" s="53">
        <f t="shared" ref="C72:C132" si="59">IF(Z72&gt;=10,1,0)</f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1074</v>
      </c>
      <c r="Q72" s="15">
        <v>68</v>
      </c>
      <c r="R72" s="42"/>
      <c r="S72" s="20" t="s">
        <v>1075</v>
      </c>
      <c r="T72" s="21">
        <v>1987</v>
      </c>
      <c r="U72" s="28" t="s">
        <v>1302</v>
      </c>
      <c r="V72" s="21">
        <v>2013</v>
      </c>
      <c r="W72" s="25"/>
      <c r="X72" s="21"/>
      <c r="Y72" s="28"/>
      <c r="Z72" s="118">
        <f t="shared" ref="Z72:Z138" si="60">$AD$3-V72</f>
        <v>5</v>
      </c>
      <c r="AA72" s="25" t="s">
        <v>698</v>
      </c>
      <c r="AB72" s="21" t="s">
        <v>121</v>
      </c>
      <c r="AC72" s="21"/>
      <c r="AE72" s="90" t="s">
        <v>375</v>
      </c>
      <c r="AF72" s="82"/>
      <c r="CO72" s="19" t="e">
        <f t="shared" si="58"/>
        <v>#N/A</v>
      </c>
      <c r="CP72" s="19" t="str">
        <f t="shared" ref="CP72:CP141" si="61">+S72</f>
        <v>Meisch Raoul</v>
      </c>
      <c r="CR72" s="153">
        <f t="shared" ref="CR72:CR138" si="62">+Z72</f>
        <v>5</v>
      </c>
      <c r="CS72" s="153" t="str">
        <f t="shared" ref="CS72:CS138" si="63">+AB72</f>
        <v>D</v>
      </c>
      <c r="CT72" s="260" t="e">
        <f t="shared" si="56"/>
        <v>#N/A</v>
      </c>
      <c r="CU72" s="154">
        <v>4315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/>
      <c r="DC72" s="33"/>
      <c r="DD72" s="83"/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ref="DS72:DS141" si="64">+CU72</f>
        <v>4315</v>
      </c>
      <c r="DT72" s="153">
        <v>2</v>
      </c>
      <c r="DU72" s="19">
        <v>3</v>
      </c>
      <c r="DV72" s="19" t="s">
        <v>951</v>
      </c>
      <c r="EX72" s="154">
        <v>4318</v>
      </c>
      <c r="EY72" s="153" t="s">
        <v>121</v>
      </c>
    </row>
    <row r="73" spans="1:155" s="19" customFormat="1" x14ac:dyDescent="0.2">
      <c r="A73" s="53">
        <v>0</v>
      </c>
      <c r="B73" s="53">
        <v>1</v>
      </c>
      <c r="C73" s="53">
        <f t="shared" si="59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1029</v>
      </c>
      <c r="Q73" s="15">
        <v>69</v>
      </c>
      <c r="R73" s="42"/>
      <c r="S73" s="20" t="s">
        <v>1030</v>
      </c>
      <c r="T73" s="21">
        <v>1989</v>
      </c>
      <c r="U73" s="28" t="s">
        <v>1006</v>
      </c>
      <c r="V73" s="21">
        <v>2013</v>
      </c>
      <c r="W73" s="25"/>
      <c r="X73" s="21"/>
      <c r="Y73" s="28" t="s">
        <v>1510</v>
      </c>
      <c r="Z73" s="118">
        <f t="shared" si="60"/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O73" s="19" t="str">
        <f t="shared" si="58"/>
        <v/>
      </c>
      <c r="CP73" s="19" t="str">
        <f t="shared" si="61"/>
        <v>Stöhr Jessica</v>
      </c>
      <c r="CR73" s="153">
        <f t="shared" si="62"/>
        <v>5</v>
      </c>
      <c r="CS73" s="153" t="str">
        <f t="shared" si="63"/>
        <v>D</v>
      </c>
      <c r="CT73" s="260" t="str">
        <f t="shared" si="56"/>
        <v>D</v>
      </c>
      <c r="CU73" s="154">
        <v>4313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>
        <v>770</v>
      </c>
      <c r="DC73" s="33">
        <f t="shared" si="54"/>
        <v>6</v>
      </c>
      <c r="DD73" s="83" t="str">
        <f t="shared" si="55"/>
        <v>Vorstufe Projektingenieur (Bau)</v>
      </c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si="64"/>
        <v>4313</v>
      </c>
      <c r="DT73" s="153">
        <v>2</v>
      </c>
      <c r="DU73" s="19">
        <v>3</v>
      </c>
      <c r="DV73" s="19" t="s">
        <v>951</v>
      </c>
      <c r="EX73" s="154">
        <v>4319</v>
      </c>
      <c r="EY73" s="153" t="s">
        <v>121</v>
      </c>
    </row>
    <row r="74" spans="1:155" s="19" customFormat="1" x14ac:dyDescent="0.2">
      <c r="A74" s="53">
        <v>0</v>
      </c>
      <c r="B74" s="53"/>
      <c r="C74" s="53">
        <f t="shared" si="59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361</v>
      </c>
      <c r="P74" s="15" t="s">
        <v>1153</v>
      </c>
      <c r="Q74" s="15">
        <v>70</v>
      </c>
      <c r="R74" s="42"/>
      <c r="S74" s="20" t="s">
        <v>1154</v>
      </c>
      <c r="T74" s="21">
        <v>1984</v>
      </c>
      <c r="U74" s="28" t="s">
        <v>1061</v>
      </c>
      <c r="V74" s="21">
        <v>2014</v>
      </c>
      <c r="W74" s="25"/>
      <c r="X74" s="21"/>
      <c r="Y74" s="28"/>
      <c r="Z74" s="118">
        <f t="shared" si="60"/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O74" s="19" t="str">
        <f t="shared" si="58"/>
        <v/>
      </c>
      <c r="CP74" s="19" t="str">
        <f t="shared" si="61"/>
        <v>Vitt Bernhard</v>
      </c>
      <c r="CR74" s="153">
        <f t="shared" si="62"/>
        <v>4</v>
      </c>
      <c r="CS74" s="153" t="str">
        <f t="shared" si="63"/>
        <v>D</v>
      </c>
      <c r="CT74" s="260" t="str">
        <f t="shared" si="56"/>
        <v>D</v>
      </c>
      <c r="CU74" s="154">
        <v>4318</v>
      </c>
      <c r="CV74" s="125">
        <v>770</v>
      </c>
      <c r="CW74" s="33">
        <f t="shared" si="50"/>
        <v>6</v>
      </c>
      <c r="CX74" s="83" t="str">
        <f t="shared" si="51"/>
        <v>Vorstufe Projektingenieur (Bau)</v>
      </c>
      <c r="CY74" s="125">
        <v>770</v>
      </c>
      <c r="CZ74" s="33">
        <f t="shared" si="52"/>
        <v>6</v>
      </c>
      <c r="DA74" s="83" t="str">
        <f t="shared" si="53"/>
        <v>Vorstufe Projektingenieur (Bau)</v>
      </c>
      <c r="DB74" s="125"/>
      <c r="DC74" s="33"/>
      <c r="DD74" s="83"/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4"/>
        <v>4318</v>
      </c>
      <c r="DT74" s="153">
        <v>2</v>
      </c>
      <c r="DU74" s="19">
        <v>3</v>
      </c>
      <c r="DV74" s="19" t="s">
        <v>951</v>
      </c>
      <c r="EX74" s="154">
        <v>9748</v>
      </c>
      <c r="EY74" s="19" t="s">
        <v>121</v>
      </c>
    </row>
    <row r="75" spans="1:155" s="19" customFormat="1" ht="25.5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1231</v>
      </c>
      <c r="V75" s="163">
        <v>2015</v>
      </c>
      <c r="W75" s="28"/>
      <c r="X75" s="21"/>
      <c r="Y75" s="28"/>
      <c r="Z75" s="163">
        <f t="shared" si="60"/>
        <v>3</v>
      </c>
      <c r="AA75" s="25" t="s">
        <v>1176</v>
      </c>
      <c r="AB75" s="21" t="s">
        <v>121</v>
      </c>
      <c r="AC75" s="21"/>
      <c r="AE75" s="90" t="s">
        <v>376</v>
      </c>
      <c r="AF75" s="82"/>
      <c r="CO75" s="19" t="str">
        <f t="shared" si="58"/>
        <v/>
      </c>
      <c r="CP75" s="19" t="str">
        <f t="shared" si="61"/>
        <v>Völlmin Daniel</v>
      </c>
      <c r="CR75" s="153">
        <f t="shared" si="62"/>
        <v>3</v>
      </c>
      <c r="CS75" s="153" t="str">
        <f t="shared" si="63"/>
        <v>D</v>
      </c>
      <c r="CT75" s="260" t="str">
        <f t="shared" si="56"/>
        <v>D</v>
      </c>
      <c r="CU75" s="154">
        <v>4319</v>
      </c>
      <c r="CV75" s="125">
        <v>771</v>
      </c>
      <c r="CW75" s="33">
        <f t="shared" si="50"/>
        <v>7</v>
      </c>
      <c r="CX75" s="83" t="str">
        <f t="shared" si="51"/>
        <v>Projektingenieur 7 (Bau)</v>
      </c>
      <c r="CY75" s="125">
        <v>771</v>
      </c>
      <c r="CZ75" s="33">
        <f t="shared" si="52"/>
        <v>7</v>
      </c>
      <c r="DA75" s="83" t="str">
        <f t="shared" si="53"/>
        <v>Projektingenieur 7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4"/>
        <v>4319</v>
      </c>
      <c r="DT75" s="153">
        <v>2</v>
      </c>
      <c r="DU75" s="19">
        <v>3</v>
      </c>
      <c r="DV75" s="19" t="s">
        <v>951</v>
      </c>
      <c r="EX75" s="154">
        <v>3211</v>
      </c>
      <c r="EY75" s="19" t="s">
        <v>105</v>
      </c>
    </row>
    <row r="76" spans="1:155" s="19" customFormat="1" x14ac:dyDescent="0.2">
      <c r="A76" s="53">
        <v>0</v>
      </c>
      <c r="B76" s="53"/>
      <c r="C76" s="53">
        <f t="shared" ref="C76:C78" si="65">IF(Z76&gt;=10,1,0)</f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1301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1230</v>
      </c>
      <c r="V76" s="21">
        <v>2016</v>
      </c>
      <c r="W76" s="25"/>
      <c r="X76" s="21"/>
      <c r="Y76" s="28"/>
      <c r="Z76" s="118">
        <f t="shared" si="60"/>
        <v>2</v>
      </c>
      <c r="AA76" s="25" t="s">
        <v>698</v>
      </c>
      <c r="AB76" s="21" t="s">
        <v>121</v>
      </c>
      <c r="AC76" s="21"/>
      <c r="AE76" s="90" t="s">
        <v>375</v>
      </c>
      <c r="AF76" s="82"/>
      <c r="CO76" s="19" t="str">
        <f t="shared" si="58"/>
        <v/>
      </c>
      <c r="CP76" s="19" t="str">
        <f t="shared" si="61"/>
        <v>Burger Stefan</v>
      </c>
      <c r="CR76" s="19">
        <f t="shared" si="62"/>
        <v>2</v>
      </c>
      <c r="CS76" s="19" t="str">
        <f t="shared" si="63"/>
        <v>D</v>
      </c>
      <c r="CT76" s="260" t="str">
        <f t="shared" si="56"/>
        <v>D</v>
      </c>
      <c r="CU76" s="154">
        <v>9748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125"/>
      <c r="DM76" s="33"/>
      <c r="DN76" s="83"/>
      <c r="DS76" s="19">
        <f t="shared" si="64"/>
        <v>9748</v>
      </c>
      <c r="DT76" s="153">
        <v>2</v>
      </c>
      <c r="DU76" s="19">
        <v>3</v>
      </c>
      <c r="DV76" s="185" t="s">
        <v>951</v>
      </c>
      <c r="EX76" s="154">
        <v>6622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si="65"/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1255</v>
      </c>
      <c r="Q77" s="15">
        <v>73</v>
      </c>
      <c r="R77" s="164"/>
      <c r="S77" s="20" t="s">
        <v>1256</v>
      </c>
      <c r="T77" s="21">
        <v>1984</v>
      </c>
      <c r="U77" s="28" t="s">
        <v>1216</v>
      </c>
      <c r="V77" s="21">
        <v>2016</v>
      </c>
      <c r="W77" s="25"/>
      <c r="X77" s="21"/>
      <c r="Y77" s="28"/>
      <c r="Z77" s="118">
        <f t="shared" si="60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262" t="e">
        <f t="shared" si="58"/>
        <v>#N/A</v>
      </c>
      <c r="CP77" s="192" t="str">
        <f t="shared" si="61"/>
        <v>Aleinikov Dimitri</v>
      </c>
      <c r="CR77" s="19">
        <f t="shared" si="62"/>
        <v>2</v>
      </c>
      <c r="CS77" s="19" t="str">
        <f t="shared" si="63"/>
        <v>D</v>
      </c>
      <c r="CT77" s="260" t="e">
        <f t="shared" si="56"/>
        <v>#N/A</v>
      </c>
      <c r="CU77" s="222">
        <v>4327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/>
      <c r="CZ77" s="33"/>
      <c r="DA77" s="83"/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4"/>
        <v>4327</v>
      </c>
      <c r="DT77" s="153">
        <v>2</v>
      </c>
      <c r="DU77" s="19">
        <v>3</v>
      </c>
      <c r="DV77" s="185" t="s">
        <v>951</v>
      </c>
      <c r="EX77" s="154">
        <v>7622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65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359</v>
      </c>
      <c r="P78" s="15" t="s">
        <v>897</v>
      </c>
      <c r="Q78" s="15">
        <v>74</v>
      </c>
      <c r="R78" s="164"/>
      <c r="S78" s="20" t="s">
        <v>896</v>
      </c>
      <c r="T78" s="21">
        <v>1990</v>
      </c>
      <c r="U78" s="28" t="s">
        <v>1216</v>
      </c>
      <c r="V78" s="21">
        <v>2017</v>
      </c>
      <c r="W78" s="25"/>
      <c r="X78" s="21"/>
      <c r="Y78" s="28" t="s">
        <v>1511</v>
      </c>
      <c r="Z78" s="118">
        <f t="shared" si="60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58"/>
        <v>#N/A</v>
      </c>
      <c r="CP78" s="192" t="str">
        <f t="shared" si="61"/>
        <v>Lüthi Tobias</v>
      </c>
      <c r="CR78" s="19">
        <f t="shared" si="62"/>
        <v>1</v>
      </c>
      <c r="CS78" s="19" t="str">
        <f t="shared" si="63"/>
        <v>D</v>
      </c>
      <c r="CT78" s="260" t="e">
        <f t="shared" si="56"/>
        <v>#N/A</v>
      </c>
      <c r="CU78" s="222">
        <v>8580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4"/>
        <v>8580</v>
      </c>
      <c r="DT78" s="153">
        <v>2</v>
      </c>
      <c r="DU78" s="19">
        <v>3</v>
      </c>
      <c r="DV78" s="185" t="s">
        <v>951</v>
      </c>
      <c r="EX78" s="154">
        <v>9658</v>
      </c>
      <c r="EY78" s="19" t="s">
        <v>105</v>
      </c>
    </row>
    <row r="79" spans="1:155" s="19" customFormat="1" x14ac:dyDescent="0.2">
      <c r="A79" s="53">
        <v>0</v>
      </c>
      <c r="B79" s="53">
        <v>1</v>
      </c>
      <c r="C79" s="53">
        <f t="shared" si="59"/>
        <v>0</v>
      </c>
      <c r="D79" s="55"/>
      <c r="E79" s="55">
        <v>1</v>
      </c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1271</v>
      </c>
      <c r="Q79" s="15">
        <v>75</v>
      </c>
      <c r="R79" s="164"/>
      <c r="S79" s="20" t="s">
        <v>1272</v>
      </c>
      <c r="T79" s="21">
        <v>1990</v>
      </c>
      <c r="U79" s="28" t="s">
        <v>1273</v>
      </c>
      <c r="V79" s="21">
        <v>2017</v>
      </c>
      <c r="W79" s="25"/>
      <c r="X79" s="21"/>
      <c r="Y79" s="28" t="s">
        <v>106</v>
      </c>
      <c r="Z79" s="118">
        <f t="shared" si="60"/>
        <v>1</v>
      </c>
      <c r="AA79" s="25" t="s">
        <v>1512</v>
      </c>
      <c r="AB79" s="21" t="s">
        <v>121</v>
      </c>
      <c r="AC79" s="21"/>
      <c r="AE79" s="90" t="s">
        <v>375</v>
      </c>
      <c r="AF79" s="82"/>
      <c r="CO79" s="262" t="e">
        <f t="shared" si="58"/>
        <v>#N/A</v>
      </c>
      <c r="CP79" s="192" t="str">
        <f t="shared" si="61"/>
        <v>Schilliger Raphaela</v>
      </c>
      <c r="CR79" s="19">
        <f t="shared" si="62"/>
        <v>1</v>
      </c>
      <c r="CS79" s="19" t="str">
        <f t="shared" si="63"/>
        <v>D</v>
      </c>
      <c r="CT79" s="260" t="e">
        <f t="shared" si="56"/>
        <v>#N/A</v>
      </c>
      <c r="CU79" s="222">
        <v>4325</v>
      </c>
      <c r="CV79" s="125">
        <v>781</v>
      </c>
      <c r="CW79" s="33">
        <f t="shared" si="50"/>
        <v>7</v>
      </c>
      <c r="CX79" s="83" t="str">
        <f t="shared" si="51"/>
        <v>Projektingenieur 7 (Umwelt)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4"/>
        <v>4325</v>
      </c>
      <c r="DT79" s="153">
        <v>2</v>
      </c>
      <c r="DU79" s="19">
        <v>3</v>
      </c>
      <c r="DV79" s="185" t="s">
        <v>951</v>
      </c>
      <c r="EX79" s="154">
        <v>4249</v>
      </c>
      <c r="EY79" s="19" t="s">
        <v>1322</v>
      </c>
    </row>
    <row r="80" spans="1:155" s="19" customFormat="1" x14ac:dyDescent="0.2">
      <c r="A80" s="53">
        <v>0</v>
      </c>
      <c r="B80" s="53"/>
      <c r="C80" s="53">
        <f t="shared" si="59"/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1125</v>
      </c>
      <c r="Q80" s="15">
        <v>76</v>
      </c>
      <c r="R80" s="246" t="s">
        <v>928</v>
      </c>
      <c r="S80" s="20" t="s">
        <v>1126</v>
      </c>
      <c r="T80" s="21">
        <v>1954</v>
      </c>
      <c r="U80" s="28" t="s">
        <v>126</v>
      </c>
      <c r="V80" s="21">
        <v>1973</v>
      </c>
      <c r="W80" s="25" t="s">
        <v>1127</v>
      </c>
      <c r="X80" s="21">
        <v>1979</v>
      </c>
      <c r="Y80" s="28"/>
      <c r="Z80" s="21">
        <f t="shared" si="60"/>
        <v>45</v>
      </c>
      <c r="AA80" s="25" t="s">
        <v>110</v>
      </c>
      <c r="AB80" s="21" t="s">
        <v>105</v>
      </c>
      <c r="AC80" s="21"/>
      <c r="AE80" s="90" t="s">
        <v>376</v>
      </c>
      <c r="AF80" s="82"/>
      <c r="CO80" s="19" t="str">
        <f t="shared" si="58"/>
        <v/>
      </c>
      <c r="CP80" s="19" t="str">
        <f t="shared" si="61"/>
        <v>Reber Erich</v>
      </c>
      <c r="CR80" s="19">
        <f t="shared" si="62"/>
        <v>45</v>
      </c>
      <c r="CS80" s="19" t="str">
        <f t="shared" si="63"/>
        <v>C</v>
      </c>
      <c r="CT80" s="260" t="str">
        <f t="shared" si="56"/>
        <v>C</v>
      </c>
      <c r="CU80" s="154">
        <v>3211</v>
      </c>
      <c r="CV80" s="125">
        <v>772</v>
      </c>
      <c r="CW80" s="33">
        <f t="shared" si="50"/>
        <v>8</v>
      </c>
      <c r="CX80" s="83" t="str">
        <f t="shared" si="51"/>
        <v>Projektingenieur 8 (Bau)</v>
      </c>
      <c r="CY80" s="125">
        <v>772</v>
      </c>
      <c r="CZ80" s="33">
        <f t="shared" si="52"/>
        <v>8</v>
      </c>
      <c r="DA80" s="83" t="str">
        <f t="shared" si="53"/>
        <v>Projektingenieur 8 (Bau)</v>
      </c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4"/>
        <v>3211</v>
      </c>
      <c r="DT80" s="153">
        <v>6</v>
      </c>
      <c r="DU80" s="19">
        <v>0</v>
      </c>
      <c r="DV80" s="185" t="s">
        <v>968</v>
      </c>
      <c r="EX80" s="154">
        <v>4250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59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476</v>
      </c>
      <c r="Q81" s="15">
        <v>77</v>
      </c>
      <c r="R81" s="164"/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21"/>
      <c r="Y81" s="28" t="s">
        <v>242</v>
      </c>
      <c r="Z81" s="21">
        <f>$AD$3-V81</f>
        <v>42</v>
      </c>
      <c r="AA81" s="25" t="s">
        <v>686</v>
      </c>
      <c r="AB81" s="21" t="s">
        <v>105</v>
      </c>
      <c r="AC81" s="21"/>
      <c r="AE81" s="90" t="s">
        <v>423</v>
      </c>
      <c r="AF81" s="82"/>
      <c r="CO81" s="19" t="str">
        <f t="shared" si="58"/>
        <v/>
      </c>
      <c r="CP81" s="19" t="str">
        <f t="shared" si="61"/>
        <v>Aebi Roger</v>
      </c>
      <c r="CR81" s="19">
        <f t="shared" si="62"/>
        <v>42</v>
      </c>
      <c r="CS81" s="19" t="str">
        <f t="shared" si="63"/>
        <v>C</v>
      </c>
      <c r="CT81" s="260" t="str">
        <f t="shared" si="56"/>
        <v>C</v>
      </c>
      <c r="CU81" s="154">
        <v>6622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>
        <v>772</v>
      </c>
      <c r="DC81" s="33">
        <f t="shared" si="54"/>
        <v>8</v>
      </c>
      <c r="DD81" s="83" t="str">
        <f t="shared" si="55"/>
        <v>Projektingenieur 8 (Bau)</v>
      </c>
      <c r="DE81" s="125">
        <v>772</v>
      </c>
      <c r="DF81" s="33">
        <f t="shared" ref="DF81:DF110" si="66">VLOOKUP($DE81,Funktionsbezeichnungen,3,0)</f>
        <v>8</v>
      </c>
      <c r="DG81" s="83" t="str">
        <f t="shared" ref="DG81:DG110" si="67">VLOOKUP($DE81,Funktionsbezeichnungen,2,0)</f>
        <v>Projektingenieur 8 (Bau)</v>
      </c>
      <c r="DH81" s="125">
        <v>772</v>
      </c>
      <c r="DI81" s="33">
        <f t="shared" ref="DI81:DI112" si="68">VLOOKUP($DH81,Funktionsbezeichnungen,3,0)</f>
        <v>8</v>
      </c>
      <c r="DJ81" s="83" t="str">
        <f t="shared" ref="DJ81:DJ112" si="69">VLOOKUP($DH81,Funktionsbezeichnungen,2,0)</f>
        <v>Projektingenieur 8 (Bau)</v>
      </c>
      <c r="DK81" s="20"/>
      <c r="DL81" s="33">
        <v>772</v>
      </c>
      <c r="DM81" s="33">
        <f t="shared" ref="DM81:DM110" si="70">VLOOKUP($DL81,Funktionsbezeichnungen,3,0)</f>
        <v>8</v>
      </c>
      <c r="DN81" s="83" t="str">
        <f t="shared" ref="DN81:DN110" si="71">VLOOKUP($DL81,Funktionsbezeichnungen,2,0)</f>
        <v>Projektingenieur 8 (Bau)</v>
      </c>
      <c r="DS81" s="19">
        <f t="shared" si="64"/>
        <v>6622</v>
      </c>
      <c r="DT81" s="153">
        <v>6</v>
      </c>
      <c r="DU81" s="19">
        <v>0</v>
      </c>
      <c r="DV81" s="185" t="s">
        <v>969</v>
      </c>
      <c r="EX81" s="154">
        <v>6765</v>
      </c>
      <c r="EY81" s="19" t="s">
        <v>121</v>
      </c>
    </row>
    <row r="82" spans="1:155" s="19" customFormat="1" x14ac:dyDescent="0.2">
      <c r="A82" s="53">
        <v>0</v>
      </c>
      <c r="B82" s="53"/>
      <c r="C82" s="53">
        <f t="shared" si="59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486</v>
      </c>
      <c r="Q82" s="15">
        <v>78</v>
      </c>
      <c r="R82" s="16"/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21"/>
      <c r="Y82" s="28" t="s">
        <v>203</v>
      </c>
      <c r="Z82" s="21">
        <f t="shared" si="60"/>
        <v>33</v>
      </c>
      <c r="AA82" s="25" t="s">
        <v>110</v>
      </c>
      <c r="AB82" s="21" t="s">
        <v>105</v>
      </c>
      <c r="AC82" s="21"/>
      <c r="AE82" s="90" t="s">
        <v>376</v>
      </c>
      <c r="AF82" s="82"/>
      <c r="CO82" s="19" t="str">
        <f t="shared" si="58"/>
        <v/>
      </c>
      <c r="CP82" s="19" t="str">
        <f t="shared" si="61"/>
        <v>Oehen Beat</v>
      </c>
      <c r="CR82" s="19">
        <f t="shared" si="62"/>
        <v>33</v>
      </c>
      <c r="CS82" s="19" t="str">
        <f t="shared" si="63"/>
        <v>C</v>
      </c>
      <c r="CT82" s="260" t="str">
        <f t="shared" si="56"/>
        <v>C</v>
      </c>
      <c r="CU82" s="154">
        <v>7622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ref="CZ82:CZ114" si="72">VLOOKUP($CY82,Funktionsbezeichnungen,3,0)</f>
        <v>8</v>
      </c>
      <c r="DA82" s="83" t="str">
        <f t="shared" ref="DA82:DA114" si="73">VLOOKUP($CY82,Funktionsbezeichnungen,2,0)</f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si="66"/>
        <v>8</v>
      </c>
      <c r="DG82" s="83" t="str">
        <f t="shared" si="67"/>
        <v>Projektingenieur 8 (Bau)</v>
      </c>
      <c r="DH82" s="125">
        <v>772</v>
      </c>
      <c r="DI82" s="33">
        <f t="shared" si="68"/>
        <v>8</v>
      </c>
      <c r="DJ82" s="83" t="str">
        <f t="shared" si="69"/>
        <v>Projektingenieur 8 (Bau)</v>
      </c>
      <c r="DK82" s="20"/>
      <c r="DL82" s="125">
        <v>772</v>
      </c>
      <c r="DM82" s="33">
        <f t="shared" si="70"/>
        <v>8</v>
      </c>
      <c r="DN82" s="83" t="str">
        <f t="shared" si="71"/>
        <v>Projektingenieur 8 (Bau)</v>
      </c>
      <c r="DS82" s="19">
        <f t="shared" si="64"/>
        <v>7622</v>
      </c>
      <c r="DT82" s="153">
        <v>6</v>
      </c>
      <c r="DU82" s="19">
        <v>0</v>
      </c>
      <c r="DV82" s="185" t="s">
        <v>968</v>
      </c>
      <c r="EX82" s="154">
        <v>5631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>IF(Z83&gt;=10,1,0)</f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494</v>
      </c>
      <c r="Q83" s="15">
        <v>79</v>
      </c>
      <c r="R83" s="42"/>
      <c r="S83" s="27" t="s">
        <v>178</v>
      </c>
      <c r="T83" s="21">
        <v>1978</v>
      </c>
      <c r="U83" s="28" t="s">
        <v>235</v>
      </c>
      <c r="V83" s="21">
        <v>2001</v>
      </c>
      <c r="W83" s="25"/>
      <c r="X83" s="21"/>
      <c r="Y83" s="25" t="s">
        <v>289</v>
      </c>
      <c r="Z83" s="21">
        <f>$AD$3-V83</f>
        <v>17</v>
      </c>
      <c r="AA83" s="25" t="s">
        <v>110</v>
      </c>
      <c r="AB83" s="21" t="s">
        <v>105</v>
      </c>
      <c r="AC83" s="21"/>
      <c r="AE83" s="90" t="s">
        <v>376</v>
      </c>
      <c r="AF83" s="82"/>
      <c r="CO83" s="19" t="str">
        <f t="shared" si="58"/>
        <v/>
      </c>
      <c r="CP83" s="19" t="str">
        <f t="shared" si="61"/>
        <v>Thalmann Patric</v>
      </c>
      <c r="CR83" s="19">
        <f t="shared" si="62"/>
        <v>17</v>
      </c>
      <c r="CS83" s="19" t="str">
        <f t="shared" si="63"/>
        <v>C</v>
      </c>
      <c r="CT83" s="260" t="str">
        <f t="shared" si="56"/>
        <v>C</v>
      </c>
      <c r="CU83" s="154">
        <v>9658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>
        <v>772</v>
      </c>
      <c r="CZ83" s="33">
        <f t="shared" si="72"/>
        <v>8</v>
      </c>
      <c r="DA83" s="83" t="str">
        <f t="shared" si="73"/>
        <v>Projektingenieur 8 (Bau)</v>
      </c>
      <c r="DB83" s="125">
        <v>772</v>
      </c>
      <c r="DC83" s="33">
        <f>VLOOKUP($DB83,Funktionsbezeichnungen,3,0)</f>
        <v>8</v>
      </c>
      <c r="DD83" s="83" t="str">
        <f>VLOOKUP($DB83,Funktionsbezeichnungen,2,0)</f>
        <v>Projektingenieur 8 (Bau)</v>
      </c>
      <c r="DE83" s="125">
        <v>771</v>
      </c>
      <c r="DF83" s="33">
        <f>VLOOKUP($DE83,Funktionsbezeichnungen,3,0)</f>
        <v>7</v>
      </c>
      <c r="DG83" s="83" t="str">
        <f>VLOOKUP($DE83,Funktionsbezeichnungen,2,0)</f>
        <v>Projektingenieur 7 (Bau)</v>
      </c>
      <c r="DH83" s="125">
        <v>771</v>
      </c>
      <c r="DI83" s="33">
        <f>VLOOKUP($DH83,Funktionsbezeichnungen,3,0)</f>
        <v>7</v>
      </c>
      <c r="DJ83" s="83" t="str">
        <f>VLOOKUP($DH83,Funktionsbezeichnungen,2,0)</f>
        <v>Projektingenieur 7 (Bau)</v>
      </c>
      <c r="DK83" s="20"/>
      <c r="DL83" s="125">
        <v>771</v>
      </c>
      <c r="DM83" s="33">
        <f>VLOOKUP($DL83,Funktionsbezeichnungen,3,0)</f>
        <v>7</v>
      </c>
      <c r="DN83" s="83" t="str">
        <f>VLOOKUP($DL83,Funktionsbezeichnungen,2,0)</f>
        <v>Projektingenieur 7 (Bau)</v>
      </c>
      <c r="DS83" s="19">
        <f t="shared" si="64"/>
        <v>9658</v>
      </c>
      <c r="DT83" s="153">
        <v>6</v>
      </c>
      <c r="DU83" s="19">
        <v>0</v>
      </c>
      <c r="DV83" s="185" t="s">
        <v>968</v>
      </c>
      <c r="EX83" s="154">
        <v>6659</v>
      </c>
      <c r="EY83" s="19" t="s">
        <v>121</v>
      </c>
    </row>
    <row r="84" spans="1:155" s="226" customFormat="1" ht="27" x14ac:dyDescent="0.25">
      <c r="A84" s="218">
        <v>0</v>
      </c>
      <c r="B84" s="218"/>
      <c r="C84" s="218">
        <f>IF(Z84&gt;=10,1,0)</f>
        <v>0</v>
      </c>
      <c r="D84" s="219"/>
      <c r="E84" s="219">
        <v>1</v>
      </c>
      <c r="F84" s="220"/>
      <c r="G84" s="221"/>
      <c r="H84" s="221">
        <v>1</v>
      </c>
      <c r="I84" s="220"/>
      <c r="J84" s="221"/>
      <c r="K84" s="220"/>
      <c r="L84" s="220"/>
      <c r="M84" s="220"/>
      <c r="N84" s="256"/>
      <c r="O84" s="166" t="s">
        <v>1301</v>
      </c>
      <c r="P84" s="167" t="s">
        <v>1258</v>
      </c>
      <c r="Q84" s="15">
        <v>80</v>
      </c>
      <c r="R84" s="248"/>
      <c r="S84" s="216" t="s">
        <v>1259</v>
      </c>
      <c r="T84" s="118">
        <v>1972</v>
      </c>
      <c r="U84" s="247" t="s">
        <v>1260</v>
      </c>
      <c r="V84" s="118">
        <v>2009</v>
      </c>
      <c r="W84" s="225"/>
      <c r="X84" s="224"/>
      <c r="Y84" s="225"/>
      <c r="Z84" s="118">
        <f>$AD$3-V84</f>
        <v>9</v>
      </c>
      <c r="AA84" s="119" t="s">
        <v>1261</v>
      </c>
      <c r="AB84" s="118" t="s">
        <v>105</v>
      </c>
      <c r="AC84" s="118"/>
      <c r="AD84" s="118"/>
      <c r="AE84" s="255" t="s">
        <v>376</v>
      </c>
      <c r="AF84" s="249"/>
      <c r="CO84" s="262" t="e">
        <f t="shared" si="58"/>
        <v>#N/A</v>
      </c>
      <c r="CP84" s="261" t="str">
        <f t="shared" si="61"/>
        <v>Hagmann Andreas</v>
      </c>
      <c r="CR84" s="226">
        <f t="shared" si="62"/>
        <v>9</v>
      </c>
      <c r="CS84" s="226" t="str">
        <f t="shared" si="63"/>
        <v>C</v>
      </c>
      <c r="CT84" s="260" t="e">
        <f t="shared" si="56"/>
        <v>#N/A</v>
      </c>
      <c r="CU84" s="257">
        <v>3216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250"/>
      <c r="CZ84" s="251"/>
      <c r="DA84" s="252"/>
      <c r="DB84" s="250"/>
      <c r="DC84" s="251"/>
      <c r="DD84" s="252"/>
      <c r="DE84" s="250"/>
      <c r="DF84" s="251"/>
      <c r="DG84" s="252"/>
      <c r="DH84" s="250"/>
      <c r="DI84" s="251"/>
      <c r="DJ84" s="252"/>
      <c r="DK84" s="249"/>
      <c r="DL84" s="250"/>
      <c r="DM84" s="251"/>
      <c r="DN84" s="252"/>
      <c r="DS84" s="226">
        <f t="shared" si="64"/>
        <v>3216</v>
      </c>
      <c r="DT84" s="253">
        <v>6</v>
      </c>
      <c r="DU84" s="226">
        <v>0</v>
      </c>
      <c r="DV84" s="254" t="s">
        <v>968</v>
      </c>
      <c r="EX84" s="154">
        <v>4354</v>
      </c>
      <c r="EY84" s="19" t="s">
        <v>121</v>
      </c>
    </row>
    <row r="85" spans="1:155" s="19" customFormat="1" ht="15.75" x14ac:dyDescent="0.2">
      <c r="A85" s="53">
        <v>0</v>
      </c>
      <c r="B85" s="53"/>
      <c r="C85" s="53">
        <f t="shared" si="59"/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1303</v>
      </c>
      <c r="P85" s="15" t="s">
        <v>477</v>
      </c>
      <c r="Q85" s="15">
        <v>81</v>
      </c>
      <c r="R85" s="16"/>
      <c r="S85" s="20" t="s">
        <v>134</v>
      </c>
      <c r="T85" s="21">
        <v>1954</v>
      </c>
      <c r="U85" s="28" t="s">
        <v>126</v>
      </c>
      <c r="V85" s="21">
        <v>1974</v>
      </c>
      <c r="W85" s="25"/>
      <c r="X85" s="21"/>
      <c r="Y85" s="28" t="s">
        <v>135</v>
      </c>
      <c r="Z85" s="21">
        <f t="shared" si="60"/>
        <v>44</v>
      </c>
      <c r="AA85" s="25" t="s">
        <v>110</v>
      </c>
      <c r="AB85" s="21" t="s">
        <v>1040</v>
      </c>
      <c r="AC85" s="21"/>
      <c r="AE85" s="90" t="s">
        <v>404</v>
      </c>
      <c r="AF85" s="82"/>
      <c r="CO85" s="19" t="str">
        <f t="shared" si="58"/>
        <v/>
      </c>
      <c r="CP85" s="19" t="str">
        <f t="shared" si="61"/>
        <v>Imesch Robert</v>
      </c>
      <c r="CR85" s="19">
        <f t="shared" si="62"/>
        <v>44</v>
      </c>
      <c r="CS85" s="19" t="str">
        <f t="shared" si="63"/>
        <v xml:space="preserve"> D/C 2)</v>
      </c>
      <c r="CT85" s="260" t="str">
        <f t="shared" si="56"/>
        <v xml:space="preserve"> D/C 2)</v>
      </c>
      <c r="CU85" s="154">
        <v>4249</v>
      </c>
      <c r="CV85" s="125">
        <v>772</v>
      </c>
      <c r="CW85" s="33">
        <f t="shared" ref="CW85:CW117" si="74">VLOOKUP($CV85,Funktionsbezeichnungen,3,0)</f>
        <v>8</v>
      </c>
      <c r="CX85" s="83" t="str">
        <f t="shared" ref="CX85:CX117" si="75">VLOOKUP($CV85,Funktionsbezeichnungen,2,0)</f>
        <v>Projektingenieur 8 (Bau)</v>
      </c>
      <c r="CY85" s="125">
        <v>772</v>
      </c>
      <c r="CZ85" s="33">
        <f t="shared" si="72"/>
        <v>8</v>
      </c>
      <c r="DA85" s="83" t="str">
        <f t="shared" si="73"/>
        <v>Projektingenieur 8 (Bau)</v>
      </c>
      <c r="DB85" s="125">
        <v>772</v>
      </c>
      <c r="DC85" s="33">
        <f t="shared" si="54"/>
        <v>8</v>
      </c>
      <c r="DD85" s="83" t="str">
        <f t="shared" si="55"/>
        <v>Projektingenieur 8 (Bau)</v>
      </c>
      <c r="DE85" s="125">
        <v>772</v>
      </c>
      <c r="DF85" s="33">
        <f t="shared" si="66"/>
        <v>8</v>
      </c>
      <c r="DG85" s="83" t="str">
        <f t="shared" si="67"/>
        <v>Projektingenieur 8 (Bau)</v>
      </c>
      <c r="DH85" s="125">
        <v>772</v>
      </c>
      <c r="DI85" s="33">
        <f t="shared" si="68"/>
        <v>8</v>
      </c>
      <c r="DJ85" s="83" t="str">
        <f t="shared" si="69"/>
        <v>Projektingenieur 8 (Bau)</v>
      </c>
      <c r="DK85" s="20"/>
      <c r="DL85" s="33">
        <v>772</v>
      </c>
      <c r="DM85" s="33">
        <f t="shared" si="70"/>
        <v>8</v>
      </c>
      <c r="DN85" s="83" t="str">
        <f t="shared" si="71"/>
        <v>Projektingenieur 8 (Bau)</v>
      </c>
      <c r="DS85" s="19">
        <f t="shared" si="64"/>
        <v>4249</v>
      </c>
      <c r="DT85" s="153">
        <v>6</v>
      </c>
      <c r="DU85" s="19">
        <v>0</v>
      </c>
      <c r="DV85" s="185" t="s">
        <v>968</v>
      </c>
      <c r="EX85" s="154">
        <v>5630</v>
      </c>
      <c r="EY85" s="19" t="s">
        <v>121</v>
      </c>
    </row>
    <row r="86" spans="1:155" s="19" customFormat="1" ht="15.75" x14ac:dyDescent="0.2">
      <c r="A86" s="53">
        <v>0</v>
      </c>
      <c r="B86" s="53"/>
      <c r="C86" s="53">
        <f t="shared" si="59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1303</v>
      </c>
      <c r="P86" s="15" t="s">
        <v>478</v>
      </c>
      <c r="Q86" s="15">
        <v>82</v>
      </c>
      <c r="R86" s="16"/>
      <c r="S86" s="20" t="s">
        <v>136</v>
      </c>
      <c r="T86" s="21">
        <v>1955</v>
      </c>
      <c r="U86" s="28" t="s">
        <v>126</v>
      </c>
      <c r="V86" s="21">
        <v>1975</v>
      </c>
      <c r="W86" s="25"/>
      <c r="X86" s="21"/>
      <c r="Y86" s="28" t="s">
        <v>135</v>
      </c>
      <c r="Z86" s="21">
        <f t="shared" si="60"/>
        <v>43</v>
      </c>
      <c r="AA86" s="25" t="s">
        <v>110</v>
      </c>
      <c r="AB86" s="21" t="s">
        <v>1040</v>
      </c>
      <c r="AC86" s="21"/>
      <c r="AE86" s="90" t="s">
        <v>404</v>
      </c>
      <c r="AF86" s="82"/>
      <c r="CO86" s="19" t="str">
        <f t="shared" si="58"/>
        <v/>
      </c>
      <c r="CP86" s="19" t="str">
        <f t="shared" si="61"/>
        <v>Flückiger Hans Peter</v>
      </c>
      <c r="CR86" s="19">
        <f t="shared" si="62"/>
        <v>43</v>
      </c>
      <c r="CS86" s="19" t="str">
        <f t="shared" si="63"/>
        <v xml:space="preserve"> D/C 2)</v>
      </c>
      <c r="CT86" s="260" t="str">
        <f t="shared" si="56"/>
        <v xml:space="preserve"> D/C 2)</v>
      </c>
      <c r="CU86" s="154">
        <v>4250</v>
      </c>
      <c r="CV86" s="125">
        <v>772</v>
      </c>
      <c r="CW86" s="33">
        <f t="shared" si="74"/>
        <v>8</v>
      </c>
      <c r="CX86" s="83" t="str">
        <f t="shared" si="75"/>
        <v>Projektingenieur 8 (Bau)</v>
      </c>
      <c r="CY86" s="125">
        <v>772</v>
      </c>
      <c r="CZ86" s="33">
        <f t="shared" si="72"/>
        <v>8</v>
      </c>
      <c r="DA86" s="83" t="str">
        <f t="shared" si="73"/>
        <v>Projektingenieur 8 (Bau)</v>
      </c>
      <c r="DB86" s="125">
        <v>772</v>
      </c>
      <c r="DC86" s="33">
        <f t="shared" si="54"/>
        <v>8</v>
      </c>
      <c r="DD86" s="83" t="str">
        <f t="shared" si="55"/>
        <v>Projektingenieur 8 (Bau)</v>
      </c>
      <c r="DE86" s="125">
        <v>772</v>
      </c>
      <c r="DF86" s="33">
        <f t="shared" si="66"/>
        <v>8</v>
      </c>
      <c r="DG86" s="83" t="str">
        <f t="shared" si="67"/>
        <v>Projektingenieur 8 (Bau)</v>
      </c>
      <c r="DH86" s="125">
        <v>772</v>
      </c>
      <c r="DI86" s="33">
        <f t="shared" si="68"/>
        <v>8</v>
      </c>
      <c r="DJ86" s="83" t="str">
        <f t="shared" si="69"/>
        <v>Projektingenieur 8 (Bau)</v>
      </c>
      <c r="DK86" s="20"/>
      <c r="DL86" s="33">
        <v>772</v>
      </c>
      <c r="DM86" s="33">
        <f t="shared" si="70"/>
        <v>8</v>
      </c>
      <c r="DN86" s="83" t="str">
        <f t="shared" si="71"/>
        <v>Projektingenieur 8 (Bau)</v>
      </c>
      <c r="DS86" s="19">
        <f t="shared" si="64"/>
        <v>4250</v>
      </c>
      <c r="DT86" s="153">
        <v>6</v>
      </c>
      <c r="DU86" s="19">
        <v>0</v>
      </c>
      <c r="DV86" s="185" t="s">
        <v>968</v>
      </c>
      <c r="EX86" s="154">
        <v>7641</v>
      </c>
      <c r="EY86" s="19" t="s">
        <v>121</v>
      </c>
    </row>
    <row r="87" spans="1:155" s="19" customFormat="1" ht="27" x14ac:dyDescent="0.25">
      <c r="A87" s="53">
        <v>0</v>
      </c>
      <c r="B87" s="53"/>
      <c r="C87" s="53">
        <f>IF(Z87&gt;=10,1,0)</f>
        <v>1</v>
      </c>
      <c r="D87" s="55"/>
      <c r="E87" s="55">
        <v>1</v>
      </c>
      <c r="F87" s="56"/>
      <c r="G87" s="54"/>
      <c r="H87" s="54"/>
      <c r="I87" s="56"/>
      <c r="J87" s="54"/>
      <c r="K87" s="56"/>
      <c r="L87" s="56"/>
      <c r="M87" s="56"/>
      <c r="N87" s="58"/>
      <c r="O87" s="52" t="s">
        <v>358</v>
      </c>
      <c r="P87" s="15" t="s">
        <v>617</v>
      </c>
      <c r="Q87" s="15">
        <v>83</v>
      </c>
      <c r="R87" s="42"/>
      <c r="S87" s="169" t="s">
        <v>618</v>
      </c>
      <c r="T87" s="118">
        <v>1985</v>
      </c>
      <c r="U87" s="169" t="s">
        <v>235</v>
      </c>
      <c r="V87" s="118">
        <v>2006</v>
      </c>
      <c r="W87" s="247" t="s">
        <v>1257</v>
      </c>
      <c r="X87" s="118">
        <v>2015</v>
      </c>
      <c r="Y87" s="225"/>
      <c r="Z87" s="118">
        <f>$AD$3-V87</f>
        <v>12</v>
      </c>
      <c r="AA87" s="119" t="s">
        <v>110</v>
      </c>
      <c r="AB87" s="118" t="s">
        <v>121</v>
      </c>
      <c r="AC87" s="224"/>
      <c r="AD87" s="226"/>
      <c r="AE87" s="255" t="s">
        <v>376</v>
      </c>
      <c r="AF87" s="82"/>
      <c r="CO87" s="19" t="str">
        <f t="shared" si="58"/>
        <v/>
      </c>
      <c r="CP87" s="19" t="str">
        <f t="shared" si="61"/>
        <v>Zeltner Viktor</v>
      </c>
      <c r="CR87" s="19">
        <f t="shared" si="62"/>
        <v>12</v>
      </c>
      <c r="CS87" s="19" t="str">
        <f t="shared" si="63"/>
        <v>D</v>
      </c>
      <c r="CT87" s="260" t="str">
        <f t="shared" si="56"/>
        <v>D</v>
      </c>
      <c r="CU87" s="154">
        <v>6765</v>
      </c>
      <c r="CV87" s="125">
        <v>771</v>
      </c>
      <c r="CW87" s="33">
        <f t="shared" si="74"/>
        <v>7</v>
      </c>
      <c r="CX87" s="83" t="str">
        <f t="shared" si="75"/>
        <v>Projektingenieur 7 (Bau)</v>
      </c>
      <c r="CY87" s="125">
        <v>771</v>
      </c>
      <c r="CZ87" s="33">
        <f t="shared" si="72"/>
        <v>7</v>
      </c>
      <c r="DA87" s="83" t="str">
        <f t="shared" si="73"/>
        <v>Projektingenieur 7 (Bau)</v>
      </c>
      <c r="DB87" s="125">
        <v>771</v>
      </c>
      <c r="DC87" s="33">
        <f>VLOOKUP($DB87,Funktionsbezeichnungen,3,0)</f>
        <v>7</v>
      </c>
      <c r="DD87" s="83" t="str">
        <f>VLOOKUP($DB87,Funktionsbezeichnungen,2,0)</f>
        <v>Projektingenieur 7 (Bau)</v>
      </c>
      <c r="DE87" s="125">
        <v>733</v>
      </c>
      <c r="DF87" s="33">
        <f>VLOOKUP($DE87,Funktionsbezeichnungen,3,0)</f>
        <v>6</v>
      </c>
      <c r="DG87" s="83" t="str">
        <f>VLOOKUP($DE87,Funktionsbezeichnungen,2,0)</f>
        <v>Konstrukteur 6 / -planer 6 / Gruppenchef 6</v>
      </c>
      <c r="DH87" s="125">
        <v>732</v>
      </c>
      <c r="DI87" s="33">
        <f>VLOOKUP($DH87,Funktionsbezeichnungen,3,0)</f>
        <v>5</v>
      </c>
      <c r="DJ87" s="83" t="str">
        <f>VLOOKUP($DH87,Funktionsbezeichnungen,2,0)</f>
        <v>Konstrukteur 5 / -planer 5</v>
      </c>
      <c r="DK87" s="20"/>
      <c r="DL87" s="33">
        <v>732</v>
      </c>
      <c r="DM87" s="33">
        <f>VLOOKUP($DL87,Funktionsbezeichnungen,3,0)</f>
        <v>5</v>
      </c>
      <c r="DN87" s="83" t="str">
        <f>VLOOKUP($DL87,Funktionsbezeichnungen,2,0)</f>
        <v>Konstrukteur 5 / -planer 5</v>
      </c>
      <c r="DS87" s="19">
        <f t="shared" si="64"/>
        <v>6765</v>
      </c>
      <c r="DT87" s="153">
        <v>6</v>
      </c>
      <c r="DU87" s="19">
        <v>0</v>
      </c>
      <c r="DV87" s="19" t="s">
        <v>964</v>
      </c>
      <c r="EX87" s="154">
        <v>6741</v>
      </c>
      <c r="EY87" s="19" t="s">
        <v>121</v>
      </c>
    </row>
    <row r="88" spans="1:155" s="19" customFormat="1" x14ac:dyDescent="0.2">
      <c r="A88" s="53">
        <v>0</v>
      </c>
      <c r="B88" s="53"/>
      <c r="C88" s="53">
        <f t="shared" si="59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482</v>
      </c>
      <c r="Q88" s="15">
        <v>84</v>
      </c>
      <c r="R88" s="16"/>
      <c r="S88" s="20" t="s">
        <v>260</v>
      </c>
      <c r="T88" s="21">
        <v>1956</v>
      </c>
      <c r="U88" s="28" t="s">
        <v>126</v>
      </c>
      <c r="V88" s="21">
        <v>1973</v>
      </c>
      <c r="W88" s="25"/>
      <c r="X88" s="21"/>
      <c r="Y88" s="28"/>
      <c r="Z88" s="21">
        <f t="shared" si="60"/>
        <v>45</v>
      </c>
      <c r="AA88" s="25" t="s">
        <v>139</v>
      </c>
      <c r="AB88" s="21" t="s">
        <v>121</v>
      </c>
      <c r="AC88" s="21"/>
      <c r="AE88" s="90" t="s">
        <v>377</v>
      </c>
      <c r="AF88" s="82"/>
      <c r="CO88" s="19" t="str">
        <f t="shared" si="58"/>
        <v/>
      </c>
      <c r="CP88" s="19" t="str">
        <f t="shared" si="61"/>
        <v>Allemann  Bertrand</v>
      </c>
      <c r="CR88" s="19">
        <f t="shared" si="62"/>
        <v>45</v>
      </c>
      <c r="CS88" s="19" t="str">
        <f t="shared" si="63"/>
        <v>D</v>
      </c>
      <c r="CT88" s="260" t="str">
        <f t="shared" si="56"/>
        <v>D</v>
      </c>
      <c r="CU88" s="154">
        <v>5631</v>
      </c>
      <c r="CV88" s="125">
        <v>741</v>
      </c>
      <c r="CW88" s="33">
        <f t="shared" si="74"/>
        <v>7</v>
      </c>
      <c r="CX88" s="83" t="str">
        <f t="shared" si="75"/>
        <v>Konstrukteur 7 / Fachplaner 7 / Gruppenchef 7</v>
      </c>
      <c r="CY88" s="125">
        <v>741</v>
      </c>
      <c r="CZ88" s="33">
        <f t="shared" si="72"/>
        <v>7</v>
      </c>
      <c r="DA88" s="83" t="str">
        <f t="shared" si="73"/>
        <v>Konstrukteur 7 / Fachplaner 7 / Gruppenchef 7</v>
      </c>
      <c r="DB88" s="125">
        <v>741</v>
      </c>
      <c r="DC88" s="33">
        <f t="shared" si="54"/>
        <v>7</v>
      </c>
      <c r="DD88" s="83" t="str">
        <f t="shared" si="55"/>
        <v>Konstrukteur 7 / Fachplaner 7 / Gruppenchef 7</v>
      </c>
      <c r="DE88" s="125">
        <v>741</v>
      </c>
      <c r="DF88" s="33">
        <f t="shared" si="66"/>
        <v>7</v>
      </c>
      <c r="DG88" s="83" t="str">
        <f t="shared" si="67"/>
        <v>Konstrukteur 7 / Fachplaner 7 / Gruppenchef 7</v>
      </c>
      <c r="DH88" s="125">
        <v>741</v>
      </c>
      <c r="DI88" s="33">
        <f t="shared" si="68"/>
        <v>7</v>
      </c>
      <c r="DJ88" s="83" t="str">
        <f t="shared" si="69"/>
        <v>Konstrukteur 7 / Fachplaner 7 / Gruppenchef 7</v>
      </c>
      <c r="DK88" s="20"/>
      <c r="DL88" s="33">
        <v>742</v>
      </c>
      <c r="DM88" s="33">
        <f t="shared" si="70"/>
        <v>8</v>
      </c>
      <c r="DN88" s="83" t="str">
        <f t="shared" si="71"/>
        <v>Konstrukteur 8 / Fachplaner 8 / Gruppenchef 8</v>
      </c>
      <c r="DS88" s="19">
        <f t="shared" si="64"/>
        <v>5631</v>
      </c>
      <c r="DT88" s="153">
        <v>6</v>
      </c>
      <c r="DU88" s="19">
        <v>0</v>
      </c>
      <c r="DV88" s="19" t="s">
        <v>965</v>
      </c>
      <c r="EX88" s="154">
        <v>9618</v>
      </c>
      <c r="EY88" s="19" t="s">
        <v>121</v>
      </c>
    </row>
    <row r="89" spans="1:155" s="19" customFormat="1" x14ac:dyDescent="0.2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491</v>
      </c>
      <c r="Q89" s="15">
        <v>85</v>
      </c>
      <c r="R89" s="16"/>
      <c r="S89" s="20" t="s">
        <v>140</v>
      </c>
      <c r="T89" s="21">
        <v>1955</v>
      </c>
      <c r="U89" s="28" t="s">
        <v>126</v>
      </c>
      <c r="V89" s="21">
        <v>1973</v>
      </c>
      <c r="W89" s="25"/>
      <c r="X89" s="21"/>
      <c r="Y89" s="28"/>
      <c r="Z89" s="21">
        <f>$AD$3-V89</f>
        <v>45</v>
      </c>
      <c r="AA89" s="25" t="s">
        <v>129</v>
      </c>
      <c r="AB89" s="21" t="s">
        <v>121</v>
      </c>
      <c r="AC89" s="21"/>
      <c r="AE89" s="187" t="s">
        <v>377</v>
      </c>
      <c r="AF89" s="82"/>
      <c r="CO89" s="262" t="str">
        <f t="shared" si="58"/>
        <v>anders</v>
      </c>
      <c r="CP89" s="19" t="str">
        <f>+S89</f>
        <v>Wespiser Charles</v>
      </c>
      <c r="CR89" s="19">
        <f>+Z89</f>
        <v>45</v>
      </c>
      <c r="CS89" s="19" t="str">
        <f>+AB89</f>
        <v>D</v>
      </c>
      <c r="CT89" s="260" t="str">
        <f t="shared" si="56"/>
        <v xml:space="preserve"> E/D </v>
      </c>
      <c r="CU89" s="154">
        <v>5545</v>
      </c>
      <c r="CV89" s="125">
        <v>741</v>
      </c>
      <c r="CW89" s="33">
        <f t="shared" si="74"/>
        <v>7</v>
      </c>
      <c r="CX89" s="83" t="str">
        <f t="shared" si="75"/>
        <v>Konstrukteur 7 / Fachplaner 7 / Gruppenchef 7</v>
      </c>
      <c r="CY89" s="125">
        <v>741</v>
      </c>
      <c r="CZ89" s="33">
        <f>VLOOKUP($CY89,Funktionsbezeichnungen,3,0)</f>
        <v>7</v>
      </c>
      <c r="DA89" s="83" t="str">
        <f>VLOOKUP($CY89,Funktionsbezeichnungen,2,0)</f>
        <v>Konstrukteur 7 / Fachplaner 7 / Gruppenchef 7</v>
      </c>
      <c r="DB89" s="125">
        <v>741</v>
      </c>
      <c r="DC89" s="33">
        <f>VLOOKUP($DB89,Funktionsbezeichnungen,3,0)</f>
        <v>7</v>
      </c>
      <c r="DD89" s="83" t="str">
        <f>VLOOKUP($DB89,Funktionsbezeichnungen,2,0)</f>
        <v>Konstrukteur 7 / Fachplaner 7 / Gruppenchef 7</v>
      </c>
      <c r="DE89" s="125">
        <v>741</v>
      </c>
      <c r="DF89" s="33">
        <f>VLOOKUP($DE89,Funktionsbezeichnungen,3,0)</f>
        <v>7</v>
      </c>
      <c r="DG89" s="83" t="str">
        <f>VLOOKUP($DE89,Funktionsbezeichnungen,2,0)</f>
        <v>Konstrukteur 7 / Fachplaner 7 / Gruppenchef 7</v>
      </c>
      <c r="DH89" s="125">
        <v>741</v>
      </c>
      <c r="DI89" s="33">
        <f>VLOOKUP($DH89,Funktionsbezeichnungen,3,0)</f>
        <v>7</v>
      </c>
      <c r="DJ89" s="83" t="str">
        <f>VLOOKUP($DH89,Funktionsbezeichnungen,2,0)</f>
        <v>Konstrukteur 7 / Fachplaner 7 / Gruppenchef 7</v>
      </c>
      <c r="DK89" s="20"/>
      <c r="DL89" s="125">
        <v>741</v>
      </c>
      <c r="DM89" s="33">
        <f>VLOOKUP($DL89,Funktionsbezeichnungen,3,0)</f>
        <v>7</v>
      </c>
      <c r="DN89" s="83" t="str">
        <f>VLOOKUP($DL89,Funktionsbezeichnungen,2,0)</f>
        <v>Konstrukteur 7 / Fachplaner 7 / Gruppenchef 7</v>
      </c>
      <c r="DS89" s="19">
        <f>+CU89</f>
        <v>5545</v>
      </c>
      <c r="DT89" s="153">
        <v>6</v>
      </c>
      <c r="DU89" s="19">
        <v>0</v>
      </c>
      <c r="DV89" s="19" t="s">
        <v>965</v>
      </c>
      <c r="EX89" s="154">
        <v>9623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 t="shared" si="59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1301</v>
      </c>
      <c r="P90" s="15" t="s">
        <v>483</v>
      </c>
      <c r="Q90" s="15">
        <v>86</v>
      </c>
      <c r="R90" s="16"/>
      <c r="S90" s="20" t="s">
        <v>137</v>
      </c>
      <c r="T90" s="21">
        <v>1958</v>
      </c>
      <c r="U90" s="28" t="s">
        <v>126</v>
      </c>
      <c r="V90" s="21">
        <v>1977</v>
      </c>
      <c r="W90" s="25"/>
      <c r="X90" s="21"/>
      <c r="Y90" s="28"/>
      <c r="Z90" s="21">
        <f t="shared" si="60"/>
        <v>41</v>
      </c>
      <c r="AA90" s="25" t="s">
        <v>129</v>
      </c>
      <c r="AB90" s="21" t="s">
        <v>121</v>
      </c>
      <c r="AC90" s="21"/>
      <c r="AE90" s="90" t="s">
        <v>377</v>
      </c>
      <c r="AF90" s="82"/>
      <c r="CO90" s="19" t="e">
        <f t="shared" si="58"/>
        <v>#N/A</v>
      </c>
      <c r="CP90" s="19" t="str">
        <f t="shared" si="61"/>
        <v>Lenherr Paul</v>
      </c>
      <c r="CR90" s="19">
        <f t="shared" si="62"/>
        <v>41</v>
      </c>
      <c r="CS90" s="19" t="str">
        <f t="shared" si="63"/>
        <v>D</v>
      </c>
      <c r="CT90" s="260" t="e">
        <f t="shared" si="56"/>
        <v>#N/A</v>
      </c>
      <c r="CU90" s="154">
        <v>6628</v>
      </c>
      <c r="CV90" s="125">
        <v>741</v>
      </c>
      <c r="CW90" s="33">
        <f t="shared" si="74"/>
        <v>7</v>
      </c>
      <c r="CX90" s="83" t="str">
        <f t="shared" si="75"/>
        <v>Konstrukteur 7 / Fachplaner 7 / Gruppenchef 7</v>
      </c>
      <c r="CY90" s="125">
        <v>741</v>
      </c>
      <c r="CZ90" s="33">
        <f t="shared" si="72"/>
        <v>7</v>
      </c>
      <c r="DA90" s="83" t="str">
        <f t="shared" si="73"/>
        <v>Konstrukteur 7 / Fachplaner 7 / Gruppenchef 7</v>
      </c>
      <c r="DB90" s="125">
        <v>741</v>
      </c>
      <c r="DC90" s="33">
        <f t="shared" si="54"/>
        <v>7</v>
      </c>
      <c r="DD90" s="83" t="str">
        <f t="shared" si="55"/>
        <v>Konstrukteur 7 / Fachplaner 7 / Gruppenchef 7</v>
      </c>
      <c r="DE90" s="125">
        <v>741</v>
      </c>
      <c r="DF90" s="33">
        <f t="shared" si="66"/>
        <v>7</v>
      </c>
      <c r="DG90" s="83" t="str">
        <f t="shared" si="67"/>
        <v>Konstrukteur 7 / Fachplaner 7 / Gruppenchef 7</v>
      </c>
      <c r="DH90" s="125">
        <v>741</v>
      </c>
      <c r="DI90" s="33">
        <f t="shared" si="68"/>
        <v>7</v>
      </c>
      <c r="DJ90" s="83" t="str">
        <f t="shared" si="69"/>
        <v>Konstrukteur 7 / Fachplaner 7 / Gruppenchef 7</v>
      </c>
      <c r="DK90" s="20"/>
      <c r="DL90" s="33">
        <v>742</v>
      </c>
      <c r="DM90" s="33">
        <f t="shared" si="70"/>
        <v>8</v>
      </c>
      <c r="DN90" s="83" t="str">
        <f t="shared" si="71"/>
        <v>Konstrukteur 8 / Fachplaner 8 / Gruppenchef 8</v>
      </c>
      <c r="DS90" s="19">
        <f t="shared" si="64"/>
        <v>6628</v>
      </c>
      <c r="DT90" s="153">
        <v>6</v>
      </c>
      <c r="DU90" s="19">
        <v>0</v>
      </c>
      <c r="DV90" s="19" t="s">
        <v>965</v>
      </c>
      <c r="EX90" s="154">
        <v>4346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 t="shared" si="59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358</v>
      </c>
      <c r="P91" s="15" t="s">
        <v>484</v>
      </c>
      <c r="Q91" s="15">
        <v>87</v>
      </c>
      <c r="R91" s="16"/>
      <c r="S91" s="20" t="s">
        <v>271</v>
      </c>
      <c r="T91" s="21">
        <v>1958</v>
      </c>
      <c r="U91" s="28" t="s">
        <v>126</v>
      </c>
      <c r="V91" s="21">
        <v>1978</v>
      </c>
      <c r="W91" s="25"/>
      <c r="X91" s="21"/>
      <c r="Y91" s="28"/>
      <c r="Z91" s="21">
        <f t="shared" si="60"/>
        <v>40</v>
      </c>
      <c r="AA91" s="25" t="s">
        <v>687</v>
      </c>
      <c r="AB91" s="21" t="s">
        <v>121</v>
      </c>
      <c r="AC91" s="21"/>
      <c r="AE91" s="90" t="s">
        <v>420</v>
      </c>
      <c r="AF91" s="82"/>
      <c r="CO91" s="19" t="str">
        <f t="shared" si="58"/>
        <v/>
      </c>
      <c r="CP91" s="19" t="str">
        <f t="shared" si="61"/>
        <v>von Schallen Urs</v>
      </c>
      <c r="CR91" s="19">
        <f t="shared" si="62"/>
        <v>40</v>
      </c>
      <c r="CS91" s="19" t="str">
        <f t="shared" si="63"/>
        <v>D</v>
      </c>
      <c r="CT91" s="260" t="str">
        <f t="shared" si="56"/>
        <v>D</v>
      </c>
      <c r="CU91" s="154">
        <v>6659</v>
      </c>
      <c r="CV91" s="125">
        <v>742</v>
      </c>
      <c r="CW91" s="33">
        <f t="shared" si="74"/>
        <v>8</v>
      </c>
      <c r="CX91" s="83" t="str">
        <f t="shared" si="75"/>
        <v>Konstrukteur 8 / Fachplaner 8 / Gruppenchef 8</v>
      </c>
      <c r="CY91" s="125">
        <v>742</v>
      </c>
      <c r="CZ91" s="33">
        <f t="shared" si="72"/>
        <v>8</v>
      </c>
      <c r="DA91" s="83" t="str">
        <f t="shared" si="73"/>
        <v>Konstrukteur 8 / Fachplaner 8 / Gruppenchef 8</v>
      </c>
      <c r="DB91" s="125">
        <v>742</v>
      </c>
      <c r="DC91" s="33">
        <f t="shared" si="54"/>
        <v>8</v>
      </c>
      <c r="DD91" s="83" t="str">
        <f t="shared" si="55"/>
        <v>Konstrukteur 8 / Fachplaner 8 / Gruppenchef 8</v>
      </c>
      <c r="DE91" s="125">
        <v>742</v>
      </c>
      <c r="DF91" s="33">
        <f t="shared" si="66"/>
        <v>8</v>
      </c>
      <c r="DG91" s="83" t="str">
        <f t="shared" si="67"/>
        <v>Konstrukteur 8 / Fachplaner 8 / Gruppenchef 8</v>
      </c>
      <c r="DH91" s="125">
        <v>742</v>
      </c>
      <c r="DI91" s="33">
        <f t="shared" si="68"/>
        <v>8</v>
      </c>
      <c r="DJ91" s="83" t="str">
        <f t="shared" si="69"/>
        <v>Konstrukteur 8 / Fachplaner 8 / Gruppenchef 8</v>
      </c>
      <c r="DK91" s="20"/>
      <c r="DL91" s="33">
        <v>742</v>
      </c>
      <c r="DM91" s="33">
        <f t="shared" si="70"/>
        <v>8</v>
      </c>
      <c r="DN91" s="83" t="str">
        <f t="shared" si="71"/>
        <v>Konstrukteur 8 / Fachplaner 8 / Gruppenchef 8</v>
      </c>
      <c r="DS91" s="19">
        <f t="shared" si="64"/>
        <v>6659</v>
      </c>
      <c r="DT91" s="153">
        <v>6</v>
      </c>
      <c r="DU91" s="19">
        <v>0</v>
      </c>
      <c r="DV91" s="19" t="s">
        <v>966</v>
      </c>
      <c r="EX91" s="154">
        <v>9654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59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359</v>
      </c>
      <c r="P92" s="15" t="s">
        <v>632</v>
      </c>
      <c r="Q92" s="15">
        <v>88</v>
      </c>
      <c r="R92" s="16"/>
      <c r="S92" s="20" t="s">
        <v>633</v>
      </c>
      <c r="T92" s="21">
        <v>1958</v>
      </c>
      <c r="U92" s="28" t="s">
        <v>634</v>
      </c>
      <c r="V92" s="21">
        <v>1980</v>
      </c>
      <c r="W92" s="25"/>
      <c r="X92" s="21"/>
      <c r="Y92" s="28"/>
      <c r="Z92" s="21">
        <f t="shared" si="60"/>
        <v>38</v>
      </c>
      <c r="AA92" s="25" t="s">
        <v>107</v>
      </c>
      <c r="AB92" s="21" t="s">
        <v>121</v>
      </c>
      <c r="AC92" s="21"/>
      <c r="AE92" s="187" t="s">
        <v>1098</v>
      </c>
      <c r="AF92" s="82"/>
      <c r="CO92" s="19" t="str">
        <f t="shared" si="58"/>
        <v/>
      </c>
      <c r="CP92" s="19" t="str">
        <f t="shared" si="61"/>
        <v>Schneider Martin</v>
      </c>
      <c r="CR92" s="19">
        <f t="shared" si="62"/>
        <v>38</v>
      </c>
      <c r="CS92" s="19" t="str">
        <f t="shared" si="63"/>
        <v>D</v>
      </c>
      <c r="CT92" s="260" t="str">
        <f t="shared" si="56"/>
        <v>D</v>
      </c>
      <c r="CU92" s="154">
        <v>4354</v>
      </c>
      <c r="CV92" s="125">
        <v>741</v>
      </c>
      <c r="CW92" s="33">
        <f t="shared" si="74"/>
        <v>7</v>
      </c>
      <c r="CX92" s="83" t="str">
        <f t="shared" si="75"/>
        <v>Konstrukteur 7 / Fachplaner 7 / Gruppenchef 7</v>
      </c>
      <c r="CY92" s="125">
        <v>741</v>
      </c>
      <c r="CZ92" s="33">
        <f t="shared" si="72"/>
        <v>7</v>
      </c>
      <c r="DA92" s="83" t="str">
        <f t="shared" si="73"/>
        <v>Konstrukteur 7 / Fachplaner 7 / Gruppenchef 7</v>
      </c>
      <c r="DB92" s="125">
        <v>741</v>
      </c>
      <c r="DC92" s="33">
        <f t="shared" si="54"/>
        <v>7</v>
      </c>
      <c r="DD92" s="83" t="str">
        <f t="shared" si="55"/>
        <v>Konstrukteur 7 / Fachplaner 7 / Gruppenchef 7</v>
      </c>
      <c r="DE92" s="125">
        <v>741</v>
      </c>
      <c r="DF92" s="33">
        <f t="shared" si="66"/>
        <v>7</v>
      </c>
      <c r="DG92" s="83" t="str">
        <f t="shared" si="67"/>
        <v>Konstrukteur 7 / Fachplaner 7 / Gruppenchef 7</v>
      </c>
      <c r="DH92" s="125">
        <v>741</v>
      </c>
      <c r="DI92" s="33">
        <f t="shared" si="68"/>
        <v>7</v>
      </c>
      <c r="DJ92" s="83" t="str">
        <f t="shared" si="69"/>
        <v>Konstrukteur 7 / Fachplaner 7 / Gruppenchef 7</v>
      </c>
      <c r="DK92" s="20"/>
      <c r="DL92" s="33">
        <v>742</v>
      </c>
      <c r="DM92" s="33">
        <f t="shared" si="70"/>
        <v>8</v>
      </c>
      <c r="DN92" s="83" t="str">
        <f t="shared" si="71"/>
        <v>Konstrukteur 8 / Fachplaner 8 / Gruppenchef 8</v>
      </c>
      <c r="DS92" s="19">
        <f t="shared" si="64"/>
        <v>4354</v>
      </c>
      <c r="DT92" s="153">
        <v>6</v>
      </c>
      <c r="DU92" s="19">
        <v>0</v>
      </c>
      <c r="DV92" s="185" t="s">
        <v>970</v>
      </c>
      <c r="EX92" s="154">
        <v>9660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59"/>
        <v>1</v>
      </c>
      <c r="D93" s="55"/>
      <c r="E93" s="55"/>
      <c r="F93" s="56"/>
      <c r="G93" s="54"/>
      <c r="H93" s="54">
        <v>1</v>
      </c>
      <c r="I93" s="56">
        <v>1</v>
      </c>
      <c r="J93" s="54">
        <v>1</v>
      </c>
      <c r="K93" s="56"/>
      <c r="L93" s="56"/>
      <c r="M93" s="56"/>
      <c r="N93" s="58"/>
      <c r="O93" s="52" t="s">
        <v>359</v>
      </c>
      <c r="P93" s="15" t="s">
        <v>485</v>
      </c>
      <c r="Q93" s="15">
        <v>89</v>
      </c>
      <c r="R93" s="16"/>
      <c r="S93" s="20" t="s">
        <v>261</v>
      </c>
      <c r="T93" s="21">
        <v>1959</v>
      </c>
      <c r="U93" s="28" t="s">
        <v>126</v>
      </c>
      <c r="V93" s="21">
        <v>1981</v>
      </c>
      <c r="W93" s="25"/>
      <c r="X93" s="21"/>
      <c r="Y93" s="28" t="s">
        <v>941</v>
      </c>
      <c r="Z93" s="21">
        <f t="shared" si="60"/>
        <v>37</v>
      </c>
      <c r="AA93" s="25" t="s">
        <v>1052</v>
      </c>
      <c r="AB93" s="21" t="s">
        <v>121</v>
      </c>
      <c r="AC93" s="21"/>
      <c r="AE93" s="187" t="s">
        <v>1099</v>
      </c>
      <c r="AF93" s="82"/>
      <c r="CO93" s="19" t="str">
        <f t="shared" si="58"/>
        <v/>
      </c>
      <c r="CP93" s="19" t="str">
        <f t="shared" si="61"/>
        <v>Ortlieb Hans-Rudi</v>
      </c>
      <c r="CR93" s="19">
        <f t="shared" si="62"/>
        <v>37</v>
      </c>
      <c r="CS93" s="19" t="str">
        <f t="shared" si="63"/>
        <v>D</v>
      </c>
      <c r="CT93" s="260" t="str">
        <f t="shared" si="56"/>
        <v>D</v>
      </c>
      <c r="CU93" s="154">
        <v>5630</v>
      </c>
      <c r="CV93" s="125">
        <v>771</v>
      </c>
      <c r="CW93" s="33">
        <f t="shared" si="74"/>
        <v>7</v>
      </c>
      <c r="CX93" s="83" t="str">
        <f t="shared" si="75"/>
        <v>Projektingenieur 7 (Bau)</v>
      </c>
      <c r="CY93" s="125">
        <v>771</v>
      </c>
      <c r="CZ93" s="33">
        <f t="shared" si="72"/>
        <v>7</v>
      </c>
      <c r="DA93" s="83" t="str">
        <f t="shared" si="73"/>
        <v>Projektingenieur 7 (Bau)</v>
      </c>
      <c r="DB93" s="125">
        <v>771</v>
      </c>
      <c r="DC93" s="33">
        <f t="shared" si="54"/>
        <v>7</v>
      </c>
      <c r="DD93" s="83" t="str">
        <f t="shared" si="55"/>
        <v>Projektingenieur 7 (Bau)</v>
      </c>
      <c r="DE93" s="125">
        <v>771</v>
      </c>
      <c r="DF93" s="33">
        <f t="shared" si="66"/>
        <v>7</v>
      </c>
      <c r="DG93" s="83" t="str">
        <f t="shared" si="67"/>
        <v>Projektingenieur 7 (Bau)</v>
      </c>
      <c r="DH93" s="125">
        <v>741</v>
      </c>
      <c r="DI93" s="33">
        <f t="shared" si="68"/>
        <v>7</v>
      </c>
      <c r="DJ93" s="83" t="str">
        <f t="shared" si="69"/>
        <v>Konstrukteur 7 / Fachplaner 7 / Gruppenchef 7</v>
      </c>
      <c r="DK93" s="20"/>
      <c r="DL93" s="33">
        <v>742</v>
      </c>
      <c r="DM93" s="33">
        <f t="shared" si="70"/>
        <v>8</v>
      </c>
      <c r="DN93" s="83" t="str">
        <f t="shared" si="71"/>
        <v>Konstrukteur 8 / Fachplaner 8 / Gruppenchef 8</v>
      </c>
      <c r="DS93" s="19">
        <f t="shared" si="64"/>
        <v>5630</v>
      </c>
      <c r="DT93" s="153">
        <v>6</v>
      </c>
      <c r="DU93" s="19">
        <v>0</v>
      </c>
      <c r="DV93" s="185" t="s">
        <v>968</v>
      </c>
      <c r="EX93" s="154">
        <v>5545</v>
      </c>
      <c r="EY93" s="19" t="s">
        <v>1042</v>
      </c>
    </row>
    <row r="94" spans="1:155" s="19" customFormat="1" x14ac:dyDescent="0.2">
      <c r="A94" s="53">
        <v>0</v>
      </c>
      <c r="B94" s="53"/>
      <c r="C94" s="53">
        <f t="shared" si="59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358</v>
      </c>
      <c r="P94" s="15" t="s">
        <v>1309</v>
      </c>
      <c r="Q94" s="15">
        <v>90</v>
      </c>
      <c r="R94" s="16"/>
      <c r="S94" s="20" t="s">
        <v>1310</v>
      </c>
      <c r="T94" s="21">
        <v>1961</v>
      </c>
      <c r="U94" s="28" t="s">
        <v>126</v>
      </c>
      <c r="V94" s="21">
        <v>1985</v>
      </c>
      <c r="W94" s="25"/>
      <c r="X94" s="21"/>
      <c r="Y94" s="28" t="s">
        <v>1224</v>
      </c>
      <c r="Z94" s="21">
        <f t="shared" si="60"/>
        <v>33</v>
      </c>
      <c r="AA94" s="25" t="s">
        <v>129</v>
      </c>
      <c r="AB94" s="21" t="s">
        <v>121</v>
      </c>
      <c r="AC94" s="21"/>
      <c r="AE94" s="90" t="s">
        <v>377</v>
      </c>
      <c r="AF94" s="82"/>
      <c r="CO94" s="263" t="e">
        <f t="shared" si="58"/>
        <v>#N/A</v>
      </c>
      <c r="CP94" s="192" t="str">
        <f t="shared" si="61"/>
        <v>Di Maria Marcello</v>
      </c>
      <c r="CR94" s="19">
        <f t="shared" si="62"/>
        <v>33</v>
      </c>
      <c r="CS94" s="19" t="str">
        <f t="shared" si="63"/>
        <v>D</v>
      </c>
      <c r="CT94" s="260" t="e">
        <f t="shared" si="56"/>
        <v>#N/A</v>
      </c>
      <c r="CU94" s="222">
        <v>8585</v>
      </c>
      <c r="CV94" s="125">
        <v>742</v>
      </c>
      <c r="CW94" s="33">
        <f t="shared" si="74"/>
        <v>8</v>
      </c>
      <c r="CX94" s="83" t="str">
        <f t="shared" si="75"/>
        <v>Konstrukteur 8 / Fachplaner 8 / Gruppenchef 8</v>
      </c>
      <c r="CY94" s="125"/>
      <c r="CZ94" s="33"/>
      <c r="DA94" s="83"/>
      <c r="DB94" s="125"/>
      <c r="DC94" s="33"/>
      <c r="DD94" s="83"/>
      <c r="DE94" s="125"/>
      <c r="DF94" s="33"/>
      <c r="DG94" s="83"/>
      <c r="DH94" s="125"/>
      <c r="DI94" s="33"/>
      <c r="DJ94" s="83"/>
      <c r="DK94" s="20"/>
      <c r="DL94" s="125"/>
      <c r="DM94" s="33"/>
      <c r="DN94" s="83"/>
      <c r="DS94" s="19">
        <f t="shared" si="64"/>
        <v>8585</v>
      </c>
      <c r="DT94" s="153">
        <v>6</v>
      </c>
      <c r="DU94" s="19">
        <v>0</v>
      </c>
      <c r="DV94" s="19" t="s">
        <v>965</v>
      </c>
      <c r="EX94" s="154">
        <v>7637</v>
      </c>
      <c r="EY94" s="19" t="s">
        <v>1042</v>
      </c>
    </row>
    <row r="95" spans="1:155" s="19" customFormat="1" x14ac:dyDescent="0.2">
      <c r="A95" s="53">
        <v>0</v>
      </c>
      <c r="B95" s="53"/>
      <c r="C95" s="53">
        <f t="shared" si="59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1140</v>
      </c>
      <c r="P95" s="15" t="s">
        <v>487</v>
      </c>
      <c r="Q95" s="15">
        <v>91</v>
      </c>
      <c r="R95" s="16"/>
      <c r="S95" s="20" t="s">
        <v>145</v>
      </c>
      <c r="T95" s="21">
        <v>1970</v>
      </c>
      <c r="U95" s="28" t="s">
        <v>126</v>
      </c>
      <c r="V95" s="21">
        <v>1988</v>
      </c>
      <c r="W95" s="25" t="s">
        <v>1215</v>
      </c>
      <c r="X95" s="21">
        <v>2017</v>
      </c>
      <c r="Y95" s="28" t="s">
        <v>1224</v>
      </c>
      <c r="Z95" s="21">
        <f t="shared" si="60"/>
        <v>30</v>
      </c>
      <c r="AA95" s="25" t="s">
        <v>129</v>
      </c>
      <c r="AB95" s="21" t="s">
        <v>121</v>
      </c>
      <c r="AC95" s="21"/>
      <c r="AE95" s="90" t="s">
        <v>377</v>
      </c>
      <c r="AF95" s="82"/>
      <c r="CO95" s="19" t="str">
        <f t="shared" si="58"/>
        <v/>
      </c>
      <c r="CP95" s="19" t="str">
        <f t="shared" si="61"/>
        <v>Bucher Oliver</v>
      </c>
      <c r="CR95" s="19">
        <f t="shared" si="62"/>
        <v>30</v>
      </c>
      <c r="CS95" s="19" t="str">
        <f t="shared" si="63"/>
        <v>D</v>
      </c>
      <c r="CT95" s="260" t="str">
        <f t="shared" si="56"/>
        <v>D</v>
      </c>
      <c r="CU95" s="154">
        <v>7641</v>
      </c>
      <c r="CV95" s="125">
        <v>741</v>
      </c>
      <c r="CW95" s="33">
        <f t="shared" si="74"/>
        <v>7</v>
      </c>
      <c r="CX95" s="83" t="str">
        <f t="shared" si="75"/>
        <v>Konstrukteur 7 / Fachplaner 7 / Gruppenchef 7</v>
      </c>
      <c r="CY95" s="125">
        <v>741</v>
      </c>
      <c r="CZ95" s="33">
        <f t="shared" si="72"/>
        <v>7</v>
      </c>
      <c r="DA95" s="83" t="str">
        <f t="shared" si="73"/>
        <v>Konstrukteur 7 / Fachplaner 7 / Gruppenchef 7</v>
      </c>
      <c r="DB95" s="125">
        <v>741</v>
      </c>
      <c r="DC95" s="33">
        <f t="shared" si="54"/>
        <v>7</v>
      </c>
      <c r="DD95" s="83" t="str">
        <f t="shared" si="55"/>
        <v>Konstrukteur 7 / Fachplaner 7 / Gruppenchef 7</v>
      </c>
      <c r="DE95" s="125">
        <v>741</v>
      </c>
      <c r="DF95" s="33">
        <f t="shared" si="66"/>
        <v>7</v>
      </c>
      <c r="DG95" s="83" t="str">
        <f t="shared" si="67"/>
        <v>Konstrukteur 7 / Fachplaner 7 / Gruppenchef 7</v>
      </c>
      <c r="DH95" s="125">
        <v>741</v>
      </c>
      <c r="DI95" s="33">
        <f t="shared" si="68"/>
        <v>7</v>
      </c>
      <c r="DJ95" s="83" t="str">
        <f t="shared" si="69"/>
        <v>Konstrukteur 7 / Fachplaner 7 / Gruppenchef 7</v>
      </c>
      <c r="DK95" s="20"/>
      <c r="DL95" s="125">
        <v>742</v>
      </c>
      <c r="DM95" s="33">
        <f t="shared" si="70"/>
        <v>8</v>
      </c>
      <c r="DN95" s="83" t="str">
        <f t="shared" si="71"/>
        <v>Konstrukteur 8 / Fachplaner 8 / Gruppenchef 8</v>
      </c>
      <c r="DS95" s="19">
        <f t="shared" si="64"/>
        <v>7641</v>
      </c>
      <c r="DT95" s="153">
        <v>6</v>
      </c>
      <c r="DU95" s="19">
        <v>0</v>
      </c>
      <c r="DV95" s="19" t="s">
        <v>965</v>
      </c>
      <c r="EX95" s="154">
        <v>5639</v>
      </c>
      <c r="EY95" s="19" t="s">
        <v>142</v>
      </c>
    </row>
    <row r="96" spans="1:155" s="19" customFormat="1" x14ac:dyDescent="0.2">
      <c r="A96" s="53">
        <v>0</v>
      </c>
      <c r="B96" s="53"/>
      <c r="C96" s="53">
        <f t="shared" si="59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488</v>
      </c>
      <c r="Q96" s="15">
        <v>92</v>
      </c>
      <c r="R96" s="16"/>
      <c r="S96" s="20" t="s">
        <v>144</v>
      </c>
      <c r="T96" s="21">
        <v>1968</v>
      </c>
      <c r="U96" s="28" t="s">
        <v>126</v>
      </c>
      <c r="V96" s="21">
        <v>1989</v>
      </c>
      <c r="W96" s="25"/>
      <c r="X96" s="21"/>
      <c r="Y96" s="28" t="s">
        <v>940</v>
      </c>
      <c r="Z96" s="21">
        <f t="shared" si="60"/>
        <v>29</v>
      </c>
      <c r="AA96" s="25" t="s">
        <v>939</v>
      </c>
      <c r="AB96" s="21" t="s">
        <v>121</v>
      </c>
      <c r="AC96" s="21"/>
      <c r="AE96" s="90" t="s">
        <v>375</v>
      </c>
      <c r="AF96" s="82"/>
      <c r="CO96" s="19" t="str">
        <f t="shared" si="58"/>
        <v/>
      </c>
      <c r="CP96" s="19" t="str">
        <f t="shared" si="61"/>
        <v>Hagen Stefan</v>
      </c>
      <c r="CR96" s="19">
        <f t="shared" si="62"/>
        <v>29</v>
      </c>
      <c r="CS96" s="19" t="str">
        <f t="shared" si="63"/>
        <v>D</v>
      </c>
      <c r="CT96" s="260" t="str">
        <f t="shared" si="56"/>
        <v>D</v>
      </c>
      <c r="CU96" s="154">
        <v>6741</v>
      </c>
      <c r="CV96" s="125">
        <v>741</v>
      </c>
      <c r="CW96" s="33">
        <f t="shared" si="74"/>
        <v>7</v>
      </c>
      <c r="CX96" s="83" t="str">
        <f t="shared" si="75"/>
        <v>Konstrukteur 7 / Fachplaner 7 / Gruppenchef 7</v>
      </c>
      <c r="CY96" s="125">
        <v>741</v>
      </c>
      <c r="CZ96" s="33">
        <f t="shared" si="72"/>
        <v>7</v>
      </c>
      <c r="DA96" s="83" t="str">
        <f t="shared" si="73"/>
        <v>Konstrukteur 7 / Fachplaner 7 / Gruppenchef 7</v>
      </c>
      <c r="DB96" s="125">
        <v>741</v>
      </c>
      <c r="DC96" s="33">
        <f t="shared" si="54"/>
        <v>7</v>
      </c>
      <c r="DD96" s="83" t="str">
        <f t="shared" si="55"/>
        <v>Konstrukteur 7 / Fachplaner 7 / Gruppenchef 7</v>
      </c>
      <c r="DE96" s="125">
        <v>741</v>
      </c>
      <c r="DF96" s="33">
        <f t="shared" si="66"/>
        <v>7</v>
      </c>
      <c r="DG96" s="83" t="str">
        <f t="shared" si="67"/>
        <v>Konstrukteur 7 / Fachplaner 7 / Gruppenchef 7</v>
      </c>
      <c r="DH96" s="125">
        <v>741</v>
      </c>
      <c r="DI96" s="33">
        <f t="shared" si="68"/>
        <v>7</v>
      </c>
      <c r="DJ96" s="83" t="str">
        <f t="shared" si="69"/>
        <v>Konstrukteur 7 / Fachplaner 7 / Gruppenchef 7</v>
      </c>
      <c r="DK96" s="20"/>
      <c r="DL96" s="125">
        <v>742</v>
      </c>
      <c r="DM96" s="33">
        <f t="shared" si="70"/>
        <v>8</v>
      </c>
      <c r="DN96" s="83" t="str">
        <f t="shared" si="71"/>
        <v>Konstrukteur 8 / Fachplaner 8 / Gruppenchef 8</v>
      </c>
      <c r="DS96" s="19">
        <f t="shared" si="64"/>
        <v>6741</v>
      </c>
      <c r="DT96" s="153">
        <v>6</v>
      </c>
      <c r="DU96" s="19">
        <v>0</v>
      </c>
      <c r="DV96" s="19" t="s">
        <v>965</v>
      </c>
      <c r="EX96" s="154">
        <v>5636</v>
      </c>
      <c r="EY96" s="19" t="s">
        <v>142</v>
      </c>
    </row>
    <row r="97" spans="1:155" s="19" customFormat="1" x14ac:dyDescent="0.2">
      <c r="A97" s="53">
        <v>0</v>
      </c>
      <c r="B97" s="53">
        <v>1</v>
      </c>
      <c r="C97" s="53">
        <f>IF(Z97&gt;=10,1,0)</f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492</v>
      </c>
      <c r="Q97" s="15">
        <v>93</v>
      </c>
      <c r="R97" s="16"/>
      <c r="S97" s="20" t="s">
        <v>143</v>
      </c>
      <c r="T97" s="21">
        <v>1968</v>
      </c>
      <c r="U97" s="28" t="s">
        <v>128</v>
      </c>
      <c r="V97" s="21">
        <v>1989</v>
      </c>
      <c r="W97" s="25"/>
      <c r="X97" s="21"/>
      <c r="Y97" s="28"/>
      <c r="Z97" s="21">
        <f>$AD$3-V97</f>
        <v>29</v>
      </c>
      <c r="AA97" s="25" t="s">
        <v>710</v>
      </c>
      <c r="AB97" s="21" t="s">
        <v>121</v>
      </c>
      <c r="AC97" s="21"/>
      <c r="AE97" s="187" t="s">
        <v>377</v>
      </c>
      <c r="AF97" s="82"/>
      <c r="CO97" s="262" t="str">
        <f t="shared" si="58"/>
        <v>anders</v>
      </c>
      <c r="CP97" s="19" t="str">
        <f>+S97</f>
        <v>Nicolosi Lucia</v>
      </c>
      <c r="CR97" s="19">
        <f>+Z97</f>
        <v>29</v>
      </c>
      <c r="CS97" s="19" t="str">
        <f>+AB97</f>
        <v>D</v>
      </c>
      <c r="CT97" s="260" t="str">
        <f t="shared" si="56"/>
        <v xml:space="preserve"> E/D </v>
      </c>
      <c r="CU97" s="154">
        <v>7637</v>
      </c>
      <c r="CV97" s="125">
        <v>741</v>
      </c>
      <c r="CW97" s="33">
        <f t="shared" si="74"/>
        <v>7</v>
      </c>
      <c r="CX97" s="83" t="str">
        <f t="shared" si="75"/>
        <v>Konstrukteur 7 / Fachplaner 7 / Gruppenchef 7</v>
      </c>
      <c r="CY97" s="125">
        <v>741</v>
      </c>
      <c r="CZ97" s="33">
        <f>VLOOKUP($CY97,Funktionsbezeichnungen,3,0)</f>
        <v>7</v>
      </c>
      <c r="DA97" s="83" t="str">
        <f>VLOOKUP($CY97,Funktionsbezeichnungen,2,0)</f>
        <v>Konstrukteur 7 / Fachplaner 7 / Gruppenchef 7</v>
      </c>
      <c r="DB97" s="125">
        <v>741</v>
      </c>
      <c r="DC97" s="33">
        <f>VLOOKUP($DB97,Funktionsbezeichnungen,3,0)</f>
        <v>7</v>
      </c>
      <c r="DD97" s="83" t="str">
        <f>VLOOKUP($DB97,Funktionsbezeichnungen,2,0)</f>
        <v>Konstrukteur 7 / Fachplaner 7 / Gruppenchef 7</v>
      </c>
      <c r="DE97" s="125">
        <v>741</v>
      </c>
      <c r="DF97" s="33">
        <f>VLOOKUP($DE97,Funktionsbezeichnungen,3,0)</f>
        <v>7</v>
      </c>
      <c r="DG97" s="83" t="str">
        <f>VLOOKUP($DE97,Funktionsbezeichnungen,2,0)</f>
        <v>Konstrukteur 7 / Fachplaner 7 / Gruppenchef 7</v>
      </c>
      <c r="DH97" s="125">
        <v>741</v>
      </c>
      <c r="DI97" s="33">
        <f>VLOOKUP($DH97,Funktionsbezeichnungen,3,0)</f>
        <v>7</v>
      </c>
      <c r="DJ97" s="83" t="str">
        <f>VLOOKUP($DH97,Funktionsbezeichnungen,2,0)</f>
        <v>Konstrukteur 7 / Fachplaner 7 / Gruppenchef 7</v>
      </c>
      <c r="DK97" s="20"/>
      <c r="DL97" s="125">
        <v>741</v>
      </c>
      <c r="DM97" s="33">
        <f>VLOOKUP($DL97,Funktionsbezeichnungen,3,0)</f>
        <v>7</v>
      </c>
      <c r="DN97" s="83" t="str">
        <f>VLOOKUP($DL97,Funktionsbezeichnungen,2,0)</f>
        <v>Konstrukteur 7 / Fachplaner 7 / Gruppenchef 7</v>
      </c>
      <c r="DS97" s="19">
        <f>+CU97</f>
        <v>7637</v>
      </c>
      <c r="DT97" s="153">
        <v>6</v>
      </c>
      <c r="DU97" s="19">
        <v>0</v>
      </c>
      <c r="DV97" s="19" t="s">
        <v>965</v>
      </c>
      <c r="EX97" s="154">
        <v>9661</v>
      </c>
      <c r="EY97" s="19" t="s">
        <v>142</v>
      </c>
    </row>
    <row r="98" spans="1:155" s="19" customFormat="1" x14ac:dyDescent="0.2">
      <c r="A98" s="53">
        <v>0</v>
      </c>
      <c r="B98" s="53"/>
      <c r="C98" s="53">
        <f t="shared" si="59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359</v>
      </c>
      <c r="P98" s="15" t="s">
        <v>489</v>
      </c>
      <c r="Q98" s="15">
        <v>94</v>
      </c>
      <c r="R98" s="16"/>
      <c r="S98" s="20" t="s">
        <v>146</v>
      </c>
      <c r="T98" s="21">
        <v>1970</v>
      </c>
      <c r="U98" s="28" t="s">
        <v>126</v>
      </c>
      <c r="V98" s="21">
        <v>1991</v>
      </c>
      <c r="W98" s="25"/>
      <c r="X98" s="21"/>
      <c r="Y98" s="28"/>
      <c r="Z98" s="21">
        <f t="shared" si="60"/>
        <v>27</v>
      </c>
      <c r="AA98" s="25" t="s">
        <v>129</v>
      </c>
      <c r="AB98" s="21" t="s">
        <v>121</v>
      </c>
      <c r="AC98" s="21"/>
      <c r="AE98" s="90" t="s">
        <v>394</v>
      </c>
      <c r="AF98" s="82"/>
      <c r="CO98" s="19" t="str">
        <f t="shared" si="58"/>
        <v/>
      </c>
      <c r="CP98" s="19" t="str">
        <f t="shared" si="61"/>
        <v>Hardmeyer Christian</v>
      </c>
      <c r="CR98" s="19">
        <f t="shared" si="62"/>
        <v>27</v>
      </c>
      <c r="CS98" s="19" t="str">
        <f t="shared" si="63"/>
        <v>D</v>
      </c>
      <c r="CT98" s="260" t="str">
        <f t="shared" si="56"/>
        <v>D</v>
      </c>
      <c r="CU98" s="154">
        <v>9618</v>
      </c>
      <c r="CV98" s="125">
        <v>741</v>
      </c>
      <c r="CW98" s="33">
        <f t="shared" si="74"/>
        <v>7</v>
      </c>
      <c r="CX98" s="83" t="str">
        <f t="shared" si="75"/>
        <v>Konstrukteur 7 / Fachplaner 7 / Gruppenchef 7</v>
      </c>
      <c r="CY98" s="125">
        <v>741</v>
      </c>
      <c r="CZ98" s="33">
        <f t="shared" si="72"/>
        <v>7</v>
      </c>
      <c r="DA98" s="83" t="str">
        <f t="shared" si="73"/>
        <v>Konstrukteur 7 / Fachplaner 7 / Gruppenchef 7</v>
      </c>
      <c r="DB98" s="125">
        <v>741</v>
      </c>
      <c r="DC98" s="33">
        <f t="shared" si="54"/>
        <v>7</v>
      </c>
      <c r="DD98" s="83" t="str">
        <f t="shared" si="55"/>
        <v>Konstrukteur 7 / Fachplaner 7 / Gruppenchef 7</v>
      </c>
      <c r="DE98" s="125">
        <v>741</v>
      </c>
      <c r="DF98" s="33">
        <f t="shared" si="66"/>
        <v>7</v>
      </c>
      <c r="DG98" s="83" t="str">
        <f t="shared" si="67"/>
        <v>Konstrukteur 7 / Fachplaner 7 / Gruppenchef 7</v>
      </c>
      <c r="DH98" s="125">
        <v>741</v>
      </c>
      <c r="DI98" s="33">
        <f t="shared" si="68"/>
        <v>7</v>
      </c>
      <c r="DJ98" s="83" t="str">
        <f t="shared" si="69"/>
        <v>Konstrukteur 7 / Fachplaner 7 / Gruppenchef 7</v>
      </c>
      <c r="DK98" s="20"/>
      <c r="DL98" s="125">
        <v>742</v>
      </c>
      <c r="DM98" s="33">
        <f t="shared" si="70"/>
        <v>8</v>
      </c>
      <c r="DN98" s="83" t="str">
        <f t="shared" si="71"/>
        <v>Konstrukteur 8 / Fachplaner 8 / Gruppenchef 8</v>
      </c>
      <c r="DS98" s="19">
        <f t="shared" si="64"/>
        <v>9618</v>
      </c>
      <c r="DT98" s="153">
        <v>6</v>
      </c>
      <c r="DU98" s="19">
        <v>0</v>
      </c>
      <c r="DV98" s="19" t="s">
        <v>965</v>
      </c>
      <c r="EX98" s="154">
        <v>9664</v>
      </c>
      <c r="EY98" s="19" t="s">
        <v>142</v>
      </c>
    </row>
    <row r="99" spans="1:155" s="19" customFormat="1" x14ac:dyDescent="0.2">
      <c r="A99" s="53">
        <v>0</v>
      </c>
      <c r="B99" s="53"/>
      <c r="C99" s="53">
        <f t="shared" si="59"/>
        <v>1</v>
      </c>
      <c r="D99" s="55"/>
      <c r="E99" s="55"/>
      <c r="F99" s="56"/>
      <c r="G99" s="54"/>
      <c r="H99" s="54"/>
      <c r="I99" s="56">
        <v>1</v>
      </c>
      <c r="J99" s="54">
        <v>1</v>
      </c>
      <c r="K99" s="56"/>
      <c r="L99" s="56"/>
      <c r="M99" s="56"/>
      <c r="N99" s="58"/>
      <c r="O99" s="52" t="s">
        <v>1301</v>
      </c>
      <c r="P99" s="15" t="s">
        <v>490</v>
      </c>
      <c r="Q99" s="15">
        <v>95</v>
      </c>
      <c r="R99" s="16"/>
      <c r="S99" s="20" t="s">
        <v>148</v>
      </c>
      <c r="T99" s="21">
        <v>1970</v>
      </c>
      <c r="U99" s="28" t="s">
        <v>126</v>
      </c>
      <c r="V99" s="21">
        <v>1992</v>
      </c>
      <c r="W99" s="25"/>
      <c r="X99" s="21"/>
      <c r="Y99" s="28"/>
      <c r="Z99" s="21">
        <f t="shared" si="60"/>
        <v>26</v>
      </c>
      <c r="AA99" s="25" t="s">
        <v>129</v>
      </c>
      <c r="AB99" s="21" t="s">
        <v>121</v>
      </c>
      <c r="AC99" s="21"/>
      <c r="AE99" s="90" t="s">
        <v>421</v>
      </c>
      <c r="AF99" s="82"/>
      <c r="CO99" s="19" t="str">
        <f t="shared" si="58"/>
        <v/>
      </c>
      <c r="CP99" s="19" t="str">
        <f t="shared" si="61"/>
        <v>Wira Stephane</v>
      </c>
      <c r="CR99" s="19">
        <f t="shared" si="62"/>
        <v>26</v>
      </c>
      <c r="CS99" s="19" t="str">
        <f t="shared" si="63"/>
        <v>D</v>
      </c>
      <c r="CT99" s="260" t="str">
        <f t="shared" si="56"/>
        <v>D</v>
      </c>
      <c r="CU99" s="154">
        <v>9623</v>
      </c>
      <c r="CV99" s="125">
        <v>742</v>
      </c>
      <c r="CW99" s="33">
        <f t="shared" si="74"/>
        <v>8</v>
      </c>
      <c r="CX99" s="83" t="str">
        <f t="shared" si="75"/>
        <v>Konstrukteur 8 / Fachplaner 8 / Gruppenchef 8</v>
      </c>
      <c r="CY99" s="125">
        <v>742</v>
      </c>
      <c r="CZ99" s="33">
        <f t="shared" si="72"/>
        <v>8</v>
      </c>
      <c r="DA99" s="83" t="str">
        <f t="shared" si="73"/>
        <v>Konstrukteur 8 / Fachplaner 8 / Gruppenchef 8</v>
      </c>
      <c r="DB99" s="125">
        <v>742</v>
      </c>
      <c r="DC99" s="33">
        <f t="shared" si="54"/>
        <v>8</v>
      </c>
      <c r="DD99" s="83" t="str">
        <f t="shared" si="55"/>
        <v>Konstrukteur 8 / Fachplaner 8 / Gruppenchef 8</v>
      </c>
      <c r="DE99" s="125">
        <v>742</v>
      </c>
      <c r="DF99" s="33">
        <f t="shared" si="66"/>
        <v>8</v>
      </c>
      <c r="DG99" s="83" t="str">
        <f t="shared" si="67"/>
        <v>Konstrukteur 8 / Fachplaner 8 / Gruppenchef 8</v>
      </c>
      <c r="DH99" s="125">
        <v>742</v>
      </c>
      <c r="DI99" s="33">
        <f t="shared" si="68"/>
        <v>8</v>
      </c>
      <c r="DJ99" s="83" t="str">
        <f t="shared" si="69"/>
        <v>Konstrukteur 8 / Fachplaner 8 / Gruppenchef 8</v>
      </c>
      <c r="DK99" s="20"/>
      <c r="DL99" s="125">
        <v>742</v>
      </c>
      <c r="DM99" s="33">
        <f t="shared" si="70"/>
        <v>8</v>
      </c>
      <c r="DN99" s="83" t="str">
        <f t="shared" si="71"/>
        <v>Konstrukteur 8 / Fachplaner 8 / Gruppenchef 8</v>
      </c>
      <c r="DS99" s="19">
        <f t="shared" si="64"/>
        <v>9623</v>
      </c>
      <c r="DT99" s="153">
        <v>6</v>
      </c>
      <c r="DU99" s="19">
        <v>0</v>
      </c>
      <c r="DV99" s="19" t="s">
        <v>975</v>
      </c>
      <c r="EX99" s="154">
        <v>9688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59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568</v>
      </c>
      <c r="Q100" s="15">
        <v>96</v>
      </c>
      <c r="R100" s="16"/>
      <c r="S100" s="20" t="s">
        <v>569</v>
      </c>
      <c r="T100" s="21">
        <v>1973</v>
      </c>
      <c r="U100" s="28" t="s">
        <v>126</v>
      </c>
      <c r="V100" s="21">
        <v>1993</v>
      </c>
      <c r="W100" s="25"/>
      <c r="X100" s="21"/>
      <c r="Y100" s="28"/>
      <c r="Z100" s="21">
        <f t="shared" si="60"/>
        <v>25</v>
      </c>
      <c r="AA100" s="25" t="s">
        <v>129</v>
      </c>
      <c r="AB100" s="21" t="s">
        <v>121</v>
      </c>
      <c r="AC100" s="21"/>
      <c r="AE100" s="90" t="s">
        <v>377</v>
      </c>
      <c r="AF100" s="82"/>
      <c r="CO100" s="19" t="str">
        <f t="shared" si="58"/>
        <v/>
      </c>
      <c r="CP100" s="19" t="str">
        <f t="shared" si="61"/>
        <v>Heiniger Christoph</v>
      </c>
      <c r="CR100" s="19">
        <f t="shared" si="62"/>
        <v>25</v>
      </c>
      <c r="CS100" s="19" t="str">
        <f t="shared" si="63"/>
        <v>D</v>
      </c>
      <c r="CT100" s="260" t="str">
        <f t="shared" ref="CT100:CT132" si="76">VLOOKUP(CU100,Kategorie,2,0)</f>
        <v>D</v>
      </c>
      <c r="CU100" s="154">
        <v>4346</v>
      </c>
      <c r="CV100" s="125">
        <v>741</v>
      </c>
      <c r="CW100" s="33">
        <f t="shared" si="74"/>
        <v>7</v>
      </c>
      <c r="CX100" s="83" t="str">
        <f t="shared" si="75"/>
        <v>Konstrukteur 7 / Fachplaner 7 / Gruppenchef 7</v>
      </c>
      <c r="CY100" s="125">
        <v>741</v>
      </c>
      <c r="CZ100" s="33">
        <f t="shared" si="72"/>
        <v>7</v>
      </c>
      <c r="DA100" s="83" t="str">
        <f t="shared" si="73"/>
        <v>Konstrukteur 7 / Fachplaner 7 / Gruppenchef 7</v>
      </c>
      <c r="DB100" s="125">
        <v>741</v>
      </c>
      <c r="DC100" s="33">
        <f t="shared" si="54"/>
        <v>7</v>
      </c>
      <c r="DD100" s="83" t="str">
        <f t="shared" si="55"/>
        <v>Konstrukteur 7 / Fachplaner 7 / Gruppenchef 7</v>
      </c>
      <c r="DE100" s="125">
        <v>741</v>
      </c>
      <c r="DF100" s="33">
        <f t="shared" si="66"/>
        <v>7</v>
      </c>
      <c r="DG100" s="83" t="str">
        <f t="shared" si="67"/>
        <v>Konstrukteur 7 / Fachplaner 7 / Gruppenchef 7</v>
      </c>
      <c r="DH100" s="125">
        <v>741</v>
      </c>
      <c r="DI100" s="33">
        <f t="shared" si="68"/>
        <v>7</v>
      </c>
      <c r="DJ100" s="83" t="str">
        <f t="shared" si="69"/>
        <v>Konstrukteur 7 / Fachplaner 7 / Gruppenchef 7</v>
      </c>
      <c r="DK100" s="20"/>
      <c r="DL100" s="125">
        <v>742</v>
      </c>
      <c r="DM100" s="33">
        <f t="shared" si="70"/>
        <v>8</v>
      </c>
      <c r="DN100" s="83" t="str">
        <f t="shared" si="71"/>
        <v>Konstrukteur 8 / Fachplaner 8 / Gruppenchef 8</v>
      </c>
      <c r="DS100" s="19">
        <f t="shared" si="64"/>
        <v>4346</v>
      </c>
      <c r="DT100" s="153">
        <v>6</v>
      </c>
      <c r="DU100" s="19">
        <v>0</v>
      </c>
      <c r="DV100" s="19" t="s">
        <v>965</v>
      </c>
      <c r="EX100" s="154">
        <v>9687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>IF(Z101&gt;=10,1,0)</f>
        <v>1</v>
      </c>
      <c r="D101" s="55"/>
      <c r="E101" s="55"/>
      <c r="F101" s="56"/>
      <c r="G101" s="54"/>
      <c r="H101" s="54"/>
      <c r="I101" s="56">
        <v>1</v>
      </c>
      <c r="J101" s="54"/>
      <c r="K101" s="56"/>
      <c r="L101" s="56"/>
      <c r="M101" s="56"/>
      <c r="N101" s="58"/>
      <c r="O101" s="52" t="s">
        <v>358</v>
      </c>
      <c r="P101" s="15" t="s">
        <v>558</v>
      </c>
      <c r="Q101" s="15">
        <v>97</v>
      </c>
      <c r="R101" s="16"/>
      <c r="S101" s="20" t="s">
        <v>559</v>
      </c>
      <c r="T101" s="21">
        <v>1973</v>
      </c>
      <c r="U101" s="28" t="s">
        <v>560</v>
      </c>
      <c r="V101" s="21">
        <v>1994</v>
      </c>
      <c r="W101" s="25"/>
      <c r="X101" s="21"/>
      <c r="Y101" s="28"/>
      <c r="Z101" s="21">
        <f>$AD$3-V101</f>
        <v>24</v>
      </c>
      <c r="AA101" s="25" t="s">
        <v>235</v>
      </c>
      <c r="AB101" s="21" t="s">
        <v>121</v>
      </c>
      <c r="AC101" s="21"/>
      <c r="AE101" s="187" t="s">
        <v>378</v>
      </c>
      <c r="AF101" s="82"/>
      <c r="CO101" s="262" t="str">
        <f t="shared" si="58"/>
        <v>anders</v>
      </c>
      <c r="CP101" s="19" t="str">
        <f>+S101</f>
        <v>Enderlen Francois</v>
      </c>
      <c r="CR101" s="19">
        <f>+Z101</f>
        <v>24</v>
      </c>
      <c r="CS101" s="19" t="str">
        <f>+AB101</f>
        <v>D</v>
      </c>
      <c r="CT101" s="260" t="str">
        <f t="shared" si="76"/>
        <v>E</v>
      </c>
      <c r="CU101" s="154">
        <v>5636</v>
      </c>
      <c r="CV101" s="125">
        <v>741</v>
      </c>
      <c r="CW101" s="33">
        <f t="shared" si="74"/>
        <v>7</v>
      </c>
      <c r="CX101" s="83" t="str">
        <f t="shared" si="75"/>
        <v>Konstrukteur 7 / Fachplaner 7 / Gruppenchef 7</v>
      </c>
      <c r="CY101" s="125">
        <v>741</v>
      </c>
      <c r="CZ101" s="33">
        <f>VLOOKUP($CY101,Funktionsbezeichnungen,3,0)</f>
        <v>7</v>
      </c>
      <c r="DA101" s="83" t="str">
        <f>VLOOKUP($CY101,Funktionsbezeichnungen,2,0)</f>
        <v>Konstrukteur 7 / Fachplaner 7 / Gruppenchef 7</v>
      </c>
      <c r="DB101" s="125">
        <v>741</v>
      </c>
      <c r="DC101" s="33">
        <f>VLOOKUP($DB101,Funktionsbezeichnungen,3,0)</f>
        <v>7</v>
      </c>
      <c r="DD101" s="83" t="str">
        <f>VLOOKUP($DB101,Funktionsbezeichnungen,2,0)</f>
        <v>Konstrukteur 7 / Fachplaner 7 / Gruppenchef 7</v>
      </c>
      <c r="DE101" s="125">
        <v>741</v>
      </c>
      <c r="DF101" s="33">
        <f>VLOOKUP($DE101,Funktionsbezeichnungen,3,0)</f>
        <v>7</v>
      </c>
      <c r="DG101" s="83" t="str">
        <f>VLOOKUP($DE101,Funktionsbezeichnungen,2,0)</f>
        <v>Konstrukteur 7 / Fachplaner 7 / Gruppenchef 7</v>
      </c>
      <c r="DH101" s="125">
        <v>741</v>
      </c>
      <c r="DI101" s="33">
        <f>VLOOKUP($DH101,Funktionsbezeichnungen,3,0)</f>
        <v>7</v>
      </c>
      <c r="DJ101" s="83" t="str">
        <f>VLOOKUP($DH101,Funktionsbezeichnungen,2,0)</f>
        <v>Konstrukteur 7 / Fachplaner 7 / Gruppenchef 7</v>
      </c>
      <c r="DK101" s="20"/>
      <c r="DL101" s="125">
        <v>741</v>
      </c>
      <c r="DM101" s="33">
        <f>VLOOKUP($DL101,Funktionsbezeichnungen,3,0)</f>
        <v>7</v>
      </c>
      <c r="DN101" s="83" t="str">
        <f>VLOOKUP($DL101,Funktionsbezeichnungen,2,0)</f>
        <v>Konstrukteur 7 / Fachplaner 7 / Gruppenchef 7</v>
      </c>
      <c r="DS101" s="19">
        <f>+CU101</f>
        <v>5636</v>
      </c>
      <c r="DT101" s="153">
        <v>6</v>
      </c>
      <c r="DU101" s="19">
        <v>0</v>
      </c>
      <c r="DV101" s="19" t="s">
        <v>965</v>
      </c>
      <c r="EX101" s="154">
        <v>7702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 t="shared" si="59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493</v>
      </c>
      <c r="Q102" s="15">
        <v>98</v>
      </c>
      <c r="R102" s="16"/>
      <c r="S102" s="20" t="s">
        <v>294</v>
      </c>
      <c r="T102" s="21">
        <v>1976</v>
      </c>
      <c r="U102" s="28" t="s">
        <v>126</v>
      </c>
      <c r="V102" s="21">
        <v>1998</v>
      </c>
      <c r="W102" s="25"/>
      <c r="X102" s="21"/>
      <c r="Y102" s="28"/>
      <c r="Z102" s="21">
        <f t="shared" si="60"/>
        <v>20</v>
      </c>
      <c r="AA102" s="25" t="s">
        <v>129</v>
      </c>
      <c r="AB102" s="21" t="s">
        <v>121</v>
      </c>
      <c r="AC102" s="21"/>
      <c r="AE102" s="90" t="s">
        <v>377</v>
      </c>
      <c r="AF102" s="82"/>
      <c r="CO102" s="19" t="str">
        <f t="shared" si="58"/>
        <v/>
      </c>
      <c r="CP102" s="19" t="str">
        <f t="shared" si="61"/>
        <v>Humbel Sven</v>
      </c>
      <c r="CR102" s="19">
        <f t="shared" si="62"/>
        <v>20</v>
      </c>
      <c r="CS102" s="19" t="str">
        <f t="shared" si="63"/>
        <v>D</v>
      </c>
      <c r="CT102" s="260" t="str">
        <f t="shared" si="76"/>
        <v>D</v>
      </c>
      <c r="CU102" s="154">
        <v>9654</v>
      </c>
      <c r="CV102" s="125">
        <v>741</v>
      </c>
      <c r="CW102" s="33">
        <f t="shared" si="74"/>
        <v>7</v>
      </c>
      <c r="CX102" s="83" t="str">
        <f t="shared" si="75"/>
        <v>Konstrukteur 7 / Fachplaner 7 / Gruppenchef 7</v>
      </c>
      <c r="CY102" s="125">
        <v>741</v>
      </c>
      <c r="CZ102" s="33">
        <f t="shared" si="72"/>
        <v>7</v>
      </c>
      <c r="DA102" s="83" t="str">
        <f t="shared" si="73"/>
        <v>Konstrukteur 7 / Fachplaner 7 / Gruppenchef 7</v>
      </c>
      <c r="DB102" s="125">
        <v>741</v>
      </c>
      <c r="DC102" s="33">
        <f t="shared" si="54"/>
        <v>7</v>
      </c>
      <c r="DD102" s="83" t="str">
        <f t="shared" si="55"/>
        <v>Konstrukteur 7 / Fachplaner 7 / Gruppenchef 7</v>
      </c>
      <c r="DE102" s="125">
        <v>741</v>
      </c>
      <c r="DF102" s="33">
        <f t="shared" si="66"/>
        <v>7</v>
      </c>
      <c r="DG102" s="83" t="str">
        <f t="shared" si="67"/>
        <v>Konstrukteur 7 / Fachplaner 7 / Gruppenchef 7</v>
      </c>
      <c r="DH102" s="125">
        <v>741</v>
      </c>
      <c r="DI102" s="33">
        <f t="shared" si="68"/>
        <v>7</v>
      </c>
      <c r="DJ102" s="83" t="str">
        <f t="shared" si="69"/>
        <v>Konstrukteur 7 / Fachplaner 7 / Gruppenchef 7</v>
      </c>
      <c r="DK102" s="20"/>
      <c r="DL102" s="125">
        <v>742</v>
      </c>
      <c r="DM102" s="33">
        <f t="shared" si="70"/>
        <v>8</v>
      </c>
      <c r="DN102" s="83" t="str">
        <f t="shared" si="71"/>
        <v>Konstrukteur 8 / Fachplaner 8 / Gruppenchef 8</v>
      </c>
      <c r="DS102" s="19">
        <f t="shared" si="64"/>
        <v>9654</v>
      </c>
      <c r="DT102" s="153">
        <v>6</v>
      </c>
      <c r="DU102" s="19">
        <v>0</v>
      </c>
      <c r="DV102" s="19" t="s">
        <v>965</v>
      </c>
      <c r="EX102" s="222">
        <v>5641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1274</v>
      </c>
      <c r="Q103" s="15">
        <v>99</v>
      </c>
      <c r="R103" s="16"/>
      <c r="S103" s="20" t="s">
        <v>1275</v>
      </c>
      <c r="T103" s="21">
        <v>1960</v>
      </c>
      <c r="U103" s="28" t="s">
        <v>1276</v>
      </c>
      <c r="V103" s="21">
        <v>2001</v>
      </c>
      <c r="W103" s="25"/>
      <c r="X103" s="21"/>
      <c r="Y103" s="28"/>
      <c r="Z103" s="21">
        <f>$AD$3-V103</f>
        <v>17</v>
      </c>
      <c r="AA103" s="25" t="s">
        <v>139</v>
      </c>
      <c r="AB103" s="21" t="s">
        <v>121</v>
      </c>
      <c r="AC103" s="21"/>
      <c r="AE103" s="90" t="s">
        <v>377</v>
      </c>
      <c r="AF103" s="82"/>
      <c r="CO103" s="262" t="e">
        <f t="shared" si="58"/>
        <v>#N/A</v>
      </c>
      <c r="CP103" s="192" t="str">
        <f>+S103</f>
        <v>Widrig Daniel</v>
      </c>
      <c r="CQ103" s="192"/>
      <c r="CR103" s="192">
        <f>+Z103</f>
        <v>17</v>
      </c>
      <c r="CS103" s="192" t="str">
        <f>+AB103</f>
        <v>D</v>
      </c>
      <c r="CT103" s="260" t="e">
        <f t="shared" si="76"/>
        <v>#N/A</v>
      </c>
      <c r="CU103" s="222">
        <v>7711</v>
      </c>
      <c r="CV103" s="125">
        <v>741</v>
      </c>
      <c r="CW103" s="33">
        <f t="shared" si="74"/>
        <v>7</v>
      </c>
      <c r="CX103" s="83" t="str">
        <f t="shared" si="75"/>
        <v>Konstrukteur 7 / Fachplaner 7 / Gruppenchef 7</v>
      </c>
      <c r="CY103" s="125"/>
      <c r="CZ103" s="33"/>
      <c r="DA103" s="83"/>
      <c r="DB103" s="125"/>
      <c r="DC103" s="33"/>
      <c r="DD103" s="83"/>
      <c r="DE103" s="125"/>
      <c r="DF103" s="33"/>
      <c r="DG103" s="83"/>
      <c r="DH103" s="125"/>
      <c r="DI103" s="33"/>
      <c r="DJ103" s="83"/>
      <c r="DK103" s="20"/>
      <c r="DL103" s="33"/>
      <c r="DM103" s="33"/>
      <c r="DN103" s="83"/>
      <c r="DS103" s="19">
        <f>+CU103</f>
        <v>7711</v>
      </c>
      <c r="DT103" s="153">
        <v>6</v>
      </c>
      <c r="DU103" s="19">
        <v>0</v>
      </c>
      <c r="DV103" s="19" t="s">
        <v>965</v>
      </c>
      <c r="EX103" s="154">
        <v>9701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 t="shared" si="59"/>
        <v>1</v>
      </c>
      <c r="D104" s="55"/>
      <c r="E104" s="55"/>
      <c r="F104" s="56"/>
      <c r="G104" s="54"/>
      <c r="H104" s="54"/>
      <c r="I104" s="56">
        <v>1</v>
      </c>
      <c r="J104" s="54"/>
      <c r="K104" s="56"/>
      <c r="L104" s="56"/>
      <c r="M104" s="56"/>
      <c r="N104" s="58"/>
      <c r="O104" s="52" t="s">
        <v>361</v>
      </c>
      <c r="P104" s="15" t="s">
        <v>497</v>
      </c>
      <c r="Q104" s="15">
        <v>100</v>
      </c>
      <c r="R104" s="16"/>
      <c r="S104" s="20" t="s">
        <v>179</v>
      </c>
      <c r="T104" s="21">
        <v>1982</v>
      </c>
      <c r="U104" s="28" t="s">
        <v>235</v>
      </c>
      <c r="V104" s="21">
        <v>2002</v>
      </c>
      <c r="W104" s="25"/>
      <c r="X104" s="21"/>
      <c r="Y104" s="25"/>
      <c r="Z104" s="21">
        <f t="shared" si="60"/>
        <v>16</v>
      </c>
      <c r="AA104" s="25" t="s">
        <v>129</v>
      </c>
      <c r="AB104" s="21" t="s">
        <v>121</v>
      </c>
      <c r="AC104" s="21"/>
      <c r="AE104" s="187" t="s">
        <v>894</v>
      </c>
      <c r="AF104" s="82"/>
      <c r="CO104" s="19" t="str">
        <f t="shared" si="58"/>
        <v/>
      </c>
      <c r="CP104" s="19" t="str">
        <f t="shared" si="61"/>
        <v>Delmas Marc</v>
      </c>
      <c r="CR104" s="19">
        <f t="shared" si="62"/>
        <v>16</v>
      </c>
      <c r="CS104" s="19" t="str">
        <f t="shared" si="63"/>
        <v>D</v>
      </c>
      <c r="CT104" s="260" t="str">
        <f t="shared" si="76"/>
        <v>D</v>
      </c>
      <c r="CU104" s="154">
        <v>9660</v>
      </c>
      <c r="CV104" s="125">
        <v>742</v>
      </c>
      <c r="CW104" s="33">
        <f t="shared" si="74"/>
        <v>8</v>
      </c>
      <c r="CX104" s="83" t="str">
        <f t="shared" si="75"/>
        <v>Konstrukteur 8 / Fachplaner 8 / Gruppenchef 8</v>
      </c>
      <c r="CY104" s="125">
        <v>742</v>
      </c>
      <c r="CZ104" s="33">
        <f t="shared" si="72"/>
        <v>8</v>
      </c>
      <c r="DA104" s="83" t="str">
        <f t="shared" si="73"/>
        <v>Konstrukteur 8 / Fachplaner 8 / Gruppenchef 8</v>
      </c>
      <c r="DB104" s="125">
        <v>742</v>
      </c>
      <c r="DC104" s="33">
        <f t="shared" si="54"/>
        <v>8</v>
      </c>
      <c r="DD104" s="83" t="str">
        <f t="shared" si="55"/>
        <v>Konstrukteur 8 / Fachplaner 8 / Gruppenchef 8</v>
      </c>
      <c r="DE104" s="125">
        <v>741</v>
      </c>
      <c r="DF104" s="33">
        <f t="shared" si="66"/>
        <v>7</v>
      </c>
      <c r="DG104" s="83" t="str">
        <f t="shared" si="67"/>
        <v>Konstrukteur 7 / Fachplaner 7 / Gruppenchef 7</v>
      </c>
      <c r="DH104" s="125">
        <v>733</v>
      </c>
      <c r="DI104" s="33">
        <f t="shared" si="68"/>
        <v>6</v>
      </c>
      <c r="DJ104" s="83" t="str">
        <f t="shared" si="69"/>
        <v>Konstrukteur 6 / -planer 6 / Gruppenchef 6</v>
      </c>
      <c r="DK104" s="20"/>
      <c r="DL104" s="125">
        <v>733</v>
      </c>
      <c r="DM104" s="125">
        <f t="shared" si="70"/>
        <v>6</v>
      </c>
      <c r="DN104" s="83" t="str">
        <f t="shared" si="71"/>
        <v>Konstrukteur 6 / -planer 6 / Gruppenchef 6</v>
      </c>
      <c r="DS104" s="19">
        <f t="shared" si="64"/>
        <v>9660</v>
      </c>
      <c r="DT104" s="153">
        <v>6</v>
      </c>
      <c r="DU104" s="19">
        <v>0</v>
      </c>
      <c r="DV104" s="19" t="s">
        <v>965</v>
      </c>
      <c r="EX104" s="154">
        <v>9733</v>
      </c>
      <c r="EY104" s="19" t="s">
        <v>147</v>
      </c>
    </row>
    <row r="105" spans="1:155" s="19" customFormat="1" x14ac:dyDescent="0.2">
      <c r="A105" s="53">
        <v>0</v>
      </c>
      <c r="B105" s="53">
        <v>1</v>
      </c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358</v>
      </c>
      <c r="P105" s="15" t="s">
        <v>1116</v>
      </c>
      <c r="Q105" s="15">
        <v>101</v>
      </c>
      <c r="R105" s="16"/>
      <c r="S105" s="20" t="s">
        <v>1117</v>
      </c>
      <c r="T105" s="21">
        <v>1981</v>
      </c>
      <c r="U105" s="28" t="s">
        <v>239</v>
      </c>
      <c r="V105" s="21">
        <v>2002</v>
      </c>
      <c r="W105" s="25"/>
      <c r="X105" s="21"/>
      <c r="Y105" s="28"/>
      <c r="Z105" s="21">
        <f>$AD$3-V105</f>
        <v>16</v>
      </c>
      <c r="AA105" s="25" t="s">
        <v>239</v>
      </c>
      <c r="AB105" s="21" t="s">
        <v>121</v>
      </c>
      <c r="AC105" s="21"/>
      <c r="AE105" s="187" t="s">
        <v>378</v>
      </c>
      <c r="AF105" s="82"/>
      <c r="CO105" s="263" t="str">
        <f t="shared" si="58"/>
        <v>anders</v>
      </c>
      <c r="CP105" s="19" t="str">
        <f>+S105</f>
        <v>Iten Vanessa</v>
      </c>
      <c r="CQ105" s="259"/>
      <c r="CR105" s="19">
        <f>+Z105</f>
        <v>16</v>
      </c>
      <c r="CS105" s="19" t="str">
        <f>+AB105</f>
        <v>D</v>
      </c>
      <c r="CT105" s="260" t="str">
        <f t="shared" si="76"/>
        <v>E</v>
      </c>
      <c r="CU105" s="154">
        <v>9661</v>
      </c>
      <c r="CV105" s="125">
        <v>741</v>
      </c>
      <c r="CW105" s="33">
        <f t="shared" si="74"/>
        <v>7</v>
      </c>
      <c r="CX105" s="83" t="str">
        <f t="shared" si="75"/>
        <v>Konstrukteur 7 / Fachplaner 7 / Gruppenchef 7</v>
      </c>
      <c r="CY105" s="125">
        <v>733</v>
      </c>
      <c r="CZ105" s="33">
        <f>VLOOKUP($CY105,Funktionsbezeichnungen,3,0)</f>
        <v>6</v>
      </c>
      <c r="DA105" s="83" t="str">
        <f>VLOOKUP($CY105,Funktionsbezeichnungen,2,0)</f>
        <v>Konstrukteur 6 / -planer 6 / Gruppenchef 6</v>
      </c>
      <c r="DB105" s="125"/>
      <c r="DC105" s="33"/>
      <c r="DD105" s="83"/>
      <c r="DE105" s="125"/>
      <c r="DF105" s="33"/>
      <c r="DG105" s="83"/>
      <c r="DH105" s="125"/>
      <c r="DI105" s="33"/>
      <c r="DJ105" s="83"/>
      <c r="DK105" s="20"/>
      <c r="DL105" s="125"/>
      <c r="DM105" s="33"/>
      <c r="DN105" s="83"/>
      <c r="DS105" s="19">
        <f>+CU105</f>
        <v>9661</v>
      </c>
      <c r="DT105" s="153">
        <v>6</v>
      </c>
      <c r="DU105" s="19">
        <v>0</v>
      </c>
      <c r="DV105" s="19" t="s">
        <v>965</v>
      </c>
      <c r="EX105" s="154">
        <v>9715</v>
      </c>
      <c r="EY105" s="19" t="s">
        <v>147</v>
      </c>
    </row>
    <row r="106" spans="1:155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>
        <v>1</v>
      </c>
      <c r="F106" s="56"/>
      <c r="G106" s="54"/>
      <c r="H106" s="54"/>
      <c r="I106" s="56"/>
      <c r="J106" s="54"/>
      <c r="K106" s="56"/>
      <c r="L106" s="56"/>
      <c r="M106" s="56"/>
      <c r="N106" s="58"/>
      <c r="O106" s="52" t="s">
        <v>359</v>
      </c>
      <c r="P106" s="15" t="s">
        <v>1183</v>
      </c>
      <c r="Q106" s="15">
        <v>102</v>
      </c>
      <c r="R106" s="16"/>
      <c r="S106" s="20" t="s">
        <v>1184</v>
      </c>
      <c r="T106" s="21">
        <v>1982</v>
      </c>
      <c r="U106" s="28" t="s">
        <v>239</v>
      </c>
      <c r="V106" s="21">
        <v>2007</v>
      </c>
      <c r="W106" s="25" t="s">
        <v>1185</v>
      </c>
      <c r="X106" s="21">
        <v>2012</v>
      </c>
      <c r="Y106" s="28"/>
      <c r="Z106" s="21">
        <f>$AD$3-V106</f>
        <v>11</v>
      </c>
      <c r="AA106" s="25" t="s">
        <v>1300</v>
      </c>
      <c r="AB106" s="118" t="s">
        <v>121</v>
      </c>
      <c r="AC106" s="21"/>
      <c r="AE106" s="187" t="s">
        <v>378</v>
      </c>
      <c r="AF106" s="82"/>
      <c r="CO106" s="262" t="str">
        <f t="shared" si="58"/>
        <v>anders</v>
      </c>
      <c r="CP106" s="19" t="str">
        <f>+S106</f>
        <v>Schaub Anja</v>
      </c>
      <c r="CR106" s="19">
        <f>+Z106</f>
        <v>11</v>
      </c>
      <c r="CS106" s="19" t="str">
        <f>+AB106</f>
        <v>D</v>
      </c>
      <c r="CT106" s="260" t="str">
        <f t="shared" si="76"/>
        <v>E</v>
      </c>
      <c r="CU106" s="154">
        <v>9664</v>
      </c>
      <c r="CV106" s="125">
        <v>748</v>
      </c>
      <c r="CW106" s="33">
        <f t="shared" si="74"/>
        <v>6</v>
      </c>
      <c r="CX106" s="83" t="str">
        <f t="shared" si="75"/>
        <v>Geomatiker 6</v>
      </c>
      <c r="CY106" s="125">
        <v>733</v>
      </c>
      <c r="CZ106" s="33">
        <f>VLOOKUP($CY106,Funktionsbezeichnungen,3,0)</f>
        <v>6</v>
      </c>
      <c r="DA106" s="83" t="str">
        <f>VLOOKUP($CY106,Funktionsbezeichnungen,2,0)</f>
        <v>Konstrukteur 6 / -planer 6 / Gruppenchef 6</v>
      </c>
      <c r="DB106" s="125"/>
      <c r="DC106" s="33"/>
      <c r="DD106" s="83"/>
      <c r="DE106" s="125"/>
      <c r="DF106" s="33"/>
      <c r="DG106" s="83"/>
      <c r="DH106" s="125"/>
      <c r="DI106" s="33"/>
      <c r="DJ106" s="83"/>
      <c r="DK106" s="20"/>
      <c r="DL106" s="125"/>
      <c r="DM106" s="33"/>
      <c r="DN106" s="83"/>
      <c r="DS106" s="19">
        <f>+CU106</f>
        <v>9664</v>
      </c>
      <c r="DT106" s="153">
        <v>6</v>
      </c>
      <c r="DU106" s="19">
        <v>0</v>
      </c>
      <c r="DV106" s="19" t="s">
        <v>965</v>
      </c>
      <c r="EX106" s="154">
        <v>9726</v>
      </c>
      <c r="EY106" s="19" t="s">
        <v>147</v>
      </c>
    </row>
    <row r="107" spans="1:155" s="19" customFormat="1" x14ac:dyDescent="0.2">
      <c r="A107" s="53">
        <v>0</v>
      </c>
      <c r="B107" s="53"/>
      <c r="C107" s="53">
        <f>IF(Z107&gt;=10,1,0)</f>
        <v>1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1303</v>
      </c>
      <c r="P107" s="15" t="s">
        <v>499</v>
      </c>
      <c r="Q107" s="15">
        <v>103</v>
      </c>
      <c r="R107" s="42"/>
      <c r="S107" s="20" t="s">
        <v>250</v>
      </c>
      <c r="T107" s="21">
        <v>1987</v>
      </c>
      <c r="U107" s="28" t="s">
        <v>235</v>
      </c>
      <c r="V107" s="21">
        <v>2007</v>
      </c>
      <c r="W107" s="25"/>
      <c r="X107" s="21"/>
      <c r="Y107" s="25"/>
      <c r="Z107" s="21">
        <f>$AD$3-V107</f>
        <v>11</v>
      </c>
      <c r="AA107" s="25" t="s">
        <v>129</v>
      </c>
      <c r="AB107" s="118" t="s">
        <v>121</v>
      </c>
      <c r="AC107" s="21"/>
      <c r="AE107" s="90" t="s">
        <v>378</v>
      </c>
      <c r="AF107" s="82"/>
      <c r="CO107" s="262" t="str">
        <f t="shared" si="58"/>
        <v>anders</v>
      </c>
      <c r="CP107" s="19" t="str">
        <f>+S107</f>
        <v>Wernli Sebastian</v>
      </c>
      <c r="CR107" s="19">
        <f>+Z107</f>
        <v>11</v>
      </c>
      <c r="CS107" s="19" t="str">
        <f>+AB107</f>
        <v>D</v>
      </c>
      <c r="CT107" s="260" t="str">
        <f t="shared" si="76"/>
        <v>E</v>
      </c>
      <c r="CU107" s="154">
        <v>9687</v>
      </c>
      <c r="CV107" s="125">
        <v>741</v>
      </c>
      <c r="CW107" s="33">
        <f t="shared" si="74"/>
        <v>7</v>
      </c>
      <c r="CX107" s="83" t="str">
        <f t="shared" si="75"/>
        <v>Konstrukteur 7 / Fachplaner 7 / Gruppenchef 7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>
        <v>733</v>
      </c>
      <c r="DC107" s="33">
        <f>VLOOKUP($DB107,Funktionsbezeichnungen,3,0)</f>
        <v>6</v>
      </c>
      <c r="DD107" s="83" t="str">
        <f>VLOOKUP($DB107,Funktionsbezeichnungen,2,0)</f>
        <v>Konstrukteur 6 / -planer 6 / Gruppenchef 6</v>
      </c>
      <c r="DE107" s="125">
        <v>732</v>
      </c>
      <c r="DF107" s="33">
        <f>VLOOKUP($DE107,Funktionsbezeichnungen,3,0)</f>
        <v>5</v>
      </c>
      <c r="DG107" s="83" t="str">
        <f>VLOOKUP($DE107,Funktionsbezeichnungen,2,0)</f>
        <v>Konstrukteur 5 / -planer 5</v>
      </c>
      <c r="DH107" s="125">
        <v>732</v>
      </c>
      <c r="DI107" s="33">
        <f>VLOOKUP($DH107,Funktionsbezeichnungen,3,0)</f>
        <v>5</v>
      </c>
      <c r="DJ107" s="83" t="str">
        <f>VLOOKUP($DH107,Funktionsbezeichnungen,2,0)</f>
        <v>Konstrukteur 5 / -planer 5</v>
      </c>
      <c r="DK107" s="20"/>
      <c r="DL107" s="33">
        <v>732</v>
      </c>
      <c r="DM107" s="33">
        <f>VLOOKUP($DL107,Funktionsbezeichnungen,3,0)</f>
        <v>5</v>
      </c>
      <c r="DN107" s="83" t="str">
        <f>VLOOKUP($DL107,Funktionsbezeichnungen,2,0)</f>
        <v>Konstrukteur 5 / -planer 5</v>
      </c>
      <c r="DS107" s="19">
        <f>+CU107</f>
        <v>9687</v>
      </c>
      <c r="DT107" s="153">
        <v>6</v>
      </c>
      <c r="DU107" s="19">
        <v>0</v>
      </c>
      <c r="DV107" s="19" t="s">
        <v>964</v>
      </c>
      <c r="EX107" s="222">
        <v>9740</v>
      </c>
      <c r="EY107" s="19" t="s">
        <v>149</v>
      </c>
    </row>
    <row r="108" spans="1:155" s="19" customFormat="1" ht="27" x14ac:dyDescent="0.2">
      <c r="A108" s="218">
        <v>0</v>
      </c>
      <c r="B108" s="218"/>
      <c r="C108" s="218">
        <f>IF(Z108&gt;=10,1,0)</f>
        <v>0</v>
      </c>
      <c r="D108" s="219"/>
      <c r="E108" s="219">
        <v>1</v>
      </c>
      <c r="F108" s="220"/>
      <c r="G108" s="221"/>
      <c r="H108" s="221"/>
      <c r="I108" s="220"/>
      <c r="J108" s="221">
        <v>1</v>
      </c>
      <c r="K108" s="220"/>
      <c r="L108" s="220"/>
      <c r="M108" s="220"/>
      <c r="N108" s="211"/>
      <c r="O108" s="215" t="s">
        <v>1301</v>
      </c>
      <c r="P108" s="212" t="s">
        <v>1200</v>
      </c>
      <c r="Q108" s="15">
        <v>104</v>
      </c>
      <c r="R108" s="213"/>
      <c r="S108" s="20" t="s">
        <v>1201</v>
      </c>
      <c r="T108" s="118">
        <v>1985</v>
      </c>
      <c r="U108" s="120" t="s">
        <v>1202</v>
      </c>
      <c r="V108" s="118">
        <v>2009</v>
      </c>
      <c r="W108" s="214"/>
      <c r="X108" s="118"/>
      <c r="Y108" s="214"/>
      <c r="Z108" s="118">
        <f>$AD$3-V108</f>
        <v>9</v>
      </c>
      <c r="AA108" s="120" t="s">
        <v>129</v>
      </c>
      <c r="AB108" s="118" t="s">
        <v>121</v>
      </c>
      <c r="AC108" s="118"/>
      <c r="AD108" s="210"/>
      <c r="AE108" s="217" t="s">
        <v>377</v>
      </c>
      <c r="AF108" s="82"/>
      <c r="CO108" s="262" t="str">
        <f t="shared" si="58"/>
        <v>anders</v>
      </c>
      <c r="CP108" s="192" t="str">
        <f>+S108</f>
        <v>Grabherr Mathieu</v>
      </c>
      <c r="CR108" s="19">
        <f>+Z108</f>
        <v>9</v>
      </c>
      <c r="CS108" s="19" t="str">
        <f>+AB108</f>
        <v>D</v>
      </c>
      <c r="CT108" s="260" t="str">
        <f t="shared" si="76"/>
        <v>E</v>
      </c>
      <c r="CU108" s="222">
        <v>5641</v>
      </c>
      <c r="CV108" s="125">
        <v>741</v>
      </c>
      <c r="CW108" s="33">
        <f t="shared" si="74"/>
        <v>7</v>
      </c>
      <c r="CX108" s="83" t="str">
        <f t="shared" si="75"/>
        <v>Konstrukteur 7 / Fachplaner 7 / Gruppenchef 7</v>
      </c>
      <c r="CY108" s="125"/>
      <c r="CZ108" s="33"/>
      <c r="DA108" s="83"/>
      <c r="DB108" s="125"/>
      <c r="DC108" s="33"/>
      <c r="DD108" s="83"/>
      <c r="DE108" s="125"/>
      <c r="DF108" s="33"/>
      <c r="DG108" s="83"/>
      <c r="DH108" s="33"/>
      <c r="DI108" s="33"/>
      <c r="DJ108" s="83"/>
      <c r="DL108" s="33"/>
      <c r="DM108" s="33"/>
      <c r="DN108" s="83"/>
      <c r="DS108" s="19">
        <f>+CU108</f>
        <v>5641</v>
      </c>
      <c r="DT108" s="153">
        <v>6</v>
      </c>
      <c r="DU108" s="19">
        <v>0</v>
      </c>
      <c r="DV108" s="19" t="s">
        <v>965</v>
      </c>
      <c r="EX108" s="154">
        <v>6753</v>
      </c>
      <c r="EY108" s="19" t="s">
        <v>105</v>
      </c>
    </row>
    <row r="109" spans="1:155" s="19" customFormat="1" ht="15.75" x14ac:dyDescent="0.2">
      <c r="A109" s="53">
        <v>0</v>
      </c>
      <c r="B109" s="53">
        <v>1</v>
      </c>
      <c r="C109" s="53">
        <f>IF(Z109&gt;=10,1,0)</f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358</v>
      </c>
      <c r="P109" s="15" t="s">
        <v>905</v>
      </c>
      <c r="Q109" s="15">
        <v>105</v>
      </c>
      <c r="R109" s="42"/>
      <c r="S109" s="20" t="s">
        <v>906</v>
      </c>
      <c r="T109" s="21">
        <v>1990</v>
      </c>
      <c r="U109" s="28" t="s">
        <v>239</v>
      </c>
      <c r="V109" s="21">
        <v>2012</v>
      </c>
      <c r="W109" s="25" t="s">
        <v>1290</v>
      </c>
      <c r="X109" s="21">
        <v>2016</v>
      </c>
      <c r="Y109" s="25"/>
      <c r="Z109" s="21">
        <f>$AD$3-V109</f>
        <v>6</v>
      </c>
      <c r="AA109" s="25" t="s">
        <v>1291</v>
      </c>
      <c r="AB109" s="21" t="s">
        <v>1289</v>
      </c>
      <c r="AC109" s="21"/>
      <c r="AE109" s="90" t="s">
        <v>1211</v>
      </c>
      <c r="AF109" s="82"/>
      <c r="CO109" s="262" t="str">
        <f t="shared" si="58"/>
        <v>anders</v>
      </c>
      <c r="CP109" s="19" t="str">
        <f>+S109</f>
        <v>Zymeri Shaha</v>
      </c>
      <c r="CR109" s="19">
        <f>+Z109</f>
        <v>6</v>
      </c>
      <c r="CS109" s="19" t="str">
        <f>+AB109</f>
        <v xml:space="preserve"> D/E 4)</v>
      </c>
      <c r="CT109" s="260" t="str">
        <f t="shared" si="76"/>
        <v>F</v>
      </c>
      <c r="CU109" s="154">
        <v>9733</v>
      </c>
      <c r="CV109" s="125">
        <v>771</v>
      </c>
      <c r="CW109" s="33">
        <f t="shared" si="74"/>
        <v>7</v>
      </c>
      <c r="CX109" s="83" t="str">
        <f t="shared" si="75"/>
        <v>Projektingenieur 7 (Bau)</v>
      </c>
      <c r="CY109" s="125">
        <v>732</v>
      </c>
      <c r="CZ109" s="33">
        <f>VLOOKUP($CY109,Funktionsbezeichnungen,3,0)</f>
        <v>5</v>
      </c>
      <c r="DA109" s="83" t="str">
        <f>VLOOKUP($CY109,Funktionsbezeichnungen,2,0)</f>
        <v>Konstrukteur 5 / -planer 5</v>
      </c>
      <c r="DB109" s="125">
        <v>731</v>
      </c>
      <c r="DC109" s="33">
        <f>VLOOKUP($DB109,Funktionsbezeichnungen,3,0)</f>
        <v>4</v>
      </c>
      <c r="DD109" s="83" t="str">
        <f>VLOOKUP($DB109,Funktionsbezeichnungen,2,0)</f>
        <v>Konstrukteur 4 / -planer 4</v>
      </c>
      <c r="DE109" s="125"/>
      <c r="DF109" s="33"/>
      <c r="DG109" s="83"/>
      <c r="DH109" s="125"/>
      <c r="DI109" s="33"/>
      <c r="DJ109" s="83"/>
      <c r="DK109" s="20"/>
      <c r="DL109" s="33">
        <v>731</v>
      </c>
      <c r="DM109" s="33">
        <f>VLOOKUP($DL109,Funktionsbezeichnungen,3,0)</f>
        <v>4</v>
      </c>
      <c r="DN109" s="83" t="str">
        <f>VLOOKUP($DL109,Funktionsbezeichnungen,2,0)</f>
        <v>Konstrukteur 4 / -planer 4</v>
      </c>
      <c r="DS109" s="19">
        <f>+CU109</f>
        <v>9733</v>
      </c>
      <c r="DT109" s="153">
        <v>7</v>
      </c>
      <c r="DU109" s="19">
        <v>0</v>
      </c>
      <c r="DV109" s="19" t="s">
        <v>964</v>
      </c>
      <c r="EX109" s="154">
        <v>4245</v>
      </c>
      <c r="EY109" s="19" t="s">
        <v>121</v>
      </c>
    </row>
    <row r="110" spans="1:155" s="19" customFormat="1" x14ac:dyDescent="0.2">
      <c r="A110" s="53">
        <v>0</v>
      </c>
      <c r="B110" s="53"/>
      <c r="C110" s="53">
        <f t="shared" si="59"/>
        <v>1</v>
      </c>
      <c r="D110" s="55"/>
      <c r="E110" s="55"/>
      <c r="F110" s="56"/>
      <c r="G110" s="54"/>
      <c r="H110" s="54"/>
      <c r="I110" s="56">
        <v>1</v>
      </c>
      <c r="J110" s="54"/>
      <c r="K110" s="56"/>
      <c r="L110" s="56"/>
      <c r="M110" s="56"/>
      <c r="N110" s="58"/>
      <c r="O110" s="52" t="s">
        <v>358</v>
      </c>
      <c r="P110" s="15" t="s">
        <v>652</v>
      </c>
      <c r="Q110" s="15">
        <v>106</v>
      </c>
      <c r="R110" s="16"/>
      <c r="S110" s="20" t="s">
        <v>651</v>
      </c>
      <c r="T110" s="21">
        <v>1967</v>
      </c>
      <c r="U110" s="28" t="s">
        <v>653</v>
      </c>
      <c r="V110" s="21">
        <v>1988</v>
      </c>
      <c r="W110" s="25"/>
      <c r="X110" s="21"/>
      <c r="Y110" s="28"/>
      <c r="Z110" s="21">
        <f t="shared" si="60"/>
        <v>30</v>
      </c>
      <c r="AA110" s="25" t="s">
        <v>653</v>
      </c>
      <c r="AB110" s="21" t="s">
        <v>142</v>
      </c>
      <c r="AC110" s="21"/>
      <c r="AE110" s="187" t="s">
        <v>378</v>
      </c>
      <c r="AF110" s="82"/>
      <c r="CO110" s="19" t="str">
        <f t="shared" si="58"/>
        <v/>
      </c>
      <c r="CP110" s="19" t="str">
        <f t="shared" si="61"/>
        <v>Dettwiler Markus</v>
      </c>
      <c r="CR110" s="19">
        <f t="shared" si="62"/>
        <v>30</v>
      </c>
      <c r="CS110" s="19" t="str">
        <f t="shared" si="63"/>
        <v>E</v>
      </c>
      <c r="CT110" s="260" t="str">
        <f t="shared" si="76"/>
        <v>E</v>
      </c>
      <c r="CU110" s="154">
        <v>5639</v>
      </c>
      <c r="CV110" s="125">
        <v>741</v>
      </c>
      <c r="CW110" s="33">
        <f t="shared" si="74"/>
        <v>7</v>
      </c>
      <c r="CX110" s="83" t="str">
        <f t="shared" si="75"/>
        <v>Konstrukteur 7 / Fachplaner 7 / Gruppenchef 7</v>
      </c>
      <c r="CY110" s="125">
        <v>741</v>
      </c>
      <c r="CZ110" s="33">
        <f t="shared" si="72"/>
        <v>7</v>
      </c>
      <c r="DA110" s="83" t="str">
        <f t="shared" si="73"/>
        <v>Konstrukteur 7 / Fachplaner 7 / Gruppenchef 7</v>
      </c>
      <c r="DB110" s="125">
        <v>741</v>
      </c>
      <c r="DC110" s="33">
        <f t="shared" ref="DC110:DC135" si="77">VLOOKUP($DB110,Funktionsbezeichnungen,3,0)</f>
        <v>7</v>
      </c>
      <c r="DD110" s="83" t="str">
        <f t="shared" ref="DD110:DD135" si="78">VLOOKUP($DB110,Funktionsbezeichnungen,2,0)</f>
        <v>Konstrukteur 7 / Fachplaner 7 / Gruppenchef 7</v>
      </c>
      <c r="DE110" s="125">
        <v>741</v>
      </c>
      <c r="DF110" s="33">
        <f t="shared" si="66"/>
        <v>7</v>
      </c>
      <c r="DG110" s="83" t="str">
        <f t="shared" si="67"/>
        <v>Konstrukteur 7 / Fachplaner 7 / Gruppenchef 7</v>
      </c>
      <c r="DH110" s="125">
        <v>741</v>
      </c>
      <c r="DI110" s="33">
        <f t="shared" si="68"/>
        <v>7</v>
      </c>
      <c r="DJ110" s="83" t="str">
        <f t="shared" si="69"/>
        <v>Konstrukteur 7 / Fachplaner 7 / Gruppenchef 7</v>
      </c>
      <c r="DK110" s="20"/>
      <c r="DL110" s="125">
        <v>741</v>
      </c>
      <c r="DM110" s="33">
        <f t="shared" si="70"/>
        <v>7</v>
      </c>
      <c r="DN110" s="83" t="str">
        <f t="shared" si="71"/>
        <v>Konstrukteur 7 / Fachplaner 7 / Gruppenchef 7</v>
      </c>
      <c r="DS110" s="19">
        <f t="shared" si="64"/>
        <v>5639</v>
      </c>
      <c r="DT110" s="153">
        <v>6</v>
      </c>
      <c r="DU110" s="19">
        <v>0</v>
      </c>
      <c r="DV110" s="19" t="s">
        <v>965</v>
      </c>
      <c r="EX110" s="154">
        <v>4266</v>
      </c>
      <c r="EY110" s="19" t="s">
        <v>121</v>
      </c>
    </row>
    <row r="111" spans="1:155" s="19" customFormat="1" x14ac:dyDescent="0.2">
      <c r="A111" s="53">
        <v>0</v>
      </c>
      <c r="B111" s="53"/>
      <c r="C111" s="53">
        <f t="shared" si="59"/>
        <v>1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556</v>
      </c>
      <c r="Q111" s="15">
        <v>107</v>
      </c>
      <c r="R111" s="42"/>
      <c r="S111" s="20" t="s">
        <v>557</v>
      </c>
      <c r="T111" s="21">
        <v>1987</v>
      </c>
      <c r="U111" s="28" t="s">
        <v>235</v>
      </c>
      <c r="V111" s="21">
        <v>2008</v>
      </c>
      <c r="W111" s="25"/>
      <c r="X111" s="21"/>
      <c r="Y111" s="25"/>
      <c r="Z111" s="21">
        <f t="shared" si="60"/>
        <v>10</v>
      </c>
      <c r="AA111" s="25" t="s">
        <v>235</v>
      </c>
      <c r="AB111" s="21" t="s">
        <v>142</v>
      </c>
      <c r="AC111" s="21"/>
      <c r="AE111" s="90" t="s">
        <v>378</v>
      </c>
      <c r="AF111" s="82"/>
      <c r="CO111" s="19" t="str">
        <f t="shared" si="58"/>
        <v/>
      </c>
      <c r="CP111" s="19" t="str">
        <f t="shared" si="61"/>
        <v>Breiter Michael</v>
      </c>
      <c r="CR111" s="19">
        <f t="shared" si="62"/>
        <v>10</v>
      </c>
      <c r="CS111" s="19" t="str">
        <f t="shared" si="63"/>
        <v>E</v>
      </c>
      <c r="CT111" s="260" t="str">
        <f t="shared" si="76"/>
        <v>E</v>
      </c>
      <c r="CU111" s="154">
        <v>7702</v>
      </c>
      <c r="CV111" s="125">
        <v>733</v>
      </c>
      <c r="CW111" s="33">
        <f t="shared" si="74"/>
        <v>6</v>
      </c>
      <c r="CX111" s="83" t="str">
        <f t="shared" si="75"/>
        <v>Konstrukteur 6 / -planer 6 / Gruppenchef 6</v>
      </c>
      <c r="CY111" s="125">
        <v>733</v>
      </c>
      <c r="CZ111" s="33">
        <f t="shared" si="72"/>
        <v>6</v>
      </c>
      <c r="DA111" s="83" t="str">
        <f t="shared" si="73"/>
        <v>Konstrukteur 6 / -planer 6 / Gruppenchef 6</v>
      </c>
      <c r="DB111" s="125"/>
      <c r="DC111" s="33"/>
      <c r="DD111" s="83"/>
      <c r="DE111" s="125">
        <v>732</v>
      </c>
      <c r="DF111" s="33">
        <f>VLOOKUP($DE111,Funktionsbezeichnungen,3,0)</f>
        <v>5</v>
      </c>
      <c r="DG111" s="83" t="str">
        <f>VLOOKUP($DE111,Funktionsbezeichnungen,2,0)</f>
        <v>Konstrukteur 5 / -planer 5</v>
      </c>
      <c r="DH111" s="33">
        <v>732</v>
      </c>
      <c r="DI111" s="33">
        <f>VLOOKUP($DH111,Funktionsbezeichnungen,3,0)</f>
        <v>5</v>
      </c>
      <c r="DJ111" s="83" t="str">
        <f>VLOOKUP($DH111,Funktionsbezeichnungen,2,0)</f>
        <v>Konstrukteur 5 / -planer 5</v>
      </c>
      <c r="DL111" s="33">
        <v>732</v>
      </c>
      <c r="DM111" s="33">
        <f t="shared" ref="DM111:DM132" si="79">VLOOKUP($DL111,Funktionsbezeichnungen,3,0)</f>
        <v>5</v>
      </c>
      <c r="DN111" s="83" t="str">
        <f t="shared" ref="DN111:DN132" si="80">VLOOKUP($DL111,Funktionsbezeichnungen,2,0)</f>
        <v>Konstrukteur 5 / -planer 5</v>
      </c>
      <c r="DS111" s="19">
        <f t="shared" si="64"/>
        <v>7702</v>
      </c>
      <c r="DT111" s="153">
        <v>6</v>
      </c>
      <c r="DU111" s="19">
        <v>0</v>
      </c>
      <c r="DV111" s="19" t="s">
        <v>964</v>
      </c>
      <c r="EX111" s="154">
        <v>4216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59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1140</v>
      </c>
      <c r="P112" s="15" t="s">
        <v>524</v>
      </c>
      <c r="Q112" s="15">
        <v>108</v>
      </c>
      <c r="R112" s="42"/>
      <c r="S112" s="20" t="s">
        <v>283</v>
      </c>
      <c r="T112" s="21">
        <v>1988</v>
      </c>
      <c r="U112" s="28" t="s">
        <v>235</v>
      </c>
      <c r="V112" s="21">
        <v>2010</v>
      </c>
      <c r="W112" s="25"/>
      <c r="X112" s="21"/>
      <c r="Y112" s="25"/>
      <c r="Z112" s="21">
        <f t="shared" si="60"/>
        <v>8</v>
      </c>
      <c r="AA112" s="25" t="s">
        <v>235</v>
      </c>
      <c r="AB112" s="21" t="s">
        <v>142</v>
      </c>
      <c r="AC112" s="21"/>
      <c r="AE112" s="90" t="s">
        <v>378</v>
      </c>
      <c r="AF112" s="82"/>
      <c r="CO112" s="19" t="str">
        <f t="shared" si="58"/>
        <v/>
      </c>
      <c r="CP112" s="19" t="str">
        <f t="shared" si="61"/>
        <v>Niederberger Benjamin</v>
      </c>
      <c r="CR112" s="19">
        <f t="shared" si="62"/>
        <v>8</v>
      </c>
      <c r="CS112" s="19" t="str">
        <f t="shared" si="63"/>
        <v>E</v>
      </c>
      <c r="CT112" s="260" t="str">
        <f t="shared" si="76"/>
        <v>E</v>
      </c>
      <c r="CU112" s="154">
        <v>9701</v>
      </c>
      <c r="CV112" s="125">
        <v>733</v>
      </c>
      <c r="CW112" s="33">
        <f t="shared" si="74"/>
        <v>6</v>
      </c>
      <c r="CX112" s="83" t="str">
        <f t="shared" si="75"/>
        <v>Konstrukteur 6 / -planer 6 / Gruppenchef 6</v>
      </c>
      <c r="CY112" s="125">
        <v>733</v>
      </c>
      <c r="CZ112" s="33">
        <f t="shared" si="72"/>
        <v>6</v>
      </c>
      <c r="DA112" s="83" t="str">
        <f t="shared" si="73"/>
        <v>Konstrukteur 6 / -planer 6 / Gruppenchef 6</v>
      </c>
      <c r="DB112" s="125">
        <v>732</v>
      </c>
      <c r="DC112" s="33">
        <f t="shared" si="77"/>
        <v>5</v>
      </c>
      <c r="DD112" s="83" t="str">
        <f t="shared" si="78"/>
        <v>Konstrukteur 5 / -planer 5</v>
      </c>
      <c r="DE112" s="125">
        <v>731</v>
      </c>
      <c r="DF112" s="33">
        <f t="shared" ref="DF112:DF132" si="81">VLOOKUP($DE112,Funktionsbezeichnungen,3,0)</f>
        <v>4</v>
      </c>
      <c r="DG112" s="83" t="str">
        <f t="shared" ref="DG112:DG132" si="82">VLOOKUP($DE112,Funktionsbezeichnungen,2,0)</f>
        <v>Konstrukteur 4 / -planer 4</v>
      </c>
      <c r="DH112" s="125">
        <v>731</v>
      </c>
      <c r="DI112" s="33">
        <f t="shared" si="68"/>
        <v>4</v>
      </c>
      <c r="DJ112" s="83" t="str">
        <f t="shared" si="69"/>
        <v>Konstrukteur 4 / -planer 4</v>
      </c>
      <c r="DK112" s="20"/>
      <c r="DL112" s="33">
        <v>731</v>
      </c>
      <c r="DM112" s="33">
        <f t="shared" si="79"/>
        <v>4</v>
      </c>
      <c r="DN112" s="83" t="str">
        <f t="shared" si="80"/>
        <v>Konstrukteur 4 / -planer 4</v>
      </c>
      <c r="DS112" s="19">
        <f t="shared" si="64"/>
        <v>9701</v>
      </c>
      <c r="DT112" s="153">
        <v>6</v>
      </c>
      <c r="DU112" s="19">
        <v>0</v>
      </c>
      <c r="DV112" s="19" t="s">
        <v>964</v>
      </c>
      <c r="EX112" s="154">
        <v>4320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59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542</v>
      </c>
      <c r="Q113" s="15">
        <v>109</v>
      </c>
      <c r="R113" s="42"/>
      <c r="S113" s="27" t="s">
        <v>538</v>
      </c>
      <c r="T113" s="21">
        <v>1992</v>
      </c>
      <c r="U113" s="28" t="s">
        <v>235</v>
      </c>
      <c r="V113" s="21">
        <v>2012</v>
      </c>
      <c r="W113" s="25"/>
      <c r="X113" s="21"/>
      <c r="Y113" s="25"/>
      <c r="Z113" s="21">
        <f t="shared" si="60"/>
        <v>6</v>
      </c>
      <c r="AA113" s="25" t="s">
        <v>235</v>
      </c>
      <c r="AB113" s="21" t="s">
        <v>147</v>
      </c>
      <c r="AC113" s="21"/>
      <c r="AE113" s="90" t="s">
        <v>378</v>
      </c>
      <c r="AF113" s="82"/>
      <c r="CP113" s="19" t="str">
        <f t="shared" si="61"/>
        <v>Rüegsegger Stefan</v>
      </c>
      <c r="CR113" s="19">
        <f t="shared" si="62"/>
        <v>6</v>
      </c>
      <c r="CS113" s="19" t="str">
        <f t="shared" si="63"/>
        <v>F</v>
      </c>
      <c r="CT113" s="155">
        <v>9707</v>
      </c>
      <c r="CU113" s="156"/>
      <c r="CV113" s="125">
        <v>731</v>
      </c>
      <c r="CW113" s="33">
        <f t="shared" ref="CW113" si="83">VLOOKUP($CV113,Funktionsbezeichnungen,3,0)</f>
        <v>4</v>
      </c>
      <c r="CX113" s="83" t="str">
        <f t="shared" ref="CX113" si="84">VLOOKUP($CV113,Funktionsbezeichnungen,2,0)</f>
        <v>Konstrukteur 4 / -planer 4</v>
      </c>
      <c r="CY113" s="125"/>
      <c r="CZ113" s="33"/>
      <c r="DA113" s="83"/>
      <c r="DB113" s="125"/>
      <c r="DC113" s="33"/>
      <c r="DD113" s="83"/>
      <c r="DE113" s="20"/>
      <c r="DF113" s="33">
        <v>731</v>
      </c>
      <c r="DG113" s="33">
        <f t="shared" ref="DG113" si="85">VLOOKUP($DF113,Funktionsbezeichnungen,3,0)</f>
        <v>4</v>
      </c>
      <c r="DH113" s="83" t="str">
        <f t="shared" ref="DH113" si="86">VLOOKUP($DF113,Funktionsbezeichnungen,2,0)</f>
        <v>Konstrukteur 4 / -planer 4</v>
      </c>
      <c r="DM113" s="19">
        <f t="shared" ref="DM113" si="87">+CT113</f>
        <v>9707</v>
      </c>
      <c r="DN113" s="153">
        <v>6</v>
      </c>
      <c r="DO113" s="19">
        <v>0</v>
      </c>
      <c r="DP113" s="19" t="s">
        <v>964</v>
      </c>
    </row>
    <row r="114" spans="1:155" s="19" customFormat="1" x14ac:dyDescent="0.2">
      <c r="A114" s="53">
        <v>0</v>
      </c>
      <c r="B114" s="53"/>
      <c r="C114" s="53">
        <f t="shared" si="59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si="60"/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O114" s="19" t="str">
        <f t="shared" si="58"/>
        <v/>
      </c>
      <c r="CP114" s="19" t="str">
        <f t="shared" si="61"/>
        <v>Schär Cedric</v>
      </c>
      <c r="CR114" s="19">
        <f t="shared" si="62"/>
        <v>5</v>
      </c>
      <c r="CS114" s="19" t="str">
        <f t="shared" si="63"/>
        <v>F</v>
      </c>
      <c r="CT114" s="260" t="str">
        <f t="shared" si="76"/>
        <v>F</v>
      </c>
      <c r="CU114" s="154">
        <v>9715</v>
      </c>
      <c r="CV114" s="125">
        <v>732</v>
      </c>
      <c r="CW114" s="33">
        <f t="shared" si="74"/>
        <v>5</v>
      </c>
      <c r="CX114" s="83" t="str">
        <f t="shared" si="75"/>
        <v>Konstrukteur 5 / -planer 5</v>
      </c>
      <c r="CY114" s="125">
        <v>732</v>
      </c>
      <c r="CZ114" s="33">
        <f t="shared" si="72"/>
        <v>5</v>
      </c>
      <c r="DA114" s="83" t="str">
        <f t="shared" si="73"/>
        <v>Konstrukteur 5 / -planer 5</v>
      </c>
      <c r="DB114" s="125">
        <v>731</v>
      </c>
      <c r="DC114" s="33">
        <f t="shared" si="77"/>
        <v>4</v>
      </c>
      <c r="DD114" s="83" t="str">
        <f t="shared" si="78"/>
        <v>Konstrukteur 4 / -planer 4</v>
      </c>
      <c r="DE114" s="125"/>
      <c r="DF114" s="33"/>
      <c r="DG114" s="83"/>
      <c r="DH114" s="125"/>
      <c r="DI114" s="33"/>
      <c r="DJ114" s="83"/>
      <c r="DK114" s="20"/>
      <c r="DL114" s="33">
        <v>731</v>
      </c>
      <c r="DM114" s="33">
        <f t="shared" si="79"/>
        <v>4</v>
      </c>
      <c r="DN114" s="83" t="str">
        <f t="shared" si="80"/>
        <v>Konstrukteur 4 / -planer 4</v>
      </c>
      <c r="DS114" s="19">
        <f t="shared" si="64"/>
        <v>9715</v>
      </c>
      <c r="DT114" s="153">
        <v>6</v>
      </c>
      <c r="DU114" s="19">
        <v>0</v>
      </c>
      <c r="DV114" s="19" t="s">
        <v>964</v>
      </c>
      <c r="EX114" s="154">
        <v>5581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59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60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262" t="str">
        <f t="shared" si="58"/>
        <v>anders</v>
      </c>
      <c r="CP115" s="192" t="str">
        <f t="shared" si="61"/>
        <v>Boschung Jan</v>
      </c>
      <c r="CR115" s="19">
        <f t="shared" si="62"/>
        <v>2</v>
      </c>
      <c r="CS115" s="19" t="str">
        <f t="shared" si="63"/>
        <v>F</v>
      </c>
      <c r="CT115" s="260" t="str">
        <f t="shared" si="76"/>
        <v>G</v>
      </c>
      <c r="CU115" s="154">
        <v>9740</v>
      </c>
      <c r="CV115" s="125">
        <v>731</v>
      </c>
      <c r="CW115" s="33">
        <f t="shared" si="74"/>
        <v>4</v>
      </c>
      <c r="CX115" s="83" t="str">
        <f t="shared" si="75"/>
        <v>Konstrukteur 4 / -planer 4</v>
      </c>
      <c r="CY115" s="125"/>
      <c r="CZ115" s="33"/>
      <c r="DA115" s="83" t="e">
        <f t="shared" ref="DA115:DA143" si="88">VLOOKUP($CY115,Funktionsbezeichnungen,2,0)</f>
        <v>#N/A</v>
      </c>
      <c r="DB115" s="125"/>
      <c r="DC115" s="33"/>
      <c r="DD115" s="83"/>
      <c r="DE115" s="125"/>
      <c r="DF115" s="33"/>
      <c r="DG115" s="83"/>
      <c r="DH115" s="125"/>
      <c r="DI115" s="33"/>
      <c r="DJ115" s="83"/>
      <c r="DK115" s="20"/>
      <c r="DL115" s="33"/>
      <c r="DM115" s="33"/>
      <c r="DN115" s="83"/>
      <c r="DS115" s="19">
        <f t="shared" si="64"/>
        <v>9740</v>
      </c>
      <c r="DT115" s="153">
        <v>8</v>
      </c>
      <c r="DU115" s="19">
        <v>0</v>
      </c>
      <c r="DV115" s="185" t="s">
        <v>976</v>
      </c>
      <c r="EX115" s="154">
        <v>4352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59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60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e">
        <f t="shared" si="58"/>
        <v>#N/A</v>
      </c>
      <c r="CP116" s="192" t="str">
        <f t="shared" si="61"/>
        <v>Stucki Tizian</v>
      </c>
      <c r="CR116" s="19">
        <f t="shared" si="62"/>
        <v>1</v>
      </c>
      <c r="CS116" s="19" t="str">
        <f t="shared" si="63"/>
        <v>F</v>
      </c>
      <c r="CT116" s="260" t="e">
        <f t="shared" si="76"/>
        <v>#N/A</v>
      </c>
      <c r="CU116" s="222">
        <v>9743</v>
      </c>
      <c r="CV116" s="125">
        <v>731</v>
      </c>
      <c r="CW116" s="33">
        <f t="shared" si="74"/>
        <v>4</v>
      </c>
      <c r="CX116" s="83" t="str">
        <f t="shared" si="75"/>
        <v>Konstrukteur 4 / -planer 4</v>
      </c>
      <c r="CY116" s="125"/>
      <c r="CZ116" s="33"/>
      <c r="DA116" s="83"/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4"/>
        <v>9743</v>
      </c>
      <c r="DT116" s="153">
        <v>8</v>
      </c>
      <c r="DU116" s="19">
        <v>0</v>
      </c>
      <c r="DV116" s="185" t="s">
        <v>976</v>
      </c>
      <c r="EX116" s="154">
        <v>5604</v>
      </c>
      <c r="EY116" s="19" t="s">
        <v>121</v>
      </c>
    </row>
    <row r="117" spans="1:155" s="19" customFormat="1" ht="40.5" x14ac:dyDescent="0.2">
      <c r="A117" s="53">
        <v>0</v>
      </c>
      <c r="B117" s="53"/>
      <c r="C117" s="53">
        <f t="shared" si="59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9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60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O117" s="19" t="str">
        <f t="shared" si="58"/>
        <v/>
      </c>
      <c r="CP117" s="19" t="str">
        <f t="shared" si="61"/>
        <v>Kiefer Patrick</v>
      </c>
      <c r="CR117" s="19">
        <f t="shared" si="62"/>
        <v>16</v>
      </c>
      <c r="CS117" s="19" t="str">
        <f t="shared" si="63"/>
        <v>C</v>
      </c>
      <c r="CT117" s="260" t="str">
        <f t="shared" si="76"/>
        <v>C</v>
      </c>
      <c r="CU117" s="154">
        <v>6753</v>
      </c>
      <c r="CV117" s="125">
        <v>223</v>
      </c>
      <c r="CW117" s="33">
        <f t="shared" si="74"/>
        <v>10</v>
      </c>
      <c r="CX117" s="83" t="str">
        <f t="shared" si="75"/>
        <v>Finanz-Fachspezialist / Controller 10</v>
      </c>
      <c r="CY117" s="125">
        <v>223</v>
      </c>
      <c r="CZ117" s="33">
        <f t="shared" ref="CZ117:CZ143" si="89">VLOOKUP($CY117,Funktionsbezeichnungen,3,0)</f>
        <v>10</v>
      </c>
      <c r="DA117" s="83" t="str">
        <f t="shared" si="88"/>
        <v>Finanz-Fachspezialist / Controller 10</v>
      </c>
      <c r="DB117" s="125">
        <v>223</v>
      </c>
      <c r="DC117" s="33">
        <f>VLOOKUP($DB117,Funktionsbezeichnungen,3,0)</f>
        <v>10</v>
      </c>
      <c r="DD117" s="83" t="str">
        <f>VLOOKUP($DB117,Funktionsbezeichnungen,2,0)</f>
        <v>Finanz-Fachspezialist / Controller 10</v>
      </c>
      <c r="DE117" s="125">
        <v>223</v>
      </c>
      <c r="DF117" s="33">
        <f>VLOOKUP($DE117,Funktionsbezeichnungen,3,0)</f>
        <v>10</v>
      </c>
      <c r="DG117" s="83" t="str">
        <f>VLOOKUP($DE117,Funktionsbezeichnungen,2,0)</f>
        <v>Finanz-Fachspezialist / Controller 10</v>
      </c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10</v>
      </c>
      <c r="DK117" s="20"/>
      <c r="DL117" s="125">
        <v>223</v>
      </c>
      <c r="DM117" s="33">
        <f>VLOOKUP($DL117,Funktionsbezeichnungen,3,0)</f>
        <v>10</v>
      </c>
      <c r="DN117" s="83" t="str">
        <f>VLOOKUP($DL117,Funktionsbezeichnungen,2,0)</f>
        <v>Finanz-Fachspezialist / Controller 10</v>
      </c>
      <c r="DS117" s="19">
        <f t="shared" si="64"/>
        <v>6753</v>
      </c>
      <c r="DT117" s="153">
        <v>3</v>
      </c>
      <c r="DU117" s="19">
        <v>0</v>
      </c>
      <c r="DV117" s="185" t="s">
        <v>972</v>
      </c>
      <c r="EX117" s="154">
        <v>8655</v>
      </c>
      <c r="EY117" s="19" t="s">
        <v>121</v>
      </c>
    </row>
    <row r="118" spans="1:155" s="19" customFormat="1" x14ac:dyDescent="0.2">
      <c r="A118" s="53">
        <v>0</v>
      </c>
      <c r="B118" s="53">
        <v>1</v>
      </c>
      <c r="C118" s="53">
        <f t="shared" si="59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60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O118" s="19" t="str">
        <f t="shared" si="58"/>
        <v/>
      </c>
      <c r="CP118" s="19" t="str">
        <f t="shared" si="61"/>
        <v>Meister Christine</v>
      </c>
      <c r="CR118" s="19">
        <f t="shared" si="62"/>
        <v>47</v>
      </c>
      <c r="CS118" s="19" t="str">
        <f t="shared" si="63"/>
        <v>D</v>
      </c>
      <c r="CT118" s="260" t="str">
        <f t="shared" si="76"/>
        <v>D</v>
      </c>
      <c r="CU118" s="154">
        <v>4245</v>
      </c>
      <c r="CV118" s="125">
        <v>134</v>
      </c>
      <c r="CW118" s="33">
        <f t="shared" ref="CW118:CW143" si="90">VLOOKUP($CV118,Funktionsbezeichnungen,3,0)</f>
        <v>7</v>
      </c>
      <c r="CX118" s="83" t="str">
        <f t="shared" ref="CX118:CX143" si="91">VLOOKUP($CV118,Funktionsbezeichnungen,2,0)</f>
        <v>Kaufmännischer Mitarbeiter 7 / Gruppenchef 7</v>
      </c>
      <c r="CY118" s="125">
        <v>134</v>
      </c>
      <c r="CZ118" s="33">
        <f t="shared" si="89"/>
        <v>7</v>
      </c>
      <c r="DA118" s="83" t="str">
        <f t="shared" si="88"/>
        <v>Kaufmännischer Mitarbeiter 7 / Gruppenchef 7</v>
      </c>
      <c r="DB118" s="125">
        <v>134</v>
      </c>
      <c r="DC118" s="33">
        <f t="shared" si="77"/>
        <v>7</v>
      </c>
      <c r="DD118" s="83" t="str">
        <f t="shared" si="78"/>
        <v>Kaufmännischer Mitarbeiter 7 / Gruppenchef 7</v>
      </c>
      <c r="DE118" s="125">
        <v>134</v>
      </c>
      <c r="DF118" s="33">
        <f t="shared" si="81"/>
        <v>7</v>
      </c>
      <c r="DG118" s="83" t="str">
        <f t="shared" si="82"/>
        <v>Kaufmännischer Mitarbeiter 7 / Gruppenchef 7</v>
      </c>
      <c r="DH118" s="125">
        <v>134</v>
      </c>
      <c r="DI118" s="33">
        <f t="shared" ref="DI118:DI132" si="92">VLOOKUP($DH118,Funktionsbezeichnungen,3,0)</f>
        <v>7</v>
      </c>
      <c r="DJ118" s="83" t="str">
        <f t="shared" ref="DJ118:DJ132" si="93">VLOOKUP($DH118,Funktionsbezeichnungen,2,0)</f>
        <v>Kaufmännischer Mitarbeiter 7 / Gruppenchef 7</v>
      </c>
      <c r="DK118" s="20"/>
      <c r="DL118" s="125">
        <v>134</v>
      </c>
      <c r="DM118" s="33">
        <f t="shared" si="79"/>
        <v>7</v>
      </c>
      <c r="DN118" s="83" t="str">
        <f t="shared" si="80"/>
        <v>Kaufmännischer Mitarbeiter 7 / Gruppenchef 7</v>
      </c>
      <c r="DS118" s="19">
        <f t="shared" si="64"/>
        <v>4245</v>
      </c>
      <c r="DT118" s="153">
        <v>6</v>
      </c>
      <c r="DU118" s="19">
        <v>0</v>
      </c>
      <c r="DV118" s="19" t="s">
        <v>955</v>
      </c>
      <c r="EX118" s="154">
        <v>5637</v>
      </c>
      <c r="EY118" s="19" t="s">
        <v>142</v>
      </c>
    </row>
    <row r="119" spans="1:155" s="19" customFormat="1" x14ac:dyDescent="0.2">
      <c r="A119" s="53">
        <v>0</v>
      </c>
      <c r="B119" s="53">
        <v>1</v>
      </c>
      <c r="C119" s="53">
        <f t="shared" si="59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60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O119" s="19" t="str">
        <f t="shared" si="58"/>
        <v/>
      </c>
      <c r="CP119" s="19" t="str">
        <f t="shared" si="61"/>
        <v>Derezynski Françoise</v>
      </c>
      <c r="CR119" s="19">
        <f t="shared" si="62"/>
        <v>47</v>
      </c>
      <c r="CS119" s="19" t="str">
        <f t="shared" si="63"/>
        <v>D</v>
      </c>
      <c r="CT119" s="260" t="str">
        <f t="shared" si="76"/>
        <v>D</v>
      </c>
      <c r="CU119" s="154">
        <v>4266</v>
      </c>
      <c r="CV119" s="125">
        <v>141</v>
      </c>
      <c r="CW119" s="33">
        <f t="shared" si="90"/>
        <v>8</v>
      </c>
      <c r="CX119" s="83" t="str">
        <f t="shared" si="91"/>
        <v>Kaufmännischer Fachspezialist 8</v>
      </c>
      <c r="CY119" s="125">
        <v>141</v>
      </c>
      <c r="CZ119" s="33">
        <f t="shared" si="89"/>
        <v>8</v>
      </c>
      <c r="DA119" s="83" t="str">
        <f t="shared" si="88"/>
        <v>Kaufmännischer Fachspezialist 8</v>
      </c>
      <c r="DB119" s="125">
        <v>141</v>
      </c>
      <c r="DC119" s="33">
        <f>VLOOKUP($DB119,Funktionsbezeichnungen,3,0)</f>
        <v>8</v>
      </c>
      <c r="DD119" s="83" t="str">
        <f>VLOOKUP($DB119,Funktionsbezeichnungen,2,0)</f>
        <v>Kaufmännischer Fachspezialist 8</v>
      </c>
      <c r="DE119" s="125">
        <v>134</v>
      </c>
      <c r="DF119" s="33">
        <f>VLOOKUP($DE119,Funktionsbezeichnungen,3,0)</f>
        <v>7</v>
      </c>
      <c r="DG119" s="83" t="str">
        <f>VLOOKUP($DE119,Funktionsbezeichnungen,2,0)</f>
        <v>Kaufmännischer Mitarbeiter 7 / Gruppenchef 7</v>
      </c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7 / Gruppenchef 7</v>
      </c>
      <c r="DK119" s="20"/>
      <c r="DL119" s="125">
        <v>134</v>
      </c>
      <c r="DM119" s="33">
        <f>VLOOKUP($DL119,Funktionsbezeichnungen,3,0)</f>
        <v>7</v>
      </c>
      <c r="DN119" s="83" t="str">
        <f>VLOOKUP($DL119,Funktionsbezeichnungen,2,0)</f>
        <v>Kaufmännischer Mitarbeiter 7 / Gruppenchef 7</v>
      </c>
      <c r="DS119" s="19">
        <f t="shared" si="64"/>
        <v>4266</v>
      </c>
      <c r="DT119" s="153">
        <v>6</v>
      </c>
      <c r="DU119" s="19">
        <v>0</v>
      </c>
      <c r="DV119" s="185" t="s">
        <v>955</v>
      </c>
      <c r="EX119" s="154">
        <v>5629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59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60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O120" s="19" t="str">
        <f t="shared" si="58"/>
        <v/>
      </c>
      <c r="CP120" s="19" t="str">
        <f t="shared" si="61"/>
        <v>Szirt Madeleine</v>
      </c>
      <c r="CR120" s="19">
        <f t="shared" si="62"/>
        <v>41</v>
      </c>
      <c r="CS120" s="19" t="str">
        <f t="shared" si="63"/>
        <v>D</v>
      </c>
      <c r="CT120" s="260" t="str">
        <f t="shared" si="76"/>
        <v>D</v>
      </c>
      <c r="CU120" s="154">
        <v>4216</v>
      </c>
      <c r="CV120" s="125">
        <v>162</v>
      </c>
      <c r="CW120" s="33">
        <f t="shared" si="90"/>
        <v>9</v>
      </c>
      <c r="CX120" s="83" t="str">
        <f t="shared" si="91"/>
        <v>Personal-Fachspezialist 9</v>
      </c>
      <c r="CY120" s="125">
        <v>162</v>
      </c>
      <c r="CZ120" s="33">
        <f t="shared" si="89"/>
        <v>9</v>
      </c>
      <c r="DA120" s="83" t="str">
        <f t="shared" si="88"/>
        <v>Personal-Fachspezialist 9</v>
      </c>
      <c r="DB120" s="125">
        <v>162</v>
      </c>
      <c r="DC120" s="33">
        <f>VLOOKUP($DB120,Funktionsbezeichnungen,3,0)</f>
        <v>9</v>
      </c>
      <c r="DD120" s="83" t="str">
        <f>VLOOKUP($DB120,Funktionsbezeichnungen,2,0)</f>
        <v>Personal-Fachspezialist 9</v>
      </c>
      <c r="DE120" s="125">
        <v>162</v>
      </c>
      <c r="DF120" s="33">
        <f>VLOOKUP($DE120,Funktionsbezeichnungen,3,0)</f>
        <v>9</v>
      </c>
      <c r="DG120" s="83" t="str">
        <f>VLOOKUP($DE120,Funktionsbezeichnungen,2,0)</f>
        <v>Personal-Fachspezialist 9</v>
      </c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9</v>
      </c>
      <c r="DK120" s="20"/>
      <c r="DL120" s="125">
        <v>162</v>
      </c>
      <c r="DM120" s="33">
        <f>VLOOKUP($DL120,Funktionsbezeichnungen,3,0)</f>
        <v>9</v>
      </c>
      <c r="DN120" s="83" t="str">
        <f>VLOOKUP($DL120,Funktionsbezeichnungen,2,0)</f>
        <v>Personal-Fachspezialist 9</v>
      </c>
      <c r="DS120" s="19">
        <f t="shared" si="64"/>
        <v>4216</v>
      </c>
      <c r="DT120" s="153">
        <v>3</v>
      </c>
      <c r="DU120" s="19">
        <v>0</v>
      </c>
      <c r="DV120" s="185" t="s">
        <v>971</v>
      </c>
      <c r="EX120" s="154">
        <v>7700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59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60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O121" s="19" t="str">
        <f t="shared" si="58"/>
        <v/>
      </c>
      <c r="CP121" s="19" t="str">
        <f t="shared" si="61"/>
        <v>Canetti Rosemarie</v>
      </c>
      <c r="CR121" s="19">
        <f t="shared" si="62"/>
        <v>41</v>
      </c>
      <c r="CS121" s="19" t="str">
        <f t="shared" si="63"/>
        <v>D</v>
      </c>
      <c r="CT121" s="260" t="str">
        <f t="shared" si="76"/>
        <v>D</v>
      </c>
      <c r="CU121" s="154">
        <v>4320</v>
      </c>
      <c r="CV121" s="125">
        <v>134</v>
      </c>
      <c r="CW121" s="33">
        <f t="shared" si="90"/>
        <v>7</v>
      </c>
      <c r="CX121" s="83" t="str">
        <f t="shared" si="91"/>
        <v>Kaufmännischer Mitarbeiter 7 / Gruppenchef 7</v>
      </c>
      <c r="CY121" s="125">
        <v>134</v>
      </c>
      <c r="CZ121" s="33">
        <f t="shared" si="89"/>
        <v>7</v>
      </c>
      <c r="DA121" s="83" t="str">
        <f t="shared" si="88"/>
        <v>Kaufmännischer Mitarbeiter 7 / Gruppenchef 7</v>
      </c>
      <c r="DB121" s="125"/>
      <c r="DC121" s="33"/>
      <c r="DD121" s="83"/>
      <c r="DE121" s="125">
        <v>134</v>
      </c>
      <c r="DF121" s="33">
        <f t="shared" si="81"/>
        <v>7</v>
      </c>
      <c r="DG121" s="83" t="str">
        <f t="shared" si="82"/>
        <v>Kaufmännischer Mitarbeiter 7 / Gruppenchef 7</v>
      </c>
      <c r="DH121" s="125">
        <v>134</v>
      </c>
      <c r="DI121" s="33">
        <f t="shared" si="92"/>
        <v>7</v>
      </c>
      <c r="DJ121" s="83" t="str">
        <f t="shared" si="93"/>
        <v>Kaufmännischer Mitarbeiter 7 / Gruppenchef 7</v>
      </c>
      <c r="DK121" s="20"/>
      <c r="DL121" s="125">
        <v>134</v>
      </c>
      <c r="DM121" s="33">
        <f t="shared" si="79"/>
        <v>7</v>
      </c>
      <c r="DN121" s="83" t="str">
        <f t="shared" si="80"/>
        <v>Kaufmännischer Mitarbeiter 7 / Gruppenchef 7</v>
      </c>
      <c r="DS121" s="19">
        <f t="shared" si="64"/>
        <v>4320</v>
      </c>
      <c r="DT121" s="153">
        <v>6</v>
      </c>
      <c r="DU121" s="19">
        <v>0</v>
      </c>
      <c r="DV121" s="19" t="s">
        <v>955</v>
      </c>
      <c r="EX121" s="154">
        <v>6762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5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60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O122" s="19" t="str">
        <f t="shared" si="58"/>
        <v/>
      </c>
      <c r="CP122" s="19" t="str">
        <f t="shared" si="61"/>
        <v>Peier Doris</v>
      </c>
      <c r="CR122" s="19">
        <f t="shared" si="62"/>
        <v>36</v>
      </c>
      <c r="CS122" s="19" t="str">
        <f t="shared" si="63"/>
        <v>D</v>
      </c>
      <c r="CT122" s="260" t="str">
        <f t="shared" si="76"/>
        <v>D</v>
      </c>
      <c r="CU122" s="154">
        <v>5581</v>
      </c>
      <c r="CV122" s="125">
        <v>134</v>
      </c>
      <c r="CW122" s="33">
        <f t="shared" si="90"/>
        <v>7</v>
      </c>
      <c r="CX122" s="83" t="str">
        <f t="shared" si="91"/>
        <v>Kaufmännischer Mitarbeiter 7 / Gruppenchef 7</v>
      </c>
      <c r="CY122" s="125">
        <v>134</v>
      </c>
      <c r="CZ122" s="33">
        <f t="shared" si="89"/>
        <v>7</v>
      </c>
      <c r="DA122" s="83" t="str">
        <f t="shared" si="88"/>
        <v>Kaufmännischer Mitarbeiter 7 / Gruppenchef 7</v>
      </c>
      <c r="DB122" s="125">
        <v>134</v>
      </c>
      <c r="DC122" s="33">
        <f t="shared" si="77"/>
        <v>7</v>
      </c>
      <c r="DD122" s="83" t="str">
        <f t="shared" si="78"/>
        <v>Kaufmännischer Mitarbeiter 7 / Gruppenchef 7</v>
      </c>
      <c r="DE122" s="125">
        <v>134</v>
      </c>
      <c r="DF122" s="33">
        <f t="shared" si="81"/>
        <v>7</v>
      </c>
      <c r="DG122" s="83" t="str">
        <f t="shared" si="82"/>
        <v>Kaufmännischer Mitarbeiter 7 / Gruppenchef 7</v>
      </c>
      <c r="DH122" s="125">
        <v>134</v>
      </c>
      <c r="DI122" s="33">
        <f t="shared" si="92"/>
        <v>7</v>
      </c>
      <c r="DJ122" s="83" t="str">
        <f t="shared" si="93"/>
        <v>Kaufmännischer Mitarbeiter 7 / Gruppenchef 7</v>
      </c>
      <c r="DK122" s="20"/>
      <c r="DL122" s="125">
        <v>134</v>
      </c>
      <c r="DM122" s="33">
        <f t="shared" si="79"/>
        <v>7</v>
      </c>
      <c r="DN122" s="83" t="str">
        <f t="shared" si="80"/>
        <v>Kaufmännischer Mitarbeiter 7 / Gruppenchef 7</v>
      </c>
      <c r="DS122" s="19">
        <f t="shared" si="64"/>
        <v>5581</v>
      </c>
      <c r="DT122" s="153">
        <v>6</v>
      </c>
      <c r="DU122" s="19">
        <v>0</v>
      </c>
      <c r="DV122" s="19" t="s">
        <v>955</v>
      </c>
      <c r="EX122" s="154">
        <v>4226</v>
      </c>
      <c r="EY122" s="19" t="s">
        <v>105</v>
      </c>
    </row>
    <row r="123" spans="1:155" s="19" customFormat="1" x14ac:dyDescent="0.2">
      <c r="A123" s="53">
        <v>0</v>
      </c>
      <c r="B123" s="53">
        <v>1</v>
      </c>
      <c r="C123" s="53">
        <f t="shared" si="5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60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58"/>
        <v/>
      </c>
      <c r="CP123" s="19" t="str">
        <f t="shared" si="61"/>
        <v>Beuret Agnès</v>
      </c>
      <c r="CR123" s="19">
        <f t="shared" si="62"/>
        <v>33</v>
      </c>
      <c r="CS123" s="19" t="str">
        <f t="shared" si="63"/>
        <v>D</v>
      </c>
      <c r="CT123" s="260" t="str">
        <f t="shared" si="76"/>
        <v>D</v>
      </c>
      <c r="CU123" s="154">
        <v>4352</v>
      </c>
      <c r="CV123" s="125">
        <v>134</v>
      </c>
      <c r="CW123" s="33">
        <f t="shared" si="90"/>
        <v>7</v>
      </c>
      <c r="CX123" s="83" t="str">
        <f t="shared" si="91"/>
        <v>Kaufmännischer Mitarbeiter 7 / Gruppenchef 7</v>
      </c>
      <c r="CY123" s="125">
        <v>134</v>
      </c>
      <c r="CZ123" s="33">
        <f t="shared" si="89"/>
        <v>7</v>
      </c>
      <c r="DA123" s="83" t="str">
        <f t="shared" si="88"/>
        <v>Kaufmännischer Mitarbeiter 7 / Gruppenchef 7</v>
      </c>
      <c r="DB123" s="125">
        <v>134</v>
      </c>
      <c r="DC123" s="33">
        <f t="shared" si="77"/>
        <v>7</v>
      </c>
      <c r="DD123" s="83" t="str">
        <f t="shared" si="78"/>
        <v>Kaufmännischer Mitarbeiter 7 / Gruppenchef 7</v>
      </c>
      <c r="DE123" s="125">
        <v>134</v>
      </c>
      <c r="DF123" s="33">
        <f t="shared" si="81"/>
        <v>7</v>
      </c>
      <c r="DG123" s="83" t="str">
        <f t="shared" si="82"/>
        <v>Kaufmännischer Mitarbeiter 7 / Gruppenchef 7</v>
      </c>
      <c r="DH123" s="125">
        <v>134</v>
      </c>
      <c r="DI123" s="33">
        <f t="shared" si="92"/>
        <v>7</v>
      </c>
      <c r="DJ123" s="83" t="str">
        <f t="shared" si="93"/>
        <v>Kaufmännischer Mitarbeiter 7 / Gruppenchef 7</v>
      </c>
      <c r="DK123" s="20"/>
      <c r="DL123" s="125">
        <v>134</v>
      </c>
      <c r="DM123" s="33">
        <f t="shared" si="79"/>
        <v>7</v>
      </c>
      <c r="DN123" s="83" t="str">
        <f t="shared" si="80"/>
        <v>Kaufmännischer Mitarbeiter 7 / Gruppenchef 7</v>
      </c>
      <c r="DS123" s="19">
        <f t="shared" si="64"/>
        <v>4352</v>
      </c>
      <c r="DT123" s="153">
        <v>6</v>
      </c>
      <c r="DU123" s="19">
        <v>0</v>
      </c>
      <c r="DV123" s="19" t="s">
        <v>955</v>
      </c>
      <c r="EX123" s="154">
        <v>3203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5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60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58"/>
        <v/>
      </c>
      <c r="CP124" s="19" t="str">
        <f t="shared" si="61"/>
        <v>Weider Noelle</v>
      </c>
      <c r="CR124" s="19">
        <f t="shared" si="62"/>
        <v>28</v>
      </c>
      <c r="CS124" s="19" t="str">
        <f t="shared" si="63"/>
        <v>D</v>
      </c>
      <c r="CT124" s="260" t="str">
        <f t="shared" si="76"/>
        <v>D</v>
      </c>
      <c r="CU124" s="154">
        <v>5604</v>
      </c>
      <c r="CV124" s="125">
        <v>134</v>
      </c>
      <c r="CW124" s="33">
        <f t="shared" si="90"/>
        <v>7</v>
      </c>
      <c r="CX124" s="83" t="str">
        <f t="shared" si="91"/>
        <v>Kaufmännischer Mitarbeiter 7 / Gruppenchef 7</v>
      </c>
      <c r="CY124" s="125">
        <v>134</v>
      </c>
      <c r="CZ124" s="33">
        <f t="shared" si="89"/>
        <v>7</v>
      </c>
      <c r="DA124" s="83" t="str">
        <f t="shared" si="88"/>
        <v>Kaufmännischer Mitarbeiter 7 / Gruppenchef 7</v>
      </c>
      <c r="DB124" s="125">
        <v>134</v>
      </c>
      <c r="DC124" s="33">
        <f t="shared" si="77"/>
        <v>7</v>
      </c>
      <c r="DD124" s="83" t="str">
        <f t="shared" si="78"/>
        <v>Kaufmännischer Mitarbeiter 7 / Gruppenchef 7</v>
      </c>
      <c r="DE124" s="125">
        <v>134</v>
      </c>
      <c r="DF124" s="33">
        <f t="shared" si="81"/>
        <v>7</v>
      </c>
      <c r="DG124" s="83" t="str">
        <f t="shared" si="82"/>
        <v>Kaufmännischer Mitarbeiter 7 / Gruppenchef 7</v>
      </c>
      <c r="DH124" s="125">
        <v>134</v>
      </c>
      <c r="DI124" s="33">
        <f t="shared" si="92"/>
        <v>7</v>
      </c>
      <c r="DJ124" s="83" t="str">
        <f t="shared" si="93"/>
        <v>Kaufmännischer Mitarbeiter 7 / Gruppenchef 7</v>
      </c>
      <c r="DK124" s="20"/>
      <c r="DL124" s="125">
        <v>134</v>
      </c>
      <c r="DM124" s="33">
        <f t="shared" si="79"/>
        <v>7</v>
      </c>
      <c r="DN124" s="83" t="str">
        <f t="shared" si="80"/>
        <v>Kaufmännischer Mitarbeiter 7 / Gruppenchef 7</v>
      </c>
      <c r="DS124" s="19">
        <f t="shared" si="64"/>
        <v>5604</v>
      </c>
      <c r="DT124" s="153">
        <v>6</v>
      </c>
      <c r="DU124" s="19">
        <v>0</v>
      </c>
      <c r="DV124" s="19" t="s">
        <v>955</v>
      </c>
      <c r="EX124" s="154">
        <v>6755</v>
      </c>
      <c r="EY124" s="19" t="s">
        <v>121</v>
      </c>
    </row>
    <row r="125" spans="1:155" s="19" customFormat="1" ht="27" x14ac:dyDescent="0.2">
      <c r="A125" s="53">
        <v>0</v>
      </c>
      <c r="B125" s="53"/>
      <c r="C125" s="53">
        <f t="shared" si="59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9" t="s">
        <v>243</v>
      </c>
      <c r="V125" s="118">
        <v>2002</v>
      </c>
      <c r="W125" s="25"/>
      <c r="X125" s="21"/>
      <c r="Y125" s="25" t="s">
        <v>327</v>
      </c>
      <c r="Z125" s="118">
        <f t="shared" si="60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O125" s="19" t="str">
        <f t="shared" si="58"/>
        <v/>
      </c>
      <c r="CP125" s="19" t="str">
        <f t="shared" si="61"/>
        <v>Fischer Michel</v>
      </c>
      <c r="CR125" s="19">
        <f t="shared" si="62"/>
        <v>16</v>
      </c>
      <c r="CS125" s="19" t="str">
        <f t="shared" si="63"/>
        <v>D</v>
      </c>
      <c r="CT125" s="260" t="str">
        <f t="shared" si="76"/>
        <v>D</v>
      </c>
      <c r="CU125" s="154">
        <v>8655</v>
      </c>
      <c r="CV125" s="125">
        <v>542</v>
      </c>
      <c r="CW125" s="33">
        <f t="shared" si="90"/>
        <v>7</v>
      </c>
      <c r="CX125" s="83" t="str">
        <f t="shared" si="91"/>
        <v>Technischer Sachbearbeiter 7</v>
      </c>
      <c r="CY125" s="125">
        <v>542</v>
      </c>
      <c r="CZ125" s="33">
        <f t="shared" si="89"/>
        <v>7</v>
      </c>
      <c r="DA125" s="83" t="str">
        <f t="shared" si="88"/>
        <v>Technischer Sachbearbeiter 7</v>
      </c>
      <c r="DB125" s="125">
        <v>542</v>
      </c>
      <c r="DC125" s="33">
        <f t="shared" si="77"/>
        <v>7</v>
      </c>
      <c r="DD125" s="83" t="str">
        <f t="shared" si="78"/>
        <v>Technischer Sachbearbeiter 7</v>
      </c>
      <c r="DE125" s="125">
        <v>542</v>
      </c>
      <c r="DF125" s="33">
        <f t="shared" si="81"/>
        <v>7</v>
      </c>
      <c r="DG125" s="83" t="str">
        <f t="shared" si="82"/>
        <v>Technischer Sachbearbeiter 7</v>
      </c>
      <c r="DH125" s="125">
        <v>541</v>
      </c>
      <c r="DI125" s="33">
        <f t="shared" si="92"/>
        <v>6</v>
      </c>
      <c r="DJ125" s="83" t="str">
        <f t="shared" si="93"/>
        <v>Technischer Sachbearbeiter 6</v>
      </c>
      <c r="DK125" s="20"/>
      <c r="DL125" s="125">
        <v>351</v>
      </c>
      <c r="DM125" s="33">
        <f t="shared" si="79"/>
        <v>7</v>
      </c>
      <c r="DN125" s="83" t="str">
        <f t="shared" si="80"/>
        <v>Marketing - / Product - Manager 7</v>
      </c>
      <c r="DS125" s="19">
        <f t="shared" si="64"/>
        <v>8655</v>
      </c>
      <c r="DT125" s="153">
        <v>6</v>
      </c>
      <c r="DU125" s="19">
        <v>0</v>
      </c>
      <c r="DV125" s="19" t="s">
        <v>967</v>
      </c>
      <c r="EX125" s="154">
        <v>7708</v>
      </c>
      <c r="EY125" s="19" t="s">
        <v>142</v>
      </c>
    </row>
    <row r="126" spans="1:155" s="19" customFormat="1" x14ac:dyDescent="0.2">
      <c r="A126" s="53">
        <v>0</v>
      </c>
      <c r="B126" s="53">
        <v>1</v>
      </c>
      <c r="C126" s="53">
        <f t="shared" si="59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60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O126" s="19" t="str">
        <f t="shared" si="58"/>
        <v/>
      </c>
      <c r="CP126" s="19" t="str">
        <f t="shared" si="61"/>
        <v>Willig Martine</v>
      </c>
      <c r="CR126" s="19">
        <f t="shared" si="62"/>
        <v>42</v>
      </c>
      <c r="CS126" s="19" t="str">
        <f t="shared" si="63"/>
        <v>E</v>
      </c>
      <c r="CT126" s="260" t="str">
        <f t="shared" si="76"/>
        <v>E</v>
      </c>
      <c r="CU126" s="154">
        <v>5637</v>
      </c>
      <c r="CV126" s="125">
        <v>133</v>
      </c>
      <c r="CW126" s="33">
        <f t="shared" si="90"/>
        <v>6</v>
      </c>
      <c r="CX126" s="83" t="str">
        <f t="shared" si="91"/>
        <v>Kaufmännischer Mitarbeiter 6 / Gruppenchef 6</v>
      </c>
      <c r="CY126" s="125">
        <v>133</v>
      </c>
      <c r="CZ126" s="33">
        <f t="shared" si="89"/>
        <v>6</v>
      </c>
      <c r="DA126" s="83" t="str">
        <f t="shared" si="88"/>
        <v>Kaufmännischer Mitarbeiter 6 / Gruppenchef 6</v>
      </c>
      <c r="DB126" s="125">
        <v>133</v>
      </c>
      <c r="DC126" s="33">
        <f t="shared" si="77"/>
        <v>6</v>
      </c>
      <c r="DD126" s="83" t="str">
        <f t="shared" si="78"/>
        <v>Kaufmännischer Mitarbeiter 6 / Gruppenchef 6</v>
      </c>
      <c r="DE126" s="125">
        <v>133</v>
      </c>
      <c r="DF126" s="33">
        <f t="shared" si="81"/>
        <v>6</v>
      </c>
      <c r="DG126" s="83" t="str">
        <f t="shared" si="82"/>
        <v>Kaufmännischer Mitarbeiter 6 / Gruppenchef 6</v>
      </c>
      <c r="DH126" s="125">
        <v>133</v>
      </c>
      <c r="DI126" s="33">
        <f t="shared" si="92"/>
        <v>6</v>
      </c>
      <c r="DJ126" s="83" t="str">
        <f t="shared" si="93"/>
        <v>Kaufmännischer Mitarbeiter 6 / Gruppenchef 6</v>
      </c>
      <c r="DK126" s="20"/>
      <c r="DL126" s="125">
        <v>133</v>
      </c>
      <c r="DM126" s="33">
        <f t="shared" si="79"/>
        <v>6</v>
      </c>
      <c r="DN126" s="83" t="str">
        <f t="shared" si="80"/>
        <v>Kaufmännischer Mitarbeiter 6 / Gruppenchef 6</v>
      </c>
      <c r="DS126" s="19">
        <f t="shared" si="64"/>
        <v>5637</v>
      </c>
      <c r="DT126" s="153">
        <v>6</v>
      </c>
      <c r="DU126" s="19">
        <v>0</v>
      </c>
      <c r="DV126" s="185" t="s">
        <v>973</v>
      </c>
      <c r="EX126" s="154">
        <v>5626</v>
      </c>
      <c r="EY126" s="19" t="s">
        <v>121</v>
      </c>
    </row>
    <row r="127" spans="1:155" s="19" customFormat="1" x14ac:dyDescent="0.2">
      <c r="A127" s="53">
        <v>0</v>
      </c>
      <c r="B127" s="53">
        <v>1</v>
      </c>
      <c r="C127" s="53">
        <f t="shared" si="59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60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O127" s="19" t="str">
        <f t="shared" si="58"/>
        <v/>
      </c>
      <c r="CP127" s="19" t="str">
        <f t="shared" si="61"/>
        <v>Boschung Brigitte</v>
      </c>
      <c r="CQ127" s="259"/>
      <c r="CR127" s="19">
        <f t="shared" si="62"/>
        <v>33</v>
      </c>
      <c r="CS127" s="19" t="str">
        <f t="shared" si="63"/>
        <v>E</v>
      </c>
      <c r="CT127" s="260" t="str">
        <f t="shared" si="76"/>
        <v>E</v>
      </c>
      <c r="CU127" s="154">
        <v>7703</v>
      </c>
      <c r="CV127" s="125">
        <v>133</v>
      </c>
      <c r="CW127" s="33">
        <f t="shared" si="90"/>
        <v>6</v>
      </c>
      <c r="CX127" s="83" t="str">
        <f t="shared" si="91"/>
        <v>Kaufmännischer Mitarbeiter 6 / Gruppenchef 6</v>
      </c>
      <c r="CY127" s="125">
        <v>133</v>
      </c>
      <c r="CZ127" s="33">
        <f t="shared" si="89"/>
        <v>6</v>
      </c>
      <c r="DA127" s="83" t="str">
        <f t="shared" si="88"/>
        <v>Kaufmännischer Mitarbeiter 6 / Gruppenchef 6</v>
      </c>
      <c r="DB127" s="125">
        <v>133</v>
      </c>
      <c r="DC127" s="33">
        <f>VLOOKUP($DB127,Funktionsbezeichnungen,3,0)</f>
        <v>6</v>
      </c>
      <c r="DD127" s="83" t="str">
        <f>VLOOKUP($DB127,Funktionsbezeichnungen,2,0)</f>
        <v>Kaufmännischer Mitarbeiter 6 / Gruppenchef 6</v>
      </c>
      <c r="DE127" s="125">
        <v>112</v>
      </c>
      <c r="DF127" s="33">
        <f>VLOOKUP($DE127,Funktionsbezeichnungen,3,0)</f>
        <v>5</v>
      </c>
      <c r="DG127" s="83" t="str">
        <f>VLOOKUP($DE127,Funktionsbezeichnungen,2,0)</f>
        <v>Réceptionist / Telefonist / Service-Disponent 5</v>
      </c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5</v>
      </c>
      <c r="DK127" s="20"/>
      <c r="DL127" s="125">
        <v>112</v>
      </c>
      <c r="DM127" s="33">
        <f>VLOOKUP($DL127,Funktionsbezeichnungen,3,0)</f>
        <v>5</v>
      </c>
      <c r="DN127" s="83" t="str">
        <f>VLOOKUP($DL127,Funktionsbezeichnungen,2,0)</f>
        <v>Réceptionist / Telefonist / Service-Disponent 5</v>
      </c>
      <c r="DS127" s="19">
        <f t="shared" si="64"/>
        <v>7703</v>
      </c>
      <c r="DT127" s="153">
        <v>6</v>
      </c>
      <c r="DU127" s="19">
        <v>0</v>
      </c>
      <c r="DV127" s="19" t="s">
        <v>953</v>
      </c>
      <c r="EX127" s="154">
        <v>5633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59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60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O128" s="19" t="str">
        <f t="shared" si="58"/>
        <v/>
      </c>
      <c r="CP128" s="19" t="str">
        <f t="shared" si="61"/>
        <v>Meier Jacqueline</v>
      </c>
      <c r="CR128" s="19">
        <f t="shared" si="62"/>
        <v>31</v>
      </c>
      <c r="CS128" s="19" t="str">
        <f t="shared" si="63"/>
        <v>E</v>
      </c>
      <c r="CT128" s="260" t="str">
        <f t="shared" si="76"/>
        <v>E</v>
      </c>
      <c r="CU128" s="154">
        <v>7700</v>
      </c>
      <c r="CV128" s="125">
        <v>212</v>
      </c>
      <c r="CW128" s="33">
        <f t="shared" si="90"/>
        <v>5</v>
      </c>
      <c r="CX128" s="83" t="str">
        <f t="shared" si="91"/>
        <v>Buchhalter 5</v>
      </c>
      <c r="CY128" s="125">
        <v>212</v>
      </c>
      <c r="CZ128" s="33">
        <f t="shared" si="89"/>
        <v>5</v>
      </c>
      <c r="DA128" s="83" t="str">
        <f t="shared" si="88"/>
        <v>Buchhalter 5</v>
      </c>
      <c r="DB128" s="125">
        <v>212</v>
      </c>
      <c r="DC128" s="33">
        <f t="shared" si="77"/>
        <v>5</v>
      </c>
      <c r="DD128" s="83" t="str">
        <f t="shared" si="78"/>
        <v>Buchhalter 5</v>
      </c>
      <c r="DE128" s="125">
        <v>212</v>
      </c>
      <c r="DF128" s="33">
        <f t="shared" si="81"/>
        <v>5</v>
      </c>
      <c r="DG128" s="83" t="str">
        <f t="shared" si="82"/>
        <v>Buchhalter 5</v>
      </c>
      <c r="DH128" s="125">
        <v>212</v>
      </c>
      <c r="DI128" s="33">
        <f t="shared" si="92"/>
        <v>5</v>
      </c>
      <c r="DJ128" s="83" t="str">
        <f t="shared" si="93"/>
        <v>Buchhalter 5</v>
      </c>
      <c r="DK128" s="20"/>
      <c r="DL128" s="125">
        <v>212</v>
      </c>
      <c r="DM128" s="33">
        <f t="shared" si="79"/>
        <v>5</v>
      </c>
      <c r="DN128" s="83" t="str">
        <f t="shared" si="80"/>
        <v>Buchhalter 5</v>
      </c>
      <c r="DS128" s="19">
        <f t="shared" si="64"/>
        <v>7700</v>
      </c>
      <c r="DT128" s="153">
        <v>6</v>
      </c>
      <c r="DU128" s="19">
        <v>0</v>
      </c>
      <c r="DV128" s="19" t="s">
        <v>958</v>
      </c>
      <c r="EX128" s="154">
        <v>4289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59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60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58"/>
        <v/>
      </c>
      <c r="CP129" s="19" t="str">
        <f t="shared" si="61"/>
        <v>Oruk Makbule</v>
      </c>
      <c r="CR129" s="19">
        <f t="shared" si="62"/>
        <v>13</v>
      </c>
      <c r="CS129" s="19" t="str">
        <f t="shared" si="63"/>
        <v>E</v>
      </c>
      <c r="CT129" s="260" t="str">
        <f t="shared" si="76"/>
        <v>E</v>
      </c>
      <c r="CU129" s="154">
        <v>6762</v>
      </c>
      <c r="CV129" s="125">
        <v>212</v>
      </c>
      <c r="CW129" s="33">
        <f t="shared" si="90"/>
        <v>5</v>
      </c>
      <c r="CX129" s="83" t="str">
        <f t="shared" si="91"/>
        <v>Buchhalter 5</v>
      </c>
      <c r="CY129" s="125">
        <v>212</v>
      </c>
      <c r="CZ129" s="33">
        <f t="shared" si="89"/>
        <v>5</v>
      </c>
      <c r="DA129" s="83" t="str">
        <f t="shared" si="88"/>
        <v>Buchhalter 5</v>
      </c>
      <c r="DB129" s="125">
        <v>212</v>
      </c>
      <c r="DC129" s="33">
        <f t="shared" si="77"/>
        <v>5</v>
      </c>
      <c r="DD129" s="83" t="str">
        <f t="shared" si="78"/>
        <v>Buchhalter 5</v>
      </c>
      <c r="DE129" s="125">
        <v>212</v>
      </c>
      <c r="DF129" s="33">
        <f t="shared" si="81"/>
        <v>5</v>
      </c>
      <c r="DG129" s="83" t="str">
        <f t="shared" si="82"/>
        <v>Buchhalter 5</v>
      </c>
      <c r="DH129" s="125">
        <v>212</v>
      </c>
      <c r="DI129" s="33">
        <f t="shared" si="92"/>
        <v>5</v>
      </c>
      <c r="DJ129" s="83" t="str">
        <f t="shared" si="93"/>
        <v>Buchhalter 5</v>
      </c>
      <c r="DK129" s="20"/>
      <c r="DL129" s="125">
        <v>212</v>
      </c>
      <c r="DM129" s="33">
        <f t="shared" si="79"/>
        <v>5</v>
      </c>
      <c r="DN129" s="83" t="str">
        <f t="shared" si="80"/>
        <v>Buchhalter 5</v>
      </c>
      <c r="DS129" s="19">
        <f t="shared" si="64"/>
        <v>6762</v>
      </c>
      <c r="DT129" s="153">
        <v>6</v>
      </c>
      <c r="DU129" s="19">
        <v>0</v>
      </c>
      <c r="DV129" s="19" t="s">
        <v>958</v>
      </c>
      <c r="EX129" s="154">
        <v>7703</v>
      </c>
      <c r="EY129" s="19" t="s">
        <v>142</v>
      </c>
    </row>
    <row r="130" spans="1:155" s="19" customFormat="1" x14ac:dyDescent="0.2">
      <c r="A130" s="53">
        <v>0</v>
      </c>
      <c r="B130" s="53"/>
      <c r="C130" s="53">
        <f t="shared" si="59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60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O130" s="19" t="str">
        <f t="shared" si="58"/>
        <v/>
      </c>
      <c r="CP130" s="19" t="str">
        <f t="shared" si="61"/>
        <v>Steg Günther</v>
      </c>
      <c r="CR130" s="19">
        <f t="shared" si="62"/>
        <v>39</v>
      </c>
      <c r="CS130" s="19" t="str">
        <f t="shared" si="63"/>
        <v>C</v>
      </c>
      <c r="CT130" s="260" t="str">
        <f t="shared" si="76"/>
        <v>C</v>
      </c>
      <c r="CU130" s="154">
        <v>4226</v>
      </c>
      <c r="CV130" s="125">
        <v>413</v>
      </c>
      <c r="CW130" s="33">
        <f t="shared" si="90"/>
        <v>8</v>
      </c>
      <c r="CX130" s="83" t="str">
        <f t="shared" si="91"/>
        <v>Senior System-Controller</v>
      </c>
      <c r="CY130" s="125">
        <v>413</v>
      </c>
      <c r="CZ130" s="33">
        <f t="shared" si="89"/>
        <v>8</v>
      </c>
      <c r="DA130" s="83" t="str">
        <f t="shared" si="88"/>
        <v>Senior System-Controller</v>
      </c>
      <c r="DB130" s="125">
        <v>413</v>
      </c>
      <c r="DC130" s="33">
        <f t="shared" si="77"/>
        <v>8</v>
      </c>
      <c r="DD130" s="83" t="str">
        <f t="shared" si="78"/>
        <v>Senior System-Controller</v>
      </c>
      <c r="DE130" s="125">
        <v>413</v>
      </c>
      <c r="DF130" s="33">
        <f t="shared" si="81"/>
        <v>8</v>
      </c>
      <c r="DG130" s="83" t="str">
        <f t="shared" si="82"/>
        <v>Senior System-Controller</v>
      </c>
      <c r="DH130" s="125">
        <v>413</v>
      </c>
      <c r="DI130" s="33">
        <f t="shared" si="92"/>
        <v>8</v>
      </c>
      <c r="DJ130" s="83" t="str">
        <f t="shared" si="93"/>
        <v>Senior System-Controller</v>
      </c>
      <c r="DK130" s="20"/>
      <c r="DL130" s="125">
        <v>413</v>
      </c>
      <c r="DM130" s="33">
        <f t="shared" si="79"/>
        <v>8</v>
      </c>
      <c r="DN130" s="83" t="str">
        <f t="shared" si="80"/>
        <v>Senior System-Controller</v>
      </c>
      <c r="DS130" s="19">
        <f t="shared" si="64"/>
        <v>4226</v>
      </c>
      <c r="DT130" s="153">
        <v>6</v>
      </c>
      <c r="DU130" s="19">
        <v>0</v>
      </c>
      <c r="DV130" s="19" t="s">
        <v>961</v>
      </c>
      <c r="EX130" s="154">
        <v>5627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59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60"/>
        <v>26</v>
      </c>
      <c r="AA131" s="25" t="s">
        <v>1317</v>
      </c>
      <c r="AB131" s="21" t="s">
        <v>105</v>
      </c>
      <c r="AC131" s="21"/>
      <c r="AE131" s="90" t="s">
        <v>537</v>
      </c>
      <c r="AF131" s="82"/>
      <c r="CO131" s="19" t="str">
        <f t="shared" si="58"/>
        <v/>
      </c>
      <c r="CP131" s="19" t="str">
        <f t="shared" si="61"/>
        <v>Grimm Stephan</v>
      </c>
      <c r="CR131" s="19">
        <f t="shared" si="62"/>
        <v>26</v>
      </c>
      <c r="CS131" s="19" t="str">
        <f t="shared" si="63"/>
        <v>C</v>
      </c>
      <c r="CT131" s="260" t="str">
        <f t="shared" si="76"/>
        <v>C</v>
      </c>
      <c r="CU131" s="154">
        <v>3203</v>
      </c>
      <c r="CV131" s="125">
        <v>443</v>
      </c>
      <c r="CW131" s="33">
        <f t="shared" si="90"/>
        <v>9</v>
      </c>
      <c r="CX131" s="83" t="str">
        <f t="shared" si="91"/>
        <v>System-Spezialist 9</v>
      </c>
      <c r="CY131" s="125">
        <v>443</v>
      </c>
      <c r="CZ131" s="33">
        <f t="shared" si="89"/>
        <v>9</v>
      </c>
      <c r="DA131" s="83" t="str">
        <f t="shared" si="88"/>
        <v>System-Spezialist 9</v>
      </c>
      <c r="DB131" s="125">
        <v>443</v>
      </c>
      <c r="DC131" s="33">
        <f t="shared" si="77"/>
        <v>9</v>
      </c>
      <c r="DD131" s="83" t="str">
        <f t="shared" si="78"/>
        <v>System-Spezialist 9</v>
      </c>
      <c r="DE131" s="125">
        <v>443</v>
      </c>
      <c r="DF131" s="33">
        <f t="shared" si="81"/>
        <v>9</v>
      </c>
      <c r="DG131" s="83" t="str">
        <f t="shared" si="82"/>
        <v>System-Spezialist 9</v>
      </c>
      <c r="DH131" s="125">
        <v>443</v>
      </c>
      <c r="DI131" s="33">
        <f t="shared" si="92"/>
        <v>9</v>
      </c>
      <c r="DJ131" s="83" t="str">
        <f t="shared" si="93"/>
        <v>System-Spezialist 9</v>
      </c>
      <c r="DK131" s="20"/>
      <c r="DL131" s="125">
        <v>413</v>
      </c>
      <c r="DM131" s="33">
        <f t="shared" si="79"/>
        <v>8</v>
      </c>
      <c r="DN131" s="83" t="str">
        <f t="shared" si="80"/>
        <v>Senior System-Controller</v>
      </c>
      <c r="DS131" s="19">
        <f t="shared" si="64"/>
        <v>3203</v>
      </c>
      <c r="DT131" s="153">
        <v>3</v>
      </c>
      <c r="DU131" s="19">
        <v>0</v>
      </c>
      <c r="DV131" s="19" t="s">
        <v>962</v>
      </c>
      <c r="EX131" s="154">
        <v>5605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59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60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O132" s="19" t="str">
        <f t="shared" si="58"/>
        <v/>
      </c>
      <c r="CP132" s="19" t="str">
        <f t="shared" si="61"/>
        <v>Hänni Alexander</v>
      </c>
      <c r="CR132" s="19">
        <f t="shared" si="62"/>
        <v>19</v>
      </c>
      <c r="CS132" s="19" t="str">
        <f t="shared" si="63"/>
        <v>D</v>
      </c>
      <c r="CT132" s="260" t="str">
        <f t="shared" si="76"/>
        <v>D</v>
      </c>
      <c r="CU132" s="154">
        <v>6755</v>
      </c>
      <c r="CV132" s="125">
        <v>423</v>
      </c>
      <c r="CW132" s="33">
        <f t="shared" si="90"/>
        <v>7</v>
      </c>
      <c r="CX132" s="83" t="str">
        <f t="shared" si="91"/>
        <v>Informatiker / ICT-Suporter / -Techniker 7</v>
      </c>
      <c r="CY132" s="125">
        <v>423</v>
      </c>
      <c r="CZ132" s="33">
        <f t="shared" si="89"/>
        <v>7</v>
      </c>
      <c r="DA132" s="83" t="str">
        <f t="shared" si="88"/>
        <v>Informatiker / ICT-Suporter / -Techniker 7</v>
      </c>
      <c r="DB132" s="125">
        <v>423</v>
      </c>
      <c r="DC132" s="33">
        <f t="shared" si="77"/>
        <v>7</v>
      </c>
      <c r="DD132" s="83" t="str">
        <f t="shared" si="78"/>
        <v>Informatiker / ICT-Suporter / -Techniker 7</v>
      </c>
      <c r="DE132" s="125">
        <v>423</v>
      </c>
      <c r="DF132" s="33">
        <f t="shared" si="81"/>
        <v>7</v>
      </c>
      <c r="DG132" s="83" t="str">
        <f t="shared" si="82"/>
        <v>Informatiker / ICT-Suporter / -Techniker 7</v>
      </c>
      <c r="DH132" s="125">
        <v>422</v>
      </c>
      <c r="DI132" s="33">
        <f t="shared" si="92"/>
        <v>6</v>
      </c>
      <c r="DJ132" s="83" t="str">
        <f t="shared" si="93"/>
        <v>Informatiker / ICT-Suporter / -Techniker 6</v>
      </c>
      <c r="DK132" s="20"/>
      <c r="DL132" s="125">
        <v>422</v>
      </c>
      <c r="DM132" s="33">
        <f t="shared" si="79"/>
        <v>6</v>
      </c>
      <c r="DN132" s="83" t="str">
        <f t="shared" si="80"/>
        <v>Informatiker / ICT-Suporter / -Techniker 6</v>
      </c>
      <c r="DS132" s="19">
        <f t="shared" si="64"/>
        <v>6755</v>
      </c>
      <c r="DT132" s="153">
        <v>6</v>
      </c>
      <c r="DU132" s="19">
        <v>0</v>
      </c>
      <c r="DV132" s="19" t="s">
        <v>960</v>
      </c>
      <c r="EX132" s="154">
        <v>6758</v>
      </c>
      <c r="EY132" s="19" t="s">
        <v>142</v>
      </c>
    </row>
    <row r="133" spans="1:155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1140</v>
      </c>
      <c r="P133" s="15" t="s">
        <v>1506</v>
      </c>
      <c r="Q133" s="15">
        <v>129</v>
      </c>
      <c r="R133" s="245" t="s">
        <v>344</v>
      </c>
      <c r="S133" s="42" t="s">
        <v>1507</v>
      </c>
      <c r="T133" s="21">
        <v>1964</v>
      </c>
      <c r="U133" s="28" t="s">
        <v>1508</v>
      </c>
      <c r="V133" s="21">
        <v>1987</v>
      </c>
      <c r="W133" s="25"/>
      <c r="X133" s="21"/>
      <c r="Y133" s="25"/>
      <c r="Z133" s="21">
        <f>$AD$3-V133</f>
        <v>31</v>
      </c>
      <c r="AA133" s="25" t="s">
        <v>339</v>
      </c>
      <c r="AB133" s="21" t="s">
        <v>121</v>
      </c>
      <c r="AC133" s="21"/>
      <c r="AE133" s="90" t="s">
        <v>425</v>
      </c>
      <c r="AF133" s="82"/>
      <c r="CO133" s="19" t="e">
        <f t="shared" si="58"/>
        <v>#N/A</v>
      </c>
      <c r="CP133" s="19" t="str">
        <f t="shared" si="61"/>
        <v>Fiebiger Sabine</v>
      </c>
      <c r="CR133" s="19">
        <f t="shared" si="62"/>
        <v>31</v>
      </c>
      <c r="CS133" s="19" t="str">
        <f t="shared" si="63"/>
        <v>D</v>
      </c>
      <c r="CT133" s="260" t="e">
        <f t="shared" ref="CT133:CT143" si="94">VLOOKUP(CU133,Kategorie,2,0)</f>
        <v>#N/A</v>
      </c>
      <c r="CU133" s="222">
        <v>4335</v>
      </c>
      <c r="CV133" s="125">
        <v>134</v>
      </c>
      <c r="CW133" s="33">
        <f t="shared" si="90"/>
        <v>7</v>
      </c>
      <c r="CX133" s="83" t="str">
        <f t="shared" si="91"/>
        <v>Kaufmännischer Mitarbeiter 7 / Gruppenchef 7</v>
      </c>
      <c r="CY133" s="125">
        <v>134</v>
      </c>
      <c r="CZ133" s="33">
        <f t="shared" si="89"/>
        <v>7</v>
      </c>
      <c r="DA133" s="83"/>
      <c r="DB133" s="125"/>
      <c r="DC133" s="33"/>
      <c r="DD133" s="83"/>
      <c r="DE133" s="125"/>
      <c r="DF133" s="33"/>
      <c r="DG133" s="83"/>
      <c r="DH133" s="125"/>
      <c r="DI133" s="33"/>
      <c r="DJ133" s="83"/>
      <c r="DK133" s="20"/>
      <c r="DL133" s="125"/>
      <c r="DM133" s="33"/>
      <c r="DN133" s="83"/>
      <c r="DS133" s="19">
        <f t="shared" si="64"/>
        <v>4335</v>
      </c>
      <c r="DT133" s="153">
        <v>6</v>
      </c>
      <c r="DU133" s="19">
        <v>0</v>
      </c>
      <c r="DV133" s="19" t="s">
        <v>955</v>
      </c>
      <c r="EX133" s="154">
        <v>6740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/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O134" s="19" t="str">
        <f t="shared" ref="CO134" si="95">IF(CS134=CT134,"","anders")</f>
        <v/>
      </c>
      <c r="CP134" s="19" t="str">
        <f t="shared" ref="CP134" si="96">+S134</f>
        <v>Eichenberger Sylvia</v>
      </c>
      <c r="CR134" s="19">
        <f t="shared" ref="CR134" si="97">+Z134</f>
        <v>34</v>
      </c>
      <c r="CS134" s="19" t="str">
        <f t="shared" ref="CS134" si="98">+AB134</f>
        <v>D</v>
      </c>
      <c r="CT134" s="260" t="str">
        <f t="shared" ref="CT134" si="99">VLOOKUP(CU134,Kategorie,2,0)</f>
        <v>D</v>
      </c>
      <c r="CU134" s="154">
        <v>5626</v>
      </c>
      <c r="CV134" s="125">
        <v>134</v>
      </c>
      <c r="CW134" s="33">
        <f t="shared" si="90"/>
        <v>7</v>
      </c>
      <c r="CX134" s="83" t="str">
        <f t="shared" si="91"/>
        <v>Kaufmännischer Mitarbeiter 7 / Gruppenchef 7</v>
      </c>
      <c r="CY134" s="125">
        <v>134</v>
      </c>
      <c r="CZ134" s="33">
        <f t="shared" si="89"/>
        <v>7</v>
      </c>
      <c r="DA134" s="83" t="str">
        <f t="shared" si="88"/>
        <v>Kaufmännischer Mitarbeiter 7 / Gruppenchef 7</v>
      </c>
      <c r="DB134" s="125">
        <v>134</v>
      </c>
      <c r="DC134" s="33">
        <f t="shared" si="77"/>
        <v>7</v>
      </c>
      <c r="DD134" s="83" t="str">
        <f t="shared" si="78"/>
        <v>Kaufmännischer Mitarbeiter 7 / Gruppenchef 7</v>
      </c>
      <c r="DE134" s="125">
        <v>134</v>
      </c>
      <c r="DF134" s="33">
        <f t="shared" ref="DF134:DF143" si="100">VLOOKUP($DE134,Funktionsbezeichnungen,3,0)</f>
        <v>7</v>
      </c>
      <c r="DG134" s="83" t="str">
        <f t="shared" ref="DG134:DG143" si="101">VLOOKUP($DE134,Funktionsbezeichnungen,2,0)</f>
        <v>Kaufmännischer Mitarbeiter 7 / Gruppenchef 7</v>
      </c>
      <c r="DH134" s="125">
        <v>134</v>
      </c>
      <c r="DI134" s="33">
        <f t="shared" ref="DI134:DI143" si="102">VLOOKUP($DH134,Funktionsbezeichnungen,3,0)</f>
        <v>7</v>
      </c>
      <c r="DJ134" s="83" t="str">
        <f t="shared" ref="DJ134:DJ143" si="103">VLOOKUP($DH134,Funktionsbezeichnungen,2,0)</f>
        <v>Kaufmännischer Mitarbeiter 7 / Gruppenchef 7</v>
      </c>
      <c r="DK134" s="20"/>
      <c r="DL134" s="125">
        <v>134</v>
      </c>
      <c r="DM134" s="33">
        <f t="shared" ref="DM134:DM143" si="104">VLOOKUP($DL134,Funktionsbezeichnungen,3,0)</f>
        <v>7</v>
      </c>
      <c r="DN134" s="83" t="str">
        <f t="shared" ref="DN134:DN143" si="105">VLOOKUP($DL134,Funktionsbezeichnungen,2,0)</f>
        <v>Kaufmännischer Mitarbeiter 7 / Gruppenchef 7</v>
      </c>
      <c r="DS134" s="19">
        <f t="shared" ref="DS134" si="106">+CU134</f>
        <v>5626</v>
      </c>
      <c r="DT134" s="153">
        <v>6</v>
      </c>
      <c r="DU134" s="19">
        <v>0</v>
      </c>
      <c r="DV134" s="19" t="s">
        <v>955</v>
      </c>
      <c r="EX134" s="154">
        <v>6740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O135" s="19" t="str">
        <f t="shared" ref="CO135:CO164" si="107">IF(CS135=CT135,"","anders")</f>
        <v/>
      </c>
      <c r="CP135" s="19" t="str">
        <f t="shared" si="61"/>
        <v>Gerber Beatrice</v>
      </c>
      <c r="CR135" s="19">
        <f t="shared" si="62"/>
        <v>32</v>
      </c>
      <c r="CS135" s="19" t="str">
        <f t="shared" si="63"/>
        <v>D</v>
      </c>
      <c r="CT135" s="260" t="str">
        <f t="shared" si="94"/>
        <v>D</v>
      </c>
      <c r="CU135" s="154">
        <v>4289</v>
      </c>
      <c r="CV135" s="125">
        <v>141</v>
      </c>
      <c r="CW135" s="33">
        <f t="shared" si="90"/>
        <v>8</v>
      </c>
      <c r="CX135" s="83" t="str">
        <f t="shared" si="91"/>
        <v>Kaufmännischer Fachspezialist 8</v>
      </c>
      <c r="CY135" s="125">
        <v>141</v>
      </c>
      <c r="CZ135" s="33">
        <f t="shared" si="89"/>
        <v>8</v>
      </c>
      <c r="DA135" s="83" t="str">
        <f t="shared" si="88"/>
        <v>Kaufmännischer Fachspezialist 8</v>
      </c>
      <c r="DB135" s="125">
        <v>141</v>
      </c>
      <c r="DC135" s="33">
        <f t="shared" si="77"/>
        <v>8</v>
      </c>
      <c r="DD135" s="83" t="str">
        <f t="shared" si="78"/>
        <v>Kaufmännischer Fachspezialist 8</v>
      </c>
      <c r="DE135" s="125">
        <v>141</v>
      </c>
      <c r="DF135" s="33">
        <f t="shared" si="100"/>
        <v>8</v>
      </c>
      <c r="DG135" s="83" t="str">
        <f t="shared" si="101"/>
        <v>Kaufmännischer Fachspezialist 8</v>
      </c>
      <c r="DH135" s="125">
        <v>141</v>
      </c>
      <c r="DI135" s="33">
        <f t="shared" si="102"/>
        <v>8</v>
      </c>
      <c r="DJ135" s="83" t="str">
        <f t="shared" si="103"/>
        <v>Kaufmännischer Fachspezialist 8</v>
      </c>
      <c r="DK135" s="20"/>
      <c r="DL135" s="125">
        <v>141</v>
      </c>
      <c r="DM135" s="33">
        <f t="shared" si="104"/>
        <v>8</v>
      </c>
      <c r="DN135" s="83" t="str">
        <f t="shared" si="105"/>
        <v>Kaufmännischer Fachspezialist 8</v>
      </c>
      <c r="DS135" s="19">
        <f t="shared" si="64"/>
        <v>4289</v>
      </c>
      <c r="DT135" s="153">
        <v>6</v>
      </c>
      <c r="DU135" s="19">
        <v>0</v>
      </c>
      <c r="DV135" s="19" t="s">
        <v>956</v>
      </c>
      <c r="EX135" s="154">
        <v>7701</v>
      </c>
      <c r="EY135" s="19" t="s">
        <v>142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1313</v>
      </c>
      <c r="Q136" s="15">
        <v>132</v>
      </c>
      <c r="R136" s="245"/>
      <c r="S136" s="27" t="s">
        <v>1314</v>
      </c>
      <c r="T136" s="21">
        <v>1976</v>
      </c>
      <c r="U136" s="28" t="s">
        <v>279</v>
      </c>
      <c r="V136" s="21">
        <v>2000</v>
      </c>
      <c r="W136" s="25"/>
      <c r="X136" s="162"/>
      <c r="Y136" s="25"/>
      <c r="Z136" s="21">
        <f>$AD$3-V136</f>
        <v>18</v>
      </c>
      <c r="AA136" s="25" t="s">
        <v>339</v>
      </c>
      <c r="AB136" s="21" t="s">
        <v>121</v>
      </c>
      <c r="AC136" s="21"/>
      <c r="AE136" s="90" t="s">
        <v>425</v>
      </c>
      <c r="AF136" s="82"/>
      <c r="CO136" s="262" t="e">
        <f t="shared" si="107"/>
        <v>#N/A</v>
      </c>
      <c r="CP136" s="192" t="str">
        <f>+S136</f>
        <v>Suter Sarah</v>
      </c>
      <c r="CQ136" s="192"/>
      <c r="CR136" s="19">
        <f>+Z136</f>
        <v>18</v>
      </c>
      <c r="CS136" s="19" t="str">
        <f>+AB136</f>
        <v>D</v>
      </c>
      <c r="CT136" s="260" t="e">
        <f t="shared" si="94"/>
        <v>#N/A</v>
      </c>
      <c r="CU136" s="222">
        <v>4332</v>
      </c>
      <c r="CV136" s="125">
        <v>134</v>
      </c>
      <c r="CW136" s="33">
        <f t="shared" si="90"/>
        <v>7</v>
      </c>
      <c r="CX136" s="83" t="str">
        <f t="shared" si="91"/>
        <v>Kaufmännischer Mitarbeiter 7 / Gruppenchef 7</v>
      </c>
      <c r="CY136" s="125"/>
      <c r="CZ136" s="33"/>
      <c r="DA136" s="83"/>
      <c r="DB136" s="125"/>
      <c r="DC136" s="33"/>
      <c r="DD136" s="83"/>
      <c r="DE136" s="125"/>
      <c r="DF136" s="33"/>
      <c r="DG136" s="83"/>
      <c r="DH136" s="125"/>
      <c r="DI136" s="33"/>
      <c r="DJ136" s="83"/>
      <c r="DK136" s="20"/>
      <c r="DL136" s="125"/>
      <c r="DM136" s="33"/>
      <c r="DN136" s="83"/>
      <c r="DS136" s="19">
        <f>+CU136</f>
        <v>4332</v>
      </c>
      <c r="DT136" s="153">
        <v>6</v>
      </c>
      <c r="DU136" s="19">
        <v>0</v>
      </c>
      <c r="DV136" s="19" t="s">
        <v>955</v>
      </c>
      <c r="EX136" s="154">
        <v>7654</v>
      </c>
      <c r="EY136" s="19" t="s">
        <v>147</v>
      </c>
    </row>
    <row r="137" spans="1:155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O137" s="19" t="str">
        <f t="shared" si="107"/>
        <v/>
      </c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260" t="str">
        <f t="shared" si="94"/>
        <v>E</v>
      </c>
      <c r="CU137" s="154">
        <v>5605</v>
      </c>
      <c r="CV137" s="125">
        <v>132</v>
      </c>
      <c r="CW137" s="33">
        <f t="shared" si="90"/>
        <v>5</v>
      </c>
      <c r="CX137" s="83" t="str">
        <f t="shared" si="91"/>
        <v>Kaufmännischer Mitarbeiter 5</v>
      </c>
      <c r="CY137" s="125">
        <v>132</v>
      </c>
      <c r="CZ137" s="33">
        <f>VLOOKUP($CY137,Funktionsbezeichnungen,3,0)</f>
        <v>5</v>
      </c>
      <c r="DA137" s="83" t="str">
        <f>VLOOKUP($CY137,Funktionsbezeichnungen,2,0)</f>
        <v>Kaufmännischer Mitarbeiter 5</v>
      </c>
      <c r="DB137" s="125">
        <v>132</v>
      </c>
      <c r="DC137" s="33">
        <f>VLOOKUP($DB137,Funktionsbezeichnungen,3,0)</f>
        <v>5</v>
      </c>
      <c r="DD137" s="83" t="str">
        <f>VLOOKUP($DB137,Funktionsbezeichnungen,2,0)</f>
        <v>Kaufmännischer Mitarbeiter 5</v>
      </c>
      <c r="DE137" s="125">
        <v>132</v>
      </c>
      <c r="DF137" s="33">
        <f>VLOOKUP($DE137,Funktionsbezeichnungen,3,0)</f>
        <v>5</v>
      </c>
      <c r="DG137" s="83" t="str">
        <f>VLOOKUP($DE137,Funktionsbezeichnungen,2,0)</f>
        <v>Kaufmännischer Mitarbeiter 5</v>
      </c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5</v>
      </c>
      <c r="DK137" s="20"/>
      <c r="DL137" s="125">
        <v>132</v>
      </c>
      <c r="DM137" s="33">
        <f>VLOOKUP($DL137,Funktionsbezeichnungen,3,0)</f>
        <v>5</v>
      </c>
      <c r="DN137" s="83" t="str">
        <f>VLOOKUP($DL137,Funktionsbezeichnungen,2,0)</f>
        <v>Kaufmännischer Mitarbeiter 5</v>
      </c>
      <c r="DS137" s="19">
        <f>+CU137</f>
        <v>5605</v>
      </c>
      <c r="DT137" s="153">
        <v>7</v>
      </c>
      <c r="DU137" s="19">
        <v>0</v>
      </c>
      <c r="DV137" s="19" t="s">
        <v>955</v>
      </c>
      <c r="EX137" s="154">
        <v>9765</v>
      </c>
    </row>
    <row r="138" spans="1:155" s="19" customFormat="1" x14ac:dyDescent="0.2">
      <c r="A138" s="53">
        <v>0</v>
      </c>
      <c r="B138" s="53">
        <v>1</v>
      </c>
      <c r="C138" s="53">
        <f t="shared" ref="C138:C155" si="108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60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262" t="e">
        <f t="shared" si="107"/>
        <v>#N/A</v>
      </c>
      <c r="CP138" s="192" t="str">
        <f t="shared" si="61"/>
        <v>Halbeisen Gisela</v>
      </c>
      <c r="CQ138" s="192"/>
      <c r="CR138" s="192">
        <f t="shared" si="62"/>
        <v>35</v>
      </c>
      <c r="CS138" s="192" t="str">
        <f t="shared" si="63"/>
        <v>E</v>
      </c>
      <c r="CT138" s="260" t="e">
        <f t="shared" si="94"/>
        <v>#N/A</v>
      </c>
      <c r="CU138" s="222">
        <v>7710</v>
      </c>
      <c r="CV138" s="125">
        <v>112</v>
      </c>
      <c r="CW138" s="33">
        <f t="shared" si="90"/>
        <v>5</v>
      </c>
      <c r="CX138" s="83" t="str">
        <f t="shared" si="91"/>
        <v>Réceptionist / Telefonist / Service-Disponent 5</v>
      </c>
      <c r="CY138" s="125"/>
      <c r="CZ138" s="33"/>
      <c r="DA138" s="83"/>
      <c r="DB138" s="125"/>
      <c r="DC138" s="33"/>
      <c r="DD138" s="83"/>
      <c r="DE138" s="125"/>
      <c r="DF138" s="33"/>
      <c r="DG138" s="83"/>
      <c r="DH138" s="125"/>
      <c r="DI138" s="33"/>
      <c r="DJ138" s="83"/>
      <c r="DK138" s="20"/>
      <c r="DL138" s="125"/>
      <c r="DM138" s="33"/>
      <c r="DN138" s="83"/>
      <c r="DS138" s="19">
        <f t="shared" si="64"/>
        <v>7710</v>
      </c>
      <c r="DT138" s="153">
        <v>6</v>
      </c>
      <c r="DU138" s="19">
        <v>0</v>
      </c>
      <c r="DV138" s="19" t="s">
        <v>953</v>
      </c>
      <c r="EX138" s="154">
        <v>9740</v>
      </c>
    </row>
    <row r="139" spans="1:155" s="19" customFormat="1" x14ac:dyDescent="0.2">
      <c r="A139" s="53">
        <v>0</v>
      </c>
      <c r="B139" s="53">
        <v>1</v>
      </c>
      <c r="C139" s="53">
        <f t="shared" si="108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109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O139" s="19" t="str">
        <f t="shared" si="107"/>
        <v/>
      </c>
      <c r="CP139" s="19" t="str">
        <f t="shared" si="61"/>
        <v>Wirtz Christine</v>
      </c>
      <c r="CR139" s="19">
        <f t="shared" ref="CR139" si="110">+Z139</f>
        <v>31</v>
      </c>
      <c r="CS139" s="19" t="str">
        <f t="shared" ref="CS139" si="111">+AB139</f>
        <v>E</v>
      </c>
      <c r="CT139" s="260" t="str">
        <f t="shared" si="94"/>
        <v>E</v>
      </c>
      <c r="CU139" s="154">
        <v>5627</v>
      </c>
      <c r="CV139" s="125">
        <v>112</v>
      </c>
      <c r="CW139" s="33">
        <f t="shared" si="90"/>
        <v>5</v>
      </c>
      <c r="CX139" s="83" t="str">
        <f t="shared" si="91"/>
        <v>Réceptionist / Telefonist / Service-Disponent 5</v>
      </c>
      <c r="CY139" s="125">
        <v>112</v>
      </c>
      <c r="CZ139" s="33">
        <f t="shared" si="89"/>
        <v>5</v>
      </c>
      <c r="DA139" s="83" t="str">
        <f t="shared" si="88"/>
        <v>Réceptionist / Telefonist / Service-Disponent 5</v>
      </c>
      <c r="DB139" s="125">
        <v>112</v>
      </c>
      <c r="DC139" s="33">
        <f t="shared" ref="DC139:DC143" si="112">VLOOKUP($DB139,Funktionsbezeichnungen,3,0)</f>
        <v>5</v>
      </c>
      <c r="DD139" s="83" t="str">
        <f t="shared" ref="DD139:DD143" si="113">VLOOKUP($DB139,Funktionsbezeichnungen,2,0)</f>
        <v>Réceptionist / Telefonist / Service-Disponent 5</v>
      </c>
      <c r="DE139" s="125">
        <v>112</v>
      </c>
      <c r="DF139" s="33">
        <f t="shared" si="100"/>
        <v>5</v>
      </c>
      <c r="DG139" s="83" t="str">
        <f t="shared" si="101"/>
        <v>Réceptionist / Telefonist / Service-Disponent 5</v>
      </c>
      <c r="DH139" s="125">
        <v>112</v>
      </c>
      <c r="DI139" s="33">
        <f t="shared" si="102"/>
        <v>5</v>
      </c>
      <c r="DJ139" s="83" t="str">
        <f t="shared" si="103"/>
        <v>Réceptionist / Telefonist / Service-Disponent 5</v>
      </c>
      <c r="DK139" s="20"/>
      <c r="DL139" s="125">
        <v>112</v>
      </c>
      <c r="DM139" s="33">
        <f t="shared" si="104"/>
        <v>5</v>
      </c>
      <c r="DN139" s="83" t="str">
        <f t="shared" si="105"/>
        <v>Réceptionist / Telefonist / Service-Disponent 5</v>
      </c>
      <c r="DS139" s="19">
        <f t="shared" si="64"/>
        <v>5627</v>
      </c>
      <c r="DT139" s="153">
        <v>6</v>
      </c>
      <c r="DU139" s="19">
        <v>0</v>
      </c>
      <c r="DV139" s="19" t="s">
        <v>953</v>
      </c>
      <c r="EX139" s="154">
        <v>9739</v>
      </c>
    </row>
    <row r="140" spans="1:155" s="19" customFormat="1" x14ac:dyDescent="0.25">
      <c r="A140" s="53">
        <v>0</v>
      </c>
      <c r="B140" s="53">
        <v>1</v>
      </c>
      <c r="C140" s="53">
        <f t="shared" si="108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O140" s="262" t="e">
        <f t="shared" si="107"/>
        <v>#N/A</v>
      </c>
      <c r="CP140" s="192" t="str">
        <f t="shared" si="61"/>
        <v>Lazar Sonja</v>
      </c>
      <c r="CQ140" s="192"/>
      <c r="CR140" s="19">
        <f>+Z140</f>
        <v>6</v>
      </c>
      <c r="CS140" s="19" t="str">
        <f>+AB140</f>
        <v>E</v>
      </c>
      <c r="CT140" s="260" t="e">
        <f t="shared" si="94"/>
        <v>#N/A</v>
      </c>
      <c r="CU140" s="222">
        <v>6767</v>
      </c>
      <c r="CV140" s="125">
        <v>133</v>
      </c>
      <c r="CW140" s="33">
        <f t="shared" si="90"/>
        <v>6</v>
      </c>
      <c r="CX140" s="83" t="str">
        <f t="shared" si="91"/>
        <v>Kaufmännischer Mitarbeiter 6 / Gruppenchef 6</v>
      </c>
      <c r="CY140" s="125"/>
      <c r="CZ140" s="33"/>
      <c r="DA140" s="83"/>
      <c r="DB140" s="125"/>
      <c r="DC140" s="33"/>
      <c r="DD140" s="83"/>
      <c r="DE140" s="125"/>
      <c r="DF140" s="33"/>
      <c r="DG140" s="83"/>
      <c r="DH140" s="125"/>
      <c r="DI140" s="33"/>
      <c r="DJ140" s="83"/>
      <c r="DK140" s="20"/>
      <c r="DL140" s="125"/>
      <c r="DM140" s="33"/>
      <c r="DN140" s="83"/>
      <c r="DS140" s="19">
        <f t="shared" si="64"/>
        <v>6767</v>
      </c>
      <c r="DT140" s="153">
        <v>6</v>
      </c>
      <c r="DU140" s="19">
        <v>0</v>
      </c>
      <c r="DV140" s="19" t="s">
        <v>955</v>
      </c>
      <c r="EX140" s="154">
        <v>9740</v>
      </c>
      <c r="EY140" s="11"/>
    </row>
    <row r="141" spans="1:155" s="19" customFormat="1" x14ac:dyDescent="0.2">
      <c r="A141" s="53">
        <v>0</v>
      </c>
      <c r="B141" s="53">
        <v>1</v>
      </c>
      <c r="C141" s="53">
        <f t="shared" si="108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107"/>
        <v/>
      </c>
      <c r="CP141" s="19" t="str">
        <f t="shared" si="61"/>
        <v>Eilers Brigitte</v>
      </c>
      <c r="CR141" s="19">
        <f>+Z141</f>
        <v>38</v>
      </c>
      <c r="CS141" s="19" t="str">
        <f>+AB141</f>
        <v>E</v>
      </c>
      <c r="CT141" s="260" t="str">
        <f t="shared" si="94"/>
        <v>E</v>
      </c>
      <c r="CU141" s="154">
        <v>6740</v>
      </c>
      <c r="CV141" s="125">
        <v>133</v>
      </c>
      <c r="CW141" s="33">
        <f t="shared" si="90"/>
        <v>6</v>
      </c>
      <c r="CX141" s="83" t="str">
        <f t="shared" si="91"/>
        <v>Kaufmännischer Mitarbeiter 6 / Gruppenchef 6</v>
      </c>
      <c r="CY141" s="125">
        <v>133</v>
      </c>
      <c r="CZ141" s="33">
        <f t="shared" si="89"/>
        <v>6</v>
      </c>
      <c r="DA141" s="83" t="str">
        <f t="shared" si="88"/>
        <v>Kaufmännischer Mitarbeiter 6 / Gruppenchef 6</v>
      </c>
      <c r="DB141" s="125">
        <v>133</v>
      </c>
      <c r="DC141" s="33">
        <f t="shared" si="112"/>
        <v>6</v>
      </c>
      <c r="DD141" s="83" t="str">
        <f t="shared" si="113"/>
        <v>Kaufmännischer Mitarbeiter 6 / Gruppenchef 6</v>
      </c>
      <c r="DE141" s="125">
        <v>133</v>
      </c>
      <c r="DF141" s="33">
        <f t="shared" si="100"/>
        <v>6</v>
      </c>
      <c r="DG141" s="83" t="str">
        <f t="shared" si="101"/>
        <v>Kaufmännischer Mitarbeiter 6 / Gruppenchef 6</v>
      </c>
      <c r="DH141" s="125">
        <v>133</v>
      </c>
      <c r="DI141" s="33">
        <f t="shared" si="102"/>
        <v>6</v>
      </c>
      <c r="DJ141" s="83" t="str">
        <f t="shared" si="103"/>
        <v>Kaufmännischer Mitarbeiter 6 / Gruppenchef 6</v>
      </c>
      <c r="DK141" s="20"/>
      <c r="DL141" s="125">
        <v>133</v>
      </c>
      <c r="DM141" s="33">
        <f t="shared" si="104"/>
        <v>6</v>
      </c>
      <c r="DN141" s="83" t="str">
        <f t="shared" si="105"/>
        <v>Kaufmännischer Mitarbeiter 6 / Gruppenchef 6</v>
      </c>
      <c r="DS141" s="19">
        <f t="shared" si="64"/>
        <v>6740</v>
      </c>
      <c r="DT141" s="153">
        <v>6</v>
      </c>
      <c r="DU141" s="19">
        <v>0</v>
      </c>
      <c r="DV141" s="185" t="s">
        <v>977</v>
      </c>
      <c r="EX141" s="154">
        <v>9742</v>
      </c>
    </row>
    <row r="142" spans="1:155" s="19" customFormat="1" x14ac:dyDescent="0.2">
      <c r="A142" s="53">
        <v>0</v>
      </c>
      <c r="B142" s="53">
        <v>1</v>
      </c>
      <c r="C142" s="53">
        <f t="shared" si="108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O142" s="19" t="str">
        <f t="shared" si="107"/>
        <v/>
      </c>
      <c r="CP142" s="19" t="str">
        <f t="shared" ref="CP142:CP155" si="114">+S142</f>
        <v>Barth Sandra</v>
      </c>
      <c r="CR142" s="19">
        <f>+Z142</f>
        <v>30</v>
      </c>
      <c r="CS142" s="19" t="str">
        <f>+AB142</f>
        <v>E</v>
      </c>
      <c r="CT142" s="260" t="str">
        <f t="shared" si="94"/>
        <v>E</v>
      </c>
      <c r="CU142" s="154">
        <v>7701</v>
      </c>
      <c r="CV142" s="125">
        <v>132</v>
      </c>
      <c r="CW142" s="33">
        <f t="shared" si="90"/>
        <v>5</v>
      </c>
      <c r="CX142" s="83" t="str">
        <f t="shared" si="91"/>
        <v>Kaufmännischer Mitarbeiter 5</v>
      </c>
      <c r="CY142" s="125">
        <v>132</v>
      </c>
      <c r="CZ142" s="33">
        <f t="shared" si="89"/>
        <v>5</v>
      </c>
      <c r="DA142" s="83" t="str">
        <f t="shared" si="88"/>
        <v>Kaufmännischer Mitarbeiter 5</v>
      </c>
      <c r="DB142" s="125">
        <v>132</v>
      </c>
      <c r="DC142" s="33">
        <f t="shared" si="112"/>
        <v>5</v>
      </c>
      <c r="DD142" s="83" t="str">
        <f t="shared" si="113"/>
        <v>Kaufmännischer Mitarbeiter 5</v>
      </c>
      <c r="DE142" s="125">
        <v>132</v>
      </c>
      <c r="DF142" s="33">
        <f t="shared" si="100"/>
        <v>5</v>
      </c>
      <c r="DG142" s="83" t="str">
        <f t="shared" si="101"/>
        <v>Kaufmännischer Mitarbeiter 5</v>
      </c>
      <c r="DH142" s="125">
        <v>132</v>
      </c>
      <c r="DI142" s="33">
        <f t="shared" si="102"/>
        <v>5</v>
      </c>
      <c r="DJ142" s="83" t="str">
        <f t="shared" si="103"/>
        <v>Kaufmännischer Mitarbeiter 5</v>
      </c>
      <c r="DK142" s="20"/>
      <c r="DL142" s="125">
        <v>132</v>
      </c>
      <c r="DM142" s="33">
        <f t="shared" si="104"/>
        <v>5</v>
      </c>
      <c r="DN142" s="83" t="str">
        <f t="shared" si="105"/>
        <v>Kaufmännischer Mitarbeiter 5</v>
      </c>
      <c r="DS142" s="19">
        <f t="shared" ref="DS142:DS143" si="115">+CU142</f>
        <v>7701</v>
      </c>
      <c r="DT142" s="153">
        <v>7</v>
      </c>
      <c r="DU142" s="19">
        <v>0</v>
      </c>
      <c r="DV142" s="185" t="s">
        <v>977</v>
      </c>
      <c r="EX142" s="154">
        <v>9740</v>
      </c>
    </row>
    <row r="143" spans="1:155" s="19" customFormat="1" x14ac:dyDescent="0.2">
      <c r="A143" s="53">
        <v>0</v>
      </c>
      <c r="B143" s="53"/>
      <c r="C143" s="53">
        <f t="shared" si="108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O143" s="19" t="str">
        <f t="shared" si="107"/>
        <v/>
      </c>
      <c r="CP143" s="19" t="str">
        <f t="shared" si="114"/>
        <v>Schurrer Gabriel</v>
      </c>
      <c r="CR143" s="19">
        <f>+Z143</f>
        <v>34</v>
      </c>
      <c r="CS143" s="19" t="str">
        <f>+AB143</f>
        <v>F</v>
      </c>
      <c r="CT143" s="260" t="str">
        <f t="shared" si="94"/>
        <v>F</v>
      </c>
      <c r="CU143" s="154">
        <v>7654</v>
      </c>
      <c r="CV143" s="125">
        <v>614</v>
      </c>
      <c r="CW143" s="33">
        <f t="shared" si="90"/>
        <v>4</v>
      </c>
      <c r="CX143" s="83" t="str">
        <f t="shared" si="91"/>
        <v>Laborassistenz 4</v>
      </c>
      <c r="CY143" s="125">
        <v>614</v>
      </c>
      <c r="CZ143" s="33">
        <f t="shared" si="89"/>
        <v>4</v>
      </c>
      <c r="DA143" s="83" t="str">
        <f t="shared" si="88"/>
        <v>Laborassistenz 4</v>
      </c>
      <c r="DB143" s="125">
        <v>614</v>
      </c>
      <c r="DC143" s="33">
        <f t="shared" si="112"/>
        <v>4</v>
      </c>
      <c r="DD143" s="83" t="str">
        <f t="shared" si="113"/>
        <v>Laborassistenz 4</v>
      </c>
      <c r="DE143" s="125">
        <v>614</v>
      </c>
      <c r="DF143" s="33">
        <f t="shared" si="100"/>
        <v>4</v>
      </c>
      <c r="DG143" s="83" t="str">
        <f t="shared" si="101"/>
        <v>Laborassistenz 4</v>
      </c>
      <c r="DH143" s="125">
        <v>614</v>
      </c>
      <c r="DI143" s="33">
        <f t="shared" si="102"/>
        <v>4</v>
      </c>
      <c r="DJ143" s="83" t="str">
        <f t="shared" si="103"/>
        <v>Laborassistenz 4</v>
      </c>
      <c r="DK143" s="20"/>
      <c r="DL143" s="125">
        <v>614</v>
      </c>
      <c r="DM143" s="33">
        <f t="shared" si="104"/>
        <v>4</v>
      </c>
      <c r="DN143" s="83" t="str">
        <f t="shared" si="105"/>
        <v>Laborassistenz 4</v>
      </c>
      <c r="DS143" s="19">
        <f t="shared" si="115"/>
        <v>7654</v>
      </c>
      <c r="DT143" s="153">
        <v>7</v>
      </c>
      <c r="DU143" s="19">
        <v>0</v>
      </c>
      <c r="DV143" s="19" t="s">
        <v>963</v>
      </c>
      <c r="EX143" s="154">
        <v>9740</v>
      </c>
    </row>
    <row r="144" spans="1:155" x14ac:dyDescent="0.25">
      <c r="A144" s="53">
        <v>0</v>
      </c>
      <c r="B144" s="53"/>
      <c r="C144" s="53">
        <f t="shared" si="108"/>
        <v>0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/>
      <c r="N144" s="59">
        <v>1</v>
      </c>
      <c r="O144" s="19" t="s">
        <v>361</v>
      </c>
      <c r="P144" s="15" t="s">
        <v>1502</v>
      </c>
      <c r="Q144" s="15">
        <v>140</v>
      </c>
      <c r="R144" s="245" t="s">
        <v>365</v>
      </c>
      <c r="S144" s="27" t="s">
        <v>1500</v>
      </c>
      <c r="T144" s="21">
        <v>1987</v>
      </c>
      <c r="U144" s="28" t="s">
        <v>248</v>
      </c>
      <c r="V144" s="21"/>
      <c r="W144" s="25"/>
      <c r="X144" s="21"/>
      <c r="Y144" s="25"/>
      <c r="Z144" s="21"/>
      <c r="AA144" s="25" t="s">
        <v>248</v>
      </c>
      <c r="AB144" s="21" t="s">
        <v>149</v>
      </c>
      <c r="AC144" s="21"/>
      <c r="AD144" s="19"/>
      <c r="AE144" s="90" t="s">
        <v>380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si="107"/>
        <v/>
      </c>
      <c r="CP144" s="19" t="str">
        <f t="shared" si="114"/>
        <v>Markovic Maja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9739</v>
      </c>
      <c r="EY144" s="19"/>
    </row>
    <row r="145" spans="1:155" x14ac:dyDescent="0.25">
      <c r="A145" s="53">
        <v>0</v>
      </c>
      <c r="B145" s="53"/>
      <c r="C145" s="53">
        <f t="shared" si="108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1087</v>
      </c>
      <c r="Q145" s="15">
        <v>141</v>
      </c>
      <c r="R145" s="245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D145" s="19"/>
      <c r="AE145" s="90" t="s">
        <v>381</v>
      </c>
      <c r="AF145" s="82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 t="str">
        <f t="shared" si="107"/>
        <v/>
      </c>
      <c r="CP145" s="19" t="str">
        <f t="shared" si="114"/>
        <v>Berger Noah</v>
      </c>
      <c r="CQ145" s="19"/>
      <c r="CT145" s="260"/>
      <c r="CU145" s="154">
        <v>9740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EX145" s="154">
        <v>9751</v>
      </c>
      <c r="EY145" s="19"/>
    </row>
    <row r="146" spans="1:155" s="19" customFormat="1" x14ac:dyDescent="0.2">
      <c r="A146" s="53">
        <v>0</v>
      </c>
      <c r="B146" s="53"/>
      <c r="C146" s="53">
        <f t="shared" si="108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107"/>
        <v/>
      </c>
      <c r="CP146" s="19" t="str">
        <f t="shared" si="114"/>
        <v>Pertoldi Noeh</v>
      </c>
      <c r="CT146" s="260"/>
      <c r="CU146" s="154">
        <v>9742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 t="shared" ref="DS146:DS155" si="116">+CU146</f>
        <v>9742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1301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107"/>
        <v/>
      </c>
      <c r="CP147" s="19" t="str">
        <f t="shared" si="114"/>
        <v>Thahiri Florian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>+CU147</f>
        <v>9740</v>
      </c>
      <c r="DT147" s="153">
        <v>8</v>
      </c>
      <c r="DU147" s="19">
        <v>0</v>
      </c>
      <c r="DV147" s="185" t="s">
        <v>976</v>
      </c>
      <c r="EX147" s="154">
        <v>9750</v>
      </c>
    </row>
    <row r="148" spans="1:155" s="19" customFormat="1" x14ac:dyDescent="0.2">
      <c r="A148" s="53">
        <v>0</v>
      </c>
      <c r="B148" s="53"/>
      <c r="C148" s="53">
        <f t="shared" si="108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358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107"/>
        <v/>
      </c>
      <c r="CP148" s="19" t="str">
        <f t="shared" si="114"/>
        <v>Hirsbrunner Nico</v>
      </c>
      <c r="CT148" s="260"/>
      <c r="CU148" s="154">
        <v>9740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16"/>
        <v>9740</v>
      </c>
      <c r="DT148" s="153">
        <v>8</v>
      </c>
      <c r="DU148" s="19">
        <v>0</v>
      </c>
      <c r="DV148" s="185" t="s">
        <v>976</v>
      </c>
      <c r="EX148" s="154">
        <v>9752</v>
      </c>
    </row>
    <row r="149" spans="1:155" s="19" customFormat="1" x14ac:dyDescent="0.2">
      <c r="A149" s="53">
        <v>0</v>
      </c>
      <c r="B149" s="53"/>
      <c r="C149" s="53">
        <f t="shared" si="108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107"/>
        <v/>
      </c>
      <c r="CP149" s="19" t="str">
        <f t="shared" si="114"/>
        <v>Christ Florian</v>
      </c>
      <c r="CT149" s="260"/>
      <c r="CU149" s="154">
        <v>9739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 t="shared" si="116"/>
        <v>9739</v>
      </c>
      <c r="DT149" s="153">
        <v>8</v>
      </c>
      <c r="DU149" s="19">
        <v>0</v>
      </c>
      <c r="DV149" s="185" t="s">
        <v>976</v>
      </c>
      <c r="EO149"/>
      <c r="EX149" s="126"/>
    </row>
    <row r="150" spans="1:155" s="19" customFormat="1" x14ac:dyDescent="0.25">
      <c r="A150" s="53">
        <v>0</v>
      </c>
      <c r="B150" s="53"/>
      <c r="C150" s="53">
        <f t="shared" si="108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107"/>
        <v/>
      </c>
      <c r="CP150" s="19" t="str">
        <f t="shared" si="114"/>
        <v>Sivasundaram Aschveni</v>
      </c>
      <c r="CT150" s="260"/>
      <c r="CU150" s="154">
        <v>9751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9751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108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358</v>
      </c>
      <c r="P151" s="15" t="s">
        <v>1208</v>
      </c>
      <c r="Q151" s="15">
        <v>147</v>
      </c>
      <c r="R151" s="42"/>
      <c r="S151" s="27" t="s">
        <v>1205</v>
      </c>
      <c r="T151" s="21">
        <v>1996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O151" s="19" t="str">
        <f t="shared" si="107"/>
        <v/>
      </c>
      <c r="CP151" s="19" t="str">
        <f>+S151</f>
        <v>Leuch Georges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108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359</v>
      </c>
      <c r="P152" s="15" t="s">
        <v>1209</v>
      </c>
      <c r="Q152" s="15">
        <v>148</v>
      </c>
      <c r="R152" s="42"/>
      <c r="S152" s="27" t="s">
        <v>1206</v>
      </c>
      <c r="T152" s="21">
        <v>2000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107"/>
        <v/>
      </c>
      <c r="CP152" s="19" t="str">
        <f t="shared" ref="CP152:CP153" si="117">+S152</f>
        <v>Boser Florian</v>
      </c>
      <c r="CT152" s="260"/>
      <c r="CU152" s="154">
        <v>9750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ref="DS152:DS153" si="118">+CU152</f>
        <v>9750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108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1303</v>
      </c>
      <c r="P153" s="15" t="s">
        <v>1210</v>
      </c>
      <c r="Q153" s="15">
        <v>149</v>
      </c>
      <c r="R153" s="42"/>
      <c r="S153" s="27" t="s">
        <v>1207</v>
      </c>
      <c r="T153" s="21">
        <v>1999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107"/>
        <v/>
      </c>
      <c r="CP153" s="19" t="str">
        <f t="shared" si="117"/>
        <v>Kaupp Nicolas</v>
      </c>
      <c r="CT153" s="260"/>
      <c r="CU153" s="154">
        <v>9752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18"/>
        <v>9752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108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1266</v>
      </c>
      <c r="Q154" s="15">
        <v>150</v>
      </c>
      <c r="R154" s="42"/>
      <c r="S154" s="27" t="s">
        <v>1264</v>
      </c>
      <c r="T154" s="21">
        <v>2000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107"/>
        <v/>
      </c>
      <c r="CP154" s="192" t="str">
        <f t="shared" si="114"/>
        <v>Tesan Laila</v>
      </c>
      <c r="CQ154" s="192"/>
      <c r="CR154" s="192"/>
      <c r="CS154" s="192"/>
      <c r="CT154" s="260"/>
      <c r="CU154" s="222">
        <v>9776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16"/>
        <v>9776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53">
        <v>0</v>
      </c>
      <c r="B155" s="53"/>
      <c r="C155" s="53">
        <f t="shared" si="108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1267</v>
      </c>
      <c r="Q155" s="15">
        <v>151</v>
      </c>
      <c r="R155" s="42"/>
      <c r="S155" s="27" t="s">
        <v>1265</v>
      </c>
      <c r="T155" s="21">
        <v>2001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O155" s="19" t="str">
        <f t="shared" si="107"/>
        <v/>
      </c>
      <c r="CP155" s="192" t="str">
        <f t="shared" si="114"/>
        <v>Davet Kilian</v>
      </c>
      <c r="CQ155" s="192"/>
      <c r="CR155" s="192"/>
      <c r="CS155" s="192"/>
      <c r="CT155" s="260"/>
      <c r="CU155" s="222">
        <v>9775</v>
      </c>
      <c r="CV155" s="125"/>
      <c r="CW155" s="33"/>
      <c r="CX155" s="83"/>
      <c r="CY155" s="125"/>
      <c r="CZ155" s="33"/>
      <c r="DA155" s="83"/>
      <c r="DB155" s="125"/>
      <c r="DC155" s="33"/>
      <c r="DD155" s="83"/>
      <c r="DE155" s="125"/>
      <c r="DF155" s="33"/>
      <c r="DG155" s="83"/>
      <c r="DH155" s="125"/>
      <c r="DI155" s="33"/>
      <c r="DJ155" s="83"/>
      <c r="DK155" s="20"/>
      <c r="DL155" s="33"/>
      <c r="DM155" s="33"/>
      <c r="DN155" s="83"/>
      <c r="DS155" s="19">
        <f t="shared" si="116"/>
        <v>9775</v>
      </c>
      <c r="DT155" s="153">
        <v>8</v>
      </c>
      <c r="DU155" s="19">
        <v>0</v>
      </c>
      <c r="DV155" s="185" t="s">
        <v>976</v>
      </c>
      <c r="EO155"/>
      <c r="EX155" s="11"/>
      <c r="EY155" s="11"/>
    </row>
    <row r="156" spans="1:155" s="19" customFormat="1" x14ac:dyDescent="0.25">
      <c r="A156" s="66"/>
      <c r="B156" s="66"/>
      <c r="C156" s="66"/>
      <c r="D156" s="66"/>
      <c r="E156" s="66"/>
      <c r="F156" s="60"/>
      <c r="G156" s="60"/>
      <c r="H156" s="60"/>
      <c r="I156" s="60"/>
      <c r="J156" s="60"/>
      <c r="K156" s="60"/>
      <c r="L156" s="60"/>
      <c r="M156" s="60"/>
      <c r="N156" s="60"/>
      <c r="O156" s="67"/>
      <c r="P156" s="68"/>
      <c r="Q156" s="68"/>
      <c r="R156" s="44"/>
      <c r="S156" s="30" t="s">
        <v>183</v>
      </c>
      <c r="T156" s="31">
        <f>+Q155</f>
        <v>151</v>
      </c>
      <c r="U156" s="65" t="s">
        <v>700</v>
      </c>
      <c r="V156" s="32"/>
      <c r="W156" s="34"/>
      <c r="X156" s="32"/>
      <c r="Y156" s="40"/>
      <c r="Z156" s="33"/>
      <c r="AA156" s="34"/>
      <c r="AB156" s="33"/>
      <c r="AC156" s="35"/>
      <c r="AE156" s="84"/>
      <c r="AF156" s="83"/>
      <c r="CO156" s="19" t="str">
        <f t="shared" si="107"/>
        <v/>
      </c>
      <c r="CT156" s="260"/>
      <c r="CU156" s="126"/>
      <c r="CV156" s="141"/>
      <c r="CW156" s="141"/>
      <c r="CX156" s="126"/>
      <c r="CY156" s="141"/>
      <c r="CZ156" s="141"/>
      <c r="DA156" s="126"/>
      <c r="DB156" s="141"/>
      <c r="DC156" s="141"/>
      <c r="DD156" s="126"/>
      <c r="DE156" s="141"/>
      <c r="DF156" s="141"/>
      <c r="DG156" s="126"/>
      <c r="DH156" s="141"/>
      <c r="DI156" s="141"/>
      <c r="DJ156" s="126"/>
      <c r="DK156" s="126"/>
      <c r="DL156" s="138"/>
      <c r="DM156" s="138"/>
      <c r="EO156"/>
      <c r="EX156" s="11"/>
      <c r="EY156" s="11"/>
    </row>
    <row r="157" spans="1:155" customFormat="1" x14ac:dyDescent="0.25">
      <c r="A157" s="48">
        <f t="shared" ref="A157:N157" si="119">SUM(A5:A155)</f>
        <v>8</v>
      </c>
      <c r="B157" s="48">
        <f t="shared" si="119"/>
        <v>37</v>
      </c>
      <c r="C157" s="48">
        <f t="shared" si="119"/>
        <v>107</v>
      </c>
      <c r="D157" s="48">
        <f t="shared" si="119"/>
        <v>28</v>
      </c>
      <c r="E157" s="48">
        <f t="shared" si="119"/>
        <v>48</v>
      </c>
      <c r="F157" s="48">
        <f t="shared" si="119"/>
        <v>3</v>
      </c>
      <c r="G157" s="48">
        <f t="shared" si="119"/>
        <v>3</v>
      </c>
      <c r="H157" s="48">
        <f t="shared" si="119"/>
        <v>33</v>
      </c>
      <c r="I157" s="48">
        <f t="shared" si="119"/>
        <v>33</v>
      </c>
      <c r="J157" s="48">
        <f t="shared" si="119"/>
        <v>13</v>
      </c>
      <c r="K157" s="48">
        <f t="shared" si="119"/>
        <v>11</v>
      </c>
      <c r="L157" s="48">
        <f t="shared" si="119"/>
        <v>21</v>
      </c>
      <c r="M157" s="48">
        <f t="shared" si="119"/>
        <v>6</v>
      </c>
      <c r="N157" s="48">
        <f t="shared" si="119"/>
        <v>1</v>
      </c>
      <c r="O157" s="64">
        <f>SUM(D157+E157+F157+I157+K157+L157+M157)</f>
        <v>150</v>
      </c>
      <c r="P157" s="12"/>
      <c r="Q157" s="12" t="s">
        <v>224</v>
      </c>
      <c r="R157" s="45" t="s">
        <v>342</v>
      </c>
      <c r="S157" s="11" t="s">
        <v>88</v>
      </c>
      <c r="T157" s="13"/>
      <c r="U157" s="37"/>
      <c r="V157" s="13"/>
      <c r="W157" s="123"/>
      <c r="X157" s="13"/>
      <c r="Y157" s="37"/>
      <c r="Z157" s="13"/>
      <c r="AA157" s="14" t="s">
        <v>1036</v>
      </c>
      <c r="AB157" s="13"/>
      <c r="AC157" s="13"/>
      <c r="AD157" s="11"/>
      <c r="AE157" s="87" t="s">
        <v>382</v>
      </c>
      <c r="AF157" s="88" t="s">
        <v>385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107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Z157" s="19"/>
      <c r="EX157" s="11"/>
      <c r="EY157" s="11"/>
    </row>
    <row r="158" spans="1:155" customFormat="1" x14ac:dyDescent="0.25">
      <c r="A158" s="11">
        <f t="shared" ref="A158:N158" si="120">SUBTOTAL(9,A5:A155)</f>
        <v>8</v>
      </c>
      <c r="B158" s="11">
        <f t="shared" si="120"/>
        <v>37</v>
      </c>
      <c r="C158" s="11">
        <f t="shared" si="120"/>
        <v>107</v>
      </c>
      <c r="D158" s="11">
        <f t="shared" si="120"/>
        <v>28</v>
      </c>
      <c r="E158" s="11">
        <f t="shared" si="120"/>
        <v>48</v>
      </c>
      <c r="F158" s="11">
        <f t="shared" si="120"/>
        <v>3</v>
      </c>
      <c r="G158" s="11">
        <f t="shared" si="120"/>
        <v>3</v>
      </c>
      <c r="H158" s="11">
        <f t="shared" si="120"/>
        <v>33</v>
      </c>
      <c r="I158" s="11">
        <f t="shared" si="120"/>
        <v>33</v>
      </c>
      <c r="J158" s="11">
        <f t="shared" si="120"/>
        <v>13</v>
      </c>
      <c r="K158" s="11">
        <f t="shared" si="120"/>
        <v>11</v>
      </c>
      <c r="L158" s="11">
        <f t="shared" si="120"/>
        <v>21</v>
      </c>
      <c r="M158" s="11">
        <f t="shared" si="120"/>
        <v>6</v>
      </c>
      <c r="N158" s="11">
        <f t="shared" si="120"/>
        <v>1</v>
      </c>
      <c r="O158" s="64">
        <f>SUM(D158+E158+F158+I158+K158+L158+M158)</f>
        <v>150</v>
      </c>
      <c r="P158" s="12"/>
      <c r="Q158" s="12" t="s">
        <v>224</v>
      </c>
      <c r="R158" s="45" t="s">
        <v>370</v>
      </c>
      <c r="S158" s="11" t="s">
        <v>371</v>
      </c>
      <c r="T158" s="13"/>
      <c r="U158" s="37"/>
      <c r="V158" s="13"/>
      <c r="W158" s="123"/>
      <c r="X158" s="13"/>
      <c r="Y158" s="37"/>
      <c r="Z158" s="13" t="s">
        <v>185</v>
      </c>
      <c r="AA158" s="14" t="s">
        <v>886</v>
      </c>
      <c r="AB158" s="13"/>
      <c r="AC158" s="13"/>
      <c r="AD158" s="11"/>
      <c r="AE158" s="87" t="s">
        <v>373</v>
      </c>
      <c r="AF158" s="88" t="s">
        <v>97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107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45" t="s">
        <v>980</v>
      </c>
      <c r="DZ158" s="19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51"/>
      <c r="K159" s="50"/>
      <c r="L159" s="50"/>
      <c r="M159" s="50"/>
      <c r="N159" s="50"/>
      <c r="O159" s="48"/>
      <c r="P159" s="12"/>
      <c r="Q159" s="12"/>
      <c r="R159" s="45" t="s">
        <v>369</v>
      </c>
      <c r="S159" s="11" t="s">
        <v>150</v>
      </c>
      <c r="T159" s="13"/>
      <c r="U159" s="37"/>
      <c r="V159" s="13"/>
      <c r="W159" s="123"/>
      <c r="X159" s="13"/>
      <c r="Y159" s="37"/>
      <c r="Z159" s="13" t="s">
        <v>186</v>
      </c>
      <c r="AA159" s="14" t="s">
        <v>1226</v>
      </c>
      <c r="AB159" s="13"/>
      <c r="AC159" s="13"/>
      <c r="AD159" s="11"/>
      <c r="AE159" s="87" t="s">
        <v>375</v>
      </c>
      <c r="AF159" s="88" t="s">
        <v>386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107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986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69" t="s">
        <v>366</v>
      </c>
      <c r="Q160" s="69" t="s">
        <v>366</v>
      </c>
      <c r="R160" s="45" t="s">
        <v>341</v>
      </c>
      <c r="S160" s="11" t="s">
        <v>158</v>
      </c>
      <c r="T160" s="13"/>
      <c r="U160" s="37"/>
      <c r="V160" s="13"/>
      <c r="W160" s="123"/>
      <c r="X160" s="13"/>
      <c r="Y160" s="37"/>
      <c r="Z160" s="13" t="s">
        <v>189</v>
      </c>
      <c r="AA160" s="14" t="s">
        <v>888</v>
      </c>
      <c r="AB160" s="13"/>
      <c r="AC160" s="13"/>
      <c r="AD160" s="11"/>
      <c r="AE160" s="87" t="s">
        <v>376</v>
      </c>
      <c r="AF160" s="88" t="s">
        <v>110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107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987</v>
      </c>
      <c r="DZ160" s="19"/>
      <c r="EO160" s="11"/>
      <c r="EX160" s="11"/>
      <c r="EY160" s="11"/>
    </row>
    <row r="161" spans="1:155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12"/>
      <c r="Q161" s="12"/>
      <c r="R161" s="45" t="s">
        <v>368</v>
      </c>
      <c r="S161" s="11" t="s">
        <v>161</v>
      </c>
      <c r="T161" s="13"/>
      <c r="U161" s="37"/>
      <c r="V161" s="13"/>
      <c r="W161" s="123"/>
      <c r="X161" s="13"/>
      <c r="Y161" s="37"/>
      <c r="Z161" s="13" t="s">
        <v>876</v>
      </c>
      <c r="AA161" s="14" t="s">
        <v>1227</v>
      </c>
      <c r="AB161" s="13"/>
      <c r="AC161" s="13"/>
      <c r="AD161" s="11"/>
      <c r="AE161" s="87" t="s">
        <v>379</v>
      </c>
      <c r="AF161" s="88" t="s">
        <v>387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 t="str">
        <f t="shared" si="107"/>
        <v/>
      </c>
      <c r="CP161" s="11"/>
      <c r="CQ161" s="11"/>
      <c r="CR161" s="11"/>
      <c r="CS161" s="11"/>
      <c r="CT161" s="13"/>
      <c r="CU161" s="11"/>
      <c r="CV161" s="49"/>
      <c r="CW161" s="49"/>
      <c r="CX161" s="11"/>
      <c r="CY161" s="49"/>
      <c r="CZ161" s="49"/>
      <c r="DA161" s="11"/>
      <c r="DB161" s="49"/>
      <c r="DC161" s="49"/>
      <c r="DD161" s="11"/>
      <c r="DE161" s="49"/>
      <c r="DF161" s="49"/>
      <c r="DG161" s="11"/>
      <c r="DH161" s="49"/>
      <c r="DI161" s="49"/>
      <c r="DJ161" s="11"/>
      <c r="DK161" s="115"/>
      <c r="DL161" s="13"/>
      <c r="DM161" s="13"/>
      <c r="DN161" s="11"/>
      <c r="DQ161" s="11"/>
      <c r="DR161" s="11"/>
      <c r="DS161" s="11"/>
      <c r="DT161" s="11" t="s">
        <v>988</v>
      </c>
      <c r="DZ161" s="19"/>
      <c r="EO161" s="11"/>
      <c r="EX161" s="11"/>
      <c r="EY161" s="11"/>
    </row>
    <row r="162" spans="1:155" x14ac:dyDescent="0.25">
      <c r="R162" s="45" t="s">
        <v>367</v>
      </c>
      <c r="S162" s="11" t="s">
        <v>166</v>
      </c>
      <c r="Z162" s="13" t="s">
        <v>887</v>
      </c>
      <c r="AA162" s="14" t="s">
        <v>1288</v>
      </c>
      <c r="AE162" s="87" t="s">
        <v>394</v>
      </c>
      <c r="AF162" s="88" t="s">
        <v>395</v>
      </c>
      <c r="CN162" s="19"/>
      <c r="CO162" s="19" t="str">
        <f t="shared" si="107"/>
        <v/>
      </c>
      <c r="DT162" s="11" t="s">
        <v>981</v>
      </c>
      <c r="DZ162" s="19"/>
    </row>
    <row r="163" spans="1:155" x14ac:dyDescent="0.25">
      <c r="R163" s="45" t="s">
        <v>365</v>
      </c>
      <c r="S163" s="11" t="s">
        <v>249</v>
      </c>
      <c r="Z163" s="223" t="s">
        <v>1228</v>
      </c>
      <c r="AA163" s="14" t="s">
        <v>1229</v>
      </c>
      <c r="AE163" s="87" t="s">
        <v>383</v>
      </c>
      <c r="AF163" s="88" t="s">
        <v>388</v>
      </c>
      <c r="CN163" s="19"/>
      <c r="CO163" s="19" t="str">
        <f t="shared" si="107"/>
        <v/>
      </c>
      <c r="DT163" s="11" t="s">
        <v>982</v>
      </c>
      <c r="DZ163" s="19"/>
    </row>
    <row r="164" spans="1:155" x14ac:dyDescent="0.25">
      <c r="AE164" s="91" t="s">
        <v>365</v>
      </c>
      <c r="AF164" s="89" t="s">
        <v>249</v>
      </c>
      <c r="CN164" s="19"/>
      <c r="CO164" s="19" t="str">
        <f t="shared" si="107"/>
        <v/>
      </c>
      <c r="DT164" s="11" t="s">
        <v>989</v>
      </c>
      <c r="DZ164" s="19"/>
    </row>
    <row r="165" spans="1:155" x14ac:dyDescent="0.25">
      <c r="AE165" s="80"/>
      <c r="DT165" s="11" t="s">
        <v>990</v>
      </c>
    </row>
    <row r="166" spans="1:155" x14ac:dyDescent="0.25">
      <c r="AE166" s="80" t="s">
        <v>408</v>
      </c>
      <c r="DT166" s="11" t="s">
        <v>991</v>
      </c>
    </row>
    <row r="167" spans="1:155" x14ac:dyDescent="0.25">
      <c r="O167" s="109"/>
      <c r="P167" s="110"/>
      <c r="Q167" s="111"/>
      <c r="R167" s="112"/>
      <c r="S167" s="113"/>
      <c r="AE167" s="80" t="s">
        <v>410</v>
      </c>
      <c r="DT167" s="11" t="s">
        <v>983</v>
      </c>
    </row>
    <row r="168" spans="1:155" x14ac:dyDescent="0.25">
      <c r="O168" s="109"/>
      <c r="P168" s="110"/>
      <c r="Q168" s="111"/>
      <c r="R168" s="112"/>
      <c r="S168" s="113"/>
      <c r="AE168" s="80" t="s">
        <v>409</v>
      </c>
      <c r="DT168" s="11" t="s">
        <v>984</v>
      </c>
    </row>
    <row r="169" spans="1:155" x14ac:dyDescent="0.25">
      <c r="O169" s="109"/>
      <c r="P169" s="110"/>
      <c r="Q169" s="111"/>
      <c r="R169" s="112"/>
      <c r="S169" s="113"/>
      <c r="AE169" s="80"/>
      <c r="DT169" s="11" t="s">
        <v>992</v>
      </c>
    </row>
    <row r="170" spans="1:155" x14ac:dyDescent="0.25">
      <c r="O170" s="114"/>
      <c r="P170" s="111"/>
      <c r="Q170" s="111"/>
      <c r="R170" s="112"/>
      <c r="S170" s="115"/>
      <c r="AE170" s="80" t="s">
        <v>411</v>
      </c>
      <c r="DT170" s="11" t="s">
        <v>985</v>
      </c>
    </row>
    <row r="171" spans="1:155" x14ac:dyDescent="0.25">
      <c r="AE171" s="80" t="s">
        <v>413</v>
      </c>
    </row>
    <row r="172" spans="1:155" x14ac:dyDescent="0.25">
      <c r="AE172" s="80" t="s">
        <v>412</v>
      </c>
      <c r="DU172" s="45" t="s">
        <v>993</v>
      </c>
    </row>
    <row r="173" spans="1:155" x14ac:dyDescent="0.25">
      <c r="AE173" s="80"/>
      <c r="DU173" s="11" t="s">
        <v>994</v>
      </c>
    </row>
    <row r="174" spans="1:155" x14ac:dyDescent="0.25">
      <c r="AE174" s="80"/>
      <c r="DU174" s="11" t="s">
        <v>995</v>
      </c>
    </row>
    <row r="175" spans="1:155" x14ac:dyDescent="0.25">
      <c r="AE175" s="80"/>
      <c r="DU175" s="11" t="s">
        <v>996</v>
      </c>
    </row>
    <row r="176" spans="1:155" x14ac:dyDescent="0.25">
      <c r="AE176" s="80"/>
      <c r="DU176" s="11" t="s">
        <v>997</v>
      </c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</row>
    <row r="181" spans="31:128" x14ac:dyDescent="0.25">
      <c r="AE181" s="80"/>
      <c r="DX181" s="11" t="s">
        <v>998</v>
      </c>
    </row>
    <row r="182" spans="31:128" x14ac:dyDescent="0.25">
      <c r="AE182" s="80"/>
    </row>
    <row r="183" spans="31:128" x14ac:dyDescent="0.25">
      <c r="AE183" s="80"/>
    </row>
    <row r="184" spans="31:128" x14ac:dyDescent="0.25">
      <c r="AE184" s="80"/>
      <c r="DQ184" s="885" t="s">
        <v>78</v>
      </c>
      <c r="DR184" s="886"/>
      <c r="DS184" s="887"/>
      <c r="DT184" s="173" t="s">
        <v>950</v>
      </c>
    </row>
    <row r="185" spans="31:128" x14ac:dyDescent="0.25">
      <c r="AE185" s="80"/>
      <c r="DQ185" s="174" t="s">
        <v>76</v>
      </c>
      <c r="DR185" s="175" t="s">
        <v>77</v>
      </c>
      <c r="DS185" s="176" t="s">
        <v>701</v>
      </c>
      <c r="DT185" s="171"/>
    </row>
    <row r="186" spans="31:128" x14ac:dyDescent="0.25">
      <c r="AE186" s="80"/>
      <c r="DQ186" s="177">
        <v>101</v>
      </c>
      <c r="DR186" s="178" t="s">
        <v>713</v>
      </c>
      <c r="DS186" s="179">
        <v>2</v>
      </c>
      <c r="DT186" s="171"/>
    </row>
    <row r="187" spans="31:128" x14ac:dyDescent="0.25">
      <c r="AE187" s="80"/>
      <c r="DQ187" s="177">
        <v>102</v>
      </c>
      <c r="DR187" s="178" t="s">
        <v>714</v>
      </c>
      <c r="DS187" s="179">
        <v>3</v>
      </c>
      <c r="DT187" s="171"/>
    </row>
    <row r="188" spans="31:128" x14ac:dyDescent="0.25">
      <c r="AE188" s="80"/>
      <c r="DQ188" s="177">
        <v>103</v>
      </c>
      <c r="DR188" s="178" t="s">
        <v>715</v>
      </c>
      <c r="DS188" s="179">
        <v>4</v>
      </c>
      <c r="DT188" s="171"/>
    </row>
    <row r="189" spans="31:128" x14ac:dyDescent="0.25">
      <c r="AE189" s="80"/>
      <c r="DQ189" s="177">
        <v>104</v>
      </c>
      <c r="DR189" s="178" t="s">
        <v>1323</v>
      </c>
      <c r="DS189" s="179">
        <v>5</v>
      </c>
      <c r="DT189" s="171"/>
    </row>
    <row r="190" spans="31:128" x14ac:dyDescent="0.25">
      <c r="AE190" s="80"/>
      <c r="DQ190" s="177">
        <v>111</v>
      </c>
      <c r="DR190" s="178" t="s">
        <v>1324</v>
      </c>
      <c r="DS190" s="179">
        <v>4</v>
      </c>
      <c r="DT190" s="171" t="s">
        <v>953</v>
      </c>
    </row>
    <row r="191" spans="31:128" x14ac:dyDescent="0.25">
      <c r="AE191" s="80"/>
      <c r="DQ191" s="177">
        <v>112</v>
      </c>
      <c r="DR191" s="178" t="s">
        <v>1325</v>
      </c>
      <c r="DS191" s="179">
        <v>5</v>
      </c>
      <c r="DT191" s="171" t="s">
        <v>953</v>
      </c>
    </row>
    <row r="192" spans="31:128" x14ac:dyDescent="0.25">
      <c r="AE192" s="80"/>
      <c r="DQ192" s="177">
        <v>121</v>
      </c>
      <c r="DR192" s="178" t="s">
        <v>721</v>
      </c>
      <c r="DS192" s="179">
        <v>4</v>
      </c>
      <c r="DT192" s="171" t="s">
        <v>954</v>
      </c>
    </row>
    <row r="193" spans="31:124" x14ac:dyDescent="0.25">
      <c r="AE193" s="80"/>
      <c r="DQ193" s="177">
        <v>122</v>
      </c>
      <c r="DR193" s="178" t="s">
        <v>1326</v>
      </c>
      <c r="DS193" s="179">
        <v>5</v>
      </c>
      <c r="DT193" s="171" t="s">
        <v>954</v>
      </c>
    </row>
    <row r="194" spans="31:124" x14ac:dyDescent="0.25">
      <c r="DQ194" s="177">
        <v>123</v>
      </c>
      <c r="DR194" s="178" t="s">
        <v>1327</v>
      </c>
      <c r="DS194" s="179">
        <v>6</v>
      </c>
      <c r="DT194" s="171" t="s">
        <v>954</v>
      </c>
    </row>
    <row r="195" spans="31:124" x14ac:dyDescent="0.25">
      <c r="DQ195" s="177">
        <v>124</v>
      </c>
      <c r="DR195" s="178" t="s">
        <v>1328</v>
      </c>
      <c r="DS195" s="179">
        <v>7</v>
      </c>
      <c r="DT195" s="171" t="s">
        <v>954</v>
      </c>
    </row>
    <row r="196" spans="31:124" x14ac:dyDescent="0.25">
      <c r="DQ196" s="177">
        <v>131</v>
      </c>
      <c r="DR196" s="178" t="s">
        <v>1329</v>
      </c>
      <c r="DS196" s="179">
        <v>4</v>
      </c>
      <c r="DT196" s="171" t="s">
        <v>955</v>
      </c>
    </row>
    <row r="197" spans="31:124" x14ac:dyDescent="0.25">
      <c r="DQ197" s="177">
        <v>132</v>
      </c>
      <c r="DR197" s="178" t="s">
        <v>1330</v>
      </c>
      <c r="DS197" s="179">
        <v>5</v>
      </c>
      <c r="DT197" s="171" t="s">
        <v>955</v>
      </c>
    </row>
    <row r="198" spans="31:124" x14ac:dyDescent="0.25">
      <c r="DQ198" s="177">
        <v>133</v>
      </c>
      <c r="DR198" s="178" t="s">
        <v>1331</v>
      </c>
      <c r="DS198" s="179">
        <v>6</v>
      </c>
      <c r="DT198" s="171" t="s">
        <v>955</v>
      </c>
    </row>
    <row r="199" spans="31:124" x14ac:dyDescent="0.25">
      <c r="DQ199" s="177">
        <v>134</v>
      </c>
      <c r="DR199" s="178" t="s">
        <v>1332</v>
      </c>
      <c r="DS199" s="179">
        <v>7</v>
      </c>
      <c r="DT199" s="171" t="s">
        <v>955</v>
      </c>
    </row>
    <row r="200" spans="31:124" x14ac:dyDescent="0.25">
      <c r="DQ200" s="177">
        <v>138</v>
      </c>
      <c r="DR200" s="178" t="s">
        <v>1333</v>
      </c>
      <c r="DS200" s="179">
        <v>6</v>
      </c>
      <c r="DT200" s="171"/>
    </row>
    <row r="201" spans="31:124" x14ac:dyDescent="0.25">
      <c r="DQ201" s="177">
        <v>139</v>
      </c>
      <c r="DR201" s="178" t="s">
        <v>1334</v>
      </c>
      <c r="DS201" s="179">
        <v>7</v>
      </c>
      <c r="DT201" s="171"/>
    </row>
    <row r="202" spans="31:124" x14ac:dyDescent="0.25">
      <c r="DQ202" s="177">
        <v>141</v>
      </c>
      <c r="DR202" s="178" t="s">
        <v>1335</v>
      </c>
      <c r="DS202" s="179">
        <v>8</v>
      </c>
      <c r="DT202" s="171" t="s">
        <v>956</v>
      </c>
    </row>
    <row r="203" spans="31:124" x14ac:dyDescent="0.25">
      <c r="DQ203" s="177">
        <v>142</v>
      </c>
      <c r="DR203" s="178" t="s">
        <v>1336</v>
      </c>
      <c r="DS203" s="179">
        <v>9</v>
      </c>
      <c r="DT203" s="171" t="s">
        <v>956</v>
      </c>
    </row>
    <row r="204" spans="31:124" x14ac:dyDescent="0.25">
      <c r="DQ204" s="177">
        <v>143</v>
      </c>
      <c r="DR204" s="178" t="s">
        <v>1337</v>
      </c>
      <c r="DS204" s="179">
        <v>10</v>
      </c>
      <c r="DT204" s="171" t="s">
        <v>956</v>
      </c>
    </row>
    <row r="205" spans="31:124" x14ac:dyDescent="0.25">
      <c r="DQ205" s="177">
        <v>144</v>
      </c>
      <c r="DR205" s="178" t="s">
        <v>1338</v>
      </c>
      <c r="DS205" s="179">
        <v>11</v>
      </c>
      <c r="DT205" s="171" t="s">
        <v>956</v>
      </c>
    </row>
    <row r="206" spans="31:124" x14ac:dyDescent="0.25">
      <c r="DQ206" s="177">
        <v>150</v>
      </c>
      <c r="DR206" s="178" t="s">
        <v>1491</v>
      </c>
      <c r="DS206" s="179">
        <v>8</v>
      </c>
      <c r="DT206" s="171"/>
    </row>
    <row r="207" spans="31:124" x14ac:dyDescent="0.25">
      <c r="DQ207" s="177">
        <v>151</v>
      </c>
      <c r="DR207" s="178" t="s">
        <v>1492</v>
      </c>
      <c r="DS207" s="179">
        <v>9</v>
      </c>
      <c r="DT207" s="171"/>
    </row>
    <row r="208" spans="31:124" x14ac:dyDescent="0.25">
      <c r="DQ208" s="177">
        <v>152</v>
      </c>
      <c r="DR208" s="178" t="s">
        <v>1493</v>
      </c>
      <c r="DS208" s="179">
        <v>10</v>
      </c>
      <c r="DT208" s="171"/>
    </row>
    <row r="209" spans="121:124" x14ac:dyDescent="0.25">
      <c r="DQ209" s="177">
        <v>153</v>
      </c>
      <c r="DR209" s="178" t="s">
        <v>1494</v>
      </c>
      <c r="DS209" s="179">
        <v>11</v>
      </c>
      <c r="DT209" s="171"/>
    </row>
    <row r="210" spans="121:124" x14ac:dyDescent="0.25">
      <c r="DQ210" s="177">
        <v>154</v>
      </c>
      <c r="DR210" s="178" t="s">
        <v>1495</v>
      </c>
      <c r="DS210" s="179">
        <v>12</v>
      </c>
      <c r="DT210" s="171"/>
    </row>
    <row r="211" spans="121:124" x14ac:dyDescent="0.25">
      <c r="DQ211" s="177">
        <v>161</v>
      </c>
      <c r="DR211" s="178" t="s">
        <v>1339</v>
      </c>
      <c r="DS211" s="179">
        <v>8</v>
      </c>
      <c r="DT211" s="171" t="s">
        <v>957</v>
      </c>
    </row>
    <row r="212" spans="121:124" x14ac:dyDescent="0.25">
      <c r="DQ212" s="177">
        <v>162</v>
      </c>
      <c r="DR212" s="178" t="s">
        <v>1340</v>
      </c>
      <c r="DS212" s="179">
        <v>9</v>
      </c>
      <c r="DT212" s="171" t="s">
        <v>957</v>
      </c>
    </row>
    <row r="213" spans="121:124" x14ac:dyDescent="0.25">
      <c r="DQ213" s="177">
        <v>163</v>
      </c>
      <c r="DR213" s="178" t="s">
        <v>739</v>
      </c>
      <c r="DS213" s="179">
        <v>10</v>
      </c>
      <c r="DT213" s="171"/>
    </row>
    <row r="214" spans="121:124" x14ac:dyDescent="0.25">
      <c r="DQ214" s="177">
        <v>164</v>
      </c>
      <c r="DR214" s="178" t="s">
        <v>740</v>
      </c>
      <c r="DS214" s="179">
        <v>11</v>
      </c>
      <c r="DT214" s="171"/>
    </row>
    <row r="215" spans="121:124" x14ac:dyDescent="0.25">
      <c r="DQ215" s="177">
        <v>171</v>
      </c>
      <c r="DR215" s="178" t="s">
        <v>741</v>
      </c>
      <c r="DS215" s="179">
        <v>9</v>
      </c>
      <c r="DT215" s="171"/>
    </row>
    <row r="216" spans="121:124" x14ac:dyDescent="0.25">
      <c r="DQ216" s="177">
        <v>172</v>
      </c>
      <c r="DR216" s="178" t="s">
        <v>1341</v>
      </c>
      <c r="DS216" s="179">
        <v>10</v>
      </c>
      <c r="DT216" s="171"/>
    </row>
    <row r="217" spans="121:124" x14ac:dyDescent="0.25">
      <c r="DQ217" s="177">
        <v>173</v>
      </c>
      <c r="DR217" s="178" t="s">
        <v>1342</v>
      </c>
      <c r="DS217" s="179">
        <v>11</v>
      </c>
      <c r="DT217" s="171"/>
    </row>
    <row r="218" spans="121:124" x14ac:dyDescent="0.25">
      <c r="DQ218" s="177">
        <v>174</v>
      </c>
      <c r="DR218" s="178" t="s">
        <v>1343</v>
      </c>
      <c r="DS218" s="179">
        <v>12</v>
      </c>
      <c r="DT218" s="171"/>
    </row>
    <row r="219" spans="121:124" x14ac:dyDescent="0.25">
      <c r="DQ219" s="177">
        <v>181</v>
      </c>
      <c r="DR219" s="178" t="s">
        <v>745</v>
      </c>
      <c r="DS219" s="179">
        <v>10</v>
      </c>
      <c r="DT219" s="171"/>
    </row>
    <row r="220" spans="121:124" x14ac:dyDescent="0.25">
      <c r="DQ220" s="177">
        <v>183</v>
      </c>
      <c r="DR220" s="178" t="s">
        <v>746</v>
      </c>
      <c r="DS220" s="179">
        <v>12</v>
      </c>
      <c r="DT220" s="171"/>
    </row>
    <row r="221" spans="121:124" x14ac:dyDescent="0.25">
      <c r="DQ221" s="177">
        <v>191</v>
      </c>
      <c r="DR221" s="178" t="s">
        <v>1344</v>
      </c>
      <c r="DS221" s="179">
        <v>7</v>
      </c>
      <c r="DT221" s="171"/>
    </row>
    <row r="222" spans="121:124" x14ac:dyDescent="0.25">
      <c r="DQ222" s="177">
        <v>192</v>
      </c>
      <c r="DR222" s="178" t="s">
        <v>1345</v>
      </c>
      <c r="DS222" s="179">
        <v>8</v>
      </c>
      <c r="DT222" s="171"/>
    </row>
    <row r="223" spans="121:124" x14ac:dyDescent="0.25">
      <c r="DQ223" s="177">
        <v>193</v>
      </c>
      <c r="DR223" s="178" t="s">
        <v>1346</v>
      </c>
      <c r="DS223" s="179">
        <v>9</v>
      </c>
      <c r="DT223" s="171"/>
    </row>
    <row r="224" spans="121:124" x14ac:dyDescent="0.25">
      <c r="DQ224" s="177">
        <v>201</v>
      </c>
      <c r="DR224" s="178" t="s">
        <v>751</v>
      </c>
      <c r="DS224" s="179">
        <v>2</v>
      </c>
      <c r="DT224" s="171"/>
    </row>
    <row r="225" spans="121:124" x14ac:dyDescent="0.25">
      <c r="DQ225" s="177">
        <v>202</v>
      </c>
      <c r="DR225" s="178" t="s">
        <v>1347</v>
      </c>
      <c r="DS225" s="179">
        <v>3</v>
      </c>
      <c r="DT225" s="171"/>
    </row>
    <row r="226" spans="121:124" x14ac:dyDescent="0.25">
      <c r="DQ226" s="177">
        <v>211</v>
      </c>
      <c r="DR226" s="178" t="s">
        <v>1348</v>
      </c>
      <c r="DS226" s="179">
        <v>4</v>
      </c>
      <c r="DT226" s="171" t="s">
        <v>958</v>
      </c>
    </row>
    <row r="227" spans="121:124" x14ac:dyDescent="0.25">
      <c r="DQ227" s="177">
        <v>212</v>
      </c>
      <c r="DR227" s="178" t="s">
        <v>1349</v>
      </c>
      <c r="DS227" s="179">
        <v>5</v>
      </c>
      <c r="DT227" s="171" t="s">
        <v>958</v>
      </c>
    </row>
    <row r="228" spans="121:124" x14ac:dyDescent="0.25">
      <c r="DQ228" s="177">
        <v>213</v>
      </c>
      <c r="DR228" s="178" t="s">
        <v>1350</v>
      </c>
      <c r="DS228" s="179">
        <v>6</v>
      </c>
      <c r="DT228" s="171" t="s">
        <v>958</v>
      </c>
    </row>
    <row r="229" spans="121:124" x14ac:dyDescent="0.25">
      <c r="DQ229" s="177">
        <v>214</v>
      </c>
      <c r="DR229" s="178" t="s">
        <v>1351</v>
      </c>
      <c r="DS229" s="179">
        <v>7</v>
      </c>
      <c r="DT229" s="171" t="s">
        <v>958</v>
      </c>
    </row>
    <row r="230" spans="121:124" x14ac:dyDescent="0.25">
      <c r="DQ230" s="177">
        <v>221</v>
      </c>
      <c r="DR230" s="178" t="s">
        <v>1352</v>
      </c>
      <c r="DS230" s="179">
        <v>8</v>
      </c>
      <c r="DT230" s="171" t="s">
        <v>959</v>
      </c>
    </row>
    <row r="231" spans="121:124" x14ac:dyDescent="0.25">
      <c r="DQ231" s="177">
        <v>222</v>
      </c>
      <c r="DR231" s="178" t="s">
        <v>1353</v>
      </c>
      <c r="DS231" s="179">
        <v>9</v>
      </c>
      <c r="DT231" s="171" t="s">
        <v>959</v>
      </c>
    </row>
    <row r="232" spans="121:124" x14ac:dyDescent="0.25">
      <c r="DQ232" s="177">
        <v>223</v>
      </c>
      <c r="DR232" s="178" t="s">
        <v>1354</v>
      </c>
      <c r="DS232" s="179">
        <v>10</v>
      </c>
      <c r="DT232" s="171" t="s">
        <v>959</v>
      </c>
    </row>
    <row r="233" spans="121:124" x14ac:dyDescent="0.25">
      <c r="DQ233" s="177">
        <v>224</v>
      </c>
      <c r="DR233" s="178" t="s">
        <v>1355</v>
      </c>
      <c r="DS233" s="179">
        <v>11</v>
      </c>
      <c r="DT233" s="171" t="s">
        <v>959</v>
      </c>
    </row>
    <row r="234" spans="121:124" x14ac:dyDescent="0.25">
      <c r="DQ234" s="177">
        <v>241</v>
      </c>
      <c r="DR234" s="178" t="s">
        <v>1356</v>
      </c>
      <c r="DS234" s="179">
        <v>8</v>
      </c>
      <c r="DT234" s="171"/>
    </row>
    <row r="235" spans="121:124" x14ac:dyDescent="0.25">
      <c r="DQ235" s="177">
        <v>242</v>
      </c>
      <c r="DR235" s="178" t="s">
        <v>1357</v>
      </c>
      <c r="DS235" s="179">
        <v>9</v>
      </c>
      <c r="DT235" s="171"/>
    </row>
    <row r="236" spans="121:124" x14ac:dyDescent="0.25">
      <c r="DQ236" s="177">
        <v>243</v>
      </c>
      <c r="DR236" s="178" t="s">
        <v>1358</v>
      </c>
      <c r="DS236" s="179">
        <v>10</v>
      </c>
      <c r="DT236" s="171"/>
    </row>
    <row r="237" spans="121:124" x14ac:dyDescent="0.25">
      <c r="DQ237" s="177">
        <v>244</v>
      </c>
      <c r="DR237" s="178" t="s">
        <v>1359</v>
      </c>
      <c r="DS237" s="179">
        <v>11</v>
      </c>
      <c r="DT237" s="171"/>
    </row>
    <row r="238" spans="121:124" x14ac:dyDescent="0.25">
      <c r="DQ238" s="177">
        <v>250</v>
      </c>
      <c r="DR238" s="178" t="s">
        <v>764</v>
      </c>
      <c r="DS238" s="179">
        <v>8</v>
      </c>
      <c r="DT238" s="171"/>
    </row>
    <row r="239" spans="121:124" x14ac:dyDescent="0.25">
      <c r="DQ239" s="177">
        <v>251</v>
      </c>
      <c r="DR239" s="178" t="s">
        <v>1496</v>
      </c>
      <c r="DS239" s="179">
        <v>9</v>
      </c>
      <c r="DT239" s="171"/>
    </row>
    <row r="240" spans="121:124" x14ac:dyDescent="0.25">
      <c r="DQ240" s="177">
        <v>252</v>
      </c>
      <c r="DR240" s="178" t="s">
        <v>1497</v>
      </c>
      <c r="DS240" s="179">
        <v>10</v>
      </c>
      <c r="DT240" s="171"/>
    </row>
    <row r="241" spans="121:124" x14ac:dyDescent="0.25">
      <c r="DQ241" s="177">
        <v>253</v>
      </c>
      <c r="DR241" s="178" t="s">
        <v>1498</v>
      </c>
      <c r="DS241" s="179">
        <v>11</v>
      </c>
      <c r="DT241" s="171"/>
    </row>
    <row r="242" spans="121:124" x14ac:dyDescent="0.25">
      <c r="DQ242" s="177">
        <v>254</v>
      </c>
      <c r="DR242" s="178" t="s">
        <v>1499</v>
      </c>
      <c r="DS242" s="179">
        <v>12</v>
      </c>
      <c r="DT242" s="171"/>
    </row>
    <row r="243" spans="121:124" x14ac:dyDescent="0.25">
      <c r="DQ243" s="177">
        <v>351</v>
      </c>
      <c r="DR243" s="178" t="s">
        <v>1360</v>
      </c>
      <c r="DS243" s="179">
        <v>7</v>
      </c>
      <c r="DT243" s="171"/>
    </row>
    <row r="244" spans="121:124" x14ac:dyDescent="0.25">
      <c r="DQ244" s="177">
        <v>352</v>
      </c>
      <c r="DR244" s="178" t="s">
        <v>1361</v>
      </c>
      <c r="DS244" s="179">
        <v>8</v>
      </c>
      <c r="DT244" s="171"/>
    </row>
    <row r="245" spans="121:124" x14ac:dyDescent="0.25">
      <c r="DQ245" s="177">
        <v>353</v>
      </c>
      <c r="DR245" s="178" t="s">
        <v>1362</v>
      </c>
      <c r="DS245" s="179">
        <v>9</v>
      </c>
      <c r="DT245" s="171"/>
    </row>
    <row r="246" spans="121:124" x14ac:dyDescent="0.25">
      <c r="DQ246" s="177">
        <v>354</v>
      </c>
      <c r="DR246" s="178" t="s">
        <v>1363</v>
      </c>
      <c r="DS246" s="179">
        <v>10</v>
      </c>
      <c r="DT246" s="171"/>
    </row>
    <row r="247" spans="121:124" x14ac:dyDescent="0.25">
      <c r="DQ247" s="177">
        <v>355</v>
      </c>
      <c r="DR247" s="178" t="s">
        <v>1364</v>
      </c>
      <c r="DS247" s="179">
        <v>11</v>
      </c>
      <c r="DT247" s="171"/>
    </row>
    <row r="248" spans="121:124" x14ac:dyDescent="0.25">
      <c r="DQ248" s="177">
        <v>356</v>
      </c>
      <c r="DR248" s="178" t="s">
        <v>774</v>
      </c>
      <c r="DS248" s="179">
        <v>12</v>
      </c>
      <c r="DT248" s="171"/>
    </row>
    <row r="249" spans="121:124" x14ac:dyDescent="0.25">
      <c r="DQ249" s="177">
        <v>361</v>
      </c>
      <c r="DR249" s="178" t="s">
        <v>1365</v>
      </c>
      <c r="DS249" s="179">
        <v>6</v>
      </c>
      <c r="DT249" s="171"/>
    </row>
    <row r="250" spans="121:124" x14ac:dyDescent="0.25">
      <c r="DQ250" s="177">
        <v>362</v>
      </c>
      <c r="DR250" s="178" t="s">
        <v>1366</v>
      </c>
      <c r="DS250" s="179">
        <v>7</v>
      </c>
      <c r="DT250" s="171"/>
    </row>
    <row r="251" spans="121:124" x14ac:dyDescent="0.25">
      <c r="DQ251" s="177">
        <v>363</v>
      </c>
      <c r="DR251" s="178" t="s">
        <v>1367</v>
      </c>
      <c r="DS251" s="179">
        <v>8</v>
      </c>
      <c r="DT251" s="171"/>
    </row>
    <row r="252" spans="121:124" x14ac:dyDescent="0.25">
      <c r="DQ252" s="177">
        <v>364</v>
      </c>
      <c r="DR252" s="178" t="s">
        <v>1368</v>
      </c>
      <c r="DS252" s="179">
        <v>9</v>
      </c>
      <c r="DT252" s="171"/>
    </row>
    <row r="253" spans="121:124" x14ac:dyDescent="0.25">
      <c r="DQ253" s="177">
        <v>366</v>
      </c>
      <c r="DR253" s="178" t="s">
        <v>1369</v>
      </c>
      <c r="DS253" s="179">
        <v>8</v>
      </c>
      <c r="DT253" s="171"/>
    </row>
    <row r="254" spans="121:124" x14ac:dyDescent="0.25">
      <c r="DQ254" s="177">
        <v>367</v>
      </c>
      <c r="DR254" s="178" t="s">
        <v>1370</v>
      </c>
      <c r="DS254" s="179">
        <v>9</v>
      </c>
      <c r="DT254" s="171"/>
    </row>
    <row r="255" spans="121:124" x14ac:dyDescent="0.25">
      <c r="DQ255" s="177">
        <v>368</v>
      </c>
      <c r="DR255" s="178" t="s">
        <v>781</v>
      </c>
      <c r="DS255" s="179">
        <v>10</v>
      </c>
      <c r="DT255" s="171"/>
    </row>
    <row r="256" spans="121:124" x14ac:dyDescent="0.25">
      <c r="DQ256" s="177">
        <v>371</v>
      </c>
      <c r="DR256" s="178" t="s">
        <v>1371</v>
      </c>
      <c r="DS256" s="179">
        <v>7</v>
      </c>
      <c r="DT256" s="171"/>
    </row>
    <row r="257" spans="121:124" x14ac:dyDescent="0.25">
      <c r="DQ257" s="177">
        <v>372</v>
      </c>
      <c r="DR257" s="178" t="s">
        <v>1372</v>
      </c>
      <c r="DS257" s="179">
        <v>8</v>
      </c>
      <c r="DT257" s="171"/>
    </row>
    <row r="258" spans="121:124" x14ac:dyDescent="0.25">
      <c r="DQ258" s="177">
        <v>373</v>
      </c>
      <c r="DR258" s="178" t="s">
        <v>1373</v>
      </c>
      <c r="DS258" s="179">
        <v>9</v>
      </c>
      <c r="DT258" s="171"/>
    </row>
    <row r="259" spans="121:124" x14ac:dyDescent="0.25">
      <c r="DQ259" s="177">
        <v>374</v>
      </c>
      <c r="DR259" s="178" t="s">
        <v>1374</v>
      </c>
      <c r="DS259" s="179">
        <v>10</v>
      </c>
      <c r="DT259" s="171"/>
    </row>
    <row r="260" spans="121:124" x14ac:dyDescent="0.25">
      <c r="DQ260" s="177">
        <v>375</v>
      </c>
      <c r="DR260" s="178" t="s">
        <v>786</v>
      </c>
      <c r="DS260" s="179">
        <v>11</v>
      </c>
      <c r="DT260" s="171"/>
    </row>
    <row r="261" spans="121:124" x14ac:dyDescent="0.25">
      <c r="DQ261" s="177">
        <v>376</v>
      </c>
      <c r="DR261" s="178" t="s">
        <v>1375</v>
      </c>
      <c r="DS261" s="179">
        <v>8</v>
      </c>
      <c r="DT261" s="171"/>
    </row>
    <row r="262" spans="121:124" x14ac:dyDescent="0.25">
      <c r="DQ262" s="177">
        <v>377</v>
      </c>
      <c r="DR262" s="178" t="s">
        <v>1376</v>
      </c>
      <c r="DS262" s="179">
        <v>9</v>
      </c>
      <c r="DT262" s="171"/>
    </row>
    <row r="263" spans="121:124" x14ac:dyDescent="0.25">
      <c r="DQ263" s="177">
        <v>378</v>
      </c>
      <c r="DR263" s="178" t="s">
        <v>789</v>
      </c>
      <c r="DS263" s="179">
        <v>11</v>
      </c>
      <c r="DT263" s="171"/>
    </row>
    <row r="264" spans="121:124" x14ac:dyDescent="0.25">
      <c r="DQ264" s="177">
        <v>381</v>
      </c>
      <c r="DR264" s="178" t="s">
        <v>1493</v>
      </c>
      <c r="DS264" s="179">
        <v>10</v>
      </c>
      <c r="DT264" s="171"/>
    </row>
    <row r="265" spans="121:124" x14ac:dyDescent="0.25">
      <c r="DQ265" s="177">
        <v>382</v>
      </c>
      <c r="DR265" s="178" t="s">
        <v>1494</v>
      </c>
      <c r="DS265" s="179">
        <v>11</v>
      </c>
      <c r="DT265" s="171"/>
    </row>
    <row r="266" spans="121:124" x14ac:dyDescent="0.25">
      <c r="DQ266" s="177">
        <v>383</v>
      </c>
      <c r="DR266" s="178" t="s">
        <v>1495</v>
      </c>
      <c r="DS266" s="179">
        <v>12</v>
      </c>
      <c r="DT266" s="171"/>
    </row>
    <row r="267" spans="121:124" x14ac:dyDescent="0.25">
      <c r="DQ267" s="177">
        <v>410</v>
      </c>
      <c r="DR267" s="178" t="s">
        <v>1377</v>
      </c>
      <c r="DS267" s="179">
        <v>5</v>
      </c>
      <c r="DT267" s="171"/>
    </row>
    <row r="268" spans="121:124" x14ac:dyDescent="0.25">
      <c r="DQ268" s="177">
        <v>411</v>
      </c>
      <c r="DR268" s="178" t="s">
        <v>1378</v>
      </c>
      <c r="DS268" s="179">
        <v>6</v>
      </c>
      <c r="DT268" s="171" t="s">
        <v>961</v>
      </c>
    </row>
    <row r="269" spans="121:124" x14ac:dyDescent="0.25">
      <c r="DQ269" s="177">
        <v>412</v>
      </c>
      <c r="DR269" s="178" t="s">
        <v>1379</v>
      </c>
      <c r="DS269" s="179">
        <v>7</v>
      </c>
      <c r="DT269" s="171" t="s">
        <v>961</v>
      </c>
    </row>
    <row r="270" spans="121:124" x14ac:dyDescent="0.25">
      <c r="DQ270" s="177">
        <v>413</v>
      </c>
      <c r="DR270" s="178" t="s">
        <v>793</v>
      </c>
      <c r="DS270" s="179">
        <v>8</v>
      </c>
      <c r="DT270" s="171" t="s">
        <v>961</v>
      </c>
    </row>
    <row r="271" spans="121:124" x14ac:dyDescent="0.25">
      <c r="DQ271" s="177">
        <v>420</v>
      </c>
      <c r="DR271" s="178" t="s">
        <v>794</v>
      </c>
      <c r="DS271" s="179">
        <v>4</v>
      </c>
      <c r="DT271" s="171" t="s">
        <v>960</v>
      </c>
    </row>
    <row r="272" spans="121:124" x14ac:dyDescent="0.25">
      <c r="DQ272" s="177">
        <v>421</v>
      </c>
      <c r="DR272" s="178" t="s">
        <v>1380</v>
      </c>
      <c r="DS272" s="179">
        <v>5</v>
      </c>
      <c r="DT272" s="171" t="s">
        <v>960</v>
      </c>
    </row>
    <row r="273" spans="121:124" x14ac:dyDescent="0.25">
      <c r="DQ273" s="177">
        <v>422</v>
      </c>
      <c r="DR273" s="178" t="s">
        <v>1381</v>
      </c>
      <c r="DS273" s="179">
        <v>6</v>
      </c>
      <c r="DT273" s="171" t="s">
        <v>960</v>
      </c>
    </row>
    <row r="274" spans="121:124" x14ac:dyDescent="0.25">
      <c r="DQ274" s="177">
        <v>423</v>
      </c>
      <c r="DR274" s="178" t="s">
        <v>1382</v>
      </c>
      <c r="DS274" s="179">
        <v>7</v>
      </c>
      <c r="DT274" s="171" t="s">
        <v>960</v>
      </c>
    </row>
    <row r="275" spans="121:124" x14ac:dyDescent="0.25">
      <c r="DQ275" s="177">
        <v>424</v>
      </c>
      <c r="DR275" s="178" t="s">
        <v>1383</v>
      </c>
      <c r="DS275" s="179">
        <v>8</v>
      </c>
      <c r="DT275" s="171" t="s">
        <v>960</v>
      </c>
    </row>
    <row r="276" spans="121:124" x14ac:dyDescent="0.25">
      <c r="DQ276" s="177">
        <v>430</v>
      </c>
      <c r="DR276" s="178" t="s">
        <v>1384</v>
      </c>
      <c r="DS276" s="179">
        <v>6</v>
      </c>
      <c r="DT276" s="171"/>
    </row>
    <row r="277" spans="121:124" x14ac:dyDescent="0.25">
      <c r="DQ277" s="177">
        <v>431</v>
      </c>
      <c r="DR277" s="178" t="s">
        <v>1385</v>
      </c>
      <c r="DS277" s="179">
        <v>7</v>
      </c>
      <c r="DT277" s="171"/>
    </row>
    <row r="278" spans="121:124" x14ac:dyDescent="0.25">
      <c r="DQ278" s="177">
        <v>432</v>
      </c>
      <c r="DR278" s="178" t="s">
        <v>1386</v>
      </c>
      <c r="DS278" s="179">
        <v>8</v>
      </c>
      <c r="DT278" s="171"/>
    </row>
    <row r="279" spans="121:124" x14ac:dyDescent="0.25">
      <c r="DQ279" s="177">
        <v>433</v>
      </c>
      <c r="DR279" s="178" t="s">
        <v>1387</v>
      </c>
      <c r="DS279" s="179">
        <v>9</v>
      </c>
      <c r="DT279" s="171"/>
    </row>
    <row r="280" spans="121:124" x14ac:dyDescent="0.25">
      <c r="DQ280" s="177">
        <v>434</v>
      </c>
      <c r="DR280" s="178" t="s">
        <v>803</v>
      </c>
      <c r="DS280" s="179">
        <v>10</v>
      </c>
      <c r="DT280" s="171"/>
    </row>
    <row r="281" spans="121:124" x14ac:dyDescent="0.25">
      <c r="DQ281" s="177">
        <v>441</v>
      </c>
      <c r="DR281" s="178" t="s">
        <v>1388</v>
      </c>
      <c r="DS281" s="179">
        <v>7</v>
      </c>
      <c r="DT281" s="171" t="s">
        <v>962</v>
      </c>
    </row>
    <row r="282" spans="121:124" x14ac:dyDescent="0.25">
      <c r="DQ282" s="177">
        <v>442</v>
      </c>
      <c r="DR282" s="178" t="s">
        <v>1389</v>
      </c>
      <c r="DS282" s="179">
        <v>8</v>
      </c>
      <c r="DT282" s="171" t="s">
        <v>962</v>
      </c>
    </row>
    <row r="283" spans="121:124" x14ac:dyDescent="0.25">
      <c r="DQ283" s="177">
        <v>443</v>
      </c>
      <c r="DR283" s="178" t="s">
        <v>1390</v>
      </c>
      <c r="DS283" s="179">
        <v>9</v>
      </c>
      <c r="DT283" s="171" t="s">
        <v>962</v>
      </c>
    </row>
    <row r="284" spans="121:124" x14ac:dyDescent="0.25">
      <c r="DQ284" s="177">
        <v>444</v>
      </c>
      <c r="DR284" s="178" t="s">
        <v>807</v>
      </c>
      <c r="DS284" s="179">
        <v>10</v>
      </c>
      <c r="DT284" s="171" t="s">
        <v>962</v>
      </c>
    </row>
    <row r="285" spans="121:124" x14ac:dyDescent="0.25">
      <c r="DQ285" s="177">
        <v>451</v>
      </c>
      <c r="DR285" s="178" t="s">
        <v>1391</v>
      </c>
      <c r="DS285" s="179">
        <v>7</v>
      </c>
      <c r="DT285" s="171"/>
    </row>
    <row r="286" spans="121:124" x14ac:dyDescent="0.25">
      <c r="DQ286" s="177">
        <v>452</v>
      </c>
      <c r="DR286" s="178" t="s">
        <v>1392</v>
      </c>
      <c r="DS286" s="179">
        <v>8</v>
      </c>
      <c r="DT286" s="171"/>
    </row>
    <row r="287" spans="121:124" x14ac:dyDescent="0.25">
      <c r="DQ287" s="177">
        <v>453</v>
      </c>
      <c r="DR287" s="178" t="s">
        <v>1393</v>
      </c>
      <c r="DS287" s="179">
        <v>9</v>
      </c>
      <c r="DT287" s="171"/>
    </row>
    <row r="288" spans="121:124" x14ac:dyDescent="0.25">
      <c r="DQ288" s="177">
        <v>454</v>
      </c>
      <c r="DR288" s="178" t="s">
        <v>811</v>
      </c>
      <c r="DS288" s="179">
        <v>10</v>
      </c>
      <c r="DT288" s="171"/>
    </row>
    <row r="289" spans="121:124" x14ac:dyDescent="0.25">
      <c r="DQ289" s="177">
        <v>460</v>
      </c>
      <c r="DR289" s="178" t="s">
        <v>812</v>
      </c>
      <c r="DS289" s="179">
        <v>6</v>
      </c>
      <c r="DT289" s="171"/>
    </row>
    <row r="290" spans="121:124" x14ac:dyDescent="0.25">
      <c r="DQ290" s="177">
        <v>461</v>
      </c>
      <c r="DR290" s="178" t="s">
        <v>1394</v>
      </c>
      <c r="DS290" s="179">
        <v>7</v>
      </c>
      <c r="DT290" s="171"/>
    </row>
    <row r="291" spans="121:124" x14ac:dyDescent="0.25">
      <c r="DQ291" s="177">
        <v>462</v>
      </c>
      <c r="DR291" s="178" t="s">
        <v>1395</v>
      </c>
      <c r="DS291" s="179">
        <v>8</v>
      </c>
      <c r="DT291" s="171"/>
    </row>
    <row r="292" spans="121:124" x14ac:dyDescent="0.25">
      <c r="DQ292" s="177">
        <v>463</v>
      </c>
      <c r="DR292" s="178" t="s">
        <v>1396</v>
      </c>
      <c r="DS292" s="179">
        <v>9</v>
      </c>
      <c r="DT292" s="171"/>
    </row>
    <row r="293" spans="121:124" x14ac:dyDescent="0.25">
      <c r="DQ293" s="177">
        <v>464</v>
      </c>
      <c r="DR293" s="178" t="s">
        <v>816</v>
      </c>
      <c r="DS293" s="179">
        <v>10</v>
      </c>
      <c r="DT293" s="171"/>
    </row>
    <row r="294" spans="121:124" x14ac:dyDescent="0.25">
      <c r="DQ294" s="177">
        <v>490</v>
      </c>
      <c r="DR294" s="178" t="s">
        <v>1491</v>
      </c>
      <c r="DS294" s="179">
        <v>8</v>
      </c>
      <c r="DT294" s="171"/>
    </row>
    <row r="295" spans="121:124" x14ac:dyDescent="0.25">
      <c r="DQ295" s="177">
        <v>491</v>
      </c>
      <c r="DR295" s="178" t="s">
        <v>1492</v>
      </c>
      <c r="DS295" s="179">
        <v>9</v>
      </c>
      <c r="DT295" s="171"/>
    </row>
    <row r="296" spans="121:124" x14ac:dyDescent="0.25">
      <c r="DQ296" s="177">
        <v>492</v>
      </c>
      <c r="DR296" s="178" t="s">
        <v>1493</v>
      </c>
      <c r="DS296" s="179">
        <v>10</v>
      </c>
      <c r="DT296" s="171"/>
    </row>
    <row r="297" spans="121:124" x14ac:dyDescent="0.25">
      <c r="DQ297" s="177">
        <v>493</v>
      </c>
      <c r="DR297" s="178" t="s">
        <v>1494</v>
      </c>
      <c r="DS297" s="179">
        <v>11</v>
      </c>
      <c r="DT297" s="171"/>
    </row>
    <row r="298" spans="121:124" x14ac:dyDescent="0.25">
      <c r="DQ298" s="177">
        <v>494</v>
      </c>
      <c r="DR298" s="178" t="s">
        <v>1495</v>
      </c>
      <c r="DS298" s="179">
        <v>12</v>
      </c>
      <c r="DT298" s="171"/>
    </row>
    <row r="299" spans="121:124" x14ac:dyDescent="0.25">
      <c r="DQ299" s="177">
        <v>501</v>
      </c>
      <c r="DR299" s="178" t="s">
        <v>818</v>
      </c>
      <c r="DS299" s="179">
        <v>1</v>
      </c>
      <c r="DT299" s="171"/>
    </row>
    <row r="300" spans="121:124" x14ac:dyDescent="0.25">
      <c r="DQ300" s="177">
        <v>502</v>
      </c>
      <c r="DR300" s="178" t="s">
        <v>819</v>
      </c>
      <c r="DS300" s="179">
        <v>2</v>
      </c>
      <c r="DT300" s="171"/>
    </row>
    <row r="301" spans="121:124" x14ac:dyDescent="0.25">
      <c r="DQ301" s="177">
        <v>504</v>
      </c>
      <c r="DR301" s="178" t="s">
        <v>821</v>
      </c>
      <c r="DS301" s="179">
        <v>4</v>
      </c>
      <c r="DT301" s="171"/>
    </row>
    <row r="302" spans="121:124" x14ac:dyDescent="0.25">
      <c r="DQ302" s="177">
        <v>506</v>
      </c>
      <c r="DR302" s="178" t="s">
        <v>1397</v>
      </c>
      <c r="DS302" s="179">
        <v>3</v>
      </c>
      <c r="DT302" s="171"/>
    </row>
    <row r="303" spans="121:124" x14ac:dyDescent="0.25">
      <c r="DQ303" s="177">
        <v>507</v>
      </c>
      <c r="DR303" s="178" t="s">
        <v>1398</v>
      </c>
      <c r="DS303" s="179">
        <v>4</v>
      </c>
      <c r="DT303" s="171"/>
    </row>
    <row r="304" spans="121:124" x14ac:dyDescent="0.25">
      <c r="DQ304" s="177">
        <v>503</v>
      </c>
      <c r="DR304" s="178" t="s">
        <v>820</v>
      </c>
      <c r="DS304" s="179">
        <v>3</v>
      </c>
      <c r="DT304" s="171"/>
    </row>
    <row r="305" spans="121:124" x14ac:dyDescent="0.25">
      <c r="DQ305" s="177">
        <v>508</v>
      </c>
      <c r="DR305" s="178" t="s">
        <v>1399</v>
      </c>
      <c r="DS305" s="179">
        <v>5</v>
      </c>
      <c r="DT305" s="171"/>
    </row>
    <row r="306" spans="121:124" x14ac:dyDescent="0.25">
      <c r="DQ306" s="177">
        <v>509</v>
      </c>
      <c r="DR306" s="178" t="s">
        <v>1400</v>
      </c>
      <c r="DS306" s="179">
        <v>6</v>
      </c>
      <c r="DT306" s="171"/>
    </row>
    <row r="307" spans="121:124" x14ac:dyDescent="0.25">
      <c r="DQ307" s="177">
        <v>511</v>
      </c>
      <c r="DR307" s="178" t="s">
        <v>1401</v>
      </c>
      <c r="DS307" s="179">
        <v>4</v>
      </c>
      <c r="DT307" s="171"/>
    </row>
    <row r="308" spans="121:124" x14ac:dyDescent="0.25">
      <c r="DQ308" s="177">
        <v>512</v>
      </c>
      <c r="DR308" s="178" t="s">
        <v>1402</v>
      </c>
      <c r="DS308" s="179">
        <v>5</v>
      </c>
      <c r="DT308" s="171"/>
    </row>
    <row r="309" spans="121:124" x14ac:dyDescent="0.25">
      <c r="DQ309" s="177">
        <v>513</v>
      </c>
      <c r="DR309" s="178" t="s">
        <v>1403</v>
      </c>
      <c r="DS309" s="179">
        <v>6</v>
      </c>
      <c r="DT309" s="171"/>
    </row>
    <row r="310" spans="121:124" x14ac:dyDescent="0.25">
      <c r="DQ310" s="177">
        <v>514</v>
      </c>
      <c r="DR310" s="178" t="s">
        <v>1404</v>
      </c>
      <c r="DS310" s="179">
        <v>7</v>
      </c>
      <c r="DT310" s="171"/>
    </row>
    <row r="311" spans="121:124" x14ac:dyDescent="0.25">
      <c r="DQ311" s="177">
        <v>516</v>
      </c>
      <c r="DR311" s="178" t="s">
        <v>1405</v>
      </c>
      <c r="DS311" s="179">
        <v>4</v>
      </c>
      <c r="DT311" s="171"/>
    </row>
    <row r="312" spans="121:124" x14ac:dyDescent="0.25">
      <c r="DQ312" s="177">
        <v>517</v>
      </c>
      <c r="DR312" s="178" t="s">
        <v>1406</v>
      </c>
      <c r="DS312" s="179">
        <v>5</v>
      </c>
      <c r="DT312" s="171"/>
    </row>
    <row r="313" spans="121:124" x14ac:dyDescent="0.25">
      <c r="DQ313" s="177">
        <v>518</v>
      </c>
      <c r="DR313" s="178" t="s">
        <v>1407</v>
      </c>
      <c r="DS313" s="179">
        <v>6</v>
      </c>
      <c r="DT313" s="171"/>
    </row>
    <row r="314" spans="121:124" x14ac:dyDescent="0.25">
      <c r="DQ314" s="177">
        <v>521</v>
      </c>
      <c r="DR314" s="178" t="s">
        <v>1408</v>
      </c>
      <c r="DS314" s="179">
        <v>4</v>
      </c>
      <c r="DT314" s="171"/>
    </row>
    <row r="315" spans="121:124" x14ac:dyDescent="0.25">
      <c r="DQ315" s="177">
        <v>522</v>
      </c>
      <c r="DR315" s="178" t="s">
        <v>1409</v>
      </c>
      <c r="DS315" s="179">
        <v>5</v>
      </c>
      <c r="DT315" s="171"/>
    </row>
    <row r="316" spans="121:124" x14ac:dyDescent="0.25">
      <c r="DQ316" s="177">
        <v>523</v>
      </c>
      <c r="DR316" s="178" t="s">
        <v>1410</v>
      </c>
      <c r="DS316" s="179">
        <v>6</v>
      </c>
      <c r="DT316" s="171"/>
    </row>
    <row r="317" spans="121:124" x14ac:dyDescent="0.25">
      <c r="DQ317" s="177">
        <v>524</v>
      </c>
      <c r="DR317" s="178" t="s">
        <v>1411</v>
      </c>
      <c r="DS317" s="179">
        <v>7</v>
      </c>
      <c r="DT317" s="171"/>
    </row>
    <row r="318" spans="121:124" x14ac:dyDescent="0.25">
      <c r="DQ318" s="177">
        <v>531</v>
      </c>
      <c r="DR318" s="178" t="s">
        <v>1412</v>
      </c>
      <c r="DS318" s="179">
        <v>5</v>
      </c>
      <c r="DT318" s="171"/>
    </row>
    <row r="319" spans="121:124" x14ac:dyDescent="0.25">
      <c r="DQ319" s="177">
        <v>532</v>
      </c>
      <c r="DR319" s="178" t="s">
        <v>1413</v>
      </c>
      <c r="DS319" s="179">
        <v>6</v>
      </c>
      <c r="DT319" s="171"/>
    </row>
    <row r="320" spans="121:124" x14ac:dyDescent="0.25">
      <c r="DQ320" s="177">
        <v>533</v>
      </c>
      <c r="DR320" s="178" t="s">
        <v>1414</v>
      </c>
      <c r="DS320" s="179">
        <v>6</v>
      </c>
      <c r="DT320" s="171"/>
    </row>
    <row r="321" spans="121:124" x14ac:dyDescent="0.25">
      <c r="DQ321" s="177">
        <v>534</v>
      </c>
      <c r="DR321" s="178" t="s">
        <v>1415</v>
      </c>
      <c r="DS321" s="179">
        <v>7</v>
      </c>
      <c r="DT321" s="171"/>
    </row>
    <row r="322" spans="121:124" x14ac:dyDescent="0.25">
      <c r="DQ322" s="177">
        <v>541</v>
      </c>
      <c r="DR322" s="178" t="s">
        <v>1416</v>
      </c>
      <c r="DS322" s="179">
        <v>6</v>
      </c>
      <c r="DT322" s="171"/>
    </row>
    <row r="323" spans="121:124" x14ac:dyDescent="0.25">
      <c r="DQ323" s="177">
        <v>542</v>
      </c>
      <c r="DR323" s="178" t="s">
        <v>1417</v>
      </c>
      <c r="DS323" s="179">
        <v>7</v>
      </c>
      <c r="DT323" s="171" t="s">
        <v>967</v>
      </c>
    </row>
    <row r="324" spans="121:124" x14ac:dyDescent="0.25">
      <c r="DQ324" s="177">
        <v>543</v>
      </c>
      <c r="DR324" s="178" t="s">
        <v>1418</v>
      </c>
      <c r="DS324" s="179">
        <v>8</v>
      </c>
      <c r="DT324" s="171"/>
    </row>
    <row r="325" spans="121:124" x14ac:dyDescent="0.25">
      <c r="DQ325" s="177">
        <v>544</v>
      </c>
      <c r="DR325" s="178" t="s">
        <v>1419</v>
      </c>
      <c r="DS325" s="179">
        <v>9</v>
      </c>
      <c r="DT325" s="171"/>
    </row>
    <row r="326" spans="121:124" x14ac:dyDescent="0.25">
      <c r="DQ326" s="177">
        <v>545</v>
      </c>
      <c r="DR326" s="178" t="s">
        <v>1420</v>
      </c>
      <c r="DS326" s="179">
        <v>10</v>
      </c>
      <c r="DT326" s="171"/>
    </row>
    <row r="327" spans="121:124" x14ac:dyDescent="0.25">
      <c r="DQ327" s="177">
        <v>550</v>
      </c>
      <c r="DR327" s="178" t="s">
        <v>846</v>
      </c>
      <c r="DS327" s="179">
        <v>7</v>
      </c>
      <c r="DT327" s="171"/>
    </row>
    <row r="328" spans="121:124" x14ac:dyDescent="0.25">
      <c r="DQ328" s="177">
        <v>551</v>
      </c>
      <c r="DR328" s="178" t="s">
        <v>1491</v>
      </c>
      <c r="DS328" s="179">
        <v>8</v>
      </c>
      <c r="DT328" s="171"/>
    </row>
    <row r="329" spans="121:124" x14ac:dyDescent="0.25">
      <c r="DQ329" s="177">
        <v>552</v>
      </c>
      <c r="DR329" s="178" t="s">
        <v>1492</v>
      </c>
      <c r="DS329" s="179">
        <v>9</v>
      </c>
      <c r="DT329" s="171"/>
    </row>
    <row r="330" spans="121:124" x14ac:dyDescent="0.25">
      <c r="DQ330" s="177">
        <v>553</v>
      </c>
      <c r="DR330" s="178" t="s">
        <v>1493</v>
      </c>
      <c r="DS330" s="179">
        <v>10</v>
      </c>
      <c r="DT330" s="171"/>
    </row>
    <row r="331" spans="121:124" x14ac:dyDescent="0.25">
      <c r="DQ331" s="177">
        <v>554</v>
      </c>
      <c r="DR331" s="178" t="s">
        <v>1494</v>
      </c>
      <c r="DS331" s="179">
        <v>11</v>
      </c>
      <c r="DT331" s="171"/>
    </row>
    <row r="332" spans="121:124" x14ac:dyDescent="0.25">
      <c r="DQ332" s="177">
        <v>555</v>
      </c>
      <c r="DR332" s="180" t="s">
        <v>1495</v>
      </c>
      <c r="DS332" s="179">
        <v>12</v>
      </c>
      <c r="DT332" s="171"/>
    </row>
    <row r="333" spans="121:124" x14ac:dyDescent="0.25">
      <c r="DQ333" s="177">
        <v>561</v>
      </c>
      <c r="DR333" s="178" t="s">
        <v>847</v>
      </c>
      <c r="DS333" s="179">
        <v>3</v>
      </c>
      <c r="DT333" s="171"/>
    </row>
    <row r="334" spans="121:124" x14ac:dyDescent="0.25">
      <c r="DQ334" s="177">
        <v>562</v>
      </c>
      <c r="DR334" s="178" t="s">
        <v>1421</v>
      </c>
      <c r="DS334" s="179">
        <v>4</v>
      </c>
      <c r="DT334" s="171"/>
    </row>
    <row r="335" spans="121:124" x14ac:dyDescent="0.25">
      <c r="DQ335" s="177">
        <v>563</v>
      </c>
      <c r="DR335" s="178" t="s">
        <v>1422</v>
      </c>
      <c r="DS335" s="179">
        <v>5</v>
      </c>
      <c r="DT335" s="171"/>
    </row>
    <row r="336" spans="121:124" x14ac:dyDescent="0.25">
      <c r="DQ336" s="177">
        <v>564</v>
      </c>
      <c r="DR336" s="178" t="s">
        <v>1423</v>
      </c>
      <c r="DS336" s="179">
        <v>6</v>
      </c>
      <c r="DT336" s="171"/>
    </row>
    <row r="337" spans="121:124" x14ac:dyDescent="0.25">
      <c r="DQ337" s="177">
        <v>565</v>
      </c>
      <c r="DR337" s="178" t="s">
        <v>1424</v>
      </c>
      <c r="DS337" s="179">
        <v>7</v>
      </c>
      <c r="DT337" s="171"/>
    </row>
    <row r="338" spans="121:124" x14ac:dyDescent="0.25">
      <c r="DQ338" s="177">
        <v>566</v>
      </c>
      <c r="DR338" s="178" t="s">
        <v>1425</v>
      </c>
      <c r="DS338" s="179">
        <v>8</v>
      </c>
      <c r="DT338" s="171"/>
    </row>
    <row r="339" spans="121:124" x14ac:dyDescent="0.25">
      <c r="DQ339" s="177">
        <v>571</v>
      </c>
      <c r="DR339" s="178" t="s">
        <v>1</v>
      </c>
      <c r="DS339" s="179">
        <v>3</v>
      </c>
      <c r="DT339" s="171"/>
    </row>
    <row r="340" spans="121:124" x14ac:dyDescent="0.25">
      <c r="DQ340" s="177">
        <v>572</v>
      </c>
      <c r="DR340" s="178" t="s">
        <v>1426</v>
      </c>
      <c r="DS340" s="179">
        <v>4</v>
      </c>
      <c r="DT340" s="171"/>
    </row>
    <row r="341" spans="121:124" x14ac:dyDescent="0.25">
      <c r="DQ341" s="177">
        <v>573</v>
      </c>
      <c r="DR341" s="178" t="s">
        <v>1427</v>
      </c>
      <c r="DS341" s="179">
        <v>5</v>
      </c>
      <c r="DT341" s="171"/>
    </row>
    <row r="342" spans="121:124" x14ac:dyDescent="0.25">
      <c r="DQ342" s="177">
        <v>574</v>
      </c>
      <c r="DR342" s="178" t="s">
        <v>1428</v>
      </c>
      <c r="DS342" s="179">
        <v>6</v>
      </c>
      <c r="DT342" s="171"/>
    </row>
    <row r="343" spans="121:124" x14ac:dyDescent="0.25">
      <c r="DQ343" s="177">
        <v>575</v>
      </c>
      <c r="DR343" s="178" t="s">
        <v>1429</v>
      </c>
      <c r="DS343" s="179">
        <v>7</v>
      </c>
      <c r="DT343" s="171"/>
    </row>
    <row r="344" spans="121:124" x14ac:dyDescent="0.25">
      <c r="DQ344" s="177">
        <v>576</v>
      </c>
      <c r="DR344" s="178" t="s">
        <v>6</v>
      </c>
      <c r="DS344" s="179">
        <v>8</v>
      </c>
      <c r="DT344" s="171"/>
    </row>
    <row r="345" spans="121:124" x14ac:dyDescent="0.25">
      <c r="DQ345" s="177">
        <v>577</v>
      </c>
      <c r="DR345" s="178" t="s">
        <v>7</v>
      </c>
      <c r="DS345" s="181"/>
      <c r="DT345" s="171"/>
    </row>
    <row r="346" spans="121:124" x14ac:dyDescent="0.25">
      <c r="DQ346" s="177">
        <v>578</v>
      </c>
      <c r="DR346" s="178" t="s">
        <v>8</v>
      </c>
      <c r="DS346" s="179">
        <v>7</v>
      </c>
      <c r="DT346" s="171"/>
    </row>
    <row r="347" spans="121:124" x14ac:dyDescent="0.25">
      <c r="DQ347" s="177">
        <v>580</v>
      </c>
      <c r="DR347" s="178" t="s">
        <v>9</v>
      </c>
      <c r="DS347" s="179">
        <v>2</v>
      </c>
      <c r="DT347" s="171"/>
    </row>
    <row r="348" spans="121:124" x14ac:dyDescent="0.25">
      <c r="DQ348" s="177">
        <v>581</v>
      </c>
      <c r="DR348" s="178" t="s">
        <v>10</v>
      </c>
      <c r="DS348" s="179">
        <v>3</v>
      </c>
      <c r="DT348" s="171"/>
    </row>
    <row r="349" spans="121:124" x14ac:dyDescent="0.25">
      <c r="DQ349" s="177">
        <v>582</v>
      </c>
      <c r="DR349" s="178" t="s">
        <v>11</v>
      </c>
      <c r="DS349" s="179">
        <v>4</v>
      </c>
      <c r="DT349" s="171"/>
    </row>
    <row r="350" spans="121:124" x14ac:dyDescent="0.25">
      <c r="DQ350" s="177">
        <v>583</v>
      </c>
      <c r="DR350" s="178" t="s">
        <v>12</v>
      </c>
      <c r="DS350" s="179">
        <v>4</v>
      </c>
      <c r="DT350" s="171"/>
    </row>
    <row r="351" spans="121:124" x14ac:dyDescent="0.25">
      <c r="DQ351" s="177">
        <v>584</v>
      </c>
      <c r="DR351" s="178" t="s">
        <v>13</v>
      </c>
      <c r="DS351" s="179">
        <v>5</v>
      </c>
      <c r="DT351" s="171"/>
    </row>
    <row r="352" spans="121:124" x14ac:dyDescent="0.25">
      <c r="DQ352" s="177">
        <v>585</v>
      </c>
      <c r="DR352" s="178" t="s">
        <v>14</v>
      </c>
      <c r="DS352" s="179">
        <v>6</v>
      </c>
      <c r="DT352" s="171"/>
    </row>
    <row r="353" spans="121:124" x14ac:dyDescent="0.25">
      <c r="DQ353" s="177">
        <v>586</v>
      </c>
      <c r="DR353" s="178" t="s">
        <v>1430</v>
      </c>
      <c r="DS353" s="179">
        <v>7</v>
      </c>
      <c r="DT353" s="171"/>
    </row>
    <row r="354" spans="121:124" x14ac:dyDescent="0.25">
      <c r="DQ354" s="177">
        <v>587</v>
      </c>
      <c r="DR354" s="178" t="s">
        <v>1431</v>
      </c>
      <c r="DS354" s="179">
        <v>8</v>
      </c>
      <c r="DT354" s="171"/>
    </row>
    <row r="355" spans="121:124" x14ac:dyDescent="0.25">
      <c r="DQ355" s="177">
        <v>590</v>
      </c>
      <c r="DR355" s="178" t="s">
        <v>846</v>
      </c>
      <c r="DS355" s="179">
        <v>7</v>
      </c>
      <c r="DT355" s="171"/>
    </row>
    <row r="356" spans="121:124" x14ac:dyDescent="0.25">
      <c r="DQ356" s="177">
        <v>591</v>
      </c>
      <c r="DR356" s="178" t="s">
        <v>17</v>
      </c>
      <c r="DS356" s="179">
        <v>8</v>
      </c>
      <c r="DT356" s="171"/>
    </row>
    <row r="357" spans="121:124" x14ac:dyDescent="0.25">
      <c r="DQ357" s="177">
        <v>592</v>
      </c>
      <c r="DR357" s="178" t="s">
        <v>18</v>
      </c>
      <c r="DS357" s="179">
        <v>9</v>
      </c>
      <c r="DT357" s="171"/>
    </row>
    <row r="358" spans="121:124" x14ac:dyDescent="0.25">
      <c r="DQ358" s="177">
        <v>593</v>
      </c>
      <c r="DR358" s="178" t="s">
        <v>19</v>
      </c>
      <c r="DS358" s="179">
        <v>10</v>
      </c>
      <c r="DT358" s="171"/>
    </row>
    <row r="359" spans="121:124" x14ac:dyDescent="0.25">
      <c r="DQ359" s="177">
        <v>594</v>
      </c>
      <c r="DR359" s="178" t="s">
        <v>20</v>
      </c>
      <c r="DS359" s="179">
        <v>11</v>
      </c>
      <c r="DT359" s="171"/>
    </row>
    <row r="360" spans="121:124" x14ac:dyDescent="0.25">
      <c r="DQ360" s="177">
        <v>601</v>
      </c>
      <c r="DR360" s="178" t="s">
        <v>1432</v>
      </c>
      <c r="DS360" s="179">
        <v>4</v>
      </c>
      <c r="DT360" s="171"/>
    </row>
    <row r="361" spans="121:124" x14ac:dyDescent="0.25">
      <c r="DQ361" s="177">
        <v>602</v>
      </c>
      <c r="DR361" s="178" t="s">
        <v>1433</v>
      </c>
      <c r="DS361" s="179">
        <v>5</v>
      </c>
      <c r="DT361" s="171"/>
    </row>
    <row r="362" spans="121:124" x14ac:dyDescent="0.25">
      <c r="DQ362" s="177">
        <v>603</v>
      </c>
      <c r="DR362" s="178" t="s">
        <v>1434</v>
      </c>
      <c r="DS362" s="179">
        <v>6</v>
      </c>
      <c r="DT362" s="171"/>
    </row>
    <row r="363" spans="121:124" x14ac:dyDescent="0.25">
      <c r="DQ363" s="177">
        <v>604</v>
      </c>
      <c r="DR363" s="178" t="s">
        <v>1435</v>
      </c>
      <c r="DS363" s="179">
        <v>7</v>
      </c>
      <c r="DT363" s="171"/>
    </row>
    <row r="364" spans="121:124" x14ac:dyDescent="0.25">
      <c r="DQ364" s="177">
        <v>611</v>
      </c>
      <c r="DR364" s="178" t="s">
        <v>25</v>
      </c>
      <c r="DS364" s="179">
        <v>1</v>
      </c>
      <c r="DT364" s="171"/>
    </row>
    <row r="365" spans="121:124" x14ac:dyDescent="0.25">
      <c r="DQ365" s="177">
        <v>612</v>
      </c>
      <c r="DR365" s="178" t="s">
        <v>26</v>
      </c>
      <c r="DS365" s="179">
        <v>2</v>
      </c>
      <c r="DT365" s="171"/>
    </row>
    <row r="366" spans="121:124" x14ac:dyDescent="0.25">
      <c r="DQ366" s="177">
        <v>613</v>
      </c>
      <c r="DR366" s="178" t="s">
        <v>1436</v>
      </c>
      <c r="DS366" s="179">
        <v>3</v>
      </c>
      <c r="DT366" s="171" t="s">
        <v>963</v>
      </c>
    </row>
    <row r="367" spans="121:124" x14ac:dyDescent="0.25">
      <c r="DQ367" s="177">
        <v>614</v>
      </c>
      <c r="DR367" s="178" t="s">
        <v>1437</v>
      </c>
      <c r="DS367" s="179">
        <v>4</v>
      </c>
      <c r="DT367" s="171" t="s">
        <v>963</v>
      </c>
    </row>
    <row r="368" spans="121:124" x14ac:dyDescent="0.25">
      <c r="DQ368" s="177">
        <v>631</v>
      </c>
      <c r="DR368" s="178" t="s">
        <v>29</v>
      </c>
      <c r="DS368" s="179">
        <v>8</v>
      </c>
      <c r="DT368" s="171"/>
    </row>
    <row r="369" spans="121:124" x14ac:dyDescent="0.25">
      <c r="DQ369" s="177">
        <v>632</v>
      </c>
      <c r="DR369" s="178" t="s">
        <v>30</v>
      </c>
      <c r="DS369" s="179">
        <v>9</v>
      </c>
      <c r="DT369" s="171"/>
    </row>
    <row r="370" spans="121:124" x14ac:dyDescent="0.25">
      <c r="DQ370" s="177">
        <v>633</v>
      </c>
      <c r="DR370" s="178" t="s">
        <v>31</v>
      </c>
      <c r="DS370" s="179">
        <v>10</v>
      </c>
      <c r="DT370" s="171"/>
    </row>
    <row r="371" spans="121:124" x14ac:dyDescent="0.25">
      <c r="DQ371" s="177">
        <v>634</v>
      </c>
      <c r="DR371" s="178" t="s">
        <v>32</v>
      </c>
      <c r="DS371" s="179">
        <v>11</v>
      </c>
      <c r="DT371" s="171"/>
    </row>
    <row r="372" spans="121:124" x14ac:dyDescent="0.25">
      <c r="DQ372" s="177">
        <v>690</v>
      </c>
      <c r="DR372" s="178" t="s">
        <v>1491</v>
      </c>
      <c r="DS372" s="179">
        <v>8</v>
      </c>
      <c r="DT372" s="171"/>
    </row>
    <row r="373" spans="121:124" x14ac:dyDescent="0.25">
      <c r="DQ373" s="177">
        <v>691</v>
      </c>
      <c r="DR373" s="178" t="s">
        <v>1492</v>
      </c>
      <c r="DS373" s="179">
        <v>9</v>
      </c>
      <c r="DT373" s="171"/>
    </row>
    <row r="374" spans="121:124" x14ac:dyDescent="0.25">
      <c r="DQ374" s="177">
        <v>692</v>
      </c>
      <c r="DR374" s="178" t="s">
        <v>1493</v>
      </c>
      <c r="DS374" s="179">
        <v>10</v>
      </c>
      <c r="DT374" s="171"/>
    </row>
    <row r="375" spans="121:124" x14ac:dyDescent="0.25">
      <c r="DQ375" s="177">
        <v>693</v>
      </c>
      <c r="DR375" s="178" t="s">
        <v>1494</v>
      </c>
      <c r="DS375" s="179">
        <v>11</v>
      </c>
      <c r="DT375" s="171"/>
    </row>
    <row r="376" spans="121:124" x14ac:dyDescent="0.25">
      <c r="DQ376" s="177">
        <v>694</v>
      </c>
      <c r="DR376" s="178" t="s">
        <v>1495</v>
      </c>
      <c r="DS376" s="179">
        <v>12</v>
      </c>
      <c r="DT376" s="171"/>
    </row>
    <row r="377" spans="121:124" x14ac:dyDescent="0.25">
      <c r="DQ377" s="177">
        <v>706</v>
      </c>
      <c r="DR377" s="178" t="s">
        <v>1438</v>
      </c>
      <c r="DS377" s="179">
        <v>4</v>
      </c>
      <c r="DT377" s="171"/>
    </row>
    <row r="378" spans="121:124" x14ac:dyDescent="0.25">
      <c r="DQ378" s="177">
        <v>707</v>
      </c>
      <c r="DR378" s="178" t="s">
        <v>1439</v>
      </c>
      <c r="DS378" s="179">
        <v>5</v>
      </c>
      <c r="DT378" s="171"/>
    </row>
    <row r="379" spans="121:124" x14ac:dyDescent="0.25">
      <c r="DQ379" s="177">
        <v>708</v>
      </c>
      <c r="DR379" s="178" t="s">
        <v>1440</v>
      </c>
      <c r="DS379" s="179">
        <v>6</v>
      </c>
      <c r="DT379" s="171"/>
    </row>
    <row r="380" spans="121:124" x14ac:dyDescent="0.25">
      <c r="DQ380" s="177">
        <v>709</v>
      </c>
      <c r="DR380" s="178" t="s">
        <v>1441</v>
      </c>
      <c r="DS380" s="179">
        <v>7</v>
      </c>
      <c r="DT380" s="171"/>
    </row>
    <row r="381" spans="121:124" x14ac:dyDescent="0.25">
      <c r="DQ381" s="177">
        <v>710</v>
      </c>
      <c r="DR381" s="178" t="s">
        <v>37</v>
      </c>
      <c r="DS381" s="179">
        <v>6</v>
      </c>
      <c r="DT381" s="171"/>
    </row>
    <row r="382" spans="121:124" x14ac:dyDescent="0.25">
      <c r="DQ382" s="177">
        <v>711</v>
      </c>
      <c r="DR382" s="178" t="s">
        <v>1442</v>
      </c>
      <c r="DS382" s="179">
        <v>7</v>
      </c>
      <c r="DT382" s="171"/>
    </row>
    <row r="383" spans="121:124" x14ac:dyDescent="0.25">
      <c r="DQ383" s="177">
        <v>712</v>
      </c>
      <c r="DR383" s="178" t="s">
        <v>1443</v>
      </c>
      <c r="DS383" s="179">
        <v>8</v>
      </c>
      <c r="DT383" s="171"/>
    </row>
    <row r="384" spans="121:124" x14ac:dyDescent="0.25">
      <c r="DQ384" s="177">
        <v>713</v>
      </c>
      <c r="DR384" s="178" t="s">
        <v>1444</v>
      </c>
      <c r="DS384" s="179">
        <v>9</v>
      </c>
      <c r="DT384" s="171"/>
    </row>
    <row r="385" spans="121:124" x14ac:dyDescent="0.25">
      <c r="DQ385" s="177">
        <v>714</v>
      </c>
      <c r="DR385" s="178" t="s">
        <v>41</v>
      </c>
      <c r="DS385" s="179">
        <v>10</v>
      </c>
      <c r="DT385" s="171"/>
    </row>
    <row r="386" spans="121:124" x14ac:dyDescent="0.25">
      <c r="DQ386" s="177">
        <v>720</v>
      </c>
      <c r="DR386" s="178" t="s">
        <v>1445</v>
      </c>
      <c r="DS386" s="179">
        <v>6</v>
      </c>
      <c r="DT386" s="171"/>
    </row>
    <row r="387" spans="121:124" x14ac:dyDescent="0.25">
      <c r="DQ387" s="177">
        <v>721</v>
      </c>
      <c r="DR387" s="178" t="s">
        <v>1446</v>
      </c>
      <c r="DS387" s="179">
        <v>7</v>
      </c>
      <c r="DT387" s="171"/>
    </row>
    <row r="388" spans="121:124" x14ac:dyDescent="0.25">
      <c r="DQ388" s="177">
        <v>722</v>
      </c>
      <c r="DR388" s="178" t="s">
        <v>1447</v>
      </c>
      <c r="DS388" s="179">
        <v>8</v>
      </c>
      <c r="DT388" s="171"/>
    </row>
    <row r="389" spans="121:124" x14ac:dyDescent="0.25">
      <c r="DQ389" s="177">
        <v>723</v>
      </c>
      <c r="DR389" s="178" t="s">
        <v>1448</v>
      </c>
      <c r="DS389" s="179">
        <v>9</v>
      </c>
      <c r="DT389" s="171"/>
    </row>
    <row r="390" spans="121:124" x14ac:dyDescent="0.25">
      <c r="DQ390" s="177">
        <v>724</v>
      </c>
      <c r="DR390" s="178" t="s">
        <v>1449</v>
      </c>
      <c r="DS390" s="179">
        <v>10</v>
      </c>
      <c r="DT390" s="171"/>
    </row>
    <row r="391" spans="121:124" x14ac:dyDescent="0.25">
      <c r="DQ391" s="177">
        <v>731</v>
      </c>
      <c r="DR391" s="178" t="s">
        <v>1450</v>
      </c>
      <c r="DS391" s="179">
        <v>4</v>
      </c>
      <c r="DT391" s="171" t="s">
        <v>964</v>
      </c>
    </row>
    <row r="392" spans="121:124" x14ac:dyDescent="0.25">
      <c r="DQ392" s="177">
        <v>732</v>
      </c>
      <c r="DR392" s="178" t="s">
        <v>1451</v>
      </c>
      <c r="DS392" s="179">
        <v>5</v>
      </c>
      <c r="DT392" s="171" t="s">
        <v>964</v>
      </c>
    </row>
    <row r="393" spans="121:124" x14ac:dyDescent="0.25">
      <c r="DQ393" s="177">
        <v>733</v>
      </c>
      <c r="DR393" s="178" t="s">
        <v>1452</v>
      </c>
      <c r="DS393" s="179">
        <v>6</v>
      </c>
      <c r="DT393" s="171" t="s">
        <v>964</v>
      </c>
    </row>
    <row r="394" spans="121:124" x14ac:dyDescent="0.25">
      <c r="DQ394" s="177">
        <v>741</v>
      </c>
      <c r="DR394" s="178" t="s">
        <v>1453</v>
      </c>
      <c r="DS394" s="179">
        <v>7</v>
      </c>
      <c r="DT394" s="171" t="s">
        <v>965</v>
      </c>
    </row>
    <row r="395" spans="121:124" x14ac:dyDescent="0.25">
      <c r="DQ395" s="177">
        <v>742</v>
      </c>
      <c r="DR395" s="178" t="s">
        <v>1454</v>
      </c>
      <c r="DS395" s="179">
        <v>8</v>
      </c>
      <c r="DT395" s="171" t="s">
        <v>966</v>
      </c>
    </row>
    <row r="396" spans="121:124" x14ac:dyDescent="0.25">
      <c r="DQ396" s="177">
        <v>743</v>
      </c>
      <c r="DR396" s="178" t="s">
        <v>52</v>
      </c>
      <c r="DS396" s="179">
        <v>9</v>
      </c>
      <c r="DT396" s="171"/>
    </row>
    <row r="397" spans="121:124" x14ac:dyDescent="0.25">
      <c r="DQ397" s="177">
        <v>746</v>
      </c>
      <c r="DR397" s="178" t="s">
        <v>1455</v>
      </c>
      <c r="DS397" s="179">
        <v>4</v>
      </c>
      <c r="DT397" s="171"/>
    </row>
    <row r="398" spans="121:124" x14ac:dyDescent="0.25">
      <c r="DQ398" s="177">
        <v>747</v>
      </c>
      <c r="DR398" s="178" t="s">
        <v>1456</v>
      </c>
      <c r="DS398" s="179">
        <v>5</v>
      </c>
      <c r="DT398" s="171"/>
    </row>
    <row r="399" spans="121:124" x14ac:dyDescent="0.25">
      <c r="DQ399" s="177">
        <v>748</v>
      </c>
      <c r="DR399" s="178" t="s">
        <v>1457</v>
      </c>
      <c r="DS399" s="179">
        <v>6</v>
      </c>
      <c r="DT399" s="171"/>
    </row>
    <row r="400" spans="121:124" x14ac:dyDescent="0.25">
      <c r="DQ400" s="177">
        <v>749</v>
      </c>
      <c r="DR400" s="178" t="s">
        <v>1458</v>
      </c>
      <c r="DS400" s="179">
        <v>7</v>
      </c>
      <c r="DT400" s="171"/>
    </row>
    <row r="401" spans="121:124" x14ac:dyDescent="0.25">
      <c r="DQ401" s="177">
        <v>750</v>
      </c>
      <c r="DR401" s="178" t="s">
        <v>1492</v>
      </c>
      <c r="DS401" s="179">
        <v>9</v>
      </c>
      <c r="DT401" s="171" t="s">
        <v>951</v>
      </c>
    </row>
    <row r="402" spans="121:124" x14ac:dyDescent="0.25">
      <c r="DQ402" s="177">
        <v>751</v>
      </c>
      <c r="DR402" s="178" t="s">
        <v>1493</v>
      </c>
      <c r="DS402" s="179">
        <v>10</v>
      </c>
      <c r="DT402" s="171" t="s">
        <v>951</v>
      </c>
    </row>
    <row r="403" spans="121:124" x14ac:dyDescent="0.25">
      <c r="DQ403" s="177">
        <v>752</v>
      </c>
      <c r="DR403" s="178" t="s">
        <v>1494</v>
      </c>
      <c r="DS403" s="179">
        <v>11</v>
      </c>
      <c r="DT403" s="171" t="s">
        <v>951</v>
      </c>
    </row>
    <row r="404" spans="121:124" x14ac:dyDescent="0.25">
      <c r="DQ404" s="177">
        <v>753</v>
      </c>
      <c r="DR404" s="178" t="s">
        <v>1495</v>
      </c>
      <c r="DS404" s="179">
        <v>12</v>
      </c>
      <c r="DT404" s="171" t="s">
        <v>951</v>
      </c>
    </row>
    <row r="405" spans="121:124" x14ac:dyDescent="0.25">
      <c r="DQ405" s="177">
        <v>755</v>
      </c>
      <c r="DR405" s="178" t="s">
        <v>1459</v>
      </c>
      <c r="DS405" s="179">
        <v>6</v>
      </c>
      <c r="DT405" s="171"/>
    </row>
    <row r="406" spans="121:124" x14ac:dyDescent="0.25">
      <c r="DQ406" s="177">
        <v>756</v>
      </c>
      <c r="DR406" s="178" t="s">
        <v>1460</v>
      </c>
      <c r="DS406" s="179">
        <v>7</v>
      </c>
      <c r="DT406" s="171"/>
    </row>
    <row r="407" spans="121:124" x14ac:dyDescent="0.25">
      <c r="DQ407" s="177">
        <v>757</v>
      </c>
      <c r="DR407" s="178" t="s">
        <v>1461</v>
      </c>
      <c r="DS407" s="179">
        <v>8</v>
      </c>
      <c r="DT407" s="171"/>
    </row>
    <row r="408" spans="121:124" x14ac:dyDescent="0.25">
      <c r="DQ408" s="177">
        <v>758</v>
      </c>
      <c r="DR408" s="178" t="s">
        <v>1462</v>
      </c>
      <c r="DS408" s="179">
        <v>9</v>
      </c>
      <c r="DT408" s="171"/>
    </row>
    <row r="409" spans="121:124" x14ac:dyDescent="0.25">
      <c r="DQ409" s="177">
        <v>759</v>
      </c>
      <c r="DR409" s="178" t="s">
        <v>1463</v>
      </c>
      <c r="DS409" s="179">
        <v>10</v>
      </c>
      <c r="DT409" s="171"/>
    </row>
    <row r="410" spans="121:124" x14ac:dyDescent="0.25">
      <c r="DQ410" s="177">
        <v>760</v>
      </c>
      <c r="DR410" s="178" t="s">
        <v>1464</v>
      </c>
      <c r="DS410" s="179">
        <v>6</v>
      </c>
      <c r="DT410" s="171"/>
    </row>
    <row r="411" spans="121:124" x14ac:dyDescent="0.25">
      <c r="DQ411" s="177">
        <v>761</v>
      </c>
      <c r="DR411" s="178" t="s">
        <v>1465</v>
      </c>
      <c r="DS411" s="179">
        <v>7</v>
      </c>
      <c r="DT411" s="171"/>
    </row>
    <row r="412" spans="121:124" x14ac:dyDescent="0.25">
      <c r="DQ412" s="177">
        <v>762</v>
      </c>
      <c r="DR412" s="178" t="s">
        <v>1466</v>
      </c>
      <c r="DS412" s="179">
        <v>8</v>
      </c>
      <c r="DT412" s="171"/>
    </row>
    <row r="413" spans="121:124" x14ac:dyDescent="0.25">
      <c r="DQ413" s="177">
        <v>763</v>
      </c>
      <c r="DR413" s="178" t="s">
        <v>1467</v>
      </c>
      <c r="DS413" s="179">
        <v>9</v>
      </c>
      <c r="DT413" s="171"/>
    </row>
    <row r="414" spans="121:124" x14ac:dyDescent="0.25">
      <c r="DQ414" s="177">
        <v>764</v>
      </c>
      <c r="DR414" s="178" t="s">
        <v>1468</v>
      </c>
      <c r="DS414" s="179">
        <v>10</v>
      </c>
      <c r="DT414" s="171"/>
    </row>
    <row r="415" spans="121:124" x14ac:dyDescent="0.25">
      <c r="DQ415" s="177">
        <v>770</v>
      </c>
      <c r="DR415" s="178" t="s">
        <v>1469</v>
      </c>
      <c r="DS415" s="179">
        <v>6</v>
      </c>
      <c r="DT415" s="171"/>
    </row>
    <row r="416" spans="121:124" x14ac:dyDescent="0.25">
      <c r="DQ416" s="177">
        <v>771</v>
      </c>
      <c r="DR416" s="178" t="s">
        <v>1470</v>
      </c>
      <c r="DS416" s="179">
        <v>7</v>
      </c>
      <c r="DT416" s="171" t="s">
        <v>951</v>
      </c>
    </row>
    <row r="417" spans="121:124" x14ac:dyDescent="0.25">
      <c r="DQ417" s="177">
        <v>772</v>
      </c>
      <c r="DR417" s="178" t="s">
        <v>1471</v>
      </c>
      <c r="DS417" s="179">
        <v>8</v>
      </c>
      <c r="DT417" s="171" t="s">
        <v>951</v>
      </c>
    </row>
    <row r="418" spans="121:124" x14ac:dyDescent="0.25">
      <c r="DQ418" s="177">
        <v>773</v>
      </c>
      <c r="DR418" s="178" t="s">
        <v>1472</v>
      </c>
      <c r="DS418" s="179">
        <v>9</v>
      </c>
      <c r="DT418" s="171" t="s">
        <v>951</v>
      </c>
    </row>
    <row r="419" spans="121:124" x14ac:dyDescent="0.25">
      <c r="DQ419" s="177">
        <v>774</v>
      </c>
      <c r="DR419" s="178" t="s">
        <v>1473</v>
      </c>
      <c r="DS419" s="179">
        <v>10</v>
      </c>
      <c r="DT419" s="171" t="s">
        <v>951</v>
      </c>
    </row>
    <row r="420" spans="121:124" x14ac:dyDescent="0.25">
      <c r="DQ420" s="177">
        <v>775</v>
      </c>
      <c r="DR420" s="178" t="s">
        <v>1474</v>
      </c>
      <c r="DS420" s="179">
        <v>11</v>
      </c>
      <c r="DT420" s="171" t="s">
        <v>951</v>
      </c>
    </row>
    <row r="421" spans="121:124" x14ac:dyDescent="0.25">
      <c r="DQ421" s="177">
        <v>780</v>
      </c>
      <c r="DR421" s="178" t="s">
        <v>1475</v>
      </c>
      <c r="DS421" s="179">
        <v>6</v>
      </c>
      <c r="DT421" s="171"/>
    </row>
    <row r="422" spans="121:124" x14ac:dyDescent="0.25">
      <c r="DQ422" s="177">
        <v>781</v>
      </c>
      <c r="DR422" s="178" t="s">
        <v>1476</v>
      </c>
      <c r="DS422" s="179">
        <v>7</v>
      </c>
      <c r="DT422" s="171" t="s">
        <v>952</v>
      </c>
    </row>
    <row r="423" spans="121:124" x14ac:dyDescent="0.25">
      <c r="DQ423" s="177">
        <v>782</v>
      </c>
      <c r="DR423" s="178" t="s">
        <v>1477</v>
      </c>
      <c r="DS423" s="179">
        <v>8</v>
      </c>
      <c r="DT423" s="171" t="s">
        <v>952</v>
      </c>
    </row>
    <row r="424" spans="121:124" x14ac:dyDescent="0.25">
      <c r="DQ424" s="177">
        <v>783</v>
      </c>
      <c r="DR424" s="178" t="s">
        <v>1478</v>
      </c>
      <c r="DS424" s="179">
        <v>9</v>
      </c>
      <c r="DT424" s="171" t="s">
        <v>952</v>
      </c>
    </row>
    <row r="425" spans="121:124" x14ac:dyDescent="0.25">
      <c r="DQ425" s="177">
        <v>784</v>
      </c>
      <c r="DR425" s="178" t="s">
        <v>1479</v>
      </c>
      <c r="DS425" s="179">
        <v>10</v>
      </c>
      <c r="DT425" s="171" t="s">
        <v>952</v>
      </c>
    </row>
    <row r="426" spans="121:124" x14ac:dyDescent="0.25">
      <c r="DQ426" s="177">
        <v>785</v>
      </c>
      <c r="DR426" s="178" t="s">
        <v>1480</v>
      </c>
      <c r="DS426" s="179">
        <v>11</v>
      </c>
      <c r="DT426" s="171" t="s">
        <v>952</v>
      </c>
    </row>
    <row r="427" spans="121:124" x14ac:dyDescent="0.25">
      <c r="DQ427" s="177">
        <v>811</v>
      </c>
      <c r="DR427" s="178" t="s">
        <v>1481</v>
      </c>
      <c r="DS427" s="179">
        <v>4</v>
      </c>
      <c r="DT427" s="171"/>
    </row>
    <row r="428" spans="121:124" x14ac:dyDescent="0.25">
      <c r="DQ428" s="177">
        <v>812</v>
      </c>
      <c r="DR428" s="178" t="s">
        <v>1482</v>
      </c>
      <c r="DS428" s="179">
        <v>5</v>
      </c>
      <c r="DT428" s="171"/>
    </row>
    <row r="429" spans="121:124" x14ac:dyDescent="0.25">
      <c r="DQ429" s="177">
        <v>813</v>
      </c>
      <c r="DR429" s="178" t="s">
        <v>1483</v>
      </c>
      <c r="DS429" s="179">
        <v>6</v>
      </c>
      <c r="DT429" s="171"/>
    </row>
    <row r="430" spans="121:124" x14ac:dyDescent="0.25">
      <c r="DQ430" s="177">
        <v>814</v>
      </c>
      <c r="DR430" s="178" t="s">
        <v>1484</v>
      </c>
      <c r="DS430" s="179">
        <v>7</v>
      </c>
      <c r="DT430" s="171"/>
    </row>
    <row r="431" spans="121:124" x14ac:dyDescent="0.25">
      <c r="DQ431" s="177">
        <v>821</v>
      </c>
      <c r="DR431" s="178" t="s">
        <v>1485</v>
      </c>
      <c r="DS431" s="179">
        <v>7</v>
      </c>
      <c r="DT431" s="171"/>
    </row>
    <row r="432" spans="121:124" x14ac:dyDescent="0.25">
      <c r="DQ432" s="177">
        <v>822</v>
      </c>
      <c r="DR432" s="178" t="s">
        <v>1486</v>
      </c>
      <c r="DS432" s="179">
        <v>8</v>
      </c>
      <c r="DT432" s="171"/>
    </row>
    <row r="433" spans="121:124" x14ac:dyDescent="0.25">
      <c r="DQ433" s="177">
        <v>823</v>
      </c>
      <c r="DR433" s="178" t="s">
        <v>1487</v>
      </c>
      <c r="DS433" s="179">
        <v>9</v>
      </c>
      <c r="DT433" s="171"/>
    </row>
    <row r="434" spans="121:124" x14ac:dyDescent="0.25">
      <c r="DQ434" s="177">
        <v>824</v>
      </c>
      <c r="DR434" s="178" t="s">
        <v>1488</v>
      </c>
      <c r="DS434" s="179">
        <v>10</v>
      </c>
      <c r="DT434" s="171"/>
    </row>
    <row r="435" spans="121:124" x14ac:dyDescent="0.25">
      <c r="DQ435" s="177">
        <v>850</v>
      </c>
      <c r="DR435" s="178" t="s">
        <v>1491</v>
      </c>
      <c r="DS435" s="179">
        <v>8</v>
      </c>
      <c r="DT435" s="171"/>
    </row>
    <row r="436" spans="121:124" x14ac:dyDescent="0.25">
      <c r="DQ436" s="177">
        <v>851</v>
      </c>
      <c r="DR436" s="178" t="s">
        <v>1492</v>
      </c>
      <c r="DS436" s="179">
        <v>9</v>
      </c>
      <c r="DT436" s="171"/>
    </row>
    <row r="437" spans="121:124" x14ac:dyDescent="0.25">
      <c r="DQ437" s="177">
        <v>852</v>
      </c>
      <c r="DR437" s="178" t="s">
        <v>1493</v>
      </c>
      <c r="DS437" s="179">
        <v>10</v>
      </c>
      <c r="DT437" s="171"/>
    </row>
    <row r="438" spans="121:124" x14ac:dyDescent="0.25">
      <c r="DQ438" s="177">
        <v>853</v>
      </c>
      <c r="DR438" s="178" t="s">
        <v>1494</v>
      </c>
      <c r="DS438" s="179">
        <v>11</v>
      </c>
      <c r="DT438" s="171"/>
    </row>
    <row r="439" spans="121:124" x14ac:dyDescent="0.25">
      <c r="DQ439" s="177">
        <v>951</v>
      </c>
      <c r="DR439" s="178" t="s">
        <v>66</v>
      </c>
      <c r="DS439" s="179">
        <v>6</v>
      </c>
      <c r="DT439" s="171"/>
    </row>
    <row r="440" spans="121:124" x14ac:dyDescent="0.25">
      <c r="DQ440" s="177">
        <v>952</v>
      </c>
      <c r="DR440" s="178" t="s">
        <v>67</v>
      </c>
      <c r="DS440" s="179">
        <v>7</v>
      </c>
      <c r="DT440" s="171"/>
    </row>
    <row r="441" spans="121:124" x14ac:dyDescent="0.25">
      <c r="DQ441" s="177">
        <v>953</v>
      </c>
      <c r="DR441" s="178" t="s">
        <v>68</v>
      </c>
      <c r="DS441" s="179">
        <v>8</v>
      </c>
      <c r="DT441" s="171"/>
    </row>
    <row r="442" spans="121:124" x14ac:dyDescent="0.25">
      <c r="DQ442" s="177">
        <v>954</v>
      </c>
      <c r="DR442" s="178" t="s">
        <v>1489</v>
      </c>
      <c r="DS442" s="179">
        <v>8</v>
      </c>
      <c r="DT442" s="171"/>
    </row>
    <row r="443" spans="121:124" x14ac:dyDescent="0.25">
      <c r="DQ443" s="177">
        <v>955</v>
      </c>
      <c r="DR443" s="178" t="s">
        <v>1490</v>
      </c>
      <c r="DS443" s="179">
        <v>9</v>
      </c>
      <c r="DT443" s="171"/>
    </row>
    <row r="444" spans="121:124" x14ac:dyDescent="0.25">
      <c r="DQ444" s="177">
        <v>961</v>
      </c>
      <c r="DR444" s="178" t="s">
        <v>71</v>
      </c>
      <c r="DS444" s="179">
        <v>6</v>
      </c>
      <c r="DT444" s="171"/>
    </row>
    <row r="445" spans="121:124" x14ac:dyDescent="0.25">
      <c r="DQ445" s="177">
        <v>962</v>
      </c>
      <c r="DR445" s="178" t="s">
        <v>72</v>
      </c>
      <c r="DS445" s="179">
        <v>7</v>
      </c>
      <c r="DT445" s="171"/>
    </row>
    <row r="446" spans="121:124" x14ac:dyDescent="0.25">
      <c r="DQ446" s="177">
        <v>963</v>
      </c>
      <c r="DR446" s="178" t="s">
        <v>73</v>
      </c>
      <c r="DS446" s="179">
        <v>8</v>
      </c>
      <c r="DT446" s="171"/>
    </row>
    <row r="447" spans="121:124" x14ac:dyDescent="0.25">
      <c r="DQ447" s="177">
        <v>971</v>
      </c>
      <c r="DR447" s="178" t="s">
        <v>74</v>
      </c>
      <c r="DS447" s="179">
        <v>6</v>
      </c>
      <c r="DT447" s="171"/>
    </row>
    <row r="448" spans="121:124" x14ac:dyDescent="0.25">
      <c r="DQ448" s="182">
        <v>972</v>
      </c>
      <c r="DR448" s="183" t="s">
        <v>75</v>
      </c>
      <c r="DS448" s="184">
        <v>7</v>
      </c>
      <c r="DT448" s="172"/>
    </row>
  </sheetData>
  <autoFilter ref="A4:EP164"/>
  <mergeCells count="18">
    <mergeCell ref="DQ184:DS18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6 DH120 DH122:DH124 DH72 DH146:DH150 DH117 DE116 DH74:DH76 DH154:DH155 DE24 DH59:DH65 DH126:DH132 DH20:DH33 DH8:DH10 DH12:DH17 DH112 DH67:DH69 DH109:DH110 DH85:DH93 DH36:DH57 DH95:DH107 DH141:DH143 DH136:DH139 DE148:DE155 DH82:DH83 DH114">
    <cfRule type="cellIs" dxfId="1565" priority="163" stopIfTrue="1" operator="notEqual">
      <formula>$DL8</formula>
    </cfRule>
  </conditionalFormatting>
  <conditionalFormatting sqref="DE14:DE17 DE120 DE122:DE124 DE117 DE72 DE74:DE76 DE20:DE23 DE59:DE65 DE126:DE132 DE25:DE33 DE8:DE10 DE67:DE69 DE85:DE93 DE35:DE57 DE95:DE112 DE141:DE143 DE136:DE139 DE82:DE83 DE114">
    <cfRule type="cellIs" dxfId="1564" priority="164" stopIfTrue="1" operator="notEqual">
      <formula>$DH8</formula>
    </cfRule>
  </conditionalFormatting>
  <conditionalFormatting sqref="DH34">
    <cfRule type="cellIs" dxfId="1563" priority="161" stopIfTrue="1" operator="notEqual">
      <formula>$DL34</formula>
    </cfRule>
  </conditionalFormatting>
  <conditionalFormatting sqref="DE34">
    <cfRule type="cellIs" dxfId="1562" priority="162" stopIfTrue="1" operator="notEqual">
      <formula>$DH34</formula>
    </cfRule>
  </conditionalFormatting>
  <conditionalFormatting sqref="DH66">
    <cfRule type="cellIs" dxfId="1561" priority="159" stopIfTrue="1" operator="notEqual">
      <formula>$DL66</formula>
    </cfRule>
  </conditionalFormatting>
  <conditionalFormatting sqref="DE66">
    <cfRule type="cellIs" dxfId="1560" priority="160" stopIfTrue="1" operator="notEqual">
      <formula>$DH66</formula>
    </cfRule>
  </conditionalFormatting>
  <conditionalFormatting sqref="DE13">
    <cfRule type="cellIs" dxfId="1559" priority="156" stopIfTrue="1" operator="notEqual">
      <formula>$DL13</formula>
    </cfRule>
  </conditionalFormatting>
  <conditionalFormatting sqref="DB120:DB124 DB72:DB76 DB126 DB6:DB17 DB59:DB69 DB85:DB93 DB19:DB57 DB95:DB112 DB141:DB143 DB128:DB133 DB135:DB139 DB79:DB83 DB114:DB118">
    <cfRule type="cellIs" dxfId="1558" priority="158" operator="notEqual">
      <formula>$DB6</formula>
    </cfRule>
  </conditionalFormatting>
  <conditionalFormatting sqref="DB146 CY148:CY150 CY154:CY155 DB148:DB155 CV154:CV155">
    <cfRule type="cellIs" dxfId="1557" priority="157" stopIfTrue="1" operator="notEqual">
      <formula>$DE146</formula>
    </cfRule>
  </conditionalFormatting>
  <conditionalFormatting sqref="DH73">
    <cfRule type="cellIs" dxfId="1556" priority="154" stopIfTrue="1" operator="notEqual">
      <formula>$DL73</formula>
    </cfRule>
  </conditionalFormatting>
  <conditionalFormatting sqref="DE73">
    <cfRule type="cellIs" dxfId="1555" priority="155" stopIfTrue="1" operator="notEqual">
      <formula>$DH73</formula>
    </cfRule>
  </conditionalFormatting>
  <conditionalFormatting sqref="DE149">
    <cfRule type="cellIs" dxfId="1554" priority="153" stopIfTrue="1" operator="notEqual">
      <formula>$DL149</formula>
    </cfRule>
  </conditionalFormatting>
  <conditionalFormatting sqref="DH115">
    <cfRule type="cellIs" dxfId="1553" priority="151" stopIfTrue="1" operator="notEqual">
      <formula>$DL115</formula>
    </cfRule>
  </conditionalFormatting>
  <conditionalFormatting sqref="DE115">
    <cfRule type="cellIs" dxfId="1552" priority="152" stopIfTrue="1" operator="notEqual">
      <formula>$DH115</formula>
    </cfRule>
  </conditionalFormatting>
  <conditionalFormatting sqref="DH145">
    <cfRule type="cellIs" dxfId="1551" priority="150" stopIfTrue="1" operator="notEqual">
      <formula>$DL145</formula>
    </cfRule>
  </conditionalFormatting>
  <conditionalFormatting sqref="DE145">
    <cfRule type="cellIs" dxfId="1550" priority="149" stopIfTrue="1" operator="notEqual">
      <formula>$DL145</formula>
    </cfRule>
  </conditionalFormatting>
  <conditionalFormatting sqref="DB145">
    <cfRule type="cellIs" dxfId="1549" priority="148" stopIfTrue="1" operator="notEqual">
      <formula>$DE145</formula>
    </cfRule>
  </conditionalFormatting>
  <conditionalFormatting sqref="DH81">
    <cfRule type="cellIs" dxfId="1548" priority="146" stopIfTrue="1" operator="notEqual">
      <formula>$DL81</formula>
    </cfRule>
  </conditionalFormatting>
  <conditionalFormatting sqref="DE81">
    <cfRule type="cellIs" dxfId="1547" priority="147" stopIfTrue="1" operator="notEqual">
      <formula>$DH81</formula>
    </cfRule>
  </conditionalFormatting>
  <conditionalFormatting sqref="DH80">
    <cfRule type="cellIs" dxfId="1546" priority="144" stopIfTrue="1" operator="notEqual">
      <formula>$DL80</formula>
    </cfRule>
  </conditionalFormatting>
  <conditionalFormatting sqref="DE80">
    <cfRule type="cellIs" dxfId="1545" priority="145" stopIfTrue="1" operator="notEqual">
      <formula>$DH80</formula>
    </cfRule>
  </conditionalFormatting>
  <conditionalFormatting sqref="DH72">
    <cfRule type="cellIs" dxfId="1544" priority="142" stopIfTrue="1" operator="notEqual">
      <formula>$DL72</formula>
    </cfRule>
  </conditionalFormatting>
  <conditionalFormatting sqref="DE72">
    <cfRule type="cellIs" dxfId="1543" priority="143" stopIfTrue="1" operator="notEqual">
      <formula>$DH72</formula>
    </cfRule>
  </conditionalFormatting>
  <conditionalFormatting sqref="DH73">
    <cfRule type="cellIs" dxfId="1542" priority="140" stopIfTrue="1" operator="notEqual">
      <formula>$DL73</formula>
    </cfRule>
  </conditionalFormatting>
  <conditionalFormatting sqref="DE73">
    <cfRule type="cellIs" dxfId="1541" priority="141" stopIfTrue="1" operator="notEqual">
      <formula>$DH73</formula>
    </cfRule>
  </conditionalFormatting>
  <conditionalFormatting sqref="DH116">
    <cfRule type="cellIs" dxfId="1540" priority="139" stopIfTrue="1" operator="notEqual">
      <formula>$DL116</formula>
    </cfRule>
  </conditionalFormatting>
  <conditionalFormatting sqref="DH121">
    <cfRule type="cellIs" dxfId="1539" priority="137" stopIfTrue="1" operator="notEqual">
      <formula>$DL121</formula>
    </cfRule>
  </conditionalFormatting>
  <conditionalFormatting sqref="DE121">
    <cfRule type="cellIs" dxfId="1538" priority="138" stopIfTrue="1" operator="notEqual">
      <formula>$DH121</formula>
    </cfRule>
  </conditionalFormatting>
  <conditionalFormatting sqref="DE147">
    <cfRule type="cellIs" dxfId="1537" priority="136" stopIfTrue="1" operator="notEqual">
      <formula>$DL147</formula>
    </cfRule>
  </conditionalFormatting>
  <conditionalFormatting sqref="DB147">
    <cfRule type="cellIs" dxfId="1536" priority="135" stopIfTrue="1" operator="notEqual">
      <formula>$DE147</formula>
    </cfRule>
  </conditionalFormatting>
  <conditionalFormatting sqref="DH135">
    <cfRule type="cellIs" dxfId="1535" priority="133" stopIfTrue="1" operator="notEqual">
      <formula>$DL135</formula>
    </cfRule>
  </conditionalFormatting>
  <conditionalFormatting sqref="DE135">
    <cfRule type="cellIs" dxfId="1534" priority="134" stopIfTrue="1" operator="notEqual">
      <formula>$DH135</formula>
    </cfRule>
  </conditionalFormatting>
  <conditionalFormatting sqref="DH133">
    <cfRule type="cellIs" dxfId="1533" priority="131" stopIfTrue="1" operator="notEqual">
      <formula>$DL133</formula>
    </cfRule>
  </conditionalFormatting>
  <conditionalFormatting sqref="DE133">
    <cfRule type="cellIs" dxfId="1532" priority="132" stopIfTrue="1" operator="notEqual">
      <formula>$DH133</formula>
    </cfRule>
  </conditionalFormatting>
  <conditionalFormatting sqref="DH75:DH76">
    <cfRule type="cellIs" dxfId="1531" priority="129" stopIfTrue="1" operator="notEqual">
      <formula>$DL75</formula>
    </cfRule>
  </conditionalFormatting>
  <conditionalFormatting sqref="DE75:DE76">
    <cfRule type="cellIs" dxfId="1530" priority="130" stopIfTrue="1" operator="notEqual">
      <formula>$DH75</formula>
    </cfRule>
  </conditionalFormatting>
  <conditionalFormatting sqref="DH75:DH76">
    <cfRule type="cellIs" dxfId="1529" priority="127" stopIfTrue="1" operator="notEqual">
      <formula>$DL75</formula>
    </cfRule>
  </conditionalFormatting>
  <conditionalFormatting sqref="DE75:DE76">
    <cfRule type="cellIs" dxfId="1528" priority="128" stopIfTrue="1" operator="notEqual">
      <formula>$DH75</formula>
    </cfRule>
  </conditionalFormatting>
  <conditionalFormatting sqref="DH79">
    <cfRule type="cellIs" dxfId="1527" priority="125" stopIfTrue="1" operator="notEqual">
      <formula>$DL79</formula>
    </cfRule>
  </conditionalFormatting>
  <conditionalFormatting sqref="DE79">
    <cfRule type="cellIs" dxfId="1526" priority="126" stopIfTrue="1" operator="notEqual">
      <formula>$DH79</formula>
    </cfRule>
  </conditionalFormatting>
  <conditionalFormatting sqref="DH118">
    <cfRule type="cellIs" dxfId="1525" priority="123" stopIfTrue="1" operator="notEqual">
      <formula>$DL118</formula>
    </cfRule>
  </conditionalFormatting>
  <conditionalFormatting sqref="DE118">
    <cfRule type="cellIs" dxfId="1524" priority="124" stopIfTrue="1" operator="notEqual">
      <formula>$DH118</formula>
    </cfRule>
  </conditionalFormatting>
  <conditionalFormatting sqref="DH19">
    <cfRule type="cellIs" dxfId="1523" priority="121" stopIfTrue="1" operator="notEqual">
      <formula>$DL19</formula>
    </cfRule>
  </conditionalFormatting>
  <conditionalFormatting sqref="DE19">
    <cfRule type="cellIs" dxfId="1522" priority="122" stopIfTrue="1" operator="notEqual">
      <formula>$DH19</formula>
    </cfRule>
  </conditionalFormatting>
  <conditionalFormatting sqref="CY146">
    <cfRule type="cellIs" dxfId="1521" priority="120" stopIfTrue="1" operator="notEqual">
      <formula>$DE146</formula>
    </cfRule>
  </conditionalFormatting>
  <conditionalFormatting sqref="CY145">
    <cfRule type="cellIs" dxfId="1520" priority="119" stopIfTrue="1" operator="notEqual">
      <formula>$DE145</formula>
    </cfRule>
  </conditionalFormatting>
  <conditionalFormatting sqref="CY147">
    <cfRule type="cellIs" dxfId="1519" priority="118" stopIfTrue="1" operator="notEqual">
      <formula>$DE147</formula>
    </cfRule>
  </conditionalFormatting>
  <conditionalFormatting sqref="CY120:CY124 CY72:CY76 CY6:CY17 CY59:CY69 CY85:CY93 CY19:CY57 CY95:CY112 CY141:CY143 CY126:CY133 CY135:CY139 CY79:CY83 CY114:CY118">
    <cfRule type="expression" dxfId="1518" priority="116" stopIfTrue="1">
      <formula>$DB6=""</formula>
    </cfRule>
    <cfRule type="cellIs" dxfId="1517" priority="117" stopIfTrue="1" operator="notEqual">
      <formula>$DB6</formula>
    </cfRule>
  </conditionalFormatting>
  <conditionalFormatting sqref="CY5">
    <cfRule type="expression" dxfId="1516" priority="113" stopIfTrue="1">
      <formula>$DB5=""</formula>
    </cfRule>
    <cfRule type="cellIs" dxfId="1515" priority="114" stopIfTrue="1" operator="notEqual">
      <formula>$DB5</formula>
    </cfRule>
  </conditionalFormatting>
  <conditionalFormatting sqref="DB5">
    <cfRule type="cellIs" dxfId="1514" priority="115" operator="notEqual">
      <formula>$DB5</formula>
    </cfRule>
  </conditionalFormatting>
  <conditionalFormatting sqref="DH71">
    <cfRule type="cellIs" dxfId="1513" priority="106" stopIfTrue="1" operator="notEqual">
      <formula>$DL71</formula>
    </cfRule>
  </conditionalFormatting>
  <conditionalFormatting sqref="DE71">
    <cfRule type="cellIs" dxfId="1512" priority="107" stopIfTrue="1" operator="notEqual">
      <formula>$DH71</formula>
    </cfRule>
  </conditionalFormatting>
  <conditionalFormatting sqref="DB71">
    <cfRule type="cellIs" dxfId="1511" priority="105" operator="notEqual">
      <formula>$DB71</formula>
    </cfRule>
  </conditionalFormatting>
  <conditionalFormatting sqref="CY71">
    <cfRule type="expression" dxfId="1510" priority="103" stopIfTrue="1">
      <formula>$DB71=""</formula>
    </cfRule>
    <cfRule type="cellIs" dxfId="1509" priority="104" stopIfTrue="1" operator="notEqual">
      <formula>$DB71</formula>
    </cfRule>
  </conditionalFormatting>
  <conditionalFormatting sqref="DH58">
    <cfRule type="cellIs" dxfId="1508" priority="101" stopIfTrue="1" operator="notEqual">
      <formula>$DL58</formula>
    </cfRule>
  </conditionalFormatting>
  <conditionalFormatting sqref="DE58">
    <cfRule type="cellIs" dxfId="1507" priority="102" stopIfTrue="1" operator="notEqual">
      <formula>$DH58</formula>
    </cfRule>
  </conditionalFormatting>
  <conditionalFormatting sqref="DB58">
    <cfRule type="cellIs" dxfId="1506" priority="100" operator="notEqual">
      <formula>$DB58</formula>
    </cfRule>
  </conditionalFormatting>
  <conditionalFormatting sqref="CY58">
    <cfRule type="expression" dxfId="1505" priority="98" stopIfTrue="1">
      <formula>$DB58=""</formula>
    </cfRule>
    <cfRule type="cellIs" dxfId="1504" priority="99" stopIfTrue="1" operator="notEqual">
      <formula>$DB58</formula>
    </cfRule>
  </conditionalFormatting>
  <conditionalFormatting sqref="DH119">
    <cfRule type="cellIs" dxfId="1503" priority="96" stopIfTrue="1" operator="notEqual">
      <formula>$DL119</formula>
    </cfRule>
  </conditionalFormatting>
  <conditionalFormatting sqref="DE119">
    <cfRule type="cellIs" dxfId="1502" priority="97" stopIfTrue="1" operator="notEqual">
      <formula>$DH119</formula>
    </cfRule>
  </conditionalFormatting>
  <conditionalFormatting sqref="DB119">
    <cfRule type="cellIs" dxfId="1501" priority="95" operator="notEqual">
      <formula>$DB119</formula>
    </cfRule>
  </conditionalFormatting>
  <conditionalFormatting sqref="CY119">
    <cfRule type="expression" dxfId="1500" priority="93" stopIfTrue="1">
      <formula>$DB119=""</formula>
    </cfRule>
    <cfRule type="cellIs" dxfId="1499" priority="94" stopIfTrue="1" operator="notEqual">
      <formula>$DB119</formula>
    </cfRule>
  </conditionalFormatting>
  <conditionalFormatting sqref="DH125">
    <cfRule type="cellIs" dxfId="1498" priority="91" stopIfTrue="1" operator="notEqual">
      <formula>$DL125</formula>
    </cfRule>
  </conditionalFormatting>
  <conditionalFormatting sqref="DE125">
    <cfRule type="cellIs" dxfId="1497" priority="92" stopIfTrue="1" operator="notEqual">
      <formula>$DH125</formula>
    </cfRule>
  </conditionalFormatting>
  <conditionalFormatting sqref="DB125">
    <cfRule type="cellIs" dxfId="1496" priority="90" operator="notEqual">
      <formula>$DB125</formula>
    </cfRule>
  </conditionalFormatting>
  <conditionalFormatting sqref="CY125">
    <cfRule type="expression" dxfId="1495" priority="88" stopIfTrue="1">
      <formula>$DB125=""</formula>
    </cfRule>
    <cfRule type="cellIs" dxfId="1494" priority="89" stopIfTrue="1" operator="notEqual">
      <formula>$DB125</formula>
    </cfRule>
  </conditionalFormatting>
  <conditionalFormatting sqref="DB77">
    <cfRule type="cellIs" dxfId="1493" priority="87" operator="notEqual">
      <formula>$DB77</formula>
    </cfRule>
  </conditionalFormatting>
  <conditionalFormatting sqref="DH77">
    <cfRule type="cellIs" dxfId="1492" priority="85" stopIfTrue="1" operator="notEqual">
      <formula>$DL77</formula>
    </cfRule>
  </conditionalFormatting>
  <conditionalFormatting sqref="DE77">
    <cfRule type="cellIs" dxfId="1491" priority="86" stopIfTrue="1" operator="notEqual">
      <formula>$DH77</formula>
    </cfRule>
  </conditionalFormatting>
  <conditionalFormatting sqref="CY77">
    <cfRule type="expression" dxfId="1490" priority="83" stopIfTrue="1">
      <formula>$DB77=""</formula>
    </cfRule>
    <cfRule type="cellIs" dxfId="1489" priority="84" stopIfTrue="1" operator="notEqual">
      <formula>$DB77</formula>
    </cfRule>
  </conditionalFormatting>
  <conditionalFormatting sqref="DH84">
    <cfRule type="cellIs" dxfId="1488" priority="81" stopIfTrue="1" operator="notEqual">
      <formula>$DL84</formula>
    </cfRule>
  </conditionalFormatting>
  <conditionalFormatting sqref="DE84">
    <cfRule type="cellIs" dxfId="1487" priority="82" stopIfTrue="1" operator="notEqual">
      <formula>$DH84</formula>
    </cfRule>
  </conditionalFormatting>
  <conditionalFormatting sqref="DB84">
    <cfRule type="cellIs" dxfId="1486" priority="80" operator="notEqual">
      <formula>$DB84</formula>
    </cfRule>
  </conditionalFormatting>
  <conditionalFormatting sqref="CY84">
    <cfRule type="expression" dxfId="1485" priority="78" stopIfTrue="1">
      <formula>$DB84=""</formula>
    </cfRule>
    <cfRule type="cellIs" dxfId="1484" priority="79" stopIfTrue="1" operator="notEqual">
      <formula>$DB84</formula>
    </cfRule>
  </conditionalFormatting>
  <conditionalFormatting sqref="DE115">
    <cfRule type="cellIs" dxfId="1483" priority="77" stopIfTrue="1" operator="notEqual">
      <formula>$DL115</formula>
    </cfRule>
  </conditionalFormatting>
  <conditionalFormatting sqref="DH114">
    <cfRule type="cellIs" dxfId="1482" priority="75" stopIfTrue="1" operator="notEqual">
      <formula>$DL114</formula>
    </cfRule>
  </conditionalFormatting>
  <conditionalFormatting sqref="DE114">
    <cfRule type="cellIs" dxfId="1481" priority="76" stopIfTrue="1" operator="notEqual">
      <formula>$DH114</formula>
    </cfRule>
  </conditionalFormatting>
  <conditionalFormatting sqref="DH115">
    <cfRule type="cellIs" dxfId="1480" priority="74" stopIfTrue="1" operator="notEqual">
      <formula>$DL115</formula>
    </cfRule>
  </conditionalFormatting>
  <conditionalFormatting sqref="DH152:DH153">
    <cfRule type="cellIs" dxfId="1479" priority="73" stopIfTrue="1" operator="notEqual">
      <formula>$DL152</formula>
    </cfRule>
  </conditionalFormatting>
  <conditionalFormatting sqref="CY152:CY153">
    <cfRule type="cellIs" dxfId="1478" priority="72" stopIfTrue="1" operator="notEqual">
      <formula>$DE152</formula>
    </cfRule>
  </conditionalFormatting>
  <conditionalFormatting sqref="DH151">
    <cfRule type="cellIs" dxfId="1477" priority="71" stopIfTrue="1" operator="notEqual">
      <formula>$DL151</formula>
    </cfRule>
  </conditionalFormatting>
  <conditionalFormatting sqref="CY151">
    <cfRule type="cellIs" dxfId="1476" priority="70" stopIfTrue="1" operator="notEqual">
      <formula>$DE151</formula>
    </cfRule>
  </conditionalFormatting>
  <conditionalFormatting sqref="DB77">
    <cfRule type="cellIs" dxfId="1475" priority="69" operator="notEqual">
      <formula>$DB77</formula>
    </cfRule>
  </conditionalFormatting>
  <conditionalFormatting sqref="DH77">
    <cfRule type="cellIs" dxfId="1474" priority="67" stopIfTrue="1" operator="notEqual">
      <formula>$DL77</formula>
    </cfRule>
  </conditionalFormatting>
  <conditionalFormatting sqref="DE77">
    <cfRule type="cellIs" dxfId="1473" priority="68" stopIfTrue="1" operator="notEqual">
      <formula>$DH77</formula>
    </cfRule>
  </conditionalFormatting>
  <conditionalFormatting sqref="CY77">
    <cfRule type="expression" dxfId="1472" priority="65" stopIfTrue="1">
      <formula>$DB77=""</formula>
    </cfRule>
    <cfRule type="cellIs" dxfId="1471" priority="66" stopIfTrue="1" operator="notEqual">
      <formula>$DB77</formula>
    </cfRule>
  </conditionalFormatting>
  <conditionalFormatting sqref="DB76">
    <cfRule type="cellIs" dxfId="1470" priority="64" operator="notEqual">
      <formula>$DB76</formula>
    </cfRule>
  </conditionalFormatting>
  <conditionalFormatting sqref="DH76">
    <cfRule type="cellIs" dxfId="1469" priority="62" stopIfTrue="1" operator="notEqual">
      <formula>$DL76</formula>
    </cfRule>
  </conditionalFormatting>
  <conditionalFormatting sqref="DE76">
    <cfRule type="cellIs" dxfId="1468" priority="63" stopIfTrue="1" operator="notEqual">
      <formula>$DH76</formula>
    </cfRule>
  </conditionalFormatting>
  <conditionalFormatting sqref="CY76">
    <cfRule type="expression" dxfId="1467" priority="60" stopIfTrue="1">
      <formula>$DB76=""</formula>
    </cfRule>
    <cfRule type="cellIs" dxfId="1466" priority="61" stopIfTrue="1" operator="notEqual">
      <formula>$DB76</formula>
    </cfRule>
  </conditionalFormatting>
  <conditionalFormatting sqref="DB78">
    <cfRule type="cellIs" dxfId="1465" priority="59" operator="notEqual">
      <formula>$DB78</formula>
    </cfRule>
  </conditionalFormatting>
  <conditionalFormatting sqref="DH78">
    <cfRule type="cellIs" dxfId="1464" priority="57" stopIfTrue="1" operator="notEqual">
      <formula>$DL78</formula>
    </cfRule>
  </conditionalFormatting>
  <conditionalFormatting sqref="DE78">
    <cfRule type="cellIs" dxfId="1463" priority="58" stopIfTrue="1" operator="notEqual">
      <formula>$DH78</formula>
    </cfRule>
  </conditionalFormatting>
  <conditionalFormatting sqref="CY78">
    <cfRule type="expression" dxfId="1462" priority="55" stopIfTrue="1">
      <formula>$DB78=""</formula>
    </cfRule>
    <cfRule type="cellIs" dxfId="1461" priority="56" stopIfTrue="1" operator="notEqual">
      <formula>$DB78</formula>
    </cfRule>
  </conditionalFormatting>
  <conditionalFormatting sqref="DH18">
    <cfRule type="cellIs" dxfId="1460" priority="53" stopIfTrue="1" operator="notEqual">
      <formula>$DL18</formula>
    </cfRule>
  </conditionalFormatting>
  <conditionalFormatting sqref="DE18">
    <cfRule type="cellIs" dxfId="1459" priority="54" stopIfTrue="1" operator="notEqual">
      <formula>$DH18</formula>
    </cfRule>
  </conditionalFormatting>
  <conditionalFormatting sqref="DB18">
    <cfRule type="cellIs" dxfId="1458" priority="52" operator="notEqual">
      <formula>$DB18</formula>
    </cfRule>
  </conditionalFormatting>
  <conditionalFormatting sqref="CY18">
    <cfRule type="expression" dxfId="1457" priority="50" stopIfTrue="1">
      <formula>$DB18=""</formula>
    </cfRule>
    <cfRule type="cellIs" dxfId="1456" priority="51" stopIfTrue="1" operator="notEqual">
      <formula>$DB18</formula>
    </cfRule>
  </conditionalFormatting>
  <conditionalFormatting sqref="DB127">
    <cfRule type="cellIs" dxfId="1455" priority="49" operator="notEqual">
      <formula>$DB127</formula>
    </cfRule>
  </conditionalFormatting>
  <conditionalFormatting sqref="DH94">
    <cfRule type="cellIs" dxfId="1454" priority="47" stopIfTrue="1" operator="notEqual">
      <formula>$DL94</formula>
    </cfRule>
  </conditionalFormatting>
  <conditionalFormatting sqref="DE94">
    <cfRule type="cellIs" dxfId="1453" priority="48" stopIfTrue="1" operator="notEqual">
      <formula>$DH94</formula>
    </cfRule>
  </conditionalFormatting>
  <conditionalFormatting sqref="DB94">
    <cfRule type="cellIs" dxfId="1452" priority="46" operator="notEqual">
      <formula>$DB94</formula>
    </cfRule>
  </conditionalFormatting>
  <conditionalFormatting sqref="CY94">
    <cfRule type="expression" dxfId="1451" priority="44" stopIfTrue="1">
      <formula>$DB94=""</formula>
    </cfRule>
    <cfRule type="cellIs" dxfId="1450" priority="45" stopIfTrue="1" operator="notEqual">
      <formula>$DB94</formula>
    </cfRule>
  </conditionalFormatting>
  <conditionalFormatting sqref="DH140">
    <cfRule type="cellIs" dxfId="1449" priority="42" stopIfTrue="1" operator="notEqual">
      <formula>$DL140</formula>
    </cfRule>
  </conditionalFormatting>
  <conditionalFormatting sqref="DE140">
    <cfRule type="cellIs" dxfId="1448" priority="43" stopIfTrue="1" operator="notEqual">
      <formula>$DH140</formula>
    </cfRule>
  </conditionalFormatting>
  <conditionalFormatting sqref="DB140">
    <cfRule type="cellIs" dxfId="1447" priority="41" operator="notEqual">
      <formula>$DB140</formula>
    </cfRule>
  </conditionalFormatting>
  <conditionalFormatting sqref="CY140">
    <cfRule type="expression" dxfId="1446" priority="39" stopIfTrue="1">
      <formula>$DB140=""</formula>
    </cfRule>
    <cfRule type="cellIs" dxfId="1445" priority="40" stopIfTrue="1" operator="notEqual">
      <formula>$DB140</formula>
    </cfRule>
  </conditionalFormatting>
  <conditionalFormatting sqref="CV148:CV150">
    <cfRule type="cellIs" dxfId="1444" priority="38" stopIfTrue="1" operator="notEqual">
      <formula>$DE148</formula>
    </cfRule>
  </conditionalFormatting>
  <conditionalFormatting sqref="CV146">
    <cfRule type="cellIs" dxfId="1443" priority="37" stopIfTrue="1" operator="notEqual">
      <formula>$DE146</formula>
    </cfRule>
  </conditionalFormatting>
  <conditionalFormatting sqref="CV145">
    <cfRule type="cellIs" dxfId="1442" priority="36" stopIfTrue="1" operator="notEqual">
      <formula>$DE145</formula>
    </cfRule>
  </conditionalFormatting>
  <conditionalFormatting sqref="CV147">
    <cfRule type="cellIs" dxfId="1441" priority="35" stopIfTrue="1" operator="notEqual">
      <formula>$DE147</formula>
    </cfRule>
  </conditionalFormatting>
  <conditionalFormatting sqref="CV5:CV69 CV71:CV112 CV114:CV133">
    <cfRule type="expression" dxfId="1440" priority="33" stopIfTrue="1">
      <formula>$CY5=""</formula>
    </cfRule>
    <cfRule type="cellIs" dxfId="1439" priority="34" stopIfTrue="1" operator="notEqual">
      <formula>$CY5</formula>
    </cfRule>
  </conditionalFormatting>
  <conditionalFormatting sqref="CV152:CV153">
    <cfRule type="cellIs" dxfId="1438" priority="32" stopIfTrue="1" operator="notEqual">
      <formula>$DE152</formula>
    </cfRule>
  </conditionalFormatting>
  <conditionalFormatting sqref="CV151">
    <cfRule type="cellIs" dxfId="1437" priority="31" stopIfTrue="1" operator="notEqual">
      <formula>$DE151</formula>
    </cfRule>
  </conditionalFormatting>
  <conditionalFormatting sqref="CV135:CV143">
    <cfRule type="expression" dxfId="1436" priority="29" stopIfTrue="1">
      <formula>$CY135=""</formula>
    </cfRule>
    <cfRule type="cellIs" dxfId="1435" priority="30" stopIfTrue="1" operator="notEqual">
      <formula>$CY135</formula>
    </cfRule>
  </conditionalFormatting>
  <conditionalFormatting sqref="DH144">
    <cfRule type="cellIs" dxfId="1434" priority="28" stopIfTrue="1" operator="notEqual">
      <formula>$DL144</formula>
    </cfRule>
  </conditionalFormatting>
  <conditionalFormatting sqref="DE144">
    <cfRule type="cellIs" dxfId="1433" priority="27" stopIfTrue="1" operator="notEqual">
      <formula>$DL144</formula>
    </cfRule>
  </conditionalFormatting>
  <conditionalFormatting sqref="DB144">
    <cfRule type="cellIs" dxfId="1432" priority="26" stopIfTrue="1" operator="notEqual">
      <formula>$DE144</formula>
    </cfRule>
  </conditionalFormatting>
  <conditionalFormatting sqref="CY144">
    <cfRule type="cellIs" dxfId="1431" priority="25" stopIfTrue="1" operator="notEqual">
      <formula>$DE144</formula>
    </cfRule>
  </conditionalFormatting>
  <conditionalFormatting sqref="CV144">
    <cfRule type="cellIs" dxfId="1430" priority="24" stopIfTrue="1" operator="notEqual">
      <formula>$DE144</formula>
    </cfRule>
  </conditionalFormatting>
  <conditionalFormatting sqref="DH70">
    <cfRule type="cellIs" dxfId="1429" priority="22" stopIfTrue="1" operator="notEqual">
      <formula>$DL70</formula>
    </cfRule>
  </conditionalFormatting>
  <conditionalFormatting sqref="DE70">
    <cfRule type="cellIs" dxfId="1428" priority="23" stopIfTrue="1" operator="notEqual">
      <formula>$DH70</formula>
    </cfRule>
  </conditionalFormatting>
  <conditionalFormatting sqref="DB70">
    <cfRule type="cellIs" dxfId="1427" priority="21" operator="notEqual">
      <formula>$DB70</formula>
    </cfRule>
  </conditionalFormatting>
  <conditionalFormatting sqref="CY70">
    <cfRule type="expression" dxfId="1426" priority="19" stopIfTrue="1">
      <formula>$DB70=""</formula>
    </cfRule>
    <cfRule type="cellIs" dxfId="1425" priority="20" stopIfTrue="1" operator="notEqual">
      <formula>$DB70</formula>
    </cfRule>
  </conditionalFormatting>
  <conditionalFormatting sqref="CV70">
    <cfRule type="expression" dxfId="1424" priority="17" stopIfTrue="1">
      <formula>$CY70=""</formula>
    </cfRule>
    <cfRule type="cellIs" dxfId="1423" priority="18" stopIfTrue="1" operator="notEqual">
      <formula>$CY70</formula>
    </cfRule>
  </conditionalFormatting>
  <conditionalFormatting sqref="DB134">
    <cfRule type="cellIs" dxfId="1422" priority="11" operator="notEqual">
      <formula>$DB134</formula>
    </cfRule>
  </conditionalFormatting>
  <conditionalFormatting sqref="DH134">
    <cfRule type="cellIs" dxfId="1421" priority="9" stopIfTrue="1" operator="notEqual">
      <formula>$DL134</formula>
    </cfRule>
  </conditionalFormatting>
  <conditionalFormatting sqref="DE134">
    <cfRule type="cellIs" dxfId="1420" priority="10" stopIfTrue="1" operator="notEqual">
      <formula>$DH134</formula>
    </cfRule>
  </conditionalFormatting>
  <conditionalFormatting sqref="CY134">
    <cfRule type="expression" dxfId="1419" priority="7" stopIfTrue="1">
      <formula>$DB134=""</formula>
    </cfRule>
    <cfRule type="cellIs" dxfId="1418" priority="8" stopIfTrue="1" operator="notEqual">
      <formula>$DB134</formula>
    </cfRule>
  </conditionalFormatting>
  <conditionalFormatting sqref="CV134">
    <cfRule type="expression" dxfId="1417" priority="5" stopIfTrue="1">
      <formula>$CY134=""</formula>
    </cfRule>
    <cfRule type="cellIs" dxfId="1416" priority="6" stopIfTrue="1" operator="notEqual">
      <formula>$CY134</formula>
    </cfRule>
  </conditionalFormatting>
  <conditionalFormatting sqref="DB113">
    <cfRule type="cellIs" dxfId="1415" priority="3" stopIfTrue="1" operator="notEqual">
      <formula>$DF113</formula>
    </cfRule>
  </conditionalFormatting>
  <conditionalFormatting sqref="CY113">
    <cfRule type="cellIs" dxfId="1414" priority="4" stopIfTrue="1" operator="notEqual">
      <formula>$DB113</formula>
    </cfRule>
  </conditionalFormatting>
  <conditionalFormatting sqref="CV113">
    <cfRule type="expression" dxfId="1413" priority="1" stopIfTrue="1">
      <formula>$CY113=""</formula>
    </cfRule>
    <cfRule type="cellIs" dxfId="1412" priority="2" stopIfTrue="1" operator="notEqual">
      <formula>$CY113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82.0 / Gültig ab: 01.07.18 / Seite &amp;P (&amp;N)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8"/>
  <sheetViews>
    <sheetView topLeftCell="A42" zoomScaleNormal="100" zoomScaleSheetLayoutView="75" workbookViewId="0">
      <selection activeCell="S84" sqref="S84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1501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2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0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2" si="2">+S5</f>
        <v>Chiaverio Flavio</v>
      </c>
      <c r="CR5" s="19">
        <f t="shared" ref="CR5:CR72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2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2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70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6" si="50">VLOOKUP($CV54,Funktionsbezeichnungen,3,0)</f>
        <v>8</v>
      </c>
      <c r="CX54" s="83" t="str">
        <f t="shared" ref="CX54:CX86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ht="27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2" si="52">VLOOKUP($CY66,Funktionsbezeichnungen,3,0)</f>
        <v>8</v>
      </c>
      <c r="DA66" s="83" t="str">
        <f t="shared" ref="DA66:DA82" si="53">VLOOKUP($CY66,Funktionsbezeichnungen,2,0)</f>
        <v>Projektingenieur 8 (Bau)</v>
      </c>
      <c r="DB66" s="125">
        <v>771</v>
      </c>
      <c r="DC66" s="33">
        <f t="shared" ref="DC66:DC106" si="54">VLOOKUP($DB66,Funktionsbezeichnungen,3,0)</f>
        <v>7</v>
      </c>
      <c r="DD66" s="83" t="str">
        <f t="shared" ref="DD66:DD106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101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1248</v>
      </c>
      <c r="Q70" s="15">
        <v>66</v>
      </c>
      <c r="R70" s="42"/>
      <c r="S70" s="20" t="s">
        <v>1249</v>
      </c>
      <c r="T70" s="21">
        <v>1967</v>
      </c>
      <c r="U70" s="28" t="s">
        <v>1252</v>
      </c>
      <c r="V70" s="21">
        <v>2002</v>
      </c>
      <c r="W70" s="25"/>
      <c r="X70" s="21"/>
      <c r="Y70" s="28"/>
      <c r="Z70" s="118">
        <f t="shared" si="1"/>
        <v>16</v>
      </c>
      <c r="AA70" s="25" t="s">
        <v>1250</v>
      </c>
      <c r="AB70" s="118" t="s">
        <v>121</v>
      </c>
      <c r="AC70" s="21"/>
      <c r="AE70" s="90" t="s">
        <v>375</v>
      </c>
      <c r="AF70" s="82"/>
      <c r="CO70" s="262" t="e">
        <f t="shared" si="19"/>
        <v>#N/A</v>
      </c>
      <c r="CP70" s="192" t="str">
        <f t="shared" si="2"/>
        <v>Gustin Patrick</v>
      </c>
      <c r="CQ70" s="192"/>
      <c r="CR70" s="242">
        <f t="shared" si="3"/>
        <v>16</v>
      </c>
      <c r="CS70" s="242" t="str">
        <f t="shared" si="18"/>
        <v>D</v>
      </c>
      <c r="CT70" s="260" t="e">
        <f t="shared" si="56"/>
        <v>#N/A</v>
      </c>
      <c r="CU70" s="222">
        <v>4338</v>
      </c>
      <c r="CV70" s="125">
        <v>542</v>
      </c>
      <c r="CW70" s="33">
        <f t="shared" si="50"/>
        <v>7</v>
      </c>
      <c r="CX70" s="83" t="str">
        <f t="shared" si="51"/>
        <v>Technischer Sachbearbeiter 7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4338</v>
      </c>
      <c r="DT70" s="153">
        <v>2</v>
      </c>
      <c r="DU70" s="19">
        <v>3</v>
      </c>
      <c r="DV70" s="19" t="s">
        <v>951</v>
      </c>
      <c r="EX70" s="154">
        <v>4315</v>
      </c>
      <c r="EY70" s="153" t="s">
        <v>121</v>
      </c>
    </row>
    <row r="71" spans="1:155" s="19" customFormat="1" x14ac:dyDescent="0.2">
      <c r="A71" s="53">
        <v>0</v>
      </c>
      <c r="B71" s="53"/>
      <c r="C71" s="53">
        <f t="shared" ref="C71" si="57">IF(Z71&gt;=10,1,0)</f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1503</v>
      </c>
      <c r="Q71" s="15">
        <v>67</v>
      </c>
      <c r="R71" s="42"/>
      <c r="S71" s="20" t="s">
        <v>1504</v>
      </c>
      <c r="T71" s="21">
        <v>1975</v>
      </c>
      <c r="U71" s="28" t="s">
        <v>1006</v>
      </c>
      <c r="V71" s="21">
        <v>2010</v>
      </c>
      <c r="W71" s="25"/>
      <c r="X71" s="21"/>
      <c r="Y71" s="28"/>
      <c r="Z71" s="118">
        <f t="shared" ref="Z71" si="58">$AD$3-V71</f>
        <v>8</v>
      </c>
      <c r="AA71" s="25" t="s">
        <v>698</v>
      </c>
      <c r="AB71" s="118" t="s">
        <v>121</v>
      </c>
      <c r="AC71" s="21"/>
      <c r="AE71" s="90" t="s">
        <v>375</v>
      </c>
      <c r="AF71" s="82"/>
      <c r="CO71" s="262" t="e">
        <f t="shared" ref="CO71" si="59">IF(CS71=CT71,"","anders")</f>
        <v>#N/A</v>
      </c>
      <c r="CP71" s="265" t="str">
        <f>+S71</f>
        <v>Said Ari</v>
      </c>
      <c r="CR71" s="153">
        <f t="shared" ref="CR71" si="60">+Z71</f>
        <v>8</v>
      </c>
      <c r="CS71" s="153" t="str">
        <f t="shared" ref="CS71" si="61">+AB71</f>
        <v>D</v>
      </c>
      <c r="CT71" s="260" t="e">
        <f t="shared" si="56"/>
        <v>#N/A</v>
      </c>
      <c r="CU71" s="264">
        <v>4333</v>
      </c>
      <c r="CV71" s="125">
        <v>772</v>
      </c>
      <c r="CW71" s="33">
        <f t="shared" si="50"/>
        <v>8</v>
      </c>
      <c r="CX71" s="83" t="str">
        <f t="shared" si="51"/>
        <v>Projektingenieur 8 (Bau)</v>
      </c>
      <c r="CY71" s="125"/>
      <c r="CZ71" s="33"/>
      <c r="DA71" s="83"/>
      <c r="DB71" s="125"/>
      <c r="DC71" s="33"/>
      <c r="DD71" s="83"/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ref="DS71" si="62">+CU71</f>
        <v>4333</v>
      </c>
      <c r="DT71" s="153">
        <v>2</v>
      </c>
      <c r="DU71" s="19">
        <v>3</v>
      </c>
      <c r="DV71" s="19" t="s">
        <v>951</v>
      </c>
      <c r="EX71" s="154">
        <v>4308</v>
      </c>
      <c r="EY71" s="153" t="s">
        <v>121</v>
      </c>
    </row>
    <row r="72" spans="1:155" s="19" customFormat="1" x14ac:dyDescent="0.2">
      <c r="A72" s="53">
        <v>0</v>
      </c>
      <c r="B72" s="53">
        <v>1</v>
      </c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1014</v>
      </c>
      <c r="Q72" s="15">
        <v>68</v>
      </c>
      <c r="R72" s="42"/>
      <c r="S72" s="20" t="s">
        <v>1015</v>
      </c>
      <c r="T72" s="21">
        <v>1980</v>
      </c>
      <c r="U72" s="28" t="s">
        <v>1050</v>
      </c>
      <c r="V72" s="21">
        <v>2002</v>
      </c>
      <c r="W72" s="25" t="s">
        <v>1006</v>
      </c>
      <c r="X72" s="162">
        <v>2013</v>
      </c>
      <c r="Y72" s="28"/>
      <c r="Z72" s="163">
        <f>$AD$3-X72</f>
        <v>5</v>
      </c>
      <c r="AA72" s="25" t="s">
        <v>916</v>
      </c>
      <c r="AB72" s="21" t="s">
        <v>121</v>
      </c>
      <c r="AC72" s="21"/>
      <c r="AE72" s="90" t="s">
        <v>375</v>
      </c>
      <c r="AF72" s="82"/>
      <c r="CO72" s="19" t="str">
        <f t="shared" ref="CO72:CO135" si="63">IF(CS72=CT72,"","anders")</f>
        <v/>
      </c>
      <c r="CP72" s="19" t="str">
        <f t="shared" si="2"/>
        <v>Hochuli Antonina</v>
      </c>
      <c r="CR72" s="153">
        <f t="shared" si="3"/>
        <v>5</v>
      </c>
      <c r="CS72" s="153" t="str">
        <f t="shared" si="18"/>
        <v>D</v>
      </c>
      <c r="CT72" s="260" t="str">
        <f t="shared" si="56"/>
        <v>D</v>
      </c>
      <c r="CU72" s="154">
        <v>8579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>
        <v>770</v>
      </c>
      <c r="DC72" s="33">
        <f t="shared" si="54"/>
        <v>6</v>
      </c>
      <c r="DD72" s="83" t="str">
        <f t="shared" si="55"/>
        <v>Vorstufe Projektingenieur (Bau)</v>
      </c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si="17"/>
        <v>8579</v>
      </c>
      <c r="DT72" s="153">
        <v>2</v>
      </c>
      <c r="DU72" s="19">
        <v>3</v>
      </c>
      <c r="DV72" s="19" t="s">
        <v>951</v>
      </c>
      <c r="EX72" s="154">
        <v>4313</v>
      </c>
      <c r="EY72" s="153" t="s">
        <v>121</v>
      </c>
    </row>
    <row r="73" spans="1:155" s="19" customFormat="1" x14ac:dyDescent="0.2">
      <c r="A73" s="53">
        <v>0</v>
      </c>
      <c r="B73" s="53"/>
      <c r="C73" s="53">
        <f t="shared" ref="C73:C133" si="64"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1074</v>
      </c>
      <c r="Q73" s="15">
        <v>69</v>
      </c>
      <c r="R73" s="42"/>
      <c r="S73" s="20" t="s">
        <v>1075</v>
      </c>
      <c r="T73" s="21">
        <v>1987</v>
      </c>
      <c r="U73" s="28" t="s">
        <v>1302</v>
      </c>
      <c r="V73" s="21">
        <v>2013</v>
      </c>
      <c r="W73" s="25"/>
      <c r="X73" s="21"/>
      <c r="Y73" s="28"/>
      <c r="Z73" s="118">
        <f t="shared" ref="Z73:Z138" si="65">$AD$3-V73</f>
        <v>5</v>
      </c>
      <c r="AA73" s="25" t="s">
        <v>698</v>
      </c>
      <c r="AB73" s="21" t="s">
        <v>121</v>
      </c>
      <c r="AC73" s="21"/>
      <c r="AE73" s="90" t="s">
        <v>375</v>
      </c>
      <c r="AF73" s="82"/>
      <c r="CO73" s="19" t="str">
        <f t="shared" si="63"/>
        <v/>
      </c>
      <c r="CP73" s="19" t="str">
        <f t="shared" ref="CP73:CP141" si="66">+S73</f>
        <v>Meisch Raoul</v>
      </c>
      <c r="CR73" s="153">
        <f t="shared" ref="CR73:CR138" si="67">+Z73</f>
        <v>5</v>
      </c>
      <c r="CS73" s="153" t="str">
        <f t="shared" ref="CS73:CS138" si="68">+AB73</f>
        <v>D</v>
      </c>
      <c r="CT73" s="260" t="str">
        <f t="shared" si="56"/>
        <v>D</v>
      </c>
      <c r="CU73" s="154">
        <v>4315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/>
      <c r="DC73" s="33"/>
      <c r="DD73" s="83"/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ref="DS73:DS141" si="69">+CU73</f>
        <v>4315</v>
      </c>
      <c r="DT73" s="153">
        <v>2</v>
      </c>
      <c r="DU73" s="19">
        <v>3</v>
      </c>
      <c r="DV73" s="19" t="s">
        <v>951</v>
      </c>
      <c r="EX73" s="154">
        <v>4318</v>
      </c>
      <c r="EY73" s="153" t="s">
        <v>121</v>
      </c>
    </row>
    <row r="74" spans="1:155" s="19" customFormat="1" x14ac:dyDescent="0.2">
      <c r="A74" s="53">
        <v>0</v>
      </c>
      <c r="B74" s="53">
        <v>1</v>
      </c>
      <c r="C74" s="53">
        <f t="shared" si="64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1029</v>
      </c>
      <c r="Q74" s="15">
        <v>70</v>
      </c>
      <c r="R74" s="42"/>
      <c r="S74" s="20" t="s">
        <v>1030</v>
      </c>
      <c r="T74" s="21">
        <v>1989</v>
      </c>
      <c r="U74" s="28" t="s">
        <v>1006</v>
      </c>
      <c r="V74" s="21">
        <v>2013</v>
      </c>
      <c r="W74" s="25"/>
      <c r="X74" s="21"/>
      <c r="Y74" s="28"/>
      <c r="Z74" s="118">
        <f t="shared" si="65"/>
        <v>5</v>
      </c>
      <c r="AA74" s="25" t="s">
        <v>916</v>
      </c>
      <c r="AB74" s="21" t="s">
        <v>121</v>
      </c>
      <c r="AC74" s="21"/>
      <c r="AE74" s="90" t="s">
        <v>375</v>
      </c>
      <c r="AF74" s="82"/>
      <c r="CO74" s="19" t="str">
        <f t="shared" si="63"/>
        <v/>
      </c>
      <c r="CP74" s="19" t="str">
        <f t="shared" si="66"/>
        <v>Stöhr Jessica</v>
      </c>
      <c r="CR74" s="153">
        <f t="shared" si="67"/>
        <v>5</v>
      </c>
      <c r="CS74" s="153" t="str">
        <f t="shared" si="68"/>
        <v>D</v>
      </c>
      <c r="CT74" s="260" t="str">
        <f t="shared" si="56"/>
        <v>D</v>
      </c>
      <c r="CU74" s="154">
        <v>4313</v>
      </c>
      <c r="CV74" s="125">
        <v>771</v>
      </c>
      <c r="CW74" s="33">
        <f t="shared" si="50"/>
        <v>7</v>
      </c>
      <c r="CX74" s="83" t="str">
        <f t="shared" si="51"/>
        <v>Projektingenieur 7 (Bau)</v>
      </c>
      <c r="CY74" s="125">
        <v>771</v>
      </c>
      <c r="CZ74" s="33">
        <f t="shared" si="52"/>
        <v>7</v>
      </c>
      <c r="DA74" s="83" t="str">
        <f t="shared" si="53"/>
        <v>Projektingenieur 7 (Bau)</v>
      </c>
      <c r="DB74" s="125">
        <v>770</v>
      </c>
      <c r="DC74" s="33">
        <f t="shared" si="54"/>
        <v>6</v>
      </c>
      <c r="DD74" s="83" t="str">
        <f t="shared" si="55"/>
        <v>Vorstufe Projektingenieur (Bau)</v>
      </c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9"/>
        <v>4313</v>
      </c>
      <c r="DT74" s="153">
        <v>2</v>
      </c>
      <c r="DU74" s="19">
        <v>3</v>
      </c>
      <c r="DV74" s="19" t="s">
        <v>951</v>
      </c>
      <c r="EX74" s="154">
        <v>4319</v>
      </c>
      <c r="EY74" s="153" t="s">
        <v>121</v>
      </c>
    </row>
    <row r="75" spans="1:155" s="19" customFormat="1" x14ac:dyDescent="0.2">
      <c r="A75" s="53">
        <v>0</v>
      </c>
      <c r="B75" s="53"/>
      <c r="C75" s="53">
        <f t="shared" si="64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361</v>
      </c>
      <c r="P75" s="15" t="s">
        <v>1153</v>
      </c>
      <c r="Q75" s="15">
        <v>71</v>
      </c>
      <c r="R75" s="42"/>
      <c r="S75" s="20" t="s">
        <v>1154</v>
      </c>
      <c r="T75" s="21">
        <v>1984</v>
      </c>
      <c r="U75" s="28" t="s">
        <v>1061</v>
      </c>
      <c r="V75" s="21">
        <v>2014</v>
      </c>
      <c r="W75" s="25"/>
      <c r="X75" s="21"/>
      <c r="Y75" s="28"/>
      <c r="Z75" s="118">
        <f t="shared" si="65"/>
        <v>4</v>
      </c>
      <c r="AA75" s="25" t="s">
        <v>698</v>
      </c>
      <c r="AB75" s="21" t="s">
        <v>121</v>
      </c>
      <c r="AC75" s="21"/>
      <c r="AE75" s="90" t="s">
        <v>375</v>
      </c>
      <c r="AF75" s="82"/>
      <c r="CO75" s="19" t="str">
        <f t="shared" si="63"/>
        <v/>
      </c>
      <c r="CP75" s="19" t="str">
        <f t="shared" si="66"/>
        <v>Vitt Bernhard</v>
      </c>
      <c r="CR75" s="153">
        <f t="shared" si="67"/>
        <v>4</v>
      </c>
      <c r="CS75" s="153" t="str">
        <f t="shared" si="68"/>
        <v>D</v>
      </c>
      <c r="CT75" s="260" t="str">
        <f t="shared" si="56"/>
        <v>D</v>
      </c>
      <c r="CU75" s="154">
        <v>4318</v>
      </c>
      <c r="CV75" s="125">
        <v>770</v>
      </c>
      <c r="CW75" s="33">
        <f t="shared" si="50"/>
        <v>6</v>
      </c>
      <c r="CX75" s="83" t="str">
        <f t="shared" si="51"/>
        <v>Vorstufe Projektingenieur (Bau)</v>
      </c>
      <c r="CY75" s="125">
        <v>770</v>
      </c>
      <c r="CZ75" s="33">
        <f t="shared" si="52"/>
        <v>6</v>
      </c>
      <c r="DA75" s="83" t="str">
        <f t="shared" si="53"/>
        <v>Vorstufe Projektingenieur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9"/>
        <v>4318</v>
      </c>
      <c r="DT75" s="153">
        <v>2</v>
      </c>
      <c r="DU75" s="19">
        <v>3</v>
      </c>
      <c r="DV75" s="19" t="s">
        <v>951</v>
      </c>
      <c r="EX75" s="154">
        <v>9748</v>
      </c>
      <c r="EY75" s="19" t="s">
        <v>121</v>
      </c>
    </row>
    <row r="76" spans="1:155" s="19" customFormat="1" ht="25.5" x14ac:dyDescent="0.2">
      <c r="A76" s="53">
        <v>0</v>
      </c>
      <c r="B76" s="53"/>
      <c r="C76" s="53">
        <f>IF(Z76&gt;=10,1,0)</f>
        <v>0</v>
      </c>
      <c r="D76" s="55"/>
      <c r="E76" s="55">
        <v>1</v>
      </c>
      <c r="F76" s="56"/>
      <c r="G76" s="54"/>
      <c r="H76" s="54">
        <v>1</v>
      </c>
      <c r="I76" s="56"/>
      <c r="J76" s="54"/>
      <c r="K76" s="56"/>
      <c r="L76" s="56"/>
      <c r="M76" s="56"/>
      <c r="N76" s="58"/>
      <c r="O76" s="52" t="s">
        <v>358</v>
      </c>
      <c r="P76" s="15" t="s">
        <v>1173</v>
      </c>
      <c r="Q76" s="15">
        <v>72</v>
      </c>
      <c r="R76" s="42"/>
      <c r="S76" s="20" t="s">
        <v>1172</v>
      </c>
      <c r="T76" s="21">
        <v>1986</v>
      </c>
      <c r="U76" s="208" t="s">
        <v>1231</v>
      </c>
      <c r="V76" s="163">
        <v>2015</v>
      </c>
      <c r="W76" s="28"/>
      <c r="X76" s="21"/>
      <c r="Y76" s="28"/>
      <c r="Z76" s="163">
        <f t="shared" si="65"/>
        <v>3</v>
      </c>
      <c r="AA76" s="25" t="s">
        <v>1176</v>
      </c>
      <c r="AB76" s="21" t="s">
        <v>121</v>
      </c>
      <c r="AC76" s="21"/>
      <c r="AE76" s="90" t="s">
        <v>376</v>
      </c>
      <c r="AF76" s="82"/>
      <c r="CO76" s="19" t="str">
        <f t="shared" si="63"/>
        <v/>
      </c>
      <c r="CP76" s="19" t="str">
        <f t="shared" si="66"/>
        <v>Völlmin Daniel</v>
      </c>
      <c r="CR76" s="153">
        <f t="shared" si="67"/>
        <v>3</v>
      </c>
      <c r="CS76" s="153" t="str">
        <f t="shared" si="68"/>
        <v>D</v>
      </c>
      <c r="CT76" s="260" t="str">
        <f t="shared" si="56"/>
        <v>D</v>
      </c>
      <c r="CU76" s="154">
        <v>4319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33"/>
      <c r="DM76" s="33"/>
      <c r="DN76" s="83"/>
      <c r="DS76" s="19">
        <f t="shared" si="69"/>
        <v>4319</v>
      </c>
      <c r="DT76" s="153">
        <v>2</v>
      </c>
      <c r="DU76" s="19">
        <v>3</v>
      </c>
      <c r="DV76" s="19" t="s">
        <v>951</v>
      </c>
      <c r="EX76" s="154">
        <v>3211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ref="C77:C79" si="70">IF(Z77&gt;=10,1,0)</f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1016</v>
      </c>
      <c r="Q77" s="15">
        <v>73</v>
      </c>
      <c r="R77" s="164"/>
      <c r="S77" s="20" t="s">
        <v>1017</v>
      </c>
      <c r="T77" s="21">
        <v>1988</v>
      </c>
      <c r="U77" s="28" t="s">
        <v>1230</v>
      </c>
      <c r="V77" s="21">
        <v>2016</v>
      </c>
      <c r="W77" s="25"/>
      <c r="X77" s="21"/>
      <c r="Y77" s="28"/>
      <c r="Z77" s="118">
        <f t="shared" si="65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19" t="str">
        <f t="shared" si="63"/>
        <v/>
      </c>
      <c r="CP77" s="19" t="str">
        <f t="shared" si="66"/>
        <v>Burger Stefan</v>
      </c>
      <c r="CR77" s="19">
        <f t="shared" si="67"/>
        <v>2</v>
      </c>
      <c r="CS77" s="19" t="str">
        <f t="shared" si="68"/>
        <v>D</v>
      </c>
      <c r="CT77" s="260" t="str">
        <f t="shared" si="56"/>
        <v>D</v>
      </c>
      <c r="CU77" s="154">
        <v>9748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>
        <v>771</v>
      </c>
      <c r="CZ77" s="33">
        <f t="shared" si="52"/>
        <v>7</v>
      </c>
      <c r="DA77" s="83" t="str">
        <f t="shared" si="53"/>
        <v>Projektingenieur 7 (Bau)</v>
      </c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9"/>
        <v>9748</v>
      </c>
      <c r="DT77" s="153">
        <v>2</v>
      </c>
      <c r="DU77" s="19">
        <v>3</v>
      </c>
      <c r="DV77" s="185" t="s">
        <v>951</v>
      </c>
      <c r="EX77" s="154">
        <v>6622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70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1255</v>
      </c>
      <c r="Q78" s="15">
        <v>74</v>
      </c>
      <c r="R78" s="164"/>
      <c r="S78" s="20" t="s">
        <v>1256</v>
      </c>
      <c r="T78" s="21">
        <v>1984</v>
      </c>
      <c r="U78" s="28" t="s">
        <v>1216</v>
      </c>
      <c r="V78" s="21">
        <v>2016</v>
      </c>
      <c r="W78" s="25"/>
      <c r="X78" s="21"/>
      <c r="Y78" s="28"/>
      <c r="Z78" s="118">
        <f t="shared" si="65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63"/>
        <v>#N/A</v>
      </c>
      <c r="CP78" s="192" t="str">
        <f t="shared" si="66"/>
        <v>Aleinikov Dimitri</v>
      </c>
      <c r="CR78" s="19">
        <f t="shared" si="67"/>
        <v>2</v>
      </c>
      <c r="CS78" s="19" t="str">
        <f t="shared" si="68"/>
        <v>D</v>
      </c>
      <c r="CT78" s="260" t="e">
        <f t="shared" si="56"/>
        <v>#N/A</v>
      </c>
      <c r="CU78" s="222">
        <v>4327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9"/>
        <v>4327</v>
      </c>
      <c r="DT78" s="153">
        <v>2</v>
      </c>
      <c r="DU78" s="19">
        <v>3</v>
      </c>
      <c r="DV78" s="185" t="s">
        <v>951</v>
      </c>
      <c r="EX78" s="154">
        <v>7622</v>
      </c>
      <c r="EY78" s="19" t="s">
        <v>105</v>
      </c>
    </row>
    <row r="79" spans="1:155" s="19" customFormat="1" x14ac:dyDescent="0.2">
      <c r="A79" s="53">
        <v>0</v>
      </c>
      <c r="B79" s="53"/>
      <c r="C79" s="53">
        <f t="shared" si="70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897</v>
      </c>
      <c r="Q79" s="15">
        <v>75</v>
      </c>
      <c r="R79" s="164"/>
      <c r="S79" s="20" t="s">
        <v>896</v>
      </c>
      <c r="T79" s="21">
        <v>1990</v>
      </c>
      <c r="U79" s="28" t="s">
        <v>1216</v>
      </c>
      <c r="V79" s="21">
        <v>2017</v>
      </c>
      <c r="W79" s="25"/>
      <c r="X79" s="21"/>
      <c r="Y79" s="28"/>
      <c r="Z79" s="118">
        <f t="shared" si="65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O79" s="262" t="e">
        <f t="shared" si="63"/>
        <v>#N/A</v>
      </c>
      <c r="CP79" s="192" t="str">
        <f t="shared" si="66"/>
        <v>Lüthi Tobias</v>
      </c>
      <c r="CR79" s="19">
        <f t="shared" si="67"/>
        <v>1</v>
      </c>
      <c r="CS79" s="19" t="str">
        <f t="shared" si="68"/>
        <v>D</v>
      </c>
      <c r="CT79" s="260" t="e">
        <f t="shared" si="56"/>
        <v>#N/A</v>
      </c>
      <c r="CU79" s="222">
        <v>8580</v>
      </c>
      <c r="CV79" s="125">
        <v>771</v>
      </c>
      <c r="CW79" s="33">
        <f t="shared" si="50"/>
        <v>7</v>
      </c>
      <c r="CX79" s="83" t="str">
        <f t="shared" si="51"/>
        <v>Projektingenieur 7 (Bau)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9"/>
        <v>8580</v>
      </c>
      <c r="DT79" s="153">
        <v>2</v>
      </c>
      <c r="DU79" s="19">
        <v>3</v>
      </c>
      <c r="DV79" s="185" t="s">
        <v>951</v>
      </c>
      <c r="EX79" s="154">
        <v>9658</v>
      </c>
      <c r="EY79" s="19" t="s">
        <v>105</v>
      </c>
    </row>
    <row r="80" spans="1:155" s="19" customFormat="1" x14ac:dyDescent="0.2">
      <c r="A80" s="53">
        <v>0</v>
      </c>
      <c r="B80" s="53">
        <v>1</v>
      </c>
      <c r="C80" s="53">
        <f t="shared" si="64"/>
        <v>0</v>
      </c>
      <c r="D80" s="55"/>
      <c r="E80" s="55">
        <v>1</v>
      </c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1271</v>
      </c>
      <c r="Q80" s="15">
        <v>76</v>
      </c>
      <c r="R80" s="164"/>
      <c r="S80" s="20" t="s">
        <v>1272</v>
      </c>
      <c r="T80" s="21">
        <v>1990</v>
      </c>
      <c r="U80" s="28" t="s">
        <v>1273</v>
      </c>
      <c r="V80" s="21">
        <v>2017</v>
      </c>
      <c r="W80" s="25"/>
      <c r="X80" s="21"/>
      <c r="Y80" s="28"/>
      <c r="Z80" s="118">
        <f t="shared" si="65"/>
        <v>1</v>
      </c>
      <c r="AA80" s="25" t="s">
        <v>916</v>
      </c>
      <c r="AB80" s="21" t="s">
        <v>121</v>
      </c>
      <c r="AC80" s="21"/>
      <c r="AE80" s="90" t="s">
        <v>375</v>
      </c>
      <c r="AF80" s="82"/>
      <c r="CO80" s="262" t="e">
        <f t="shared" si="63"/>
        <v>#N/A</v>
      </c>
      <c r="CP80" s="192" t="str">
        <f t="shared" si="66"/>
        <v>Schilliger Raphaela</v>
      </c>
      <c r="CR80" s="19">
        <f t="shared" si="67"/>
        <v>1</v>
      </c>
      <c r="CS80" s="19" t="str">
        <f t="shared" si="68"/>
        <v>D</v>
      </c>
      <c r="CT80" s="260" t="e">
        <f t="shared" si="56"/>
        <v>#N/A</v>
      </c>
      <c r="CU80" s="222">
        <v>4325</v>
      </c>
      <c r="CV80" s="125">
        <v>781</v>
      </c>
      <c r="CW80" s="33">
        <f t="shared" si="50"/>
        <v>7</v>
      </c>
      <c r="CX80" s="83" t="str">
        <f t="shared" si="51"/>
        <v>Projektingenieur 7 (Umwelt)</v>
      </c>
      <c r="CY80" s="125"/>
      <c r="CZ80" s="33"/>
      <c r="DA80" s="83"/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9"/>
        <v>4325</v>
      </c>
      <c r="DT80" s="153">
        <v>2</v>
      </c>
      <c r="DU80" s="19">
        <v>3</v>
      </c>
      <c r="DV80" s="185" t="s">
        <v>951</v>
      </c>
      <c r="EX80" s="154">
        <v>4249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64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1125</v>
      </c>
      <c r="Q81" s="15">
        <v>77</v>
      </c>
      <c r="R81" s="246" t="s">
        <v>928</v>
      </c>
      <c r="S81" s="20" t="s">
        <v>1126</v>
      </c>
      <c r="T81" s="21">
        <v>1954</v>
      </c>
      <c r="U81" s="28" t="s">
        <v>126</v>
      </c>
      <c r="V81" s="21">
        <v>1973</v>
      </c>
      <c r="W81" s="25" t="s">
        <v>1127</v>
      </c>
      <c r="X81" s="21">
        <v>1979</v>
      </c>
      <c r="Y81" s="28"/>
      <c r="Z81" s="21">
        <f t="shared" si="65"/>
        <v>45</v>
      </c>
      <c r="AA81" s="25" t="s">
        <v>110</v>
      </c>
      <c r="AB81" s="21" t="s">
        <v>105</v>
      </c>
      <c r="AC81" s="21"/>
      <c r="AE81" s="90" t="s">
        <v>376</v>
      </c>
      <c r="AF81" s="82"/>
      <c r="CO81" s="19" t="str">
        <f t="shared" si="63"/>
        <v/>
      </c>
      <c r="CP81" s="19" t="str">
        <f t="shared" si="66"/>
        <v>Reber Erich</v>
      </c>
      <c r="CR81" s="19">
        <f t="shared" si="67"/>
        <v>45</v>
      </c>
      <c r="CS81" s="19" t="str">
        <f t="shared" si="68"/>
        <v>C</v>
      </c>
      <c r="CT81" s="260" t="str">
        <f t="shared" si="56"/>
        <v>C</v>
      </c>
      <c r="CU81" s="154">
        <v>3211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/>
      <c r="DC81" s="33"/>
      <c r="DD81" s="83"/>
      <c r="DE81" s="125"/>
      <c r="DF81" s="33"/>
      <c r="DG81" s="83"/>
      <c r="DH81" s="125"/>
      <c r="DI81" s="33"/>
      <c r="DJ81" s="83"/>
      <c r="DK81" s="20"/>
      <c r="DL81" s="125"/>
      <c r="DM81" s="33"/>
      <c r="DN81" s="83"/>
      <c r="DS81" s="19">
        <f t="shared" si="69"/>
        <v>3211</v>
      </c>
      <c r="DT81" s="153">
        <v>6</v>
      </c>
      <c r="DU81" s="19">
        <v>0</v>
      </c>
      <c r="DV81" s="185" t="s">
        <v>968</v>
      </c>
      <c r="EX81" s="154">
        <v>4250</v>
      </c>
      <c r="EY81" s="19" t="s">
        <v>1322</v>
      </c>
    </row>
    <row r="82" spans="1:155" s="19" customFormat="1" x14ac:dyDescent="0.2">
      <c r="A82" s="53">
        <v>0</v>
      </c>
      <c r="B82" s="53"/>
      <c r="C82" s="53">
        <f t="shared" si="64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476</v>
      </c>
      <c r="Q82" s="15">
        <v>78</v>
      </c>
      <c r="R82" s="164"/>
      <c r="S82" s="29" t="s">
        <v>127</v>
      </c>
      <c r="T82" s="21">
        <v>1956</v>
      </c>
      <c r="U82" s="28" t="s">
        <v>126</v>
      </c>
      <c r="V82" s="21">
        <v>1976</v>
      </c>
      <c r="W82" s="25"/>
      <c r="X82" s="21"/>
      <c r="Y82" s="28" t="s">
        <v>242</v>
      </c>
      <c r="Z82" s="21">
        <f>$AD$3-V82</f>
        <v>42</v>
      </c>
      <c r="AA82" s="25" t="s">
        <v>686</v>
      </c>
      <c r="AB82" s="21" t="s">
        <v>105</v>
      </c>
      <c r="AC82" s="21"/>
      <c r="AE82" s="90" t="s">
        <v>423</v>
      </c>
      <c r="AF82" s="82"/>
      <c r="CO82" s="19" t="str">
        <f t="shared" si="63"/>
        <v/>
      </c>
      <c r="CP82" s="19" t="str">
        <f t="shared" si="66"/>
        <v>Aebi Roger</v>
      </c>
      <c r="CR82" s="19">
        <f t="shared" si="67"/>
        <v>42</v>
      </c>
      <c r="CS82" s="19" t="str">
        <f t="shared" si="68"/>
        <v>C</v>
      </c>
      <c r="CT82" s="260" t="str">
        <f t="shared" si="56"/>
        <v>C</v>
      </c>
      <c r="CU82" s="154">
        <v>6622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si="52"/>
        <v>8</v>
      </c>
      <c r="DA82" s="83" t="str">
        <f t="shared" si="53"/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ref="DF82:DF112" si="71">VLOOKUP($DE82,Funktionsbezeichnungen,3,0)</f>
        <v>8</v>
      </c>
      <c r="DG82" s="83" t="str">
        <f t="shared" ref="DG82:DG112" si="72">VLOOKUP($DE82,Funktionsbezeichnungen,2,0)</f>
        <v>Projektingenieur 8 (Bau)</v>
      </c>
      <c r="DH82" s="125">
        <v>772</v>
      </c>
      <c r="DI82" s="33">
        <f t="shared" ref="DI82:DI114" si="73">VLOOKUP($DH82,Funktionsbezeichnungen,3,0)</f>
        <v>8</v>
      </c>
      <c r="DJ82" s="83" t="str">
        <f t="shared" ref="DJ82:DJ114" si="74">VLOOKUP($DH82,Funktionsbezeichnungen,2,0)</f>
        <v>Projektingenieur 8 (Bau)</v>
      </c>
      <c r="DK82" s="20"/>
      <c r="DL82" s="33">
        <v>772</v>
      </c>
      <c r="DM82" s="33">
        <f t="shared" ref="DM82:DM112" si="75">VLOOKUP($DL82,Funktionsbezeichnungen,3,0)</f>
        <v>8</v>
      </c>
      <c r="DN82" s="83" t="str">
        <f t="shared" ref="DN82:DN112" si="76">VLOOKUP($DL82,Funktionsbezeichnungen,2,0)</f>
        <v>Projektingenieur 8 (Bau)</v>
      </c>
      <c r="DS82" s="19">
        <f t="shared" si="69"/>
        <v>6622</v>
      </c>
      <c r="DT82" s="153">
        <v>6</v>
      </c>
      <c r="DU82" s="19">
        <v>0</v>
      </c>
      <c r="DV82" s="185" t="s">
        <v>969</v>
      </c>
      <c r="EX82" s="154">
        <v>6765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 t="shared" si="64"/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486</v>
      </c>
      <c r="Q83" s="15">
        <v>79</v>
      </c>
      <c r="R83" s="16"/>
      <c r="S83" s="20" t="s">
        <v>138</v>
      </c>
      <c r="T83" s="21">
        <v>1964</v>
      </c>
      <c r="U83" s="28" t="s">
        <v>126</v>
      </c>
      <c r="V83" s="21">
        <v>1985</v>
      </c>
      <c r="W83" s="25"/>
      <c r="X83" s="21"/>
      <c r="Y83" s="28" t="s">
        <v>203</v>
      </c>
      <c r="Z83" s="21">
        <f t="shared" si="65"/>
        <v>33</v>
      </c>
      <c r="AA83" s="25" t="s">
        <v>110</v>
      </c>
      <c r="AB83" s="21" t="s">
        <v>105</v>
      </c>
      <c r="AC83" s="21"/>
      <c r="AE83" s="90" t="s">
        <v>376</v>
      </c>
      <c r="AF83" s="82"/>
      <c r="CO83" s="19" t="str">
        <f t="shared" si="63"/>
        <v/>
      </c>
      <c r="CP83" s="19" t="str">
        <f t="shared" si="66"/>
        <v>Oehen Beat</v>
      </c>
      <c r="CR83" s="19">
        <f t="shared" si="67"/>
        <v>33</v>
      </c>
      <c r="CS83" s="19" t="str">
        <f t="shared" si="68"/>
        <v>C</v>
      </c>
      <c r="CT83" s="260" t="str">
        <f t="shared" si="56"/>
        <v>C</v>
      </c>
      <c r="CU83" s="154">
        <v>7622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>
        <v>772</v>
      </c>
      <c r="CZ83" s="33">
        <f t="shared" ref="CZ83:CZ115" si="77">VLOOKUP($CY83,Funktionsbezeichnungen,3,0)</f>
        <v>8</v>
      </c>
      <c r="DA83" s="83" t="str">
        <f t="shared" ref="DA83:DA115" si="78">VLOOKUP($CY83,Funktionsbezeichnungen,2,0)</f>
        <v>Projektingenieur 8 (Bau)</v>
      </c>
      <c r="DB83" s="125">
        <v>772</v>
      </c>
      <c r="DC83" s="33">
        <f t="shared" si="54"/>
        <v>8</v>
      </c>
      <c r="DD83" s="83" t="str">
        <f t="shared" si="55"/>
        <v>Projektingenieur 8 (Bau)</v>
      </c>
      <c r="DE83" s="125">
        <v>772</v>
      </c>
      <c r="DF83" s="33">
        <f t="shared" si="71"/>
        <v>8</v>
      </c>
      <c r="DG83" s="83" t="str">
        <f t="shared" si="72"/>
        <v>Projektingenieur 8 (Bau)</v>
      </c>
      <c r="DH83" s="125">
        <v>772</v>
      </c>
      <c r="DI83" s="33">
        <f t="shared" si="73"/>
        <v>8</v>
      </c>
      <c r="DJ83" s="83" t="str">
        <f t="shared" si="74"/>
        <v>Projektingenieur 8 (Bau)</v>
      </c>
      <c r="DK83" s="20"/>
      <c r="DL83" s="125">
        <v>772</v>
      </c>
      <c r="DM83" s="33">
        <f t="shared" si="75"/>
        <v>8</v>
      </c>
      <c r="DN83" s="83" t="str">
        <f t="shared" si="76"/>
        <v>Projektingenieur 8 (Bau)</v>
      </c>
      <c r="DS83" s="19">
        <f t="shared" si="69"/>
        <v>7622</v>
      </c>
      <c r="DT83" s="153">
        <v>6</v>
      </c>
      <c r="DU83" s="19">
        <v>0</v>
      </c>
      <c r="DV83" s="185" t="s">
        <v>968</v>
      </c>
      <c r="EX83" s="154">
        <v>5631</v>
      </c>
      <c r="EY83" s="19" t="s">
        <v>121</v>
      </c>
    </row>
    <row r="84" spans="1:155" s="19" customFormat="1" x14ac:dyDescent="0.2">
      <c r="A84" s="53">
        <v>0</v>
      </c>
      <c r="B84" s="53"/>
      <c r="C84" s="53">
        <f t="shared" si="64"/>
        <v>1</v>
      </c>
      <c r="D84" s="55"/>
      <c r="E84" s="55"/>
      <c r="F84" s="56">
        <v>1</v>
      </c>
      <c r="G84" s="54"/>
      <c r="H84" s="54">
        <v>1</v>
      </c>
      <c r="I84" s="56"/>
      <c r="J84" s="54"/>
      <c r="K84" s="56"/>
      <c r="L84" s="56"/>
      <c r="M84" s="56"/>
      <c r="N84" s="58"/>
      <c r="O84" s="52" t="s">
        <v>358</v>
      </c>
      <c r="P84" s="15" t="s">
        <v>1306</v>
      </c>
      <c r="Q84" s="15">
        <v>80</v>
      </c>
      <c r="R84" s="164"/>
      <c r="S84" s="29" t="s">
        <v>1307</v>
      </c>
      <c r="T84" s="21">
        <v>1961</v>
      </c>
      <c r="U84" s="28" t="s">
        <v>1308</v>
      </c>
      <c r="V84" s="21">
        <v>1997</v>
      </c>
      <c r="W84" s="25"/>
      <c r="X84" s="21"/>
      <c r="Y84" s="28"/>
      <c r="Z84" s="21">
        <f>$AD$3-V84</f>
        <v>21</v>
      </c>
      <c r="AA84" s="25" t="s">
        <v>110</v>
      </c>
      <c r="AB84" s="21" t="s">
        <v>105</v>
      </c>
      <c r="AC84" s="21"/>
      <c r="AE84" s="90" t="s">
        <v>376</v>
      </c>
      <c r="AF84" s="82"/>
      <c r="CO84" s="262" t="e">
        <f t="shared" si="63"/>
        <v>#N/A</v>
      </c>
      <c r="CP84" s="192" t="str">
        <f t="shared" si="66"/>
        <v>Blehs Claudio</v>
      </c>
      <c r="CR84" s="19">
        <f t="shared" si="67"/>
        <v>21</v>
      </c>
      <c r="CS84" s="19" t="str">
        <f t="shared" si="68"/>
        <v>C</v>
      </c>
      <c r="CT84" s="260" t="e">
        <f t="shared" si="56"/>
        <v>#N/A</v>
      </c>
      <c r="CU84" s="222">
        <v>4331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125"/>
      <c r="CZ84" s="33"/>
      <c r="DA84" s="83"/>
      <c r="DB84" s="125"/>
      <c r="DC84" s="33"/>
      <c r="DD84" s="83"/>
      <c r="DE84" s="125"/>
      <c r="DF84" s="33"/>
      <c r="DG84" s="83"/>
      <c r="DH84" s="125"/>
      <c r="DI84" s="33"/>
      <c r="DJ84" s="83"/>
      <c r="DK84" s="20"/>
      <c r="DL84" s="33"/>
      <c r="DM84" s="33"/>
      <c r="DN84" s="83"/>
      <c r="DS84" s="19">
        <f t="shared" si="69"/>
        <v>4331</v>
      </c>
      <c r="DT84" s="153">
        <v>6</v>
      </c>
      <c r="DU84" s="19">
        <v>0</v>
      </c>
      <c r="DV84" s="185" t="s">
        <v>969</v>
      </c>
      <c r="EX84" s="154">
        <v>6628</v>
      </c>
      <c r="EY84" s="19" t="s">
        <v>121</v>
      </c>
    </row>
    <row r="85" spans="1:155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O85" s="19" t="str">
        <f t="shared" si="63"/>
        <v/>
      </c>
      <c r="CP85" s="19" t="str">
        <f t="shared" si="66"/>
        <v>Thalmann Patric</v>
      </c>
      <c r="CR85" s="19">
        <f t="shared" si="67"/>
        <v>17</v>
      </c>
      <c r="CS85" s="19" t="str">
        <f t="shared" si="68"/>
        <v>C</v>
      </c>
      <c r="CT85" s="260" t="str">
        <f t="shared" si="56"/>
        <v>C</v>
      </c>
      <c r="CU85" s="154">
        <v>9658</v>
      </c>
      <c r="CV85" s="125">
        <v>772</v>
      </c>
      <c r="CW85" s="33">
        <f t="shared" si="50"/>
        <v>8</v>
      </c>
      <c r="CX85" s="83" t="str">
        <f t="shared" si="51"/>
        <v>Projektingenieur 8 (Bau)</v>
      </c>
      <c r="CY85" s="125">
        <v>772</v>
      </c>
      <c r="CZ85" s="33">
        <f t="shared" si="77"/>
        <v>8</v>
      </c>
      <c r="DA85" s="83" t="str">
        <f t="shared" si="78"/>
        <v>Projektingenieur 8 (Bau)</v>
      </c>
      <c r="DB85" s="125">
        <v>772</v>
      </c>
      <c r="DC85" s="33">
        <f>VLOOKUP($DB85,Funktionsbezeichnungen,3,0)</f>
        <v>8</v>
      </c>
      <c r="DD85" s="83" t="str">
        <f>VLOOKUP($DB85,Funktionsbezeichnungen,2,0)</f>
        <v>Projektingenieur 8 (Bau)</v>
      </c>
      <c r="DE85" s="125">
        <v>771</v>
      </c>
      <c r="DF85" s="33">
        <f>VLOOKUP($DE85,Funktionsbezeichnungen,3,0)</f>
        <v>7</v>
      </c>
      <c r="DG85" s="83" t="str">
        <f>VLOOKUP($DE85,Funktionsbezeichnungen,2,0)</f>
        <v>Projektingenieur 7 (Bau)</v>
      </c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7 (Bau)</v>
      </c>
      <c r="DK85" s="20"/>
      <c r="DL85" s="125">
        <v>771</v>
      </c>
      <c r="DM85" s="33">
        <f>VLOOKUP($DL85,Funktionsbezeichnungen,3,0)</f>
        <v>7</v>
      </c>
      <c r="DN85" s="83" t="str">
        <f>VLOOKUP($DL85,Funktionsbezeichnungen,2,0)</f>
        <v>Projektingenieur 7 (Bau)</v>
      </c>
      <c r="DS85" s="19">
        <f t="shared" si="69"/>
        <v>9658</v>
      </c>
      <c r="DT85" s="153">
        <v>6</v>
      </c>
      <c r="DU85" s="19">
        <v>0</v>
      </c>
      <c r="DV85" s="185" t="s">
        <v>968</v>
      </c>
      <c r="EX85" s="154">
        <v>6659</v>
      </c>
      <c r="EY85" s="19" t="s">
        <v>121</v>
      </c>
    </row>
    <row r="86" spans="1:155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O86" s="262" t="e">
        <f t="shared" si="63"/>
        <v>#N/A</v>
      </c>
      <c r="CP86" s="261" t="str">
        <f t="shared" si="66"/>
        <v>Hagmann Andreas</v>
      </c>
      <c r="CR86" s="226">
        <f t="shared" si="67"/>
        <v>9</v>
      </c>
      <c r="CS86" s="226" t="str">
        <f t="shared" si="68"/>
        <v>C</v>
      </c>
      <c r="CT86" s="260" t="e">
        <f t="shared" si="56"/>
        <v>#N/A</v>
      </c>
      <c r="CU86" s="257">
        <v>3216</v>
      </c>
      <c r="CV86" s="125">
        <v>772</v>
      </c>
      <c r="CW86" s="33">
        <f t="shared" si="50"/>
        <v>8</v>
      </c>
      <c r="CX86" s="83" t="str">
        <f t="shared" si="51"/>
        <v>Projektingenieur 8 (Bau)</v>
      </c>
      <c r="CY86" s="250"/>
      <c r="CZ86" s="251"/>
      <c r="DA86" s="252"/>
      <c r="DB86" s="250"/>
      <c r="DC86" s="251"/>
      <c r="DD86" s="252"/>
      <c r="DE86" s="250"/>
      <c r="DF86" s="251"/>
      <c r="DG86" s="252"/>
      <c r="DH86" s="250"/>
      <c r="DI86" s="251"/>
      <c r="DJ86" s="252"/>
      <c r="DK86" s="249"/>
      <c r="DL86" s="250"/>
      <c r="DM86" s="251"/>
      <c r="DN86" s="252"/>
      <c r="DS86" s="226">
        <f t="shared" si="69"/>
        <v>3216</v>
      </c>
      <c r="DT86" s="253">
        <v>6</v>
      </c>
      <c r="DU86" s="226">
        <v>0</v>
      </c>
      <c r="DV86" s="254" t="s">
        <v>968</v>
      </c>
      <c r="EX86" s="154">
        <v>4354</v>
      </c>
      <c r="EY86" s="19" t="s">
        <v>121</v>
      </c>
    </row>
    <row r="87" spans="1:155" s="19" customFormat="1" ht="15.75" x14ac:dyDescent="0.2">
      <c r="A87" s="53">
        <v>0</v>
      </c>
      <c r="B87" s="53"/>
      <c r="C87" s="53">
        <f t="shared" si="64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65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O87" s="19" t="str">
        <f t="shared" si="63"/>
        <v/>
      </c>
      <c r="CP87" s="19" t="str">
        <f t="shared" si="66"/>
        <v>Imesch Robert</v>
      </c>
      <c r="CR87" s="19">
        <f t="shared" si="67"/>
        <v>44</v>
      </c>
      <c r="CS87" s="19" t="str">
        <f t="shared" si="68"/>
        <v xml:space="preserve"> D/C 2)</v>
      </c>
      <c r="CT87" s="260" t="str">
        <f t="shared" si="56"/>
        <v xml:space="preserve"> D/C 2)</v>
      </c>
      <c r="CU87" s="154">
        <v>4249</v>
      </c>
      <c r="CV87" s="125">
        <v>772</v>
      </c>
      <c r="CW87" s="33">
        <f t="shared" ref="CW87:CW118" si="79">VLOOKUP($CV87,Funktionsbezeichnungen,3,0)</f>
        <v>8</v>
      </c>
      <c r="CX87" s="83" t="str">
        <f t="shared" ref="CX87:CX118" si="80">VLOOKUP($CV87,Funktionsbezeichnungen,2,0)</f>
        <v>Projektingenieur 8 (Bau)</v>
      </c>
      <c r="CY87" s="125">
        <v>772</v>
      </c>
      <c r="CZ87" s="33">
        <f t="shared" si="77"/>
        <v>8</v>
      </c>
      <c r="DA87" s="83" t="str">
        <f t="shared" si="78"/>
        <v>Projektingenieur 8 (Bau)</v>
      </c>
      <c r="DB87" s="125">
        <v>772</v>
      </c>
      <c r="DC87" s="33">
        <f t="shared" si="54"/>
        <v>8</v>
      </c>
      <c r="DD87" s="83" t="str">
        <f t="shared" si="55"/>
        <v>Projektingenieur 8 (Bau)</v>
      </c>
      <c r="DE87" s="125">
        <v>772</v>
      </c>
      <c r="DF87" s="33">
        <f t="shared" si="71"/>
        <v>8</v>
      </c>
      <c r="DG87" s="83" t="str">
        <f t="shared" si="72"/>
        <v>Projektingenieur 8 (Bau)</v>
      </c>
      <c r="DH87" s="125">
        <v>772</v>
      </c>
      <c r="DI87" s="33">
        <f t="shared" si="73"/>
        <v>8</v>
      </c>
      <c r="DJ87" s="83" t="str">
        <f t="shared" si="74"/>
        <v>Projektingenieur 8 (Bau)</v>
      </c>
      <c r="DK87" s="20"/>
      <c r="DL87" s="33">
        <v>772</v>
      </c>
      <c r="DM87" s="33">
        <f t="shared" si="75"/>
        <v>8</v>
      </c>
      <c r="DN87" s="83" t="str">
        <f t="shared" si="76"/>
        <v>Projektingenieur 8 (Bau)</v>
      </c>
      <c r="DS87" s="19">
        <f t="shared" si="69"/>
        <v>4249</v>
      </c>
      <c r="DT87" s="153">
        <v>6</v>
      </c>
      <c r="DU87" s="19">
        <v>0</v>
      </c>
      <c r="DV87" s="185" t="s">
        <v>968</v>
      </c>
      <c r="EX87" s="154">
        <v>5630</v>
      </c>
      <c r="EY87" s="19" t="s">
        <v>121</v>
      </c>
    </row>
    <row r="88" spans="1:155" s="19" customFormat="1" ht="15.75" x14ac:dyDescent="0.2">
      <c r="A88" s="53">
        <v>0</v>
      </c>
      <c r="B88" s="53"/>
      <c r="C88" s="53">
        <f t="shared" si="64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65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O88" s="19" t="str">
        <f t="shared" si="63"/>
        <v/>
      </c>
      <c r="CP88" s="19" t="str">
        <f t="shared" si="66"/>
        <v>Flückiger Hans Peter</v>
      </c>
      <c r="CR88" s="19">
        <f t="shared" si="67"/>
        <v>43</v>
      </c>
      <c r="CS88" s="19" t="str">
        <f t="shared" si="68"/>
        <v xml:space="preserve"> D/C 2)</v>
      </c>
      <c r="CT88" s="260" t="str">
        <f t="shared" si="56"/>
        <v xml:space="preserve"> D/C 2)</v>
      </c>
      <c r="CU88" s="154">
        <v>4250</v>
      </c>
      <c r="CV88" s="125">
        <v>772</v>
      </c>
      <c r="CW88" s="33">
        <f t="shared" si="79"/>
        <v>8</v>
      </c>
      <c r="CX88" s="83" t="str">
        <f t="shared" si="80"/>
        <v>Projektingenieur 8 (Bau)</v>
      </c>
      <c r="CY88" s="125">
        <v>772</v>
      </c>
      <c r="CZ88" s="33">
        <f t="shared" si="77"/>
        <v>8</v>
      </c>
      <c r="DA88" s="83" t="str">
        <f t="shared" si="78"/>
        <v>Projektingenieur 8 (Bau)</v>
      </c>
      <c r="DB88" s="125">
        <v>772</v>
      </c>
      <c r="DC88" s="33">
        <f t="shared" si="54"/>
        <v>8</v>
      </c>
      <c r="DD88" s="83" t="str">
        <f t="shared" si="55"/>
        <v>Projektingenieur 8 (Bau)</v>
      </c>
      <c r="DE88" s="125">
        <v>772</v>
      </c>
      <c r="DF88" s="33">
        <f t="shared" si="71"/>
        <v>8</v>
      </c>
      <c r="DG88" s="83" t="str">
        <f t="shared" si="72"/>
        <v>Projektingenieur 8 (Bau)</v>
      </c>
      <c r="DH88" s="125">
        <v>772</v>
      </c>
      <c r="DI88" s="33">
        <f t="shared" si="73"/>
        <v>8</v>
      </c>
      <c r="DJ88" s="83" t="str">
        <f t="shared" si="74"/>
        <v>Projektingenieur 8 (Bau)</v>
      </c>
      <c r="DK88" s="20"/>
      <c r="DL88" s="33">
        <v>772</v>
      </c>
      <c r="DM88" s="33">
        <f t="shared" si="75"/>
        <v>8</v>
      </c>
      <c r="DN88" s="83" t="str">
        <f t="shared" si="76"/>
        <v>Projektingenieur 8 (Bau)</v>
      </c>
      <c r="DS88" s="19">
        <f t="shared" si="69"/>
        <v>4250</v>
      </c>
      <c r="DT88" s="153">
        <v>6</v>
      </c>
      <c r="DU88" s="19">
        <v>0</v>
      </c>
      <c r="DV88" s="185" t="s">
        <v>968</v>
      </c>
      <c r="EX88" s="154">
        <v>7641</v>
      </c>
      <c r="EY88" s="19" t="s">
        <v>121</v>
      </c>
    </row>
    <row r="89" spans="1:155" s="19" customFormat="1" ht="27" x14ac:dyDescent="0.25">
      <c r="A89" s="53">
        <v>0</v>
      </c>
      <c r="B89" s="53"/>
      <c r="C89" s="53">
        <f>IF(Z89&gt;=10,1,0)</f>
        <v>1</v>
      </c>
      <c r="D89" s="55"/>
      <c r="E89" s="55">
        <v>1</v>
      </c>
      <c r="F89" s="56"/>
      <c r="G89" s="54"/>
      <c r="H89" s="54"/>
      <c r="I89" s="56"/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O89" s="19" t="str">
        <f t="shared" si="63"/>
        <v/>
      </c>
      <c r="CP89" s="19" t="str">
        <f t="shared" si="66"/>
        <v>Zeltner Viktor</v>
      </c>
      <c r="CR89" s="19">
        <f t="shared" si="67"/>
        <v>12</v>
      </c>
      <c r="CS89" s="19" t="str">
        <f t="shared" si="68"/>
        <v>D</v>
      </c>
      <c r="CT89" s="260" t="str">
        <f t="shared" si="56"/>
        <v>D</v>
      </c>
      <c r="CU89" s="154">
        <v>6765</v>
      </c>
      <c r="CV89" s="125">
        <v>771</v>
      </c>
      <c r="CW89" s="33">
        <f t="shared" si="79"/>
        <v>7</v>
      </c>
      <c r="CX89" s="83" t="str">
        <f t="shared" si="80"/>
        <v>Projektingenieur 7 (Bau)</v>
      </c>
      <c r="CY89" s="125">
        <v>771</v>
      </c>
      <c r="CZ89" s="33">
        <f t="shared" si="77"/>
        <v>7</v>
      </c>
      <c r="DA89" s="83" t="str">
        <f t="shared" si="78"/>
        <v>Projektingenieur 7 (Bau)</v>
      </c>
      <c r="DB89" s="125">
        <v>771</v>
      </c>
      <c r="DC89" s="33">
        <f>VLOOKUP($DB89,Funktionsbezeichnungen,3,0)</f>
        <v>7</v>
      </c>
      <c r="DD89" s="83" t="str">
        <f>VLOOKUP($DB89,Funktionsbezeichnungen,2,0)</f>
        <v>Projektingenieur 7 (Bau)</v>
      </c>
      <c r="DE89" s="125">
        <v>733</v>
      </c>
      <c r="DF89" s="33">
        <f>VLOOKUP($DE89,Funktionsbezeichnungen,3,0)</f>
        <v>6</v>
      </c>
      <c r="DG89" s="83" t="str">
        <f>VLOOKUP($DE89,Funktionsbezeichnungen,2,0)</f>
        <v>Konstrukteur 6 / -planer 6 / Gruppenchef 6</v>
      </c>
      <c r="DH89" s="125">
        <v>732</v>
      </c>
      <c r="DI89" s="33">
        <f>VLOOKUP($DH89,Funktionsbezeichnungen,3,0)</f>
        <v>5</v>
      </c>
      <c r="DJ89" s="83" t="str">
        <f>VLOOKUP($DH89,Funktionsbezeichnungen,2,0)</f>
        <v>Konstrukteur 5 / -planer 5</v>
      </c>
      <c r="DK89" s="20"/>
      <c r="DL89" s="33">
        <v>732</v>
      </c>
      <c r="DM89" s="33">
        <f>VLOOKUP($DL89,Funktionsbezeichnungen,3,0)</f>
        <v>5</v>
      </c>
      <c r="DN89" s="83" t="str">
        <f>VLOOKUP($DL89,Funktionsbezeichnungen,2,0)</f>
        <v>Konstrukteur 5 / -planer 5</v>
      </c>
      <c r="DS89" s="19">
        <f t="shared" si="69"/>
        <v>6765</v>
      </c>
      <c r="DT89" s="153">
        <v>6</v>
      </c>
      <c r="DU89" s="19">
        <v>0</v>
      </c>
      <c r="DV89" s="19" t="s">
        <v>964</v>
      </c>
      <c r="EX89" s="154">
        <v>6741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 t="shared" si="64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65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O90" s="19" t="str">
        <f t="shared" si="63"/>
        <v/>
      </c>
      <c r="CP90" s="19" t="str">
        <f t="shared" si="66"/>
        <v>Allemann  Bertrand</v>
      </c>
      <c r="CR90" s="19">
        <f t="shared" si="67"/>
        <v>45</v>
      </c>
      <c r="CS90" s="19" t="str">
        <f t="shared" si="68"/>
        <v>D</v>
      </c>
      <c r="CT90" s="260" t="str">
        <f t="shared" si="56"/>
        <v>D</v>
      </c>
      <c r="CU90" s="154">
        <v>5631</v>
      </c>
      <c r="CV90" s="125">
        <v>741</v>
      </c>
      <c r="CW90" s="33">
        <f t="shared" si="79"/>
        <v>7</v>
      </c>
      <c r="CX90" s="83" t="str">
        <f t="shared" si="80"/>
        <v>Konstrukteur 7 / Fachplaner 7 / Gruppenchef 7</v>
      </c>
      <c r="CY90" s="125">
        <v>741</v>
      </c>
      <c r="CZ90" s="33">
        <f t="shared" si="77"/>
        <v>7</v>
      </c>
      <c r="DA90" s="83" t="str">
        <f t="shared" si="78"/>
        <v>Konstrukteur 7 / Fachplaner 7 / Gruppenchef 7</v>
      </c>
      <c r="DB90" s="125">
        <v>741</v>
      </c>
      <c r="DC90" s="33">
        <f t="shared" si="54"/>
        <v>7</v>
      </c>
      <c r="DD90" s="83" t="str">
        <f t="shared" si="55"/>
        <v>Konstrukteur 7 / Fachplaner 7 / Gruppenchef 7</v>
      </c>
      <c r="DE90" s="125">
        <v>741</v>
      </c>
      <c r="DF90" s="33">
        <f t="shared" si="71"/>
        <v>7</v>
      </c>
      <c r="DG90" s="83" t="str">
        <f t="shared" si="72"/>
        <v>Konstrukteur 7 / Fachplaner 7 / Gruppenchef 7</v>
      </c>
      <c r="DH90" s="125">
        <v>741</v>
      </c>
      <c r="DI90" s="33">
        <f t="shared" si="73"/>
        <v>7</v>
      </c>
      <c r="DJ90" s="83" t="str">
        <f t="shared" si="74"/>
        <v>Konstrukteur 7 / Fachplaner 7 / Gruppenchef 7</v>
      </c>
      <c r="DK90" s="20"/>
      <c r="DL90" s="33">
        <v>742</v>
      </c>
      <c r="DM90" s="33">
        <f t="shared" si="75"/>
        <v>8</v>
      </c>
      <c r="DN90" s="83" t="str">
        <f t="shared" si="76"/>
        <v>Konstrukteur 8 / Fachplaner 8 / Gruppenchef 8</v>
      </c>
      <c r="DS90" s="19">
        <f t="shared" si="69"/>
        <v>5631</v>
      </c>
      <c r="DT90" s="153">
        <v>6</v>
      </c>
      <c r="DU90" s="19">
        <v>0</v>
      </c>
      <c r="DV90" s="19" t="s">
        <v>965</v>
      </c>
      <c r="EX90" s="154">
        <v>9618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O91" s="262" t="str">
        <f t="shared" si="63"/>
        <v>anders</v>
      </c>
      <c r="CP91" s="19" t="str">
        <f>+S91</f>
        <v>Wespiser Charles</v>
      </c>
      <c r="CR91" s="19">
        <f>+Z91</f>
        <v>45</v>
      </c>
      <c r="CS91" s="19" t="str">
        <f>+AB91</f>
        <v>D</v>
      </c>
      <c r="CT91" s="260" t="str">
        <f t="shared" si="56"/>
        <v xml:space="preserve"> E/D </v>
      </c>
      <c r="CU91" s="154">
        <v>5545</v>
      </c>
      <c r="CV91" s="125">
        <v>741</v>
      </c>
      <c r="CW91" s="33">
        <f t="shared" si="79"/>
        <v>7</v>
      </c>
      <c r="CX91" s="83" t="str">
        <f t="shared" si="80"/>
        <v>Konstrukteur 7 / Fachplaner 7 / Gruppenchef 7</v>
      </c>
      <c r="CY91" s="125">
        <v>741</v>
      </c>
      <c r="CZ91" s="33">
        <f>VLOOKUP($CY91,Funktionsbezeichnungen,3,0)</f>
        <v>7</v>
      </c>
      <c r="DA91" s="83" t="str">
        <f>VLOOKUP($CY91,Funktionsbezeichnungen,2,0)</f>
        <v>Konstrukteur 7 / Fachplaner 7 / Gruppenchef 7</v>
      </c>
      <c r="DB91" s="125">
        <v>741</v>
      </c>
      <c r="DC91" s="33">
        <f>VLOOKUP($DB91,Funktionsbezeichnungen,3,0)</f>
        <v>7</v>
      </c>
      <c r="DD91" s="83" t="str">
        <f>VLOOKUP($DB91,Funktionsbezeichnungen,2,0)</f>
        <v>Konstrukteur 7 / Fachplaner 7 / Gruppenchef 7</v>
      </c>
      <c r="DE91" s="125">
        <v>741</v>
      </c>
      <c r="DF91" s="33">
        <f>VLOOKUP($DE91,Funktionsbezeichnungen,3,0)</f>
        <v>7</v>
      </c>
      <c r="DG91" s="83" t="str">
        <f>VLOOKUP($DE91,Funktionsbezeichnungen,2,0)</f>
        <v>Konstrukteur 7 / Fachplaner 7 / Gruppenchef 7</v>
      </c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7 / Fachplaner 7 / Gruppenchef 7</v>
      </c>
      <c r="DK91" s="20"/>
      <c r="DL91" s="125">
        <v>741</v>
      </c>
      <c r="DM91" s="33">
        <f>VLOOKUP($DL91,Funktionsbezeichnungen,3,0)</f>
        <v>7</v>
      </c>
      <c r="DN91" s="83" t="str">
        <f>VLOOKUP($DL91,Funktionsbezeichnungen,2,0)</f>
        <v>Konstrukteur 7 / Fachplaner 7 / Gruppenchef 7</v>
      </c>
      <c r="DS91" s="19">
        <f>+CU91</f>
        <v>5545</v>
      </c>
      <c r="DT91" s="153">
        <v>6</v>
      </c>
      <c r="DU91" s="19">
        <v>0</v>
      </c>
      <c r="DV91" s="19" t="s">
        <v>965</v>
      </c>
      <c r="EX91" s="154">
        <v>9623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64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65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O92" s="19" t="str">
        <f t="shared" si="63"/>
        <v/>
      </c>
      <c r="CP92" s="19" t="str">
        <f t="shared" si="66"/>
        <v>Lenherr Paul</v>
      </c>
      <c r="CR92" s="19">
        <f t="shared" si="67"/>
        <v>41</v>
      </c>
      <c r="CS92" s="19" t="str">
        <f t="shared" si="68"/>
        <v>D</v>
      </c>
      <c r="CT92" s="260" t="str">
        <f t="shared" si="56"/>
        <v>D</v>
      </c>
      <c r="CU92" s="154">
        <v>6628</v>
      </c>
      <c r="CV92" s="125">
        <v>741</v>
      </c>
      <c r="CW92" s="33">
        <f t="shared" si="79"/>
        <v>7</v>
      </c>
      <c r="CX92" s="83" t="str">
        <f t="shared" si="80"/>
        <v>Konstrukteur 7 / Fachplaner 7 / Gruppenchef 7</v>
      </c>
      <c r="CY92" s="125">
        <v>741</v>
      </c>
      <c r="CZ92" s="33">
        <f t="shared" si="77"/>
        <v>7</v>
      </c>
      <c r="DA92" s="83" t="str">
        <f t="shared" si="78"/>
        <v>Konstrukteur 7 / Fachplaner 7 / Gruppenchef 7</v>
      </c>
      <c r="DB92" s="125">
        <v>741</v>
      </c>
      <c r="DC92" s="33">
        <f t="shared" si="54"/>
        <v>7</v>
      </c>
      <c r="DD92" s="83" t="str">
        <f t="shared" si="55"/>
        <v>Konstrukteur 7 / Fachplaner 7 / Gruppenchef 7</v>
      </c>
      <c r="DE92" s="125">
        <v>741</v>
      </c>
      <c r="DF92" s="33">
        <f t="shared" si="71"/>
        <v>7</v>
      </c>
      <c r="DG92" s="83" t="str">
        <f t="shared" si="72"/>
        <v>Konstrukteur 7 / Fachplaner 7 / Gruppenchef 7</v>
      </c>
      <c r="DH92" s="125">
        <v>741</v>
      </c>
      <c r="DI92" s="33">
        <f t="shared" si="73"/>
        <v>7</v>
      </c>
      <c r="DJ92" s="83" t="str">
        <f t="shared" si="74"/>
        <v>Konstrukteur 7 / Fachplaner 7 / Gruppenchef 7</v>
      </c>
      <c r="DK92" s="20"/>
      <c r="DL92" s="33">
        <v>742</v>
      </c>
      <c r="DM92" s="33">
        <f t="shared" si="75"/>
        <v>8</v>
      </c>
      <c r="DN92" s="83" t="str">
        <f t="shared" si="76"/>
        <v>Konstrukteur 8 / Fachplaner 8 / Gruppenchef 8</v>
      </c>
      <c r="DS92" s="19">
        <f t="shared" si="69"/>
        <v>6628</v>
      </c>
      <c r="DT92" s="153">
        <v>6</v>
      </c>
      <c r="DU92" s="19">
        <v>0</v>
      </c>
      <c r="DV92" s="19" t="s">
        <v>965</v>
      </c>
      <c r="EX92" s="154">
        <v>4346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64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65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O93" s="19" t="str">
        <f t="shared" si="63"/>
        <v/>
      </c>
      <c r="CP93" s="19" t="str">
        <f t="shared" si="66"/>
        <v>von Schallen Urs</v>
      </c>
      <c r="CR93" s="19">
        <f t="shared" si="67"/>
        <v>40</v>
      </c>
      <c r="CS93" s="19" t="str">
        <f t="shared" si="68"/>
        <v>D</v>
      </c>
      <c r="CT93" s="260" t="str">
        <f t="shared" si="56"/>
        <v>D</v>
      </c>
      <c r="CU93" s="154">
        <v>6659</v>
      </c>
      <c r="CV93" s="125">
        <v>742</v>
      </c>
      <c r="CW93" s="33">
        <f t="shared" si="79"/>
        <v>8</v>
      </c>
      <c r="CX93" s="83" t="str">
        <f t="shared" si="80"/>
        <v>Konstrukteur 8 / Fachplaner 8 / Gruppenchef 8</v>
      </c>
      <c r="CY93" s="125">
        <v>742</v>
      </c>
      <c r="CZ93" s="33">
        <f t="shared" si="77"/>
        <v>8</v>
      </c>
      <c r="DA93" s="83" t="str">
        <f t="shared" si="78"/>
        <v>Konstrukteur 8 / Fachplaner 8 / Gruppenchef 8</v>
      </c>
      <c r="DB93" s="125">
        <v>742</v>
      </c>
      <c r="DC93" s="33">
        <f t="shared" si="54"/>
        <v>8</v>
      </c>
      <c r="DD93" s="83" t="str">
        <f t="shared" si="55"/>
        <v>Konstrukteur 8 / Fachplaner 8 / Gruppenchef 8</v>
      </c>
      <c r="DE93" s="125">
        <v>742</v>
      </c>
      <c r="DF93" s="33">
        <f t="shared" si="71"/>
        <v>8</v>
      </c>
      <c r="DG93" s="83" t="str">
        <f t="shared" si="72"/>
        <v>Konstrukteur 8 / Fachplaner 8 / Gruppenchef 8</v>
      </c>
      <c r="DH93" s="125">
        <v>742</v>
      </c>
      <c r="DI93" s="33">
        <f t="shared" si="73"/>
        <v>8</v>
      </c>
      <c r="DJ93" s="83" t="str">
        <f t="shared" si="74"/>
        <v>Konstrukteur 8 / Fachplaner 8 / Gruppenchef 8</v>
      </c>
      <c r="DK93" s="20"/>
      <c r="DL93" s="33">
        <v>742</v>
      </c>
      <c r="DM93" s="33">
        <f t="shared" si="75"/>
        <v>8</v>
      </c>
      <c r="DN93" s="83" t="str">
        <f t="shared" si="76"/>
        <v>Konstrukteur 8 / Fachplaner 8 / Gruppenchef 8</v>
      </c>
      <c r="DS93" s="19">
        <f t="shared" si="69"/>
        <v>6659</v>
      </c>
      <c r="DT93" s="153">
        <v>6</v>
      </c>
      <c r="DU93" s="19">
        <v>0</v>
      </c>
      <c r="DV93" s="19" t="s">
        <v>966</v>
      </c>
      <c r="EX93" s="154">
        <v>9654</v>
      </c>
      <c r="EY93" s="19" t="s">
        <v>121</v>
      </c>
    </row>
    <row r="94" spans="1:155" s="19" customFormat="1" x14ac:dyDescent="0.2">
      <c r="A94" s="53">
        <v>0</v>
      </c>
      <c r="B94" s="53"/>
      <c r="C94" s="53">
        <f t="shared" si="64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65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O94" s="19" t="str">
        <f t="shared" si="63"/>
        <v/>
      </c>
      <c r="CP94" s="19" t="str">
        <f t="shared" si="66"/>
        <v>Schneider Martin</v>
      </c>
      <c r="CR94" s="19">
        <f t="shared" si="67"/>
        <v>38</v>
      </c>
      <c r="CS94" s="19" t="str">
        <f t="shared" si="68"/>
        <v>D</v>
      </c>
      <c r="CT94" s="260" t="str">
        <f t="shared" si="56"/>
        <v>D</v>
      </c>
      <c r="CU94" s="154">
        <v>4354</v>
      </c>
      <c r="CV94" s="125">
        <v>741</v>
      </c>
      <c r="CW94" s="33">
        <f t="shared" si="79"/>
        <v>7</v>
      </c>
      <c r="CX94" s="83" t="str">
        <f t="shared" si="80"/>
        <v>Konstrukteur 7 / Fachplaner 7 / Gruppenchef 7</v>
      </c>
      <c r="CY94" s="125">
        <v>741</v>
      </c>
      <c r="CZ94" s="33">
        <f t="shared" si="77"/>
        <v>7</v>
      </c>
      <c r="DA94" s="83" t="str">
        <f t="shared" si="78"/>
        <v>Konstrukteur 7 / Fachplaner 7 / Gruppenchef 7</v>
      </c>
      <c r="DB94" s="125">
        <v>741</v>
      </c>
      <c r="DC94" s="33">
        <f t="shared" si="54"/>
        <v>7</v>
      </c>
      <c r="DD94" s="83" t="str">
        <f t="shared" si="55"/>
        <v>Konstrukteur 7 / Fachplaner 7 / Gruppenchef 7</v>
      </c>
      <c r="DE94" s="125">
        <v>741</v>
      </c>
      <c r="DF94" s="33">
        <f t="shared" si="71"/>
        <v>7</v>
      </c>
      <c r="DG94" s="83" t="str">
        <f t="shared" si="72"/>
        <v>Konstrukteur 7 / Fachplaner 7 / Gruppenchef 7</v>
      </c>
      <c r="DH94" s="125">
        <v>741</v>
      </c>
      <c r="DI94" s="33">
        <f t="shared" si="73"/>
        <v>7</v>
      </c>
      <c r="DJ94" s="83" t="str">
        <f t="shared" si="74"/>
        <v>Konstrukteur 7 / Fachplaner 7 / Gruppenchef 7</v>
      </c>
      <c r="DK94" s="20"/>
      <c r="DL94" s="33">
        <v>742</v>
      </c>
      <c r="DM94" s="33">
        <f t="shared" si="75"/>
        <v>8</v>
      </c>
      <c r="DN94" s="83" t="str">
        <f t="shared" si="76"/>
        <v>Konstrukteur 8 / Fachplaner 8 / Gruppenchef 8</v>
      </c>
      <c r="DS94" s="19">
        <f t="shared" si="69"/>
        <v>4354</v>
      </c>
      <c r="DT94" s="153">
        <v>6</v>
      </c>
      <c r="DU94" s="19">
        <v>0</v>
      </c>
      <c r="DV94" s="185" t="s">
        <v>970</v>
      </c>
      <c r="EX94" s="154">
        <v>9660</v>
      </c>
      <c r="EY94" s="19" t="s">
        <v>121</v>
      </c>
    </row>
    <row r="95" spans="1:155" s="19" customFormat="1" x14ac:dyDescent="0.2">
      <c r="A95" s="53">
        <v>0</v>
      </c>
      <c r="B95" s="53"/>
      <c r="C95" s="53">
        <f t="shared" si="64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65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O95" s="19" t="str">
        <f t="shared" si="63"/>
        <v/>
      </c>
      <c r="CP95" s="19" t="str">
        <f t="shared" si="66"/>
        <v>Ortlieb Hans-Rudi</v>
      </c>
      <c r="CR95" s="19">
        <f t="shared" si="67"/>
        <v>37</v>
      </c>
      <c r="CS95" s="19" t="str">
        <f t="shared" si="68"/>
        <v>D</v>
      </c>
      <c r="CT95" s="260" t="str">
        <f t="shared" si="56"/>
        <v>D</v>
      </c>
      <c r="CU95" s="154">
        <v>5630</v>
      </c>
      <c r="CV95" s="125">
        <v>771</v>
      </c>
      <c r="CW95" s="33">
        <f t="shared" si="79"/>
        <v>7</v>
      </c>
      <c r="CX95" s="83" t="str">
        <f t="shared" si="80"/>
        <v>Projektingenieur 7 (Bau)</v>
      </c>
      <c r="CY95" s="125">
        <v>771</v>
      </c>
      <c r="CZ95" s="33">
        <f t="shared" si="77"/>
        <v>7</v>
      </c>
      <c r="DA95" s="83" t="str">
        <f t="shared" si="78"/>
        <v>Projektingenieur 7 (Bau)</v>
      </c>
      <c r="DB95" s="125">
        <v>771</v>
      </c>
      <c r="DC95" s="33">
        <f t="shared" si="54"/>
        <v>7</v>
      </c>
      <c r="DD95" s="83" t="str">
        <f t="shared" si="55"/>
        <v>Projektingenieur 7 (Bau)</v>
      </c>
      <c r="DE95" s="125">
        <v>771</v>
      </c>
      <c r="DF95" s="33">
        <f t="shared" si="71"/>
        <v>7</v>
      </c>
      <c r="DG95" s="83" t="str">
        <f t="shared" si="72"/>
        <v>Projektingenieur 7 (Bau)</v>
      </c>
      <c r="DH95" s="125">
        <v>741</v>
      </c>
      <c r="DI95" s="33">
        <f t="shared" si="73"/>
        <v>7</v>
      </c>
      <c r="DJ95" s="83" t="str">
        <f t="shared" si="74"/>
        <v>Konstrukteur 7 / Fachplaner 7 / Gruppenchef 7</v>
      </c>
      <c r="DK95" s="20"/>
      <c r="DL95" s="33">
        <v>742</v>
      </c>
      <c r="DM95" s="33">
        <f t="shared" si="75"/>
        <v>8</v>
      </c>
      <c r="DN95" s="83" t="str">
        <f t="shared" si="76"/>
        <v>Konstrukteur 8 / Fachplaner 8 / Gruppenchef 8</v>
      </c>
      <c r="DS95" s="19">
        <f t="shared" si="69"/>
        <v>5630</v>
      </c>
      <c r="DT95" s="153">
        <v>6</v>
      </c>
      <c r="DU95" s="19">
        <v>0</v>
      </c>
      <c r="DV95" s="185" t="s">
        <v>968</v>
      </c>
      <c r="EX95" s="154">
        <v>5545</v>
      </c>
      <c r="EY95" s="19" t="s">
        <v>1042</v>
      </c>
    </row>
    <row r="96" spans="1:155" s="19" customFormat="1" x14ac:dyDescent="0.2">
      <c r="A96" s="53">
        <v>0</v>
      </c>
      <c r="B96" s="53"/>
      <c r="C96" s="53">
        <f t="shared" si="64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358</v>
      </c>
      <c r="P96" s="15" t="s">
        <v>1309</v>
      </c>
      <c r="Q96" s="15">
        <v>92</v>
      </c>
      <c r="R96" s="16"/>
      <c r="S96" s="20" t="s">
        <v>1310</v>
      </c>
      <c r="T96" s="21">
        <v>1961</v>
      </c>
      <c r="U96" s="28" t="s">
        <v>126</v>
      </c>
      <c r="V96" s="21">
        <v>1985</v>
      </c>
      <c r="W96" s="25"/>
      <c r="X96" s="21"/>
      <c r="Y96" s="28" t="s">
        <v>1224</v>
      </c>
      <c r="Z96" s="21">
        <f t="shared" si="65"/>
        <v>33</v>
      </c>
      <c r="AA96" s="25" t="s">
        <v>129</v>
      </c>
      <c r="AB96" s="21" t="s">
        <v>121</v>
      </c>
      <c r="AC96" s="21"/>
      <c r="AE96" s="90" t="s">
        <v>377</v>
      </c>
      <c r="AF96" s="82"/>
      <c r="CO96" s="263" t="e">
        <f t="shared" si="63"/>
        <v>#N/A</v>
      </c>
      <c r="CP96" s="192" t="str">
        <f t="shared" si="66"/>
        <v>Di Maria Marcello</v>
      </c>
      <c r="CR96" s="19">
        <f t="shared" si="67"/>
        <v>33</v>
      </c>
      <c r="CS96" s="19" t="str">
        <f t="shared" si="68"/>
        <v>D</v>
      </c>
      <c r="CT96" s="260" t="e">
        <f t="shared" si="56"/>
        <v>#N/A</v>
      </c>
      <c r="CU96" s="222">
        <v>8585</v>
      </c>
      <c r="CV96" s="125">
        <v>742</v>
      </c>
      <c r="CW96" s="33">
        <f t="shared" si="79"/>
        <v>8</v>
      </c>
      <c r="CX96" s="83" t="str">
        <f t="shared" si="80"/>
        <v>Konstrukteur 8 / Fachplaner 8 / Gruppenchef 8</v>
      </c>
      <c r="CY96" s="125"/>
      <c r="CZ96" s="33"/>
      <c r="DA96" s="83"/>
      <c r="DB96" s="125"/>
      <c r="DC96" s="33"/>
      <c r="DD96" s="83"/>
      <c r="DE96" s="125"/>
      <c r="DF96" s="33"/>
      <c r="DG96" s="83"/>
      <c r="DH96" s="125"/>
      <c r="DI96" s="33"/>
      <c r="DJ96" s="83"/>
      <c r="DK96" s="20"/>
      <c r="DL96" s="125"/>
      <c r="DM96" s="33"/>
      <c r="DN96" s="83"/>
      <c r="DS96" s="19">
        <f t="shared" si="69"/>
        <v>8585</v>
      </c>
      <c r="DT96" s="153">
        <v>6</v>
      </c>
      <c r="DU96" s="19">
        <v>0</v>
      </c>
      <c r="DV96" s="19" t="s">
        <v>965</v>
      </c>
      <c r="EX96" s="154">
        <v>7637</v>
      </c>
      <c r="EY96" s="19" t="s">
        <v>1042</v>
      </c>
    </row>
    <row r="97" spans="1:155" s="19" customFormat="1" x14ac:dyDescent="0.2">
      <c r="A97" s="53">
        <v>0</v>
      </c>
      <c r="B97" s="53"/>
      <c r="C97" s="53">
        <f t="shared" si="64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1140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65"/>
        <v>30</v>
      </c>
      <c r="AA97" s="25" t="s">
        <v>129</v>
      </c>
      <c r="AB97" s="21" t="s">
        <v>121</v>
      </c>
      <c r="AC97" s="21"/>
      <c r="AE97" s="90" t="s">
        <v>377</v>
      </c>
      <c r="AF97" s="82"/>
      <c r="CO97" s="19" t="str">
        <f t="shared" si="63"/>
        <v/>
      </c>
      <c r="CP97" s="19" t="str">
        <f t="shared" si="66"/>
        <v>Bucher Oliver</v>
      </c>
      <c r="CR97" s="19">
        <f t="shared" si="67"/>
        <v>30</v>
      </c>
      <c r="CS97" s="19" t="str">
        <f t="shared" si="68"/>
        <v>D</v>
      </c>
      <c r="CT97" s="260" t="str">
        <f t="shared" si="56"/>
        <v>D</v>
      </c>
      <c r="CU97" s="154">
        <v>7641</v>
      </c>
      <c r="CV97" s="125">
        <v>741</v>
      </c>
      <c r="CW97" s="33">
        <f t="shared" si="79"/>
        <v>7</v>
      </c>
      <c r="CX97" s="83" t="str">
        <f t="shared" si="80"/>
        <v>Konstrukteur 7 / Fachplaner 7 / Gruppenchef 7</v>
      </c>
      <c r="CY97" s="125">
        <v>741</v>
      </c>
      <c r="CZ97" s="33">
        <f t="shared" si="77"/>
        <v>7</v>
      </c>
      <c r="DA97" s="83" t="str">
        <f t="shared" si="78"/>
        <v>Konstrukteur 7 / Fachplaner 7 / Gruppenchef 7</v>
      </c>
      <c r="DB97" s="125">
        <v>741</v>
      </c>
      <c r="DC97" s="33">
        <f t="shared" si="54"/>
        <v>7</v>
      </c>
      <c r="DD97" s="83" t="str">
        <f t="shared" si="55"/>
        <v>Konstrukteur 7 / Fachplaner 7 / Gruppenchef 7</v>
      </c>
      <c r="DE97" s="125">
        <v>741</v>
      </c>
      <c r="DF97" s="33">
        <f t="shared" si="71"/>
        <v>7</v>
      </c>
      <c r="DG97" s="83" t="str">
        <f t="shared" si="72"/>
        <v>Konstrukteur 7 / Fachplaner 7 / Gruppenchef 7</v>
      </c>
      <c r="DH97" s="125">
        <v>741</v>
      </c>
      <c r="DI97" s="33">
        <f t="shared" si="73"/>
        <v>7</v>
      </c>
      <c r="DJ97" s="83" t="str">
        <f t="shared" si="74"/>
        <v>Konstrukteur 7 / Fachplaner 7 / Gruppenchef 7</v>
      </c>
      <c r="DK97" s="20"/>
      <c r="DL97" s="125">
        <v>742</v>
      </c>
      <c r="DM97" s="33">
        <f t="shared" si="75"/>
        <v>8</v>
      </c>
      <c r="DN97" s="83" t="str">
        <f t="shared" si="76"/>
        <v>Konstrukteur 8 / Fachplaner 8 / Gruppenchef 8</v>
      </c>
      <c r="DS97" s="19">
        <f t="shared" si="69"/>
        <v>7641</v>
      </c>
      <c r="DT97" s="153">
        <v>6</v>
      </c>
      <c r="DU97" s="19">
        <v>0</v>
      </c>
      <c r="DV97" s="19" t="s">
        <v>965</v>
      </c>
      <c r="EX97" s="154">
        <v>5639</v>
      </c>
      <c r="EY97" s="19" t="s">
        <v>142</v>
      </c>
    </row>
    <row r="98" spans="1:155" s="19" customFormat="1" x14ac:dyDescent="0.2">
      <c r="A98" s="53">
        <v>0</v>
      </c>
      <c r="B98" s="53"/>
      <c r="C98" s="53">
        <f t="shared" si="64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65"/>
        <v>29</v>
      </c>
      <c r="AA98" s="25" t="s">
        <v>939</v>
      </c>
      <c r="AB98" s="21" t="s">
        <v>121</v>
      </c>
      <c r="AC98" s="21"/>
      <c r="AE98" s="90" t="s">
        <v>375</v>
      </c>
      <c r="AF98" s="82"/>
      <c r="CO98" s="19" t="str">
        <f t="shared" si="63"/>
        <v/>
      </c>
      <c r="CP98" s="19" t="str">
        <f t="shared" si="66"/>
        <v>Hagen Stefan</v>
      </c>
      <c r="CR98" s="19">
        <f t="shared" si="67"/>
        <v>29</v>
      </c>
      <c r="CS98" s="19" t="str">
        <f t="shared" si="68"/>
        <v>D</v>
      </c>
      <c r="CT98" s="260" t="str">
        <f t="shared" si="56"/>
        <v>D</v>
      </c>
      <c r="CU98" s="154">
        <v>6741</v>
      </c>
      <c r="CV98" s="125">
        <v>741</v>
      </c>
      <c r="CW98" s="33">
        <f t="shared" si="79"/>
        <v>7</v>
      </c>
      <c r="CX98" s="83" t="str">
        <f t="shared" si="80"/>
        <v>Konstrukteur 7 / Fachplaner 7 / Gruppenchef 7</v>
      </c>
      <c r="CY98" s="125">
        <v>741</v>
      </c>
      <c r="CZ98" s="33">
        <f t="shared" si="77"/>
        <v>7</v>
      </c>
      <c r="DA98" s="83" t="str">
        <f t="shared" si="78"/>
        <v>Konstrukteur 7 / Fachplaner 7 / Gruppenchef 7</v>
      </c>
      <c r="DB98" s="125">
        <v>741</v>
      </c>
      <c r="DC98" s="33">
        <f t="shared" si="54"/>
        <v>7</v>
      </c>
      <c r="DD98" s="83" t="str">
        <f t="shared" si="55"/>
        <v>Konstrukteur 7 / Fachplaner 7 / Gruppenchef 7</v>
      </c>
      <c r="DE98" s="125">
        <v>741</v>
      </c>
      <c r="DF98" s="33">
        <f t="shared" si="71"/>
        <v>7</v>
      </c>
      <c r="DG98" s="83" t="str">
        <f t="shared" si="72"/>
        <v>Konstrukteur 7 / Fachplaner 7 / Gruppenchef 7</v>
      </c>
      <c r="DH98" s="125">
        <v>741</v>
      </c>
      <c r="DI98" s="33">
        <f t="shared" si="73"/>
        <v>7</v>
      </c>
      <c r="DJ98" s="83" t="str">
        <f t="shared" si="74"/>
        <v>Konstrukteur 7 / Fachplaner 7 / Gruppenchef 7</v>
      </c>
      <c r="DK98" s="20"/>
      <c r="DL98" s="125">
        <v>742</v>
      </c>
      <c r="DM98" s="33">
        <f t="shared" si="75"/>
        <v>8</v>
      </c>
      <c r="DN98" s="83" t="str">
        <f t="shared" si="76"/>
        <v>Konstrukteur 8 / Fachplaner 8 / Gruppenchef 8</v>
      </c>
      <c r="DS98" s="19">
        <f t="shared" si="69"/>
        <v>6741</v>
      </c>
      <c r="DT98" s="153">
        <v>6</v>
      </c>
      <c r="DU98" s="19">
        <v>0</v>
      </c>
      <c r="DV98" s="19" t="s">
        <v>965</v>
      </c>
      <c r="EX98" s="154">
        <v>5636</v>
      </c>
      <c r="EY98" s="19" t="s">
        <v>142</v>
      </c>
    </row>
    <row r="99" spans="1:155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29</v>
      </c>
      <c r="AA99" s="25" t="s">
        <v>710</v>
      </c>
      <c r="AB99" s="21" t="s">
        <v>121</v>
      </c>
      <c r="AC99" s="21"/>
      <c r="AE99" s="187" t="s">
        <v>377</v>
      </c>
      <c r="AF99" s="82"/>
      <c r="CO99" s="262" t="str">
        <f t="shared" si="63"/>
        <v>anders</v>
      </c>
      <c r="CP99" s="19" t="str">
        <f>+S99</f>
        <v>Nicolosi Lucia</v>
      </c>
      <c r="CR99" s="19">
        <f>+Z99</f>
        <v>29</v>
      </c>
      <c r="CS99" s="19" t="str">
        <f>+AB99</f>
        <v>D</v>
      </c>
      <c r="CT99" s="260" t="str">
        <f t="shared" si="56"/>
        <v xml:space="preserve"> E/D </v>
      </c>
      <c r="CU99" s="154">
        <v>7637</v>
      </c>
      <c r="CV99" s="125">
        <v>741</v>
      </c>
      <c r="CW99" s="33">
        <f t="shared" si="79"/>
        <v>7</v>
      </c>
      <c r="CX99" s="83" t="str">
        <f t="shared" si="80"/>
        <v>Konstrukteur 7 / Fachplaner 7 / Gruppenchef 7</v>
      </c>
      <c r="CY99" s="125">
        <v>741</v>
      </c>
      <c r="CZ99" s="33">
        <f>VLOOKUP($CY99,Funktionsbezeichnungen,3,0)</f>
        <v>7</v>
      </c>
      <c r="DA99" s="83" t="str">
        <f>VLOOKUP($CY99,Funktionsbezeichnungen,2,0)</f>
        <v>Konstrukteur 7 / Fachplaner 7 / Gruppenchef 7</v>
      </c>
      <c r="DB99" s="125">
        <v>741</v>
      </c>
      <c r="DC99" s="33">
        <f>VLOOKUP($DB99,Funktionsbezeichnungen,3,0)</f>
        <v>7</v>
      </c>
      <c r="DD99" s="83" t="str">
        <f>VLOOKUP($DB99,Funktionsbezeichnungen,2,0)</f>
        <v>Konstrukteur 7 / Fachplaner 7 / Gruppenchef 7</v>
      </c>
      <c r="DE99" s="125">
        <v>741</v>
      </c>
      <c r="DF99" s="33">
        <f>VLOOKUP($DE99,Funktionsbezeichnungen,3,0)</f>
        <v>7</v>
      </c>
      <c r="DG99" s="83" t="str">
        <f>VLOOKUP($DE99,Funktionsbezeichnungen,2,0)</f>
        <v>Konstrukteur 7 / Fachplaner 7 / Gruppenchef 7</v>
      </c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7 / Fachplaner 7 / Gruppenchef 7</v>
      </c>
      <c r="DK99" s="20"/>
      <c r="DL99" s="125">
        <v>741</v>
      </c>
      <c r="DM99" s="33">
        <f>VLOOKUP($DL99,Funktionsbezeichnungen,3,0)</f>
        <v>7</v>
      </c>
      <c r="DN99" s="83" t="str">
        <f>VLOOKUP($DL99,Funktionsbezeichnungen,2,0)</f>
        <v>Konstrukteur 7 / Fachplaner 7 / Gruppenchef 7</v>
      </c>
      <c r="DS99" s="19">
        <f>+CU99</f>
        <v>7637</v>
      </c>
      <c r="DT99" s="153">
        <v>6</v>
      </c>
      <c r="DU99" s="19">
        <v>0</v>
      </c>
      <c r="DV99" s="19" t="s">
        <v>965</v>
      </c>
      <c r="EX99" s="154">
        <v>9661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64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65"/>
        <v>27</v>
      </c>
      <c r="AA100" s="25" t="s">
        <v>129</v>
      </c>
      <c r="AB100" s="21" t="s">
        <v>121</v>
      </c>
      <c r="AC100" s="21"/>
      <c r="AE100" s="90" t="s">
        <v>394</v>
      </c>
      <c r="AF100" s="82"/>
      <c r="CO100" s="19" t="str">
        <f t="shared" si="63"/>
        <v/>
      </c>
      <c r="CP100" s="19" t="str">
        <f t="shared" si="66"/>
        <v>Hardmeyer Christian</v>
      </c>
      <c r="CR100" s="19">
        <f t="shared" si="67"/>
        <v>27</v>
      </c>
      <c r="CS100" s="19" t="str">
        <f t="shared" si="68"/>
        <v>D</v>
      </c>
      <c r="CT100" s="260" t="str">
        <f t="shared" si="56"/>
        <v>D</v>
      </c>
      <c r="CU100" s="154">
        <v>9618</v>
      </c>
      <c r="CV100" s="125">
        <v>741</v>
      </c>
      <c r="CW100" s="33">
        <f t="shared" si="79"/>
        <v>7</v>
      </c>
      <c r="CX100" s="83" t="str">
        <f t="shared" si="80"/>
        <v>Konstrukteur 7 / Fachplaner 7 / Gruppenchef 7</v>
      </c>
      <c r="CY100" s="125">
        <v>741</v>
      </c>
      <c r="CZ100" s="33">
        <f t="shared" si="77"/>
        <v>7</v>
      </c>
      <c r="DA100" s="83" t="str">
        <f t="shared" si="78"/>
        <v>Konstrukteur 7 / Fachplaner 7 / Gruppenchef 7</v>
      </c>
      <c r="DB100" s="125">
        <v>741</v>
      </c>
      <c r="DC100" s="33">
        <f t="shared" si="54"/>
        <v>7</v>
      </c>
      <c r="DD100" s="83" t="str">
        <f t="shared" si="55"/>
        <v>Konstrukteur 7 / Fachplaner 7 / Gruppenchef 7</v>
      </c>
      <c r="DE100" s="125">
        <v>741</v>
      </c>
      <c r="DF100" s="33">
        <f t="shared" si="71"/>
        <v>7</v>
      </c>
      <c r="DG100" s="83" t="str">
        <f t="shared" si="72"/>
        <v>Konstrukteur 7 / Fachplaner 7 / Gruppenchef 7</v>
      </c>
      <c r="DH100" s="125">
        <v>741</v>
      </c>
      <c r="DI100" s="33">
        <f t="shared" si="73"/>
        <v>7</v>
      </c>
      <c r="DJ100" s="83" t="str">
        <f t="shared" si="74"/>
        <v>Konstrukteur 7 / Fachplaner 7 / Gruppenchef 7</v>
      </c>
      <c r="DK100" s="20"/>
      <c r="DL100" s="125">
        <v>742</v>
      </c>
      <c r="DM100" s="33">
        <f t="shared" si="75"/>
        <v>8</v>
      </c>
      <c r="DN100" s="83" t="str">
        <f t="shared" si="76"/>
        <v>Konstrukteur 8 / Fachplaner 8 / Gruppenchef 8</v>
      </c>
      <c r="DS100" s="19">
        <f t="shared" si="69"/>
        <v>9618</v>
      </c>
      <c r="DT100" s="153">
        <v>6</v>
      </c>
      <c r="DU100" s="19">
        <v>0</v>
      </c>
      <c r="DV100" s="19" t="s">
        <v>965</v>
      </c>
      <c r="EX100" s="154">
        <v>9664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 t="shared" si="64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65"/>
        <v>26</v>
      </c>
      <c r="AA101" s="25" t="s">
        <v>129</v>
      </c>
      <c r="AB101" s="21" t="s">
        <v>121</v>
      </c>
      <c r="AC101" s="21"/>
      <c r="AE101" s="90" t="s">
        <v>421</v>
      </c>
      <c r="AF101" s="82"/>
      <c r="CO101" s="19" t="str">
        <f t="shared" si="63"/>
        <v/>
      </c>
      <c r="CP101" s="19" t="str">
        <f t="shared" si="66"/>
        <v>Wira Stephane</v>
      </c>
      <c r="CR101" s="19">
        <f t="shared" si="67"/>
        <v>26</v>
      </c>
      <c r="CS101" s="19" t="str">
        <f t="shared" si="68"/>
        <v>D</v>
      </c>
      <c r="CT101" s="260" t="str">
        <f t="shared" si="56"/>
        <v>D</v>
      </c>
      <c r="CU101" s="154">
        <v>9623</v>
      </c>
      <c r="CV101" s="125">
        <v>742</v>
      </c>
      <c r="CW101" s="33">
        <f t="shared" si="79"/>
        <v>8</v>
      </c>
      <c r="CX101" s="83" t="str">
        <f t="shared" si="80"/>
        <v>Konstrukteur 8 / Fachplaner 8 / Gruppenchef 8</v>
      </c>
      <c r="CY101" s="125">
        <v>742</v>
      </c>
      <c r="CZ101" s="33">
        <f t="shared" si="77"/>
        <v>8</v>
      </c>
      <c r="DA101" s="83" t="str">
        <f t="shared" si="78"/>
        <v>Konstrukteur 8 / Fachplaner 8 / Gruppenchef 8</v>
      </c>
      <c r="DB101" s="125">
        <v>742</v>
      </c>
      <c r="DC101" s="33">
        <f t="shared" si="54"/>
        <v>8</v>
      </c>
      <c r="DD101" s="83" t="str">
        <f t="shared" si="55"/>
        <v>Konstrukteur 8 / Fachplaner 8 / Gruppenchef 8</v>
      </c>
      <c r="DE101" s="125">
        <v>742</v>
      </c>
      <c r="DF101" s="33">
        <f t="shared" si="71"/>
        <v>8</v>
      </c>
      <c r="DG101" s="83" t="str">
        <f t="shared" si="72"/>
        <v>Konstrukteur 8 / Fachplaner 8 / Gruppenchef 8</v>
      </c>
      <c r="DH101" s="125">
        <v>742</v>
      </c>
      <c r="DI101" s="33">
        <f t="shared" si="73"/>
        <v>8</v>
      </c>
      <c r="DJ101" s="83" t="str">
        <f t="shared" si="74"/>
        <v>Konstrukteur 8 / Fachplaner 8 / Gruppenchef 8</v>
      </c>
      <c r="DK101" s="20"/>
      <c r="DL101" s="125">
        <v>742</v>
      </c>
      <c r="DM101" s="33">
        <f t="shared" si="75"/>
        <v>8</v>
      </c>
      <c r="DN101" s="83" t="str">
        <f t="shared" si="76"/>
        <v>Konstrukteur 8 / Fachplaner 8 / Gruppenchef 8</v>
      </c>
      <c r="DS101" s="19">
        <f t="shared" si="69"/>
        <v>9623</v>
      </c>
      <c r="DT101" s="153">
        <v>6</v>
      </c>
      <c r="DU101" s="19">
        <v>0</v>
      </c>
      <c r="DV101" s="19" t="s">
        <v>975</v>
      </c>
      <c r="EX101" s="154">
        <v>9688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 t="shared" si="64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65"/>
        <v>25</v>
      </c>
      <c r="AA102" s="25" t="s">
        <v>129</v>
      </c>
      <c r="AB102" s="21" t="s">
        <v>121</v>
      </c>
      <c r="AC102" s="21"/>
      <c r="AE102" s="90" t="s">
        <v>377</v>
      </c>
      <c r="AF102" s="82"/>
      <c r="CO102" s="19" t="str">
        <f t="shared" si="63"/>
        <v/>
      </c>
      <c r="CP102" s="19" t="str">
        <f t="shared" si="66"/>
        <v>Heiniger Christoph</v>
      </c>
      <c r="CR102" s="19">
        <f t="shared" si="67"/>
        <v>25</v>
      </c>
      <c r="CS102" s="19" t="str">
        <f t="shared" si="68"/>
        <v>D</v>
      </c>
      <c r="CT102" s="260" t="str">
        <f t="shared" ref="CT102:CT133" si="81">VLOOKUP(CU102,Kategorie,2,0)</f>
        <v>D</v>
      </c>
      <c r="CU102" s="154">
        <v>4346</v>
      </c>
      <c r="CV102" s="125">
        <v>741</v>
      </c>
      <c r="CW102" s="33">
        <f t="shared" si="79"/>
        <v>7</v>
      </c>
      <c r="CX102" s="83" t="str">
        <f t="shared" si="80"/>
        <v>Konstrukteur 7 / Fachplaner 7 / Gruppenchef 7</v>
      </c>
      <c r="CY102" s="125">
        <v>741</v>
      </c>
      <c r="CZ102" s="33">
        <f t="shared" si="77"/>
        <v>7</v>
      </c>
      <c r="DA102" s="83" t="str">
        <f t="shared" si="78"/>
        <v>Konstrukteur 7 / Fachplaner 7 / Gruppenchef 7</v>
      </c>
      <c r="DB102" s="125">
        <v>741</v>
      </c>
      <c r="DC102" s="33">
        <f t="shared" si="54"/>
        <v>7</v>
      </c>
      <c r="DD102" s="83" t="str">
        <f t="shared" si="55"/>
        <v>Konstrukteur 7 / Fachplaner 7 / Gruppenchef 7</v>
      </c>
      <c r="DE102" s="125">
        <v>741</v>
      </c>
      <c r="DF102" s="33">
        <f t="shared" si="71"/>
        <v>7</v>
      </c>
      <c r="DG102" s="83" t="str">
        <f t="shared" si="72"/>
        <v>Konstrukteur 7 / Fachplaner 7 / Gruppenchef 7</v>
      </c>
      <c r="DH102" s="125">
        <v>741</v>
      </c>
      <c r="DI102" s="33">
        <f t="shared" si="73"/>
        <v>7</v>
      </c>
      <c r="DJ102" s="83" t="str">
        <f t="shared" si="74"/>
        <v>Konstrukteur 7 / Fachplaner 7 / Gruppenchef 7</v>
      </c>
      <c r="DK102" s="20"/>
      <c r="DL102" s="125">
        <v>742</v>
      </c>
      <c r="DM102" s="33">
        <f t="shared" si="75"/>
        <v>8</v>
      </c>
      <c r="DN102" s="83" t="str">
        <f t="shared" si="76"/>
        <v>Konstrukteur 8 / Fachplaner 8 / Gruppenchef 8</v>
      </c>
      <c r="DS102" s="19">
        <f t="shared" si="69"/>
        <v>4346</v>
      </c>
      <c r="DT102" s="153">
        <v>6</v>
      </c>
      <c r="DU102" s="19">
        <v>0</v>
      </c>
      <c r="DV102" s="19" t="s">
        <v>965</v>
      </c>
      <c r="EX102" s="154">
        <v>9687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24</v>
      </c>
      <c r="AA103" s="25" t="s">
        <v>235</v>
      </c>
      <c r="AB103" s="21" t="s">
        <v>121</v>
      </c>
      <c r="AC103" s="21"/>
      <c r="AE103" s="187" t="s">
        <v>378</v>
      </c>
      <c r="AF103" s="82"/>
      <c r="CO103" s="262" t="str">
        <f t="shared" si="63"/>
        <v>anders</v>
      </c>
      <c r="CP103" s="19" t="str">
        <f>+S103</f>
        <v>Enderlen Francois</v>
      </c>
      <c r="CR103" s="19">
        <f>+Z103</f>
        <v>24</v>
      </c>
      <c r="CS103" s="19" t="str">
        <f>+AB103</f>
        <v>D</v>
      </c>
      <c r="CT103" s="260" t="str">
        <f t="shared" si="81"/>
        <v>E</v>
      </c>
      <c r="CU103" s="154">
        <v>5636</v>
      </c>
      <c r="CV103" s="125">
        <v>741</v>
      </c>
      <c r="CW103" s="33">
        <f t="shared" si="79"/>
        <v>7</v>
      </c>
      <c r="CX103" s="83" t="str">
        <f t="shared" si="80"/>
        <v>Konstrukteur 7 / Fachplaner 7 / Gruppenchef 7</v>
      </c>
      <c r="CY103" s="125">
        <v>741</v>
      </c>
      <c r="CZ103" s="33">
        <f>VLOOKUP($CY103,Funktionsbezeichnungen,3,0)</f>
        <v>7</v>
      </c>
      <c r="DA103" s="83" t="str">
        <f>VLOOKUP($CY103,Funktionsbezeichnungen,2,0)</f>
        <v>Konstrukteur 7 / Fachplaner 7 / Gruppenchef 7</v>
      </c>
      <c r="DB103" s="125">
        <v>741</v>
      </c>
      <c r="DC103" s="33">
        <f>VLOOKUP($DB103,Funktionsbezeichnungen,3,0)</f>
        <v>7</v>
      </c>
      <c r="DD103" s="83" t="str">
        <f>VLOOKUP($DB103,Funktionsbezeichnungen,2,0)</f>
        <v>Konstrukteur 7 / Fachplaner 7 / Gruppenchef 7</v>
      </c>
      <c r="DE103" s="125">
        <v>741</v>
      </c>
      <c r="DF103" s="33">
        <f>VLOOKUP($DE103,Funktionsbezeichnungen,3,0)</f>
        <v>7</v>
      </c>
      <c r="DG103" s="83" t="str">
        <f>VLOOKUP($DE103,Funktionsbezeichnungen,2,0)</f>
        <v>Konstrukteur 7 / Fachplaner 7 / Gruppenchef 7</v>
      </c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7 / Fachplaner 7 / Gruppenchef 7</v>
      </c>
      <c r="DK103" s="20"/>
      <c r="DL103" s="125">
        <v>741</v>
      </c>
      <c r="DM103" s="33">
        <f>VLOOKUP($DL103,Funktionsbezeichnungen,3,0)</f>
        <v>7</v>
      </c>
      <c r="DN103" s="83" t="str">
        <f>VLOOKUP($DL103,Funktionsbezeichnungen,2,0)</f>
        <v>Konstrukteur 7 / Fachplaner 7 / Gruppenchef 7</v>
      </c>
      <c r="DS103" s="19">
        <f>+CU103</f>
        <v>5636</v>
      </c>
      <c r="DT103" s="153">
        <v>6</v>
      </c>
      <c r="DU103" s="19">
        <v>0</v>
      </c>
      <c r="DV103" s="19" t="s">
        <v>965</v>
      </c>
      <c r="EX103" s="154">
        <v>7702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 t="shared" si="64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65"/>
        <v>20</v>
      </c>
      <c r="AA104" s="25" t="s">
        <v>129</v>
      </c>
      <c r="AB104" s="21" t="s">
        <v>121</v>
      </c>
      <c r="AC104" s="21"/>
      <c r="AE104" s="90" t="s">
        <v>377</v>
      </c>
      <c r="AF104" s="82"/>
      <c r="CO104" s="19" t="str">
        <f t="shared" si="63"/>
        <v/>
      </c>
      <c r="CP104" s="19" t="str">
        <f t="shared" si="66"/>
        <v>Humbel Sven</v>
      </c>
      <c r="CR104" s="19">
        <f t="shared" si="67"/>
        <v>20</v>
      </c>
      <c r="CS104" s="19" t="str">
        <f t="shared" si="68"/>
        <v>D</v>
      </c>
      <c r="CT104" s="260" t="str">
        <f t="shared" si="81"/>
        <v>D</v>
      </c>
      <c r="CU104" s="154">
        <v>9654</v>
      </c>
      <c r="CV104" s="125">
        <v>741</v>
      </c>
      <c r="CW104" s="33">
        <f t="shared" si="79"/>
        <v>7</v>
      </c>
      <c r="CX104" s="83" t="str">
        <f t="shared" si="80"/>
        <v>Konstrukteur 7 / Fachplaner 7 / Gruppenchef 7</v>
      </c>
      <c r="CY104" s="125">
        <v>741</v>
      </c>
      <c r="CZ104" s="33">
        <f t="shared" si="77"/>
        <v>7</v>
      </c>
      <c r="DA104" s="83" t="str">
        <f t="shared" si="78"/>
        <v>Konstrukteur 7 / Fachplaner 7 / Gruppenchef 7</v>
      </c>
      <c r="DB104" s="125">
        <v>741</v>
      </c>
      <c r="DC104" s="33">
        <f t="shared" si="54"/>
        <v>7</v>
      </c>
      <c r="DD104" s="83" t="str">
        <f t="shared" si="55"/>
        <v>Konstrukteur 7 / Fachplaner 7 / Gruppenchef 7</v>
      </c>
      <c r="DE104" s="125">
        <v>741</v>
      </c>
      <c r="DF104" s="33">
        <f t="shared" si="71"/>
        <v>7</v>
      </c>
      <c r="DG104" s="83" t="str">
        <f t="shared" si="72"/>
        <v>Konstrukteur 7 / Fachplaner 7 / Gruppenchef 7</v>
      </c>
      <c r="DH104" s="125">
        <v>741</v>
      </c>
      <c r="DI104" s="33">
        <f t="shared" si="73"/>
        <v>7</v>
      </c>
      <c r="DJ104" s="83" t="str">
        <f t="shared" si="74"/>
        <v>Konstrukteur 7 / Fachplaner 7 / Gruppenchef 7</v>
      </c>
      <c r="DK104" s="20"/>
      <c r="DL104" s="125">
        <v>742</v>
      </c>
      <c r="DM104" s="33">
        <f t="shared" si="75"/>
        <v>8</v>
      </c>
      <c r="DN104" s="83" t="str">
        <f t="shared" si="76"/>
        <v>Konstrukteur 8 / Fachplaner 8 / Gruppenchef 8</v>
      </c>
      <c r="DS104" s="19">
        <f t="shared" si="69"/>
        <v>9654</v>
      </c>
      <c r="DT104" s="153">
        <v>6</v>
      </c>
      <c r="DU104" s="19">
        <v>0</v>
      </c>
      <c r="DV104" s="19" t="s">
        <v>965</v>
      </c>
      <c r="EX104" s="222">
        <v>5641</v>
      </c>
      <c r="EY104" s="19" t="s">
        <v>142</v>
      </c>
    </row>
    <row r="105" spans="1:155" s="19" customFormat="1" x14ac:dyDescent="0.2">
      <c r="A105" s="53">
        <v>0</v>
      </c>
      <c r="B105" s="53"/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>
        <v>1</v>
      </c>
      <c r="K105" s="56"/>
      <c r="L105" s="56"/>
      <c r="M105" s="56"/>
      <c r="N105" s="58"/>
      <c r="O105" s="52" t="s">
        <v>1301</v>
      </c>
      <c r="P105" s="15" t="s">
        <v>1274</v>
      </c>
      <c r="Q105" s="15">
        <v>101</v>
      </c>
      <c r="R105" s="16"/>
      <c r="S105" s="20" t="s">
        <v>1275</v>
      </c>
      <c r="T105" s="21">
        <v>1960</v>
      </c>
      <c r="U105" s="28" t="s">
        <v>1276</v>
      </c>
      <c r="V105" s="21">
        <v>2001</v>
      </c>
      <c r="W105" s="25"/>
      <c r="X105" s="21"/>
      <c r="Y105" s="28"/>
      <c r="Z105" s="21">
        <f>$AD$3-V105</f>
        <v>17</v>
      </c>
      <c r="AA105" s="25" t="s">
        <v>139</v>
      </c>
      <c r="AB105" s="21" t="s">
        <v>121</v>
      </c>
      <c r="AC105" s="21"/>
      <c r="AE105" s="90" t="s">
        <v>377</v>
      </c>
      <c r="AF105" s="82"/>
      <c r="CO105" s="262" t="e">
        <f t="shared" si="63"/>
        <v>#N/A</v>
      </c>
      <c r="CP105" s="192" t="str">
        <f>+S105</f>
        <v>Widrig Daniel</v>
      </c>
      <c r="CQ105" s="192"/>
      <c r="CR105" s="192">
        <f>+Z105</f>
        <v>17</v>
      </c>
      <c r="CS105" s="192" t="str">
        <f>+AB105</f>
        <v>D</v>
      </c>
      <c r="CT105" s="260" t="e">
        <f t="shared" si="81"/>
        <v>#N/A</v>
      </c>
      <c r="CU105" s="222">
        <v>7711</v>
      </c>
      <c r="CV105" s="125">
        <v>741</v>
      </c>
      <c r="CW105" s="33">
        <f t="shared" si="79"/>
        <v>7</v>
      </c>
      <c r="CX105" s="83" t="str">
        <f t="shared" si="80"/>
        <v>Konstrukteur 7 / Fachplaner 7 / Gruppenchef 7</v>
      </c>
      <c r="CY105" s="125"/>
      <c r="CZ105" s="33"/>
      <c r="DA105" s="83"/>
      <c r="DB105" s="125"/>
      <c r="DC105" s="33"/>
      <c r="DD105" s="83"/>
      <c r="DE105" s="125"/>
      <c r="DF105" s="33"/>
      <c r="DG105" s="83"/>
      <c r="DH105" s="125"/>
      <c r="DI105" s="33"/>
      <c r="DJ105" s="83"/>
      <c r="DK105" s="20"/>
      <c r="DL105" s="33"/>
      <c r="DM105" s="33"/>
      <c r="DN105" s="83"/>
      <c r="DS105" s="19">
        <f>+CU105</f>
        <v>7711</v>
      </c>
      <c r="DT105" s="153">
        <v>6</v>
      </c>
      <c r="DU105" s="19">
        <v>0</v>
      </c>
      <c r="DV105" s="19" t="s">
        <v>965</v>
      </c>
      <c r="EX105" s="154">
        <v>9701</v>
      </c>
      <c r="EY105" s="19" t="s">
        <v>142</v>
      </c>
    </row>
    <row r="106" spans="1:155" s="19" customFormat="1" x14ac:dyDescent="0.2">
      <c r="A106" s="53">
        <v>0</v>
      </c>
      <c r="B106" s="53"/>
      <c r="C106" s="53">
        <f t="shared" si="64"/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361</v>
      </c>
      <c r="P106" s="15" t="s">
        <v>497</v>
      </c>
      <c r="Q106" s="15">
        <v>102</v>
      </c>
      <c r="R106" s="16"/>
      <c r="S106" s="20" t="s">
        <v>179</v>
      </c>
      <c r="T106" s="21">
        <v>1982</v>
      </c>
      <c r="U106" s="28" t="s">
        <v>235</v>
      </c>
      <c r="V106" s="21">
        <v>2002</v>
      </c>
      <c r="W106" s="25"/>
      <c r="X106" s="21"/>
      <c r="Y106" s="25"/>
      <c r="Z106" s="21">
        <f t="shared" si="65"/>
        <v>16</v>
      </c>
      <c r="AA106" s="25" t="s">
        <v>129</v>
      </c>
      <c r="AB106" s="21" t="s">
        <v>121</v>
      </c>
      <c r="AC106" s="21"/>
      <c r="AE106" s="187" t="s">
        <v>894</v>
      </c>
      <c r="AF106" s="82"/>
      <c r="CO106" s="19" t="str">
        <f t="shared" si="63"/>
        <v/>
      </c>
      <c r="CP106" s="19" t="str">
        <f t="shared" si="66"/>
        <v>Delmas Marc</v>
      </c>
      <c r="CR106" s="19">
        <f t="shared" si="67"/>
        <v>16</v>
      </c>
      <c r="CS106" s="19" t="str">
        <f t="shared" si="68"/>
        <v>D</v>
      </c>
      <c r="CT106" s="260" t="str">
        <f t="shared" si="81"/>
        <v>D</v>
      </c>
      <c r="CU106" s="154">
        <v>9660</v>
      </c>
      <c r="CV106" s="125">
        <v>742</v>
      </c>
      <c r="CW106" s="33">
        <f t="shared" si="79"/>
        <v>8</v>
      </c>
      <c r="CX106" s="83" t="str">
        <f t="shared" si="80"/>
        <v>Konstrukteur 8 / Fachplaner 8 / Gruppenchef 8</v>
      </c>
      <c r="CY106" s="125">
        <v>742</v>
      </c>
      <c r="CZ106" s="33">
        <f t="shared" si="77"/>
        <v>8</v>
      </c>
      <c r="DA106" s="83" t="str">
        <f t="shared" si="78"/>
        <v>Konstrukteur 8 / Fachplaner 8 / Gruppenchef 8</v>
      </c>
      <c r="DB106" s="125">
        <v>742</v>
      </c>
      <c r="DC106" s="33">
        <f t="shared" si="54"/>
        <v>8</v>
      </c>
      <c r="DD106" s="83" t="str">
        <f t="shared" si="55"/>
        <v>Konstrukteur 8 / Fachplaner 8 / Gruppenchef 8</v>
      </c>
      <c r="DE106" s="125">
        <v>741</v>
      </c>
      <c r="DF106" s="33">
        <f t="shared" si="71"/>
        <v>7</v>
      </c>
      <c r="DG106" s="83" t="str">
        <f t="shared" si="72"/>
        <v>Konstrukteur 7 / Fachplaner 7 / Gruppenchef 7</v>
      </c>
      <c r="DH106" s="125">
        <v>733</v>
      </c>
      <c r="DI106" s="33">
        <f t="shared" si="73"/>
        <v>6</v>
      </c>
      <c r="DJ106" s="83" t="str">
        <f t="shared" si="74"/>
        <v>Konstrukteur 6 / -planer 6 / Gruppenchef 6</v>
      </c>
      <c r="DK106" s="20"/>
      <c r="DL106" s="125">
        <v>733</v>
      </c>
      <c r="DM106" s="125">
        <f t="shared" si="75"/>
        <v>6</v>
      </c>
      <c r="DN106" s="83" t="str">
        <f t="shared" si="76"/>
        <v>Konstrukteur 6 / -planer 6 / Gruppenchef 6</v>
      </c>
      <c r="DS106" s="19">
        <f t="shared" si="69"/>
        <v>9660</v>
      </c>
      <c r="DT106" s="153">
        <v>6</v>
      </c>
      <c r="DU106" s="19">
        <v>0</v>
      </c>
      <c r="DV106" s="19" t="s">
        <v>965</v>
      </c>
      <c r="EX106" s="154">
        <v>9733</v>
      </c>
      <c r="EY106" s="19" t="s">
        <v>147</v>
      </c>
    </row>
    <row r="107" spans="1:155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/>
      <c r="F107" s="56"/>
      <c r="G107" s="54"/>
      <c r="H107" s="54"/>
      <c r="I107" s="56">
        <v>1</v>
      </c>
      <c r="J107" s="54"/>
      <c r="K107" s="56"/>
      <c r="L107" s="56"/>
      <c r="M107" s="56"/>
      <c r="N107" s="58"/>
      <c r="O107" s="52" t="s">
        <v>358</v>
      </c>
      <c r="P107" s="15" t="s">
        <v>1116</v>
      </c>
      <c r="Q107" s="15">
        <v>103</v>
      </c>
      <c r="R107" s="16"/>
      <c r="S107" s="20" t="s">
        <v>1117</v>
      </c>
      <c r="T107" s="21">
        <v>1981</v>
      </c>
      <c r="U107" s="28" t="s">
        <v>239</v>
      </c>
      <c r="V107" s="21">
        <v>2002</v>
      </c>
      <c r="W107" s="25"/>
      <c r="X107" s="21"/>
      <c r="Y107" s="28"/>
      <c r="Z107" s="21">
        <f>$AD$3-V107</f>
        <v>16</v>
      </c>
      <c r="AA107" s="25" t="s">
        <v>239</v>
      </c>
      <c r="AB107" s="21" t="s">
        <v>121</v>
      </c>
      <c r="AC107" s="21"/>
      <c r="AE107" s="187" t="s">
        <v>378</v>
      </c>
      <c r="AF107" s="82"/>
      <c r="CO107" s="263" t="str">
        <f t="shared" si="63"/>
        <v>anders</v>
      </c>
      <c r="CP107" s="19" t="str">
        <f>+S107</f>
        <v>Iten Vanessa</v>
      </c>
      <c r="CQ107" s="259"/>
      <c r="CR107" s="19">
        <f>+Z107</f>
        <v>16</v>
      </c>
      <c r="CS107" s="19" t="str">
        <f>+AB107</f>
        <v>D</v>
      </c>
      <c r="CT107" s="260" t="str">
        <f t="shared" si="81"/>
        <v>E</v>
      </c>
      <c r="CU107" s="154">
        <v>9661</v>
      </c>
      <c r="CV107" s="125">
        <v>741</v>
      </c>
      <c r="CW107" s="33">
        <f t="shared" si="79"/>
        <v>7</v>
      </c>
      <c r="CX107" s="83" t="str">
        <f t="shared" si="80"/>
        <v>Konstrukteur 7 / Fachplaner 7 / Gruppenchef 7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/>
      <c r="DC107" s="33"/>
      <c r="DD107" s="83"/>
      <c r="DE107" s="125"/>
      <c r="DF107" s="33"/>
      <c r="DG107" s="83"/>
      <c r="DH107" s="125"/>
      <c r="DI107" s="33"/>
      <c r="DJ107" s="83"/>
      <c r="DK107" s="20"/>
      <c r="DL107" s="125"/>
      <c r="DM107" s="33"/>
      <c r="DN107" s="83"/>
      <c r="DS107" s="19">
        <f>+CU107</f>
        <v>9661</v>
      </c>
      <c r="DT107" s="153">
        <v>6</v>
      </c>
      <c r="DU107" s="19">
        <v>0</v>
      </c>
      <c r="DV107" s="19" t="s">
        <v>965</v>
      </c>
      <c r="EX107" s="154">
        <v>9715</v>
      </c>
      <c r="EY107" s="19" t="s">
        <v>147</v>
      </c>
    </row>
    <row r="108" spans="1:155" s="19" customFormat="1" x14ac:dyDescent="0.2">
      <c r="A108" s="53">
        <v>0</v>
      </c>
      <c r="B108" s="53">
        <v>1</v>
      </c>
      <c r="C108" s="53">
        <f>IF(Z108&gt;=10,1,0)</f>
        <v>1</v>
      </c>
      <c r="D108" s="55"/>
      <c r="E108" s="55">
        <v>1</v>
      </c>
      <c r="F108" s="56"/>
      <c r="G108" s="54"/>
      <c r="H108" s="54"/>
      <c r="I108" s="56"/>
      <c r="J108" s="54"/>
      <c r="K108" s="56"/>
      <c r="L108" s="56"/>
      <c r="M108" s="56"/>
      <c r="N108" s="58"/>
      <c r="O108" s="52" t="s">
        <v>359</v>
      </c>
      <c r="P108" s="15" t="s">
        <v>1183</v>
      </c>
      <c r="Q108" s="15">
        <v>104</v>
      </c>
      <c r="R108" s="16"/>
      <c r="S108" s="20" t="s">
        <v>1184</v>
      </c>
      <c r="T108" s="21">
        <v>1982</v>
      </c>
      <c r="U108" s="28" t="s">
        <v>239</v>
      </c>
      <c r="V108" s="21">
        <v>2007</v>
      </c>
      <c r="W108" s="25" t="s">
        <v>1185</v>
      </c>
      <c r="X108" s="21">
        <v>2012</v>
      </c>
      <c r="Y108" s="28"/>
      <c r="Z108" s="21">
        <f>$AD$3-V108</f>
        <v>11</v>
      </c>
      <c r="AA108" s="25" t="s">
        <v>1300</v>
      </c>
      <c r="AB108" s="118" t="s">
        <v>121</v>
      </c>
      <c r="AC108" s="21"/>
      <c r="AE108" s="187" t="s">
        <v>378</v>
      </c>
      <c r="AF108" s="82"/>
      <c r="CO108" s="262" t="str">
        <f t="shared" si="63"/>
        <v>anders</v>
      </c>
      <c r="CP108" s="19" t="str">
        <f>+S108</f>
        <v>Schaub Anja</v>
      </c>
      <c r="CR108" s="19">
        <f>+Z108</f>
        <v>11</v>
      </c>
      <c r="CS108" s="19" t="str">
        <f>+AB108</f>
        <v>D</v>
      </c>
      <c r="CT108" s="260" t="str">
        <f t="shared" si="81"/>
        <v>E</v>
      </c>
      <c r="CU108" s="154">
        <v>9664</v>
      </c>
      <c r="CV108" s="125">
        <v>748</v>
      </c>
      <c r="CW108" s="33">
        <f t="shared" si="79"/>
        <v>6</v>
      </c>
      <c r="CX108" s="83" t="str">
        <f t="shared" si="80"/>
        <v>Geomatiker 6</v>
      </c>
      <c r="CY108" s="125">
        <v>733</v>
      </c>
      <c r="CZ108" s="33">
        <f>VLOOKUP($CY108,Funktionsbezeichnungen,3,0)</f>
        <v>6</v>
      </c>
      <c r="DA108" s="83" t="str">
        <f>VLOOKUP($CY108,Funktionsbezeichnungen,2,0)</f>
        <v>Konstrukteur 6 / -planer 6 / Gruppenchef 6</v>
      </c>
      <c r="DB108" s="125"/>
      <c r="DC108" s="33"/>
      <c r="DD108" s="83"/>
      <c r="DE108" s="125"/>
      <c r="DF108" s="33"/>
      <c r="DG108" s="83"/>
      <c r="DH108" s="125"/>
      <c r="DI108" s="33"/>
      <c r="DJ108" s="83"/>
      <c r="DK108" s="20"/>
      <c r="DL108" s="125"/>
      <c r="DM108" s="33"/>
      <c r="DN108" s="83"/>
      <c r="DS108" s="19">
        <f>+CU108</f>
        <v>9664</v>
      </c>
      <c r="DT108" s="153">
        <v>6</v>
      </c>
      <c r="DU108" s="19">
        <v>0</v>
      </c>
      <c r="DV108" s="19" t="s">
        <v>965</v>
      </c>
      <c r="EX108" s="154">
        <v>9726</v>
      </c>
      <c r="EY108" s="19" t="s">
        <v>147</v>
      </c>
    </row>
    <row r="109" spans="1:155" s="19" customFormat="1" x14ac:dyDescent="0.2">
      <c r="A109" s="53">
        <v>0</v>
      </c>
      <c r="B109" s="53"/>
      <c r="C109" s="53">
        <f>IF(Z109&gt;=10,1,0)</f>
        <v>1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1303</v>
      </c>
      <c r="P109" s="15" t="s">
        <v>499</v>
      </c>
      <c r="Q109" s="15">
        <v>105</v>
      </c>
      <c r="R109" s="42"/>
      <c r="S109" s="20" t="s">
        <v>250</v>
      </c>
      <c r="T109" s="21">
        <v>1987</v>
      </c>
      <c r="U109" s="28" t="s">
        <v>235</v>
      </c>
      <c r="V109" s="21">
        <v>2007</v>
      </c>
      <c r="W109" s="25"/>
      <c r="X109" s="21"/>
      <c r="Y109" s="25"/>
      <c r="Z109" s="21">
        <f>$AD$3-V109</f>
        <v>11</v>
      </c>
      <c r="AA109" s="25" t="s">
        <v>129</v>
      </c>
      <c r="AB109" s="118" t="s">
        <v>121</v>
      </c>
      <c r="AC109" s="21"/>
      <c r="AE109" s="90" t="s">
        <v>378</v>
      </c>
      <c r="AF109" s="82"/>
      <c r="CO109" s="262" t="str">
        <f t="shared" si="63"/>
        <v>anders</v>
      </c>
      <c r="CP109" s="19" t="str">
        <f>+S109</f>
        <v>Wernli Sebastian</v>
      </c>
      <c r="CR109" s="19">
        <f>+Z109</f>
        <v>11</v>
      </c>
      <c r="CS109" s="19" t="str">
        <f>+AB109</f>
        <v>D</v>
      </c>
      <c r="CT109" s="260" t="str">
        <f t="shared" si="81"/>
        <v>E</v>
      </c>
      <c r="CU109" s="154">
        <v>9687</v>
      </c>
      <c r="CV109" s="125">
        <v>741</v>
      </c>
      <c r="CW109" s="33">
        <f t="shared" si="79"/>
        <v>7</v>
      </c>
      <c r="CX109" s="83" t="str">
        <f t="shared" si="80"/>
        <v>Konstrukteur 7 / Fachplaner 7 / Gruppenchef 7</v>
      </c>
      <c r="CY109" s="125">
        <v>733</v>
      </c>
      <c r="CZ109" s="33">
        <f>VLOOKUP($CY109,Funktionsbezeichnungen,3,0)</f>
        <v>6</v>
      </c>
      <c r="DA109" s="83" t="str">
        <f>VLOOKUP($CY109,Funktionsbezeichnungen,2,0)</f>
        <v>Konstrukteur 6 / -planer 6 / Gruppenchef 6</v>
      </c>
      <c r="DB109" s="125">
        <v>733</v>
      </c>
      <c r="DC109" s="33">
        <f>VLOOKUP($DB109,Funktionsbezeichnungen,3,0)</f>
        <v>6</v>
      </c>
      <c r="DD109" s="83" t="str">
        <f>VLOOKUP($DB109,Funktionsbezeichnungen,2,0)</f>
        <v>Konstrukteur 6 / -planer 6 / Gruppenchef 6</v>
      </c>
      <c r="DE109" s="125">
        <v>732</v>
      </c>
      <c r="DF109" s="33">
        <f>VLOOKUP($DE109,Funktionsbezeichnungen,3,0)</f>
        <v>5</v>
      </c>
      <c r="DG109" s="83" t="str">
        <f>VLOOKUP($DE109,Funktionsbezeichnungen,2,0)</f>
        <v>Konstrukteur 5 / -planer 5</v>
      </c>
      <c r="DH109" s="125">
        <v>732</v>
      </c>
      <c r="DI109" s="33">
        <f>VLOOKUP($DH109,Funktionsbezeichnungen,3,0)</f>
        <v>5</v>
      </c>
      <c r="DJ109" s="83" t="str">
        <f>VLOOKUP($DH109,Funktionsbezeichnungen,2,0)</f>
        <v>Konstrukteur 5 / -planer 5</v>
      </c>
      <c r="DK109" s="20"/>
      <c r="DL109" s="33">
        <v>732</v>
      </c>
      <c r="DM109" s="33">
        <f>VLOOKUP($DL109,Funktionsbezeichnungen,3,0)</f>
        <v>5</v>
      </c>
      <c r="DN109" s="83" t="str">
        <f>VLOOKUP($DL109,Funktionsbezeichnungen,2,0)</f>
        <v>Konstrukteur 5 / -planer 5</v>
      </c>
      <c r="DS109" s="19">
        <f>+CU109</f>
        <v>9687</v>
      </c>
      <c r="DT109" s="153">
        <v>6</v>
      </c>
      <c r="DU109" s="19">
        <v>0</v>
      </c>
      <c r="DV109" s="19" t="s">
        <v>964</v>
      </c>
      <c r="EX109" s="222">
        <v>9740</v>
      </c>
      <c r="EY109" s="19" t="s">
        <v>149</v>
      </c>
    </row>
    <row r="110" spans="1:155" s="19" customFormat="1" ht="27" x14ac:dyDescent="0.2">
      <c r="A110" s="218">
        <v>0</v>
      </c>
      <c r="B110" s="218"/>
      <c r="C110" s="218">
        <f>IF(Z110&gt;=10,1,0)</f>
        <v>0</v>
      </c>
      <c r="D110" s="219"/>
      <c r="E110" s="219">
        <v>1</v>
      </c>
      <c r="F110" s="220"/>
      <c r="G110" s="221"/>
      <c r="H110" s="221"/>
      <c r="I110" s="220"/>
      <c r="J110" s="221">
        <v>1</v>
      </c>
      <c r="K110" s="220"/>
      <c r="L110" s="220"/>
      <c r="M110" s="220"/>
      <c r="N110" s="211"/>
      <c r="O110" s="215" t="s">
        <v>1301</v>
      </c>
      <c r="P110" s="212" t="s">
        <v>1200</v>
      </c>
      <c r="Q110" s="15">
        <v>106</v>
      </c>
      <c r="R110" s="213"/>
      <c r="S110" s="20" t="s">
        <v>1201</v>
      </c>
      <c r="T110" s="118">
        <v>1985</v>
      </c>
      <c r="U110" s="120" t="s">
        <v>1202</v>
      </c>
      <c r="V110" s="118">
        <v>2009</v>
      </c>
      <c r="W110" s="214"/>
      <c r="X110" s="118"/>
      <c r="Y110" s="214"/>
      <c r="Z110" s="118">
        <f>$AD$3-V110</f>
        <v>9</v>
      </c>
      <c r="AA110" s="120" t="s">
        <v>129</v>
      </c>
      <c r="AB110" s="118" t="s">
        <v>121</v>
      </c>
      <c r="AC110" s="118"/>
      <c r="AD110" s="210"/>
      <c r="AE110" s="217" t="s">
        <v>377</v>
      </c>
      <c r="AF110" s="82"/>
      <c r="CO110" s="262" t="str">
        <f t="shared" si="63"/>
        <v>anders</v>
      </c>
      <c r="CP110" s="192" t="str">
        <f>+S110</f>
        <v>Grabherr Mathieu</v>
      </c>
      <c r="CR110" s="19">
        <f>+Z110</f>
        <v>9</v>
      </c>
      <c r="CS110" s="19" t="str">
        <f>+AB110</f>
        <v>D</v>
      </c>
      <c r="CT110" s="260" t="str">
        <f t="shared" si="81"/>
        <v>E</v>
      </c>
      <c r="CU110" s="222">
        <v>5641</v>
      </c>
      <c r="CV110" s="125">
        <v>741</v>
      </c>
      <c r="CW110" s="33">
        <f t="shared" si="79"/>
        <v>7</v>
      </c>
      <c r="CX110" s="83" t="str">
        <f t="shared" si="80"/>
        <v>Konstrukteur 7 / Fachplaner 7 / Gruppenchef 7</v>
      </c>
      <c r="CY110" s="125"/>
      <c r="CZ110" s="33"/>
      <c r="DA110" s="83"/>
      <c r="DB110" s="125"/>
      <c r="DC110" s="33"/>
      <c r="DD110" s="83"/>
      <c r="DE110" s="125"/>
      <c r="DF110" s="33"/>
      <c r="DG110" s="83"/>
      <c r="DH110" s="33"/>
      <c r="DI110" s="33"/>
      <c r="DJ110" s="83"/>
      <c r="DL110" s="33"/>
      <c r="DM110" s="33"/>
      <c r="DN110" s="83"/>
      <c r="DS110" s="19">
        <f>+CU110</f>
        <v>5641</v>
      </c>
      <c r="DT110" s="153">
        <v>6</v>
      </c>
      <c r="DU110" s="19">
        <v>0</v>
      </c>
      <c r="DV110" s="19" t="s">
        <v>965</v>
      </c>
      <c r="EX110" s="154">
        <v>6753</v>
      </c>
      <c r="EY110" s="19" t="s">
        <v>105</v>
      </c>
    </row>
    <row r="111" spans="1:155" s="19" customFormat="1" ht="15.75" x14ac:dyDescent="0.2">
      <c r="A111" s="53">
        <v>0</v>
      </c>
      <c r="B111" s="53">
        <v>1</v>
      </c>
      <c r="C111" s="53">
        <f>IF(Z111&gt;=10,1,0)</f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905</v>
      </c>
      <c r="Q111" s="15">
        <v>107</v>
      </c>
      <c r="R111" s="42"/>
      <c r="S111" s="20" t="s">
        <v>906</v>
      </c>
      <c r="T111" s="21">
        <v>1990</v>
      </c>
      <c r="U111" s="28" t="s">
        <v>239</v>
      </c>
      <c r="V111" s="21">
        <v>2012</v>
      </c>
      <c r="W111" s="25" t="s">
        <v>1290</v>
      </c>
      <c r="X111" s="21">
        <v>2016</v>
      </c>
      <c r="Y111" s="25"/>
      <c r="Z111" s="21">
        <f>$AD$3-V111</f>
        <v>6</v>
      </c>
      <c r="AA111" s="25" t="s">
        <v>1291</v>
      </c>
      <c r="AB111" s="21" t="s">
        <v>1289</v>
      </c>
      <c r="AC111" s="21"/>
      <c r="AE111" s="90" t="s">
        <v>1211</v>
      </c>
      <c r="AF111" s="82"/>
      <c r="CO111" s="262" t="str">
        <f t="shared" si="63"/>
        <v>anders</v>
      </c>
      <c r="CP111" s="19" t="str">
        <f>+S111</f>
        <v>Zymeri Shaha</v>
      </c>
      <c r="CR111" s="19">
        <f>+Z111</f>
        <v>6</v>
      </c>
      <c r="CS111" s="19" t="str">
        <f>+AB111</f>
        <v xml:space="preserve"> D/E 4)</v>
      </c>
      <c r="CT111" s="260" t="str">
        <f t="shared" si="81"/>
        <v>F</v>
      </c>
      <c r="CU111" s="154">
        <v>9733</v>
      </c>
      <c r="CV111" s="125">
        <v>771</v>
      </c>
      <c r="CW111" s="33">
        <f t="shared" si="79"/>
        <v>7</v>
      </c>
      <c r="CX111" s="83" t="str">
        <f t="shared" si="80"/>
        <v>Projektingenieur 7 (Bau)</v>
      </c>
      <c r="CY111" s="125">
        <v>732</v>
      </c>
      <c r="CZ111" s="33">
        <f>VLOOKUP($CY111,Funktionsbezeichnungen,3,0)</f>
        <v>5</v>
      </c>
      <c r="DA111" s="83" t="str">
        <f>VLOOKUP($CY111,Funktionsbezeichnungen,2,0)</f>
        <v>Konstrukteur 5 / -planer 5</v>
      </c>
      <c r="DB111" s="125">
        <v>731</v>
      </c>
      <c r="DC111" s="33">
        <f>VLOOKUP($DB111,Funktionsbezeichnungen,3,0)</f>
        <v>4</v>
      </c>
      <c r="DD111" s="83" t="str">
        <f>VLOOKUP($DB111,Funktionsbezeichnungen,2,0)</f>
        <v>Konstrukteur 4 / -planer 4</v>
      </c>
      <c r="DE111" s="125"/>
      <c r="DF111" s="33"/>
      <c r="DG111" s="83"/>
      <c r="DH111" s="125"/>
      <c r="DI111" s="33"/>
      <c r="DJ111" s="83"/>
      <c r="DK111" s="20"/>
      <c r="DL111" s="33">
        <v>731</v>
      </c>
      <c r="DM111" s="33">
        <f>VLOOKUP($DL111,Funktionsbezeichnungen,3,0)</f>
        <v>4</v>
      </c>
      <c r="DN111" s="83" t="str">
        <f>VLOOKUP($DL111,Funktionsbezeichnungen,2,0)</f>
        <v>Konstrukteur 4 / -planer 4</v>
      </c>
      <c r="DS111" s="19">
        <f>+CU111</f>
        <v>9733</v>
      </c>
      <c r="DT111" s="153">
        <v>7</v>
      </c>
      <c r="DU111" s="19">
        <v>0</v>
      </c>
      <c r="DV111" s="19" t="s">
        <v>964</v>
      </c>
      <c r="EX111" s="154">
        <v>4245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64"/>
        <v>1</v>
      </c>
      <c r="D112" s="55"/>
      <c r="E112" s="55"/>
      <c r="F112" s="56"/>
      <c r="G112" s="54"/>
      <c r="H112" s="54"/>
      <c r="I112" s="56">
        <v>1</v>
      </c>
      <c r="J112" s="54"/>
      <c r="K112" s="56"/>
      <c r="L112" s="56"/>
      <c r="M112" s="56"/>
      <c r="N112" s="58"/>
      <c r="O112" s="52" t="s">
        <v>358</v>
      </c>
      <c r="P112" s="15" t="s">
        <v>652</v>
      </c>
      <c r="Q112" s="15">
        <v>108</v>
      </c>
      <c r="R112" s="16"/>
      <c r="S112" s="20" t="s">
        <v>651</v>
      </c>
      <c r="T112" s="21">
        <v>1967</v>
      </c>
      <c r="U112" s="28" t="s">
        <v>653</v>
      </c>
      <c r="V112" s="21">
        <v>1988</v>
      </c>
      <c r="W112" s="25"/>
      <c r="X112" s="21"/>
      <c r="Y112" s="28"/>
      <c r="Z112" s="21">
        <f t="shared" si="65"/>
        <v>30</v>
      </c>
      <c r="AA112" s="25" t="s">
        <v>653</v>
      </c>
      <c r="AB112" s="21" t="s">
        <v>142</v>
      </c>
      <c r="AC112" s="21"/>
      <c r="AE112" s="187" t="s">
        <v>378</v>
      </c>
      <c r="AF112" s="82"/>
      <c r="CO112" s="19" t="str">
        <f t="shared" si="63"/>
        <v/>
      </c>
      <c r="CP112" s="19" t="str">
        <f t="shared" si="66"/>
        <v>Dettwiler Markus</v>
      </c>
      <c r="CR112" s="19">
        <f t="shared" si="67"/>
        <v>30</v>
      </c>
      <c r="CS112" s="19" t="str">
        <f t="shared" si="68"/>
        <v>E</v>
      </c>
      <c r="CT112" s="260" t="str">
        <f t="shared" si="81"/>
        <v>E</v>
      </c>
      <c r="CU112" s="154">
        <v>5639</v>
      </c>
      <c r="CV112" s="125">
        <v>741</v>
      </c>
      <c r="CW112" s="33">
        <f t="shared" si="79"/>
        <v>7</v>
      </c>
      <c r="CX112" s="83" t="str">
        <f t="shared" si="80"/>
        <v>Konstrukteur 7 / Fachplaner 7 / Gruppenchef 7</v>
      </c>
      <c r="CY112" s="125">
        <v>741</v>
      </c>
      <c r="CZ112" s="33">
        <f t="shared" si="77"/>
        <v>7</v>
      </c>
      <c r="DA112" s="83" t="str">
        <f t="shared" si="78"/>
        <v>Konstrukteur 7 / Fachplaner 7 / Gruppenchef 7</v>
      </c>
      <c r="DB112" s="125">
        <v>741</v>
      </c>
      <c r="DC112" s="33">
        <f t="shared" ref="DC112:DC135" si="82">VLOOKUP($DB112,Funktionsbezeichnungen,3,0)</f>
        <v>7</v>
      </c>
      <c r="DD112" s="83" t="str">
        <f t="shared" ref="DD112:DD135" si="83">VLOOKUP($DB112,Funktionsbezeichnungen,2,0)</f>
        <v>Konstrukteur 7 / Fachplaner 7 / Gruppenchef 7</v>
      </c>
      <c r="DE112" s="125">
        <v>741</v>
      </c>
      <c r="DF112" s="33">
        <f t="shared" si="71"/>
        <v>7</v>
      </c>
      <c r="DG112" s="83" t="str">
        <f t="shared" si="72"/>
        <v>Konstrukteur 7 / Fachplaner 7 / Gruppenchef 7</v>
      </c>
      <c r="DH112" s="125">
        <v>741</v>
      </c>
      <c r="DI112" s="33">
        <f t="shared" si="73"/>
        <v>7</v>
      </c>
      <c r="DJ112" s="83" t="str">
        <f t="shared" si="74"/>
        <v>Konstrukteur 7 / Fachplaner 7 / Gruppenchef 7</v>
      </c>
      <c r="DK112" s="20"/>
      <c r="DL112" s="125">
        <v>741</v>
      </c>
      <c r="DM112" s="33">
        <f t="shared" si="75"/>
        <v>7</v>
      </c>
      <c r="DN112" s="83" t="str">
        <f t="shared" si="76"/>
        <v>Konstrukteur 7 / Fachplaner 7 / Gruppenchef 7</v>
      </c>
      <c r="DS112" s="19">
        <f t="shared" si="69"/>
        <v>5639</v>
      </c>
      <c r="DT112" s="153">
        <v>6</v>
      </c>
      <c r="DU112" s="19">
        <v>0</v>
      </c>
      <c r="DV112" s="19" t="s">
        <v>965</v>
      </c>
      <c r="EX112" s="154">
        <v>4266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64"/>
        <v>1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556</v>
      </c>
      <c r="Q113" s="15">
        <v>109</v>
      </c>
      <c r="R113" s="42"/>
      <c r="S113" s="20" t="s">
        <v>557</v>
      </c>
      <c r="T113" s="21">
        <v>1987</v>
      </c>
      <c r="U113" s="28" t="s">
        <v>235</v>
      </c>
      <c r="V113" s="21">
        <v>2008</v>
      </c>
      <c r="W113" s="25"/>
      <c r="X113" s="21"/>
      <c r="Y113" s="25"/>
      <c r="Z113" s="21">
        <f t="shared" si="65"/>
        <v>10</v>
      </c>
      <c r="AA113" s="25" t="s">
        <v>235</v>
      </c>
      <c r="AB113" s="21" t="s">
        <v>142</v>
      </c>
      <c r="AC113" s="21"/>
      <c r="AE113" s="90" t="s">
        <v>378</v>
      </c>
      <c r="AF113" s="82"/>
      <c r="CO113" s="19" t="str">
        <f t="shared" si="63"/>
        <v/>
      </c>
      <c r="CP113" s="19" t="str">
        <f t="shared" si="66"/>
        <v>Breiter Michael</v>
      </c>
      <c r="CR113" s="19">
        <f t="shared" si="67"/>
        <v>10</v>
      </c>
      <c r="CS113" s="19" t="str">
        <f t="shared" si="68"/>
        <v>E</v>
      </c>
      <c r="CT113" s="260" t="str">
        <f t="shared" si="81"/>
        <v>E</v>
      </c>
      <c r="CU113" s="154">
        <v>7702</v>
      </c>
      <c r="CV113" s="125">
        <v>733</v>
      </c>
      <c r="CW113" s="33">
        <f t="shared" si="79"/>
        <v>6</v>
      </c>
      <c r="CX113" s="83" t="str">
        <f t="shared" si="80"/>
        <v>Konstrukteur 6 / -planer 6 / Gruppenchef 6</v>
      </c>
      <c r="CY113" s="125">
        <v>733</v>
      </c>
      <c r="CZ113" s="33">
        <f t="shared" si="77"/>
        <v>6</v>
      </c>
      <c r="DA113" s="83" t="str">
        <f t="shared" si="78"/>
        <v>Konstrukteur 6 / -planer 6 / Gruppenchef 6</v>
      </c>
      <c r="DB113" s="125"/>
      <c r="DC113" s="33"/>
      <c r="DD113" s="83"/>
      <c r="DE113" s="125">
        <v>732</v>
      </c>
      <c r="DF113" s="33">
        <f>VLOOKUP($DE113,Funktionsbezeichnungen,3,0)</f>
        <v>5</v>
      </c>
      <c r="DG113" s="83" t="str">
        <f>VLOOKUP($DE113,Funktionsbezeichnungen,2,0)</f>
        <v>Konstrukteur 5 / -planer 5</v>
      </c>
      <c r="DH113" s="33">
        <v>732</v>
      </c>
      <c r="DI113" s="33">
        <f>VLOOKUP($DH113,Funktionsbezeichnungen,3,0)</f>
        <v>5</v>
      </c>
      <c r="DJ113" s="83" t="str">
        <f>VLOOKUP($DH113,Funktionsbezeichnungen,2,0)</f>
        <v>Konstrukteur 5 / -planer 5</v>
      </c>
      <c r="DL113" s="33">
        <v>732</v>
      </c>
      <c r="DM113" s="33">
        <f t="shared" ref="DM113:DM133" si="84">VLOOKUP($DL113,Funktionsbezeichnungen,3,0)</f>
        <v>5</v>
      </c>
      <c r="DN113" s="83" t="str">
        <f t="shared" ref="DN113:DN133" si="85">VLOOKUP($DL113,Funktionsbezeichnungen,2,0)</f>
        <v>Konstrukteur 5 / -planer 5</v>
      </c>
      <c r="DS113" s="19">
        <f t="shared" si="69"/>
        <v>7702</v>
      </c>
      <c r="DT113" s="153">
        <v>6</v>
      </c>
      <c r="DU113" s="19">
        <v>0</v>
      </c>
      <c r="DV113" s="19" t="s">
        <v>964</v>
      </c>
      <c r="EX113" s="154">
        <v>4216</v>
      </c>
      <c r="EY113" s="19" t="s">
        <v>121</v>
      </c>
    </row>
    <row r="114" spans="1:155" s="19" customFormat="1" x14ac:dyDescent="0.2">
      <c r="A114" s="53">
        <v>0</v>
      </c>
      <c r="B114" s="53"/>
      <c r="C114" s="53">
        <f t="shared" si="64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1140</v>
      </c>
      <c r="P114" s="15" t="s">
        <v>524</v>
      </c>
      <c r="Q114" s="15">
        <v>110</v>
      </c>
      <c r="R114" s="42"/>
      <c r="S114" s="20" t="s">
        <v>283</v>
      </c>
      <c r="T114" s="21">
        <v>1988</v>
      </c>
      <c r="U114" s="28" t="s">
        <v>235</v>
      </c>
      <c r="V114" s="21">
        <v>2010</v>
      </c>
      <c r="W114" s="25"/>
      <c r="X114" s="21"/>
      <c r="Y114" s="25"/>
      <c r="Z114" s="21">
        <f t="shared" si="65"/>
        <v>8</v>
      </c>
      <c r="AA114" s="25" t="s">
        <v>235</v>
      </c>
      <c r="AB114" s="21" t="s">
        <v>142</v>
      </c>
      <c r="AC114" s="21"/>
      <c r="AE114" s="90" t="s">
        <v>378</v>
      </c>
      <c r="AF114" s="82"/>
      <c r="CO114" s="19" t="str">
        <f t="shared" si="63"/>
        <v/>
      </c>
      <c r="CP114" s="19" t="str">
        <f t="shared" si="66"/>
        <v>Niederberger Benjamin</v>
      </c>
      <c r="CR114" s="19">
        <f t="shared" si="67"/>
        <v>8</v>
      </c>
      <c r="CS114" s="19" t="str">
        <f t="shared" si="68"/>
        <v>E</v>
      </c>
      <c r="CT114" s="260" t="str">
        <f t="shared" si="81"/>
        <v>E</v>
      </c>
      <c r="CU114" s="154">
        <v>9701</v>
      </c>
      <c r="CV114" s="125">
        <v>733</v>
      </c>
      <c r="CW114" s="33">
        <f t="shared" si="79"/>
        <v>6</v>
      </c>
      <c r="CX114" s="83" t="str">
        <f t="shared" si="80"/>
        <v>Konstrukteur 6 / -planer 6 / Gruppenchef 6</v>
      </c>
      <c r="CY114" s="125">
        <v>733</v>
      </c>
      <c r="CZ114" s="33">
        <f t="shared" si="77"/>
        <v>6</v>
      </c>
      <c r="DA114" s="83" t="str">
        <f t="shared" si="78"/>
        <v>Konstrukteur 6 / -planer 6 / Gruppenchef 6</v>
      </c>
      <c r="DB114" s="125">
        <v>732</v>
      </c>
      <c r="DC114" s="33">
        <f t="shared" si="82"/>
        <v>5</v>
      </c>
      <c r="DD114" s="83" t="str">
        <f t="shared" si="83"/>
        <v>Konstrukteur 5 / -planer 5</v>
      </c>
      <c r="DE114" s="125">
        <v>731</v>
      </c>
      <c r="DF114" s="33">
        <f t="shared" ref="DF114:DF133" si="86">VLOOKUP($DE114,Funktionsbezeichnungen,3,0)</f>
        <v>4</v>
      </c>
      <c r="DG114" s="83" t="str">
        <f t="shared" ref="DG114:DG133" si="87">VLOOKUP($DE114,Funktionsbezeichnungen,2,0)</f>
        <v>Konstrukteur 4 / -planer 4</v>
      </c>
      <c r="DH114" s="125">
        <v>731</v>
      </c>
      <c r="DI114" s="33">
        <f t="shared" si="73"/>
        <v>4</v>
      </c>
      <c r="DJ114" s="83" t="str">
        <f t="shared" si="74"/>
        <v>Konstrukteur 4 / -planer 4</v>
      </c>
      <c r="DK114" s="20"/>
      <c r="DL114" s="33">
        <v>731</v>
      </c>
      <c r="DM114" s="33">
        <f t="shared" si="84"/>
        <v>4</v>
      </c>
      <c r="DN114" s="83" t="str">
        <f t="shared" si="85"/>
        <v>Konstrukteur 4 / -planer 4</v>
      </c>
      <c r="DS114" s="19">
        <f t="shared" si="69"/>
        <v>9701</v>
      </c>
      <c r="DT114" s="153">
        <v>6</v>
      </c>
      <c r="DU114" s="19">
        <v>0</v>
      </c>
      <c r="DV114" s="19" t="s">
        <v>964</v>
      </c>
      <c r="EX114" s="154">
        <v>4320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64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si="65"/>
        <v>5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19" t="str">
        <f t="shared" si="63"/>
        <v/>
      </c>
      <c r="CP115" s="19" t="str">
        <f t="shared" si="66"/>
        <v>Schär Cedric</v>
      </c>
      <c r="CR115" s="19">
        <f t="shared" si="67"/>
        <v>5</v>
      </c>
      <c r="CS115" s="19" t="str">
        <f t="shared" si="68"/>
        <v>F</v>
      </c>
      <c r="CT115" s="260" t="str">
        <f t="shared" si="81"/>
        <v>F</v>
      </c>
      <c r="CU115" s="154">
        <v>9715</v>
      </c>
      <c r="CV115" s="125">
        <v>732</v>
      </c>
      <c r="CW115" s="33">
        <f t="shared" si="79"/>
        <v>5</v>
      </c>
      <c r="CX115" s="83" t="str">
        <f t="shared" si="80"/>
        <v>Konstrukteur 5 / -planer 5</v>
      </c>
      <c r="CY115" s="125">
        <v>732</v>
      </c>
      <c r="CZ115" s="33">
        <f t="shared" si="77"/>
        <v>5</v>
      </c>
      <c r="DA115" s="83" t="str">
        <f t="shared" si="78"/>
        <v>Konstrukteur 5 / -planer 5</v>
      </c>
      <c r="DB115" s="125">
        <v>731</v>
      </c>
      <c r="DC115" s="33">
        <f t="shared" si="82"/>
        <v>4</v>
      </c>
      <c r="DD115" s="83" t="str">
        <f t="shared" si="83"/>
        <v>Konstrukteur 4 / -planer 4</v>
      </c>
      <c r="DE115" s="125"/>
      <c r="DF115" s="33"/>
      <c r="DG115" s="83"/>
      <c r="DH115" s="125"/>
      <c r="DI115" s="33"/>
      <c r="DJ115" s="83"/>
      <c r="DK115" s="20"/>
      <c r="DL115" s="33">
        <v>731</v>
      </c>
      <c r="DM115" s="33">
        <f t="shared" si="84"/>
        <v>4</v>
      </c>
      <c r="DN115" s="83" t="str">
        <f t="shared" si="85"/>
        <v>Konstrukteur 4 / -planer 4</v>
      </c>
      <c r="DS115" s="19">
        <f t="shared" si="69"/>
        <v>9715</v>
      </c>
      <c r="DT115" s="153">
        <v>6</v>
      </c>
      <c r="DU115" s="19">
        <v>0</v>
      </c>
      <c r="DV115" s="19" t="s">
        <v>964</v>
      </c>
      <c r="EX115" s="154">
        <v>5581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64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65"/>
        <v>2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str">
        <f t="shared" si="63"/>
        <v>anders</v>
      </c>
      <c r="CP116" s="192" t="str">
        <f t="shared" si="66"/>
        <v>Boschung Jan</v>
      </c>
      <c r="CR116" s="19">
        <f t="shared" si="67"/>
        <v>2</v>
      </c>
      <c r="CS116" s="19" t="str">
        <f t="shared" si="68"/>
        <v>F</v>
      </c>
      <c r="CT116" s="260" t="str">
        <f t="shared" si="81"/>
        <v>G</v>
      </c>
      <c r="CU116" s="154">
        <v>9740</v>
      </c>
      <c r="CV116" s="125">
        <v>731</v>
      </c>
      <c r="CW116" s="33">
        <f t="shared" si="79"/>
        <v>4</v>
      </c>
      <c r="CX116" s="83" t="str">
        <f t="shared" si="80"/>
        <v>Konstrukteur 4 / -planer 4</v>
      </c>
      <c r="CY116" s="125"/>
      <c r="CZ116" s="33"/>
      <c r="DA116" s="83" t="e">
        <f t="shared" ref="DA116:DA143" si="88">VLOOKUP($CY116,Funktionsbezeichnungen,2,0)</f>
        <v>#N/A</v>
      </c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9"/>
        <v>9740</v>
      </c>
      <c r="DT116" s="153">
        <v>8</v>
      </c>
      <c r="DU116" s="19">
        <v>0</v>
      </c>
      <c r="DV116" s="185" t="s">
        <v>976</v>
      </c>
      <c r="EX116" s="154">
        <v>4352</v>
      </c>
      <c r="EY116" s="19" t="s">
        <v>121</v>
      </c>
    </row>
    <row r="117" spans="1:155" s="19" customFormat="1" x14ac:dyDescent="0.2">
      <c r="A117" s="53">
        <v>0</v>
      </c>
      <c r="B117" s="53"/>
      <c r="C117" s="53">
        <f t="shared" si="64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65"/>
        <v>1</v>
      </c>
      <c r="AA117" s="25" t="s">
        <v>235</v>
      </c>
      <c r="AB117" s="21" t="s">
        <v>147</v>
      </c>
      <c r="AC117" s="21"/>
      <c r="AE117" s="90" t="s">
        <v>378</v>
      </c>
      <c r="AF117" s="82"/>
      <c r="CO117" s="262" t="e">
        <f t="shared" si="63"/>
        <v>#N/A</v>
      </c>
      <c r="CP117" s="192" t="str">
        <f t="shared" si="66"/>
        <v>Stucki Tizian</v>
      </c>
      <c r="CR117" s="19">
        <f t="shared" si="67"/>
        <v>1</v>
      </c>
      <c r="CS117" s="19" t="str">
        <f t="shared" si="68"/>
        <v>F</v>
      </c>
      <c r="CT117" s="260" t="e">
        <f t="shared" si="81"/>
        <v>#N/A</v>
      </c>
      <c r="CU117" s="222">
        <v>9743</v>
      </c>
      <c r="CV117" s="125">
        <v>731</v>
      </c>
      <c r="CW117" s="33">
        <f t="shared" si="79"/>
        <v>4</v>
      </c>
      <c r="CX117" s="83" t="str">
        <f t="shared" si="80"/>
        <v>Konstrukteur 4 / -planer 4</v>
      </c>
      <c r="CY117" s="125"/>
      <c r="CZ117" s="33"/>
      <c r="DA117" s="83"/>
      <c r="DB117" s="125"/>
      <c r="DC117" s="33"/>
      <c r="DD117" s="83"/>
      <c r="DE117" s="125"/>
      <c r="DF117" s="33"/>
      <c r="DG117" s="83"/>
      <c r="DH117" s="125"/>
      <c r="DI117" s="33"/>
      <c r="DJ117" s="83"/>
      <c r="DK117" s="20"/>
      <c r="DL117" s="33"/>
      <c r="DM117" s="33"/>
      <c r="DN117" s="83"/>
      <c r="DS117" s="19">
        <f t="shared" si="69"/>
        <v>9743</v>
      </c>
      <c r="DT117" s="153">
        <v>8</v>
      </c>
      <c r="DU117" s="19">
        <v>0</v>
      </c>
      <c r="DV117" s="185" t="s">
        <v>976</v>
      </c>
      <c r="EX117" s="154">
        <v>5604</v>
      </c>
      <c r="EY117" s="19" t="s">
        <v>121</v>
      </c>
    </row>
    <row r="118" spans="1:155" s="19" customFormat="1" ht="40.5" x14ac:dyDescent="0.2">
      <c r="A118" s="53">
        <v>0</v>
      </c>
      <c r="B118" s="53"/>
      <c r="C118" s="53">
        <f t="shared" si="64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119" t="s">
        <v>157</v>
      </c>
      <c r="T118" s="118">
        <v>1976</v>
      </c>
      <c r="U118" s="119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65"/>
        <v>16</v>
      </c>
      <c r="AA118" s="120" t="s">
        <v>694</v>
      </c>
      <c r="AB118" s="118" t="s">
        <v>105</v>
      </c>
      <c r="AC118" s="21"/>
      <c r="AE118" s="90" t="s">
        <v>455</v>
      </c>
      <c r="AF118" s="82"/>
      <c r="CO118" s="19" t="str">
        <f t="shared" si="63"/>
        <v/>
      </c>
      <c r="CP118" s="19" t="str">
        <f t="shared" si="66"/>
        <v>Kiefer Patrick</v>
      </c>
      <c r="CR118" s="19">
        <f t="shared" si="67"/>
        <v>16</v>
      </c>
      <c r="CS118" s="19" t="str">
        <f t="shared" si="68"/>
        <v>C</v>
      </c>
      <c r="CT118" s="260" t="str">
        <f t="shared" si="81"/>
        <v>C</v>
      </c>
      <c r="CU118" s="154">
        <v>6753</v>
      </c>
      <c r="CV118" s="125">
        <v>223</v>
      </c>
      <c r="CW118" s="33">
        <f t="shared" si="79"/>
        <v>10</v>
      </c>
      <c r="CX118" s="83" t="str">
        <f t="shared" si="80"/>
        <v>Finanz-Fachspezialist / Controller 10</v>
      </c>
      <c r="CY118" s="125">
        <v>223</v>
      </c>
      <c r="CZ118" s="33">
        <f t="shared" ref="CZ118:CZ143" si="89">VLOOKUP($CY118,Funktionsbezeichnungen,3,0)</f>
        <v>10</v>
      </c>
      <c r="DA118" s="83" t="str">
        <f t="shared" si="88"/>
        <v>Finanz-Fachspezialist / Controller 10</v>
      </c>
      <c r="DB118" s="125">
        <v>223</v>
      </c>
      <c r="DC118" s="33">
        <f>VLOOKUP($DB118,Funktionsbezeichnungen,3,0)</f>
        <v>10</v>
      </c>
      <c r="DD118" s="83" t="str">
        <f>VLOOKUP($DB118,Funktionsbezeichnungen,2,0)</f>
        <v>Finanz-Fachspezialist / Controller 10</v>
      </c>
      <c r="DE118" s="125">
        <v>223</v>
      </c>
      <c r="DF118" s="33">
        <f>VLOOKUP($DE118,Funktionsbezeichnungen,3,0)</f>
        <v>10</v>
      </c>
      <c r="DG118" s="83" t="str">
        <f>VLOOKUP($DE118,Funktionsbezeichnungen,2,0)</f>
        <v>Finanz-Fachspezialist / Controller 10</v>
      </c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10</v>
      </c>
      <c r="DK118" s="20"/>
      <c r="DL118" s="125">
        <v>223</v>
      </c>
      <c r="DM118" s="33">
        <f>VLOOKUP($DL118,Funktionsbezeichnungen,3,0)</f>
        <v>10</v>
      </c>
      <c r="DN118" s="83" t="str">
        <f>VLOOKUP($DL118,Funktionsbezeichnungen,2,0)</f>
        <v>Finanz-Fachspezialist / Controller 10</v>
      </c>
      <c r="DS118" s="19">
        <f t="shared" si="69"/>
        <v>6753</v>
      </c>
      <c r="DT118" s="153">
        <v>3</v>
      </c>
      <c r="DU118" s="19">
        <v>0</v>
      </c>
      <c r="DV118" s="185" t="s">
        <v>972</v>
      </c>
      <c r="EX118" s="154">
        <v>8655</v>
      </c>
      <c r="EY118" s="19" t="s">
        <v>121</v>
      </c>
    </row>
    <row r="119" spans="1:155" s="19" customFormat="1" x14ac:dyDescent="0.2">
      <c r="A119" s="53">
        <v>0</v>
      </c>
      <c r="B119" s="53">
        <v>1</v>
      </c>
      <c r="C119" s="53">
        <f t="shared" si="64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65"/>
        <v>47</v>
      </c>
      <c r="AA119" s="25" t="s">
        <v>696</v>
      </c>
      <c r="AB119" s="21" t="s">
        <v>121</v>
      </c>
      <c r="AC119" s="21"/>
      <c r="AE119" s="90" t="s">
        <v>1078</v>
      </c>
      <c r="AF119" s="82"/>
      <c r="CO119" s="19" t="str">
        <f t="shared" si="63"/>
        <v/>
      </c>
      <c r="CP119" s="19" t="str">
        <f t="shared" si="66"/>
        <v>Meister Christine</v>
      </c>
      <c r="CR119" s="19">
        <f t="shared" si="67"/>
        <v>47</v>
      </c>
      <c r="CS119" s="19" t="str">
        <f t="shared" si="68"/>
        <v>D</v>
      </c>
      <c r="CT119" s="260" t="str">
        <f t="shared" si="81"/>
        <v>D</v>
      </c>
      <c r="CU119" s="154">
        <v>4245</v>
      </c>
      <c r="CV119" s="125">
        <v>134</v>
      </c>
      <c r="CW119" s="33">
        <f t="shared" ref="CW119:CW143" si="90">VLOOKUP($CV119,Funktionsbezeichnungen,3,0)</f>
        <v>7</v>
      </c>
      <c r="CX119" s="83" t="str">
        <f t="shared" ref="CX119:CX143" si="91">VLOOKUP($CV119,Funktionsbezeichnungen,2,0)</f>
        <v>Kaufmännischer Mitarbeiter 7 / Gruppenchef 7</v>
      </c>
      <c r="CY119" s="125">
        <v>134</v>
      </c>
      <c r="CZ119" s="33">
        <f t="shared" si="89"/>
        <v>7</v>
      </c>
      <c r="DA119" s="83" t="str">
        <f t="shared" si="88"/>
        <v>Kaufmännischer Mitarbeiter 7 / Gruppenchef 7</v>
      </c>
      <c r="DB119" s="125">
        <v>134</v>
      </c>
      <c r="DC119" s="33">
        <f t="shared" si="82"/>
        <v>7</v>
      </c>
      <c r="DD119" s="83" t="str">
        <f t="shared" si="83"/>
        <v>Kaufmännischer Mitarbeiter 7 / Gruppenchef 7</v>
      </c>
      <c r="DE119" s="125">
        <v>134</v>
      </c>
      <c r="DF119" s="33">
        <f t="shared" si="86"/>
        <v>7</v>
      </c>
      <c r="DG119" s="83" t="str">
        <f t="shared" si="87"/>
        <v>Kaufmännischer Mitarbeiter 7 / Gruppenchef 7</v>
      </c>
      <c r="DH119" s="125">
        <v>134</v>
      </c>
      <c r="DI119" s="33">
        <f t="shared" ref="DI119:DI133" si="92">VLOOKUP($DH119,Funktionsbezeichnungen,3,0)</f>
        <v>7</v>
      </c>
      <c r="DJ119" s="83" t="str">
        <f t="shared" ref="DJ119:DJ133" si="93">VLOOKUP($DH119,Funktionsbezeichnungen,2,0)</f>
        <v>Kaufmännischer Mitarbeiter 7 / Gruppenchef 7</v>
      </c>
      <c r="DK119" s="20"/>
      <c r="DL119" s="125">
        <v>134</v>
      </c>
      <c r="DM119" s="33">
        <f t="shared" si="84"/>
        <v>7</v>
      </c>
      <c r="DN119" s="83" t="str">
        <f t="shared" si="85"/>
        <v>Kaufmännischer Mitarbeiter 7 / Gruppenchef 7</v>
      </c>
      <c r="DS119" s="19">
        <f t="shared" si="69"/>
        <v>4245</v>
      </c>
      <c r="DT119" s="153">
        <v>6</v>
      </c>
      <c r="DU119" s="19">
        <v>0</v>
      </c>
      <c r="DV119" s="19" t="s">
        <v>955</v>
      </c>
      <c r="EX119" s="154">
        <v>5637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64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65"/>
        <v>47</v>
      </c>
      <c r="AA120" s="25" t="s">
        <v>209</v>
      </c>
      <c r="AB120" s="21" t="s">
        <v>121</v>
      </c>
      <c r="AC120" s="21"/>
      <c r="AE120" s="90" t="s">
        <v>453</v>
      </c>
      <c r="AF120" s="82"/>
      <c r="CO120" s="19" t="str">
        <f t="shared" si="63"/>
        <v/>
      </c>
      <c r="CP120" s="19" t="str">
        <f t="shared" si="66"/>
        <v>Derezynski Françoise</v>
      </c>
      <c r="CR120" s="19">
        <f t="shared" si="67"/>
        <v>47</v>
      </c>
      <c r="CS120" s="19" t="str">
        <f t="shared" si="68"/>
        <v>D</v>
      </c>
      <c r="CT120" s="260" t="str">
        <f t="shared" si="81"/>
        <v>D</v>
      </c>
      <c r="CU120" s="154">
        <v>4266</v>
      </c>
      <c r="CV120" s="125">
        <v>141</v>
      </c>
      <c r="CW120" s="33">
        <f t="shared" si="90"/>
        <v>8</v>
      </c>
      <c r="CX120" s="83" t="str">
        <f t="shared" si="91"/>
        <v>Kaufmännischer Fachspezialist 8</v>
      </c>
      <c r="CY120" s="125">
        <v>141</v>
      </c>
      <c r="CZ120" s="33">
        <f t="shared" si="89"/>
        <v>8</v>
      </c>
      <c r="DA120" s="83" t="str">
        <f t="shared" si="88"/>
        <v>Kaufmännischer Fachspezialist 8</v>
      </c>
      <c r="DB120" s="125">
        <v>141</v>
      </c>
      <c r="DC120" s="33">
        <f>VLOOKUP($DB120,Funktionsbezeichnungen,3,0)</f>
        <v>8</v>
      </c>
      <c r="DD120" s="83" t="str">
        <f>VLOOKUP($DB120,Funktionsbezeichnungen,2,0)</f>
        <v>Kaufmännischer Fachspezialist 8</v>
      </c>
      <c r="DE120" s="125">
        <v>134</v>
      </c>
      <c r="DF120" s="33">
        <f>VLOOKUP($DE120,Funktionsbezeichnungen,3,0)</f>
        <v>7</v>
      </c>
      <c r="DG120" s="83" t="str">
        <f>VLOOKUP($DE120,Funktionsbezeichnungen,2,0)</f>
        <v>Kaufmännischer Mitarbeiter 7 / Gruppenchef 7</v>
      </c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7 / Gruppenchef 7</v>
      </c>
      <c r="DK120" s="20"/>
      <c r="DL120" s="125">
        <v>134</v>
      </c>
      <c r="DM120" s="33">
        <f>VLOOKUP($DL120,Funktionsbezeichnungen,3,0)</f>
        <v>7</v>
      </c>
      <c r="DN120" s="83" t="str">
        <f>VLOOKUP($DL120,Funktionsbezeichnungen,2,0)</f>
        <v>Kaufmännischer Mitarbeiter 7 / Gruppenchef 7</v>
      </c>
      <c r="DS120" s="19">
        <f t="shared" si="69"/>
        <v>4266</v>
      </c>
      <c r="DT120" s="153">
        <v>6</v>
      </c>
      <c r="DU120" s="19">
        <v>0</v>
      </c>
      <c r="DV120" s="185" t="s">
        <v>955</v>
      </c>
      <c r="EX120" s="154">
        <v>5629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64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65"/>
        <v>41</v>
      </c>
      <c r="AA121" s="25" t="s">
        <v>695</v>
      </c>
      <c r="AB121" s="21" t="s">
        <v>121</v>
      </c>
      <c r="AC121" s="21"/>
      <c r="AE121" s="90" t="s">
        <v>456</v>
      </c>
      <c r="AF121" s="82"/>
      <c r="CO121" s="19" t="str">
        <f t="shared" si="63"/>
        <v/>
      </c>
      <c r="CP121" s="19" t="str">
        <f t="shared" si="66"/>
        <v>Szirt Madeleine</v>
      </c>
      <c r="CR121" s="19">
        <f t="shared" si="67"/>
        <v>41</v>
      </c>
      <c r="CS121" s="19" t="str">
        <f t="shared" si="68"/>
        <v>D</v>
      </c>
      <c r="CT121" s="260" t="str">
        <f t="shared" si="81"/>
        <v>D</v>
      </c>
      <c r="CU121" s="154">
        <v>4216</v>
      </c>
      <c r="CV121" s="125">
        <v>162</v>
      </c>
      <c r="CW121" s="33">
        <f t="shared" si="90"/>
        <v>9</v>
      </c>
      <c r="CX121" s="83" t="str">
        <f t="shared" si="91"/>
        <v>Personal-Fachspezialist 9</v>
      </c>
      <c r="CY121" s="125">
        <v>162</v>
      </c>
      <c r="CZ121" s="33">
        <f t="shared" si="89"/>
        <v>9</v>
      </c>
      <c r="DA121" s="83" t="str">
        <f t="shared" si="88"/>
        <v>Personal-Fachspezialist 9</v>
      </c>
      <c r="DB121" s="125">
        <v>162</v>
      </c>
      <c r="DC121" s="33">
        <f>VLOOKUP($DB121,Funktionsbezeichnungen,3,0)</f>
        <v>9</v>
      </c>
      <c r="DD121" s="83" t="str">
        <f>VLOOKUP($DB121,Funktionsbezeichnungen,2,0)</f>
        <v>Personal-Fachspezialist 9</v>
      </c>
      <c r="DE121" s="125">
        <v>162</v>
      </c>
      <c r="DF121" s="33">
        <f>VLOOKUP($DE121,Funktionsbezeichnungen,3,0)</f>
        <v>9</v>
      </c>
      <c r="DG121" s="83" t="str">
        <f>VLOOKUP($DE121,Funktionsbezeichnungen,2,0)</f>
        <v>Personal-Fachspezialist 9</v>
      </c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9</v>
      </c>
      <c r="DK121" s="20"/>
      <c r="DL121" s="125">
        <v>162</v>
      </c>
      <c r="DM121" s="33">
        <f>VLOOKUP($DL121,Funktionsbezeichnungen,3,0)</f>
        <v>9</v>
      </c>
      <c r="DN121" s="83" t="str">
        <f>VLOOKUP($DL121,Funktionsbezeichnungen,2,0)</f>
        <v>Personal-Fachspezialist 9</v>
      </c>
      <c r="DS121" s="19">
        <f t="shared" si="69"/>
        <v>4216</v>
      </c>
      <c r="DT121" s="153">
        <v>3</v>
      </c>
      <c r="DU121" s="19">
        <v>0</v>
      </c>
      <c r="DV121" s="185" t="s">
        <v>971</v>
      </c>
      <c r="EX121" s="154">
        <v>7700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64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65"/>
        <v>41</v>
      </c>
      <c r="AA122" s="25" t="s">
        <v>1157</v>
      </c>
      <c r="AB122" s="21" t="s">
        <v>121</v>
      </c>
      <c r="AC122" s="21"/>
      <c r="AE122" s="90" t="s">
        <v>1158</v>
      </c>
      <c r="AF122" s="82"/>
      <c r="CO122" s="19" t="str">
        <f t="shared" si="63"/>
        <v/>
      </c>
      <c r="CP122" s="19" t="str">
        <f t="shared" si="66"/>
        <v>Canetti Rosemarie</v>
      </c>
      <c r="CR122" s="19">
        <f t="shared" si="67"/>
        <v>41</v>
      </c>
      <c r="CS122" s="19" t="str">
        <f t="shared" si="68"/>
        <v>D</v>
      </c>
      <c r="CT122" s="260" t="str">
        <f t="shared" si="81"/>
        <v>D</v>
      </c>
      <c r="CU122" s="154">
        <v>4320</v>
      </c>
      <c r="CV122" s="125">
        <v>134</v>
      </c>
      <c r="CW122" s="33">
        <f t="shared" si="90"/>
        <v>7</v>
      </c>
      <c r="CX122" s="83" t="str">
        <f t="shared" si="91"/>
        <v>Kaufmännischer Mitarbeiter 7 / Gruppenchef 7</v>
      </c>
      <c r="CY122" s="125">
        <v>134</v>
      </c>
      <c r="CZ122" s="33">
        <f t="shared" si="89"/>
        <v>7</v>
      </c>
      <c r="DA122" s="83" t="str">
        <f t="shared" si="88"/>
        <v>Kaufmännischer Mitarbeiter 7 / Gruppenchef 7</v>
      </c>
      <c r="DB122" s="125"/>
      <c r="DC122" s="33"/>
      <c r="DD122" s="83"/>
      <c r="DE122" s="125">
        <v>134</v>
      </c>
      <c r="DF122" s="33">
        <f t="shared" si="86"/>
        <v>7</v>
      </c>
      <c r="DG122" s="83" t="str">
        <f t="shared" si="87"/>
        <v>Kaufmännischer Mitarbeiter 7 / Gruppenchef 7</v>
      </c>
      <c r="DH122" s="125">
        <v>134</v>
      </c>
      <c r="DI122" s="33">
        <f t="shared" si="92"/>
        <v>7</v>
      </c>
      <c r="DJ122" s="83" t="str">
        <f t="shared" si="93"/>
        <v>Kaufmännischer Mitarbeiter 7 / Gruppenchef 7</v>
      </c>
      <c r="DK122" s="20"/>
      <c r="DL122" s="125">
        <v>134</v>
      </c>
      <c r="DM122" s="33">
        <f t="shared" si="84"/>
        <v>7</v>
      </c>
      <c r="DN122" s="83" t="str">
        <f t="shared" si="85"/>
        <v>Kaufmännischer Mitarbeiter 7 / Gruppenchef 7</v>
      </c>
      <c r="DS122" s="19">
        <f t="shared" si="69"/>
        <v>4320</v>
      </c>
      <c r="DT122" s="153">
        <v>6</v>
      </c>
      <c r="DU122" s="19">
        <v>0</v>
      </c>
      <c r="DV122" s="19" t="s">
        <v>955</v>
      </c>
      <c r="EX122" s="154">
        <v>6762</v>
      </c>
      <c r="EY122" s="19" t="s">
        <v>142</v>
      </c>
    </row>
    <row r="123" spans="1:155" s="19" customFormat="1" x14ac:dyDescent="0.2">
      <c r="A123" s="53">
        <v>0</v>
      </c>
      <c r="B123" s="53">
        <v>1</v>
      </c>
      <c r="C123" s="53">
        <f t="shared" si="64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65"/>
        <v>36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63"/>
        <v/>
      </c>
      <c r="CP123" s="19" t="str">
        <f t="shared" si="66"/>
        <v>Peier Doris</v>
      </c>
      <c r="CR123" s="19">
        <f t="shared" si="67"/>
        <v>36</v>
      </c>
      <c r="CS123" s="19" t="str">
        <f t="shared" si="68"/>
        <v>D</v>
      </c>
      <c r="CT123" s="260" t="str">
        <f t="shared" si="81"/>
        <v>D</v>
      </c>
      <c r="CU123" s="154">
        <v>5581</v>
      </c>
      <c r="CV123" s="125">
        <v>134</v>
      </c>
      <c r="CW123" s="33">
        <f t="shared" si="90"/>
        <v>7</v>
      </c>
      <c r="CX123" s="83" t="str">
        <f t="shared" si="91"/>
        <v>Kaufmännischer Mitarbeiter 7 / Gruppenchef 7</v>
      </c>
      <c r="CY123" s="125">
        <v>134</v>
      </c>
      <c r="CZ123" s="33">
        <f t="shared" si="89"/>
        <v>7</v>
      </c>
      <c r="DA123" s="83" t="str">
        <f t="shared" si="88"/>
        <v>Kaufmännischer Mitarbeiter 7 / Gruppenchef 7</v>
      </c>
      <c r="DB123" s="125">
        <v>134</v>
      </c>
      <c r="DC123" s="33">
        <f t="shared" si="82"/>
        <v>7</v>
      </c>
      <c r="DD123" s="83" t="str">
        <f t="shared" si="83"/>
        <v>Kaufmännischer Mitarbeiter 7 / Gruppenchef 7</v>
      </c>
      <c r="DE123" s="125">
        <v>134</v>
      </c>
      <c r="DF123" s="33">
        <f t="shared" si="86"/>
        <v>7</v>
      </c>
      <c r="DG123" s="83" t="str">
        <f t="shared" si="87"/>
        <v>Kaufmännischer Mitarbeiter 7 / Gruppenchef 7</v>
      </c>
      <c r="DH123" s="125">
        <v>134</v>
      </c>
      <c r="DI123" s="33">
        <f t="shared" si="92"/>
        <v>7</v>
      </c>
      <c r="DJ123" s="83" t="str">
        <f t="shared" si="93"/>
        <v>Kaufmännischer Mitarbeiter 7 / Gruppenchef 7</v>
      </c>
      <c r="DK123" s="20"/>
      <c r="DL123" s="125">
        <v>134</v>
      </c>
      <c r="DM123" s="33">
        <f t="shared" si="84"/>
        <v>7</v>
      </c>
      <c r="DN123" s="83" t="str">
        <f t="shared" si="85"/>
        <v>Kaufmännischer Mitarbeiter 7 / Gruppenchef 7</v>
      </c>
      <c r="DS123" s="19">
        <f t="shared" si="69"/>
        <v>5581</v>
      </c>
      <c r="DT123" s="153">
        <v>6</v>
      </c>
      <c r="DU123" s="19">
        <v>0</v>
      </c>
      <c r="DV123" s="19" t="s">
        <v>955</v>
      </c>
      <c r="EX123" s="154">
        <v>4226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64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65"/>
        <v>33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63"/>
        <v/>
      </c>
      <c r="CP124" s="19" t="str">
        <f t="shared" si="66"/>
        <v>Beuret Agnès</v>
      </c>
      <c r="CR124" s="19">
        <f t="shared" si="67"/>
        <v>33</v>
      </c>
      <c r="CS124" s="19" t="str">
        <f t="shared" si="68"/>
        <v>D</v>
      </c>
      <c r="CT124" s="260" t="str">
        <f t="shared" si="81"/>
        <v>D</v>
      </c>
      <c r="CU124" s="154">
        <v>4352</v>
      </c>
      <c r="CV124" s="125">
        <v>134</v>
      </c>
      <c r="CW124" s="33">
        <f t="shared" si="90"/>
        <v>7</v>
      </c>
      <c r="CX124" s="83" t="str">
        <f t="shared" si="91"/>
        <v>Kaufmännischer Mitarbeiter 7 / Gruppenchef 7</v>
      </c>
      <c r="CY124" s="125">
        <v>134</v>
      </c>
      <c r="CZ124" s="33">
        <f t="shared" si="89"/>
        <v>7</v>
      </c>
      <c r="DA124" s="83" t="str">
        <f t="shared" si="88"/>
        <v>Kaufmännischer Mitarbeiter 7 / Gruppenchef 7</v>
      </c>
      <c r="DB124" s="125">
        <v>134</v>
      </c>
      <c r="DC124" s="33">
        <f t="shared" si="82"/>
        <v>7</v>
      </c>
      <c r="DD124" s="83" t="str">
        <f t="shared" si="83"/>
        <v>Kaufmännischer Mitarbeiter 7 / Gruppenchef 7</v>
      </c>
      <c r="DE124" s="125">
        <v>134</v>
      </c>
      <c r="DF124" s="33">
        <f t="shared" si="86"/>
        <v>7</v>
      </c>
      <c r="DG124" s="83" t="str">
        <f t="shared" si="87"/>
        <v>Kaufmännischer Mitarbeiter 7 / Gruppenchef 7</v>
      </c>
      <c r="DH124" s="125">
        <v>134</v>
      </c>
      <c r="DI124" s="33">
        <f t="shared" si="92"/>
        <v>7</v>
      </c>
      <c r="DJ124" s="83" t="str">
        <f t="shared" si="93"/>
        <v>Kaufmännischer Mitarbeiter 7 / Gruppenchef 7</v>
      </c>
      <c r="DK124" s="20"/>
      <c r="DL124" s="125">
        <v>134</v>
      </c>
      <c r="DM124" s="33">
        <f t="shared" si="84"/>
        <v>7</v>
      </c>
      <c r="DN124" s="83" t="str">
        <f t="shared" si="85"/>
        <v>Kaufmännischer Mitarbeiter 7 / Gruppenchef 7</v>
      </c>
      <c r="DS124" s="19">
        <f t="shared" si="69"/>
        <v>4352</v>
      </c>
      <c r="DT124" s="153">
        <v>6</v>
      </c>
      <c r="DU124" s="19">
        <v>0</v>
      </c>
      <c r="DV124" s="19" t="s">
        <v>955</v>
      </c>
      <c r="EX124" s="154">
        <v>3203</v>
      </c>
      <c r="EY124" s="19" t="s">
        <v>105</v>
      </c>
    </row>
    <row r="125" spans="1:155" s="19" customFormat="1" x14ac:dyDescent="0.2">
      <c r="A125" s="53">
        <v>0</v>
      </c>
      <c r="B125" s="53">
        <v>1</v>
      </c>
      <c r="C125" s="53">
        <f t="shared" si="64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65"/>
        <v>28</v>
      </c>
      <c r="AA125" s="25" t="s">
        <v>696</v>
      </c>
      <c r="AB125" s="21" t="s">
        <v>121</v>
      </c>
      <c r="AC125" s="21"/>
      <c r="AE125" s="90" t="s">
        <v>425</v>
      </c>
      <c r="AF125" s="82"/>
      <c r="CO125" s="19" t="str">
        <f t="shared" si="63"/>
        <v/>
      </c>
      <c r="CP125" s="19" t="str">
        <f t="shared" si="66"/>
        <v>Weider Noelle</v>
      </c>
      <c r="CR125" s="19">
        <f t="shared" si="67"/>
        <v>28</v>
      </c>
      <c r="CS125" s="19" t="str">
        <f t="shared" si="68"/>
        <v>D</v>
      </c>
      <c r="CT125" s="260" t="str">
        <f t="shared" si="81"/>
        <v>D</v>
      </c>
      <c r="CU125" s="154">
        <v>5604</v>
      </c>
      <c r="CV125" s="125">
        <v>134</v>
      </c>
      <c r="CW125" s="33">
        <f t="shared" si="90"/>
        <v>7</v>
      </c>
      <c r="CX125" s="83" t="str">
        <f t="shared" si="91"/>
        <v>Kaufmännischer Mitarbeiter 7 / Gruppenchef 7</v>
      </c>
      <c r="CY125" s="125">
        <v>134</v>
      </c>
      <c r="CZ125" s="33">
        <f t="shared" si="89"/>
        <v>7</v>
      </c>
      <c r="DA125" s="83" t="str">
        <f t="shared" si="88"/>
        <v>Kaufmännischer Mitarbeiter 7 / Gruppenchef 7</v>
      </c>
      <c r="DB125" s="125">
        <v>134</v>
      </c>
      <c r="DC125" s="33">
        <f t="shared" si="82"/>
        <v>7</v>
      </c>
      <c r="DD125" s="83" t="str">
        <f t="shared" si="83"/>
        <v>Kaufmännischer Mitarbeiter 7 / Gruppenchef 7</v>
      </c>
      <c r="DE125" s="125">
        <v>134</v>
      </c>
      <c r="DF125" s="33">
        <f t="shared" si="86"/>
        <v>7</v>
      </c>
      <c r="DG125" s="83" t="str">
        <f t="shared" si="87"/>
        <v>Kaufmännischer Mitarbeiter 7 / Gruppenchef 7</v>
      </c>
      <c r="DH125" s="125">
        <v>134</v>
      </c>
      <c r="DI125" s="33">
        <f t="shared" si="92"/>
        <v>7</v>
      </c>
      <c r="DJ125" s="83" t="str">
        <f t="shared" si="93"/>
        <v>Kaufmännischer Mitarbeiter 7 / Gruppenchef 7</v>
      </c>
      <c r="DK125" s="20"/>
      <c r="DL125" s="125">
        <v>134</v>
      </c>
      <c r="DM125" s="33">
        <f t="shared" si="84"/>
        <v>7</v>
      </c>
      <c r="DN125" s="83" t="str">
        <f t="shared" si="85"/>
        <v>Kaufmännischer Mitarbeiter 7 / Gruppenchef 7</v>
      </c>
      <c r="DS125" s="19">
        <f t="shared" si="69"/>
        <v>5604</v>
      </c>
      <c r="DT125" s="153">
        <v>6</v>
      </c>
      <c r="DU125" s="19">
        <v>0</v>
      </c>
      <c r="DV125" s="19" t="s">
        <v>955</v>
      </c>
      <c r="EX125" s="154">
        <v>6755</v>
      </c>
      <c r="EY125" s="19" t="s">
        <v>121</v>
      </c>
    </row>
    <row r="126" spans="1:155" s="19" customFormat="1" ht="27" x14ac:dyDescent="0.2">
      <c r="A126" s="53">
        <v>0</v>
      </c>
      <c r="B126" s="53"/>
      <c r="C126" s="53">
        <f t="shared" si="64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119" t="s">
        <v>244</v>
      </c>
      <c r="T126" s="118">
        <v>1976</v>
      </c>
      <c r="U126" s="119" t="s">
        <v>243</v>
      </c>
      <c r="V126" s="118">
        <v>2002</v>
      </c>
      <c r="W126" s="25"/>
      <c r="X126" s="21"/>
      <c r="Y126" s="25" t="s">
        <v>327</v>
      </c>
      <c r="Z126" s="118">
        <f t="shared" si="65"/>
        <v>16</v>
      </c>
      <c r="AA126" s="25" t="s">
        <v>326</v>
      </c>
      <c r="AB126" s="21" t="s">
        <v>121</v>
      </c>
      <c r="AC126" s="21"/>
      <c r="AE126" s="90" t="s">
        <v>375</v>
      </c>
      <c r="AF126" s="82"/>
      <c r="CO126" s="19" t="str">
        <f t="shared" si="63"/>
        <v/>
      </c>
      <c r="CP126" s="19" t="str">
        <f t="shared" si="66"/>
        <v>Fischer Michel</v>
      </c>
      <c r="CR126" s="19">
        <f t="shared" si="67"/>
        <v>16</v>
      </c>
      <c r="CS126" s="19" t="str">
        <f t="shared" si="68"/>
        <v>D</v>
      </c>
      <c r="CT126" s="260" t="str">
        <f t="shared" si="81"/>
        <v>D</v>
      </c>
      <c r="CU126" s="154">
        <v>8655</v>
      </c>
      <c r="CV126" s="125">
        <v>542</v>
      </c>
      <c r="CW126" s="33">
        <f t="shared" si="90"/>
        <v>7</v>
      </c>
      <c r="CX126" s="83" t="str">
        <f t="shared" si="91"/>
        <v>Technischer Sachbearbeiter 7</v>
      </c>
      <c r="CY126" s="125">
        <v>542</v>
      </c>
      <c r="CZ126" s="33">
        <f t="shared" si="89"/>
        <v>7</v>
      </c>
      <c r="DA126" s="83" t="str">
        <f t="shared" si="88"/>
        <v>Technischer Sachbearbeiter 7</v>
      </c>
      <c r="DB126" s="125">
        <v>542</v>
      </c>
      <c r="DC126" s="33">
        <f t="shared" si="82"/>
        <v>7</v>
      </c>
      <c r="DD126" s="83" t="str">
        <f t="shared" si="83"/>
        <v>Technischer Sachbearbeiter 7</v>
      </c>
      <c r="DE126" s="125">
        <v>542</v>
      </c>
      <c r="DF126" s="33">
        <f t="shared" si="86"/>
        <v>7</v>
      </c>
      <c r="DG126" s="83" t="str">
        <f t="shared" si="87"/>
        <v>Technischer Sachbearbeiter 7</v>
      </c>
      <c r="DH126" s="125">
        <v>541</v>
      </c>
      <c r="DI126" s="33">
        <f t="shared" si="92"/>
        <v>6</v>
      </c>
      <c r="DJ126" s="83" t="str">
        <f t="shared" si="93"/>
        <v>Technischer Sachbearbeiter 6</v>
      </c>
      <c r="DK126" s="20"/>
      <c r="DL126" s="125">
        <v>351</v>
      </c>
      <c r="DM126" s="33">
        <f t="shared" si="84"/>
        <v>7</v>
      </c>
      <c r="DN126" s="83" t="str">
        <f t="shared" si="85"/>
        <v>Marketing - / Product - Manager 7</v>
      </c>
      <c r="DS126" s="19">
        <f t="shared" si="69"/>
        <v>8655</v>
      </c>
      <c r="DT126" s="153">
        <v>6</v>
      </c>
      <c r="DU126" s="19">
        <v>0</v>
      </c>
      <c r="DV126" s="19" t="s">
        <v>967</v>
      </c>
      <c r="EX126" s="154">
        <v>7708</v>
      </c>
      <c r="EY126" s="19" t="s">
        <v>142</v>
      </c>
    </row>
    <row r="127" spans="1:155" s="19" customFormat="1" x14ac:dyDescent="0.2">
      <c r="A127" s="53">
        <v>0</v>
      </c>
      <c r="B127" s="53">
        <v>1</v>
      </c>
      <c r="C127" s="53">
        <f t="shared" si="64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1301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65"/>
        <v>42</v>
      </c>
      <c r="AA127" s="25" t="s">
        <v>584</v>
      </c>
      <c r="AB127" s="21" t="s">
        <v>142</v>
      </c>
      <c r="AC127" s="21"/>
      <c r="AE127" s="90" t="s">
        <v>585</v>
      </c>
      <c r="AF127" s="82"/>
      <c r="CO127" s="19" t="str">
        <f t="shared" si="63"/>
        <v/>
      </c>
      <c r="CP127" s="19" t="str">
        <f t="shared" si="66"/>
        <v>Willig Martine</v>
      </c>
      <c r="CR127" s="19">
        <f t="shared" si="67"/>
        <v>42</v>
      </c>
      <c r="CS127" s="19" t="str">
        <f t="shared" si="68"/>
        <v>E</v>
      </c>
      <c r="CT127" s="260" t="str">
        <f t="shared" si="81"/>
        <v>E</v>
      </c>
      <c r="CU127" s="154">
        <v>5637</v>
      </c>
      <c r="CV127" s="125">
        <v>133</v>
      </c>
      <c r="CW127" s="33">
        <f t="shared" si="90"/>
        <v>6</v>
      </c>
      <c r="CX127" s="83" t="str">
        <f t="shared" si="91"/>
        <v>Kaufmännischer Mitarbeiter 6 / Gruppenchef 6</v>
      </c>
      <c r="CY127" s="125">
        <v>133</v>
      </c>
      <c r="CZ127" s="33">
        <f t="shared" si="89"/>
        <v>6</v>
      </c>
      <c r="DA127" s="83" t="str">
        <f t="shared" si="88"/>
        <v>Kaufmännischer Mitarbeiter 6 / Gruppenchef 6</v>
      </c>
      <c r="DB127" s="125">
        <v>133</v>
      </c>
      <c r="DC127" s="33">
        <f t="shared" si="82"/>
        <v>6</v>
      </c>
      <c r="DD127" s="83" t="str">
        <f t="shared" si="83"/>
        <v>Kaufmännischer Mitarbeiter 6 / Gruppenchef 6</v>
      </c>
      <c r="DE127" s="125">
        <v>133</v>
      </c>
      <c r="DF127" s="33">
        <f t="shared" si="86"/>
        <v>6</v>
      </c>
      <c r="DG127" s="83" t="str">
        <f t="shared" si="87"/>
        <v>Kaufmännischer Mitarbeiter 6 / Gruppenchef 6</v>
      </c>
      <c r="DH127" s="125">
        <v>133</v>
      </c>
      <c r="DI127" s="33">
        <f t="shared" si="92"/>
        <v>6</v>
      </c>
      <c r="DJ127" s="83" t="str">
        <f t="shared" si="93"/>
        <v>Kaufmännischer Mitarbeiter 6 / Gruppenchef 6</v>
      </c>
      <c r="DK127" s="20"/>
      <c r="DL127" s="125">
        <v>133</v>
      </c>
      <c r="DM127" s="33">
        <f t="shared" si="84"/>
        <v>6</v>
      </c>
      <c r="DN127" s="83" t="str">
        <f t="shared" si="85"/>
        <v>Kaufmännischer Mitarbeiter 6 / Gruppenchef 6</v>
      </c>
      <c r="DS127" s="19">
        <f t="shared" si="69"/>
        <v>5637</v>
      </c>
      <c r="DT127" s="153">
        <v>6</v>
      </c>
      <c r="DU127" s="19">
        <v>0</v>
      </c>
      <c r="DV127" s="185" t="s">
        <v>973</v>
      </c>
      <c r="EX127" s="154">
        <v>5626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64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65"/>
        <v>33</v>
      </c>
      <c r="AA128" s="25" t="s">
        <v>156</v>
      </c>
      <c r="AB128" s="21" t="s">
        <v>142</v>
      </c>
      <c r="AC128" s="21"/>
      <c r="AE128" s="90" t="s">
        <v>457</v>
      </c>
      <c r="AF128" s="82"/>
      <c r="CO128" s="19" t="str">
        <f t="shared" si="63"/>
        <v/>
      </c>
      <c r="CP128" s="19" t="str">
        <f t="shared" si="66"/>
        <v>Boschung Brigitte</v>
      </c>
      <c r="CQ128" s="259"/>
      <c r="CR128" s="19">
        <f t="shared" si="67"/>
        <v>33</v>
      </c>
      <c r="CS128" s="19" t="str">
        <f t="shared" si="68"/>
        <v>E</v>
      </c>
      <c r="CT128" s="260" t="str">
        <f t="shared" si="81"/>
        <v>E</v>
      </c>
      <c r="CU128" s="154">
        <v>7703</v>
      </c>
      <c r="CV128" s="125">
        <v>133</v>
      </c>
      <c r="CW128" s="33">
        <f t="shared" si="90"/>
        <v>6</v>
      </c>
      <c r="CX128" s="83" t="str">
        <f t="shared" si="91"/>
        <v>Kaufmännischer Mitarbeiter 6 / Gruppenchef 6</v>
      </c>
      <c r="CY128" s="125">
        <v>133</v>
      </c>
      <c r="CZ128" s="33">
        <f t="shared" si="89"/>
        <v>6</v>
      </c>
      <c r="DA128" s="83" t="str">
        <f t="shared" si="88"/>
        <v>Kaufmännischer Mitarbeiter 6 / Gruppenchef 6</v>
      </c>
      <c r="DB128" s="125">
        <v>133</v>
      </c>
      <c r="DC128" s="33">
        <f>VLOOKUP($DB128,Funktionsbezeichnungen,3,0)</f>
        <v>6</v>
      </c>
      <c r="DD128" s="83" t="str">
        <f>VLOOKUP($DB128,Funktionsbezeichnungen,2,0)</f>
        <v>Kaufmännischer Mitarbeiter 6 / Gruppenchef 6</v>
      </c>
      <c r="DE128" s="125">
        <v>112</v>
      </c>
      <c r="DF128" s="33">
        <f>VLOOKUP($DE128,Funktionsbezeichnungen,3,0)</f>
        <v>5</v>
      </c>
      <c r="DG128" s="83" t="str">
        <f>VLOOKUP($DE128,Funktionsbezeichnungen,2,0)</f>
        <v>Réceptionist / Telefonist / Service-Disponent 5</v>
      </c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5</v>
      </c>
      <c r="DK128" s="20"/>
      <c r="DL128" s="125">
        <v>112</v>
      </c>
      <c r="DM128" s="33">
        <f>VLOOKUP($DL128,Funktionsbezeichnungen,3,0)</f>
        <v>5</v>
      </c>
      <c r="DN128" s="83" t="str">
        <f>VLOOKUP($DL128,Funktionsbezeichnungen,2,0)</f>
        <v>Réceptionist / Telefonist / Service-Disponent 5</v>
      </c>
      <c r="DS128" s="19">
        <f t="shared" si="69"/>
        <v>7703</v>
      </c>
      <c r="DT128" s="153">
        <v>6</v>
      </c>
      <c r="DU128" s="19">
        <v>0</v>
      </c>
      <c r="DV128" s="19" t="s">
        <v>953</v>
      </c>
      <c r="EX128" s="154">
        <v>5633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64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1167</v>
      </c>
      <c r="Q129" s="15">
        <v>125</v>
      </c>
      <c r="R129" s="42"/>
      <c r="S129" s="27" t="s">
        <v>1005</v>
      </c>
      <c r="T129" s="21">
        <v>1967</v>
      </c>
      <c r="U129" s="28" t="s">
        <v>151</v>
      </c>
      <c r="V129" s="21">
        <v>1987</v>
      </c>
      <c r="W129" s="25"/>
      <c r="X129" s="21"/>
      <c r="Y129" s="25"/>
      <c r="Z129" s="21">
        <f t="shared" si="65"/>
        <v>31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63"/>
        <v/>
      </c>
      <c r="CP129" s="19" t="str">
        <f t="shared" si="66"/>
        <v>Meier Jacqueline</v>
      </c>
      <c r="CR129" s="19">
        <f t="shared" si="67"/>
        <v>31</v>
      </c>
      <c r="CS129" s="19" t="str">
        <f t="shared" si="68"/>
        <v>E</v>
      </c>
      <c r="CT129" s="260" t="str">
        <f t="shared" si="81"/>
        <v>E</v>
      </c>
      <c r="CU129" s="154">
        <v>7700</v>
      </c>
      <c r="CV129" s="125">
        <v>212</v>
      </c>
      <c r="CW129" s="33">
        <f t="shared" si="90"/>
        <v>5</v>
      </c>
      <c r="CX129" s="83" t="str">
        <f t="shared" si="91"/>
        <v>Buchhalter 5</v>
      </c>
      <c r="CY129" s="125">
        <v>212</v>
      </c>
      <c r="CZ129" s="33">
        <f t="shared" si="89"/>
        <v>5</v>
      </c>
      <c r="DA129" s="83" t="str">
        <f t="shared" si="88"/>
        <v>Buchhalter 5</v>
      </c>
      <c r="DB129" s="125">
        <v>212</v>
      </c>
      <c r="DC129" s="33">
        <f t="shared" si="82"/>
        <v>5</v>
      </c>
      <c r="DD129" s="83" t="str">
        <f t="shared" si="83"/>
        <v>Buchhalter 5</v>
      </c>
      <c r="DE129" s="125">
        <v>212</v>
      </c>
      <c r="DF129" s="33">
        <f t="shared" si="86"/>
        <v>5</v>
      </c>
      <c r="DG129" s="83" t="str">
        <f t="shared" si="87"/>
        <v>Buchhalter 5</v>
      </c>
      <c r="DH129" s="125">
        <v>212</v>
      </c>
      <c r="DI129" s="33">
        <f t="shared" si="92"/>
        <v>5</v>
      </c>
      <c r="DJ129" s="83" t="str">
        <f t="shared" si="93"/>
        <v>Buchhalter 5</v>
      </c>
      <c r="DK129" s="20"/>
      <c r="DL129" s="125">
        <v>212</v>
      </c>
      <c r="DM129" s="33">
        <f t="shared" si="84"/>
        <v>5</v>
      </c>
      <c r="DN129" s="83" t="str">
        <f t="shared" si="85"/>
        <v>Buchhalter 5</v>
      </c>
      <c r="DS129" s="19">
        <f t="shared" si="69"/>
        <v>7700</v>
      </c>
      <c r="DT129" s="153">
        <v>6</v>
      </c>
      <c r="DU129" s="19">
        <v>0</v>
      </c>
      <c r="DV129" s="19" t="s">
        <v>958</v>
      </c>
      <c r="EX129" s="154">
        <v>4289</v>
      </c>
      <c r="EY129" s="19" t="s">
        <v>121</v>
      </c>
    </row>
    <row r="130" spans="1:155" s="19" customFormat="1" x14ac:dyDescent="0.2">
      <c r="A130" s="53">
        <v>0</v>
      </c>
      <c r="B130" s="53">
        <v>1</v>
      </c>
      <c r="C130" s="53">
        <f t="shared" si="64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510</v>
      </c>
      <c r="Q130" s="15">
        <v>126</v>
      </c>
      <c r="R130" s="42"/>
      <c r="S130" s="27" t="s">
        <v>278</v>
      </c>
      <c r="T130" s="21">
        <v>1985</v>
      </c>
      <c r="U130" s="28" t="s">
        <v>279</v>
      </c>
      <c r="V130" s="21">
        <v>2005</v>
      </c>
      <c r="W130" s="25"/>
      <c r="X130" s="21"/>
      <c r="Y130" s="25"/>
      <c r="Z130" s="21">
        <f t="shared" si="65"/>
        <v>13</v>
      </c>
      <c r="AA130" s="25" t="s">
        <v>691</v>
      </c>
      <c r="AB130" s="21" t="s">
        <v>142</v>
      </c>
      <c r="AC130" s="21"/>
      <c r="AE130" s="90" t="s">
        <v>457</v>
      </c>
      <c r="AF130" s="82"/>
      <c r="CO130" s="19" t="str">
        <f t="shared" si="63"/>
        <v/>
      </c>
      <c r="CP130" s="19" t="str">
        <f t="shared" si="66"/>
        <v>Oruk Makbule</v>
      </c>
      <c r="CR130" s="19">
        <f t="shared" si="67"/>
        <v>13</v>
      </c>
      <c r="CS130" s="19" t="str">
        <f t="shared" si="68"/>
        <v>E</v>
      </c>
      <c r="CT130" s="260" t="str">
        <f t="shared" si="81"/>
        <v>E</v>
      </c>
      <c r="CU130" s="154">
        <v>6762</v>
      </c>
      <c r="CV130" s="125">
        <v>212</v>
      </c>
      <c r="CW130" s="33">
        <f t="shared" si="90"/>
        <v>5</v>
      </c>
      <c r="CX130" s="83" t="str">
        <f t="shared" si="91"/>
        <v>Buchhalter 5</v>
      </c>
      <c r="CY130" s="125">
        <v>212</v>
      </c>
      <c r="CZ130" s="33">
        <f t="shared" si="89"/>
        <v>5</v>
      </c>
      <c r="DA130" s="83" t="str">
        <f t="shared" si="88"/>
        <v>Buchhalter 5</v>
      </c>
      <c r="DB130" s="125">
        <v>212</v>
      </c>
      <c r="DC130" s="33">
        <f t="shared" si="82"/>
        <v>5</v>
      </c>
      <c r="DD130" s="83" t="str">
        <f t="shared" si="83"/>
        <v>Buchhalter 5</v>
      </c>
      <c r="DE130" s="125">
        <v>212</v>
      </c>
      <c r="DF130" s="33">
        <f t="shared" si="86"/>
        <v>5</v>
      </c>
      <c r="DG130" s="83" t="str">
        <f t="shared" si="87"/>
        <v>Buchhalter 5</v>
      </c>
      <c r="DH130" s="125">
        <v>212</v>
      </c>
      <c r="DI130" s="33">
        <f t="shared" si="92"/>
        <v>5</v>
      </c>
      <c r="DJ130" s="83" t="str">
        <f t="shared" si="93"/>
        <v>Buchhalter 5</v>
      </c>
      <c r="DK130" s="20"/>
      <c r="DL130" s="125">
        <v>212</v>
      </c>
      <c r="DM130" s="33">
        <f t="shared" si="84"/>
        <v>5</v>
      </c>
      <c r="DN130" s="83" t="str">
        <f t="shared" si="85"/>
        <v>Buchhalter 5</v>
      </c>
      <c r="DS130" s="19">
        <f t="shared" si="69"/>
        <v>6762</v>
      </c>
      <c r="DT130" s="153">
        <v>6</v>
      </c>
      <c r="DU130" s="19">
        <v>0</v>
      </c>
      <c r="DV130" s="19" t="s">
        <v>958</v>
      </c>
      <c r="EX130" s="154">
        <v>7703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64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511</v>
      </c>
      <c r="Q131" s="15">
        <v>127</v>
      </c>
      <c r="R131" s="245" t="s">
        <v>341</v>
      </c>
      <c r="S131" s="27" t="s">
        <v>159</v>
      </c>
      <c r="T131" s="21">
        <v>1959</v>
      </c>
      <c r="U131" s="28" t="s">
        <v>126</v>
      </c>
      <c r="V131" s="21">
        <v>1979</v>
      </c>
      <c r="W131" s="25"/>
      <c r="X131" s="21"/>
      <c r="Y131" s="25" t="s">
        <v>340</v>
      </c>
      <c r="Z131" s="21">
        <f t="shared" si="65"/>
        <v>39</v>
      </c>
      <c r="AA131" s="25" t="s">
        <v>160</v>
      </c>
      <c r="AB131" s="21" t="s">
        <v>105</v>
      </c>
      <c r="AC131" s="21"/>
      <c r="AE131" s="90" t="s">
        <v>426</v>
      </c>
      <c r="AF131" s="82"/>
      <c r="CO131" s="19" t="str">
        <f t="shared" si="63"/>
        <v/>
      </c>
      <c r="CP131" s="19" t="str">
        <f t="shared" si="66"/>
        <v>Steg Günther</v>
      </c>
      <c r="CR131" s="19">
        <f t="shared" si="67"/>
        <v>39</v>
      </c>
      <c r="CS131" s="19" t="str">
        <f t="shared" si="68"/>
        <v>C</v>
      </c>
      <c r="CT131" s="260" t="str">
        <f t="shared" si="81"/>
        <v>C</v>
      </c>
      <c r="CU131" s="154">
        <v>4226</v>
      </c>
      <c r="CV131" s="125">
        <v>413</v>
      </c>
      <c r="CW131" s="33">
        <f t="shared" si="90"/>
        <v>8</v>
      </c>
      <c r="CX131" s="83" t="str">
        <f t="shared" si="91"/>
        <v>Senior System-Controller</v>
      </c>
      <c r="CY131" s="125">
        <v>413</v>
      </c>
      <c r="CZ131" s="33">
        <f t="shared" si="89"/>
        <v>8</v>
      </c>
      <c r="DA131" s="83" t="str">
        <f t="shared" si="88"/>
        <v>Senior System-Controller</v>
      </c>
      <c r="DB131" s="125">
        <v>413</v>
      </c>
      <c r="DC131" s="33">
        <f t="shared" si="82"/>
        <v>8</v>
      </c>
      <c r="DD131" s="83" t="str">
        <f t="shared" si="83"/>
        <v>Senior System-Controller</v>
      </c>
      <c r="DE131" s="125">
        <v>413</v>
      </c>
      <c r="DF131" s="33">
        <f t="shared" si="86"/>
        <v>8</v>
      </c>
      <c r="DG131" s="83" t="str">
        <f t="shared" si="87"/>
        <v>Senior System-Controller</v>
      </c>
      <c r="DH131" s="125">
        <v>413</v>
      </c>
      <c r="DI131" s="33">
        <f t="shared" si="92"/>
        <v>8</v>
      </c>
      <c r="DJ131" s="83" t="str">
        <f t="shared" si="93"/>
        <v>Senior System-Controller</v>
      </c>
      <c r="DK131" s="20"/>
      <c r="DL131" s="125">
        <v>413</v>
      </c>
      <c r="DM131" s="33">
        <f t="shared" si="84"/>
        <v>8</v>
      </c>
      <c r="DN131" s="83" t="str">
        <f t="shared" si="85"/>
        <v>Senior System-Controller</v>
      </c>
      <c r="DS131" s="19">
        <f t="shared" si="69"/>
        <v>4226</v>
      </c>
      <c r="DT131" s="153">
        <v>6</v>
      </c>
      <c r="DU131" s="19">
        <v>0</v>
      </c>
      <c r="DV131" s="19" t="s">
        <v>961</v>
      </c>
      <c r="EX131" s="154">
        <v>5627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64"/>
        <v>1</v>
      </c>
      <c r="D132" s="55"/>
      <c r="E132" s="55"/>
      <c r="F132" s="55"/>
      <c r="G132" s="53">
        <v>1</v>
      </c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533</v>
      </c>
      <c r="Q132" s="15">
        <v>128</v>
      </c>
      <c r="R132" s="42"/>
      <c r="S132" s="20" t="s">
        <v>532</v>
      </c>
      <c r="T132" s="21">
        <v>1966</v>
      </c>
      <c r="U132" s="28" t="s">
        <v>534</v>
      </c>
      <c r="V132" s="21">
        <v>1992</v>
      </c>
      <c r="W132" s="25" t="s">
        <v>535</v>
      </c>
      <c r="X132" s="21">
        <v>1995</v>
      </c>
      <c r="Y132" s="28" t="s">
        <v>211</v>
      </c>
      <c r="Z132" s="118">
        <f t="shared" si="65"/>
        <v>26</v>
      </c>
      <c r="AA132" s="25" t="s">
        <v>1317</v>
      </c>
      <c r="AB132" s="21" t="s">
        <v>105</v>
      </c>
      <c r="AC132" s="21"/>
      <c r="AE132" s="90" t="s">
        <v>537</v>
      </c>
      <c r="AF132" s="82"/>
      <c r="CO132" s="19" t="str">
        <f t="shared" si="63"/>
        <v/>
      </c>
      <c r="CP132" s="19" t="str">
        <f t="shared" si="66"/>
        <v>Grimm Stephan</v>
      </c>
      <c r="CR132" s="19">
        <f t="shared" si="67"/>
        <v>26</v>
      </c>
      <c r="CS132" s="19" t="str">
        <f t="shared" si="68"/>
        <v>C</v>
      </c>
      <c r="CT132" s="260" t="str">
        <f t="shared" si="81"/>
        <v>C</v>
      </c>
      <c r="CU132" s="154">
        <v>3203</v>
      </c>
      <c r="CV132" s="125">
        <v>443</v>
      </c>
      <c r="CW132" s="33">
        <f t="shared" si="90"/>
        <v>9</v>
      </c>
      <c r="CX132" s="83" t="str">
        <f t="shared" si="91"/>
        <v>System-Spezialist 9</v>
      </c>
      <c r="CY132" s="125">
        <v>443</v>
      </c>
      <c r="CZ132" s="33">
        <f t="shared" si="89"/>
        <v>9</v>
      </c>
      <c r="DA132" s="83" t="str">
        <f t="shared" si="88"/>
        <v>System-Spezialist 9</v>
      </c>
      <c r="DB132" s="125">
        <v>443</v>
      </c>
      <c r="DC132" s="33">
        <f t="shared" si="82"/>
        <v>9</v>
      </c>
      <c r="DD132" s="83" t="str">
        <f t="shared" si="83"/>
        <v>System-Spezialist 9</v>
      </c>
      <c r="DE132" s="125">
        <v>443</v>
      </c>
      <c r="DF132" s="33">
        <f t="shared" si="86"/>
        <v>9</v>
      </c>
      <c r="DG132" s="83" t="str">
        <f t="shared" si="87"/>
        <v>System-Spezialist 9</v>
      </c>
      <c r="DH132" s="125">
        <v>443</v>
      </c>
      <c r="DI132" s="33">
        <f t="shared" si="92"/>
        <v>9</v>
      </c>
      <c r="DJ132" s="83" t="str">
        <f t="shared" si="93"/>
        <v>System-Spezialist 9</v>
      </c>
      <c r="DK132" s="20"/>
      <c r="DL132" s="125">
        <v>413</v>
      </c>
      <c r="DM132" s="33">
        <f t="shared" si="84"/>
        <v>8</v>
      </c>
      <c r="DN132" s="83" t="str">
        <f t="shared" si="85"/>
        <v>Senior System-Controller</v>
      </c>
      <c r="DS132" s="19">
        <f t="shared" si="69"/>
        <v>3203</v>
      </c>
      <c r="DT132" s="153">
        <v>3</v>
      </c>
      <c r="DU132" s="19">
        <v>0</v>
      </c>
      <c r="DV132" s="19" t="s">
        <v>962</v>
      </c>
      <c r="EX132" s="154">
        <v>5605</v>
      </c>
      <c r="EY132" s="19" t="s">
        <v>142</v>
      </c>
    </row>
    <row r="133" spans="1:155" s="19" customFormat="1" x14ac:dyDescent="0.2">
      <c r="A133" s="53">
        <v>0</v>
      </c>
      <c r="B133" s="53"/>
      <c r="C133" s="53">
        <f t="shared" si="64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512</v>
      </c>
      <c r="Q133" s="15">
        <v>129</v>
      </c>
      <c r="R133" s="42"/>
      <c r="S133" s="27" t="s">
        <v>204</v>
      </c>
      <c r="T133" s="21">
        <v>1978</v>
      </c>
      <c r="U133" s="28" t="s">
        <v>277</v>
      </c>
      <c r="V133" s="21">
        <v>1999</v>
      </c>
      <c r="W133" s="25"/>
      <c r="X133" s="21"/>
      <c r="Y133" s="25" t="s">
        <v>316</v>
      </c>
      <c r="Z133" s="21">
        <f t="shared" si="65"/>
        <v>19</v>
      </c>
      <c r="AA133" s="25" t="s">
        <v>205</v>
      </c>
      <c r="AB133" s="21" t="s">
        <v>121</v>
      </c>
      <c r="AC133" s="21"/>
      <c r="AE133" s="90" t="s">
        <v>427</v>
      </c>
      <c r="AF133" s="82"/>
      <c r="CO133" s="19" t="str">
        <f t="shared" si="63"/>
        <v/>
      </c>
      <c r="CP133" s="19" t="str">
        <f t="shared" si="66"/>
        <v>Hänni Alexander</v>
      </c>
      <c r="CR133" s="19">
        <f t="shared" si="67"/>
        <v>19</v>
      </c>
      <c r="CS133" s="19" t="str">
        <f t="shared" si="68"/>
        <v>D</v>
      </c>
      <c r="CT133" s="260" t="str">
        <f t="shared" si="81"/>
        <v>D</v>
      </c>
      <c r="CU133" s="154">
        <v>6755</v>
      </c>
      <c r="CV133" s="125">
        <v>423</v>
      </c>
      <c r="CW133" s="33">
        <f t="shared" si="90"/>
        <v>7</v>
      </c>
      <c r="CX133" s="83" t="str">
        <f t="shared" si="91"/>
        <v>Informatiker / ICT-Suporter / -Techniker 7</v>
      </c>
      <c r="CY133" s="125">
        <v>423</v>
      </c>
      <c r="CZ133" s="33">
        <f t="shared" si="89"/>
        <v>7</v>
      </c>
      <c r="DA133" s="83" t="str">
        <f t="shared" si="88"/>
        <v>Informatiker / ICT-Suporter / -Techniker 7</v>
      </c>
      <c r="DB133" s="125">
        <v>423</v>
      </c>
      <c r="DC133" s="33">
        <f t="shared" si="82"/>
        <v>7</v>
      </c>
      <c r="DD133" s="83" t="str">
        <f t="shared" si="83"/>
        <v>Informatiker / ICT-Suporter / -Techniker 7</v>
      </c>
      <c r="DE133" s="125">
        <v>423</v>
      </c>
      <c r="DF133" s="33">
        <f t="shared" si="86"/>
        <v>7</v>
      </c>
      <c r="DG133" s="83" t="str">
        <f t="shared" si="87"/>
        <v>Informatiker / ICT-Suporter / -Techniker 7</v>
      </c>
      <c r="DH133" s="125">
        <v>422</v>
      </c>
      <c r="DI133" s="33">
        <f t="shared" si="92"/>
        <v>6</v>
      </c>
      <c r="DJ133" s="83" t="str">
        <f t="shared" si="93"/>
        <v>Informatiker / ICT-Suporter / -Techniker 6</v>
      </c>
      <c r="DK133" s="20"/>
      <c r="DL133" s="125">
        <v>422</v>
      </c>
      <c r="DM133" s="33">
        <f t="shared" si="84"/>
        <v>6</v>
      </c>
      <c r="DN133" s="83" t="str">
        <f t="shared" si="85"/>
        <v>Informatiker / ICT-Suporter / -Techniker 6</v>
      </c>
      <c r="DS133" s="19">
        <f t="shared" si="69"/>
        <v>6755</v>
      </c>
      <c r="DT133" s="153">
        <v>6</v>
      </c>
      <c r="DU133" s="19">
        <v>0</v>
      </c>
      <c r="DV133" s="19" t="s">
        <v>960</v>
      </c>
      <c r="EX133" s="154">
        <v>6758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 t="s">
        <v>344</v>
      </c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O134" s="19" t="str">
        <f t="shared" si="63"/>
        <v/>
      </c>
      <c r="CP134" s="19" t="str">
        <f t="shared" si="66"/>
        <v>Eichenberger Sylvia</v>
      </c>
      <c r="CR134" s="19">
        <f t="shared" si="67"/>
        <v>34</v>
      </c>
      <c r="CS134" s="19" t="str">
        <f t="shared" si="68"/>
        <v>D</v>
      </c>
      <c r="CT134" s="260" t="str">
        <f t="shared" ref="CT134:CT143" si="94">VLOOKUP(CU134,Kategorie,2,0)</f>
        <v>D</v>
      </c>
      <c r="CU134" s="154">
        <v>5626</v>
      </c>
      <c r="CV134" s="125">
        <v>134</v>
      </c>
      <c r="CW134" s="33">
        <f t="shared" si="90"/>
        <v>7</v>
      </c>
      <c r="CX134" s="83" t="str">
        <f t="shared" si="91"/>
        <v>Kaufmännischer Mitarbeiter 7 / Gruppenchef 7</v>
      </c>
      <c r="CY134" s="125">
        <v>134</v>
      </c>
      <c r="CZ134" s="33">
        <f t="shared" si="89"/>
        <v>7</v>
      </c>
      <c r="DA134" s="83" t="str">
        <f t="shared" si="88"/>
        <v>Kaufmännischer Mitarbeiter 7 / Gruppenchef 7</v>
      </c>
      <c r="DB134" s="125">
        <v>134</v>
      </c>
      <c r="DC134" s="33">
        <f t="shared" si="82"/>
        <v>7</v>
      </c>
      <c r="DD134" s="83" t="str">
        <f t="shared" si="83"/>
        <v>Kaufmännischer Mitarbeiter 7 / Gruppenchef 7</v>
      </c>
      <c r="DE134" s="125">
        <v>134</v>
      </c>
      <c r="DF134" s="33">
        <f t="shared" ref="DF134:DF143" si="95">VLOOKUP($DE134,Funktionsbezeichnungen,3,0)</f>
        <v>7</v>
      </c>
      <c r="DG134" s="83" t="str">
        <f t="shared" ref="DG134:DG143" si="96">VLOOKUP($DE134,Funktionsbezeichnungen,2,0)</f>
        <v>Kaufmännischer Mitarbeiter 7 / Gruppenchef 7</v>
      </c>
      <c r="DH134" s="125">
        <v>134</v>
      </c>
      <c r="DI134" s="33">
        <f t="shared" ref="DI134:DI143" si="97">VLOOKUP($DH134,Funktionsbezeichnungen,3,0)</f>
        <v>7</v>
      </c>
      <c r="DJ134" s="83" t="str">
        <f t="shared" ref="DJ134:DJ143" si="98">VLOOKUP($DH134,Funktionsbezeichnungen,2,0)</f>
        <v>Kaufmännischer Mitarbeiter 7 / Gruppenchef 7</v>
      </c>
      <c r="DK134" s="20"/>
      <c r="DL134" s="125">
        <v>134</v>
      </c>
      <c r="DM134" s="33">
        <f t="shared" ref="DM134:DM143" si="99">VLOOKUP($DL134,Funktionsbezeichnungen,3,0)</f>
        <v>7</v>
      </c>
      <c r="DN134" s="83" t="str">
        <f t="shared" ref="DN134:DN143" si="100">VLOOKUP($DL134,Funktionsbezeichnungen,2,0)</f>
        <v>Kaufmännischer Mitarbeiter 7 / Gruppenchef 7</v>
      </c>
      <c r="DS134" s="19">
        <f t="shared" si="69"/>
        <v>5626</v>
      </c>
      <c r="DT134" s="153">
        <v>6</v>
      </c>
      <c r="DU134" s="19">
        <v>0</v>
      </c>
      <c r="DV134" s="19" t="s">
        <v>955</v>
      </c>
      <c r="EX134" s="154">
        <v>6740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O135" s="19" t="str">
        <f t="shared" si="63"/>
        <v/>
      </c>
      <c r="CP135" s="19" t="str">
        <f t="shared" si="66"/>
        <v>Gerber Beatrice</v>
      </c>
      <c r="CR135" s="19">
        <f t="shared" si="67"/>
        <v>32</v>
      </c>
      <c r="CS135" s="19" t="str">
        <f t="shared" si="68"/>
        <v>D</v>
      </c>
      <c r="CT135" s="260" t="str">
        <f t="shared" si="94"/>
        <v>D</v>
      </c>
      <c r="CU135" s="154">
        <v>4289</v>
      </c>
      <c r="CV135" s="125">
        <v>141</v>
      </c>
      <c r="CW135" s="33">
        <f t="shared" si="90"/>
        <v>8</v>
      </c>
      <c r="CX135" s="83" t="str">
        <f t="shared" si="91"/>
        <v>Kaufmännischer Fachspezialist 8</v>
      </c>
      <c r="CY135" s="125">
        <v>141</v>
      </c>
      <c r="CZ135" s="33">
        <f t="shared" si="89"/>
        <v>8</v>
      </c>
      <c r="DA135" s="83" t="str">
        <f t="shared" si="88"/>
        <v>Kaufmännischer Fachspezialist 8</v>
      </c>
      <c r="DB135" s="125">
        <v>141</v>
      </c>
      <c r="DC135" s="33">
        <f t="shared" si="82"/>
        <v>8</v>
      </c>
      <c r="DD135" s="83" t="str">
        <f t="shared" si="83"/>
        <v>Kaufmännischer Fachspezialist 8</v>
      </c>
      <c r="DE135" s="125">
        <v>141</v>
      </c>
      <c r="DF135" s="33">
        <f t="shared" si="95"/>
        <v>8</v>
      </c>
      <c r="DG135" s="83" t="str">
        <f t="shared" si="96"/>
        <v>Kaufmännischer Fachspezialist 8</v>
      </c>
      <c r="DH135" s="125">
        <v>141</v>
      </c>
      <c r="DI135" s="33">
        <f t="shared" si="97"/>
        <v>8</v>
      </c>
      <c r="DJ135" s="83" t="str">
        <f t="shared" si="98"/>
        <v>Kaufmännischer Fachspezialist 8</v>
      </c>
      <c r="DK135" s="20"/>
      <c r="DL135" s="125">
        <v>141</v>
      </c>
      <c r="DM135" s="33">
        <f t="shared" si="99"/>
        <v>8</v>
      </c>
      <c r="DN135" s="83" t="str">
        <f t="shared" si="100"/>
        <v>Kaufmännischer Fachspezialist 8</v>
      </c>
      <c r="DS135" s="19">
        <f t="shared" si="69"/>
        <v>4289</v>
      </c>
      <c r="DT135" s="153">
        <v>6</v>
      </c>
      <c r="DU135" s="19">
        <v>0</v>
      </c>
      <c r="DV135" s="19" t="s">
        <v>956</v>
      </c>
      <c r="EX135" s="154">
        <v>7701</v>
      </c>
      <c r="EY135" s="19" t="s">
        <v>142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1313</v>
      </c>
      <c r="Q136" s="15">
        <v>132</v>
      </c>
      <c r="R136" s="245"/>
      <c r="S136" s="27" t="s">
        <v>1314</v>
      </c>
      <c r="T136" s="21">
        <v>1976</v>
      </c>
      <c r="U136" s="28" t="s">
        <v>279</v>
      </c>
      <c r="V136" s="21">
        <v>2000</v>
      </c>
      <c r="W136" s="25"/>
      <c r="X136" s="162"/>
      <c r="Y136" s="25"/>
      <c r="Z136" s="21">
        <f>$AD$3-V136</f>
        <v>18</v>
      </c>
      <c r="AA136" s="25" t="s">
        <v>339</v>
      </c>
      <c r="AB136" s="21" t="s">
        <v>121</v>
      </c>
      <c r="AC136" s="21"/>
      <c r="AE136" s="90" t="s">
        <v>425</v>
      </c>
      <c r="AF136" s="82"/>
      <c r="CO136" s="262" t="e">
        <f t="shared" ref="CO136:CO164" si="101">IF(CS136=CT136,"","anders")</f>
        <v>#N/A</v>
      </c>
      <c r="CP136" s="192" t="str">
        <f>+S136</f>
        <v>Suter Sarah</v>
      </c>
      <c r="CQ136" s="192"/>
      <c r="CR136" s="19">
        <f>+Z136</f>
        <v>18</v>
      </c>
      <c r="CS136" s="19" t="str">
        <f>+AB136</f>
        <v>D</v>
      </c>
      <c r="CT136" s="260" t="e">
        <f t="shared" si="94"/>
        <v>#N/A</v>
      </c>
      <c r="CU136" s="222">
        <v>4332</v>
      </c>
      <c r="CV136" s="125">
        <v>134</v>
      </c>
      <c r="CW136" s="33">
        <f t="shared" si="90"/>
        <v>7</v>
      </c>
      <c r="CX136" s="83" t="str">
        <f t="shared" si="91"/>
        <v>Kaufmännischer Mitarbeiter 7 / Gruppenchef 7</v>
      </c>
      <c r="CY136" s="125"/>
      <c r="CZ136" s="33"/>
      <c r="DA136" s="83"/>
      <c r="DB136" s="125"/>
      <c r="DC136" s="33"/>
      <c r="DD136" s="83"/>
      <c r="DE136" s="125"/>
      <c r="DF136" s="33"/>
      <c r="DG136" s="83"/>
      <c r="DH136" s="125"/>
      <c r="DI136" s="33"/>
      <c r="DJ136" s="83"/>
      <c r="DK136" s="20"/>
      <c r="DL136" s="125"/>
      <c r="DM136" s="33"/>
      <c r="DN136" s="83"/>
      <c r="DS136" s="19">
        <f>+CU136</f>
        <v>4332</v>
      </c>
      <c r="DT136" s="153">
        <v>6</v>
      </c>
      <c r="DU136" s="19">
        <v>0</v>
      </c>
      <c r="DV136" s="19" t="s">
        <v>955</v>
      </c>
      <c r="EX136" s="154">
        <v>7654</v>
      </c>
      <c r="EY136" s="19" t="s">
        <v>147</v>
      </c>
    </row>
    <row r="137" spans="1:155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O137" s="19" t="str">
        <f t="shared" si="101"/>
        <v/>
      </c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260" t="str">
        <f t="shared" si="94"/>
        <v>E</v>
      </c>
      <c r="CU137" s="154">
        <v>5605</v>
      </c>
      <c r="CV137" s="125">
        <v>132</v>
      </c>
      <c r="CW137" s="33">
        <f t="shared" si="90"/>
        <v>5</v>
      </c>
      <c r="CX137" s="83" t="str">
        <f t="shared" si="91"/>
        <v>Kaufmännischer Mitarbeiter 5</v>
      </c>
      <c r="CY137" s="125">
        <v>132</v>
      </c>
      <c r="CZ137" s="33">
        <f>VLOOKUP($CY137,Funktionsbezeichnungen,3,0)</f>
        <v>5</v>
      </c>
      <c r="DA137" s="83" t="str">
        <f>VLOOKUP($CY137,Funktionsbezeichnungen,2,0)</f>
        <v>Kaufmännischer Mitarbeiter 5</v>
      </c>
      <c r="DB137" s="125">
        <v>132</v>
      </c>
      <c r="DC137" s="33">
        <f>VLOOKUP($DB137,Funktionsbezeichnungen,3,0)</f>
        <v>5</v>
      </c>
      <c r="DD137" s="83" t="str">
        <f>VLOOKUP($DB137,Funktionsbezeichnungen,2,0)</f>
        <v>Kaufmännischer Mitarbeiter 5</v>
      </c>
      <c r="DE137" s="125">
        <v>132</v>
      </c>
      <c r="DF137" s="33">
        <f>VLOOKUP($DE137,Funktionsbezeichnungen,3,0)</f>
        <v>5</v>
      </c>
      <c r="DG137" s="83" t="str">
        <f>VLOOKUP($DE137,Funktionsbezeichnungen,2,0)</f>
        <v>Kaufmännischer Mitarbeiter 5</v>
      </c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5</v>
      </c>
      <c r="DK137" s="20"/>
      <c r="DL137" s="125">
        <v>132</v>
      </c>
      <c r="DM137" s="33">
        <f>VLOOKUP($DL137,Funktionsbezeichnungen,3,0)</f>
        <v>5</v>
      </c>
      <c r="DN137" s="83" t="str">
        <f>VLOOKUP($DL137,Funktionsbezeichnungen,2,0)</f>
        <v>Kaufmännischer Mitarbeiter 5</v>
      </c>
      <c r="DS137" s="19">
        <f>+CU137</f>
        <v>5605</v>
      </c>
      <c r="DT137" s="153">
        <v>7</v>
      </c>
      <c r="DU137" s="19">
        <v>0</v>
      </c>
      <c r="DV137" s="19" t="s">
        <v>955</v>
      </c>
      <c r="EX137" s="154">
        <v>9765</v>
      </c>
    </row>
    <row r="138" spans="1:155" s="19" customFormat="1" x14ac:dyDescent="0.2">
      <c r="A138" s="53">
        <v>0</v>
      </c>
      <c r="B138" s="53">
        <v>1</v>
      </c>
      <c r="C138" s="53">
        <f t="shared" ref="C138:C155" si="102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65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262" t="e">
        <f t="shared" si="101"/>
        <v>#N/A</v>
      </c>
      <c r="CP138" s="192" t="str">
        <f t="shared" si="66"/>
        <v>Halbeisen Gisela</v>
      </c>
      <c r="CQ138" s="192"/>
      <c r="CR138" s="192">
        <f t="shared" si="67"/>
        <v>35</v>
      </c>
      <c r="CS138" s="192" t="str">
        <f t="shared" si="68"/>
        <v>E</v>
      </c>
      <c r="CT138" s="260" t="e">
        <f t="shared" si="94"/>
        <v>#N/A</v>
      </c>
      <c r="CU138" s="222">
        <v>7710</v>
      </c>
      <c r="CV138" s="125">
        <v>112</v>
      </c>
      <c r="CW138" s="33">
        <f t="shared" si="90"/>
        <v>5</v>
      </c>
      <c r="CX138" s="83" t="str">
        <f t="shared" si="91"/>
        <v>Réceptionist / Telefonist / Service-Disponent 5</v>
      </c>
      <c r="CY138" s="125"/>
      <c r="CZ138" s="33"/>
      <c r="DA138" s="83"/>
      <c r="DB138" s="125"/>
      <c r="DC138" s="33"/>
      <c r="DD138" s="83"/>
      <c r="DE138" s="125"/>
      <c r="DF138" s="33"/>
      <c r="DG138" s="83"/>
      <c r="DH138" s="125"/>
      <c r="DI138" s="33"/>
      <c r="DJ138" s="83"/>
      <c r="DK138" s="20"/>
      <c r="DL138" s="125"/>
      <c r="DM138" s="33"/>
      <c r="DN138" s="83"/>
      <c r="DS138" s="19">
        <f t="shared" si="69"/>
        <v>7710</v>
      </c>
      <c r="DT138" s="153">
        <v>6</v>
      </c>
      <c r="DU138" s="19">
        <v>0</v>
      </c>
      <c r="DV138" s="19" t="s">
        <v>953</v>
      </c>
      <c r="EX138" s="154">
        <v>9740</v>
      </c>
    </row>
    <row r="139" spans="1:155" s="19" customFormat="1" x14ac:dyDescent="0.2">
      <c r="A139" s="53">
        <v>0</v>
      </c>
      <c r="B139" s="53">
        <v>1</v>
      </c>
      <c r="C139" s="53">
        <f t="shared" si="102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103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O139" s="19" t="str">
        <f t="shared" si="101"/>
        <v/>
      </c>
      <c r="CP139" s="19" t="str">
        <f t="shared" si="66"/>
        <v>Wirtz Christine</v>
      </c>
      <c r="CR139" s="19">
        <f t="shared" ref="CR139" si="104">+Z139</f>
        <v>31</v>
      </c>
      <c r="CS139" s="19" t="str">
        <f t="shared" ref="CS139" si="105">+AB139</f>
        <v>E</v>
      </c>
      <c r="CT139" s="260" t="str">
        <f t="shared" si="94"/>
        <v>E</v>
      </c>
      <c r="CU139" s="154">
        <v>5627</v>
      </c>
      <c r="CV139" s="125">
        <v>112</v>
      </c>
      <c r="CW139" s="33">
        <f t="shared" si="90"/>
        <v>5</v>
      </c>
      <c r="CX139" s="83" t="str">
        <f t="shared" si="91"/>
        <v>Réceptionist / Telefonist / Service-Disponent 5</v>
      </c>
      <c r="CY139" s="125">
        <v>112</v>
      </c>
      <c r="CZ139" s="33">
        <f t="shared" si="89"/>
        <v>5</v>
      </c>
      <c r="DA139" s="83" t="str">
        <f t="shared" si="88"/>
        <v>Réceptionist / Telefonist / Service-Disponent 5</v>
      </c>
      <c r="DB139" s="125">
        <v>112</v>
      </c>
      <c r="DC139" s="33">
        <f t="shared" ref="DC139:DC143" si="106">VLOOKUP($DB139,Funktionsbezeichnungen,3,0)</f>
        <v>5</v>
      </c>
      <c r="DD139" s="83" t="str">
        <f t="shared" ref="DD139:DD143" si="107">VLOOKUP($DB139,Funktionsbezeichnungen,2,0)</f>
        <v>Réceptionist / Telefonist / Service-Disponent 5</v>
      </c>
      <c r="DE139" s="125">
        <v>112</v>
      </c>
      <c r="DF139" s="33">
        <f t="shared" si="95"/>
        <v>5</v>
      </c>
      <c r="DG139" s="83" t="str">
        <f t="shared" si="96"/>
        <v>Réceptionist / Telefonist / Service-Disponent 5</v>
      </c>
      <c r="DH139" s="125">
        <v>112</v>
      </c>
      <c r="DI139" s="33">
        <f t="shared" si="97"/>
        <v>5</v>
      </c>
      <c r="DJ139" s="83" t="str">
        <f t="shared" si="98"/>
        <v>Réceptionist / Telefonist / Service-Disponent 5</v>
      </c>
      <c r="DK139" s="20"/>
      <c r="DL139" s="125">
        <v>112</v>
      </c>
      <c r="DM139" s="33">
        <f t="shared" si="99"/>
        <v>5</v>
      </c>
      <c r="DN139" s="83" t="str">
        <f t="shared" si="100"/>
        <v>Réceptionist / Telefonist / Service-Disponent 5</v>
      </c>
      <c r="DS139" s="19">
        <f t="shared" si="69"/>
        <v>5627</v>
      </c>
      <c r="DT139" s="153">
        <v>6</v>
      </c>
      <c r="DU139" s="19">
        <v>0</v>
      </c>
      <c r="DV139" s="19" t="s">
        <v>953</v>
      </c>
      <c r="EX139" s="154">
        <v>9739</v>
      </c>
    </row>
    <row r="140" spans="1:155" s="19" customFormat="1" x14ac:dyDescent="0.25">
      <c r="A140" s="53">
        <v>0</v>
      </c>
      <c r="B140" s="53">
        <v>1</v>
      </c>
      <c r="C140" s="53">
        <f t="shared" si="102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O140" s="262" t="e">
        <f t="shared" si="101"/>
        <v>#N/A</v>
      </c>
      <c r="CP140" s="192" t="str">
        <f t="shared" si="66"/>
        <v>Lazar Sonja</v>
      </c>
      <c r="CQ140" s="192"/>
      <c r="CR140" s="19">
        <f>+Z140</f>
        <v>6</v>
      </c>
      <c r="CS140" s="19" t="str">
        <f>+AB140</f>
        <v>E</v>
      </c>
      <c r="CT140" s="260" t="e">
        <f t="shared" si="94"/>
        <v>#N/A</v>
      </c>
      <c r="CU140" s="222">
        <v>6767</v>
      </c>
      <c r="CV140" s="125">
        <v>133</v>
      </c>
      <c r="CW140" s="33">
        <f t="shared" si="90"/>
        <v>6</v>
      </c>
      <c r="CX140" s="83" t="str">
        <f t="shared" si="91"/>
        <v>Kaufmännischer Mitarbeiter 6 / Gruppenchef 6</v>
      </c>
      <c r="CY140" s="125"/>
      <c r="CZ140" s="33"/>
      <c r="DA140" s="83"/>
      <c r="DB140" s="125"/>
      <c r="DC140" s="33"/>
      <c r="DD140" s="83"/>
      <c r="DE140" s="125"/>
      <c r="DF140" s="33"/>
      <c r="DG140" s="83"/>
      <c r="DH140" s="125"/>
      <c r="DI140" s="33"/>
      <c r="DJ140" s="83"/>
      <c r="DK140" s="20"/>
      <c r="DL140" s="125"/>
      <c r="DM140" s="33"/>
      <c r="DN140" s="83"/>
      <c r="DS140" s="19">
        <f t="shared" si="69"/>
        <v>6767</v>
      </c>
      <c r="DT140" s="153">
        <v>6</v>
      </c>
      <c r="DU140" s="19">
        <v>0</v>
      </c>
      <c r="DV140" s="19" t="s">
        <v>955</v>
      </c>
      <c r="EX140" s="154">
        <v>9740</v>
      </c>
      <c r="EY140" s="11"/>
    </row>
    <row r="141" spans="1:155" s="19" customFormat="1" x14ac:dyDescent="0.2">
      <c r="A141" s="53">
        <v>0</v>
      </c>
      <c r="B141" s="53">
        <v>1</v>
      </c>
      <c r="C141" s="53">
        <f t="shared" si="102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101"/>
        <v/>
      </c>
      <c r="CP141" s="19" t="str">
        <f t="shared" si="66"/>
        <v>Eilers Brigitte</v>
      </c>
      <c r="CR141" s="19">
        <f>+Z141</f>
        <v>38</v>
      </c>
      <c r="CS141" s="19" t="str">
        <f>+AB141</f>
        <v>E</v>
      </c>
      <c r="CT141" s="260" t="str">
        <f t="shared" si="94"/>
        <v>E</v>
      </c>
      <c r="CU141" s="154">
        <v>6740</v>
      </c>
      <c r="CV141" s="125">
        <v>133</v>
      </c>
      <c r="CW141" s="33">
        <f t="shared" si="90"/>
        <v>6</v>
      </c>
      <c r="CX141" s="83" t="str">
        <f t="shared" si="91"/>
        <v>Kaufmännischer Mitarbeiter 6 / Gruppenchef 6</v>
      </c>
      <c r="CY141" s="125">
        <v>133</v>
      </c>
      <c r="CZ141" s="33">
        <f t="shared" si="89"/>
        <v>6</v>
      </c>
      <c r="DA141" s="83" t="str">
        <f t="shared" si="88"/>
        <v>Kaufmännischer Mitarbeiter 6 / Gruppenchef 6</v>
      </c>
      <c r="DB141" s="125">
        <v>133</v>
      </c>
      <c r="DC141" s="33">
        <f t="shared" si="106"/>
        <v>6</v>
      </c>
      <c r="DD141" s="83" t="str">
        <f t="shared" si="107"/>
        <v>Kaufmännischer Mitarbeiter 6 / Gruppenchef 6</v>
      </c>
      <c r="DE141" s="125">
        <v>133</v>
      </c>
      <c r="DF141" s="33">
        <f t="shared" si="95"/>
        <v>6</v>
      </c>
      <c r="DG141" s="83" t="str">
        <f t="shared" si="96"/>
        <v>Kaufmännischer Mitarbeiter 6 / Gruppenchef 6</v>
      </c>
      <c r="DH141" s="125">
        <v>133</v>
      </c>
      <c r="DI141" s="33">
        <f t="shared" si="97"/>
        <v>6</v>
      </c>
      <c r="DJ141" s="83" t="str">
        <f t="shared" si="98"/>
        <v>Kaufmännischer Mitarbeiter 6 / Gruppenchef 6</v>
      </c>
      <c r="DK141" s="20"/>
      <c r="DL141" s="125">
        <v>133</v>
      </c>
      <c r="DM141" s="33">
        <f t="shared" si="99"/>
        <v>6</v>
      </c>
      <c r="DN141" s="83" t="str">
        <f t="shared" si="100"/>
        <v>Kaufmännischer Mitarbeiter 6 / Gruppenchef 6</v>
      </c>
      <c r="DS141" s="19">
        <f t="shared" si="69"/>
        <v>6740</v>
      </c>
      <c r="DT141" s="153">
        <v>6</v>
      </c>
      <c r="DU141" s="19">
        <v>0</v>
      </c>
      <c r="DV141" s="185" t="s">
        <v>977</v>
      </c>
      <c r="EX141" s="154">
        <v>9742</v>
      </c>
    </row>
    <row r="142" spans="1:155" s="19" customFormat="1" x14ac:dyDescent="0.2">
      <c r="A142" s="53">
        <v>0</v>
      </c>
      <c r="B142" s="53">
        <v>1</v>
      </c>
      <c r="C142" s="53">
        <f t="shared" si="102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O142" s="19" t="str">
        <f t="shared" si="101"/>
        <v/>
      </c>
      <c r="CP142" s="19" t="str">
        <f t="shared" ref="CP142:CP155" si="108">+S142</f>
        <v>Barth Sandra</v>
      </c>
      <c r="CR142" s="19">
        <f>+Z142</f>
        <v>30</v>
      </c>
      <c r="CS142" s="19" t="str">
        <f>+AB142</f>
        <v>E</v>
      </c>
      <c r="CT142" s="260" t="str">
        <f t="shared" si="94"/>
        <v>E</v>
      </c>
      <c r="CU142" s="154">
        <v>7701</v>
      </c>
      <c r="CV142" s="125">
        <v>132</v>
      </c>
      <c r="CW142" s="33">
        <f t="shared" si="90"/>
        <v>5</v>
      </c>
      <c r="CX142" s="83" t="str">
        <f t="shared" si="91"/>
        <v>Kaufmännischer Mitarbeiter 5</v>
      </c>
      <c r="CY142" s="125">
        <v>132</v>
      </c>
      <c r="CZ142" s="33">
        <f t="shared" si="89"/>
        <v>5</v>
      </c>
      <c r="DA142" s="83" t="str">
        <f t="shared" si="88"/>
        <v>Kaufmännischer Mitarbeiter 5</v>
      </c>
      <c r="DB142" s="125">
        <v>132</v>
      </c>
      <c r="DC142" s="33">
        <f t="shared" si="106"/>
        <v>5</v>
      </c>
      <c r="DD142" s="83" t="str">
        <f t="shared" si="107"/>
        <v>Kaufmännischer Mitarbeiter 5</v>
      </c>
      <c r="DE142" s="125">
        <v>132</v>
      </c>
      <c r="DF142" s="33">
        <f t="shared" si="95"/>
        <v>5</v>
      </c>
      <c r="DG142" s="83" t="str">
        <f t="shared" si="96"/>
        <v>Kaufmännischer Mitarbeiter 5</v>
      </c>
      <c r="DH142" s="125">
        <v>132</v>
      </c>
      <c r="DI142" s="33">
        <f t="shared" si="97"/>
        <v>5</v>
      </c>
      <c r="DJ142" s="83" t="str">
        <f t="shared" si="98"/>
        <v>Kaufmännischer Mitarbeiter 5</v>
      </c>
      <c r="DK142" s="20"/>
      <c r="DL142" s="125">
        <v>132</v>
      </c>
      <c r="DM142" s="33">
        <f t="shared" si="99"/>
        <v>5</v>
      </c>
      <c r="DN142" s="83" t="str">
        <f t="shared" si="100"/>
        <v>Kaufmännischer Mitarbeiter 5</v>
      </c>
      <c r="DS142" s="19">
        <f t="shared" ref="DS142:DS143" si="109">+CU142</f>
        <v>7701</v>
      </c>
      <c r="DT142" s="153">
        <v>7</v>
      </c>
      <c r="DU142" s="19">
        <v>0</v>
      </c>
      <c r="DV142" s="185" t="s">
        <v>977</v>
      </c>
      <c r="EX142" s="154">
        <v>9740</v>
      </c>
    </row>
    <row r="143" spans="1:155" s="19" customFormat="1" x14ac:dyDescent="0.2">
      <c r="A143" s="53">
        <v>0</v>
      </c>
      <c r="B143" s="53"/>
      <c r="C143" s="53">
        <f t="shared" si="102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O143" s="19" t="str">
        <f t="shared" si="101"/>
        <v/>
      </c>
      <c r="CP143" s="19" t="str">
        <f t="shared" si="108"/>
        <v>Schurrer Gabriel</v>
      </c>
      <c r="CR143" s="19">
        <f>+Z143</f>
        <v>34</v>
      </c>
      <c r="CS143" s="19" t="str">
        <f>+AB143</f>
        <v>F</v>
      </c>
      <c r="CT143" s="260" t="str">
        <f t="shared" si="94"/>
        <v>F</v>
      </c>
      <c r="CU143" s="154">
        <v>7654</v>
      </c>
      <c r="CV143" s="125">
        <v>614</v>
      </c>
      <c r="CW143" s="33">
        <f t="shared" si="90"/>
        <v>4</v>
      </c>
      <c r="CX143" s="83" t="str">
        <f t="shared" si="91"/>
        <v>Laborassistenz 4</v>
      </c>
      <c r="CY143" s="125">
        <v>614</v>
      </c>
      <c r="CZ143" s="33">
        <f t="shared" si="89"/>
        <v>4</v>
      </c>
      <c r="DA143" s="83" t="str">
        <f t="shared" si="88"/>
        <v>Laborassistenz 4</v>
      </c>
      <c r="DB143" s="125">
        <v>614</v>
      </c>
      <c r="DC143" s="33">
        <f t="shared" si="106"/>
        <v>4</v>
      </c>
      <c r="DD143" s="83" t="str">
        <f t="shared" si="107"/>
        <v>Laborassistenz 4</v>
      </c>
      <c r="DE143" s="125">
        <v>614</v>
      </c>
      <c r="DF143" s="33">
        <f t="shared" si="95"/>
        <v>4</v>
      </c>
      <c r="DG143" s="83" t="str">
        <f t="shared" si="96"/>
        <v>Laborassistenz 4</v>
      </c>
      <c r="DH143" s="125">
        <v>614</v>
      </c>
      <c r="DI143" s="33">
        <f t="shared" si="97"/>
        <v>4</v>
      </c>
      <c r="DJ143" s="83" t="str">
        <f t="shared" si="98"/>
        <v>Laborassistenz 4</v>
      </c>
      <c r="DK143" s="20"/>
      <c r="DL143" s="125">
        <v>614</v>
      </c>
      <c r="DM143" s="33">
        <f t="shared" si="99"/>
        <v>4</v>
      </c>
      <c r="DN143" s="83" t="str">
        <f t="shared" si="100"/>
        <v>Laborassistenz 4</v>
      </c>
      <c r="DS143" s="19">
        <f t="shared" si="109"/>
        <v>7654</v>
      </c>
      <c r="DT143" s="153">
        <v>7</v>
      </c>
      <c r="DU143" s="19">
        <v>0</v>
      </c>
      <c r="DV143" s="19" t="s">
        <v>963</v>
      </c>
      <c r="EX143" s="154">
        <v>9740</v>
      </c>
    </row>
    <row r="144" spans="1:155" x14ac:dyDescent="0.25">
      <c r="A144" s="53">
        <v>0</v>
      </c>
      <c r="B144" s="53"/>
      <c r="C144" s="53">
        <f t="shared" ref="C144" si="110">IF(Z144&gt;=10,1,0)</f>
        <v>0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/>
      <c r="N144" s="59">
        <v>1</v>
      </c>
      <c r="O144" s="19" t="s">
        <v>361</v>
      </c>
      <c r="P144" s="15" t="s">
        <v>1502</v>
      </c>
      <c r="Q144" s="15">
        <v>140</v>
      </c>
      <c r="R144" s="245" t="s">
        <v>365</v>
      </c>
      <c r="S144" s="27" t="s">
        <v>1500</v>
      </c>
      <c r="T144" s="21">
        <v>1987</v>
      </c>
      <c r="U144" s="28" t="s">
        <v>248</v>
      </c>
      <c r="V144" s="21"/>
      <c r="W144" s="25"/>
      <c r="X144" s="21"/>
      <c r="Y144" s="25"/>
      <c r="Z144" s="21"/>
      <c r="AA144" s="25" t="s">
        <v>248</v>
      </c>
      <c r="AB144" s="21" t="s">
        <v>149</v>
      </c>
      <c r="AC144" s="21"/>
      <c r="AD144" s="19"/>
      <c r="AE144" s="90" t="s">
        <v>380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ref="CO144" si="111">IF(CS144=CT144,"","anders")</f>
        <v/>
      </c>
      <c r="CP144" s="19" t="str">
        <f t="shared" ref="CP144" si="112">+S144</f>
        <v>Markovic Maja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9739</v>
      </c>
      <c r="EY144" s="19"/>
    </row>
    <row r="145" spans="1:155" x14ac:dyDescent="0.25">
      <c r="A145" s="53">
        <v>0</v>
      </c>
      <c r="B145" s="53"/>
      <c r="C145" s="53">
        <f t="shared" si="102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1087</v>
      </c>
      <c r="Q145" s="15">
        <v>141</v>
      </c>
      <c r="R145" s="245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D145" s="19"/>
      <c r="AE145" s="90" t="s">
        <v>381</v>
      </c>
      <c r="AF145" s="82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 t="str">
        <f t="shared" si="101"/>
        <v/>
      </c>
      <c r="CP145" s="19" t="str">
        <f t="shared" si="108"/>
        <v>Berger Noah</v>
      </c>
      <c r="CQ145" s="19"/>
      <c r="CT145" s="260"/>
      <c r="CU145" s="154">
        <v>9740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EX145" s="154">
        <v>9751</v>
      </c>
      <c r="EY145" s="19"/>
    </row>
    <row r="146" spans="1:155" s="19" customFormat="1" x14ac:dyDescent="0.2">
      <c r="A146" s="53">
        <v>0</v>
      </c>
      <c r="B146" s="53"/>
      <c r="C146" s="53">
        <f t="shared" si="102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101"/>
        <v/>
      </c>
      <c r="CP146" s="19" t="str">
        <f t="shared" si="108"/>
        <v>Pertoldi Noeh</v>
      </c>
      <c r="CT146" s="260"/>
      <c r="CU146" s="154">
        <v>9742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 t="shared" ref="DS146:DS155" si="113">+CU146</f>
        <v>9742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1301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101"/>
        <v/>
      </c>
      <c r="CP147" s="19" t="str">
        <f t="shared" si="108"/>
        <v>Thahiri Florian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>+CU147</f>
        <v>9740</v>
      </c>
      <c r="DT147" s="153">
        <v>8</v>
      </c>
      <c r="DU147" s="19">
        <v>0</v>
      </c>
      <c r="DV147" s="185" t="s">
        <v>976</v>
      </c>
      <c r="EX147" s="154">
        <v>9750</v>
      </c>
    </row>
    <row r="148" spans="1:155" s="19" customFormat="1" x14ac:dyDescent="0.2">
      <c r="A148" s="53">
        <v>0</v>
      </c>
      <c r="B148" s="53"/>
      <c r="C148" s="53">
        <f t="shared" si="102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358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101"/>
        <v/>
      </c>
      <c r="CP148" s="19" t="str">
        <f t="shared" si="108"/>
        <v>Hirsbrunner Nico</v>
      </c>
      <c r="CT148" s="260"/>
      <c r="CU148" s="154">
        <v>9740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13"/>
        <v>9740</v>
      </c>
      <c r="DT148" s="153">
        <v>8</v>
      </c>
      <c r="DU148" s="19">
        <v>0</v>
      </c>
      <c r="DV148" s="185" t="s">
        <v>976</v>
      </c>
      <c r="EX148" s="154">
        <v>9752</v>
      </c>
    </row>
    <row r="149" spans="1:155" s="19" customFormat="1" x14ac:dyDescent="0.2">
      <c r="A149" s="53">
        <v>0</v>
      </c>
      <c r="B149" s="53"/>
      <c r="C149" s="53">
        <f t="shared" si="102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101"/>
        <v/>
      </c>
      <c r="CP149" s="19" t="str">
        <f t="shared" si="108"/>
        <v>Christ Florian</v>
      </c>
      <c r="CT149" s="260"/>
      <c r="CU149" s="154">
        <v>9739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 t="shared" si="113"/>
        <v>9739</v>
      </c>
      <c r="DT149" s="153">
        <v>8</v>
      </c>
      <c r="DU149" s="19">
        <v>0</v>
      </c>
      <c r="DV149" s="185" t="s">
        <v>976</v>
      </c>
      <c r="EO149"/>
      <c r="EX149" s="126"/>
    </row>
    <row r="150" spans="1:155" s="19" customFormat="1" x14ac:dyDescent="0.25">
      <c r="A150" s="53">
        <v>0</v>
      </c>
      <c r="B150" s="53"/>
      <c r="C150" s="53">
        <f t="shared" si="102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101"/>
        <v/>
      </c>
      <c r="CP150" s="19" t="str">
        <f t="shared" si="108"/>
        <v>Sivasundaram Aschveni</v>
      </c>
      <c r="CT150" s="260"/>
      <c r="CU150" s="154">
        <v>9751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9751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102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358</v>
      </c>
      <c r="P151" s="15" t="s">
        <v>1208</v>
      </c>
      <c r="Q151" s="15">
        <v>147</v>
      </c>
      <c r="R151" s="42"/>
      <c r="S151" s="27" t="s">
        <v>1205</v>
      </c>
      <c r="T151" s="21">
        <v>1996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O151" s="19" t="str">
        <f t="shared" si="101"/>
        <v/>
      </c>
      <c r="CP151" s="19" t="str">
        <f>+S151</f>
        <v>Leuch Georges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102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359</v>
      </c>
      <c r="P152" s="15" t="s">
        <v>1209</v>
      </c>
      <c r="Q152" s="15">
        <v>148</v>
      </c>
      <c r="R152" s="42"/>
      <c r="S152" s="27" t="s">
        <v>1206</v>
      </c>
      <c r="T152" s="21">
        <v>2000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101"/>
        <v/>
      </c>
      <c r="CP152" s="19" t="str">
        <f t="shared" ref="CP152:CP153" si="114">+S152</f>
        <v>Boser Florian</v>
      </c>
      <c r="CT152" s="260"/>
      <c r="CU152" s="154">
        <v>9750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ref="DS152:DS153" si="115">+CU152</f>
        <v>9750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102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1303</v>
      </c>
      <c r="P153" s="15" t="s">
        <v>1210</v>
      </c>
      <c r="Q153" s="15">
        <v>149</v>
      </c>
      <c r="R153" s="42"/>
      <c r="S153" s="27" t="s">
        <v>1207</v>
      </c>
      <c r="T153" s="21">
        <v>1999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101"/>
        <v/>
      </c>
      <c r="CP153" s="19" t="str">
        <f t="shared" si="114"/>
        <v>Kaupp Nicolas</v>
      </c>
      <c r="CT153" s="260"/>
      <c r="CU153" s="154">
        <v>9752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15"/>
        <v>9752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102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1266</v>
      </c>
      <c r="Q154" s="15">
        <v>150</v>
      </c>
      <c r="R154" s="42"/>
      <c r="S154" s="27" t="s">
        <v>1264</v>
      </c>
      <c r="T154" s="21">
        <v>2000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101"/>
        <v/>
      </c>
      <c r="CP154" s="192" t="str">
        <f t="shared" si="108"/>
        <v>Tesan Laila</v>
      </c>
      <c r="CQ154" s="192"/>
      <c r="CR154" s="192"/>
      <c r="CS154" s="192"/>
      <c r="CT154" s="260"/>
      <c r="CU154" s="222">
        <v>9776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13"/>
        <v>9776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53">
        <v>0</v>
      </c>
      <c r="B155" s="53"/>
      <c r="C155" s="53">
        <f t="shared" si="102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1267</v>
      </c>
      <c r="Q155" s="15">
        <v>151</v>
      </c>
      <c r="R155" s="42"/>
      <c r="S155" s="27" t="s">
        <v>1265</v>
      </c>
      <c r="T155" s="21">
        <v>2001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O155" s="19" t="str">
        <f t="shared" si="101"/>
        <v/>
      </c>
      <c r="CP155" s="192" t="str">
        <f t="shared" si="108"/>
        <v>Davet Kilian</v>
      </c>
      <c r="CQ155" s="192"/>
      <c r="CR155" s="192"/>
      <c r="CS155" s="192"/>
      <c r="CT155" s="260"/>
      <c r="CU155" s="222">
        <v>9775</v>
      </c>
      <c r="CV155" s="125"/>
      <c r="CW155" s="33"/>
      <c r="CX155" s="83"/>
      <c r="CY155" s="125"/>
      <c r="CZ155" s="33"/>
      <c r="DA155" s="83"/>
      <c r="DB155" s="125"/>
      <c r="DC155" s="33"/>
      <c r="DD155" s="83"/>
      <c r="DE155" s="125"/>
      <c r="DF155" s="33"/>
      <c r="DG155" s="83"/>
      <c r="DH155" s="125"/>
      <c r="DI155" s="33"/>
      <c r="DJ155" s="83"/>
      <c r="DK155" s="20"/>
      <c r="DL155" s="33"/>
      <c r="DM155" s="33"/>
      <c r="DN155" s="83"/>
      <c r="DS155" s="19">
        <f t="shared" si="113"/>
        <v>9775</v>
      </c>
      <c r="DT155" s="153">
        <v>8</v>
      </c>
      <c r="DU155" s="19">
        <v>0</v>
      </c>
      <c r="DV155" s="185" t="s">
        <v>976</v>
      </c>
      <c r="EO155"/>
      <c r="EX155" s="11"/>
      <c r="EY155" s="11"/>
    </row>
    <row r="156" spans="1:155" s="19" customFormat="1" x14ac:dyDescent="0.25">
      <c r="A156" s="66"/>
      <c r="B156" s="66"/>
      <c r="C156" s="66"/>
      <c r="D156" s="66"/>
      <c r="E156" s="66"/>
      <c r="F156" s="60"/>
      <c r="G156" s="60"/>
      <c r="H156" s="60"/>
      <c r="I156" s="60"/>
      <c r="J156" s="60"/>
      <c r="K156" s="60"/>
      <c r="L156" s="60"/>
      <c r="M156" s="60"/>
      <c r="N156" s="60"/>
      <c r="O156" s="67"/>
      <c r="P156" s="68"/>
      <c r="Q156" s="68"/>
      <c r="R156" s="44"/>
      <c r="S156" s="30" t="s">
        <v>183</v>
      </c>
      <c r="T156" s="31">
        <f>+Q155</f>
        <v>151</v>
      </c>
      <c r="U156" s="65" t="s">
        <v>700</v>
      </c>
      <c r="V156" s="32"/>
      <c r="W156" s="34"/>
      <c r="X156" s="32"/>
      <c r="Y156" s="40"/>
      <c r="Z156" s="33"/>
      <c r="AA156" s="34"/>
      <c r="AB156" s="33"/>
      <c r="AC156" s="35"/>
      <c r="AE156" s="84"/>
      <c r="AF156" s="83"/>
      <c r="CO156" s="19" t="str">
        <f t="shared" si="101"/>
        <v/>
      </c>
      <c r="CT156" s="260"/>
      <c r="CU156" s="126"/>
      <c r="CV156" s="141"/>
      <c r="CW156" s="141"/>
      <c r="CX156" s="126"/>
      <c r="CY156" s="141"/>
      <c r="CZ156" s="141"/>
      <c r="DA156" s="126"/>
      <c r="DB156" s="141"/>
      <c r="DC156" s="141"/>
      <c r="DD156" s="126"/>
      <c r="DE156" s="141"/>
      <c r="DF156" s="141"/>
      <c r="DG156" s="126"/>
      <c r="DH156" s="141"/>
      <c r="DI156" s="141"/>
      <c r="DJ156" s="126"/>
      <c r="DK156" s="126"/>
      <c r="DL156" s="138"/>
      <c r="DM156" s="138"/>
      <c r="EO156"/>
      <c r="EX156" s="11"/>
      <c r="EY156" s="11"/>
    </row>
    <row r="157" spans="1:155" customFormat="1" x14ac:dyDescent="0.25">
      <c r="A157" s="48">
        <f t="shared" ref="A157:N157" si="116">SUM(A5:A155)</f>
        <v>8</v>
      </c>
      <c r="B157" s="48">
        <f t="shared" si="116"/>
        <v>36</v>
      </c>
      <c r="C157" s="48">
        <f t="shared" si="116"/>
        <v>108</v>
      </c>
      <c r="D157" s="48">
        <f t="shared" si="116"/>
        <v>28</v>
      </c>
      <c r="E157" s="48">
        <f t="shared" si="116"/>
        <v>48</v>
      </c>
      <c r="F157" s="48">
        <f t="shared" si="116"/>
        <v>5</v>
      </c>
      <c r="G157" s="48">
        <f t="shared" si="116"/>
        <v>4</v>
      </c>
      <c r="H157" s="48">
        <f t="shared" si="116"/>
        <v>34</v>
      </c>
      <c r="I157" s="48">
        <f t="shared" si="116"/>
        <v>32</v>
      </c>
      <c r="J157" s="48">
        <f t="shared" si="116"/>
        <v>13</v>
      </c>
      <c r="K157" s="48">
        <f t="shared" si="116"/>
        <v>11</v>
      </c>
      <c r="L157" s="48">
        <f t="shared" si="116"/>
        <v>20</v>
      </c>
      <c r="M157" s="48">
        <f t="shared" si="116"/>
        <v>6</v>
      </c>
      <c r="N157" s="48">
        <f t="shared" si="116"/>
        <v>1</v>
      </c>
      <c r="O157" s="64">
        <f>SUM(D157+E157+F157+I157+K157+L157+M157)</f>
        <v>150</v>
      </c>
      <c r="P157" s="12"/>
      <c r="Q157" s="12" t="s">
        <v>224</v>
      </c>
      <c r="R157" s="45" t="s">
        <v>342</v>
      </c>
      <c r="S157" s="11" t="s">
        <v>88</v>
      </c>
      <c r="T157" s="13"/>
      <c r="U157" s="37"/>
      <c r="V157" s="13"/>
      <c r="W157" s="123"/>
      <c r="X157" s="13"/>
      <c r="Y157" s="37"/>
      <c r="Z157" s="13"/>
      <c r="AA157" s="14" t="s">
        <v>1036</v>
      </c>
      <c r="AB157" s="13"/>
      <c r="AC157" s="13"/>
      <c r="AD157" s="11"/>
      <c r="AE157" s="87" t="s">
        <v>382</v>
      </c>
      <c r="AF157" s="88" t="s">
        <v>385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101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Z157" s="19"/>
      <c r="EX157" s="11"/>
      <c r="EY157" s="11"/>
    </row>
    <row r="158" spans="1:155" customFormat="1" x14ac:dyDescent="0.25">
      <c r="A158" s="11">
        <f t="shared" ref="A158:N158" si="117">SUBTOTAL(9,A5:A155)</f>
        <v>8</v>
      </c>
      <c r="B158" s="11">
        <f t="shared" si="117"/>
        <v>36</v>
      </c>
      <c r="C158" s="11">
        <f t="shared" si="117"/>
        <v>108</v>
      </c>
      <c r="D158" s="11">
        <f t="shared" si="117"/>
        <v>28</v>
      </c>
      <c r="E158" s="11">
        <f t="shared" si="117"/>
        <v>48</v>
      </c>
      <c r="F158" s="11">
        <f t="shared" si="117"/>
        <v>5</v>
      </c>
      <c r="G158" s="11">
        <f t="shared" si="117"/>
        <v>4</v>
      </c>
      <c r="H158" s="11">
        <f t="shared" si="117"/>
        <v>34</v>
      </c>
      <c r="I158" s="11">
        <f t="shared" si="117"/>
        <v>32</v>
      </c>
      <c r="J158" s="11">
        <f t="shared" si="117"/>
        <v>13</v>
      </c>
      <c r="K158" s="11">
        <f t="shared" si="117"/>
        <v>11</v>
      </c>
      <c r="L158" s="11">
        <f t="shared" si="117"/>
        <v>20</v>
      </c>
      <c r="M158" s="11">
        <f t="shared" si="117"/>
        <v>6</v>
      </c>
      <c r="N158" s="11">
        <f t="shared" si="117"/>
        <v>1</v>
      </c>
      <c r="O158" s="64">
        <f>SUM(D158+E158+F158+I158+K158+L158+M158)</f>
        <v>150</v>
      </c>
      <c r="P158" s="12"/>
      <c r="Q158" s="12" t="s">
        <v>224</v>
      </c>
      <c r="R158" s="45" t="s">
        <v>370</v>
      </c>
      <c r="S158" s="11" t="s">
        <v>371</v>
      </c>
      <c r="T158" s="13"/>
      <c r="U158" s="37"/>
      <c r="V158" s="13"/>
      <c r="W158" s="123"/>
      <c r="X158" s="13"/>
      <c r="Y158" s="37"/>
      <c r="Z158" s="13" t="s">
        <v>185</v>
      </c>
      <c r="AA158" s="14" t="s">
        <v>886</v>
      </c>
      <c r="AB158" s="13"/>
      <c r="AC158" s="13"/>
      <c r="AD158" s="11"/>
      <c r="AE158" s="87" t="s">
        <v>373</v>
      </c>
      <c r="AF158" s="88" t="s">
        <v>97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101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45" t="s">
        <v>980</v>
      </c>
      <c r="DZ158" s="19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51"/>
      <c r="K159" s="50"/>
      <c r="L159" s="50"/>
      <c r="M159" s="50"/>
      <c r="N159" s="50"/>
      <c r="O159" s="48"/>
      <c r="P159" s="12"/>
      <c r="Q159" s="12"/>
      <c r="R159" s="45" t="s">
        <v>369</v>
      </c>
      <c r="S159" s="11" t="s">
        <v>150</v>
      </c>
      <c r="T159" s="13"/>
      <c r="U159" s="37"/>
      <c r="V159" s="13"/>
      <c r="W159" s="123"/>
      <c r="X159" s="13"/>
      <c r="Y159" s="37"/>
      <c r="Z159" s="13" t="s">
        <v>186</v>
      </c>
      <c r="AA159" s="14" t="s">
        <v>1226</v>
      </c>
      <c r="AB159" s="13"/>
      <c r="AC159" s="13"/>
      <c r="AD159" s="11"/>
      <c r="AE159" s="87" t="s">
        <v>375</v>
      </c>
      <c r="AF159" s="88" t="s">
        <v>386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101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986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69" t="s">
        <v>366</v>
      </c>
      <c r="Q160" s="69" t="s">
        <v>366</v>
      </c>
      <c r="R160" s="45" t="s">
        <v>341</v>
      </c>
      <c r="S160" s="11" t="s">
        <v>158</v>
      </c>
      <c r="T160" s="13"/>
      <c r="U160" s="37"/>
      <c r="V160" s="13"/>
      <c r="W160" s="123"/>
      <c r="X160" s="13"/>
      <c r="Y160" s="37"/>
      <c r="Z160" s="13" t="s">
        <v>189</v>
      </c>
      <c r="AA160" s="14" t="s">
        <v>888</v>
      </c>
      <c r="AB160" s="13"/>
      <c r="AC160" s="13"/>
      <c r="AD160" s="11"/>
      <c r="AE160" s="87" t="s">
        <v>376</v>
      </c>
      <c r="AF160" s="88" t="s">
        <v>110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101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987</v>
      </c>
      <c r="DZ160" s="19"/>
      <c r="EO160" s="11"/>
      <c r="EX160" s="11"/>
      <c r="EY160" s="11"/>
    </row>
    <row r="161" spans="1:155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12"/>
      <c r="Q161" s="12"/>
      <c r="R161" s="45" t="s">
        <v>368</v>
      </c>
      <c r="S161" s="11" t="s">
        <v>161</v>
      </c>
      <c r="T161" s="13"/>
      <c r="U161" s="37"/>
      <c r="V161" s="13"/>
      <c r="W161" s="123"/>
      <c r="X161" s="13"/>
      <c r="Y161" s="37"/>
      <c r="Z161" s="13" t="s">
        <v>876</v>
      </c>
      <c r="AA161" s="14" t="s">
        <v>1227</v>
      </c>
      <c r="AB161" s="13"/>
      <c r="AC161" s="13"/>
      <c r="AD161" s="11"/>
      <c r="AE161" s="87" t="s">
        <v>379</v>
      </c>
      <c r="AF161" s="88" t="s">
        <v>387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 t="str">
        <f t="shared" si="101"/>
        <v/>
      </c>
      <c r="CP161" s="11"/>
      <c r="CQ161" s="11"/>
      <c r="CR161" s="11"/>
      <c r="CS161" s="11"/>
      <c r="CT161" s="13"/>
      <c r="CU161" s="11"/>
      <c r="CV161" s="49"/>
      <c r="CW161" s="49"/>
      <c r="CX161" s="11"/>
      <c r="CY161" s="49"/>
      <c r="CZ161" s="49"/>
      <c r="DA161" s="11"/>
      <c r="DB161" s="49"/>
      <c r="DC161" s="49"/>
      <c r="DD161" s="11"/>
      <c r="DE161" s="49"/>
      <c r="DF161" s="49"/>
      <c r="DG161" s="11"/>
      <c r="DH161" s="49"/>
      <c r="DI161" s="49"/>
      <c r="DJ161" s="11"/>
      <c r="DK161" s="115"/>
      <c r="DL161" s="13"/>
      <c r="DM161" s="13"/>
      <c r="DN161" s="11"/>
      <c r="DQ161" s="11"/>
      <c r="DR161" s="11"/>
      <c r="DS161" s="11"/>
      <c r="DT161" s="11" t="s">
        <v>988</v>
      </c>
      <c r="DZ161" s="19"/>
      <c r="EO161" s="11"/>
      <c r="EX161" s="11"/>
      <c r="EY161" s="11"/>
    </row>
    <row r="162" spans="1:155" x14ac:dyDescent="0.25">
      <c r="R162" s="45" t="s">
        <v>367</v>
      </c>
      <c r="S162" s="11" t="s">
        <v>166</v>
      </c>
      <c r="Z162" s="13" t="s">
        <v>887</v>
      </c>
      <c r="AA162" s="14" t="s">
        <v>1288</v>
      </c>
      <c r="AE162" s="87" t="s">
        <v>394</v>
      </c>
      <c r="AF162" s="88" t="s">
        <v>395</v>
      </c>
      <c r="CN162" s="19"/>
      <c r="CO162" s="19" t="str">
        <f t="shared" si="101"/>
        <v/>
      </c>
      <c r="DT162" s="11" t="s">
        <v>981</v>
      </c>
      <c r="DZ162" s="19"/>
    </row>
    <row r="163" spans="1:155" x14ac:dyDescent="0.25">
      <c r="R163" s="45" t="s">
        <v>365</v>
      </c>
      <c r="S163" s="11" t="s">
        <v>249</v>
      </c>
      <c r="Z163" s="223" t="s">
        <v>1228</v>
      </c>
      <c r="AA163" s="14" t="s">
        <v>1229</v>
      </c>
      <c r="AE163" s="87" t="s">
        <v>383</v>
      </c>
      <c r="AF163" s="88" t="s">
        <v>388</v>
      </c>
      <c r="CN163" s="19"/>
      <c r="CO163" s="19" t="str">
        <f t="shared" si="101"/>
        <v/>
      </c>
      <c r="DT163" s="11" t="s">
        <v>982</v>
      </c>
      <c r="DZ163" s="19"/>
    </row>
    <row r="164" spans="1:155" x14ac:dyDescent="0.25">
      <c r="AE164" s="91" t="s">
        <v>365</v>
      </c>
      <c r="AF164" s="89" t="s">
        <v>249</v>
      </c>
      <c r="CN164" s="19"/>
      <c r="CO164" s="19" t="str">
        <f t="shared" si="101"/>
        <v/>
      </c>
      <c r="DT164" s="11" t="s">
        <v>989</v>
      </c>
      <c r="DZ164" s="19"/>
    </row>
    <row r="165" spans="1:155" x14ac:dyDescent="0.25">
      <c r="AE165" s="80"/>
      <c r="DT165" s="11" t="s">
        <v>990</v>
      </c>
    </row>
    <row r="166" spans="1:155" x14ac:dyDescent="0.25">
      <c r="AE166" s="80" t="s">
        <v>408</v>
      </c>
      <c r="DT166" s="11" t="s">
        <v>991</v>
      </c>
    </row>
    <row r="167" spans="1:155" x14ac:dyDescent="0.25">
      <c r="O167" s="109"/>
      <c r="P167" s="110"/>
      <c r="Q167" s="111"/>
      <c r="R167" s="112"/>
      <c r="S167" s="113"/>
      <c r="AE167" s="80" t="s">
        <v>410</v>
      </c>
      <c r="DT167" s="11" t="s">
        <v>983</v>
      </c>
    </row>
    <row r="168" spans="1:155" x14ac:dyDescent="0.25">
      <c r="O168" s="109"/>
      <c r="P168" s="110"/>
      <c r="Q168" s="111"/>
      <c r="R168" s="112"/>
      <c r="S168" s="113"/>
      <c r="AE168" s="80" t="s">
        <v>409</v>
      </c>
      <c r="DT168" s="11" t="s">
        <v>984</v>
      </c>
    </row>
    <row r="169" spans="1:155" x14ac:dyDescent="0.25">
      <c r="O169" s="109"/>
      <c r="P169" s="110"/>
      <c r="Q169" s="111"/>
      <c r="R169" s="112"/>
      <c r="S169" s="113"/>
      <c r="AE169" s="80"/>
      <c r="DT169" s="11" t="s">
        <v>992</v>
      </c>
    </row>
    <row r="170" spans="1:155" x14ac:dyDescent="0.25">
      <c r="O170" s="114"/>
      <c r="P170" s="111"/>
      <c r="Q170" s="111"/>
      <c r="R170" s="112"/>
      <c r="S170" s="115"/>
      <c r="AE170" s="80" t="s">
        <v>411</v>
      </c>
      <c r="DT170" s="11" t="s">
        <v>985</v>
      </c>
    </row>
    <row r="171" spans="1:155" x14ac:dyDescent="0.25">
      <c r="AE171" s="80" t="s">
        <v>413</v>
      </c>
    </row>
    <row r="172" spans="1:155" x14ac:dyDescent="0.25">
      <c r="AE172" s="80" t="s">
        <v>412</v>
      </c>
      <c r="DU172" s="45" t="s">
        <v>993</v>
      </c>
    </row>
    <row r="173" spans="1:155" x14ac:dyDescent="0.25">
      <c r="AE173" s="80"/>
      <c r="DU173" s="11" t="s">
        <v>994</v>
      </c>
    </row>
    <row r="174" spans="1:155" x14ac:dyDescent="0.25">
      <c r="AE174" s="80"/>
      <c r="DU174" s="11" t="s">
        <v>995</v>
      </c>
    </row>
    <row r="175" spans="1:155" x14ac:dyDescent="0.25">
      <c r="AE175" s="80"/>
      <c r="DU175" s="11" t="s">
        <v>996</v>
      </c>
    </row>
    <row r="176" spans="1:155" x14ac:dyDescent="0.25">
      <c r="AE176" s="80"/>
      <c r="DU176" s="11" t="s">
        <v>997</v>
      </c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</row>
    <row r="181" spans="31:128" x14ac:dyDescent="0.25">
      <c r="AE181" s="80"/>
      <c r="DX181" s="11" t="s">
        <v>998</v>
      </c>
    </row>
    <row r="182" spans="31:128" x14ac:dyDescent="0.25">
      <c r="AE182" s="80"/>
    </row>
    <row r="183" spans="31:128" x14ac:dyDescent="0.25">
      <c r="AE183" s="80"/>
    </row>
    <row r="184" spans="31:128" x14ac:dyDescent="0.25">
      <c r="AE184" s="80"/>
      <c r="DQ184" s="885" t="s">
        <v>78</v>
      </c>
      <c r="DR184" s="886"/>
      <c r="DS184" s="887"/>
      <c r="DT184" s="173" t="s">
        <v>950</v>
      </c>
    </row>
    <row r="185" spans="31:128" x14ac:dyDescent="0.25">
      <c r="AE185" s="80"/>
      <c r="DQ185" s="174" t="s">
        <v>76</v>
      </c>
      <c r="DR185" s="175" t="s">
        <v>77</v>
      </c>
      <c r="DS185" s="176" t="s">
        <v>701</v>
      </c>
      <c r="DT185" s="171"/>
    </row>
    <row r="186" spans="31:128" x14ac:dyDescent="0.25">
      <c r="AE186" s="80"/>
      <c r="DQ186" s="177">
        <v>101</v>
      </c>
      <c r="DR186" s="178" t="s">
        <v>713</v>
      </c>
      <c r="DS186" s="179">
        <v>2</v>
      </c>
      <c r="DT186" s="171"/>
    </row>
    <row r="187" spans="31:128" x14ac:dyDescent="0.25">
      <c r="AE187" s="80"/>
      <c r="DQ187" s="177">
        <v>102</v>
      </c>
      <c r="DR187" s="178" t="s">
        <v>714</v>
      </c>
      <c r="DS187" s="179">
        <v>3</v>
      </c>
      <c r="DT187" s="171"/>
    </row>
    <row r="188" spans="31:128" x14ac:dyDescent="0.25">
      <c r="AE188" s="80"/>
      <c r="DQ188" s="177">
        <v>103</v>
      </c>
      <c r="DR188" s="178" t="s">
        <v>715</v>
      </c>
      <c r="DS188" s="179">
        <v>4</v>
      </c>
      <c r="DT188" s="171"/>
    </row>
    <row r="189" spans="31:128" x14ac:dyDescent="0.25">
      <c r="AE189" s="80"/>
      <c r="DQ189" s="177">
        <v>104</v>
      </c>
      <c r="DR189" s="178" t="s">
        <v>1323</v>
      </c>
      <c r="DS189" s="179">
        <v>5</v>
      </c>
      <c r="DT189" s="171"/>
    </row>
    <row r="190" spans="31:128" x14ac:dyDescent="0.25">
      <c r="AE190" s="80"/>
      <c r="DQ190" s="177">
        <v>111</v>
      </c>
      <c r="DR190" s="178" t="s">
        <v>1324</v>
      </c>
      <c r="DS190" s="179">
        <v>4</v>
      </c>
      <c r="DT190" s="171" t="s">
        <v>953</v>
      </c>
    </row>
    <row r="191" spans="31:128" x14ac:dyDescent="0.25">
      <c r="AE191" s="80"/>
      <c r="DQ191" s="177">
        <v>112</v>
      </c>
      <c r="DR191" s="178" t="s">
        <v>1325</v>
      </c>
      <c r="DS191" s="179">
        <v>5</v>
      </c>
      <c r="DT191" s="171" t="s">
        <v>953</v>
      </c>
    </row>
    <row r="192" spans="31:128" x14ac:dyDescent="0.25">
      <c r="AE192" s="80"/>
      <c r="DQ192" s="177">
        <v>121</v>
      </c>
      <c r="DR192" s="178" t="s">
        <v>721</v>
      </c>
      <c r="DS192" s="179">
        <v>4</v>
      </c>
      <c r="DT192" s="171" t="s">
        <v>954</v>
      </c>
    </row>
    <row r="193" spans="31:124" x14ac:dyDescent="0.25">
      <c r="AE193" s="80"/>
      <c r="DQ193" s="177">
        <v>122</v>
      </c>
      <c r="DR193" s="178" t="s">
        <v>1326</v>
      </c>
      <c r="DS193" s="179">
        <v>5</v>
      </c>
      <c r="DT193" s="171" t="s">
        <v>954</v>
      </c>
    </row>
    <row r="194" spans="31:124" x14ac:dyDescent="0.25">
      <c r="DQ194" s="177">
        <v>123</v>
      </c>
      <c r="DR194" s="178" t="s">
        <v>1327</v>
      </c>
      <c r="DS194" s="179">
        <v>6</v>
      </c>
      <c r="DT194" s="171" t="s">
        <v>954</v>
      </c>
    </row>
    <row r="195" spans="31:124" x14ac:dyDescent="0.25">
      <c r="DQ195" s="177">
        <v>124</v>
      </c>
      <c r="DR195" s="178" t="s">
        <v>1328</v>
      </c>
      <c r="DS195" s="179">
        <v>7</v>
      </c>
      <c r="DT195" s="171" t="s">
        <v>954</v>
      </c>
    </row>
    <row r="196" spans="31:124" x14ac:dyDescent="0.25">
      <c r="DQ196" s="177">
        <v>131</v>
      </c>
      <c r="DR196" s="178" t="s">
        <v>1329</v>
      </c>
      <c r="DS196" s="179">
        <v>4</v>
      </c>
      <c r="DT196" s="171" t="s">
        <v>955</v>
      </c>
    </row>
    <row r="197" spans="31:124" x14ac:dyDescent="0.25">
      <c r="DQ197" s="177">
        <v>132</v>
      </c>
      <c r="DR197" s="178" t="s">
        <v>1330</v>
      </c>
      <c r="DS197" s="179">
        <v>5</v>
      </c>
      <c r="DT197" s="171" t="s">
        <v>955</v>
      </c>
    </row>
    <row r="198" spans="31:124" x14ac:dyDescent="0.25">
      <c r="DQ198" s="177">
        <v>133</v>
      </c>
      <c r="DR198" s="178" t="s">
        <v>1331</v>
      </c>
      <c r="DS198" s="179">
        <v>6</v>
      </c>
      <c r="DT198" s="171" t="s">
        <v>955</v>
      </c>
    </row>
    <row r="199" spans="31:124" x14ac:dyDescent="0.25">
      <c r="DQ199" s="177">
        <v>134</v>
      </c>
      <c r="DR199" s="178" t="s">
        <v>1332</v>
      </c>
      <c r="DS199" s="179">
        <v>7</v>
      </c>
      <c r="DT199" s="171" t="s">
        <v>955</v>
      </c>
    </row>
    <row r="200" spans="31:124" x14ac:dyDescent="0.25">
      <c r="DQ200" s="177">
        <v>138</v>
      </c>
      <c r="DR200" s="178" t="s">
        <v>1333</v>
      </c>
      <c r="DS200" s="179">
        <v>6</v>
      </c>
      <c r="DT200" s="171"/>
    </row>
    <row r="201" spans="31:124" x14ac:dyDescent="0.25">
      <c r="DQ201" s="177">
        <v>139</v>
      </c>
      <c r="DR201" s="178" t="s">
        <v>1334</v>
      </c>
      <c r="DS201" s="179">
        <v>7</v>
      </c>
      <c r="DT201" s="171"/>
    </row>
    <row r="202" spans="31:124" x14ac:dyDescent="0.25">
      <c r="DQ202" s="177">
        <v>141</v>
      </c>
      <c r="DR202" s="178" t="s">
        <v>1335</v>
      </c>
      <c r="DS202" s="179">
        <v>8</v>
      </c>
      <c r="DT202" s="171" t="s">
        <v>956</v>
      </c>
    </row>
    <row r="203" spans="31:124" x14ac:dyDescent="0.25">
      <c r="DQ203" s="177">
        <v>142</v>
      </c>
      <c r="DR203" s="178" t="s">
        <v>1336</v>
      </c>
      <c r="DS203" s="179">
        <v>9</v>
      </c>
      <c r="DT203" s="171" t="s">
        <v>956</v>
      </c>
    </row>
    <row r="204" spans="31:124" x14ac:dyDescent="0.25">
      <c r="DQ204" s="177">
        <v>143</v>
      </c>
      <c r="DR204" s="178" t="s">
        <v>1337</v>
      </c>
      <c r="DS204" s="179">
        <v>10</v>
      </c>
      <c r="DT204" s="171" t="s">
        <v>956</v>
      </c>
    </row>
    <row r="205" spans="31:124" x14ac:dyDescent="0.25">
      <c r="DQ205" s="177">
        <v>144</v>
      </c>
      <c r="DR205" s="178" t="s">
        <v>1338</v>
      </c>
      <c r="DS205" s="179">
        <v>11</v>
      </c>
      <c r="DT205" s="171" t="s">
        <v>956</v>
      </c>
    </row>
    <row r="206" spans="31:124" x14ac:dyDescent="0.25">
      <c r="DQ206" s="177">
        <v>150</v>
      </c>
      <c r="DR206" s="178" t="s">
        <v>1491</v>
      </c>
      <c r="DS206" s="179">
        <v>8</v>
      </c>
      <c r="DT206" s="171"/>
    </row>
    <row r="207" spans="31:124" x14ac:dyDescent="0.25">
      <c r="DQ207" s="177">
        <v>151</v>
      </c>
      <c r="DR207" s="178" t="s">
        <v>1492</v>
      </c>
      <c r="DS207" s="179">
        <v>9</v>
      </c>
      <c r="DT207" s="171"/>
    </row>
    <row r="208" spans="31:124" x14ac:dyDescent="0.25">
      <c r="DQ208" s="177">
        <v>152</v>
      </c>
      <c r="DR208" s="178" t="s">
        <v>1493</v>
      </c>
      <c r="DS208" s="179">
        <v>10</v>
      </c>
      <c r="DT208" s="171"/>
    </row>
    <row r="209" spans="121:124" x14ac:dyDescent="0.25">
      <c r="DQ209" s="177">
        <v>153</v>
      </c>
      <c r="DR209" s="178" t="s">
        <v>1494</v>
      </c>
      <c r="DS209" s="179">
        <v>11</v>
      </c>
      <c r="DT209" s="171"/>
    </row>
    <row r="210" spans="121:124" x14ac:dyDescent="0.25">
      <c r="DQ210" s="177">
        <v>154</v>
      </c>
      <c r="DR210" s="178" t="s">
        <v>1495</v>
      </c>
      <c r="DS210" s="179">
        <v>12</v>
      </c>
      <c r="DT210" s="171"/>
    </row>
    <row r="211" spans="121:124" x14ac:dyDescent="0.25">
      <c r="DQ211" s="177">
        <v>161</v>
      </c>
      <c r="DR211" s="178" t="s">
        <v>1339</v>
      </c>
      <c r="DS211" s="179">
        <v>8</v>
      </c>
      <c r="DT211" s="171" t="s">
        <v>957</v>
      </c>
    </row>
    <row r="212" spans="121:124" x14ac:dyDescent="0.25">
      <c r="DQ212" s="177">
        <v>162</v>
      </c>
      <c r="DR212" s="178" t="s">
        <v>1340</v>
      </c>
      <c r="DS212" s="179">
        <v>9</v>
      </c>
      <c r="DT212" s="171" t="s">
        <v>957</v>
      </c>
    </row>
    <row r="213" spans="121:124" x14ac:dyDescent="0.25">
      <c r="DQ213" s="177">
        <v>163</v>
      </c>
      <c r="DR213" s="178" t="s">
        <v>739</v>
      </c>
      <c r="DS213" s="179">
        <v>10</v>
      </c>
      <c r="DT213" s="171"/>
    </row>
    <row r="214" spans="121:124" x14ac:dyDescent="0.25">
      <c r="DQ214" s="177">
        <v>164</v>
      </c>
      <c r="DR214" s="178" t="s">
        <v>740</v>
      </c>
      <c r="DS214" s="179">
        <v>11</v>
      </c>
      <c r="DT214" s="171"/>
    </row>
    <row r="215" spans="121:124" x14ac:dyDescent="0.25">
      <c r="DQ215" s="177">
        <v>171</v>
      </c>
      <c r="DR215" s="178" t="s">
        <v>741</v>
      </c>
      <c r="DS215" s="179">
        <v>9</v>
      </c>
      <c r="DT215" s="171"/>
    </row>
    <row r="216" spans="121:124" x14ac:dyDescent="0.25">
      <c r="DQ216" s="177">
        <v>172</v>
      </c>
      <c r="DR216" s="178" t="s">
        <v>1341</v>
      </c>
      <c r="DS216" s="179">
        <v>10</v>
      </c>
      <c r="DT216" s="171"/>
    </row>
    <row r="217" spans="121:124" x14ac:dyDescent="0.25">
      <c r="DQ217" s="177">
        <v>173</v>
      </c>
      <c r="DR217" s="178" t="s">
        <v>1342</v>
      </c>
      <c r="DS217" s="179">
        <v>11</v>
      </c>
      <c r="DT217" s="171"/>
    </row>
    <row r="218" spans="121:124" x14ac:dyDescent="0.25">
      <c r="DQ218" s="177">
        <v>174</v>
      </c>
      <c r="DR218" s="178" t="s">
        <v>1343</v>
      </c>
      <c r="DS218" s="179">
        <v>12</v>
      </c>
      <c r="DT218" s="171"/>
    </row>
    <row r="219" spans="121:124" x14ac:dyDescent="0.25">
      <c r="DQ219" s="177">
        <v>181</v>
      </c>
      <c r="DR219" s="178" t="s">
        <v>745</v>
      </c>
      <c r="DS219" s="179">
        <v>10</v>
      </c>
      <c r="DT219" s="171"/>
    </row>
    <row r="220" spans="121:124" x14ac:dyDescent="0.25">
      <c r="DQ220" s="177">
        <v>183</v>
      </c>
      <c r="DR220" s="178" t="s">
        <v>746</v>
      </c>
      <c r="DS220" s="179">
        <v>12</v>
      </c>
      <c r="DT220" s="171"/>
    </row>
    <row r="221" spans="121:124" x14ac:dyDescent="0.25">
      <c r="DQ221" s="177">
        <v>191</v>
      </c>
      <c r="DR221" s="178" t="s">
        <v>1344</v>
      </c>
      <c r="DS221" s="179">
        <v>7</v>
      </c>
      <c r="DT221" s="171"/>
    </row>
    <row r="222" spans="121:124" x14ac:dyDescent="0.25">
      <c r="DQ222" s="177">
        <v>192</v>
      </c>
      <c r="DR222" s="178" t="s">
        <v>1345</v>
      </c>
      <c r="DS222" s="179">
        <v>8</v>
      </c>
      <c r="DT222" s="171"/>
    </row>
    <row r="223" spans="121:124" x14ac:dyDescent="0.25">
      <c r="DQ223" s="177">
        <v>193</v>
      </c>
      <c r="DR223" s="178" t="s">
        <v>1346</v>
      </c>
      <c r="DS223" s="179">
        <v>9</v>
      </c>
      <c r="DT223" s="171"/>
    </row>
    <row r="224" spans="121:124" x14ac:dyDescent="0.25">
      <c r="DQ224" s="177">
        <v>201</v>
      </c>
      <c r="DR224" s="178" t="s">
        <v>751</v>
      </c>
      <c r="DS224" s="179">
        <v>2</v>
      </c>
      <c r="DT224" s="171"/>
    </row>
    <row r="225" spans="121:124" x14ac:dyDescent="0.25">
      <c r="DQ225" s="177">
        <v>202</v>
      </c>
      <c r="DR225" s="178" t="s">
        <v>1347</v>
      </c>
      <c r="DS225" s="179">
        <v>3</v>
      </c>
      <c r="DT225" s="171"/>
    </row>
    <row r="226" spans="121:124" x14ac:dyDescent="0.25">
      <c r="DQ226" s="177">
        <v>211</v>
      </c>
      <c r="DR226" s="178" t="s">
        <v>1348</v>
      </c>
      <c r="DS226" s="179">
        <v>4</v>
      </c>
      <c r="DT226" s="171" t="s">
        <v>958</v>
      </c>
    </row>
    <row r="227" spans="121:124" x14ac:dyDescent="0.25">
      <c r="DQ227" s="177">
        <v>212</v>
      </c>
      <c r="DR227" s="178" t="s">
        <v>1349</v>
      </c>
      <c r="DS227" s="179">
        <v>5</v>
      </c>
      <c r="DT227" s="171" t="s">
        <v>958</v>
      </c>
    </row>
    <row r="228" spans="121:124" x14ac:dyDescent="0.25">
      <c r="DQ228" s="177">
        <v>213</v>
      </c>
      <c r="DR228" s="178" t="s">
        <v>1350</v>
      </c>
      <c r="DS228" s="179">
        <v>6</v>
      </c>
      <c r="DT228" s="171" t="s">
        <v>958</v>
      </c>
    </row>
    <row r="229" spans="121:124" x14ac:dyDescent="0.25">
      <c r="DQ229" s="177">
        <v>214</v>
      </c>
      <c r="DR229" s="178" t="s">
        <v>1351</v>
      </c>
      <c r="DS229" s="179">
        <v>7</v>
      </c>
      <c r="DT229" s="171" t="s">
        <v>958</v>
      </c>
    </row>
    <row r="230" spans="121:124" x14ac:dyDescent="0.25">
      <c r="DQ230" s="177">
        <v>221</v>
      </c>
      <c r="DR230" s="178" t="s">
        <v>1352</v>
      </c>
      <c r="DS230" s="179">
        <v>8</v>
      </c>
      <c r="DT230" s="171" t="s">
        <v>959</v>
      </c>
    </row>
    <row r="231" spans="121:124" x14ac:dyDescent="0.25">
      <c r="DQ231" s="177">
        <v>222</v>
      </c>
      <c r="DR231" s="178" t="s">
        <v>1353</v>
      </c>
      <c r="DS231" s="179">
        <v>9</v>
      </c>
      <c r="DT231" s="171" t="s">
        <v>959</v>
      </c>
    </row>
    <row r="232" spans="121:124" x14ac:dyDescent="0.25">
      <c r="DQ232" s="177">
        <v>223</v>
      </c>
      <c r="DR232" s="178" t="s">
        <v>1354</v>
      </c>
      <c r="DS232" s="179">
        <v>10</v>
      </c>
      <c r="DT232" s="171" t="s">
        <v>959</v>
      </c>
    </row>
    <row r="233" spans="121:124" x14ac:dyDescent="0.25">
      <c r="DQ233" s="177">
        <v>224</v>
      </c>
      <c r="DR233" s="178" t="s">
        <v>1355</v>
      </c>
      <c r="DS233" s="179">
        <v>11</v>
      </c>
      <c r="DT233" s="171" t="s">
        <v>959</v>
      </c>
    </row>
    <row r="234" spans="121:124" x14ac:dyDescent="0.25">
      <c r="DQ234" s="177">
        <v>241</v>
      </c>
      <c r="DR234" s="178" t="s">
        <v>1356</v>
      </c>
      <c r="DS234" s="179">
        <v>8</v>
      </c>
      <c r="DT234" s="171"/>
    </row>
    <row r="235" spans="121:124" x14ac:dyDescent="0.25">
      <c r="DQ235" s="177">
        <v>242</v>
      </c>
      <c r="DR235" s="178" t="s">
        <v>1357</v>
      </c>
      <c r="DS235" s="179">
        <v>9</v>
      </c>
      <c r="DT235" s="171"/>
    </row>
    <row r="236" spans="121:124" x14ac:dyDescent="0.25">
      <c r="DQ236" s="177">
        <v>243</v>
      </c>
      <c r="DR236" s="178" t="s">
        <v>1358</v>
      </c>
      <c r="DS236" s="179">
        <v>10</v>
      </c>
      <c r="DT236" s="171"/>
    </row>
    <row r="237" spans="121:124" x14ac:dyDescent="0.25">
      <c r="DQ237" s="177">
        <v>244</v>
      </c>
      <c r="DR237" s="178" t="s">
        <v>1359</v>
      </c>
      <c r="DS237" s="179">
        <v>11</v>
      </c>
      <c r="DT237" s="171"/>
    </row>
    <row r="238" spans="121:124" x14ac:dyDescent="0.25">
      <c r="DQ238" s="177">
        <v>250</v>
      </c>
      <c r="DR238" s="178" t="s">
        <v>764</v>
      </c>
      <c r="DS238" s="179">
        <v>8</v>
      </c>
      <c r="DT238" s="171"/>
    </row>
    <row r="239" spans="121:124" x14ac:dyDescent="0.25">
      <c r="DQ239" s="177">
        <v>251</v>
      </c>
      <c r="DR239" s="178" t="s">
        <v>1496</v>
      </c>
      <c r="DS239" s="179">
        <v>9</v>
      </c>
      <c r="DT239" s="171"/>
    </row>
    <row r="240" spans="121:124" x14ac:dyDescent="0.25">
      <c r="DQ240" s="177">
        <v>252</v>
      </c>
      <c r="DR240" s="178" t="s">
        <v>1497</v>
      </c>
      <c r="DS240" s="179">
        <v>10</v>
      </c>
      <c r="DT240" s="171"/>
    </row>
    <row r="241" spans="121:124" x14ac:dyDescent="0.25">
      <c r="DQ241" s="177">
        <v>253</v>
      </c>
      <c r="DR241" s="178" t="s">
        <v>1498</v>
      </c>
      <c r="DS241" s="179">
        <v>11</v>
      </c>
      <c r="DT241" s="171"/>
    </row>
    <row r="242" spans="121:124" x14ac:dyDescent="0.25">
      <c r="DQ242" s="177">
        <v>254</v>
      </c>
      <c r="DR242" s="178" t="s">
        <v>1499</v>
      </c>
      <c r="DS242" s="179">
        <v>12</v>
      </c>
      <c r="DT242" s="171"/>
    </row>
    <row r="243" spans="121:124" x14ac:dyDescent="0.25">
      <c r="DQ243" s="177">
        <v>351</v>
      </c>
      <c r="DR243" s="178" t="s">
        <v>1360</v>
      </c>
      <c r="DS243" s="179">
        <v>7</v>
      </c>
      <c r="DT243" s="171"/>
    </row>
    <row r="244" spans="121:124" x14ac:dyDescent="0.25">
      <c r="DQ244" s="177">
        <v>352</v>
      </c>
      <c r="DR244" s="178" t="s">
        <v>1361</v>
      </c>
      <c r="DS244" s="179">
        <v>8</v>
      </c>
      <c r="DT244" s="171"/>
    </row>
    <row r="245" spans="121:124" x14ac:dyDescent="0.25">
      <c r="DQ245" s="177">
        <v>353</v>
      </c>
      <c r="DR245" s="178" t="s">
        <v>1362</v>
      </c>
      <c r="DS245" s="179">
        <v>9</v>
      </c>
      <c r="DT245" s="171"/>
    </row>
    <row r="246" spans="121:124" x14ac:dyDescent="0.25">
      <c r="DQ246" s="177">
        <v>354</v>
      </c>
      <c r="DR246" s="178" t="s">
        <v>1363</v>
      </c>
      <c r="DS246" s="179">
        <v>10</v>
      </c>
      <c r="DT246" s="171"/>
    </row>
    <row r="247" spans="121:124" x14ac:dyDescent="0.25">
      <c r="DQ247" s="177">
        <v>355</v>
      </c>
      <c r="DR247" s="178" t="s">
        <v>1364</v>
      </c>
      <c r="DS247" s="179">
        <v>11</v>
      </c>
      <c r="DT247" s="171"/>
    </row>
    <row r="248" spans="121:124" x14ac:dyDescent="0.25">
      <c r="DQ248" s="177">
        <v>356</v>
      </c>
      <c r="DR248" s="178" t="s">
        <v>774</v>
      </c>
      <c r="DS248" s="179">
        <v>12</v>
      </c>
      <c r="DT248" s="171"/>
    </row>
    <row r="249" spans="121:124" x14ac:dyDescent="0.25">
      <c r="DQ249" s="177">
        <v>361</v>
      </c>
      <c r="DR249" s="178" t="s">
        <v>1365</v>
      </c>
      <c r="DS249" s="179">
        <v>6</v>
      </c>
      <c r="DT249" s="171"/>
    </row>
    <row r="250" spans="121:124" x14ac:dyDescent="0.25">
      <c r="DQ250" s="177">
        <v>362</v>
      </c>
      <c r="DR250" s="178" t="s">
        <v>1366</v>
      </c>
      <c r="DS250" s="179">
        <v>7</v>
      </c>
      <c r="DT250" s="171"/>
    </row>
    <row r="251" spans="121:124" x14ac:dyDescent="0.25">
      <c r="DQ251" s="177">
        <v>363</v>
      </c>
      <c r="DR251" s="178" t="s">
        <v>1367</v>
      </c>
      <c r="DS251" s="179">
        <v>8</v>
      </c>
      <c r="DT251" s="171"/>
    </row>
    <row r="252" spans="121:124" x14ac:dyDescent="0.25">
      <c r="DQ252" s="177">
        <v>364</v>
      </c>
      <c r="DR252" s="178" t="s">
        <v>1368</v>
      </c>
      <c r="DS252" s="179">
        <v>9</v>
      </c>
      <c r="DT252" s="171"/>
    </row>
    <row r="253" spans="121:124" x14ac:dyDescent="0.25">
      <c r="DQ253" s="177">
        <v>366</v>
      </c>
      <c r="DR253" s="178" t="s">
        <v>1369</v>
      </c>
      <c r="DS253" s="179">
        <v>8</v>
      </c>
      <c r="DT253" s="171"/>
    </row>
    <row r="254" spans="121:124" x14ac:dyDescent="0.25">
      <c r="DQ254" s="177">
        <v>367</v>
      </c>
      <c r="DR254" s="178" t="s">
        <v>1370</v>
      </c>
      <c r="DS254" s="179">
        <v>9</v>
      </c>
      <c r="DT254" s="171"/>
    </row>
    <row r="255" spans="121:124" x14ac:dyDescent="0.25">
      <c r="DQ255" s="177">
        <v>368</v>
      </c>
      <c r="DR255" s="178" t="s">
        <v>781</v>
      </c>
      <c r="DS255" s="179">
        <v>10</v>
      </c>
      <c r="DT255" s="171"/>
    </row>
    <row r="256" spans="121:124" x14ac:dyDescent="0.25">
      <c r="DQ256" s="177">
        <v>371</v>
      </c>
      <c r="DR256" s="178" t="s">
        <v>1371</v>
      </c>
      <c r="DS256" s="179">
        <v>7</v>
      </c>
      <c r="DT256" s="171"/>
    </row>
    <row r="257" spans="121:124" x14ac:dyDescent="0.25">
      <c r="DQ257" s="177">
        <v>372</v>
      </c>
      <c r="DR257" s="178" t="s">
        <v>1372</v>
      </c>
      <c r="DS257" s="179">
        <v>8</v>
      </c>
      <c r="DT257" s="171"/>
    </row>
    <row r="258" spans="121:124" x14ac:dyDescent="0.25">
      <c r="DQ258" s="177">
        <v>373</v>
      </c>
      <c r="DR258" s="178" t="s">
        <v>1373</v>
      </c>
      <c r="DS258" s="179">
        <v>9</v>
      </c>
      <c r="DT258" s="171"/>
    </row>
    <row r="259" spans="121:124" x14ac:dyDescent="0.25">
      <c r="DQ259" s="177">
        <v>374</v>
      </c>
      <c r="DR259" s="178" t="s">
        <v>1374</v>
      </c>
      <c r="DS259" s="179">
        <v>10</v>
      </c>
      <c r="DT259" s="171"/>
    </row>
    <row r="260" spans="121:124" x14ac:dyDescent="0.25">
      <c r="DQ260" s="177">
        <v>375</v>
      </c>
      <c r="DR260" s="178" t="s">
        <v>786</v>
      </c>
      <c r="DS260" s="179">
        <v>11</v>
      </c>
      <c r="DT260" s="171"/>
    </row>
    <row r="261" spans="121:124" x14ac:dyDescent="0.25">
      <c r="DQ261" s="177">
        <v>376</v>
      </c>
      <c r="DR261" s="178" t="s">
        <v>1375</v>
      </c>
      <c r="DS261" s="179">
        <v>8</v>
      </c>
      <c r="DT261" s="171"/>
    </row>
    <row r="262" spans="121:124" x14ac:dyDescent="0.25">
      <c r="DQ262" s="177">
        <v>377</v>
      </c>
      <c r="DR262" s="178" t="s">
        <v>1376</v>
      </c>
      <c r="DS262" s="179">
        <v>9</v>
      </c>
      <c r="DT262" s="171"/>
    </row>
    <row r="263" spans="121:124" x14ac:dyDescent="0.25">
      <c r="DQ263" s="177">
        <v>378</v>
      </c>
      <c r="DR263" s="178" t="s">
        <v>789</v>
      </c>
      <c r="DS263" s="179">
        <v>11</v>
      </c>
      <c r="DT263" s="171"/>
    </row>
    <row r="264" spans="121:124" x14ac:dyDescent="0.25">
      <c r="DQ264" s="177">
        <v>381</v>
      </c>
      <c r="DR264" s="178" t="s">
        <v>1493</v>
      </c>
      <c r="DS264" s="179">
        <v>10</v>
      </c>
      <c r="DT264" s="171"/>
    </row>
    <row r="265" spans="121:124" x14ac:dyDescent="0.25">
      <c r="DQ265" s="177">
        <v>382</v>
      </c>
      <c r="DR265" s="178" t="s">
        <v>1494</v>
      </c>
      <c r="DS265" s="179">
        <v>11</v>
      </c>
      <c r="DT265" s="171"/>
    </row>
    <row r="266" spans="121:124" x14ac:dyDescent="0.25">
      <c r="DQ266" s="177">
        <v>383</v>
      </c>
      <c r="DR266" s="178" t="s">
        <v>1495</v>
      </c>
      <c r="DS266" s="179">
        <v>12</v>
      </c>
      <c r="DT266" s="171"/>
    </row>
    <row r="267" spans="121:124" x14ac:dyDescent="0.25">
      <c r="DQ267" s="177">
        <v>410</v>
      </c>
      <c r="DR267" s="178" t="s">
        <v>1377</v>
      </c>
      <c r="DS267" s="179">
        <v>5</v>
      </c>
      <c r="DT267" s="171"/>
    </row>
    <row r="268" spans="121:124" x14ac:dyDescent="0.25">
      <c r="DQ268" s="177">
        <v>411</v>
      </c>
      <c r="DR268" s="178" t="s">
        <v>1378</v>
      </c>
      <c r="DS268" s="179">
        <v>6</v>
      </c>
      <c r="DT268" s="171" t="s">
        <v>961</v>
      </c>
    </row>
    <row r="269" spans="121:124" x14ac:dyDescent="0.25">
      <c r="DQ269" s="177">
        <v>412</v>
      </c>
      <c r="DR269" s="178" t="s">
        <v>1379</v>
      </c>
      <c r="DS269" s="179">
        <v>7</v>
      </c>
      <c r="DT269" s="171" t="s">
        <v>961</v>
      </c>
    </row>
    <row r="270" spans="121:124" x14ac:dyDescent="0.25">
      <c r="DQ270" s="177">
        <v>413</v>
      </c>
      <c r="DR270" s="178" t="s">
        <v>793</v>
      </c>
      <c r="DS270" s="179">
        <v>8</v>
      </c>
      <c r="DT270" s="171" t="s">
        <v>961</v>
      </c>
    </row>
    <row r="271" spans="121:124" x14ac:dyDescent="0.25">
      <c r="DQ271" s="177">
        <v>420</v>
      </c>
      <c r="DR271" s="178" t="s">
        <v>794</v>
      </c>
      <c r="DS271" s="179">
        <v>4</v>
      </c>
      <c r="DT271" s="171" t="s">
        <v>960</v>
      </c>
    </row>
    <row r="272" spans="121:124" x14ac:dyDescent="0.25">
      <c r="DQ272" s="177">
        <v>421</v>
      </c>
      <c r="DR272" s="178" t="s">
        <v>1380</v>
      </c>
      <c r="DS272" s="179">
        <v>5</v>
      </c>
      <c r="DT272" s="171" t="s">
        <v>960</v>
      </c>
    </row>
    <row r="273" spans="121:124" x14ac:dyDescent="0.25">
      <c r="DQ273" s="177">
        <v>422</v>
      </c>
      <c r="DR273" s="178" t="s">
        <v>1381</v>
      </c>
      <c r="DS273" s="179">
        <v>6</v>
      </c>
      <c r="DT273" s="171" t="s">
        <v>960</v>
      </c>
    </row>
    <row r="274" spans="121:124" x14ac:dyDescent="0.25">
      <c r="DQ274" s="177">
        <v>423</v>
      </c>
      <c r="DR274" s="178" t="s">
        <v>1382</v>
      </c>
      <c r="DS274" s="179">
        <v>7</v>
      </c>
      <c r="DT274" s="171" t="s">
        <v>960</v>
      </c>
    </row>
    <row r="275" spans="121:124" x14ac:dyDescent="0.25">
      <c r="DQ275" s="177">
        <v>424</v>
      </c>
      <c r="DR275" s="178" t="s">
        <v>1383</v>
      </c>
      <c r="DS275" s="179">
        <v>8</v>
      </c>
      <c r="DT275" s="171" t="s">
        <v>960</v>
      </c>
    </row>
    <row r="276" spans="121:124" x14ac:dyDescent="0.25">
      <c r="DQ276" s="177">
        <v>430</v>
      </c>
      <c r="DR276" s="178" t="s">
        <v>1384</v>
      </c>
      <c r="DS276" s="179">
        <v>6</v>
      </c>
      <c r="DT276" s="171"/>
    </row>
    <row r="277" spans="121:124" x14ac:dyDescent="0.25">
      <c r="DQ277" s="177">
        <v>431</v>
      </c>
      <c r="DR277" s="178" t="s">
        <v>1385</v>
      </c>
      <c r="DS277" s="179">
        <v>7</v>
      </c>
      <c r="DT277" s="171"/>
    </row>
    <row r="278" spans="121:124" x14ac:dyDescent="0.25">
      <c r="DQ278" s="177">
        <v>432</v>
      </c>
      <c r="DR278" s="178" t="s">
        <v>1386</v>
      </c>
      <c r="DS278" s="179">
        <v>8</v>
      </c>
      <c r="DT278" s="171"/>
    </row>
    <row r="279" spans="121:124" x14ac:dyDescent="0.25">
      <c r="DQ279" s="177">
        <v>433</v>
      </c>
      <c r="DR279" s="178" t="s">
        <v>1387</v>
      </c>
      <c r="DS279" s="179">
        <v>9</v>
      </c>
      <c r="DT279" s="171"/>
    </row>
    <row r="280" spans="121:124" x14ac:dyDescent="0.25">
      <c r="DQ280" s="177">
        <v>434</v>
      </c>
      <c r="DR280" s="178" t="s">
        <v>803</v>
      </c>
      <c r="DS280" s="179">
        <v>10</v>
      </c>
      <c r="DT280" s="171"/>
    </row>
    <row r="281" spans="121:124" x14ac:dyDescent="0.25">
      <c r="DQ281" s="177">
        <v>441</v>
      </c>
      <c r="DR281" s="178" t="s">
        <v>1388</v>
      </c>
      <c r="DS281" s="179">
        <v>7</v>
      </c>
      <c r="DT281" s="171" t="s">
        <v>962</v>
      </c>
    </row>
    <row r="282" spans="121:124" x14ac:dyDescent="0.25">
      <c r="DQ282" s="177">
        <v>442</v>
      </c>
      <c r="DR282" s="178" t="s">
        <v>1389</v>
      </c>
      <c r="DS282" s="179">
        <v>8</v>
      </c>
      <c r="DT282" s="171" t="s">
        <v>962</v>
      </c>
    </row>
    <row r="283" spans="121:124" x14ac:dyDescent="0.25">
      <c r="DQ283" s="177">
        <v>443</v>
      </c>
      <c r="DR283" s="178" t="s">
        <v>1390</v>
      </c>
      <c r="DS283" s="179">
        <v>9</v>
      </c>
      <c r="DT283" s="171" t="s">
        <v>962</v>
      </c>
    </row>
    <row r="284" spans="121:124" x14ac:dyDescent="0.25">
      <c r="DQ284" s="177">
        <v>444</v>
      </c>
      <c r="DR284" s="178" t="s">
        <v>807</v>
      </c>
      <c r="DS284" s="179">
        <v>10</v>
      </c>
      <c r="DT284" s="171" t="s">
        <v>962</v>
      </c>
    </row>
    <row r="285" spans="121:124" x14ac:dyDescent="0.25">
      <c r="DQ285" s="177">
        <v>451</v>
      </c>
      <c r="DR285" s="178" t="s">
        <v>1391</v>
      </c>
      <c r="DS285" s="179">
        <v>7</v>
      </c>
      <c r="DT285" s="171"/>
    </row>
    <row r="286" spans="121:124" x14ac:dyDescent="0.25">
      <c r="DQ286" s="177">
        <v>452</v>
      </c>
      <c r="DR286" s="178" t="s">
        <v>1392</v>
      </c>
      <c r="DS286" s="179">
        <v>8</v>
      </c>
      <c r="DT286" s="171"/>
    </row>
    <row r="287" spans="121:124" x14ac:dyDescent="0.25">
      <c r="DQ287" s="177">
        <v>453</v>
      </c>
      <c r="DR287" s="178" t="s">
        <v>1393</v>
      </c>
      <c r="DS287" s="179">
        <v>9</v>
      </c>
      <c r="DT287" s="171"/>
    </row>
    <row r="288" spans="121:124" x14ac:dyDescent="0.25">
      <c r="DQ288" s="177">
        <v>454</v>
      </c>
      <c r="DR288" s="178" t="s">
        <v>811</v>
      </c>
      <c r="DS288" s="179">
        <v>10</v>
      </c>
      <c r="DT288" s="171"/>
    </row>
    <row r="289" spans="121:124" x14ac:dyDescent="0.25">
      <c r="DQ289" s="177">
        <v>460</v>
      </c>
      <c r="DR289" s="178" t="s">
        <v>812</v>
      </c>
      <c r="DS289" s="179">
        <v>6</v>
      </c>
      <c r="DT289" s="171"/>
    </row>
    <row r="290" spans="121:124" x14ac:dyDescent="0.25">
      <c r="DQ290" s="177">
        <v>461</v>
      </c>
      <c r="DR290" s="178" t="s">
        <v>1394</v>
      </c>
      <c r="DS290" s="179">
        <v>7</v>
      </c>
      <c r="DT290" s="171"/>
    </row>
    <row r="291" spans="121:124" x14ac:dyDescent="0.25">
      <c r="DQ291" s="177">
        <v>462</v>
      </c>
      <c r="DR291" s="178" t="s">
        <v>1395</v>
      </c>
      <c r="DS291" s="179">
        <v>8</v>
      </c>
      <c r="DT291" s="171"/>
    </row>
    <row r="292" spans="121:124" x14ac:dyDescent="0.25">
      <c r="DQ292" s="177">
        <v>463</v>
      </c>
      <c r="DR292" s="178" t="s">
        <v>1396</v>
      </c>
      <c r="DS292" s="179">
        <v>9</v>
      </c>
      <c r="DT292" s="171"/>
    </row>
    <row r="293" spans="121:124" x14ac:dyDescent="0.25">
      <c r="DQ293" s="177">
        <v>464</v>
      </c>
      <c r="DR293" s="178" t="s">
        <v>816</v>
      </c>
      <c r="DS293" s="179">
        <v>10</v>
      </c>
      <c r="DT293" s="171"/>
    </row>
    <row r="294" spans="121:124" x14ac:dyDescent="0.25">
      <c r="DQ294" s="177">
        <v>490</v>
      </c>
      <c r="DR294" s="178" t="s">
        <v>1491</v>
      </c>
      <c r="DS294" s="179">
        <v>8</v>
      </c>
      <c r="DT294" s="171"/>
    </row>
    <row r="295" spans="121:124" x14ac:dyDescent="0.25">
      <c r="DQ295" s="177">
        <v>491</v>
      </c>
      <c r="DR295" s="178" t="s">
        <v>1492</v>
      </c>
      <c r="DS295" s="179">
        <v>9</v>
      </c>
      <c r="DT295" s="171"/>
    </row>
    <row r="296" spans="121:124" x14ac:dyDescent="0.25">
      <c r="DQ296" s="177">
        <v>492</v>
      </c>
      <c r="DR296" s="178" t="s">
        <v>1493</v>
      </c>
      <c r="DS296" s="179">
        <v>10</v>
      </c>
      <c r="DT296" s="171"/>
    </row>
    <row r="297" spans="121:124" x14ac:dyDescent="0.25">
      <c r="DQ297" s="177">
        <v>493</v>
      </c>
      <c r="DR297" s="178" t="s">
        <v>1494</v>
      </c>
      <c r="DS297" s="179">
        <v>11</v>
      </c>
      <c r="DT297" s="171"/>
    </row>
    <row r="298" spans="121:124" x14ac:dyDescent="0.25">
      <c r="DQ298" s="177">
        <v>494</v>
      </c>
      <c r="DR298" s="178" t="s">
        <v>1495</v>
      </c>
      <c r="DS298" s="179">
        <v>12</v>
      </c>
      <c r="DT298" s="171"/>
    </row>
    <row r="299" spans="121:124" x14ac:dyDescent="0.25">
      <c r="DQ299" s="177">
        <v>501</v>
      </c>
      <c r="DR299" s="178" t="s">
        <v>818</v>
      </c>
      <c r="DS299" s="179">
        <v>1</v>
      </c>
      <c r="DT299" s="171"/>
    </row>
    <row r="300" spans="121:124" x14ac:dyDescent="0.25">
      <c r="DQ300" s="177">
        <v>502</v>
      </c>
      <c r="DR300" s="178" t="s">
        <v>819</v>
      </c>
      <c r="DS300" s="179">
        <v>2</v>
      </c>
      <c r="DT300" s="171"/>
    </row>
    <row r="301" spans="121:124" x14ac:dyDescent="0.25">
      <c r="DQ301" s="177">
        <v>504</v>
      </c>
      <c r="DR301" s="178" t="s">
        <v>821</v>
      </c>
      <c r="DS301" s="179">
        <v>4</v>
      </c>
      <c r="DT301" s="171"/>
    </row>
    <row r="302" spans="121:124" x14ac:dyDescent="0.25">
      <c r="DQ302" s="177">
        <v>506</v>
      </c>
      <c r="DR302" s="178" t="s">
        <v>1397</v>
      </c>
      <c r="DS302" s="179">
        <v>3</v>
      </c>
      <c r="DT302" s="171"/>
    </row>
    <row r="303" spans="121:124" x14ac:dyDescent="0.25">
      <c r="DQ303" s="177">
        <v>507</v>
      </c>
      <c r="DR303" s="178" t="s">
        <v>1398</v>
      </c>
      <c r="DS303" s="179">
        <v>4</v>
      </c>
      <c r="DT303" s="171"/>
    </row>
    <row r="304" spans="121:124" x14ac:dyDescent="0.25">
      <c r="DQ304" s="177">
        <v>503</v>
      </c>
      <c r="DR304" s="178" t="s">
        <v>820</v>
      </c>
      <c r="DS304" s="179">
        <v>3</v>
      </c>
      <c r="DT304" s="171"/>
    </row>
    <row r="305" spans="121:124" x14ac:dyDescent="0.25">
      <c r="DQ305" s="177">
        <v>508</v>
      </c>
      <c r="DR305" s="178" t="s">
        <v>1399</v>
      </c>
      <c r="DS305" s="179">
        <v>5</v>
      </c>
      <c r="DT305" s="171"/>
    </row>
    <row r="306" spans="121:124" x14ac:dyDescent="0.25">
      <c r="DQ306" s="177">
        <v>509</v>
      </c>
      <c r="DR306" s="178" t="s">
        <v>1400</v>
      </c>
      <c r="DS306" s="179">
        <v>6</v>
      </c>
      <c r="DT306" s="171"/>
    </row>
    <row r="307" spans="121:124" x14ac:dyDescent="0.25">
      <c r="DQ307" s="177">
        <v>511</v>
      </c>
      <c r="DR307" s="178" t="s">
        <v>1401</v>
      </c>
      <c r="DS307" s="179">
        <v>4</v>
      </c>
      <c r="DT307" s="171"/>
    </row>
    <row r="308" spans="121:124" x14ac:dyDescent="0.25">
      <c r="DQ308" s="177">
        <v>512</v>
      </c>
      <c r="DR308" s="178" t="s">
        <v>1402</v>
      </c>
      <c r="DS308" s="179">
        <v>5</v>
      </c>
      <c r="DT308" s="171"/>
    </row>
    <row r="309" spans="121:124" x14ac:dyDescent="0.25">
      <c r="DQ309" s="177">
        <v>513</v>
      </c>
      <c r="DR309" s="178" t="s">
        <v>1403</v>
      </c>
      <c r="DS309" s="179">
        <v>6</v>
      </c>
      <c r="DT309" s="171"/>
    </row>
    <row r="310" spans="121:124" x14ac:dyDescent="0.25">
      <c r="DQ310" s="177">
        <v>514</v>
      </c>
      <c r="DR310" s="178" t="s">
        <v>1404</v>
      </c>
      <c r="DS310" s="179">
        <v>7</v>
      </c>
      <c r="DT310" s="171"/>
    </row>
    <row r="311" spans="121:124" x14ac:dyDescent="0.25">
      <c r="DQ311" s="177">
        <v>516</v>
      </c>
      <c r="DR311" s="178" t="s">
        <v>1405</v>
      </c>
      <c r="DS311" s="179">
        <v>4</v>
      </c>
      <c r="DT311" s="171"/>
    </row>
    <row r="312" spans="121:124" x14ac:dyDescent="0.25">
      <c r="DQ312" s="177">
        <v>517</v>
      </c>
      <c r="DR312" s="178" t="s">
        <v>1406</v>
      </c>
      <c r="DS312" s="179">
        <v>5</v>
      </c>
      <c r="DT312" s="171"/>
    </row>
    <row r="313" spans="121:124" x14ac:dyDescent="0.25">
      <c r="DQ313" s="177">
        <v>518</v>
      </c>
      <c r="DR313" s="178" t="s">
        <v>1407</v>
      </c>
      <c r="DS313" s="179">
        <v>6</v>
      </c>
      <c r="DT313" s="171"/>
    </row>
    <row r="314" spans="121:124" x14ac:dyDescent="0.25">
      <c r="DQ314" s="177">
        <v>521</v>
      </c>
      <c r="DR314" s="178" t="s">
        <v>1408</v>
      </c>
      <c r="DS314" s="179">
        <v>4</v>
      </c>
      <c r="DT314" s="171"/>
    </row>
    <row r="315" spans="121:124" x14ac:dyDescent="0.25">
      <c r="DQ315" s="177">
        <v>522</v>
      </c>
      <c r="DR315" s="178" t="s">
        <v>1409</v>
      </c>
      <c r="DS315" s="179">
        <v>5</v>
      </c>
      <c r="DT315" s="171"/>
    </row>
    <row r="316" spans="121:124" x14ac:dyDescent="0.25">
      <c r="DQ316" s="177">
        <v>523</v>
      </c>
      <c r="DR316" s="178" t="s">
        <v>1410</v>
      </c>
      <c r="DS316" s="179">
        <v>6</v>
      </c>
      <c r="DT316" s="171"/>
    </row>
    <row r="317" spans="121:124" x14ac:dyDescent="0.25">
      <c r="DQ317" s="177">
        <v>524</v>
      </c>
      <c r="DR317" s="178" t="s">
        <v>1411</v>
      </c>
      <c r="DS317" s="179">
        <v>7</v>
      </c>
      <c r="DT317" s="171"/>
    </row>
    <row r="318" spans="121:124" x14ac:dyDescent="0.25">
      <c r="DQ318" s="177">
        <v>531</v>
      </c>
      <c r="DR318" s="178" t="s">
        <v>1412</v>
      </c>
      <c r="DS318" s="179">
        <v>5</v>
      </c>
      <c r="DT318" s="171"/>
    </row>
    <row r="319" spans="121:124" x14ac:dyDescent="0.25">
      <c r="DQ319" s="177">
        <v>532</v>
      </c>
      <c r="DR319" s="178" t="s">
        <v>1413</v>
      </c>
      <c r="DS319" s="179">
        <v>6</v>
      </c>
      <c r="DT319" s="171"/>
    </row>
    <row r="320" spans="121:124" x14ac:dyDescent="0.25">
      <c r="DQ320" s="177">
        <v>533</v>
      </c>
      <c r="DR320" s="178" t="s">
        <v>1414</v>
      </c>
      <c r="DS320" s="179">
        <v>6</v>
      </c>
      <c r="DT320" s="171"/>
    </row>
    <row r="321" spans="121:124" x14ac:dyDescent="0.25">
      <c r="DQ321" s="177">
        <v>534</v>
      </c>
      <c r="DR321" s="178" t="s">
        <v>1415</v>
      </c>
      <c r="DS321" s="179">
        <v>7</v>
      </c>
      <c r="DT321" s="171"/>
    </row>
    <row r="322" spans="121:124" x14ac:dyDescent="0.25">
      <c r="DQ322" s="177">
        <v>541</v>
      </c>
      <c r="DR322" s="178" t="s">
        <v>1416</v>
      </c>
      <c r="DS322" s="179">
        <v>6</v>
      </c>
      <c r="DT322" s="171"/>
    </row>
    <row r="323" spans="121:124" x14ac:dyDescent="0.25">
      <c r="DQ323" s="177">
        <v>542</v>
      </c>
      <c r="DR323" s="178" t="s">
        <v>1417</v>
      </c>
      <c r="DS323" s="179">
        <v>7</v>
      </c>
      <c r="DT323" s="171" t="s">
        <v>967</v>
      </c>
    </row>
    <row r="324" spans="121:124" x14ac:dyDescent="0.25">
      <c r="DQ324" s="177">
        <v>543</v>
      </c>
      <c r="DR324" s="178" t="s">
        <v>1418</v>
      </c>
      <c r="DS324" s="179">
        <v>8</v>
      </c>
      <c r="DT324" s="171"/>
    </row>
    <row r="325" spans="121:124" x14ac:dyDescent="0.25">
      <c r="DQ325" s="177">
        <v>544</v>
      </c>
      <c r="DR325" s="178" t="s">
        <v>1419</v>
      </c>
      <c r="DS325" s="179">
        <v>9</v>
      </c>
      <c r="DT325" s="171"/>
    </row>
    <row r="326" spans="121:124" x14ac:dyDescent="0.25">
      <c r="DQ326" s="177">
        <v>545</v>
      </c>
      <c r="DR326" s="178" t="s">
        <v>1420</v>
      </c>
      <c r="DS326" s="179">
        <v>10</v>
      </c>
      <c r="DT326" s="171"/>
    </row>
    <row r="327" spans="121:124" x14ac:dyDescent="0.25">
      <c r="DQ327" s="177">
        <v>550</v>
      </c>
      <c r="DR327" s="178" t="s">
        <v>846</v>
      </c>
      <c r="DS327" s="179">
        <v>7</v>
      </c>
      <c r="DT327" s="171"/>
    </row>
    <row r="328" spans="121:124" x14ac:dyDescent="0.25">
      <c r="DQ328" s="177">
        <v>551</v>
      </c>
      <c r="DR328" s="178" t="s">
        <v>1491</v>
      </c>
      <c r="DS328" s="179">
        <v>8</v>
      </c>
      <c r="DT328" s="171"/>
    </row>
    <row r="329" spans="121:124" x14ac:dyDescent="0.25">
      <c r="DQ329" s="177">
        <v>552</v>
      </c>
      <c r="DR329" s="178" t="s">
        <v>1492</v>
      </c>
      <c r="DS329" s="179">
        <v>9</v>
      </c>
      <c r="DT329" s="171"/>
    </row>
    <row r="330" spans="121:124" x14ac:dyDescent="0.25">
      <c r="DQ330" s="177">
        <v>553</v>
      </c>
      <c r="DR330" s="178" t="s">
        <v>1493</v>
      </c>
      <c r="DS330" s="179">
        <v>10</v>
      </c>
      <c r="DT330" s="171"/>
    </row>
    <row r="331" spans="121:124" x14ac:dyDescent="0.25">
      <c r="DQ331" s="177">
        <v>554</v>
      </c>
      <c r="DR331" s="178" t="s">
        <v>1494</v>
      </c>
      <c r="DS331" s="179">
        <v>11</v>
      </c>
      <c r="DT331" s="171"/>
    </row>
    <row r="332" spans="121:124" x14ac:dyDescent="0.25">
      <c r="DQ332" s="177">
        <v>555</v>
      </c>
      <c r="DR332" s="180" t="s">
        <v>1495</v>
      </c>
      <c r="DS332" s="179">
        <v>12</v>
      </c>
      <c r="DT332" s="171"/>
    </row>
    <row r="333" spans="121:124" x14ac:dyDescent="0.25">
      <c r="DQ333" s="177">
        <v>561</v>
      </c>
      <c r="DR333" s="178" t="s">
        <v>847</v>
      </c>
      <c r="DS333" s="179">
        <v>3</v>
      </c>
      <c r="DT333" s="171"/>
    </row>
    <row r="334" spans="121:124" x14ac:dyDescent="0.25">
      <c r="DQ334" s="177">
        <v>562</v>
      </c>
      <c r="DR334" s="178" t="s">
        <v>1421</v>
      </c>
      <c r="DS334" s="179">
        <v>4</v>
      </c>
      <c r="DT334" s="171"/>
    </row>
    <row r="335" spans="121:124" x14ac:dyDescent="0.25">
      <c r="DQ335" s="177">
        <v>563</v>
      </c>
      <c r="DR335" s="178" t="s">
        <v>1422</v>
      </c>
      <c r="DS335" s="179">
        <v>5</v>
      </c>
      <c r="DT335" s="171"/>
    </row>
    <row r="336" spans="121:124" x14ac:dyDescent="0.25">
      <c r="DQ336" s="177">
        <v>564</v>
      </c>
      <c r="DR336" s="178" t="s">
        <v>1423</v>
      </c>
      <c r="DS336" s="179">
        <v>6</v>
      </c>
      <c r="DT336" s="171"/>
    </row>
    <row r="337" spans="121:124" x14ac:dyDescent="0.25">
      <c r="DQ337" s="177">
        <v>565</v>
      </c>
      <c r="DR337" s="178" t="s">
        <v>1424</v>
      </c>
      <c r="DS337" s="179">
        <v>7</v>
      </c>
      <c r="DT337" s="171"/>
    </row>
    <row r="338" spans="121:124" x14ac:dyDescent="0.25">
      <c r="DQ338" s="177">
        <v>566</v>
      </c>
      <c r="DR338" s="178" t="s">
        <v>1425</v>
      </c>
      <c r="DS338" s="179">
        <v>8</v>
      </c>
      <c r="DT338" s="171"/>
    </row>
    <row r="339" spans="121:124" x14ac:dyDescent="0.25">
      <c r="DQ339" s="177">
        <v>571</v>
      </c>
      <c r="DR339" s="178" t="s">
        <v>1</v>
      </c>
      <c r="DS339" s="179">
        <v>3</v>
      </c>
      <c r="DT339" s="171"/>
    </row>
    <row r="340" spans="121:124" x14ac:dyDescent="0.25">
      <c r="DQ340" s="177">
        <v>572</v>
      </c>
      <c r="DR340" s="178" t="s">
        <v>1426</v>
      </c>
      <c r="DS340" s="179">
        <v>4</v>
      </c>
      <c r="DT340" s="171"/>
    </row>
    <row r="341" spans="121:124" x14ac:dyDescent="0.25">
      <c r="DQ341" s="177">
        <v>573</v>
      </c>
      <c r="DR341" s="178" t="s">
        <v>1427</v>
      </c>
      <c r="DS341" s="179">
        <v>5</v>
      </c>
      <c r="DT341" s="171"/>
    </row>
    <row r="342" spans="121:124" x14ac:dyDescent="0.25">
      <c r="DQ342" s="177">
        <v>574</v>
      </c>
      <c r="DR342" s="178" t="s">
        <v>1428</v>
      </c>
      <c r="DS342" s="179">
        <v>6</v>
      </c>
      <c r="DT342" s="171"/>
    </row>
    <row r="343" spans="121:124" x14ac:dyDescent="0.25">
      <c r="DQ343" s="177">
        <v>575</v>
      </c>
      <c r="DR343" s="178" t="s">
        <v>1429</v>
      </c>
      <c r="DS343" s="179">
        <v>7</v>
      </c>
      <c r="DT343" s="171"/>
    </row>
    <row r="344" spans="121:124" x14ac:dyDescent="0.25">
      <c r="DQ344" s="177">
        <v>576</v>
      </c>
      <c r="DR344" s="178" t="s">
        <v>6</v>
      </c>
      <c r="DS344" s="179">
        <v>8</v>
      </c>
      <c r="DT344" s="171"/>
    </row>
    <row r="345" spans="121:124" x14ac:dyDescent="0.25">
      <c r="DQ345" s="177">
        <v>577</v>
      </c>
      <c r="DR345" s="178" t="s">
        <v>7</v>
      </c>
      <c r="DS345" s="181"/>
      <c r="DT345" s="171"/>
    </row>
    <row r="346" spans="121:124" x14ac:dyDescent="0.25">
      <c r="DQ346" s="177">
        <v>578</v>
      </c>
      <c r="DR346" s="178" t="s">
        <v>8</v>
      </c>
      <c r="DS346" s="179">
        <v>7</v>
      </c>
      <c r="DT346" s="171"/>
    </row>
    <row r="347" spans="121:124" x14ac:dyDescent="0.25">
      <c r="DQ347" s="177">
        <v>580</v>
      </c>
      <c r="DR347" s="178" t="s">
        <v>9</v>
      </c>
      <c r="DS347" s="179">
        <v>2</v>
      </c>
      <c r="DT347" s="171"/>
    </row>
    <row r="348" spans="121:124" x14ac:dyDescent="0.25">
      <c r="DQ348" s="177">
        <v>581</v>
      </c>
      <c r="DR348" s="178" t="s">
        <v>10</v>
      </c>
      <c r="DS348" s="179">
        <v>3</v>
      </c>
      <c r="DT348" s="171"/>
    </row>
    <row r="349" spans="121:124" x14ac:dyDescent="0.25">
      <c r="DQ349" s="177">
        <v>582</v>
      </c>
      <c r="DR349" s="178" t="s">
        <v>11</v>
      </c>
      <c r="DS349" s="179">
        <v>4</v>
      </c>
      <c r="DT349" s="171"/>
    </row>
    <row r="350" spans="121:124" x14ac:dyDescent="0.25">
      <c r="DQ350" s="177">
        <v>583</v>
      </c>
      <c r="DR350" s="178" t="s">
        <v>12</v>
      </c>
      <c r="DS350" s="179">
        <v>4</v>
      </c>
      <c r="DT350" s="171"/>
    </row>
    <row r="351" spans="121:124" x14ac:dyDescent="0.25">
      <c r="DQ351" s="177">
        <v>584</v>
      </c>
      <c r="DR351" s="178" t="s">
        <v>13</v>
      </c>
      <c r="DS351" s="179">
        <v>5</v>
      </c>
      <c r="DT351" s="171"/>
    </row>
    <row r="352" spans="121:124" x14ac:dyDescent="0.25">
      <c r="DQ352" s="177">
        <v>585</v>
      </c>
      <c r="DR352" s="178" t="s">
        <v>14</v>
      </c>
      <c r="DS352" s="179">
        <v>6</v>
      </c>
      <c r="DT352" s="171"/>
    </row>
    <row r="353" spans="121:124" x14ac:dyDescent="0.25">
      <c r="DQ353" s="177">
        <v>586</v>
      </c>
      <c r="DR353" s="178" t="s">
        <v>1430</v>
      </c>
      <c r="DS353" s="179">
        <v>7</v>
      </c>
      <c r="DT353" s="171"/>
    </row>
    <row r="354" spans="121:124" x14ac:dyDescent="0.25">
      <c r="DQ354" s="177">
        <v>587</v>
      </c>
      <c r="DR354" s="178" t="s">
        <v>1431</v>
      </c>
      <c r="DS354" s="179">
        <v>8</v>
      </c>
      <c r="DT354" s="171"/>
    </row>
    <row r="355" spans="121:124" x14ac:dyDescent="0.25">
      <c r="DQ355" s="177">
        <v>590</v>
      </c>
      <c r="DR355" s="178" t="s">
        <v>846</v>
      </c>
      <c r="DS355" s="179">
        <v>7</v>
      </c>
      <c r="DT355" s="171"/>
    </row>
    <row r="356" spans="121:124" x14ac:dyDescent="0.25">
      <c r="DQ356" s="177">
        <v>591</v>
      </c>
      <c r="DR356" s="178" t="s">
        <v>17</v>
      </c>
      <c r="DS356" s="179">
        <v>8</v>
      </c>
      <c r="DT356" s="171"/>
    </row>
    <row r="357" spans="121:124" x14ac:dyDescent="0.25">
      <c r="DQ357" s="177">
        <v>592</v>
      </c>
      <c r="DR357" s="178" t="s">
        <v>18</v>
      </c>
      <c r="DS357" s="179">
        <v>9</v>
      </c>
      <c r="DT357" s="171"/>
    </row>
    <row r="358" spans="121:124" x14ac:dyDescent="0.25">
      <c r="DQ358" s="177">
        <v>593</v>
      </c>
      <c r="DR358" s="178" t="s">
        <v>19</v>
      </c>
      <c r="DS358" s="179">
        <v>10</v>
      </c>
      <c r="DT358" s="171"/>
    </row>
    <row r="359" spans="121:124" x14ac:dyDescent="0.25">
      <c r="DQ359" s="177">
        <v>594</v>
      </c>
      <c r="DR359" s="178" t="s">
        <v>20</v>
      </c>
      <c r="DS359" s="179">
        <v>11</v>
      </c>
      <c r="DT359" s="171"/>
    </row>
    <row r="360" spans="121:124" x14ac:dyDescent="0.25">
      <c r="DQ360" s="177">
        <v>601</v>
      </c>
      <c r="DR360" s="178" t="s">
        <v>1432</v>
      </c>
      <c r="DS360" s="179">
        <v>4</v>
      </c>
      <c r="DT360" s="171"/>
    </row>
    <row r="361" spans="121:124" x14ac:dyDescent="0.25">
      <c r="DQ361" s="177">
        <v>602</v>
      </c>
      <c r="DR361" s="178" t="s">
        <v>1433</v>
      </c>
      <c r="DS361" s="179">
        <v>5</v>
      </c>
      <c r="DT361" s="171"/>
    </row>
    <row r="362" spans="121:124" x14ac:dyDescent="0.25">
      <c r="DQ362" s="177">
        <v>603</v>
      </c>
      <c r="DR362" s="178" t="s">
        <v>1434</v>
      </c>
      <c r="DS362" s="179">
        <v>6</v>
      </c>
      <c r="DT362" s="171"/>
    </row>
    <row r="363" spans="121:124" x14ac:dyDescent="0.25">
      <c r="DQ363" s="177">
        <v>604</v>
      </c>
      <c r="DR363" s="178" t="s">
        <v>1435</v>
      </c>
      <c r="DS363" s="179">
        <v>7</v>
      </c>
      <c r="DT363" s="171"/>
    </row>
    <row r="364" spans="121:124" x14ac:dyDescent="0.25">
      <c r="DQ364" s="177">
        <v>611</v>
      </c>
      <c r="DR364" s="178" t="s">
        <v>25</v>
      </c>
      <c r="DS364" s="179">
        <v>1</v>
      </c>
      <c r="DT364" s="171"/>
    </row>
    <row r="365" spans="121:124" x14ac:dyDescent="0.25">
      <c r="DQ365" s="177">
        <v>612</v>
      </c>
      <c r="DR365" s="178" t="s">
        <v>26</v>
      </c>
      <c r="DS365" s="179">
        <v>2</v>
      </c>
      <c r="DT365" s="171"/>
    </row>
    <row r="366" spans="121:124" x14ac:dyDescent="0.25">
      <c r="DQ366" s="177">
        <v>613</v>
      </c>
      <c r="DR366" s="178" t="s">
        <v>1436</v>
      </c>
      <c r="DS366" s="179">
        <v>3</v>
      </c>
      <c r="DT366" s="171" t="s">
        <v>963</v>
      </c>
    </row>
    <row r="367" spans="121:124" x14ac:dyDescent="0.25">
      <c r="DQ367" s="177">
        <v>614</v>
      </c>
      <c r="DR367" s="178" t="s">
        <v>1437</v>
      </c>
      <c r="DS367" s="179">
        <v>4</v>
      </c>
      <c r="DT367" s="171" t="s">
        <v>963</v>
      </c>
    </row>
    <row r="368" spans="121:124" x14ac:dyDescent="0.25">
      <c r="DQ368" s="177">
        <v>631</v>
      </c>
      <c r="DR368" s="178" t="s">
        <v>29</v>
      </c>
      <c r="DS368" s="179">
        <v>8</v>
      </c>
      <c r="DT368" s="171"/>
    </row>
    <row r="369" spans="121:124" x14ac:dyDescent="0.25">
      <c r="DQ369" s="177">
        <v>632</v>
      </c>
      <c r="DR369" s="178" t="s">
        <v>30</v>
      </c>
      <c r="DS369" s="179">
        <v>9</v>
      </c>
      <c r="DT369" s="171"/>
    </row>
    <row r="370" spans="121:124" x14ac:dyDescent="0.25">
      <c r="DQ370" s="177">
        <v>633</v>
      </c>
      <c r="DR370" s="178" t="s">
        <v>31</v>
      </c>
      <c r="DS370" s="179">
        <v>10</v>
      </c>
      <c r="DT370" s="171"/>
    </row>
    <row r="371" spans="121:124" x14ac:dyDescent="0.25">
      <c r="DQ371" s="177">
        <v>634</v>
      </c>
      <c r="DR371" s="178" t="s">
        <v>32</v>
      </c>
      <c r="DS371" s="179">
        <v>11</v>
      </c>
      <c r="DT371" s="171"/>
    </row>
    <row r="372" spans="121:124" x14ac:dyDescent="0.25">
      <c r="DQ372" s="177">
        <v>690</v>
      </c>
      <c r="DR372" s="178" t="s">
        <v>1491</v>
      </c>
      <c r="DS372" s="179">
        <v>8</v>
      </c>
      <c r="DT372" s="171"/>
    </row>
    <row r="373" spans="121:124" x14ac:dyDescent="0.25">
      <c r="DQ373" s="177">
        <v>691</v>
      </c>
      <c r="DR373" s="178" t="s">
        <v>1492</v>
      </c>
      <c r="DS373" s="179">
        <v>9</v>
      </c>
      <c r="DT373" s="171"/>
    </row>
    <row r="374" spans="121:124" x14ac:dyDescent="0.25">
      <c r="DQ374" s="177">
        <v>692</v>
      </c>
      <c r="DR374" s="178" t="s">
        <v>1493</v>
      </c>
      <c r="DS374" s="179">
        <v>10</v>
      </c>
      <c r="DT374" s="171"/>
    </row>
    <row r="375" spans="121:124" x14ac:dyDescent="0.25">
      <c r="DQ375" s="177">
        <v>693</v>
      </c>
      <c r="DR375" s="178" t="s">
        <v>1494</v>
      </c>
      <c r="DS375" s="179">
        <v>11</v>
      </c>
      <c r="DT375" s="171"/>
    </row>
    <row r="376" spans="121:124" x14ac:dyDescent="0.25">
      <c r="DQ376" s="177">
        <v>694</v>
      </c>
      <c r="DR376" s="178" t="s">
        <v>1495</v>
      </c>
      <c r="DS376" s="179">
        <v>12</v>
      </c>
      <c r="DT376" s="171"/>
    </row>
    <row r="377" spans="121:124" x14ac:dyDescent="0.25">
      <c r="DQ377" s="177">
        <v>706</v>
      </c>
      <c r="DR377" s="178" t="s">
        <v>1438</v>
      </c>
      <c r="DS377" s="179">
        <v>4</v>
      </c>
      <c r="DT377" s="171"/>
    </row>
    <row r="378" spans="121:124" x14ac:dyDescent="0.25">
      <c r="DQ378" s="177">
        <v>707</v>
      </c>
      <c r="DR378" s="178" t="s">
        <v>1439</v>
      </c>
      <c r="DS378" s="179">
        <v>5</v>
      </c>
      <c r="DT378" s="171"/>
    </row>
    <row r="379" spans="121:124" x14ac:dyDescent="0.25">
      <c r="DQ379" s="177">
        <v>708</v>
      </c>
      <c r="DR379" s="178" t="s">
        <v>1440</v>
      </c>
      <c r="DS379" s="179">
        <v>6</v>
      </c>
      <c r="DT379" s="171"/>
    </row>
    <row r="380" spans="121:124" x14ac:dyDescent="0.25">
      <c r="DQ380" s="177">
        <v>709</v>
      </c>
      <c r="DR380" s="178" t="s">
        <v>1441</v>
      </c>
      <c r="DS380" s="179">
        <v>7</v>
      </c>
      <c r="DT380" s="171"/>
    </row>
    <row r="381" spans="121:124" x14ac:dyDescent="0.25">
      <c r="DQ381" s="177">
        <v>710</v>
      </c>
      <c r="DR381" s="178" t="s">
        <v>37</v>
      </c>
      <c r="DS381" s="179">
        <v>6</v>
      </c>
      <c r="DT381" s="171"/>
    </row>
    <row r="382" spans="121:124" x14ac:dyDescent="0.25">
      <c r="DQ382" s="177">
        <v>711</v>
      </c>
      <c r="DR382" s="178" t="s">
        <v>1442</v>
      </c>
      <c r="DS382" s="179">
        <v>7</v>
      </c>
      <c r="DT382" s="171"/>
    </row>
    <row r="383" spans="121:124" x14ac:dyDescent="0.25">
      <c r="DQ383" s="177">
        <v>712</v>
      </c>
      <c r="DR383" s="178" t="s">
        <v>1443</v>
      </c>
      <c r="DS383" s="179">
        <v>8</v>
      </c>
      <c r="DT383" s="171"/>
    </row>
    <row r="384" spans="121:124" x14ac:dyDescent="0.25">
      <c r="DQ384" s="177">
        <v>713</v>
      </c>
      <c r="DR384" s="178" t="s">
        <v>1444</v>
      </c>
      <c r="DS384" s="179">
        <v>9</v>
      </c>
      <c r="DT384" s="171"/>
    </row>
    <row r="385" spans="121:124" x14ac:dyDescent="0.25">
      <c r="DQ385" s="177">
        <v>714</v>
      </c>
      <c r="DR385" s="178" t="s">
        <v>41</v>
      </c>
      <c r="DS385" s="179">
        <v>10</v>
      </c>
      <c r="DT385" s="171"/>
    </row>
    <row r="386" spans="121:124" x14ac:dyDescent="0.25">
      <c r="DQ386" s="177">
        <v>720</v>
      </c>
      <c r="DR386" s="178" t="s">
        <v>1445</v>
      </c>
      <c r="DS386" s="179">
        <v>6</v>
      </c>
      <c r="DT386" s="171"/>
    </row>
    <row r="387" spans="121:124" x14ac:dyDescent="0.25">
      <c r="DQ387" s="177">
        <v>721</v>
      </c>
      <c r="DR387" s="178" t="s">
        <v>1446</v>
      </c>
      <c r="DS387" s="179">
        <v>7</v>
      </c>
      <c r="DT387" s="171"/>
    </row>
    <row r="388" spans="121:124" x14ac:dyDescent="0.25">
      <c r="DQ388" s="177">
        <v>722</v>
      </c>
      <c r="DR388" s="178" t="s">
        <v>1447</v>
      </c>
      <c r="DS388" s="179">
        <v>8</v>
      </c>
      <c r="DT388" s="171"/>
    </row>
    <row r="389" spans="121:124" x14ac:dyDescent="0.25">
      <c r="DQ389" s="177">
        <v>723</v>
      </c>
      <c r="DR389" s="178" t="s">
        <v>1448</v>
      </c>
      <c r="DS389" s="179">
        <v>9</v>
      </c>
      <c r="DT389" s="171"/>
    </row>
    <row r="390" spans="121:124" x14ac:dyDescent="0.25">
      <c r="DQ390" s="177">
        <v>724</v>
      </c>
      <c r="DR390" s="178" t="s">
        <v>1449</v>
      </c>
      <c r="DS390" s="179">
        <v>10</v>
      </c>
      <c r="DT390" s="171"/>
    </row>
    <row r="391" spans="121:124" x14ac:dyDescent="0.25">
      <c r="DQ391" s="177">
        <v>731</v>
      </c>
      <c r="DR391" s="178" t="s">
        <v>1450</v>
      </c>
      <c r="DS391" s="179">
        <v>4</v>
      </c>
      <c r="DT391" s="171" t="s">
        <v>964</v>
      </c>
    </row>
    <row r="392" spans="121:124" x14ac:dyDescent="0.25">
      <c r="DQ392" s="177">
        <v>732</v>
      </c>
      <c r="DR392" s="178" t="s">
        <v>1451</v>
      </c>
      <c r="DS392" s="179">
        <v>5</v>
      </c>
      <c r="DT392" s="171" t="s">
        <v>964</v>
      </c>
    </row>
    <row r="393" spans="121:124" x14ac:dyDescent="0.25">
      <c r="DQ393" s="177">
        <v>733</v>
      </c>
      <c r="DR393" s="178" t="s">
        <v>1452</v>
      </c>
      <c r="DS393" s="179">
        <v>6</v>
      </c>
      <c r="DT393" s="171" t="s">
        <v>964</v>
      </c>
    </row>
    <row r="394" spans="121:124" x14ac:dyDescent="0.25">
      <c r="DQ394" s="177">
        <v>741</v>
      </c>
      <c r="DR394" s="178" t="s">
        <v>1453</v>
      </c>
      <c r="DS394" s="179">
        <v>7</v>
      </c>
      <c r="DT394" s="171" t="s">
        <v>965</v>
      </c>
    </row>
    <row r="395" spans="121:124" x14ac:dyDescent="0.25">
      <c r="DQ395" s="177">
        <v>742</v>
      </c>
      <c r="DR395" s="178" t="s">
        <v>1454</v>
      </c>
      <c r="DS395" s="179">
        <v>8</v>
      </c>
      <c r="DT395" s="171" t="s">
        <v>966</v>
      </c>
    </row>
    <row r="396" spans="121:124" x14ac:dyDescent="0.25">
      <c r="DQ396" s="177">
        <v>743</v>
      </c>
      <c r="DR396" s="178" t="s">
        <v>52</v>
      </c>
      <c r="DS396" s="179">
        <v>9</v>
      </c>
      <c r="DT396" s="171"/>
    </row>
    <row r="397" spans="121:124" x14ac:dyDescent="0.25">
      <c r="DQ397" s="177">
        <v>746</v>
      </c>
      <c r="DR397" s="178" t="s">
        <v>1455</v>
      </c>
      <c r="DS397" s="179">
        <v>4</v>
      </c>
      <c r="DT397" s="171"/>
    </row>
    <row r="398" spans="121:124" x14ac:dyDescent="0.25">
      <c r="DQ398" s="177">
        <v>747</v>
      </c>
      <c r="DR398" s="178" t="s">
        <v>1456</v>
      </c>
      <c r="DS398" s="179">
        <v>5</v>
      </c>
      <c r="DT398" s="171"/>
    </row>
    <row r="399" spans="121:124" x14ac:dyDescent="0.25">
      <c r="DQ399" s="177">
        <v>748</v>
      </c>
      <c r="DR399" s="178" t="s">
        <v>1457</v>
      </c>
      <c r="DS399" s="179">
        <v>6</v>
      </c>
      <c r="DT399" s="171"/>
    </row>
    <row r="400" spans="121:124" x14ac:dyDescent="0.25">
      <c r="DQ400" s="177">
        <v>749</v>
      </c>
      <c r="DR400" s="178" t="s">
        <v>1458</v>
      </c>
      <c r="DS400" s="179">
        <v>7</v>
      </c>
      <c r="DT400" s="171"/>
    </row>
    <row r="401" spans="121:124" x14ac:dyDescent="0.25">
      <c r="DQ401" s="177">
        <v>750</v>
      </c>
      <c r="DR401" s="178" t="s">
        <v>1492</v>
      </c>
      <c r="DS401" s="179">
        <v>9</v>
      </c>
      <c r="DT401" s="171" t="s">
        <v>951</v>
      </c>
    </row>
    <row r="402" spans="121:124" x14ac:dyDescent="0.25">
      <c r="DQ402" s="177">
        <v>751</v>
      </c>
      <c r="DR402" s="178" t="s">
        <v>1493</v>
      </c>
      <c r="DS402" s="179">
        <v>10</v>
      </c>
      <c r="DT402" s="171" t="s">
        <v>951</v>
      </c>
    </row>
    <row r="403" spans="121:124" x14ac:dyDescent="0.25">
      <c r="DQ403" s="177">
        <v>752</v>
      </c>
      <c r="DR403" s="178" t="s">
        <v>1494</v>
      </c>
      <c r="DS403" s="179">
        <v>11</v>
      </c>
      <c r="DT403" s="171" t="s">
        <v>951</v>
      </c>
    </row>
    <row r="404" spans="121:124" x14ac:dyDescent="0.25">
      <c r="DQ404" s="177">
        <v>753</v>
      </c>
      <c r="DR404" s="178" t="s">
        <v>1495</v>
      </c>
      <c r="DS404" s="179">
        <v>12</v>
      </c>
      <c r="DT404" s="171" t="s">
        <v>951</v>
      </c>
    </row>
    <row r="405" spans="121:124" x14ac:dyDescent="0.25">
      <c r="DQ405" s="177">
        <v>755</v>
      </c>
      <c r="DR405" s="178" t="s">
        <v>1459</v>
      </c>
      <c r="DS405" s="179">
        <v>6</v>
      </c>
      <c r="DT405" s="171"/>
    </row>
    <row r="406" spans="121:124" x14ac:dyDescent="0.25">
      <c r="DQ406" s="177">
        <v>756</v>
      </c>
      <c r="DR406" s="178" t="s">
        <v>1460</v>
      </c>
      <c r="DS406" s="179">
        <v>7</v>
      </c>
      <c r="DT406" s="171"/>
    </row>
    <row r="407" spans="121:124" x14ac:dyDescent="0.25">
      <c r="DQ407" s="177">
        <v>757</v>
      </c>
      <c r="DR407" s="178" t="s">
        <v>1461</v>
      </c>
      <c r="DS407" s="179">
        <v>8</v>
      </c>
      <c r="DT407" s="171"/>
    </row>
    <row r="408" spans="121:124" x14ac:dyDescent="0.25">
      <c r="DQ408" s="177">
        <v>758</v>
      </c>
      <c r="DR408" s="178" t="s">
        <v>1462</v>
      </c>
      <c r="DS408" s="179">
        <v>9</v>
      </c>
      <c r="DT408" s="171"/>
    </row>
    <row r="409" spans="121:124" x14ac:dyDescent="0.25">
      <c r="DQ409" s="177">
        <v>759</v>
      </c>
      <c r="DR409" s="178" t="s">
        <v>1463</v>
      </c>
      <c r="DS409" s="179">
        <v>10</v>
      </c>
      <c r="DT409" s="171"/>
    </row>
    <row r="410" spans="121:124" x14ac:dyDescent="0.25">
      <c r="DQ410" s="177">
        <v>760</v>
      </c>
      <c r="DR410" s="178" t="s">
        <v>1464</v>
      </c>
      <c r="DS410" s="179">
        <v>6</v>
      </c>
      <c r="DT410" s="171"/>
    </row>
    <row r="411" spans="121:124" x14ac:dyDescent="0.25">
      <c r="DQ411" s="177">
        <v>761</v>
      </c>
      <c r="DR411" s="178" t="s">
        <v>1465</v>
      </c>
      <c r="DS411" s="179">
        <v>7</v>
      </c>
      <c r="DT411" s="171"/>
    </row>
    <row r="412" spans="121:124" x14ac:dyDescent="0.25">
      <c r="DQ412" s="177">
        <v>762</v>
      </c>
      <c r="DR412" s="178" t="s">
        <v>1466</v>
      </c>
      <c r="DS412" s="179">
        <v>8</v>
      </c>
      <c r="DT412" s="171"/>
    </row>
    <row r="413" spans="121:124" x14ac:dyDescent="0.25">
      <c r="DQ413" s="177">
        <v>763</v>
      </c>
      <c r="DR413" s="178" t="s">
        <v>1467</v>
      </c>
      <c r="DS413" s="179">
        <v>9</v>
      </c>
      <c r="DT413" s="171"/>
    </row>
    <row r="414" spans="121:124" x14ac:dyDescent="0.25">
      <c r="DQ414" s="177">
        <v>764</v>
      </c>
      <c r="DR414" s="178" t="s">
        <v>1468</v>
      </c>
      <c r="DS414" s="179">
        <v>10</v>
      </c>
      <c r="DT414" s="171"/>
    </row>
    <row r="415" spans="121:124" x14ac:dyDescent="0.25">
      <c r="DQ415" s="177">
        <v>770</v>
      </c>
      <c r="DR415" s="178" t="s">
        <v>1469</v>
      </c>
      <c r="DS415" s="179">
        <v>6</v>
      </c>
      <c r="DT415" s="171"/>
    </row>
    <row r="416" spans="121:124" x14ac:dyDescent="0.25">
      <c r="DQ416" s="177">
        <v>771</v>
      </c>
      <c r="DR416" s="178" t="s">
        <v>1470</v>
      </c>
      <c r="DS416" s="179">
        <v>7</v>
      </c>
      <c r="DT416" s="171" t="s">
        <v>951</v>
      </c>
    </row>
    <row r="417" spans="121:124" x14ac:dyDescent="0.25">
      <c r="DQ417" s="177">
        <v>772</v>
      </c>
      <c r="DR417" s="178" t="s">
        <v>1471</v>
      </c>
      <c r="DS417" s="179">
        <v>8</v>
      </c>
      <c r="DT417" s="171" t="s">
        <v>951</v>
      </c>
    </row>
    <row r="418" spans="121:124" x14ac:dyDescent="0.25">
      <c r="DQ418" s="177">
        <v>773</v>
      </c>
      <c r="DR418" s="178" t="s">
        <v>1472</v>
      </c>
      <c r="DS418" s="179">
        <v>9</v>
      </c>
      <c r="DT418" s="171" t="s">
        <v>951</v>
      </c>
    </row>
    <row r="419" spans="121:124" x14ac:dyDescent="0.25">
      <c r="DQ419" s="177">
        <v>774</v>
      </c>
      <c r="DR419" s="178" t="s">
        <v>1473</v>
      </c>
      <c r="DS419" s="179">
        <v>10</v>
      </c>
      <c r="DT419" s="171" t="s">
        <v>951</v>
      </c>
    </row>
    <row r="420" spans="121:124" x14ac:dyDescent="0.25">
      <c r="DQ420" s="177">
        <v>775</v>
      </c>
      <c r="DR420" s="178" t="s">
        <v>1474</v>
      </c>
      <c r="DS420" s="179">
        <v>11</v>
      </c>
      <c r="DT420" s="171" t="s">
        <v>951</v>
      </c>
    </row>
    <row r="421" spans="121:124" x14ac:dyDescent="0.25">
      <c r="DQ421" s="177">
        <v>780</v>
      </c>
      <c r="DR421" s="178" t="s">
        <v>1475</v>
      </c>
      <c r="DS421" s="179">
        <v>6</v>
      </c>
      <c r="DT421" s="171"/>
    </row>
    <row r="422" spans="121:124" x14ac:dyDescent="0.25">
      <c r="DQ422" s="177">
        <v>781</v>
      </c>
      <c r="DR422" s="178" t="s">
        <v>1476</v>
      </c>
      <c r="DS422" s="179">
        <v>7</v>
      </c>
      <c r="DT422" s="171" t="s">
        <v>952</v>
      </c>
    </row>
    <row r="423" spans="121:124" x14ac:dyDescent="0.25">
      <c r="DQ423" s="177">
        <v>782</v>
      </c>
      <c r="DR423" s="178" t="s">
        <v>1477</v>
      </c>
      <c r="DS423" s="179">
        <v>8</v>
      </c>
      <c r="DT423" s="171" t="s">
        <v>952</v>
      </c>
    </row>
    <row r="424" spans="121:124" x14ac:dyDescent="0.25">
      <c r="DQ424" s="177">
        <v>783</v>
      </c>
      <c r="DR424" s="178" t="s">
        <v>1478</v>
      </c>
      <c r="DS424" s="179">
        <v>9</v>
      </c>
      <c r="DT424" s="171" t="s">
        <v>952</v>
      </c>
    </row>
    <row r="425" spans="121:124" x14ac:dyDescent="0.25">
      <c r="DQ425" s="177">
        <v>784</v>
      </c>
      <c r="DR425" s="178" t="s">
        <v>1479</v>
      </c>
      <c r="DS425" s="179">
        <v>10</v>
      </c>
      <c r="DT425" s="171" t="s">
        <v>952</v>
      </c>
    </row>
    <row r="426" spans="121:124" x14ac:dyDescent="0.25">
      <c r="DQ426" s="177">
        <v>785</v>
      </c>
      <c r="DR426" s="178" t="s">
        <v>1480</v>
      </c>
      <c r="DS426" s="179">
        <v>11</v>
      </c>
      <c r="DT426" s="171" t="s">
        <v>952</v>
      </c>
    </row>
    <row r="427" spans="121:124" x14ac:dyDescent="0.25">
      <c r="DQ427" s="177">
        <v>811</v>
      </c>
      <c r="DR427" s="178" t="s">
        <v>1481</v>
      </c>
      <c r="DS427" s="179">
        <v>4</v>
      </c>
      <c r="DT427" s="171"/>
    </row>
    <row r="428" spans="121:124" x14ac:dyDescent="0.25">
      <c r="DQ428" s="177">
        <v>812</v>
      </c>
      <c r="DR428" s="178" t="s">
        <v>1482</v>
      </c>
      <c r="DS428" s="179">
        <v>5</v>
      </c>
      <c r="DT428" s="171"/>
    </row>
    <row r="429" spans="121:124" x14ac:dyDescent="0.25">
      <c r="DQ429" s="177">
        <v>813</v>
      </c>
      <c r="DR429" s="178" t="s">
        <v>1483</v>
      </c>
      <c r="DS429" s="179">
        <v>6</v>
      </c>
      <c r="DT429" s="171"/>
    </row>
    <row r="430" spans="121:124" x14ac:dyDescent="0.25">
      <c r="DQ430" s="177">
        <v>814</v>
      </c>
      <c r="DR430" s="178" t="s">
        <v>1484</v>
      </c>
      <c r="DS430" s="179">
        <v>7</v>
      </c>
      <c r="DT430" s="171"/>
    </row>
    <row r="431" spans="121:124" x14ac:dyDescent="0.25">
      <c r="DQ431" s="177">
        <v>821</v>
      </c>
      <c r="DR431" s="178" t="s">
        <v>1485</v>
      </c>
      <c r="DS431" s="179">
        <v>7</v>
      </c>
      <c r="DT431" s="171"/>
    </row>
    <row r="432" spans="121:124" x14ac:dyDescent="0.25">
      <c r="DQ432" s="177">
        <v>822</v>
      </c>
      <c r="DR432" s="178" t="s">
        <v>1486</v>
      </c>
      <c r="DS432" s="179">
        <v>8</v>
      </c>
      <c r="DT432" s="171"/>
    </row>
    <row r="433" spans="121:124" x14ac:dyDescent="0.25">
      <c r="DQ433" s="177">
        <v>823</v>
      </c>
      <c r="DR433" s="178" t="s">
        <v>1487</v>
      </c>
      <c r="DS433" s="179">
        <v>9</v>
      </c>
      <c r="DT433" s="171"/>
    </row>
    <row r="434" spans="121:124" x14ac:dyDescent="0.25">
      <c r="DQ434" s="177">
        <v>824</v>
      </c>
      <c r="DR434" s="178" t="s">
        <v>1488</v>
      </c>
      <c r="DS434" s="179">
        <v>10</v>
      </c>
      <c r="DT434" s="171"/>
    </row>
    <row r="435" spans="121:124" x14ac:dyDescent="0.25">
      <c r="DQ435" s="177">
        <v>850</v>
      </c>
      <c r="DR435" s="178" t="s">
        <v>1491</v>
      </c>
      <c r="DS435" s="179">
        <v>8</v>
      </c>
      <c r="DT435" s="171"/>
    </row>
    <row r="436" spans="121:124" x14ac:dyDescent="0.25">
      <c r="DQ436" s="177">
        <v>851</v>
      </c>
      <c r="DR436" s="178" t="s">
        <v>1492</v>
      </c>
      <c r="DS436" s="179">
        <v>9</v>
      </c>
      <c r="DT436" s="171"/>
    </row>
    <row r="437" spans="121:124" x14ac:dyDescent="0.25">
      <c r="DQ437" s="177">
        <v>852</v>
      </c>
      <c r="DR437" s="178" t="s">
        <v>1493</v>
      </c>
      <c r="DS437" s="179">
        <v>10</v>
      </c>
      <c r="DT437" s="171"/>
    </row>
    <row r="438" spans="121:124" x14ac:dyDescent="0.25">
      <c r="DQ438" s="177">
        <v>853</v>
      </c>
      <c r="DR438" s="178" t="s">
        <v>1494</v>
      </c>
      <c r="DS438" s="179">
        <v>11</v>
      </c>
      <c r="DT438" s="171"/>
    </row>
    <row r="439" spans="121:124" x14ac:dyDescent="0.25">
      <c r="DQ439" s="177">
        <v>951</v>
      </c>
      <c r="DR439" s="178" t="s">
        <v>66</v>
      </c>
      <c r="DS439" s="179">
        <v>6</v>
      </c>
      <c r="DT439" s="171"/>
    </row>
    <row r="440" spans="121:124" x14ac:dyDescent="0.25">
      <c r="DQ440" s="177">
        <v>952</v>
      </c>
      <c r="DR440" s="178" t="s">
        <v>67</v>
      </c>
      <c r="DS440" s="179">
        <v>7</v>
      </c>
      <c r="DT440" s="171"/>
    </row>
    <row r="441" spans="121:124" x14ac:dyDescent="0.25">
      <c r="DQ441" s="177">
        <v>953</v>
      </c>
      <c r="DR441" s="178" t="s">
        <v>68</v>
      </c>
      <c r="DS441" s="179">
        <v>8</v>
      </c>
      <c r="DT441" s="171"/>
    </row>
    <row r="442" spans="121:124" x14ac:dyDescent="0.25">
      <c r="DQ442" s="177">
        <v>954</v>
      </c>
      <c r="DR442" s="178" t="s">
        <v>1489</v>
      </c>
      <c r="DS442" s="179">
        <v>8</v>
      </c>
      <c r="DT442" s="171"/>
    </row>
    <row r="443" spans="121:124" x14ac:dyDescent="0.25">
      <c r="DQ443" s="177">
        <v>955</v>
      </c>
      <c r="DR443" s="178" t="s">
        <v>1490</v>
      </c>
      <c r="DS443" s="179">
        <v>9</v>
      </c>
      <c r="DT443" s="171"/>
    </row>
    <row r="444" spans="121:124" x14ac:dyDescent="0.25">
      <c r="DQ444" s="177">
        <v>961</v>
      </c>
      <c r="DR444" s="178" t="s">
        <v>71</v>
      </c>
      <c r="DS444" s="179">
        <v>6</v>
      </c>
      <c r="DT444" s="171"/>
    </row>
    <row r="445" spans="121:124" x14ac:dyDescent="0.25">
      <c r="DQ445" s="177">
        <v>962</v>
      </c>
      <c r="DR445" s="178" t="s">
        <v>72</v>
      </c>
      <c r="DS445" s="179">
        <v>7</v>
      </c>
      <c r="DT445" s="171"/>
    </row>
    <row r="446" spans="121:124" x14ac:dyDescent="0.25">
      <c r="DQ446" s="177">
        <v>963</v>
      </c>
      <c r="DR446" s="178" t="s">
        <v>73</v>
      </c>
      <c r="DS446" s="179">
        <v>8</v>
      </c>
      <c r="DT446" s="171"/>
    </row>
    <row r="447" spans="121:124" x14ac:dyDescent="0.25">
      <c r="DQ447" s="177">
        <v>971</v>
      </c>
      <c r="DR447" s="178" t="s">
        <v>74</v>
      </c>
      <c r="DS447" s="179">
        <v>6</v>
      </c>
      <c r="DT447" s="171"/>
    </row>
    <row r="448" spans="121:124" x14ac:dyDescent="0.25">
      <c r="DQ448" s="182">
        <v>972</v>
      </c>
      <c r="DR448" s="183" t="s">
        <v>75</v>
      </c>
      <c r="DS448" s="184">
        <v>7</v>
      </c>
      <c r="DT448" s="172"/>
    </row>
  </sheetData>
  <autoFilter ref="A4:EP164"/>
  <mergeCells count="18">
    <mergeCell ref="DQ184:DS18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6 DH121 DH123:DH125 DH73 DH146:DH150 DH118 DE117 DH75:DH77 DH154:DH155 DE24 DH59:DH65 DH127:DH133 DH20:DH33 DH8:DH10 DH12:DH17 DH114:DH115 DH67:DH69 DH111:DH112 DH87:DH95 DH36:DH57 DH83:DH85 DH97:DH109 DH141:DH143 DH136:DH139 DE148:DE155">
    <cfRule type="cellIs" dxfId="1411" priority="152" stopIfTrue="1" operator="notEqual">
      <formula>$DL8</formula>
    </cfRule>
  </conditionalFormatting>
  <conditionalFormatting sqref="DE14:DE17 DE121 DE123:DE125 DE118 DE73 DE75:DE77 DE20:DE23 DE59:DE65 DE127:DE133 DE25:DE33 DE8:DE10 DE67:DE69 DE87:DE95 DE35:DE57 DE83:DE85 DE97:DE115 DE141:DE143 DE136:DE139">
    <cfRule type="cellIs" dxfId="1410" priority="153" stopIfTrue="1" operator="notEqual">
      <formula>$DH8</formula>
    </cfRule>
  </conditionalFormatting>
  <conditionalFormatting sqref="DH34">
    <cfRule type="cellIs" dxfId="1409" priority="150" stopIfTrue="1" operator="notEqual">
      <formula>$DL34</formula>
    </cfRule>
  </conditionalFormatting>
  <conditionalFormatting sqref="DE34">
    <cfRule type="cellIs" dxfId="1408" priority="151" stopIfTrue="1" operator="notEqual">
      <formula>$DH34</formula>
    </cfRule>
  </conditionalFormatting>
  <conditionalFormatting sqref="DH66">
    <cfRule type="cellIs" dxfId="1407" priority="148" stopIfTrue="1" operator="notEqual">
      <formula>$DL66</formula>
    </cfRule>
  </conditionalFormatting>
  <conditionalFormatting sqref="DE66">
    <cfRule type="cellIs" dxfId="1406" priority="149" stopIfTrue="1" operator="notEqual">
      <formula>$DH66</formula>
    </cfRule>
  </conditionalFormatting>
  <conditionalFormatting sqref="DE13">
    <cfRule type="cellIs" dxfId="1405" priority="145" stopIfTrue="1" operator="notEqual">
      <formula>$DL13</formula>
    </cfRule>
  </conditionalFormatting>
  <conditionalFormatting sqref="DB121:DB125 DB73:DB77 DB127 DB6:DB17 DB59:DB69 DB87:DB95 DB19:DB57 DB80:DB85 DB97:DB119 DB141:DB143 DB129:DB139">
    <cfRule type="cellIs" dxfId="1404" priority="147" operator="notEqual">
      <formula>$DB6</formula>
    </cfRule>
  </conditionalFormatting>
  <conditionalFormatting sqref="DB146 CY148:CY150 CY154:CY155 DB148:DB155 CV154:CV155">
    <cfRule type="cellIs" dxfId="1403" priority="146" stopIfTrue="1" operator="notEqual">
      <formula>$DE146</formula>
    </cfRule>
  </conditionalFormatting>
  <conditionalFormatting sqref="DH74">
    <cfRule type="cellIs" dxfId="1402" priority="143" stopIfTrue="1" operator="notEqual">
      <formula>$DL74</formula>
    </cfRule>
  </conditionalFormatting>
  <conditionalFormatting sqref="DE74">
    <cfRule type="cellIs" dxfId="1401" priority="144" stopIfTrue="1" operator="notEqual">
      <formula>$DH74</formula>
    </cfRule>
  </conditionalFormatting>
  <conditionalFormatting sqref="DE149">
    <cfRule type="cellIs" dxfId="1400" priority="142" stopIfTrue="1" operator="notEqual">
      <formula>$DL149</formula>
    </cfRule>
  </conditionalFormatting>
  <conditionalFormatting sqref="DH116">
    <cfRule type="cellIs" dxfId="1399" priority="140" stopIfTrue="1" operator="notEqual">
      <formula>$DL116</formula>
    </cfRule>
  </conditionalFormatting>
  <conditionalFormatting sqref="DE116">
    <cfRule type="cellIs" dxfId="1398" priority="141" stopIfTrue="1" operator="notEqual">
      <formula>$DH116</formula>
    </cfRule>
  </conditionalFormatting>
  <conditionalFormatting sqref="DH145">
    <cfRule type="cellIs" dxfId="1397" priority="139" stopIfTrue="1" operator="notEqual">
      <formula>$DL145</formula>
    </cfRule>
  </conditionalFormatting>
  <conditionalFormatting sqref="DE145">
    <cfRule type="cellIs" dxfId="1396" priority="138" stopIfTrue="1" operator="notEqual">
      <formula>$DL145</formula>
    </cfRule>
  </conditionalFormatting>
  <conditionalFormatting sqref="DB145">
    <cfRule type="cellIs" dxfId="1395" priority="137" stopIfTrue="1" operator="notEqual">
      <formula>$DE145</formula>
    </cfRule>
  </conditionalFormatting>
  <conditionalFormatting sqref="DH82">
    <cfRule type="cellIs" dxfId="1394" priority="135" stopIfTrue="1" operator="notEqual">
      <formula>$DL82</formula>
    </cfRule>
  </conditionalFormatting>
  <conditionalFormatting sqref="DE82">
    <cfRule type="cellIs" dxfId="1393" priority="136" stopIfTrue="1" operator="notEqual">
      <formula>$DH82</formula>
    </cfRule>
  </conditionalFormatting>
  <conditionalFormatting sqref="DH81">
    <cfRule type="cellIs" dxfId="1392" priority="133" stopIfTrue="1" operator="notEqual">
      <formula>$DL81</formula>
    </cfRule>
  </conditionalFormatting>
  <conditionalFormatting sqref="DE81">
    <cfRule type="cellIs" dxfId="1391" priority="134" stopIfTrue="1" operator="notEqual">
      <formula>$DH81</formula>
    </cfRule>
  </conditionalFormatting>
  <conditionalFormatting sqref="DH73">
    <cfRule type="cellIs" dxfId="1390" priority="131" stopIfTrue="1" operator="notEqual">
      <formula>$DL73</formula>
    </cfRule>
  </conditionalFormatting>
  <conditionalFormatting sqref="DE73">
    <cfRule type="cellIs" dxfId="1389" priority="132" stopIfTrue="1" operator="notEqual">
      <formula>$DH73</formula>
    </cfRule>
  </conditionalFormatting>
  <conditionalFormatting sqref="DH74">
    <cfRule type="cellIs" dxfId="1388" priority="129" stopIfTrue="1" operator="notEqual">
      <formula>$DL74</formula>
    </cfRule>
  </conditionalFormatting>
  <conditionalFormatting sqref="DE74">
    <cfRule type="cellIs" dxfId="1387" priority="130" stopIfTrue="1" operator="notEqual">
      <formula>$DH74</formula>
    </cfRule>
  </conditionalFormatting>
  <conditionalFormatting sqref="DH117">
    <cfRule type="cellIs" dxfId="1386" priority="128" stopIfTrue="1" operator="notEqual">
      <formula>$DL117</formula>
    </cfRule>
  </conditionalFormatting>
  <conditionalFormatting sqref="DH122">
    <cfRule type="cellIs" dxfId="1385" priority="126" stopIfTrue="1" operator="notEqual">
      <formula>$DL122</formula>
    </cfRule>
  </conditionalFormatting>
  <conditionalFormatting sqref="DE122">
    <cfRule type="cellIs" dxfId="1384" priority="127" stopIfTrue="1" operator="notEqual">
      <formula>$DH122</formula>
    </cfRule>
  </conditionalFormatting>
  <conditionalFormatting sqref="DE147">
    <cfRule type="cellIs" dxfId="1383" priority="125" stopIfTrue="1" operator="notEqual">
      <formula>$DL147</formula>
    </cfRule>
  </conditionalFormatting>
  <conditionalFormatting sqref="DB147">
    <cfRule type="cellIs" dxfId="1382" priority="124" stopIfTrue="1" operator="notEqual">
      <formula>$DE147</formula>
    </cfRule>
  </conditionalFormatting>
  <conditionalFormatting sqref="DH135">
    <cfRule type="cellIs" dxfId="1381" priority="122" stopIfTrue="1" operator="notEqual">
      <formula>$DL135</formula>
    </cfRule>
  </conditionalFormatting>
  <conditionalFormatting sqref="DE135">
    <cfRule type="cellIs" dxfId="1380" priority="123" stopIfTrue="1" operator="notEqual">
      <formula>$DH135</formula>
    </cfRule>
  </conditionalFormatting>
  <conditionalFormatting sqref="DH134">
    <cfRule type="cellIs" dxfId="1379" priority="120" stopIfTrue="1" operator="notEqual">
      <formula>$DL134</formula>
    </cfRule>
  </conditionalFormatting>
  <conditionalFormatting sqref="DE134">
    <cfRule type="cellIs" dxfId="1378" priority="121" stopIfTrue="1" operator="notEqual">
      <formula>$DH134</formula>
    </cfRule>
  </conditionalFormatting>
  <conditionalFormatting sqref="DH76:DH77">
    <cfRule type="cellIs" dxfId="1377" priority="118" stopIfTrue="1" operator="notEqual">
      <formula>$DL76</formula>
    </cfRule>
  </conditionalFormatting>
  <conditionalFormatting sqref="DE76:DE77">
    <cfRule type="cellIs" dxfId="1376" priority="119" stopIfTrue="1" operator="notEqual">
      <formula>$DH76</formula>
    </cfRule>
  </conditionalFormatting>
  <conditionalFormatting sqref="DH76:DH77">
    <cfRule type="cellIs" dxfId="1375" priority="116" stopIfTrue="1" operator="notEqual">
      <formula>$DL76</formula>
    </cfRule>
  </conditionalFormatting>
  <conditionalFormatting sqref="DE76:DE77">
    <cfRule type="cellIs" dxfId="1374" priority="117" stopIfTrue="1" operator="notEqual">
      <formula>$DH76</formula>
    </cfRule>
  </conditionalFormatting>
  <conditionalFormatting sqref="DH80">
    <cfRule type="cellIs" dxfId="1373" priority="114" stopIfTrue="1" operator="notEqual">
      <formula>$DL80</formula>
    </cfRule>
  </conditionalFormatting>
  <conditionalFormatting sqref="DE80">
    <cfRule type="cellIs" dxfId="1372" priority="115" stopIfTrue="1" operator="notEqual">
      <formula>$DH80</formula>
    </cfRule>
  </conditionalFormatting>
  <conditionalFormatting sqref="DH119">
    <cfRule type="cellIs" dxfId="1371" priority="112" stopIfTrue="1" operator="notEqual">
      <formula>$DL119</formula>
    </cfRule>
  </conditionalFormatting>
  <conditionalFormatting sqref="DE119">
    <cfRule type="cellIs" dxfId="1370" priority="113" stopIfTrue="1" operator="notEqual">
      <formula>$DH119</formula>
    </cfRule>
  </conditionalFormatting>
  <conditionalFormatting sqref="DH19">
    <cfRule type="cellIs" dxfId="1369" priority="110" stopIfTrue="1" operator="notEqual">
      <formula>$DL19</formula>
    </cfRule>
  </conditionalFormatting>
  <conditionalFormatting sqref="DE19">
    <cfRule type="cellIs" dxfId="1368" priority="111" stopIfTrue="1" operator="notEqual">
      <formula>$DH19</formula>
    </cfRule>
  </conditionalFormatting>
  <conditionalFormatting sqref="CY146">
    <cfRule type="cellIs" dxfId="1367" priority="109" stopIfTrue="1" operator="notEqual">
      <formula>$DE146</formula>
    </cfRule>
  </conditionalFormatting>
  <conditionalFormatting sqref="CY145">
    <cfRule type="cellIs" dxfId="1366" priority="108" stopIfTrue="1" operator="notEqual">
      <formula>$DE145</formula>
    </cfRule>
  </conditionalFormatting>
  <conditionalFormatting sqref="CY147">
    <cfRule type="cellIs" dxfId="1365" priority="107" stopIfTrue="1" operator="notEqual">
      <formula>$DE147</formula>
    </cfRule>
  </conditionalFormatting>
  <conditionalFormatting sqref="CY121:CY125 CY73:CY77 CY6:CY17 CY59:CY69 CY87:CY95 CY19:CY57 CY80:CY85 CY97:CY119 CY141:CY143 CY127:CY139">
    <cfRule type="expression" dxfId="1364" priority="105" stopIfTrue="1">
      <formula>$DB6=""</formula>
    </cfRule>
    <cfRule type="cellIs" dxfId="1363" priority="106" stopIfTrue="1" operator="notEqual">
      <formula>$DB6</formula>
    </cfRule>
  </conditionalFormatting>
  <conditionalFormatting sqref="CY5">
    <cfRule type="expression" dxfId="1362" priority="102" stopIfTrue="1">
      <formula>$DB5=""</formula>
    </cfRule>
    <cfRule type="cellIs" dxfId="1361" priority="103" stopIfTrue="1" operator="notEqual">
      <formula>$DB5</formula>
    </cfRule>
  </conditionalFormatting>
  <conditionalFormatting sqref="DB5">
    <cfRule type="cellIs" dxfId="1360" priority="104" operator="notEqual">
      <formula>$DB5</formula>
    </cfRule>
  </conditionalFormatting>
  <conditionalFormatting sqref="DH70">
    <cfRule type="cellIs" dxfId="1359" priority="100" stopIfTrue="1" operator="notEqual">
      <formula>$DL70</formula>
    </cfRule>
  </conditionalFormatting>
  <conditionalFormatting sqref="DE70">
    <cfRule type="cellIs" dxfId="1358" priority="101" stopIfTrue="1" operator="notEqual">
      <formula>$DH70</formula>
    </cfRule>
  </conditionalFormatting>
  <conditionalFormatting sqref="DB70">
    <cfRule type="cellIs" dxfId="1357" priority="99" operator="notEqual">
      <formula>$DB70</formula>
    </cfRule>
  </conditionalFormatting>
  <conditionalFormatting sqref="CY70">
    <cfRule type="expression" dxfId="1356" priority="97" stopIfTrue="1">
      <formula>$DB70=""</formula>
    </cfRule>
    <cfRule type="cellIs" dxfId="1355" priority="98" stopIfTrue="1" operator="notEqual">
      <formula>$DB70</formula>
    </cfRule>
  </conditionalFormatting>
  <conditionalFormatting sqref="DH72">
    <cfRule type="cellIs" dxfId="1354" priority="95" stopIfTrue="1" operator="notEqual">
      <formula>$DL72</formula>
    </cfRule>
  </conditionalFormatting>
  <conditionalFormatting sqref="DE72">
    <cfRule type="cellIs" dxfId="1353" priority="96" stopIfTrue="1" operator="notEqual">
      <formula>$DH72</formula>
    </cfRule>
  </conditionalFormatting>
  <conditionalFormatting sqref="DB72">
    <cfRule type="cellIs" dxfId="1352" priority="94" operator="notEqual">
      <formula>$DB72</formula>
    </cfRule>
  </conditionalFormatting>
  <conditionalFormatting sqref="CY72">
    <cfRule type="expression" dxfId="1351" priority="92" stopIfTrue="1">
      <formula>$DB72=""</formula>
    </cfRule>
    <cfRule type="cellIs" dxfId="1350" priority="93" stopIfTrue="1" operator="notEqual">
      <formula>$DB72</formula>
    </cfRule>
  </conditionalFormatting>
  <conditionalFormatting sqref="DH58">
    <cfRule type="cellIs" dxfId="1349" priority="90" stopIfTrue="1" operator="notEqual">
      <formula>$DL58</formula>
    </cfRule>
  </conditionalFormatting>
  <conditionalFormatting sqref="DE58">
    <cfRule type="cellIs" dxfId="1348" priority="91" stopIfTrue="1" operator="notEqual">
      <formula>$DH58</formula>
    </cfRule>
  </conditionalFormatting>
  <conditionalFormatting sqref="DB58">
    <cfRule type="cellIs" dxfId="1347" priority="89" operator="notEqual">
      <formula>$DB58</formula>
    </cfRule>
  </conditionalFormatting>
  <conditionalFormatting sqref="CY58">
    <cfRule type="expression" dxfId="1346" priority="87" stopIfTrue="1">
      <formula>$DB58=""</formula>
    </cfRule>
    <cfRule type="cellIs" dxfId="1345" priority="88" stopIfTrue="1" operator="notEqual">
      <formula>$DB58</formula>
    </cfRule>
  </conditionalFormatting>
  <conditionalFormatting sqref="DH120">
    <cfRule type="cellIs" dxfId="1344" priority="85" stopIfTrue="1" operator="notEqual">
      <formula>$DL120</formula>
    </cfRule>
  </conditionalFormatting>
  <conditionalFormatting sqref="DE120">
    <cfRule type="cellIs" dxfId="1343" priority="86" stopIfTrue="1" operator="notEqual">
      <formula>$DH120</formula>
    </cfRule>
  </conditionalFormatting>
  <conditionalFormatting sqref="DB120">
    <cfRule type="cellIs" dxfId="1342" priority="84" operator="notEqual">
      <formula>$DB120</formula>
    </cfRule>
  </conditionalFormatting>
  <conditionalFormatting sqref="CY120">
    <cfRule type="expression" dxfId="1341" priority="82" stopIfTrue="1">
      <formula>$DB120=""</formula>
    </cfRule>
    <cfRule type="cellIs" dxfId="1340" priority="83" stopIfTrue="1" operator="notEqual">
      <formula>$DB120</formula>
    </cfRule>
  </conditionalFormatting>
  <conditionalFormatting sqref="DH126">
    <cfRule type="cellIs" dxfId="1339" priority="80" stopIfTrue="1" operator="notEqual">
      <formula>$DL126</formula>
    </cfRule>
  </conditionalFormatting>
  <conditionalFormatting sqref="DE126">
    <cfRule type="cellIs" dxfId="1338" priority="81" stopIfTrue="1" operator="notEqual">
      <formula>$DH126</formula>
    </cfRule>
  </conditionalFormatting>
  <conditionalFormatting sqref="DB126">
    <cfRule type="cellIs" dxfId="1337" priority="79" operator="notEqual">
      <formula>$DB126</formula>
    </cfRule>
  </conditionalFormatting>
  <conditionalFormatting sqref="CY126">
    <cfRule type="expression" dxfId="1336" priority="77" stopIfTrue="1">
      <formula>$DB126=""</formula>
    </cfRule>
    <cfRule type="cellIs" dxfId="1335" priority="78" stopIfTrue="1" operator="notEqual">
      <formula>$DB126</formula>
    </cfRule>
  </conditionalFormatting>
  <conditionalFormatting sqref="DB78">
    <cfRule type="cellIs" dxfId="1334" priority="76" operator="notEqual">
      <formula>$DB78</formula>
    </cfRule>
  </conditionalFormatting>
  <conditionalFormatting sqref="DH78">
    <cfRule type="cellIs" dxfId="1333" priority="74" stopIfTrue="1" operator="notEqual">
      <formula>$DL78</formula>
    </cfRule>
  </conditionalFormatting>
  <conditionalFormatting sqref="DE78">
    <cfRule type="cellIs" dxfId="1332" priority="75" stopIfTrue="1" operator="notEqual">
      <formula>$DH78</formula>
    </cfRule>
  </conditionalFormatting>
  <conditionalFormatting sqref="CY78">
    <cfRule type="expression" dxfId="1331" priority="72" stopIfTrue="1">
      <formula>$DB78=""</formula>
    </cfRule>
    <cfRule type="cellIs" dxfId="1330" priority="73" stopIfTrue="1" operator="notEqual">
      <formula>$DB78</formula>
    </cfRule>
  </conditionalFormatting>
  <conditionalFormatting sqref="DH86">
    <cfRule type="cellIs" dxfId="1329" priority="70" stopIfTrue="1" operator="notEqual">
      <formula>$DL86</formula>
    </cfRule>
  </conditionalFormatting>
  <conditionalFormatting sqref="DE86">
    <cfRule type="cellIs" dxfId="1328" priority="71" stopIfTrue="1" operator="notEqual">
      <formula>$DH86</formula>
    </cfRule>
  </conditionalFormatting>
  <conditionalFormatting sqref="DB86">
    <cfRule type="cellIs" dxfId="1327" priority="69" operator="notEqual">
      <formula>$DB86</formula>
    </cfRule>
  </conditionalFormatting>
  <conditionalFormatting sqref="CY86">
    <cfRule type="expression" dxfId="1326" priority="67" stopIfTrue="1">
      <formula>$DB86=""</formula>
    </cfRule>
    <cfRule type="cellIs" dxfId="1325" priority="68" stopIfTrue="1" operator="notEqual">
      <formula>$DB86</formula>
    </cfRule>
  </conditionalFormatting>
  <conditionalFormatting sqref="DE116">
    <cfRule type="cellIs" dxfId="1324" priority="66" stopIfTrue="1" operator="notEqual">
      <formula>$DL116</formula>
    </cfRule>
  </conditionalFormatting>
  <conditionalFormatting sqref="DH115">
    <cfRule type="cellIs" dxfId="1323" priority="64" stopIfTrue="1" operator="notEqual">
      <formula>$DL115</formula>
    </cfRule>
  </conditionalFormatting>
  <conditionalFormatting sqref="DE115">
    <cfRule type="cellIs" dxfId="1322" priority="65" stopIfTrue="1" operator="notEqual">
      <formula>$DH115</formula>
    </cfRule>
  </conditionalFormatting>
  <conditionalFormatting sqref="DH116">
    <cfRule type="cellIs" dxfId="1321" priority="63" stopIfTrue="1" operator="notEqual">
      <formula>$DL116</formula>
    </cfRule>
  </conditionalFormatting>
  <conditionalFormatting sqref="DH152:DH153">
    <cfRule type="cellIs" dxfId="1320" priority="62" stopIfTrue="1" operator="notEqual">
      <formula>$DL152</formula>
    </cfRule>
  </conditionalFormatting>
  <conditionalFormatting sqref="CY152:CY153">
    <cfRule type="cellIs" dxfId="1319" priority="61" stopIfTrue="1" operator="notEqual">
      <formula>$DE152</formula>
    </cfRule>
  </conditionalFormatting>
  <conditionalFormatting sqref="DH151">
    <cfRule type="cellIs" dxfId="1318" priority="60" stopIfTrue="1" operator="notEqual">
      <formula>$DL151</formula>
    </cfRule>
  </conditionalFormatting>
  <conditionalFormatting sqref="CY151">
    <cfRule type="cellIs" dxfId="1317" priority="59" stopIfTrue="1" operator="notEqual">
      <formula>$DE151</formula>
    </cfRule>
  </conditionalFormatting>
  <conditionalFormatting sqref="DB78">
    <cfRule type="cellIs" dxfId="1316" priority="58" operator="notEqual">
      <formula>$DB78</formula>
    </cfRule>
  </conditionalFormatting>
  <conditionalFormatting sqref="DH78">
    <cfRule type="cellIs" dxfId="1315" priority="56" stopIfTrue="1" operator="notEqual">
      <formula>$DL78</formula>
    </cfRule>
  </conditionalFormatting>
  <conditionalFormatting sqref="DE78">
    <cfRule type="cellIs" dxfId="1314" priority="57" stopIfTrue="1" operator="notEqual">
      <formula>$DH78</formula>
    </cfRule>
  </conditionalFormatting>
  <conditionalFormatting sqref="CY78">
    <cfRule type="expression" dxfId="1313" priority="54" stopIfTrue="1">
      <formula>$DB78=""</formula>
    </cfRule>
    <cfRule type="cellIs" dxfId="1312" priority="55" stopIfTrue="1" operator="notEqual">
      <formula>$DB78</formula>
    </cfRule>
  </conditionalFormatting>
  <conditionalFormatting sqref="DB77">
    <cfRule type="cellIs" dxfId="1311" priority="53" operator="notEqual">
      <formula>$DB77</formula>
    </cfRule>
  </conditionalFormatting>
  <conditionalFormatting sqref="DH77">
    <cfRule type="cellIs" dxfId="1310" priority="51" stopIfTrue="1" operator="notEqual">
      <formula>$DL77</formula>
    </cfRule>
  </conditionalFormatting>
  <conditionalFormatting sqref="DE77">
    <cfRule type="cellIs" dxfId="1309" priority="52" stopIfTrue="1" operator="notEqual">
      <formula>$DH77</formula>
    </cfRule>
  </conditionalFormatting>
  <conditionalFormatting sqref="CY77">
    <cfRule type="expression" dxfId="1308" priority="49" stopIfTrue="1">
      <formula>$DB77=""</formula>
    </cfRule>
    <cfRule type="cellIs" dxfId="1307" priority="50" stopIfTrue="1" operator="notEqual">
      <formula>$DB77</formula>
    </cfRule>
  </conditionalFormatting>
  <conditionalFormatting sqref="DB79">
    <cfRule type="cellIs" dxfId="1306" priority="48" operator="notEqual">
      <formula>$DB79</formula>
    </cfRule>
  </conditionalFormatting>
  <conditionalFormatting sqref="DH79">
    <cfRule type="cellIs" dxfId="1305" priority="46" stopIfTrue="1" operator="notEqual">
      <formula>$DL79</formula>
    </cfRule>
  </conditionalFormatting>
  <conditionalFormatting sqref="DE79">
    <cfRule type="cellIs" dxfId="1304" priority="47" stopIfTrue="1" operator="notEqual">
      <formula>$DH79</formula>
    </cfRule>
  </conditionalFormatting>
  <conditionalFormatting sqref="CY79">
    <cfRule type="expression" dxfId="1303" priority="44" stopIfTrue="1">
      <formula>$DB79=""</formula>
    </cfRule>
    <cfRule type="cellIs" dxfId="1302" priority="45" stopIfTrue="1" operator="notEqual">
      <formula>$DB79</formula>
    </cfRule>
  </conditionalFormatting>
  <conditionalFormatting sqref="DH18">
    <cfRule type="cellIs" dxfId="1301" priority="42" stopIfTrue="1" operator="notEqual">
      <formula>$DL18</formula>
    </cfRule>
  </conditionalFormatting>
  <conditionalFormatting sqref="DE18">
    <cfRule type="cellIs" dxfId="1300" priority="43" stopIfTrue="1" operator="notEqual">
      <formula>$DH18</formula>
    </cfRule>
  </conditionalFormatting>
  <conditionalFormatting sqref="DB18">
    <cfRule type="cellIs" dxfId="1299" priority="41" operator="notEqual">
      <formula>$DB18</formula>
    </cfRule>
  </conditionalFormatting>
  <conditionalFormatting sqref="CY18">
    <cfRule type="expression" dxfId="1298" priority="39" stopIfTrue="1">
      <formula>$DB18=""</formula>
    </cfRule>
    <cfRule type="cellIs" dxfId="1297" priority="40" stopIfTrue="1" operator="notEqual">
      <formula>$DB18</formula>
    </cfRule>
  </conditionalFormatting>
  <conditionalFormatting sqref="DB128">
    <cfRule type="cellIs" dxfId="1296" priority="38" operator="notEqual">
      <formula>$DB128</formula>
    </cfRule>
  </conditionalFormatting>
  <conditionalFormatting sqref="DH96">
    <cfRule type="cellIs" dxfId="1295" priority="36" stopIfTrue="1" operator="notEqual">
      <formula>$DL96</formula>
    </cfRule>
  </conditionalFormatting>
  <conditionalFormatting sqref="DE96">
    <cfRule type="cellIs" dxfId="1294" priority="37" stopIfTrue="1" operator="notEqual">
      <formula>$DH96</formula>
    </cfRule>
  </conditionalFormatting>
  <conditionalFormatting sqref="DB96">
    <cfRule type="cellIs" dxfId="1293" priority="35" operator="notEqual">
      <formula>$DB96</formula>
    </cfRule>
  </conditionalFormatting>
  <conditionalFormatting sqref="CY96">
    <cfRule type="expression" dxfId="1292" priority="33" stopIfTrue="1">
      <formula>$DB96=""</formula>
    </cfRule>
    <cfRule type="cellIs" dxfId="1291" priority="34" stopIfTrue="1" operator="notEqual">
      <formula>$DB96</formula>
    </cfRule>
  </conditionalFormatting>
  <conditionalFormatting sqref="DH140">
    <cfRule type="cellIs" dxfId="1290" priority="31" stopIfTrue="1" operator="notEqual">
      <formula>$DL140</formula>
    </cfRule>
  </conditionalFormatting>
  <conditionalFormatting sqref="DE140">
    <cfRule type="cellIs" dxfId="1289" priority="32" stopIfTrue="1" operator="notEqual">
      <formula>$DH140</formula>
    </cfRule>
  </conditionalFormatting>
  <conditionalFormatting sqref="DB140">
    <cfRule type="cellIs" dxfId="1288" priority="30" operator="notEqual">
      <formula>$DB140</formula>
    </cfRule>
  </conditionalFormatting>
  <conditionalFormatting sqref="CY140">
    <cfRule type="expression" dxfId="1287" priority="28" stopIfTrue="1">
      <formula>$DB140=""</formula>
    </cfRule>
    <cfRule type="cellIs" dxfId="1286" priority="29" stopIfTrue="1" operator="notEqual">
      <formula>$DB140</formula>
    </cfRule>
  </conditionalFormatting>
  <conditionalFormatting sqref="CV148:CV150">
    <cfRule type="cellIs" dxfId="1285" priority="23" stopIfTrue="1" operator="notEqual">
      <formula>$DE148</formula>
    </cfRule>
  </conditionalFormatting>
  <conditionalFormatting sqref="CV146">
    <cfRule type="cellIs" dxfId="1284" priority="22" stopIfTrue="1" operator="notEqual">
      <formula>$DE146</formula>
    </cfRule>
  </conditionalFormatting>
  <conditionalFormatting sqref="CV145">
    <cfRule type="cellIs" dxfId="1283" priority="21" stopIfTrue="1" operator="notEqual">
      <formula>$DE145</formula>
    </cfRule>
  </conditionalFormatting>
  <conditionalFormatting sqref="CV147">
    <cfRule type="cellIs" dxfId="1282" priority="20" stopIfTrue="1" operator="notEqual">
      <formula>$DE147</formula>
    </cfRule>
  </conditionalFormatting>
  <conditionalFormatting sqref="CV5">
    <cfRule type="expression" dxfId="1281" priority="18" stopIfTrue="1">
      <formula>$CY5=""</formula>
    </cfRule>
    <cfRule type="cellIs" dxfId="1280" priority="19" stopIfTrue="1" operator="notEqual">
      <formula>$CY5</formula>
    </cfRule>
  </conditionalFormatting>
  <conditionalFormatting sqref="CV152:CV153">
    <cfRule type="cellIs" dxfId="1279" priority="17" stopIfTrue="1" operator="notEqual">
      <formula>$DE152</formula>
    </cfRule>
  </conditionalFormatting>
  <conditionalFormatting sqref="CV151">
    <cfRule type="cellIs" dxfId="1278" priority="16" stopIfTrue="1" operator="notEqual">
      <formula>$DE151</formula>
    </cfRule>
  </conditionalFormatting>
  <conditionalFormatting sqref="CV6:CV70 CV72:CV143">
    <cfRule type="expression" dxfId="1277" priority="13" stopIfTrue="1">
      <formula>$CY6=""</formula>
    </cfRule>
    <cfRule type="cellIs" dxfId="1276" priority="14" stopIfTrue="1" operator="notEqual">
      <formula>$CY6</formula>
    </cfRule>
  </conditionalFormatting>
  <conditionalFormatting sqref="DH144">
    <cfRule type="cellIs" dxfId="1275" priority="12" stopIfTrue="1" operator="notEqual">
      <formula>$DL144</formula>
    </cfRule>
  </conditionalFormatting>
  <conditionalFormatting sqref="DE144">
    <cfRule type="cellIs" dxfId="1274" priority="11" stopIfTrue="1" operator="notEqual">
      <formula>$DL144</formula>
    </cfRule>
  </conditionalFormatting>
  <conditionalFormatting sqref="DB144">
    <cfRule type="cellIs" dxfId="1273" priority="10" stopIfTrue="1" operator="notEqual">
      <formula>$DE144</formula>
    </cfRule>
  </conditionalFormatting>
  <conditionalFormatting sqref="CY144">
    <cfRule type="cellIs" dxfId="1272" priority="9" stopIfTrue="1" operator="notEqual">
      <formula>$DE144</formula>
    </cfRule>
  </conditionalFormatting>
  <conditionalFormatting sqref="CV144">
    <cfRule type="cellIs" dxfId="1271" priority="8" stopIfTrue="1" operator="notEqual">
      <formula>$DE144</formula>
    </cfRule>
  </conditionalFormatting>
  <conditionalFormatting sqref="DH71">
    <cfRule type="cellIs" dxfId="1270" priority="6" stopIfTrue="1" operator="notEqual">
      <formula>$DL71</formula>
    </cfRule>
  </conditionalFormatting>
  <conditionalFormatting sqref="DE71">
    <cfRule type="cellIs" dxfId="1269" priority="7" stopIfTrue="1" operator="notEqual">
      <formula>$DH71</formula>
    </cfRule>
  </conditionalFormatting>
  <conditionalFormatting sqref="DB71">
    <cfRule type="cellIs" dxfId="1268" priority="5" operator="notEqual">
      <formula>$DB71</formula>
    </cfRule>
  </conditionalFormatting>
  <conditionalFormatting sqref="CY71">
    <cfRule type="expression" dxfId="1267" priority="3" stopIfTrue="1">
      <formula>$DB71=""</formula>
    </cfRule>
    <cfRule type="cellIs" dxfId="1266" priority="4" stopIfTrue="1" operator="notEqual">
      <formula>$DB71</formula>
    </cfRule>
  </conditionalFormatting>
  <conditionalFormatting sqref="CV71">
    <cfRule type="expression" dxfId="1265" priority="1" stopIfTrue="1">
      <formula>$CY71=""</formula>
    </cfRule>
    <cfRule type="cellIs" dxfId="1264" priority="2" stopIfTrue="1" operator="notEqual">
      <formula>$CY71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81.0 / Gültig ab: 01.04.18 / Seite &amp;P (&amp;N)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7"/>
  <sheetViews>
    <sheetView zoomScaleNormal="100" zoomScaleSheetLayoutView="75" workbookViewId="0"/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1312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0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1" si="2">+S5</f>
        <v>Chiaverio Flavio</v>
      </c>
      <c r="CR5" s="19">
        <f t="shared" ref="CR5:CR71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1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1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70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5" si="50">VLOOKUP($CV54,Funktionsbezeichnungen,3,0)</f>
        <v>8</v>
      </c>
      <c r="CX54" s="83" t="str">
        <f t="shared" ref="CX54:CX85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1" si="52">VLOOKUP($CY66,Funktionsbezeichnungen,3,0)</f>
        <v>8</v>
      </c>
      <c r="DA66" s="83" t="str">
        <f t="shared" ref="DA66:DA81" si="53">VLOOKUP($CY66,Funktionsbezeichnungen,2,0)</f>
        <v>Projektingenieur 8 (Bau)</v>
      </c>
      <c r="DB66" s="125">
        <v>771</v>
      </c>
      <c r="DC66" s="33">
        <f t="shared" ref="DC66:DC105" si="54">VLOOKUP($DB66,Funktionsbezeichnungen,3,0)</f>
        <v>7</v>
      </c>
      <c r="DD66" s="83" t="str">
        <f t="shared" ref="DD66:DD105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100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1248</v>
      </c>
      <c r="Q70" s="15">
        <v>66</v>
      </c>
      <c r="R70" s="42"/>
      <c r="S70" s="20" t="s">
        <v>1249</v>
      </c>
      <c r="T70" s="21">
        <v>1967</v>
      </c>
      <c r="U70" s="28" t="s">
        <v>1252</v>
      </c>
      <c r="V70" s="21">
        <v>2002</v>
      </c>
      <c r="W70" s="25"/>
      <c r="X70" s="21"/>
      <c r="Y70" s="28"/>
      <c r="Z70" s="118">
        <f t="shared" si="1"/>
        <v>16</v>
      </c>
      <c r="AA70" s="25" t="s">
        <v>1250</v>
      </c>
      <c r="AB70" s="118" t="s">
        <v>121</v>
      </c>
      <c r="AC70" s="21"/>
      <c r="AE70" s="90" t="s">
        <v>375</v>
      </c>
      <c r="AF70" s="82"/>
      <c r="CO70" s="262" t="e">
        <f t="shared" si="19"/>
        <v>#N/A</v>
      </c>
      <c r="CP70" s="192" t="str">
        <f t="shared" si="2"/>
        <v>Gustin Patrick</v>
      </c>
      <c r="CQ70" s="192"/>
      <c r="CR70" s="242">
        <f t="shared" si="3"/>
        <v>16</v>
      </c>
      <c r="CS70" s="242" t="str">
        <f t="shared" si="18"/>
        <v>D</v>
      </c>
      <c r="CT70" s="260" t="e">
        <f t="shared" si="56"/>
        <v>#N/A</v>
      </c>
      <c r="CU70" s="222">
        <v>4338</v>
      </c>
      <c r="CV70" s="125">
        <v>542</v>
      </c>
      <c r="CW70" s="33">
        <f t="shared" si="50"/>
        <v>7</v>
      </c>
      <c r="CX70" s="83" t="str">
        <f t="shared" si="51"/>
        <v>Technischer Sachbearbeiter 7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4338</v>
      </c>
      <c r="DT70" s="153">
        <v>2</v>
      </c>
      <c r="DU70" s="19">
        <v>3</v>
      </c>
      <c r="DV70" s="19" t="s">
        <v>951</v>
      </c>
      <c r="EX70" s="154">
        <v>4315</v>
      </c>
      <c r="EY70" s="153" t="s">
        <v>121</v>
      </c>
    </row>
    <row r="71" spans="1:155" s="19" customFormat="1" x14ac:dyDescent="0.2">
      <c r="A71" s="53">
        <v>0</v>
      </c>
      <c r="B71" s="53">
        <v>1</v>
      </c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1014</v>
      </c>
      <c r="Q71" s="15">
        <v>67</v>
      </c>
      <c r="R71" s="42"/>
      <c r="S71" s="20" t="s">
        <v>1015</v>
      </c>
      <c r="T71" s="21">
        <v>1980</v>
      </c>
      <c r="U71" s="28" t="s">
        <v>1050</v>
      </c>
      <c r="V71" s="21">
        <v>2002</v>
      </c>
      <c r="W71" s="25" t="s">
        <v>1006</v>
      </c>
      <c r="X71" s="162">
        <v>2013</v>
      </c>
      <c r="Y71" s="28"/>
      <c r="Z71" s="163">
        <f>$AD$3-X71</f>
        <v>5</v>
      </c>
      <c r="AA71" s="25" t="s">
        <v>916</v>
      </c>
      <c r="AB71" s="21" t="s">
        <v>121</v>
      </c>
      <c r="AC71" s="21"/>
      <c r="AE71" s="90" t="s">
        <v>375</v>
      </c>
      <c r="AF71" s="82"/>
      <c r="CO71" s="19" t="str">
        <f t="shared" ref="CO71:CO134" si="57">IF(CS71=CT71,"","anders")</f>
        <v/>
      </c>
      <c r="CP71" s="19" t="str">
        <f t="shared" si="2"/>
        <v>Hochuli Antonina</v>
      </c>
      <c r="CR71" s="153">
        <f t="shared" si="3"/>
        <v>5</v>
      </c>
      <c r="CS71" s="153" t="str">
        <f t="shared" si="18"/>
        <v>D</v>
      </c>
      <c r="CT71" s="260" t="str">
        <f t="shared" si="56"/>
        <v>D</v>
      </c>
      <c r="CU71" s="154">
        <v>8579</v>
      </c>
      <c r="CV71" s="125">
        <v>771</v>
      </c>
      <c r="CW71" s="33">
        <f t="shared" si="50"/>
        <v>7</v>
      </c>
      <c r="CX71" s="83" t="str">
        <f t="shared" si="51"/>
        <v>Projektingenieur 7 (Bau)</v>
      </c>
      <c r="CY71" s="125">
        <v>771</v>
      </c>
      <c r="CZ71" s="33">
        <f t="shared" si="52"/>
        <v>7</v>
      </c>
      <c r="DA71" s="83" t="str">
        <f t="shared" si="53"/>
        <v>Projektingenieur 7 (Bau)</v>
      </c>
      <c r="DB71" s="125">
        <v>770</v>
      </c>
      <c r="DC71" s="33">
        <f t="shared" si="54"/>
        <v>6</v>
      </c>
      <c r="DD71" s="83" t="str">
        <f t="shared" si="55"/>
        <v>Vorstufe Projektingenieur (Bau)</v>
      </c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si="17"/>
        <v>8579</v>
      </c>
      <c r="DT71" s="153">
        <v>2</v>
      </c>
      <c r="DU71" s="19">
        <v>3</v>
      </c>
      <c r="DV71" s="19" t="s">
        <v>951</v>
      </c>
      <c r="EX71" s="154">
        <v>4313</v>
      </c>
      <c r="EY71" s="153" t="s">
        <v>121</v>
      </c>
    </row>
    <row r="72" spans="1:155" s="19" customFormat="1" x14ac:dyDescent="0.2">
      <c r="A72" s="53">
        <v>0</v>
      </c>
      <c r="B72" s="53"/>
      <c r="C72" s="53">
        <f t="shared" ref="C72:C132" si="58">IF(Z72&gt;=10,1,0)</f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1074</v>
      </c>
      <c r="Q72" s="15">
        <v>68</v>
      </c>
      <c r="R72" s="42"/>
      <c r="S72" s="20" t="s">
        <v>1075</v>
      </c>
      <c r="T72" s="21">
        <v>1987</v>
      </c>
      <c r="U72" s="28" t="s">
        <v>1302</v>
      </c>
      <c r="V72" s="21">
        <v>2013</v>
      </c>
      <c r="W72" s="25"/>
      <c r="X72" s="21"/>
      <c r="Y72" s="28"/>
      <c r="Z72" s="118">
        <f t="shared" ref="Z72:Z137" si="59">$AD$3-V72</f>
        <v>5</v>
      </c>
      <c r="AA72" s="25" t="s">
        <v>698</v>
      </c>
      <c r="AB72" s="21" t="s">
        <v>121</v>
      </c>
      <c r="AC72" s="21"/>
      <c r="AE72" s="90" t="s">
        <v>375</v>
      </c>
      <c r="AF72" s="82"/>
      <c r="CO72" s="19" t="str">
        <f t="shared" si="57"/>
        <v/>
      </c>
      <c r="CP72" s="19" t="str">
        <f t="shared" ref="CP72:CP140" si="60">+S72</f>
        <v>Meisch Raoul</v>
      </c>
      <c r="CR72" s="153">
        <f t="shared" ref="CR72:CR137" si="61">+Z72</f>
        <v>5</v>
      </c>
      <c r="CS72" s="153" t="str">
        <f t="shared" ref="CS72:CS137" si="62">+AB72</f>
        <v>D</v>
      </c>
      <c r="CT72" s="260" t="str">
        <f t="shared" si="56"/>
        <v>D</v>
      </c>
      <c r="CU72" s="154">
        <v>4315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/>
      <c r="DC72" s="33"/>
      <c r="DD72" s="83"/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ref="DS72:DS140" si="63">+CU72</f>
        <v>4315</v>
      </c>
      <c r="DT72" s="153">
        <v>2</v>
      </c>
      <c r="DU72" s="19">
        <v>3</v>
      </c>
      <c r="DV72" s="19" t="s">
        <v>951</v>
      </c>
      <c r="EX72" s="154">
        <v>4318</v>
      </c>
      <c r="EY72" s="153" t="s">
        <v>121</v>
      </c>
    </row>
    <row r="73" spans="1:155" s="19" customFormat="1" x14ac:dyDescent="0.2">
      <c r="A73" s="53">
        <v>0</v>
      </c>
      <c r="B73" s="53">
        <v>1</v>
      </c>
      <c r="C73" s="53">
        <f t="shared" si="58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1029</v>
      </c>
      <c r="Q73" s="15">
        <v>69</v>
      </c>
      <c r="R73" s="42"/>
      <c r="S73" s="20" t="s">
        <v>1030</v>
      </c>
      <c r="T73" s="21">
        <v>1989</v>
      </c>
      <c r="U73" s="28" t="s">
        <v>1006</v>
      </c>
      <c r="V73" s="21">
        <v>2013</v>
      </c>
      <c r="W73" s="25"/>
      <c r="X73" s="21"/>
      <c r="Y73" s="28"/>
      <c r="Z73" s="118">
        <f t="shared" si="59"/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O73" s="19" t="str">
        <f t="shared" si="57"/>
        <v/>
      </c>
      <c r="CP73" s="19" t="str">
        <f t="shared" si="60"/>
        <v>Stöhr Jessica</v>
      </c>
      <c r="CR73" s="153">
        <f t="shared" si="61"/>
        <v>5</v>
      </c>
      <c r="CS73" s="153" t="str">
        <f t="shared" si="62"/>
        <v>D</v>
      </c>
      <c r="CT73" s="260" t="str">
        <f t="shared" si="56"/>
        <v>D</v>
      </c>
      <c r="CU73" s="154">
        <v>4313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>
        <v>770</v>
      </c>
      <c r="DC73" s="33">
        <f t="shared" si="54"/>
        <v>6</v>
      </c>
      <c r="DD73" s="83" t="str">
        <f t="shared" si="55"/>
        <v>Vorstufe Projektingenieur (Bau)</v>
      </c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si="63"/>
        <v>4313</v>
      </c>
      <c r="DT73" s="153">
        <v>2</v>
      </c>
      <c r="DU73" s="19">
        <v>3</v>
      </c>
      <c r="DV73" s="19" t="s">
        <v>951</v>
      </c>
      <c r="EX73" s="154">
        <v>4319</v>
      </c>
      <c r="EY73" s="153" t="s">
        <v>121</v>
      </c>
    </row>
    <row r="74" spans="1:155" s="19" customFormat="1" x14ac:dyDescent="0.2">
      <c r="A74" s="53">
        <v>0</v>
      </c>
      <c r="B74" s="53"/>
      <c r="C74" s="53">
        <f t="shared" si="58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361</v>
      </c>
      <c r="P74" s="15" t="s">
        <v>1153</v>
      </c>
      <c r="Q74" s="15">
        <v>70</v>
      </c>
      <c r="R74" s="42"/>
      <c r="S74" s="20" t="s">
        <v>1154</v>
      </c>
      <c r="T74" s="21">
        <v>1984</v>
      </c>
      <c r="U74" s="28" t="s">
        <v>1061</v>
      </c>
      <c r="V74" s="21">
        <v>2014</v>
      </c>
      <c r="W74" s="25"/>
      <c r="X74" s="21"/>
      <c r="Y74" s="28"/>
      <c r="Z74" s="118">
        <f t="shared" si="59"/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O74" s="19" t="str">
        <f t="shared" si="57"/>
        <v/>
      </c>
      <c r="CP74" s="19" t="str">
        <f t="shared" si="60"/>
        <v>Vitt Bernhard</v>
      </c>
      <c r="CR74" s="153">
        <f t="shared" si="61"/>
        <v>4</v>
      </c>
      <c r="CS74" s="153" t="str">
        <f t="shared" si="62"/>
        <v>D</v>
      </c>
      <c r="CT74" s="260" t="str">
        <f t="shared" si="56"/>
        <v>D</v>
      </c>
      <c r="CU74" s="154">
        <v>4318</v>
      </c>
      <c r="CV74" s="125">
        <v>770</v>
      </c>
      <c r="CW74" s="33">
        <f t="shared" si="50"/>
        <v>6</v>
      </c>
      <c r="CX74" s="83" t="str">
        <f t="shared" si="51"/>
        <v>Vorstufe Projektingenieur (Bau)</v>
      </c>
      <c r="CY74" s="125">
        <v>770</v>
      </c>
      <c r="CZ74" s="33">
        <f t="shared" si="52"/>
        <v>6</v>
      </c>
      <c r="DA74" s="83" t="str">
        <f t="shared" si="53"/>
        <v>Vorstufe Projektingenieur (Bau)</v>
      </c>
      <c r="DB74" s="125"/>
      <c r="DC74" s="33"/>
      <c r="DD74" s="83"/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3"/>
        <v>4318</v>
      </c>
      <c r="DT74" s="153">
        <v>2</v>
      </c>
      <c r="DU74" s="19">
        <v>3</v>
      </c>
      <c r="DV74" s="19" t="s">
        <v>951</v>
      </c>
      <c r="EX74" s="154">
        <v>9748</v>
      </c>
      <c r="EY74" s="19" t="s">
        <v>121</v>
      </c>
    </row>
    <row r="75" spans="1:155" s="19" customFormat="1" ht="25.5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1231</v>
      </c>
      <c r="V75" s="163">
        <v>2015</v>
      </c>
      <c r="W75" s="28"/>
      <c r="X75" s="21"/>
      <c r="Y75" s="28"/>
      <c r="Z75" s="163">
        <f t="shared" si="59"/>
        <v>3</v>
      </c>
      <c r="AA75" s="25" t="s">
        <v>1176</v>
      </c>
      <c r="AB75" s="21" t="s">
        <v>121</v>
      </c>
      <c r="AC75" s="21"/>
      <c r="AE75" s="90" t="s">
        <v>376</v>
      </c>
      <c r="AF75" s="82"/>
      <c r="CO75" s="19" t="str">
        <f t="shared" si="57"/>
        <v/>
      </c>
      <c r="CP75" s="19" t="str">
        <f t="shared" si="60"/>
        <v>Völlmin Daniel</v>
      </c>
      <c r="CR75" s="153">
        <f t="shared" si="61"/>
        <v>3</v>
      </c>
      <c r="CS75" s="153" t="str">
        <f t="shared" si="62"/>
        <v>D</v>
      </c>
      <c r="CT75" s="260" t="str">
        <f t="shared" si="56"/>
        <v>D</v>
      </c>
      <c r="CU75" s="154">
        <v>4319</v>
      </c>
      <c r="CV75" s="125">
        <v>771</v>
      </c>
      <c r="CW75" s="33">
        <f t="shared" si="50"/>
        <v>7</v>
      </c>
      <c r="CX75" s="83" t="str">
        <f t="shared" si="51"/>
        <v>Projektingenieur 7 (Bau)</v>
      </c>
      <c r="CY75" s="125">
        <v>771</v>
      </c>
      <c r="CZ75" s="33">
        <f t="shared" si="52"/>
        <v>7</v>
      </c>
      <c r="DA75" s="83" t="str">
        <f t="shared" si="53"/>
        <v>Projektingenieur 7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3"/>
        <v>4319</v>
      </c>
      <c r="DT75" s="153">
        <v>2</v>
      </c>
      <c r="DU75" s="19">
        <v>3</v>
      </c>
      <c r="DV75" s="19" t="s">
        <v>951</v>
      </c>
      <c r="EX75" s="154">
        <v>3211</v>
      </c>
      <c r="EY75" s="19" t="s">
        <v>105</v>
      </c>
    </row>
    <row r="76" spans="1:155" s="19" customFormat="1" x14ac:dyDescent="0.2">
      <c r="A76" s="53">
        <v>0</v>
      </c>
      <c r="B76" s="53"/>
      <c r="C76" s="53">
        <f t="shared" ref="C76:C78" si="64">IF(Z76&gt;=10,1,0)</f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1301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1230</v>
      </c>
      <c r="V76" s="21">
        <v>2016</v>
      </c>
      <c r="W76" s="25"/>
      <c r="X76" s="21"/>
      <c r="Y76" s="28"/>
      <c r="Z76" s="118">
        <f t="shared" si="59"/>
        <v>2</v>
      </c>
      <c r="AA76" s="25" t="s">
        <v>698</v>
      </c>
      <c r="AB76" s="21" t="s">
        <v>121</v>
      </c>
      <c r="AC76" s="21"/>
      <c r="AE76" s="90" t="s">
        <v>375</v>
      </c>
      <c r="AF76" s="82"/>
      <c r="CO76" s="19" t="str">
        <f t="shared" si="57"/>
        <v/>
      </c>
      <c r="CP76" s="19" t="str">
        <f t="shared" si="60"/>
        <v>Burger Stefan</v>
      </c>
      <c r="CR76" s="19">
        <f t="shared" si="61"/>
        <v>2</v>
      </c>
      <c r="CS76" s="19" t="str">
        <f t="shared" si="62"/>
        <v>D</v>
      </c>
      <c r="CT76" s="260" t="str">
        <f t="shared" si="56"/>
        <v>D</v>
      </c>
      <c r="CU76" s="154">
        <v>9748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125"/>
      <c r="DM76" s="33"/>
      <c r="DN76" s="83"/>
      <c r="DS76" s="19">
        <f t="shared" si="63"/>
        <v>9748</v>
      </c>
      <c r="DT76" s="153">
        <v>2</v>
      </c>
      <c r="DU76" s="19">
        <v>3</v>
      </c>
      <c r="DV76" s="185" t="s">
        <v>951</v>
      </c>
      <c r="EX76" s="154">
        <v>6622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si="64"/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1255</v>
      </c>
      <c r="Q77" s="15">
        <v>73</v>
      </c>
      <c r="R77" s="164"/>
      <c r="S77" s="20" t="s">
        <v>1256</v>
      </c>
      <c r="T77" s="21">
        <v>1984</v>
      </c>
      <c r="U77" s="28" t="s">
        <v>1216</v>
      </c>
      <c r="V77" s="21">
        <v>2016</v>
      </c>
      <c r="W77" s="25"/>
      <c r="X77" s="21"/>
      <c r="Y77" s="28"/>
      <c r="Z77" s="118">
        <f t="shared" si="59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262" t="e">
        <f t="shared" si="57"/>
        <v>#N/A</v>
      </c>
      <c r="CP77" s="192" t="str">
        <f t="shared" si="60"/>
        <v>Aleinikov Dimitri</v>
      </c>
      <c r="CR77" s="19">
        <f t="shared" si="61"/>
        <v>2</v>
      </c>
      <c r="CS77" s="19" t="str">
        <f t="shared" si="62"/>
        <v>D</v>
      </c>
      <c r="CT77" s="260" t="e">
        <f t="shared" si="56"/>
        <v>#N/A</v>
      </c>
      <c r="CU77" s="222">
        <v>4327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/>
      <c r="CZ77" s="33"/>
      <c r="DA77" s="83"/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3"/>
        <v>4327</v>
      </c>
      <c r="DT77" s="153">
        <v>2</v>
      </c>
      <c r="DU77" s="19">
        <v>3</v>
      </c>
      <c r="DV77" s="185" t="s">
        <v>951</v>
      </c>
      <c r="EX77" s="154">
        <v>7622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64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359</v>
      </c>
      <c r="P78" s="15" t="s">
        <v>897</v>
      </c>
      <c r="Q78" s="15">
        <v>74</v>
      </c>
      <c r="R78" s="164"/>
      <c r="S78" s="20" t="s">
        <v>896</v>
      </c>
      <c r="T78" s="21">
        <v>1990</v>
      </c>
      <c r="U78" s="28" t="s">
        <v>1216</v>
      </c>
      <c r="V78" s="21">
        <v>2017</v>
      </c>
      <c r="W78" s="25"/>
      <c r="X78" s="21"/>
      <c r="Y78" s="28"/>
      <c r="Z78" s="118">
        <f t="shared" si="59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57"/>
        <v>#N/A</v>
      </c>
      <c r="CP78" s="192" t="str">
        <f t="shared" si="60"/>
        <v>Lüthi Tobias</v>
      </c>
      <c r="CR78" s="19">
        <f t="shared" si="61"/>
        <v>1</v>
      </c>
      <c r="CS78" s="19" t="str">
        <f t="shared" si="62"/>
        <v>D</v>
      </c>
      <c r="CT78" s="260" t="e">
        <f t="shared" si="56"/>
        <v>#N/A</v>
      </c>
      <c r="CU78" s="222">
        <v>8580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3"/>
        <v>8580</v>
      </c>
      <c r="DT78" s="153">
        <v>2</v>
      </c>
      <c r="DU78" s="19">
        <v>3</v>
      </c>
      <c r="DV78" s="185" t="s">
        <v>951</v>
      </c>
      <c r="EX78" s="154">
        <v>9658</v>
      </c>
      <c r="EY78" s="19" t="s">
        <v>105</v>
      </c>
    </row>
    <row r="79" spans="1:155" s="19" customFormat="1" x14ac:dyDescent="0.2">
      <c r="A79" s="53">
        <v>0</v>
      </c>
      <c r="B79" s="53">
        <v>1</v>
      </c>
      <c r="C79" s="53">
        <f t="shared" si="58"/>
        <v>0</v>
      </c>
      <c r="D79" s="55"/>
      <c r="E79" s="55">
        <v>1</v>
      </c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1271</v>
      </c>
      <c r="Q79" s="15">
        <v>75</v>
      </c>
      <c r="R79" s="164"/>
      <c r="S79" s="20" t="s">
        <v>1272</v>
      </c>
      <c r="T79" s="21">
        <v>1990</v>
      </c>
      <c r="U79" s="28" t="s">
        <v>1273</v>
      </c>
      <c r="V79" s="21">
        <v>2017</v>
      </c>
      <c r="W79" s="25"/>
      <c r="X79" s="21"/>
      <c r="Y79" s="28"/>
      <c r="Z79" s="118">
        <f t="shared" si="59"/>
        <v>1</v>
      </c>
      <c r="AA79" s="25" t="s">
        <v>916</v>
      </c>
      <c r="AB79" s="21" t="s">
        <v>121</v>
      </c>
      <c r="AC79" s="21"/>
      <c r="AE79" s="90" t="s">
        <v>375</v>
      </c>
      <c r="AF79" s="82"/>
      <c r="CO79" s="262" t="e">
        <f t="shared" si="57"/>
        <v>#N/A</v>
      </c>
      <c r="CP79" s="192" t="str">
        <f t="shared" si="60"/>
        <v>Schilliger Raphaela</v>
      </c>
      <c r="CR79" s="19">
        <f t="shared" si="61"/>
        <v>1</v>
      </c>
      <c r="CS79" s="19" t="str">
        <f t="shared" si="62"/>
        <v>D</v>
      </c>
      <c r="CT79" s="260" t="e">
        <f t="shared" si="56"/>
        <v>#N/A</v>
      </c>
      <c r="CU79" s="222">
        <v>4325</v>
      </c>
      <c r="CV79" s="125">
        <v>781</v>
      </c>
      <c r="CW79" s="33">
        <f t="shared" si="50"/>
        <v>7</v>
      </c>
      <c r="CX79" s="83" t="str">
        <f t="shared" si="51"/>
        <v>Projektingenieur 7 (Umwelt)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3"/>
        <v>4325</v>
      </c>
      <c r="DT79" s="153">
        <v>2</v>
      </c>
      <c r="DU79" s="19">
        <v>3</v>
      </c>
      <c r="DV79" s="185" t="s">
        <v>951</v>
      </c>
      <c r="EX79" s="154">
        <v>4249</v>
      </c>
      <c r="EY79" s="19" t="s">
        <v>1322</v>
      </c>
    </row>
    <row r="80" spans="1:155" s="19" customFormat="1" x14ac:dyDescent="0.2">
      <c r="A80" s="53">
        <v>0</v>
      </c>
      <c r="B80" s="53"/>
      <c r="C80" s="53">
        <f t="shared" si="58"/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1125</v>
      </c>
      <c r="Q80" s="15">
        <v>76</v>
      </c>
      <c r="R80" s="246" t="s">
        <v>928</v>
      </c>
      <c r="S80" s="20" t="s">
        <v>1126</v>
      </c>
      <c r="T80" s="21">
        <v>1954</v>
      </c>
      <c r="U80" s="28" t="s">
        <v>126</v>
      </c>
      <c r="V80" s="21">
        <v>1973</v>
      </c>
      <c r="W80" s="25" t="s">
        <v>1127</v>
      </c>
      <c r="X80" s="21">
        <v>1979</v>
      </c>
      <c r="Y80" s="28"/>
      <c r="Z80" s="21">
        <f t="shared" si="59"/>
        <v>45</v>
      </c>
      <c r="AA80" s="25" t="s">
        <v>110</v>
      </c>
      <c r="AB80" s="21" t="s">
        <v>105</v>
      </c>
      <c r="AC80" s="21"/>
      <c r="AE80" s="90" t="s">
        <v>376</v>
      </c>
      <c r="AF80" s="82"/>
      <c r="CO80" s="19" t="str">
        <f t="shared" si="57"/>
        <v/>
      </c>
      <c r="CP80" s="19" t="str">
        <f t="shared" si="60"/>
        <v>Reber Erich</v>
      </c>
      <c r="CR80" s="19">
        <f t="shared" si="61"/>
        <v>45</v>
      </c>
      <c r="CS80" s="19" t="str">
        <f t="shared" si="62"/>
        <v>C</v>
      </c>
      <c r="CT80" s="260" t="str">
        <f t="shared" si="56"/>
        <v>C</v>
      </c>
      <c r="CU80" s="154">
        <v>3211</v>
      </c>
      <c r="CV80" s="125">
        <v>772</v>
      </c>
      <c r="CW80" s="33">
        <f t="shared" si="50"/>
        <v>8</v>
      </c>
      <c r="CX80" s="83" t="str">
        <f t="shared" si="51"/>
        <v>Projektingenieur 8 (Bau)</v>
      </c>
      <c r="CY80" s="125">
        <v>772</v>
      </c>
      <c r="CZ80" s="33">
        <f t="shared" si="52"/>
        <v>8</v>
      </c>
      <c r="DA80" s="83" t="str">
        <f t="shared" si="53"/>
        <v>Projektingenieur 8 (Bau)</v>
      </c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3"/>
        <v>3211</v>
      </c>
      <c r="DT80" s="153">
        <v>6</v>
      </c>
      <c r="DU80" s="19">
        <v>0</v>
      </c>
      <c r="DV80" s="185" t="s">
        <v>968</v>
      </c>
      <c r="EX80" s="154">
        <v>4250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58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476</v>
      </c>
      <c r="Q81" s="15">
        <v>77</v>
      </c>
      <c r="R81" s="164"/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21"/>
      <c r="Y81" s="28" t="s">
        <v>242</v>
      </c>
      <c r="Z81" s="21">
        <f>$AD$3-V81</f>
        <v>42</v>
      </c>
      <c r="AA81" s="25" t="s">
        <v>686</v>
      </c>
      <c r="AB81" s="21" t="s">
        <v>105</v>
      </c>
      <c r="AC81" s="21"/>
      <c r="AE81" s="90" t="s">
        <v>423</v>
      </c>
      <c r="AF81" s="82"/>
      <c r="CO81" s="19" t="str">
        <f t="shared" si="57"/>
        <v/>
      </c>
      <c r="CP81" s="19" t="str">
        <f t="shared" si="60"/>
        <v>Aebi Roger</v>
      </c>
      <c r="CR81" s="19">
        <f t="shared" si="61"/>
        <v>42</v>
      </c>
      <c r="CS81" s="19" t="str">
        <f t="shared" si="62"/>
        <v>C</v>
      </c>
      <c r="CT81" s="260" t="str">
        <f t="shared" si="56"/>
        <v>C</v>
      </c>
      <c r="CU81" s="154">
        <v>6622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>
        <v>772</v>
      </c>
      <c r="DC81" s="33">
        <f t="shared" si="54"/>
        <v>8</v>
      </c>
      <c r="DD81" s="83" t="str">
        <f t="shared" si="55"/>
        <v>Projektingenieur 8 (Bau)</v>
      </c>
      <c r="DE81" s="125">
        <v>772</v>
      </c>
      <c r="DF81" s="33">
        <f t="shared" ref="DF81:DF111" si="65">VLOOKUP($DE81,Funktionsbezeichnungen,3,0)</f>
        <v>8</v>
      </c>
      <c r="DG81" s="83" t="str">
        <f t="shared" ref="DG81:DG111" si="66">VLOOKUP($DE81,Funktionsbezeichnungen,2,0)</f>
        <v>Projektingenieur 8 (Bau)</v>
      </c>
      <c r="DH81" s="125">
        <v>772</v>
      </c>
      <c r="DI81" s="33">
        <f t="shared" ref="DI81:DI113" si="67">VLOOKUP($DH81,Funktionsbezeichnungen,3,0)</f>
        <v>8</v>
      </c>
      <c r="DJ81" s="83" t="str">
        <f t="shared" ref="DJ81:DJ113" si="68">VLOOKUP($DH81,Funktionsbezeichnungen,2,0)</f>
        <v>Projektingenieur 8 (Bau)</v>
      </c>
      <c r="DK81" s="20"/>
      <c r="DL81" s="33">
        <v>772</v>
      </c>
      <c r="DM81" s="33">
        <f t="shared" ref="DM81:DM111" si="69">VLOOKUP($DL81,Funktionsbezeichnungen,3,0)</f>
        <v>8</v>
      </c>
      <c r="DN81" s="83" t="str">
        <f t="shared" ref="DN81:DN111" si="70">VLOOKUP($DL81,Funktionsbezeichnungen,2,0)</f>
        <v>Projektingenieur 8 (Bau)</v>
      </c>
      <c r="DS81" s="19">
        <f t="shared" si="63"/>
        <v>6622</v>
      </c>
      <c r="DT81" s="153">
        <v>6</v>
      </c>
      <c r="DU81" s="19">
        <v>0</v>
      </c>
      <c r="DV81" s="185" t="s">
        <v>969</v>
      </c>
      <c r="EX81" s="154">
        <v>6765</v>
      </c>
      <c r="EY81" s="19" t="s">
        <v>121</v>
      </c>
    </row>
    <row r="82" spans="1:155" s="19" customFormat="1" x14ac:dyDescent="0.2">
      <c r="A82" s="53">
        <v>0</v>
      </c>
      <c r="B82" s="53"/>
      <c r="C82" s="53">
        <f t="shared" si="58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486</v>
      </c>
      <c r="Q82" s="15">
        <v>78</v>
      </c>
      <c r="R82" s="16"/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21"/>
      <c r="Y82" s="28" t="s">
        <v>203</v>
      </c>
      <c r="Z82" s="21">
        <f t="shared" si="59"/>
        <v>33</v>
      </c>
      <c r="AA82" s="25" t="s">
        <v>110</v>
      </c>
      <c r="AB82" s="21" t="s">
        <v>105</v>
      </c>
      <c r="AC82" s="21"/>
      <c r="AE82" s="90" t="s">
        <v>376</v>
      </c>
      <c r="AF82" s="82"/>
      <c r="CO82" s="19" t="str">
        <f t="shared" si="57"/>
        <v/>
      </c>
      <c r="CP82" s="19" t="str">
        <f t="shared" si="60"/>
        <v>Oehen Beat</v>
      </c>
      <c r="CR82" s="19">
        <f t="shared" si="61"/>
        <v>33</v>
      </c>
      <c r="CS82" s="19" t="str">
        <f t="shared" si="62"/>
        <v>C</v>
      </c>
      <c r="CT82" s="260" t="str">
        <f t="shared" si="56"/>
        <v>C</v>
      </c>
      <c r="CU82" s="154">
        <v>7622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ref="CZ82:CZ114" si="71">VLOOKUP($CY82,Funktionsbezeichnungen,3,0)</f>
        <v>8</v>
      </c>
      <c r="DA82" s="83" t="str">
        <f t="shared" ref="DA82:DA114" si="72">VLOOKUP($CY82,Funktionsbezeichnungen,2,0)</f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si="65"/>
        <v>8</v>
      </c>
      <c r="DG82" s="83" t="str">
        <f t="shared" si="66"/>
        <v>Projektingenieur 8 (Bau)</v>
      </c>
      <c r="DH82" s="125">
        <v>772</v>
      </c>
      <c r="DI82" s="33">
        <f t="shared" si="67"/>
        <v>8</v>
      </c>
      <c r="DJ82" s="83" t="str">
        <f t="shared" si="68"/>
        <v>Projektingenieur 8 (Bau)</v>
      </c>
      <c r="DK82" s="20"/>
      <c r="DL82" s="125">
        <v>772</v>
      </c>
      <c r="DM82" s="33">
        <f t="shared" si="69"/>
        <v>8</v>
      </c>
      <c r="DN82" s="83" t="str">
        <f t="shared" si="70"/>
        <v>Projektingenieur 8 (Bau)</v>
      </c>
      <c r="DS82" s="19">
        <f t="shared" si="63"/>
        <v>7622</v>
      </c>
      <c r="DT82" s="153">
        <v>6</v>
      </c>
      <c r="DU82" s="19">
        <v>0</v>
      </c>
      <c r="DV82" s="185" t="s">
        <v>968</v>
      </c>
      <c r="EX82" s="154">
        <v>5631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 t="shared" si="58"/>
        <v>1</v>
      </c>
      <c r="D83" s="55"/>
      <c r="E83" s="55"/>
      <c r="F83" s="56">
        <v>1</v>
      </c>
      <c r="G83" s="54"/>
      <c r="H83" s="54">
        <v>1</v>
      </c>
      <c r="I83" s="56"/>
      <c r="J83" s="54"/>
      <c r="K83" s="56"/>
      <c r="L83" s="56"/>
      <c r="M83" s="56"/>
      <c r="N83" s="58"/>
      <c r="O83" s="52" t="s">
        <v>358</v>
      </c>
      <c r="P83" s="15" t="s">
        <v>1306</v>
      </c>
      <c r="Q83" s="15">
        <v>79</v>
      </c>
      <c r="R83" s="164"/>
      <c r="S83" s="29" t="s">
        <v>1307</v>
      </c>
      <c r="T83" s="21">
        <v>1961</v>
      </c>
      <c r="U83" s="28" t="s">
        <v>1308</v>
      </c>
      <c r="V83" s="21">
        <v>1997</v>
      </c>
      <c r="W83" s="25"/>
      <c r="X83" s="21"/>
      <c r="Y83" s="28"/>
      <c r="Z83" s="21">
        <f>$AD$3-V83</f>
        <v>21</v>
      </c>
      <c r="AA83" s="25" t="s">
        <v>110</v>
      </c>
      <c r="AB83" s="21" t="s">
        <v>105</v>
      </c>
      <c r="AC83" s="21"/>
      <c r="AE83" s="90" t="s">
        <v>376</v>
      </c>
      <c r="AF83" s="82"/>
      <c r="CO83" s="262" t="e">
        <f t="shared" si="57"/>
        <v>#N/A</v>
      </c>
      <c r="CP83" s="192" t="str">
        <f t="shared" si="60"/>
        <v>Blehs Claudio</v>
      </c>
      <c r="CR83" s="19">
        <f t="shared" si="61"/>
        <v>21</v>
      </c>
      <c r="CS83" s="19" t="str">
        <f t="shared" si="62"/>
        <v>C</v>
      </c>
      <c r="CT83" s="260" t="e">
        <f t="shared" si="56"/>
        <v>#N/A</v>
      </c>
      <c r="CU83" s="222">
        <v>4331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/>
      <c r="CZ83" s="33"/>
      <c r="DA83" s="83"/>
      <c r="DB83" s="125"/>
      <c r="DC83" s="33"/>
      <c r="DD83" s="83"/>
      <c r="DE83" s="125"/>
      <c r="DF83" s="33"/>
      <c r="DG83" s="83"/>
      <c r="DH83" s="125"/>
      <c r="DI83" s="33"/>
      <c r="DJ83" s="83"/>
      <c r="DK83" s="20"/>
      <c r="DL83" s="33"/>
      <c r="DM83" s="33"/>
      <c r="DN83" s="83"/>
      <c r="DS83" s="19">
        <f t="shared" si="63"/>
        <v>4331</v>
      </c>
      <c r="DT83" s="153">
        <v>6</v>
      </c>
      <c r="DU83" s="19">
        <v>0</v>
      </c>
      <c r="DV83" s="185" t="s">
        <v>969</v>
      </c>
      <c r="EX83" s="154">
        <v>6628</v>
      </c>
      <c r="EY83" s="19" t="s">
        <v>121</v>
      </c>
    </row>
    <row r="84" spans="1:155" s="19" customFormat="1" x14ac:dyDescent="0.2">
      <c r="A84" s="53">
        <v>0</v>
      </c>
      <c r="B84" s="53"/>
      <c r="C84" s="53">
        <f>IF(Z84&gt;=10,1,0)</f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494</v>
      </c>
      <c r="Q84" s="15">
        <v>80</v>
      </c>
      <c r="R84" s="42"/>
      <c r="S84" s="27" t="s">
        <v>178</v>
      </c>
      <c r="T84" s="21">
        <v>1978</v>
      </c>
      <c r="U84" s="28" t="s">
        <v>235</v>
      </c>
      <c r="V84" s="21">
        <v>2001</v>
      </c>
      <c r="W84" s="25"/>
      <c r="X84" s="21"/>
      <c r="Y84" s="25" t="s">
        <v>289</v>
      </c>
      <c r="Z84" s="21">
        <f>$AD$3-V84</f>
        <v>17</v>
      </c>
      <c r="AA84" s="25" t="s">
        <v>110</v>
      </c>
      <c r="AB84" s="21" t="s">
        <v>105</v>
      </c>
      <c r="AC84" s="21"/>
      <c r="AE84" s="90" t="s">
        <v>376</v>
      </c>
      <c r="AF84" s="82"/>
      <c r="CO84" s="19" t="str">
        <f t="shared" si="57"/>
        <v/>
      </c>
      <c r="CP84" s="19" t="str">
        <f t="shared" si="60"/>
        <v>Thalmann Patric</v>
      </c>
      <c r="CR84" s="19">
        <f t="shared" si="61"/>
        <v>17</v>
      </c>
      <c r="CS84" s="19" t="str">
        <f t="shared" si="62"/>
        <v>C</v>
      </c>
      <c r="CT84" s="260" t="str">
        <f t="shared" si="56"/>
        <v>C</v>
      </c>
      <c r="CU84" s="154">
        <v>9658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125">
        <v>772</v>
      </c>
      <c r="CZ84" s="33">
        <f t="shared" si="71"/>
        <v>8</v>
      </c>
      <c r="DA84" s="83" t="str">
        <f t="shared" si="72"/>
        <v>Projektingenieur 8 (Bau)</v>
      </c>
      <c r="DB84" s="125">
        <v>772</v>
      </c>
      <c r="DC84" s="33">
        <f>VLOOKUP($DB84,Funktionsbezeichnungen,3,0)</f>
        <v>8</v>
      </c>
      <c r="DD84" s="83" t="str">
        <f>VLOOKUP($DB84,Funktionsbezeichnungen,2,0)</f>
        <v>Projektingenieur 8 (Bau)</v>
      </c>
      <c r="DE84" s="125">
        <v>771</v>
      </c>
      <c r="DF84" s="33">
        <f>VLOOKUP($DE84,Funktionsbezeichnungen,3,0)</f>
        <v>7</v>
      </c>
      <c r="DG84" s="83" t="str">
        <f>VLOOKUP($DE84,Funktionsbezeichnungen,2,0)</f>
        <v>Projektingenieur 7 (Bau)</v>
      </c>
      <c r="DH84" s="125">
        <v>771</v>
      </c>
      <c r="DI84" s="33">
        <f>VLOOKUP($DH84,Funktionsbezeichnungen,3,0)</f>
        <v>7</v>
      </c>
      <c r="DJ84" s="83" t="str">
        <f>VLOOKUP($DH84,Funktionsbezeichnungen,2,0)</f>
        <v>Projektingenieur 7 (Bau)</v>
      </c>
      <c r="DK84" s="20"/>
      <c r="DL84" s="125">
        <v>771</v>
      </c>
      <c r="DM84" s="33">
        <f>VLOOKUP($DL84,Funktionsbezeichnungen,3,0)</f>
        <v>7</v>
      </c>
      <c r="DN84" s="83" t="str">
        <f>VLOOKUP($DL84,Funktionsbezeichnungen,2,0)</f>
        <v>Projektingenieur 7 (Bau)</v>
      </c>
      <c r="DS84" s="19">
        <f t="shared" si="63"/>
        <v>9658</v>
      </c>
      <c r="DT84" s="153">
        <v>6</v>
      </c>
      <c r="DU84" s="19">
        <v>0</v>
      </c>
      <c r="DV84" s="185" t="s">
        <v>968</v>
      </c>
      <c r="EX84" s="154">
        <v>6659</v>
      </c>
      <c r="EY84" s="19" t="s">
        <v>121</v>
      </c>
    </row>
    <row r="85" spans="1:155" s="226" customFormat="1" ht="27" x14ac:dyDescent="0.25">
      <c r="A85" s="218">
        <v>0</v>
      </c>
      <c r="B85" s="218"/>
      <c r="C85" s="218">
        <f>IF(Z85&gt;=10,1,0)</f>
        <v>0</v>
      </c>
      <c r="D85" s="219"/>
      <c r="E85" s="219">
        <v>1</v>
      </c>
      <c r="F85" s="220"/>
      <c r="G85" s="221"/>
      <c r="H85" s="221">
        <v>1</v>
      </c>
      <c r="I85" s="220"/>
      <c r="J85" s="221"/>
      <c r="K85" s="220"/>
      <c r="L85" s="220"/>
      <c r="M85" s="220"/>
      <c r="N85" s="256"/>
      <c r="O85" s="166" t="s">
        <v>1301</v>
      </c>
      <c r="P85" s="167" t="s">
        <v>1258</v>
      </c>
      <c r="Q85" s="15">
        <v>81</v>
      </c>
      <c r="R85" s="248"/>
      <c r="S85" s="216" t="s">
        <v>1259</v>
      </c>
      <c r="T85" s="118">
        <v>1972</v>
      </c>
      <c r="U85" s="247" t="s">
        <v>1260</v>
      </c>
      <c r="V85" s="118">
        <v>2009</v>
      </c>
      <c r="W85" s="225"/>
      <c r="X85" s="224"/>
      <c r="Y85" s="225"/>
      <c r="Z85" s="118">
        <f>$AD$3-V85</f>
        <v>9</v>
      </c>
      <c r="AA85" s="119" t="s">
        <v>1261</v>
      </c>
      <c r="AB85" s="118" t="s">
        <v>105</v>
      </c>
      <c r="AC85" s="118"/>
      <c r="AD85" s="118"/>
      <c r="AE85" s="255" t="s">
        <v>376</v>
      </c>
      <c r="AF85" s="249"/>
      <c r="CO85" s="262" t="e">
        <f t="shared" si="57"/>
        <v>#N/A</v>
      </c>
      <c r="CP85" s="261" t="str">
        <f t="shared" si="60"/>
        <v>Hagmann Andreas</v>
      </c>
      <c r="CR85" s="226">
        <f t="shared" si="61"/>
        <v>9</v>
      </c>
      <c r="CS85" s="226" t="str">
        <f t="shared" si="62"/>
        <v>C</v>
      </c>
      <c r="CT85" s="260" t="e">
        <f t="shared" si="56"/>
        <v>#N/A</v>
      </c>
      <c r="CU85" s="257">
        <v>3216</v>
      </c>
      <c r="CV85" s="125">
        <v>772</v>
      </c>
      <c r="CW85" s="33">
        <f t="shared" si="50"/>
        <v>8</v>
      </c>
      <c r="CX85" s="83" t="str">
        <f t="shared" si="51"/>
        <v>Projektingenieur 8 (Bau)</v>
      </c>
      <c r="CY85" s="250"/>
      <c r="CZ85" s="251"/>
      <c r="DA85" s="252"/>
      <c r="DB85" s="250"/>
      <c r="DC85" s="251"/>
      <c r="DD85" s="252"/>
      <c r="DE85" s="250"/>
      <c r="DF85" s="251"/>
      <c r="DG85" s="252"/>
      <c r="DH85" s="250"/>
      <c r="DI85" s="251"/>
      <c r="DJ85" s="252"/>
      <c r="DK85" s="249"/>
      <c r="DL85" s="250"/>
      <c r="DM85" s="251"/>
      <c r="DN85" s="252"/>
      <c r="DS85" s="226">
        <f t="shared" si="63"/>
        <v>3216</v>
      </c>
      <c r="DT85" s="253">
        <v>6</v>
      </c>
      <c r="DU85" s="226">
        <v>0</v>
      </c>
      <c r="DV85" s="254" t="s">
        <v>968</v>
      </c>
      <c r="EX85" s="154">
        <v>4354</v>
      </c>
      <c r="EY85" s="19" t="s">
        <v>121</v>
      </c>
    </row>
    <row r="86" spans="1:155" s="19" customFormat="1" ht="15.75" x14ac:dyDescent="0.2">
      <c r="A86" s="53">
        <v>0</v>
      </c>
      <c r="B86" s="53"/>
      <c r="C86" s="53">
        <f t="shared" si="58"/>
        <v>1</v>
      </c>
      <c r="D86" s="55"/>
      <c r="E86" s="55"/>
      <c r="F86" s="56"/>
      <c r="G86" s="54"/>
      <c r="H86" s="54">
        <v>1</v>
      </c>
      <c r="I86" s="56">
        <v>1</v>
      </c>
      <c r="J86" s="54"/>
      <c r="K86" s="56"/>
      <c r="L86" s="56"/>
      <c r="M86" s="56"/>
      <c r="N86" s="58"/>
      <c r="O86" s="52" t="s">
        <v>1303</v>
      </c>
      <c r="P86" s="15" t="s">
        <v>477</v>
      </c>
      <c r="Q86" s="15">
        <v>82</v>
      </c>
      <c r="R86" s="16"/>
      <c r="S86" s="20" t="s">
        <v>134</v>
      </c>
      <c r="T86" s="21">
        <v>1954</v>
      </c>
      <c r="U86" s="28" t="s">
        <v>126</v>
      </c>
      <c r="V86" s="21">
        <v>1974</v>
      </c>
      <c r="W86" s="25"/>
      <c r="X86" s="21"/>
      <c r="Y86" s="28" t="s">
        <v>135</v>
      </c>
      <c r="Z86" s="21">
        <f t="shared" si="59"/>
        <v>44</v>
      </c>
      <c r="AA86" s="25" t="s">
        <v>110</v>
      </c>
      <c r="AB86" s="21" t="s">
        <v>1040</v>
      </c>
      <c r="AC86" s="21"/>
      <c r="AE86" s="90" t="s">
        <v>404</v>
      </c>
      <c r="AF86" s="82"/>
      <c r="CO86" s="19" t="str">
        <f t="shared" si="57"/>
        <v/>
      </c>
      <c r="CP86" s="19" t="str">
        <f t="shared" si="60"/>
        <v>Imesch Robert</v>
      </c>
      <c r="CR86" s="19">
        <f t="shared" si="61"/>
        <v>44</v>
      </c>
      <c r="CS86" s="19" t="str">
        <f t="shared" si="62"/>
        <v xml:space="preserve"> D/C 2)</v>
      </c>
      <c r="CT86" s="260" t="str">
        <f t="shared" si="56"/>
        <v xml:space="preserve"> D/C 2)</v>
      </c>
      <c r="CU86" s="154">
        <v>4249</v>
      </c>
      <c r="CV86" s="125">
        <v>772</v>
      </c>
      <c r="CW86" s="33">
        <f t="shared" ref="CW86:CW117" si="73">VLOOKUP($CV86,Funktionsbezeichnungen,3,0)</f>
        <v>8</v>
      </c>
      <c r="CX86" s="83" t="str">
        <f t="shared" ref="CX86:CX117" si="74">VLOOKUP($CV86,Funktionsbezeichnungen,2,0)</f>
        <v>Projektingenieur 8 (Bau)</v>
      </c>
      <c r="CY86" s="125">
        <v>772</v>
      </c>
      <c r="CZ86" s="33">
        <f t="shared" si="71"/>
        <v>8</v>
      </c>
      <c r="DA86" s="83" t="str">
        <f t="shared" si="72"/>
        <v>Projektingenieur 8 (Bau)</v>
      </c>
      <c r="DB86" s="125">
        <v>772</v>
      </c>
      <c r="DC86" s="33">
        <f t="shared" si="54"/>
        <v>8</v>
      </c>
      <c r="DD86" s="83" t="str">
        <f t="shared" si="55"/>
        <v>Projektingenieur 8 (Bau)</v>
      </c>
      <c r="DE86" s="125">
        <v>772</v>
      </c>
      <c r="DF86" s="33">
        <f t="shared" si="65"/>
        <v>8</v>
      </c>
      <c r="DG86" s="83" t="str">
        <f t="shared" si="66"/>
        <v>Projektingenieur 8 (Bau)</v>
      </c>
      <c r="DH86" s="125">
        <v>772</v>
      </c>
      <c r="DI86" s="33">
        <f t="shared" si="67"/>
        <v>8</v>
      </c>
      <c r="DJ86" s="83" t="str">
        <f t="shared" si="68"/>
        <v>Projektingenieur 8 (Bau)</v>
      </c>
      <c r="DK86" s="20"/>
      <c r="DL86" s="33">
        <v>772</v>
      </c>
      <c r="DM86" s="33">
        <f t="shared" si="69"/>
        <v>8</v>
      </c>
      <c r="DN86" s="83" t="str">
        <f t="shared" si="70"/>
        <v>Projektingenieur 8 (Bau)</v>
      </c>
      <c r="DS86" s="19">
        <f t="shared" si="63"/>
        <v>4249</v>
      </c>
      <c r="DT86" s="153">
        <v>6</v>
      </c>
      <c r="DU86" s="19">
        <v>0</v>
      </c>
      <c r="DV86" s="185" t="s">
        <v>968</v>
      </c>
      <c r="EX86" s="154">
        <v>5630</v>
      </c>
      <c r="EY86" s="19" t="s">
        <v>121</v>
      </c>
    </row>
    <row r="87" spans="1:155" s="19" customFormat="1" ht="15.75" x14ac:dyDescent="0.2">
      <c r="A87" s="53">
        <v>0</v>
      </c>
      <c r="B87" s="53"/>
      <c r="C87" s="53">
        <f t="shared" si="58"/>
        <v>1</v>
      </c>
      <c r="D87" s="55"/>
      <c r="E87" s="55"/>
      <c r="F87" s="56"/>
      <c r="G87" s="54"/>
      <c r="H87" s="54">
        <v>1</v>
      </c>
      <c r="I87" s="56">
        <v>1</v>
      </c>
      <c r="J87" s="54">
        <v>1</v>
      </c>
      <c r="K87" s="56"/>
      <c r="L87" s="56"/>
      <c r="M87" s="56"/>
      <c r="N87" s="58"/>
      <c r="O87" s="52" t="s">
        <v>1303</v>
      </c>
      <c r="P87" s="15" t="s">
        <v>478</v>
      </c>
      <c r="Q87" s="15">
        <v>83</v>
      </c>
      <c r="R87" s="16"/>
      <c r="S87" s="20" t="s">
        <v>136</v>
      </c>
      <c r="T87" s="21">
        <v>1955</v>
      </c>
      <c r="U87" s="28" t="s">
        <v>126</v>
      </c>
      <c r="V87" s="21">
        <v>1975</v>
      </c>
      <c r="W87" s="25"/>
      <c r="X87" s="21"/>
      <c r="Y87" s="28" t="s">
        <v>135</v>
      </c>
      <c r="Z87" s="21">
        <f t="shared" si="59"/>
        <v>43</v>
      </c>
      <c r="AA87" s="25" t="s">
        <v>110</v>
      </c>
      <c r="AB87" s="21" t="s">
        <v>1040</v>
      </c>
      <c r="AC87" s="21"/>
      <c r="AE87" s="90" t="s">
        <v>404</v>
      </c>
      <c r="AF87" s="82"/>
      <c r="CO87" s="19" t="str">
        <f t="shared" si="57"/>
        <v/>
      </c>
      <c r="CP87" s="19" t="str">
        <f t="shared" si="60"/>
        <v>Flückiger Hans Peter</v>
      </c>
      <c r="CR87" s="19">
        <f t="shared" si="61"/>
        <v>43</v>
      </c>
      <c r="CS87" s="19" t="str">
        <f t="shared" si="62"/>
        <v xml:space="preserve"> D/C 2)</v>
      </c>
      <c r="CT87" s="260" t="str">
        <f t="shared" si="56"/>
        <v xml:space="preserve"> D/C 2)</v>
      </c>
      <c r="CU87" s="154">
        <v>4250</v>
      </c>
      <c r="CV87" s="125">
        <v>772</v>
      </c>
      <c r="CW87" s="33">
        <f t="shared" si="73"/>
        <v>8</v>
      </c>
      <c r="CX87" s="83" t="str">
        <f t="shared" si="74"/>
        <v>Projektingenieur 8 (Bau)</v>
      </c>
      <c r="CY87" s="125">
        <v>772</v>
      </c>
      <c r="CZ87" s="33">
        <f t="shared" si="71"/>
        <v>8</v>
      </c>
      <c r="DA87" s="83" t="str">
        <f t="shared" si="72"/>
        <v>Projektingenieur 8 (Bau)</v>
      </c>
      <c r="DB87" s="125">
        <v>772</v>
      </c>
      <c r="DC87" s="33">
        <f t="shared" si="54"/>
        <v>8</v>
      </c>
      <c r="DD87" s="83" t="str">
        <f t="shared" si="55"/>
        <v>Projektingenieur 8 (Bau)</v>
      </c>
      <c r="DE87" s="125">
        <v>772</v>
      </c>
      <c r="DF87" s="33">
        <f t="shared" si="65"/>
        <v>8</v>
      </c>
      <c r="DG87" s="83" t="str">
        <f t="shared" si="66"/>
        <v>Projektingenieur 8 (Bau)</v>
      </c>
      <c r="DH87" s="125">
        <v>772</v>
      </c>
      <c r="DI87" s="33">
        <f t="shared" si="67"/>
        <v>8</v>
      </c>
      <c r="DJ87" s="83" t="str">
        <f t="shared" si="68"/>
        <v>Projektingenieur 8 (Bau)</v>
      </c>
      <c r="DK87" s="20"/>
      <c r="DL87" s="33">
        <v>772</v>
      </c>
      <c r="DM87" s="33">
        <f t="shared" si="69"/>
        <v>8</v>
      </c>
      <c r="DN87" s="83" t="str">
        <f t="shared" si="70"/>
        <v>Projektingenieur 8 (Bau)</v>
      </c>
      <c r="DS87" s="19">
        <f t="shared" si="63"/>
        <v>4250</v>
      </c>
      <c r="DT87" s="153">
        <v>6</v>
      </c>
      <c r="DU87" s="19">
        <v>0</v>
      </c>
      <c r="DV87" s="185" t="s">
        <v>968</v>
      </c>
      <c r="EX87" s="154">
        <v>7641</v>
      </c>
      <c r="EY87" s="19" t="s">
        <v>121</v>
      </c>
    </row>
    <row r="88" spans="1:155" s="19" customFormat="1" ht="27" x14ac:dyDescent="0.25">
      <c r="A88" s="53">
        <v>0</v>
      </c>
      <c r="B88" s="53"/>
      <c r="C88" s="53">
        <f>IF(Z88&gt;=10,1,0)</f>
        <v>1</v>
      </c>
      <c r="D88" s="55"/>
      <c r="E88" s="55">
        <v>1</v>
      </c>
      <c r="F88" s="56"/>
      <c r="G88" s="54"/>
      <c r="H88" s="54"/>
      <c r="I88" s="56"/>
      <c r="J88" s="54"/>
      <c r="K88" s="56"/>
      <c r="L88" s="56"/>
      <c r="M88" s="56"/>
      <c r="N88" s="58"/>
      <c r="O88" s="52" t="s">
        <v>358</v>
      </c>
      <c r="P88" s="15" t="s">
        <v>617</v>
      </c>
      <c r="Q88" s="15">
        <v>84</v>
      </c>
      <c r="R88" s="42"/>
      <c r="S88" s="169" t="s">
        <v>618</v>
      </c>
      <c r="T88" s="118">
        <v>1985</v>
      </c>
      <c r="U88" s="169" t="s">
        <v>235</v>
      </c>
      <c r="V88" s="118">
        <v>2006</v>
      </c>
      <c r="W88" s="247" t="s">
        <v>1257</v>
      </c>
      <c r="X88" s="118">
        <v>2015</v>
      </c>
      <c r="Y88" s="225"/>
      <c r="Z88" s="118">
        <f>$AD$3-V88</f>
        <v>12</v>
      </c>
      <c r="AA88" s="119" t="s">
        <v>110</v>
      </c>
      <c r="AB88" s="118" t="s">
        <v>121</v>
      </c>
      <c r="AC88" s="224"/>
      <c r="AD88" s="226"/>
      <c r="AE88" s="255" t="s">
        <v>376</v>
      </c>
      <c r="AF88" s="82"/>
      <c r="CO88" s="19" t="str">
        <f t="shared" si="57"/>
        <v/>
      </c>
      <c r="CP88" s="19" t="str">
        <f t="shared" si="60"/>
        <v>Zeltner Viktor</v>
      </c>
      <c r="CR88" s="19">
        <f t="shared" si="61"/>
        <v>12</v>
      </c>
      <c r="CS88" s="19" t="str">
        <f t="shared" si="62"/>
        <v>D</v>
      </c>
      <c r="CT88" s="260" t="str">
        <f t="shared" si="56"/>
        <v>D</v>
      </c>
      <c r="CU88" s="154">
        <v>6765</v>
      </c>
      <c r="CV88" s="125">
        <v>771</v>
      </c>
      <c r="CW88" s="33">
        <f t="shared" si="73"/>
        <v>7</v>
      </c>
      <c r="CX88" s="83" t="str">
        <f t="shared" si="74"/>
        <v>Projektingenieur 7 (Bau)</v>
      </c>
      <c r="CY88" s="125">
        <v>771</v>
      </c>
      <c r="CZ88" s="33">
        <f t="shared" si="71"/>
        <v>7</v>
      </c>
      <c r="DA88" s="83" t="str">
        <f t="shared" si="72"/>
        <v>Projektingenieur 7 (Bau)</v>
      </c>
      <c r="DB88" s="125">
        <v>771</v>
      </c>
      <c r="DC88" s="33">
        <f>VLOOKUP($DB88,Funktionsbezeichnungen,3,0)</f>
        <v>7</v>
      </c>
      <c r="DD88" s="83" t="str">
        <f>VLOOKUP($DB88,Funktionsbezeichnungen,2,0)</f>
        <v>Projektingenieur 7 (Bau)</v>
      </c>
      <c r="DE88" s="125">
        <v>733</v>
      </c>
      <c r="DF88" s="33">
        <f>VLOOKUP($DE88,Funktionsbezeichnungen,3,0)</f>
        <v>6</v>
      </c>
      <c r="DG88" s="83" t="str">
        <f>VLOOKUP($DE88,Funktionsbezeichnungen,2,0)</f>
        <v>Konstrukteur 6 / -planer 6 / Gruppenchef 6</v>
      </c>
      <c r="DH88" s="125">
        <v>732</v>
      </c>
      <c r="DI88" s="33">
        <f>VLOOKUP($DH88,Funktionsbezeichnungen,3,0)</f>
        <v>5</v>
      </c>
      <c r="DJ88" s="83" t="str">
        <f>VLOOKUP($DH88,Funktionsbezeichnungen,2,0)</f>
        <v>Konstrukteur 5 / -planer 5</v>
      </c>
      <c r="DK88" s="20"/>
      <c r="DL88" s="33">
        <v>732</v>
      </c>
      <c r="DM88" s="33">
        <f>VLOOKUP($DL88,Funktionsbezeichnungen,3,0)</f>
        <v>5</v>
      </c>
      <c r="DN88" s="83" t="str">
        <f>VLOOKUP($DL88,Funktionsbezeichnungen,2,0)</f>
        <v>Konstrukteur 5 / -planer 5</v>
      </c>
      <c r="DS88" s="19">
        <f t="shared" si="63"/>
        <v>6765</v>
      </c>
      <c r="DT88" s="153">
        <v>6</v>
      </c>
      <c r="DU88" s="19">
        <v>0</v>
      </c>
      <c r="DV88" s="19" t="s">
        <v>964</v>
      </c>
      <c r="EX88" s="154">
        <v>6741</v>
      </c>
      <c r="EY88" s="19" t="s">
        <v>121</v>
      </c>
    </row>
    <row r="89" spans="1:155" s="19" customFormat="1" x14ac:dyDescent="0.2">
      <c r="A89" s="53">
        <v>0</v>
      </c>
      <c r="B89" s="53"/>
      <c r="C89" s="53">
        <f t="shared" si="58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482</v>
      </c>
      <c r="Q89" s="15">
        <v>85</v>
      </c>
      <c r="R89" s="16"/>
      <c r="S89" s="20" t="s">
        <v>260</v>
      </c>
      <c r="T89" s="21">
        <v>1956</v>
      </c>
      <c r="U89" s="28" t="s">
        <v>126</v>
      </c>
      <c r="V89" s="21">
        <v>1973</v>
      </c>
      <c r="W89" s="25"/>
      <c r="X89" s="21"/>
      <c r="Y89" s="28"/>
      <c r="Z89" s="21">
        <f t="shared" si="59"/>
        <v>45</v>
      </c>
      <c r="AA89" s="25" t="s">
        <v>139</v>
      </c>
      <c r="AB89" s="21" t="s">
        <v>121</v>
      </c>
      <c r="AC89" s="21"/>
      <c r="AE89" s="90" t="s">
        <v>377</v>
      </c>
      <c r="AF89" s="82"/>
      <c r="CO89" s="19" t="str">
        <f t="shared" si="57"/>
        <v/>
      </c>
      <c r="CP89" s="19" t="str">
        <f t="shared" si="60"/>
        <v>Allemann  Bertrand</v>
      </c>
      <c r="CR89" s="19">
        <f t="shared" si="61"/>
        <v>45</v>
      </c>
      <c r="CS89" s="19" t="str">
        <f t="shared" si="62"/>
        <v>D</v>
      </c>
      <c r="CT89" s="260" t="str">
        <f t="shared" si="56"/>
        <v>D</v>
      </c>
      <c r="CU89" s="154">
        <v>5631</v>
      </c>
      <c r="CV89" s="125">
        <v>741</v>
      </c>
      <c r="CW89" s="33">
        <f t="shared" si="73"/>
        <v>7</v>
      </c>
      <c r="CX89" s="83" t="str">
        <f t="shared" si="74"/>
        <v>Konstrukteur 7 / Fachplaner 7 / Gruppenchef 7</v>
      </c>
      <c r="CY89" s="125">
        <v>741</v>
      </c>
      <c r="CZ89" s="33">
        <f t="shared" si="71"/>
        <v>7</v>
      </c>
      <c r="DA89" s="83" t="str">
        <f t="shared" si="72"/>
        <v>Konstrukteur 7 / Fachplaner 7 / Gruppenchef 7</v>
      </c>
      <c r="DB89" s="125">
        <v>741</v>
      </c>
      <c r="DC89" s="33">
        <f t="shared" si="54"/>
        <v>7</v>
      </c>
      <c r="DD89" s="83" t="str">
        <f t="shared" si="55"/>
        <v>Konstrukteur 7 / Fachplaner 7 / Gruppenchef 7</v>
      </c>
      <c r="DE89" s="125">
        <v>741</v>
      </c>
      <c r="DF89" s="33">
        <f t="shared" si="65"/>
        <v>7</v>
      </c>
      <c r="DG89" s="83" t="str">
        <f t="shared" si="66"/>
        <v>Konstrukteur 7 / Fachplaner 7 / Gruppenchef 7</v>
      </c>
      <c r="DH89" s="125">
        <v>741</v>
      </c>
      <c r="DI89" s="33">
        <f t="shared" si="67"/>
        <v>7</v>
      </c>
      <c r="DJ89" s="83" t="str">
        <f t="shared" si="68"/>
        <v>Konstrukteur 7 / Fachplaner 7 / Gruppenchef 7</v>
      </c>
      <c r="DK89" s="20"/>
      <c r="DL89" s="33">
        <v>742</v>
      </c>
      <c r="DM89" s="33">
        <f t="shared" si="69"/>
        <v>8</v>
      </c>
      <c r="DN89" s="83" t="str">
        <f t="shared" si="70"/>
        <v>Konstrukteur 8 / Fachplaner 8 / Gruppenchef 8</v>
      </c>
      <c r="DS89" s="19">
        <f t="shared" si="63"/>
        <v>5631</v>
      </c>
      <c r="DT89" s="153">
        <v>6</v>
      </c>
      <c r="DU89" s="19">
        <v>0</v>
      </c>
      <c r="DV89" s="19" t="s">
        <v>965</v>
      </c>
      <c r="EX89" s="154">
        <v>9618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491</v>
      </c>
      <c r="Q90" s="15">
        <v>86</v>
      </c>
      <c r="R90" s="16"/>
      <c r="S90" s="20" t="s">
        <v>140</v>
      </c>
      <c r="T90" s="21">
        <v>1955</v>
      </c>
      <c r="U90" s="28" t="s">
        <v>126</v>
      </c>
      <c r="V90" s="21">
        <v>1973</v>
      </c>
      <c r="W90" s="25"/>
      <c r="X90" s="21"/>
      <c r="Y90" s="28"/>
      <c r="Z90" s="21">
        <f>$AD$3-V90</f>
        <v>45</v>
      </c>
      <c r="AA90" s="25" t="s">
        <v>129</v>
      </c>
      <c r="AB90" s="21" t="s">
        <v>121</v>
      </c>
      <c r="AC90" s="21"/>
      <c r="AE90" s="187" t="s">
        <v>377</v>
      </c>
      <c r="AF90" s="82"/>
      <c r="CO90" s="262" t="str">
        <f t="shared" si="57"/>
        <v>anders</v>
      </c>
      <c r="CP90" s="19" t="str">
        <f>+S90</f>
        <v>Wespiser Charles</v>
      </c>
      <c r="CR90" s="19">
        <f>+Z90</f>
        <v>45</v>
      </c>
      <c r="CS90" s="19" t="str">
        <f>+AB90</f>
        <v>D</v>
      </c>
      <c r="CT90" s="260" t="str">
        <f t="shared" si="56"/>
        <v xml:space="preserve"> E/D </v>
      </c>
      <c r="CU90" s="154">
        <v>5545</v>
      </c>
      <c r="CV90" s="125">
        <v>741</v>
      </c>
      <c r="CW90" s="33">
        <f t="shared" si="73"/>
        <v>7</v>
      </c>
      <c r="CX90" s="83" t="str">
        <f t="shared" si="74"/>
        <v>Konstrukteur 7 / Fachplaner 7 / Gruppenchef 7</v>
      </c>
      <c r="CY90" s="125">
        <v>741</v>
      </c>
      <c r="CZ90" s="33">
        <f>VLOOKUP($CY90,Funktionsbezeichnungen,3,0)</f>
        <v>7</v>
      </c>
      <c r="DA90" s="83" t="str">
        <f>VLOOKUP($CY90,Funktionsbezeichnungen,2,0)</f>
        <v>Konstrukteur 7 / Fachplaner 7 / Gruppenchef 7</v>
      </c>
      <c r="DB90" s="125">
        <v>741</v>
      </c>
      <c r="DC90" s="33">
        <f>VLOOKUP($DB90,Funktionsbezeichnungen,3,0)</f>
        <v>7</v>
      </c>
      <c r="DD90" s="83" t="str">
        <f>VLOOKUP($DB90,Funktionsbezeichnungen,2,0)</f>
        <v>Konstrukteur 7 / Fachplaner 7 / Gruppenchef 7</v>
      </c>
      <c r="DE90" s="125">
        <v>741</v>
      </c>
      <c r="DF90" s="33">
        <f>VLOOKUP($DE90,Funktionsbezeichnungen,3,0)</f>
        <v>7</v>
      </c>
      <c r="DG90" s="83" t="str">
        <f>VLOOKUP($DE90,Funktionsbezeichnungen,2,0)</f>
        <v>Konstrukteur 7 / Fachplaner 7 / Gruppenchef 7</v>
      </c>
      <c r="DH90" s="125">
        <v>741</v>
      </c>
      <c r="DI90" s="33">
        <f>VLOOKUP($DH90,Funktionsbezeichnungen,3,0)</f>
        <v>7</v>
      </c>
      <c r="DJ90" s="83" t="str">
        <f>VLOOKUP($DH90,Funktionsbezeichnungen,2,0)</f>
        <v>Konstrukteur 7 / Fachplaner 7 / Gruppenchef 7</v>
      </c>
      <c r="DK90" s="20"/>
      <c r="DL90" s="125">
        <v>741</v>
      </c>
      <c r="DM90" s="33">
        <f>VLOOKUP($DL90,Funktionsbezeichnungen,3,0)</f>
        <v>7</v>
      </c>
      <c r="DN90" s="83" t="str">
        <f>VLOOKUP($DL90,Funktionsbezeichnungen,2,0)</f>
        <v>Konstrukteur 7 / Fachplaner 7 / Gruppenchef 7</v>
      </c>
      <c r="DS90" s="19">
        <f>+CU90</f>
        <v>5545</v>
      </c>
      <c r="DT90" s="153">
        <v>6</v>
      </c>
      <c r="DU90" s="19">
        <v>0</v>
      </c>
      <c r="DV90" s="19" t="s">
        <v>965</v>
      </c>
      <c r="EX90" s="154">
        <v>9623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 t="shared" si="58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1301</v>
      </c>
      <c r="P91" s="15" t="s">
        <v>483</v>
      </c>
      <c r="Q91" s="15">
        <v>87</v>
      </c>
      <c r="R91" s="16"/>
      <c r="S91" s="20" t="s">
        <v>137</v>
      </c>
      <c r="T91" s="21">
        <v>1958</v>
      </c>
      <c r="U91" s="28" t="s">
        <v>126</v>
      </c>
      <c r="V91" s="21">
        <v>1977</v>
      </c>
      <c r="W91" s="25"/>
      <c r="X91" s="21"/>
      <c r="Y91" s="28"/>
      <c r="Z91" s="21">
        <f t="shared" si="59"/>
        <v>41</v>
      </c>
      <c r="AA91" s="25" t="s">
        <v>129</v>
      </c>
      <c r="AB91" s="21" t="s">
        <v>121</v>
      </c>
      <c r="AC91" s="21"/>
      <c r="AE91" s="90" t="s">
        <v>377</v>
      </c>
      <c r="AF91" s="82"/>
      <c r="CO91" s="19" t="str">
        <f t="shared" si="57"/>
        <v/>
      </c>
      <c r="CP91" s="19" t="str">
        <f t="shared" si="60"/>
        <v>Lenherr Paul</v>
      </c>
      <c r="CR91" s="19">
        <f t="shared" si="61"/>
        <v>41</v>
      </c>
      <c r="CS91" s="19" t="str">
        <f t="shared" si="62"/>
        <v>D</v>
      </c>
      <c r="CT91" s="260" t="str">
        <f t="shared" si="56"/>
        <v>D</v>
      </c>
      <c r="CU91" s="154">
        <v>6628</v>
      </c>
      <c r="CV91" s="125">
        <v>741</v>
      </c>
      <c r="CW91" s="33">
        <f t="shared" si="73"/>
        <v>7</v>
      </c>
      <c r="CX91" s="83" t="str">
        <f t="shared" si="74"/>
        <v>Konstrukteur 7 / Fachplaner 7 / Gruppenchef 7</v>
      </c>
      <c r="CY91" s="125">
        <v>741</v>
      </c>
      <c r="CZ91" s="33">
        <f t="shared" si="71"/>
        <v>7</v>
      </c>
      <c r="DA91" s="83" t="str">
        <f t="shared" si="72"/>
        <v>Konstrukteur 7 / Fachplaner 7 / Gruppenchef 7</v>
      </c>
      <c r="DB91" s="125">
        <v>741</v>
      </c>
      <c r="DC91" s="33">
        <f t="shared" si="54"/>
        <v>7</v>
      </c>
      <c r="DD91" s="83" t="str">
        <f t="shared" si="55"/>
        <v>Konstrukteur 7 / Fachplaner 7 / Gruppenchef 7</v>
      </c>
      <c r="DE91" s="125">
        <v>741</v>
      </c>
      <c r="DF91" s="33">
        <f t="shared" si="65"/>
        <v>7</v>
      </c>
      <c r="DG91" s="83" t="str">
        <f t="shared" si="66"/>
        <v>Konstrukteur 7 / Fachplaner 7 / Gruppenchef 7</v>
      </c>
      <c r="DH91" s="125">
        <v>741</v>
      </c>
      <c r="DI91" s="33">
        <f t="shared" si="67"/>
        <v>7</v>
      </c>
      <c r="DJ91" s="83" t="str">
        <f t="shared" si="68"/>
        <v>Konstrukteur 7 / Fachplaner 7 / Gruppenchef 7</v>
      </c>
      <c r="DK91" s="20"/>
      <c r="DL91" s="33">
        <v>742</v>
      </c>
      <c r="DM91" s="33">
        <f t="shared" si="69"/>
        <v>8</v>
      </c>
      <c r="DN91" s="83" t="str">
        <f t="shared" si="70"/>
        <v>Konstrukteur 8 / Fachplaner 8 / Gruppenchef 8</v>
      </c>
      <c r="DS91" s="19">
        <f t="shared" si="63"/>
        <v>6628</v>
      </c>
      <c r="DT91" s="153">
        <v>6</v>
      </c>
      <c r="DU91" s="19">
        <v>0</v>
      </c>
      <c r="DV91" s="19" t="s">
        <v>965</v>
      </c>
      <c r="EX91" s="154">
        <v>4346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58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358</v>
      </c>
      <c r="P92" s="15" t="s">
        <v>484</v>
      </c>
      <c r="Q92" s="15">
        <v>88</v>
      </c>
      <c r="R92" s="16"/>
      <c r="S92" s="20" t="s">
        <v>271</v>
      </c>
      <c r="T92" s="21">
        <v>1958</v>
      </c>
      <c r="U92" s="28" t="s">
        <v>126</v>
      </c>
      <c r="V92" s="21">
        <v>1978</v>
      </c>
      <c r="W92" s="25"/>
      <c r="X92" s="21"/>
      <c r="Y92" s="28"/>
      <c r="Z92" s="21">
        <f t="shared" si="59"/>
        <v>40</v>
      </c>
      <c r="AA92" s="25" t="s">
        <v>687</v>
      </c>
      <c r="AB92" s="21" t="s">
        <v>121</v>
      </c>
      <c r="AC92" s="21"/>
      <c r="AE92" s="90" t="s">
        <v>420</v>
      </c>
      <c r="AF92" s="82"/>
      <c r="CO92" s="19" t="str">
        <f t="shared" si="57"/>
        <v/>
      </c>
      <c r="CP92" s="19" t="str">
        <f t="shared" si="60"/>
        <v>von Schallen Urs</v>
      </c>
      <c r="CR92" s="19">
        <f t="shared" si="61"/>
        <v>40</v>
      </c>
      <c r="CS92" s="19" t="str">
        <f t="shared" si="62"/>
        <v>D</v>
      </c>
      <c r="CT92" s="260" t="str">
        <f t="shared" si="56"/>
        <v>D</v>
      </c>
      <c r="CU92" s="154">
        <v>6659</v>
      </c>
      <c r="CV92" s="125">
        <v>742</v>
      </c>
      <c r="CW92" s="33">
        <f t="shared" si="73"/>
        <v>8</v>
      </c>
      <c r="CX92" s="83" t="str">
        <f t="shared" si="74"/>
        <v>Konstrukteur 8 / Fachplaner 8 / Gruppenchef 8</v>
      </c>
      <c r="CY92" s="125">
        <v>742</v>
      </c>
      <c r="CZ92" s="33">
        <f t="shared" si="71"/>
        <v>8</v>
      </c>
      <c r="DA92" s="83" t="str">
        <f t="shared" si="72"/>
        <v>Konstrukteur 8 / Fachplaner 8 / Gruppenchef 8</v>
      </c>
      <c r="DB92" s="125">
        <v>742</v>
      </c>
      <c r="DC92" s="33">
        <f t="shared" si="54"/>
        <v>8</v>
      </c>
      <c r="DD92" s="83" t="str">
        <f t="shared" si="55"/>
        <v>Konstrukteur 8 / Fachplaner 8 / Gruppenchef 8</v>
      </c>
      <c r="DE92" s="125">
        <v>742</v>
      </c>
      <c r="DF92" s="33">
        <f t="shared" si="65"/>
        <v>8</v>
      </c>
      <c r="DG92" s="83" t="str">
        <f t="shared" si="66"/>
        <v>Konstrukteur 8 / Fachplaner 8 / Gruppenchef 8</v>
      </c>
      <c r="DH92" s="125">
        <v>742</v>
      </c>
      <c r="DI92" s="33">
        <f t="shared" si="67"/>
        <v>8</v>
      </c>
      <c r="DJ92" s="83" t="str">
        <f t="shared" si="68"/>
        <v>Konstrukteur 8 / Fachplaner 8 / Gruppenchef 8</v>
      </c>
      <c r="DK92" s="20"/>
      <c r="DL92" s="33">
        <v>742</v>
      </c>
      <c r="DM92" s="33">
        <f t="shared" si="69"/>
        <v>8</v>
      </c>
      <c r="DN92" s="83" t="str">
        <f t="shared" si="70"/>
        <v>Konstrukteur 8 / Fachplaner 8 / Gruppenchef 8</v>
      </c>
      <c r="DS92" s="19">
        <f t="shared" si="63"/>
        <v>6659</v>
      </c>
      <c r="DT92" s="153">
        <v>6</v>
      </c>
      <c r="DU92" s="19">
        <v>0</v>
      </c>
      <c r="DV92" s="19" t="s">
        <v>966</v>
      </c>
      <c r="EX92" s="154">
        <v>9654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58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359</v>
      </c>
      <c r="P93" s="15" t="s">
        <v>632</v>
      </c>
      <c r="Q93" s="15">
        <v>89</v>
      </c>
      <c r="R93" s="16"/>
      <c r="S93" s="20" t="s">
        <v>633</v>
      </c>
      <c r="T93" s="21">
        <v>1958</v>
      </c>
      <c r="U93" s="28" t="s">
        <v>634</v>
      </c>
      <c r="V93" s="21">
        <v>1980</v>
      </c>
      <c r="W93" s="25"/>
      <c r="X93" s="21"/>
      <c r="Y93" s="28"/>
      <c r="Z93" s="21">
        <f t="shared" si="59"/>
        <v>38</v>
      </c>
      <c r="AA93" s="25" t="s">
        <v>107</v>
      </c>
      <c r="AB93" s="21" t="s">
        <v>121</v>
      </c>
      <c r="AC93" s="21"/>
      <c r="AE93" s="187" t="s">
        <v>1098</v>
      </c>
      <c r="AF93" s="82"/>
      <c r="CO93" s="19" t="str">
        <f t="shared" si="57"/>
        <v/>
      </c>
      <c r="CP93" s="19" t="str">
        <f t="shared" si="60"/>
        <v>Schneider Martin</v>
      </c>
      <c r="CR93" s="19">
        <f t="shared" si="61"/>
        <v>38</v>
      </c>
      <c r="CS93" s="19" t="str">
        <f t="shared" si="62"/>
        <v>D</v>
      </c>
      <c r="CT93" s="260" t="str">
        <f t="shared" si="56"/>
        <v>D</v>
      </c>
      <c r="CU93" s="154">
        <v>4354</v>
      </c>
      <c r="CV93" s="125">
        <v>741</v>
      </c>
      <c r="CW93" s="33">
        <f t="shared" si="73"/>
        <v>7</v>
      </c>
      <c r="CX93" s="83" t="str">
        <f t="shared" si="74"/>
        <v>Konstrukteur 7 / Fachplaner 7 / Gruppenchef 7</v>
      </c>
      <c r="CY93" s="125">
        <v>741</v>
      </c>
      <c r="CZ93" s="33">
        <f t="shared" si="71"/>
        <v>7</v>
      </c>
      <c r="DA93" s="83" t="str">
        <f t="shared" si="72"/>
        <v>Konstrukteur 7 / Fachplaner 7 / Gruppenchef 7</v>
      </c>
      <c r="DB93" s="125">
        <v>741</v>
      </c>
      <c r="DC93" s="33">
        <f t="shared" si="54"/>
        <v>7</v>
      </c>
      <c r="DD93" s="83" t="str">
        <f t="shared" si="55"/>
        <v>Konstrukteur 7 / Fachplaner 7 / Gruppenchef 7</v>
      </c>
      <c r="DE93" s="125">
        <v>741</v>
      </c>
      <c r="DF93" s="33">
        <f t="shared" si="65"/>
        <v>7</v>
      </c>
      <c r="DG93" s="83" t="str">
        <f t="shared" si="66"/>
        <v>Konstrukteur 7 / Fachplaner 7 / Gruppenchef 7</v>
      </c>
      <c r="DH93" s="125">
        <v>741</v>
      </c>
      <c r="DI93" s="33">
        <f t="shared" si="67"/>
        <v>7</v>
      </c>
      <c r="DJ93" s="83" t="str">
        <f t="shared" si="68"/>
        <v>Konstrukteur 7 / Fachplaner 7 / Gruppenchef 7</v>
      </c>
      <c r="DK93" s="20"/>
      <c r="DL93" s="33">
        <v>742</v>
      </c>
      <c r="DM93" s="33">
        <f t="shared" si="69"/>
        <v>8</v>
      </c>
      <c r="DN93" s="83" t="str">
        <f t="shared" si="70"/>
        <v>Konstrukteur 8 / Fachplaner 8 / Gruppenchef 8</v>
      </c>
      <c r="DS93" s="19">
        <f t="shared" si="63"/>
        <v>4354</v>
      </c>
      <c r="DT93" s="153">
        <v>6</v>
      </c>
      <c r="DU93" s="19">
        <v>0</v>
      </c>
      <c r="DV93" s="185" t="s">
        <v>970</v>
      </c>
      <c r="EX93" s="154">
        <v>9660</v>
      </c>
      <c r="EY93" s="19" t="s">
        <v>121</v>
      </c>
    </row>
    <row r="94" spans="1:155" s="19" customFormat="1" x14ac:dyDescent="0.2">
      <c r="A94" s="53">
        <v>0</v>
      </c>
      <c r="B94" s="53"/>
      <c r="C94" s="53">
        <f t="shared" si="58"/>
        <v>1</v>
      </c>
      <c r="D94" s="55"/>
      <c r="E94" s="55"/>
      <c r="F94" s="56"/>
      <c r="G94" s="54"/>
      <c r="H94" s="54">
        <v>1</v>
      </c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485</v>
      </c>
      <c r="Q94" s="15">
        <v>90</v>
      </c>
      <c r="R94" s="16"/>
      <c r="S94" s="20" t="s">
        <v>261</v>
      </c>
      <c r="T94" s="21">
        <v>1959</v>
      </c>
      <c r="U94" s="28" t="s">
        <v>126</v>
      </c>
      <c r="V94" s="21">
        <v>1981</v>
      </c>
      <c r="W94" s="25"/>
      <c r="X94" s="21"/>
      <c r="Y94" s="28" t="s">
        <v>941</v>
      </c>
      <c r="Z94" s="21">
        <f t="shared" si="59"/>
        <v>37</v>
      </c>
      <c r="AA94" s="25" t="s">
        <v>1052</v>
      </c>
      <c r="AB94" s="21" t="s">
        <v>121</v>
      </c>
      <c r="AC94" s="21"/>
      <c r="AE94" s="187" t="s">
        <v>1099</v>
      </c>
      <c r="AF94" s="82"/>
      <c r="CO94" s="19" t="str">
        <f t="shared" si="57"/>
        <v/>
      </c>
      <c r="CP94" s="19" t="str">
        <f t="shared" si="60"/>
        <v>Ortlieb Hans-Rudi</v>
      </c>
      <c r="CR94" s="19">
        <f t="shared" si="61"/>
        <v>37</v>
      </c>
      <c r="CS94" s="19" t="str">
        <f t="shared" si="62"/>
        <v>D</v>
      </c>
      <c r="CT94" s="260" t="str">
        <f t="shared" si="56"/>
        <v>D</v>
      </c>
      <c r="CU94" s="154">
        <v>5630</v>
      </c>
      <c r="CV94" s="125">
        <v>771</v>
      </c>
      <c r="CW94" s="33">
        <f t="shared" si="73"/>
        <v>7</v>
      </c>
      <c r="CX94" s="83" t="str">
        <f t="shared" si="74"/>
        <v>Projektingenieur 7 (Bau)</v>
      </c>
      <c r="CY94" s="125">
        <v>771</v>
      </c>
      <c r="CZ94" s="33">
        <f t="shared" si="71"/>
        <v>7</v>
      </c>
      <c r="DA94" s="83" t="str">
        <f t="shared" si="72"/>
        <v>Projektingenieur 7 (Bau)</v>
      </c>
      <c r="DB94" s="125">
        <v>771</v>
      </c>
      <c r="DC94" s="33">
        <f t="shared" si="54"/>
        <v>7</v>
      </c>
      <c r="DD94" s="83" t="str">
        <f t="shared" si="55"/>
        <v>Projektingenieur 7 (Bau)</v>
      </c>
      <c r="DE94" s="125">
        <v>771</v>
      </c>
      <c r="DF94" s="33">
        <f t="shared" si="65"/>
        <v>7</v>
      </c>
      <c r="DG94" s="83" t="str">
        <f t="shared" si="66"/>
        <v>Projektingenieur 7 (Bau)</v>
      </c>
      <c r="DH94" s="125">
        <v>741</v>
      </c>
      <c r="DI94" s="33">
        <f t="shared" si="67"/>
        <v>7</v>
      </c>
      <c r="DJ94" s="83" t="str">
        <f t="shared" si="68"/>
        <v>Konstrukteur 7 / Fachplaner 7 / Gruppenchef 7</v>
      </c>
      <c r="DK94" s="20"/>
      <c r="DL94" s="33">
        <v>742</v>
      </c>
      <c r="DM94" s="33">
        <f t="shared" si="69"/>
        <v>8</v>
      </c>
      <c r="DN94" s="83" t="str">
        <f t="shared" si="70"/>
        <v>Konstrukteur 8 / Fachplaner 8 / Gruppenchef 8</v>
      </c>
      <c r="DS94" s="19">
        <f t="shared" si="63"/>
        <v>5630</v>
      </c>
      <c r="DT94" s="153">
        <v>6</v>
      </c>
      <c r="DU94" s="19">
        <v>0</v>
      </c>
      <c r="DV94" s="185" t="s">
        <v>968</v>
      </c>
      <c r="EX94" s="154">
        <v>5545</v>
      </c>
      <c r="EY94" s="19" t="s">
        <v>1042</v>
      </c>
    </row>
    <row r="95" spans="1:155" s="19" customFormat="1" x14ac:dyDescent="0.2">
      <c r="A95" s="53">
        <v>0</v>
      </c>
      <c r="B95" s="53"/>
      <c r="C95" s="53">
        <f t="shared" si="58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358</v>
      </c>
      <c r="P95" s="15" t="s">
        <v>1309</v>
      </c>
      <c r="Q95" s="15">
        <v>91</v>
      </c>
      <c r="R95" s="16"/>
      <c r="S95" s="20" t="s">
        <v>1310</v>
      </c>
      <c r="T95" s="21">
        <v>1961</v>
      </c>
      <c r="U95" s="28" t="s">
        <v>126</v>
      </c>
      <c r="V95" s="21">
        <v>1985</v>
      </c>
      <c r="W95" s="25"/>
      <c r="X95" s="21"/>
      <c r="Y95" s="28" t="s">
        <v>1224</v>
      </c>
      <c r="Z95" s="21">
        <f t="shared" si="59"/>
        <v>33</v>
      </c>
      <c r="AA95" s="25" t="s">
        <v>129</v>
      </c>
      <c r="AB95" s="21" t="s">
        <v>121</v>
      </c>
      <c r="AC95" s="21"/>
      <c r="AE95" s="90" t="s">
        <v>377</v>
      </c>
      <c r="AF95" s="82"/>
      <c r="CO95" s="263" t="e">
        <f t="shared" si="57"/>
        <v>#N/A</v>
      </c>
      <c r="CP95" s="192" t="str">
        <f t="shared" si="60"/>
        <v>Di Maria Marcello</v>
      </c>
      <c r="CR95" s="19">
        <f t="shared" si="61"/>
        <v>33</v>
      </c>
      <c r="CS95" s="19" t="str">
        <f t="shared" si="62"/>
        <v>D</v>
      </c>
      <c r="CT95" s="260" t="e">
        <f t="shared" si="56"/>
        <v>#N/A</v>
      </c>
      <c r="CU95" s="222">
        <v>8585</v>
      </c>
      <c r="CV95" s="125">
        <v>742</v>
      </c>
      <c r="CW95" s="33">
        <f t="shared" si="73"/>
        <v>8</v>
      </c>
      <c r="CX95" s="83" t="str">
        <f t="shared" si="74"/>
        <v>Konstrukteur 8 / Fachplaner 8 / Gruppenchef 8</v>
      </c>
      <c r="CY95" s="125"/>
      <c r="CZ95" s="33"/>
      <c r="DA95" s="83"/>
      <c r="DB95" s="125"/>
      <c r="DC95" s="33"/>
      <c r="DD95" s="83"/>
      <c r="DE95" s="125"/>
      <c r="DF95" s="33"/>
      <c r="DG95" s="83"/>
      <c r="DH95" s="125"/>
      <c r="DI95" s="33"/>
      <c r="DJ95" s="83"/>
      <c r="DK95" s="20"/>
      <c r="DL95" s="125"/>
      <c r="DM95" s="33"/>
      <c r="DN95" s="83"/>
      <c r="DS95" s="19">
        <f t="shared" si="63"/>
        <v>8585</v>
      </c>
      <c r="DT95" s="153">
        <v>6</v>
      </c>
      <c r="DU95" s="19">
        <v>0</v>
      </c>
      <c r="DV95" s="19" t="s">
        <v>965</v>
      </c>
      <c r="EX95" s="154">
        <v>7637</v>
      </c>
      <c r="EY95" s="19" t="s">
        <v>1042</v>
      </c>
    </row>
    <row r="96" spans="1:155" s="19" customFormat="1" x14ac:dyDescent="0.2">
      <c r="A96" s="53">
        <v>0</v>
      </c>
      <c r="B96" s="53"/>
      <c r="C96" s="53">
        <f t="shared" si="58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1140</v>
      </c>
      <c r="P96" s="15" t="s">
        <v>487</v>
      </c>
      <c r="Q96" s="15">
        <v>92</v>
      </c>
      <c r="R96" s="16"/>
      <c r="S96" s="20" t="s">
        <v>145</v>
      </c>
      <c r="T96" s="21">
        <v>1970</v>
      </c>
      <c r="U96" s="28" t="s">
        <v>126</v>
      </c>
      <c r="V96" s="21">
        <v>1988</v>
      </c>
      <c r="W96" s="25" t="s">
        <v>1215</v>
      </c>
      <c r="X96" s="21">
        <v>2017</v>
      </c>
      <c r="Y96" s="28" t="s">
        <v>1224</v>
      </c>
      <c r="Z96" s="21">
        <f t="shared" si="59"/>
        <v>30</v>
      </c>
      <c r="AA96" s="25" t="s">
        <v>129</v>
      </c>
      <c r="AB96" s="21" t="s">
        <v>121</v>
      </c>
      <c r="AC96" s="21"/>
      <c r="AE96" s="90" t="s">
        <v>377</v>
      </c>
      <c r="AF96" s="82"/>
      <c r="CO96" s="19" t="str">
        <f t="shared" si="57"/>
        <v/>
      </c>
      <c r="CP96" s="19" t="str">
        <f t="shared" si="60"/>
        <v>Bucher Oliver</v>
      </c>
      <c r="CR96" s="19">
        <f t="shared" si="61"/>
        <v>30</v>
      </c>
      <c r="CS96" s="19" t="str">
        <f t="shared" si="62"/>
        <v>D</v>
      </c>
      <c r="CT96" s="260" t="str">
        <f t="shared" si="56"/>
        <v>D</v>
      </c>
      <c r="CU96" s="154">
        <v>7641</v>
      </c>
      <c r="CV96" s="125">
        <v>741</v>
      </c>
      <c r="CW96" s="33">
        <f t="shared" si="73"/>
        <v>7</v>
      </c>
      <c r="CX96" s="83" t="str">
        <f t="shared" si="74"/>
        <v>Konstrukteur 7 / Fachplaner 7 / Gruppenchef 7</v>
      </c>
      <c r="CY96" s="125">
        <v>741</v>
      </c>
      <c r="CZ96" s="33">
        <f t="shared" si="71"/>
        <v>7</v>
      </c>
      <c r="DA96" s="83" t="str">
        <f t="shared" si="72"/>
        <v>Konstrukteur 7 / Fachplaner 7 / Gruppenchef 7</v>
      </c>
      <c r="DB96" s="125">
        <v>741</v>
      </c>
      <c r="DC96" s="33">
        <f t="shared" si="54"/>
        <v>7</v>
      </c>
      <c r="DD96" s="83" t="str">
        <f t="shared" si="55"/>
        <v>Konstrukteur 7 / Fachplaner 7 / Gruppenchef 7</v>
      </c>
      <c r="DE96" s="125">
        <v>741</v>
      </c>
      <c r="DF96" s="33">
        <f t="shared" si="65"/>
        <v>7</v>
      </c>
      <c r="DG96" s="83" t="str">
        <f t="shared" si="66"/>
        <v>Konstrukteur 7 / Fachplaner 7 / Gruppenchef 7</v>
      </c>
      <c r="DH96" s="125">
        <v>741</v>
      </c>
      <c r="DI96" s="33">
        <f t="shared" si="67"/>
        <v>7</v>
      </c>
      <c r="DJ96" s="83" t="str">
        <f t="shared" si="68"/>
        <v>Konstrukteur 7 / Fachplaner 7 / Gruppenchef 7</v>
      </c>
      <c r="DK96" s="20"/>
      <c r="DL96" s="125">
        <v>742</v>
      </c>
      <c r="DM96" s="33">
        <f t="shared" si="69"/>
        <v>8</v>
      </c>
      <c r="DN96" s="83" t="str">
        <f t="shared" si="70"/>
        <v>Konstrukteur 8 / Fachplaner 8 / Gruppenchef 8</v>
      </c>
      <c r="DS96" s="19">
        <f t="shared" si="63"/>
        <v>7641</v>
      </c>
      <c r="DT96" s="153">
        <v>6</v>
      </c>
      <c r="DU96" s="19">
        <v>0</v>
      </c>
      <c r="DV96" s="19" t="s">
        <v>965</v>
      </c>
      <c r="EX96" s="154">
        <v>5639</v>
      </c>
      <c r="EY96" s="19" t="s">
        <v>142</v>
      </c>
    </row>
    <row r="97" spans="1:155" s="19" customFormat="1" x14ac:dyDescent="0.2">
      <c r="A97" s="53">
        <v>0</v>
      </c>
      <c r="B97" s="53"/>
      <c r="C97" s="53">
        <f t="shared" si="58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488</v>
      </c>
      <c r="Q97" s="15">
        <v>93</v>
      </c>
      <c r="R97" s="16"/>
      <c r="S97" s="20" t="s">
        <v>144</v>
      </c>
      <c r="T97" s="21">
        <v>1968</v>
      </c>
      <c r="U97" s="28" t="s">
        <v>126</v>
      </c>
      <c r="V97" s="21">
        <v>1989</v>
      </c>
      <c r="W97" s="25"/>
      <c r="X97" s="21"/>
      <c r="Y97" s="28" t="s">
        <v>940</v>
      </c>
      <c r="Z97" s="21">
        <f t="shared" si="59"/>
        <v>29</v>
      </c>
      <c r="AA97" s="25" t="s">
        <v>939</v>
      </c>
      <c r="AB97" s="21" t="s">
        <v>121</v>
      </c>
      <c r="AC97" s="21"/>
      <c r="AE97" s="90" t="s">
        <v>375</v>
      </c>
      <c r="AF97" s="82"/>
      <c r="CO97" s="19" t="str">
        <f t="shared" si="57"/>
        <v/>
      </c>
      <c r="CP97" s="19" t="str">
        <f t="shared" si="60"/>
        <v>Hagen Stefan</v>
      </c>
      <c r="CR97" s="19">
        <f t="shared" si="61"/>
        <v>29</v>
      </c>
      <c r="CS97" s="19" t="str">
        <f t="shared" si="62"/>
        <v>D</v>
      </c>
      <c r="CT97" s="260" t="str">
        <f t="shared" si="56"/>
        <v>D</v>
      </c>
      <c r="CU97" s="154">
        <v>6741</v>
      </c>
      <c r="CV97" s="125">
        <v>741</v>
      </c>
      <c r="CW97" s="33">
        <f t="shared" si="73"/>
        <v>7</v>
      </c>
      <c r="CX97" s="83" t="str">
        <f t="shared" si="74"/>
        <v>Konstrukteur 7 / Fachplaner 7 / Gruppenchef 7</v>
      </c>
      <c r="CY97" s="125">
        <v>741</v>
      </c>
      <c r="CZ97" s="33">
        <f t="shared" si="71"/>
        <v>7</v>
      </c>
      <c r="DA97" s="83" t="str">
        <f t="shared" si="72"/>
        <v>Konstrukteur 7 / Fachplaner 7 / Gruppenchef 7</v>
      </c>
      <c r="DB97" s="125">
        <v>741</v>
      </c>
      <c r="DC97" s="33">
        <f t="shared" si="54"/>
        <v>7</v>
      </c>
      <c r="DD97" s="83" t="str">
        <f t="shared" si="55"/>
        <v>Konstrukteur 7 / Fachplaner 7 / Gruppenchef 7</v>
      </c>
      <c r="DE97" s="125">
        <v>741</v>
      </c>
      <c r="DF97" s="33">
        <f t="shared" si="65"/>
        <v>7</v>
      </c>
      <c r="DG97" s="83" t="str">
        <f t="shared" si="66"/>
        <v>Konstrukteur 7 / Fachplaner 7 / Gruppenchef 7</v>
      </c>
      <c r="DH97" s="125">
        <v>741</v>
      </c>
      <c r="DI97" s="33">
        <f t="shared" si="67"/>
        <v>7</v>
      </c>
      <c r="DJ97" s="83" t="str">
        <f t="shared" si="68"/>
        <v>Konstrukteur 7 / Fachplaner 7 / Gruppenchef 7</v>
      </c>
      <c r="DK97" s="20"/>
      <c r="DL97" s="125">
        <v>742</v>
      </c>
      <c r="DM97" s="33">
        <f t="shared" si="69"/>
        <v>8</v>
      </c>
      <c r="DN97" s="83" t="str">
        <f t="shared" si="70"/>
        <v>Konstrukteur 8 / Fachplaner 8 / Gruppenchef 8</v>
      </c>
      <c r="DS97" s="19">
        <f t="shared" si="63"/>
        <v>6741</v>
      </c>
      <c r="DT97" s="153">
        <v>6</v>
      </c>
      <c r="DU97" s="19">
        <v>0</v>
      </c>
      <c r="DV97" s="19" t="s">
        <v>965</v>
      </c>
      <c r="EX97" s="154">
        <v>5636</v>
      </c>
      <c r="EY97" s="19" t="s">
        <v>142</v>
      </c>
    </row>
    <row r="98" spans="1:155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>$AD$3-V98</f>
        <v>29</v>
      </c>
      <c r="AA98" s="25" t="s">
        <v>710</v>
      </c>
      <c r="AB98" s="21" t="s">
        <v>121</v>
      </c>
      <c r="AC98" s="21"/>
      <c r="AE98" s="187" t="s">
        <v>377</v>
      </c>
      <c r="AF98" s="82"/>
      <c r="CO98" s="262" t="str">
        <f t="shared" si="57"/>
        <v>anders</v>
      </c>
      <c r="CP98" s="19" t="str">
        <f>+S98</f>
        <v>Nicolosi Lucia</v>
      </c>
      <c r="CR98" s="19">
        <f>+Z98</f>
        <v>29</v>
      </c>
      <c r="CS98" s="19" t="str">
        <f>+AB98</f>
        <v>D</v>
      </c>
      <c r="CT98" s="260" t="str">
        <f t="shared" si="56"/>
        <v xml:space="preserve"> E/D </v>
      </c>
      <c r="CU98" s="154">
        <v>7637</v>
      </c>
      <c r="CV98" s="125">
        <v>741</v>
      </c>
      <c r="CW98" s="33">
        <f t="shared" si="73"/>
        <v>7</v>
      </c>
      <c r="CX98" s="83" t="str">
        <f t="shared" si="74"/>
        <v>Konstrukteur 7 / Fachplaner 7 / Gruppenchef 7</v>
      </c>
      <c r="CY98" s="125">
        <v>741</v>
      </c>
      <c r="CZ98" s="33">
        <f>VLOOKUP($CY98,Funktionsbezeichnungen,3,0)</f>
        <v>7</v>
      </c>
      <c r="DA98" s="83" t="str">
        <f>VLOOKUP($CY98,Funktionsbezeichnungen,2,0)</f>
        <v>Konstrukteur 7 / Fachplaner 7 / Gruppenchef 7</v>
      </c>
      <c r="DB98" s="125">
        <v>741</v>
      </c>
      <c r="DC98" s="33">
        <f>VLOOKUP($DB98,Funktionsbezeichnungen,3,0)</f>
        <v>7</v>
      </c>
      <c r="DD98" s="83" t="str">
        <f>VLOOKUP($DB98,Funktionsbezeichnungen,2,0)</f>
        <v>Konstrukteur 7 / Fachplaner 7 / Gruppenchef 7</v>
      </c>
      <c r="DE98" s="125">
        <v>741</v>
      </c>
      <c r="DF98" s="33">
        <f>VLOOKUP($DE98,Funktionsbezeichnungen,3,0)</f>
        <v>7</v>
      </c>
      <c r="DG98" s="83" t="str">
        <f>VLOOKUP($DE98,Funktionsbezeichnungen,2,0)</f>
        <v>Konstrukteur 7 / Fachplaner 7 / Gruppenchef 7</v>
      </c>
      <c r="DH98" s="125">
        <v>741</v>
      </c>
      <c r="DI98" s="33">
        <f>VLOOKUP($DH98,Funktionsbezeichnungen,3,0)</f>
        <v>7</v>
      </c>
      <c r="DJ98" s="83" t="str">
        <f>VLOOKUP($DH98,Funktionsbezeichnungen,2,0)</f>
        <v>Konstrukteur 7 / Fachplaner 7 / Gruppenchef 7</v>
      </c>
      <c r="DK98" s="20"/>
      <c r="DL98" s="125">
        <v>741</v>
      </c>
      <c r="DM98" s="33">
        <f>VLOOKUP($DL98,Funktionsbezeichnungen,3,0)</f>
        <v>7</v>
      </c>
      <c r="DN98" s="83" t="str">
        <f>VLOOKUP($DL98,Funktionsbezeichnungen,2,0)</f>
        <v>Konstrukteur 7 / Fachplaner 7 / Gruppenchef 7</v>
      </c>
      <c r="DS98" s="19">
        <f>+CU98</f>
        <v>7637</v>
      </c>
      <c r="DT98" s="153">
        <v>6</v>
      </c>
      <c r="DU98" s="19">
        <v>0</v>
      </c>
      <c r="DV98" s="19" t="s">
        <v>965</v>
      </c>
      <c r="EX98" s="154">
        <v>9661</v>
      </c>
      <c r="EY98" s="19" t="s">
        <v>142</v>
      </c>
    </row>
    <row r="99" spans="1:155" s="19" customFormat="1" x14ac:dyDescent="0.2">
      <c r="A99" s="53">
        <v>0</v>
      </c>
      <c r="B99" s="53"/>
      <c r="C99" s="53">
        <f t="shared" si="58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359</v>
      </c>
      <c r="P99" s="15" t="s">
        <v>489</v>
      </c>
      <c r="Q99" s="15">
        <v>95</v>
      </c>
      <c r="R99" s="16"/>
      <c r="S99" s="20" t="s">
        <v>146</v>
      </c>
      <c r="T99" s="21">
        <v>1970</v>
      </c>
      <c r="U99" s="28" t="s">
        <v>126</v>
      </c>
      <c r="V99" s="21">
        <v>1991</v>
      </c>
      <c r="W99" s="25"/>
      <c r="X99" s="21"/>
      <c r="Y99" s="28"/>
      <c r="Z99" s="21">
        <f t="shared" si="59"/>
        <v>27</v>
      </c>
      <c r="AA99" s="25" t="s">
        <v>129</v>
      </c>
      <c r="AB99" s="21" t="s">
        <v>121</v>
      </c>
      <c r="AC99" s="21"/>
      <c r="AE99" s="90" t="s">
        <v>394</v>
      </c>
      <c r="AF99" s="82"/>
      <c r="CO99" s="19" t="str">
        <f t="shared" si="57"/>
        <v/>
      </c>
      <c r="CP99" s="19" t="str">
        <f t="shared" si="60"/>
        <v>Hardmeyer Christian</v>
      </c>
      <c r="CR99" s="19">
        <f t="shared" si="61"/>
        <v>27</v>
      </c>
      <c r="CS99" s="19" t="str">
        <f t="shared" si="62"/>
        <v>D</v>
      </c>
      <c r="CT99" s="260" t="str">
        <f t="shared" si="56"/>
        <v>D</v>
      </c>
      <c r="CU99" s="154">
        <v>9618</v>
      </c>
      <c r="CV99" s="125">
        <v>741</v>
      </c>
      <c r="CW99" s="33">
        <f t="shared" si="73"/>
        <v>7</v>
      </c>
      <c r="CX99" s="83" t="str">
        <f t="shared" si="74"/>
        <v>Konstrukteur 7 / Fachplaner 7 / Gruppenchef 7</v>
      </c>
      <c r="CY99" s="125">
        <v>741</v>
      </c>
      <c r="CZ99" s="33">
        <f t="shared" si="71"/>
        <v>7</v>
      </c>
      <c r="DA99" s="83" t="str">
        <f t="shared" si="72"/>
        <v>Konstrukteur 7 / Fachplaner 7 / Gruppenchef 7</v>
      </c>
      <c r="DB99" s="125">
        <v>741</v>
      </c>
      <c r="DC99" s="33">
        <f t="shared" si="54"/>
        <v>7</v>
      </c>
      <c r="DD99" s="83" t="str">
        <f t="shared" si="55"/>
        <v>Konstrukteur 7 / Fachplaner 7 / Gruppenchef 7</v>
      </c>
      <c r="DE99" s="125">
        <v>741</v>
      </c>
      <c r="DF99" s="33">
        <f t="shared" si="65"/>
        <v>7</v>
      </c>
      <c r="DG99" s="83" t="str">
        <f t="shared" si="66"/>
        <v>Konstrukteur 7 / Fachplaner 7 / Gruppenchef 7</v>
      </c>
      <c r="DH99" s="125">
        <v>741</v>
      </c>
      <c r="DI99" s="33">
        <f t="shared" si="67"/>
        <v>7</v>
      </c>
      <c r="DJ99" s="83" t="str">
        <f t="shared" si="68"/>
        <v>Konstrukteur 7 / Fachplaner 7 / Gruppenchef 7</v>
      </c>
      <c r="DK99" s="20"/>
      <c r="DL99" s="125">
        <v>742</v>
      </c>
      <c r="DM99" s="33">
        <f t="shared" si="69"/>
        <v>8</v>
      </c>
      <c r="DN99" s="83" t="str">
        <f t="shared" si="70"/>
        <v>Konstrukteur 8 / Fachplaner 8 / Gruppenchef 8</v>
      </c>
      <c r="DS99" s="19">
        <f t="shared" si="63"/>
        <v>9618</v>
      </c>
      <c r="DT99" s="153">
        <v>6</v>
      </c>
      <c r="DU99" s="19">
        <v>0</v>
      </c>
      <c r="DV99" s="19" t="s">
        <v>965</v>
      </c>
      <c r="EX99" s="154">
        <v>9664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58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490</v>
      </c>
      <c r="Q100" s="15">
        <v>96</v>
      </c>
      <c r="R100" s="16"/>
      <c r="S100" s="20" t="s">
        <v>148</v>
      </c>
      <c r="T100" s="21">
        <v>1970</v>
      </c>
      <c r="U100" s="28" t="s">
        <v>126</v>
      </c>
      <c r="V100" s="21">
        <v>1992</v>
      </c>
      <c r="W100" s="25"/>
      <c r="X100" s="21"/>
      <c r="Y100" s="28"/>
      <c r="Z100" s="21">
        <f t="shared" si="59"/>
        <v>26</v>
      </c>
      <c r="AA100" s="25" t="s">
        <v>129</v>
      </c>
      <c r="AB100" s="21" t="s">
        <v>121</v>
      </c>
      <c r="AC100" s="21"/>
      <c r="AE100" s="90" t="s">
        <v>421</v>
      </c>
      <c r="AF100" s="82"/>
      <c r="CO100" s="19" t="str">
        <f t="shared" si="57"/>
        <v/>
      </c>
      <c r="CP100" s="19" t="str">
        <f t="shared" si="60"/>
        <v>Wira Stephane</v>
      </c>
      <c r="CR100" s="19">
        <f t="shared" si="61"/>
        <v>26</v>
      </c>
      <c r="CS100" s="19" t="str">
        <f t="shared" si="62"/>
        <v>D</v>
      </c>
      <c r="CT100" s="260" t="str">
        <f t="shared" si="56"/>
        <v>D</v>
      </c>
      <c r="CU100" s="154">
        <v>9623</v>
      </c>
      <c r="CV100" s="125">
        <v>742</v>
      </c>
      <c r="CW100" s="33">
        <f t="shared" si="73"/>
        <v>8</v>
      </c>
      <c r="CX100" s="83" t="str">
        <f t="shared" si="74"/>
        <v>Konstrukteur 8 / Fachplaner 8 / Gruppenchef 8</v>
      </c>
      <c r="CY100" s="125">
        <v>742</v>
      </c>
      <c r="CZ100" s="33">
        <f t="shared" si="71"/>
        <v>8</v>
      </c>
      <c r="DA100" s="83" t="str">
        <f t="shared" si="72"/>
        <v>Konstrukteur 8 / Fachplaner 8 / Gruppenchef 8</v>
      </c>
      <c r="DB100" s="125">
        <v>742</v>
      </c>
      <c r="DC100" s="33">
        <f t="shared" si="54"/>
        <v>8</v>
      </c>
      <c r="DD100" s="83" t="str">
        <f t="shared" si="55"/>
        <v>Konstrukteur 8 / Fachplaner 8 / Gruppenchef 8</v>
      </c>
      <c r="DE100" s="125">
        <v>742</v>
      </c>
      <c r="DF100" s="33">
        <f t="shared" si="65"/>
        <v>8</v>
      </c>
      <c r="DG100" s="83" t="str">
        <f t="shared" si="66"/>
        <v>Konstrukteur 8 / Fachplaner 8 / Gruppenchef 8</v>
      </c>
      <c r="DH100" s="125">
        <v>742</v>
      </c>
      <c r="DI100" s="33">
        <f t="shared" si="67"/>
        <v>8</v>
      </c>
      <c r="DJ100" s="83" t="str">
        <f t="shared" si="68"/>
        <v>Konstrukteur 8 / Fachplaner 8 / Gruppenchef 8</v>
      </c>
      <c r="DK100" s="20"/>
      <c r="DL100" s="125">
        <v>742</v>
      </c>
      <c r="DM100" s="33">
        <f t="shared" si="69"/>
        <v>8</v>
      </c>
      <c r="DN100" s="83" t="str">
        <f t="shared" si="70"/>
        <v>Konstrukteur 8 / Fachplaner 8 / Gruppenchef 8</v>
      </c>
      <c r="DS100" s="19">
        <f t="shared" si="63"/>
        <v>9623</v>
      </c>
      <c r="DT100" s="153">
        <v>6</v>
      </c>
      <c r="DU100" s="19">
        <v>0</v>
      </c>
      <c r="DV100" s="19" t="s">
        <v>975</v>
      </c>
      <c r="EX100" s="154">
        <v>9688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 t="shared" si="58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568</v>
      </c>
      <c r="Q101" s="15">
        <v>97</v>
      </c>
      <c r="R101" s="16"/>
      <c r="S101" s="20" t="s">
        <v>569</v>
      </c>
      <c r="T101" s="21">
        <v>1973</v>
      </c>
      <c r="U101" s="28" t="s">
        <v>126</v>
      </c>
      <c r="V101" s="21">
        <v>1993</v>
      </c>
      <c r="W101" s="25"/>
      <c r="X101" s="21"/>
      <c r="Y101" s="28"/>
      <c r="Z101" s="21">
        <f t="shared" si="59"/>
        <v>25</v>
      </c>
      <c r="AA101" s="25" t="s">
        <v>129</v>
      </c>
      <c r="AB101" s="21" t="s">
        <v>121</v>
      </c>
      <c r="AC101" s="21"/>
      <c r="AE101" s="90" t="s">
        <v>377</v>
      </c>
      <c r="AF101" s="82"/>
      <c r="CO101" s="19" t="str">
        <f t="shared" si="57"/>
        <v/>
      </c>
      <c r="CP101" s="19" t="str">
        <f t="shared" si="60"/>
        <v>Heiniger Christoph</v>
      </c>
      <c r="CR101" s="19">
        <f t="shared" si="61"/>
        <v>25</v>
      </c>
      <c r="CS101" s="19" t="str">
        <f t="shared" si="62"/>
        <v>D</v>
      </c>
      <c r="CT101" s="260" t="str">
        <f t="shared" ref="CT101:CT132" si="75">VLOOKUP(CU101,Kategorie,2,0)</f>
        <v>D</v>
      </c>
      <c r="CU101" s="154">
        <v>4346</v>
      </c>
      <c r="CV101" s="125">
        <v>741</v>
      </c>
      <c r="CW101" s="33">
        <f t="shared" si="73"/>
        <v>7</v>
      </c>
      <c r="CX101" s="83" t="str">
        <f t="shared" si="74"/>
        <v>Konstrukteur 7 / Fachplaner 7 / Gruppenchef 7</v>
      </c>
      <c r="CY101" s="125">
        <v>741</v>
      </c>
      <c r="CZ101" s="33">
        <f t="shared" si="71"/>
        <v>7</v>
      </c>
      <c r="DA101" s="83" t="str">
        <f t="shared" si="72"/>
        <v>Konstrukteur 7 / Fachplaner 7 / Gruppenchef 7</v>
      </c>
      <c r="DB101" s="125">
        <v>741</v>
      </c>
      <c r="DC101" s="33">
        <f t="shared" si="54"/>
        <v>7</v>
      </c>
      <c r="DD101" s="83" t="str">
        <f t="shared" si="55"/>
        <v>Konstrukteur 7 / Fachplaner 7 / Gruppenchef 7</v>
      </c>
      <c r="DE101" s="125">
        <v>741</v>
      </c>
      <c r="DF101" s="33">
        <f t="shared" si="65"/>
        <v>7</v>
      </c>
      <c r="DG101" s="83" t="str">
        <f t="shared" si="66"/>
        <v>Konstrukteur 7 / Fachplaner 7 / Gruppenchef 7</v>
      </c>
      <c r="DH101" s="125">
        <v>741</v>
      </c>
      <c r="DI101" s="33">
        <f t="shared" si="67"/>
        <v>7</v>
      </c>
      <c r="DJ101" s="83" t="str">
        <f t="shared" si="68"/>
        <v>Konstrukteur 7 / Fachplaner 7 / Gruppenchef 7</v>
      </c>
      <c r="DK101" s="20"/>
      <c r="DL101" s="125">
        <v>742</v>
      </c>
      <c r="DM101" s="33">
        <f t="shared" si="69"/>
        <v>8</v>
      </c>
      <c r="DN101" s="83" t="str">
        <f t="shared" si="70"/>
        <v>Konstrukteur 8 / Fachplaner 8 / Gruppenchef 8</v>
      </c>
      <c r="DS101" s="19">
        <f t="shared" si="63"/>
        <v>4346</v>
      </c>
      <c r="DT101" s="153">
        <v>6</v>
      </c>
      <c r="DU101" s="19">
        <v>0</v>
      </c>
      <c r="DV101" s="19" t="s">
        <v>965</v>
      </c>
      <c r="EX101" s="154">
        <v>9687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>IF(Z102&gt;=10,1,0)</f>
        <v>1</v>
      </c>
      <c r="D102" s="55"/>
      <c r="E102" s="55"/>
      <c r="F102" s="56"/>
      <c r="G102" s="54"/>
      <c r="H102" s="54"/>
      <c r="I102" s="56">
        <v>1</v>
      </c>
      <c r="J102" s="54"/>
      <c r="K102" s="56"/>
      <c r="L102" s="56"/>
      <c r="M102" s="56"/>
      <c r="N102" s="58"/>
      <c r="O102" s="52" t="s">
        <v>358</v>
      </c>
      <c r="P102" s="15" t="s">
        <v>558</v>
      </c>
      <c r="Q102" s="15">
        <v>98</v>
      </c>
      <c r="R102" s="16"/>
      <c r="S102" s="20" t="s">
        <v>559</v>
      </c>
      <c r="T102" s="21">
        <v>1973</v>
      </c>
      <c r="U102" s="28" t="s">
        <v>560</v>
      </c>
      <c r="V102" s="21">
        <v>1994</v>
      </c>
      <c r="W102" s="25"/>
      <c r="X102" s="21"/>
      <c r="Y102" s="28"/>
      <c r="Z102" s="21">
        <f>$AD$3-V102</f>
        <v>24</v>
      </c>
      <c r="AA102" s="25" t="s">
        <v>235</v>
      </c>
      <c r="AB102" s="21" t="s">
        <v>121</v>
      </c>
      <c r="AC102" s="21"/>
      <c r="AE102" s="187" t="s">
        <v>378</v>
      </c>
      <c r="AF102" s="82"/>
      <c r="CO102" s="262" t="str">
        <f t="shared" si="57"/>
        <v>anders</v>
      </c>
      <c r="CP102" s="19" t="str">
        <f>+S102</f>
        <v>Enderlen Francois</v>
      </c>
      <c r="CR102" s="19">
        <f>+Z102</f>
        <v>24</v>
      </c>
      <c r="CS102" s="19" t="str">
        <f>+AB102</f>
        <v>D</v>
      </c>
      <c r="CT102" s="260" t="str">
        <f t="shared" si="75"/>
        <v>E</v>
      </c>
      <c r="CU102" s="154">
        <v>5636</v>
      </c>
      <c r="CV102" s="125">
        <v>741</v>
      </c>
      <c r="CW102" s="33">
        <f t="shared" si="73"/>
        <v>7</v>
      </c>
      <c r="CX102" s="83" t="str">
        <f t="shared" si="74"/>
        <v>Konstrukteur 7 / Fachplaner 7 / Gruppenchef 7</v>
      </c>
      <c r="CY102" s="125">
        <v>741</v>
      </c>
      <c r="CZ102" s="33">
        <f>VLOOKUP($CY102,Funktionsbezeichnungen,3,0)</f>
        <v>7</v>
      </c>
      <c r="DA102" s="83" t="str">
        <f>VLOOKUP($CY102,Funktionsbezeichnungen,2,0)</f>
        <v>Konstrukteur 7 / Fachplaner 7 / Gruppenchef 7</v>
      </c>
      <c r="DB102" s="125">
        <v>741</v>
      </c>
      <c r="DC102" s="33">
        <f>VLOOKUP($DB102,Funktionsbezeichnungen,3,0)</f>
        <v>7</v>
      </c>
      <c r="DD102" s="83" t="str">
        <f>VLOOKUP($DB102,Funktionsbezeichnungen,2,0)</f>
        <v>Konstrukteur 7 / Fachplaner 7 / Gruppenchef 7</v>
      </c>
      <c r="DE102" s="125">
        <v>741</v>
      </c>
      <c r="DF102" s="33">
        <f>VLOOKUP($DE102,Funktionsbezeichnungen,3,0)</f>
        <v>7</v>
      </c>
      <c r="DG102" s="83" t="str">
        <f>VLOOKUP($DE102,Funktionsbezeichnungen,2,0)</f>
        <v>Konstrukteur 7 / Fachplaner 7 / Gruppenchef 7</v>
      </c>
      <c r="DH102" s="125">
        <v>741</v>
      </c>
      <c r="DI102" s="33">
        <f>VLOOKUP($DH102,Funktionsbezeichnungen,3,0)</f>
        <v>7</v>
      </c>
      <c r="DJ102" s="83" t="str">
        <f>VLOOKUP($DH102,Funktionsbezeichnungen,2,0)</f>
        <v>Konstrukteur 7 / Fachplaner 7 / Gruppenchef 7</v>
      </c>
      <c r="DK102" s="20"/>
      <c r="DL102" s="125">
        <v>741</v>
      </c>
      <c r="DM102" s="33">
        <f>VLOOKUP($DL102,Funktionsbezeichnungen,3,0)</f>
        <v>7</v>
      </c>
      <c r="DN102" s="83" t="str">
        <f>VLOOKUP($DL102,Funktionsbezeichnungen,2,0)</f>
        <v>Konstrukteur 7 / Fachplaner 7 / Gruppenchef 7</v>
      </c>
      <c r="DS102" s="19">
        <f>+CU102</f>
        <v>5636</v>
      </c>
      <c r="DT102" s="153">
        <v>6</v>
      </c>
      <c r="DU102" s="19">
        <v>0</v>
      </c>
      <c r="DV102" s="19" t="s">
        <v>965</v>
      </c>
      <c r="EX102" s="154">
        <v>7702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 t="shared" si="58"/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493</v>
      </c>
      <c r="Q103" s="15">
        <v>99</v>
      </c>
      <c r="R103" s="16"/>
      <c r="S103" s="20" t="s">
        <v>294</v>
      </c>
      <c r="T103" s="21">
        <v>1976</v>
      </c>
      <c r="U103" s="28" t="s">
        <v>126</v>
      </c>
      <c r="V103" s="21">
        <v>1998</v>
      </c>
      <c r="W103" s="25"/>
      <c r="X103" s="21"/>
      <c r="Y103" s="28"/>
      <c r="Z103" s="21">
        <f t="shared" si="59"/>
        <v>20</v>
      </c>
      <c r="AA103" s="25" t="s">
        <v>129</v>
      </c>
      <c r="AB103" s="21" t="s">
        <v>121</v>
      </c>
      <c r="AC103" s="21"/>
      <c r="AE103" s="90" t="s">
        <v>377</v>
      </c>
      <c r="AF103" s="82"/>
      <c r="CO103" s="19" t="str">
        <f t="shared" si="57"/>
        <v/>
      </c>
      <c r="CP103" s="19" t="str">
        <f t="shared" si="60"/>
        <v>Humbel Sven</v>
      </c>
      <c r="CR103" s="19">
        <f t="shared" si="61"/>
        <v>20</v>
      </c>
      <c r="CS103" s="19" t="str">
        <f t="shared" si="62"/>
        <v>D</v>
      </c>
      <c r="CT103" s="260" t="str">
        <f t="shared" si="75"/>
        <v>D</v>
      </c>
      <c r="CU103" s="154">
        <v>9654</v>
      </c>
      <c r="CV103" s="125">
        <v>741</v>
      </c>
      <c r="CW103" s="33">
        <f t="shared" si="73"/>
        <v>7</v>
      </c>
      <c r="CX103" s="83" t="str">
        <f t="shared" si="74"/>
        <v>Konstrukteur 7 / Fachplaner 7 / Gruppenchef 7</v>
      </c>
      <c r="CY103" s="125">
        <v>741</v>
      </c>
      <c r="CZ103" s="33">
        <f t="shared" si="71"/>
        <v>7</v>
      </c>
      <c r="DA103" s="83" t="str">
        <f t="shared" si="72"/>
        <v>Konstrukteur 7 / Fachplaner 7 / Gruppenchef 7</v>
      </c>
      <c r="DB103" s="125">
        <v>741</v>
      </c>
      <c r="DC103" s="33">
        <f t="shared" si="54"/>
        <v>7</v>
      </c>
      <c r="DD103" s="83" t="str">
        <f t="shared" si="55"/>
        <v>Konstrukteur 7 / Fachplaner 7 / Gruppenchef 7</v>
      </c>
      <c r="DE103" s="125">
        <v>741</v>
      </c>
      <c r="DF103" s="33">
        <f t="shared" si="65"/>
        <v>7</v>
      </c>
      <c r="DG103" s="83" t="str">
        <f t="shared" si="66"/>
        <v>Konstrukteur 7 / Fachplaner 7 / Gruppenchef 7</v>
      </c>
      <c r="DH103" s="125">
        <v>741</v>
      </c>
      <c r="DI103" s="33">
        <f t="shared" si="67"/>
        <v>7</v>
      </c>
      <c r="DJ103" s="83" t="str">
        <f t="shared" si="68"/>
        <v>Konstrukteur 7 / Fachplaner 7 / Gruppenchef 7</v>
      </c>
      <c r="DK103" s="20"/>
      <c r="DL103" s="125">
        <v>742</v>
      </c>
      <c r="DM103" s="33">
        <f t="shared" si="69"/>
        <v>8</v>
      </c>
      <c r="DN103" s="83" t="str">
        <f t="shared" si="70"/>
        <v>Konstrukteur 8 / Fachplaner 8 / Gruppenchef 8</v>
      </c>
      <c r="DS103" s="19">
        <f t="shared" si="63"/>
        <v>9654</v>
      </c>
      <c r="DT103" s="153">
        <v>6</v>
      </c>
      <c r="DU103" s="19">
        <v>0</v>
      </c>
      <c r="DV103" s="19" t="s">
        <v>965</v>
      </c>
      <c r="EX103" s="222">
        <v>5641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>IF(Z104&gt;=10,1,0)</f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1274</v>
      </c>
      <c r="Q104" s="15">
        <v>100</v>
      </c>
      <c r="R104" s="16"/>
      <c r="S104" s="20" t="s">
        <v>1275</v>
      </c>
      <c r="T104" s="21">
        <v>1960</v>
      </c>
      <c r="U104" s="28" t="s">
        <v>1276</v>
      </c>
      <c r="V104" s="21">
        <v>2001</v>
      </c>
      <c r="W104" s="25"/>
      <c r="X104" s="21"/>
      <c r="Y104" s="28"/>
      <c r="Z104" s="21">
        <f>$AD$3-V104</f>
        <v>17</v>
      </c>
      <c r="AA104" s="25" t="s">
        <v>139</v>
      </c>
      <c r="AB104" s="21" t="s">
        <v>121</v>
      </c>
      <c r="AC104" s="21"/>
      <c r="AE104" s="90" t="s">
        <v>377</v>
      </c>
      <c r="AF104" s="82"/>
      <c r="CO104" s="262" t="e">
        <f t="shared" si="57"/>
        <v>#N/A</v>
      </c>
      <c r="CP104" s="192" t="str">
        <f>+S104</f>
        <v>Widrig Daniel</v>
      </c>
      <c r="CQ104" s="192"/>
      <c r="CR104" s="192">
        <f>+Z104</f>
        <v>17</v>
      </c>
      <c r="CS104" s="192" t="str">
        <f>+AB104</f>
        <v>D</v>
      </c>
      <c r="CT104" s="260" t="e">
        <f t="shared" si="75"/>
        <v>#N/A</v>
      </c>
      <c r="CU104" s="222">
        <v>7711</v>
      </c>
      <c r="CV104" s="125">
        <v>741</v>
      </c>
      <c r="CW104" s="33">
        <f t="shared" si="73"/>
        <v>7</v>
      </c>
      <c r="CX104" s="83" t="str">
        <f t="shared" si="74"/>
        <v>Konstrukteur 7 / Fachplaner 7 / Gruppenchef 7</v>
      </c>
      <c r="CY104" s="125"/>
      <c r="CZ104" s="33"/>
      <c r="DA104" s="83"/>
      <c r="DB104" s="125"/>
      <c r="DC104" s="33"/>
      <c r="DD104" s="83"/>
      <c r="DE104" s="125"/>
      <c r="DF104" s="33"/>
      <c r="DG104" s="83"/>
      <c r="DH104" s="125"/>
      <c r="DI104" s="33"/>
      <c r="DJ104" s="83"/>
      <c r="DK104" s="20"/>
      <c r="DL104" s="33"/>
      <c r="DM104" s="33"/>
      <c r="DN104" s="83"/>
      <c r="DS104" s="19">
        <f>+CU104</f>
        <v>7711</v>
      </c>
      <c r="DT104" s="153">
        <v>6</v>
      </c>
      <c r="DU104" s="19">
        <v>0</v>
      </c>
      <c r="DV104" s="19" t="s">
        <v>965</v>
      </c>
      <c r="EX104" s="154">
        <v>9701</v>
      </c>
      <c r="EY104" s="19" t="s">
        <v>142</v>
      </c>
    </row>
    <row r="105" spans="1:155" s="19" customFormat="1" x14ac:dyDescent="0.2">
      <c r="A105" s="53">
        <v>0</v>
      </c>
      <c r="B105" s="53"/>
      <c r="C105" s="53">
        <f t="shared" si="58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9"/>
        <v>16</v>
      </c>
      <c r="AA105" s="25" t="s">
        <v>129</v>
      </c>
      <c r="AB105" s="21" t="s">
        <v>121</v>
      </c>
      <c r="AC105" s="21"/>
      <c r="AE105" s="187" t="s">
        <v>894</v>
      </c>
      <c r="AF105" s="82"/>
      <c r="CO105" s="19" t="str">
        <f t="shared" si="57"/>
        <v/>
      </c>
      <c r="CP105" s="19" t="str">
        <f t="shared" si="60"/>
        <v>Delmas Marc</v>
      </c>
      <c r="CR105" s="19">
        <f t="shared" si="61"/>
        <v>16</v>
      </c>
      <c r="CS105" s="19" t="str">
        <f t="shared" si="62"/>
        <v>D</v>
      </c>
      <c r="CT105" s="260" t="str">
        <f t="shared" si="75"/>
        <v>D</v>
      </c>
      <c r="CU105" s="154">
        <v>9660</v>
      </c>
      <c r="CV105" s="125">
        <v>742</v>
      </c>
      <c r="CW105" s="33">
        <f t="shared" si="73"/>
        <v>8</v>
      </c>
      <c r="CX105" s="83" t="str">
        <f t="shared" si="74"/>
        <v>Konstrukteur 8 / Fachplaner 8 / Gruppenchef 8</v>
      </c>
      <c r="CY105" s="125">
        <v>742</v>
      </c>
      <c r="CZ105" s="33">
        <f t="shared" si="71"/>
        <v>8</v>
      </c>
      <c r="DA105" s="83" t="str">
        <f t="shared" si="72"/>
        <v>Konstrukteur 8 / Fachplaner 8 / Gruppenchef 8</v>
      </c>
      <c r="DB105" s="125">
        <v>742</v>
      </c>
      <c r="DC105" s="33">
        <f t="shared" si="54"/>
        <v>8</v>
      </c>
      <c r="DD105" s="83" t="str">
        <f t="shared" si="55"/>
        <v>Konstrukteur 8 / Fachplaner 8 / Gruppenchef 8</v>
      </c>
      <c r="DE105" s="125">
        <v>741</v>
      </c>
      <c r="DF105" s="33">
        <f t="shared" si="65"/>
        <v>7</v>
      </c>
      <c r="DG105" s="83" t="str">
        <f t="shared" si="66"/>
        <v>Konstrukteur 7 / Fachplaner 7 / Gruppenchef 7</v>
      </c>
      <c r="DH105" s="125">
        <v>733</v>
      </c>
      <c r="DI105" s="33">
        <f t="shared" si="67"/>
        <v>6</v>
      </c>
      <c r="DJ105" s="83" t="str">
        <f t="shared" si="68"/>
        <v>Konstrukteur 6 / -planer 6 / Gruppenchef 6</v>
      </c>
      <c r="DK105" s="20"/>
      <c r="DL105" s="125">
        <v>733</v>
      </c>
      <c r="DM105" s="125">
        <f t="shared" si="69"/>
        <v>6</v>
      </c>
      <c r="DN105" s="83" t="str">
        <f t="shared" si="70"/>
        <v>Konstrukteur 6 / -planer 6 / Gruppenchef 6</v>
      </c>
      <c r="DS105" s="19">
        <f t="shared" si="63"/>
        <v>9660</v>
      </c>
      <c r="DT105" s="153">
        <v>6</v>
      </c>
      <c r="DU105" s="19">
        <v>0</v>
      </c>
      <c r="DV105" s="19" t="s">
        <v>965</v>
      </c>
      <c r="EX105" s="154">
        <v>9733</v>
      </c>
      <c r="EY105" s="19" t="s">
        <v>147</v>
      </c>
    </row>
    <row r="106" spans="1:155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16</v>
      </c>
      <c r="AA106" s="25" t="s">
        <v>239</v>
      </c>
      <c r="AB106" s="21" t="s">
        <v>121</v>
      </c>
      <c r="AC106" s="21"/>
      <c r="AE106" s="187" t="s">
        <v>378</v>
      </c>
      <c r="AF106" s="82"/>
      <c r="CO106" s="263" t="str">
        <f t="shared" si="57"/>
        <v>anders</v>
      </c>
      <c r="CP106" s="19" t="str">
        <f>+S106</f>
        <v>Iten Vanessa</v>
      </c>
      <c r="CQ106" s="259"/>
      <c r="CR106" s="19">
        <f>+Z106</f>
        <v>16</v>
      </c>
      <c r="CS106" s="19" t="str">
        <f>+AB106</f>
        <v>D</v>
      </c>
      <c r="CT106" s="260" t="str">
        <f t="shared" si="75"/>
        <v>E</v>
      </c>
      <c r="CU106" s="154">
        <v>9661</v>
      </c>
      <c r="CV106" s="125">
        <v>741</v>
      </c>
      <c r="CW106" s="33">
        <f t="shared" si="73"/>
        <v>7</v>
      </c>
      <c r="CX106" s="83" t="str">
        <f t="shared" si="74"/>
        <v>Konstrukteur 7 / Fachplaner 7 / Gruppenchef 7</v>
      </c>
      <c r="CY106" s="125">
        <v>733</v>
      </c>
      <c r="CZ106" s="33">
        <f>VLOOKUP($CY106,Funktionsbezeichnungen,3,0)</f>
        <v>6</v>
      </c>
      <c r="DA106" s="83" t="str">
        <f>VLOOKUP($CY106,Funktionsbezeichnungen,2,0)</f>
        <v>Konstrukteur 6 / -planer 6 / Gruppenchef 6</v>
      </c>
      <c r="DB106" s="125"/>
      <c r="DC106" s="33"/>
      <c r="DD106" s="83"/>
      <c r="DE106" s="125"/>
      <c r="DF106" s="33"/>
      <c r="DG106" s="83"/>
      <c r="DH106" s="125"/>
      <c r="DI106" s="33"/>
      <c r="DJ106" s="83"/>
      <c r="DK106" s="20"/>
      <c r="DL106" s="125"/>
      <c r="DM106" s="33"/>
      <c r="DN106" s="83"/>
      <c r="DS106" s="19">
        <f>+CU106</f>
        <v>9661</v>
      </c>
      <c r="DT106" s="153">
        <v>6</v>
      </c>
      <c r="DU106" s="19">
        <v>0</v>
      </c>
      <c r="DV106" s="19" t="s">
        <v>965</v>
      </c>
      <c r="EX106" s="154">
        <v>9715</v>
      </c>
      <c r="EY106" s="19" t="s">
        <v>147</v>
      </c>
    </row>
    <row r="107" spans="1:155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>
        <v>1</v>
      </c>
      <c r="F107" s="56"/>
      <c r="G107" s="54"/>
      <c r="H107" s="54"/>
      <c r="I107" s="56"/>
      <c r="J107" s="54"/>
      <c r="K107" s="56"/>
      <c r="L107" s="56"/>
      <c r="M107" s="56"/>
      <c r="N107" s="58"/>
      <c r="O107" s="52" t="s">
        <v>359</v>
      </c>
      <c r="P107" s="15" t="s">
        <v>1183</v>
      </c>
      <c r="Q107" s="15">
        <v>103</v>
      </c>
      <c r="R107" s="16"/>
      <c r="S107" s="20" t="s">
        <v>1184</v>
      </c>
      <c r="T107" s="21">
        <v>1982</v>
      </c>
      <c r="U107" s="28" t="s">
        <v>239</v>
      </c>
      <c r="V107" s="21">
        <v>2007</v>
      </c>
      <c r="W107" s="25" t="s">
        <v>1185</v>
      </c>
      <c r="X107" s="21">
        <v>2012</v>
      </c>
      <c r="Y107" s="28"/>
      <c r="Z107" s="21">
        <f>$AD$3-V107</f>
        <v>11</v>
      </c>
      <c r="AA107" s="25" t="s">
        <v>1300</v>
      </c>
      <c r="AB107" s="118" t="s">
        <v>121</v>
      </c>
      <c r="AC107" s="21"/>
      <c r="AE107" s="187" t="s">
        <v>378</v>
      </c>
      <c r="AF107" s="82"/>
      <c r="CO107" s="262" t="str">
        <f t="shared" si="57"/>
        <v>anders</v>
      </c>
      <c r="CP107" s="19" t="str">
        <f>+S107</f>
        <v>Schaub Anja</v>
      </c>
      <c r="CR107" s="19">
        <f>+Z107</f>
        <v>11</v>
      </c>
      <c r="CS107" s="19" t="str">
        <f>+AB107</f>
        <v>D</v>
      </c>
      <c r="CT107" s="260" t="str">
        <f t="shared" si="75"/>
        <v>E</v>
      </c>
      <c r="CU107" s="154">
        <v>9664</v>
      </c>
      <c r="CV107" s="125">
        <v>748</v>
      </c>
      <c r="CW107" s="33">
        <f t="shared" si="73"/>
        <v>6</v>
      </c>
      <c r="CX107" s="83" t="str">
        <f t="shared" si="74"/>
        <v>Geomatiker 6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/>
      <c r="DC107" s="33"/>
      <c r="DD107" s="83"/>
      <c r="DE107" s="125"/>
      <c r="DF107" s="33"/>
      <c r="DG107" s="83"/>
      <c r="DH107" s="125"/>
      <c r="DI107" s="33"/>
      <c r="DJ107" s="83"/>
      <c r="DK107" s="20"/>
      <c r="DL107" s="125"/>
      <c r="DM107" s="33"/>
      <c r="DN107" s="83"/>
      <c r="DS107" s="19">
        <f>+CU107</f>
        <v>9664</v>
      </c>
      <c r="DT107" s="153">
        <v>6</v>
      </c>
      <c r="DU107" s="19">
        <v>0</v>
      </c>
      <c r="DV107" s="19" t="s">
        <v>965</v>
      </c>
      <c r="EX107" s="154">
        <v>9726</v>
      </c>
      <c r="EY107" s="19" t="s">
        <v>147</v>
      </c>
    </row>
    <row r="108" spans="1:155" s="19" customFormat="1" x14ac:dyDescent="0.2">
      <c r="A108" s="53">
        <v>0</v>
      </c>
      <c r="B108" s="53"/>
      <c r="C108" s="53">
        <f>IF(Z108&gt;=10,1,0)</f>
        <v>1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1303</v>
      </c>
      <c r="P108" s="15" t="s">
        <v>499</v>
      </c>
      <c r="Q108" s="15">
        <v>104</v>
      </c>
      <c r="R108" s="42"/>
      <c r="S108" s="20" t="s">
        <v>250</v>
      </c>
      <c r="T108" s="21">
        <v>1987</v>
      </c>
      <c r="U108" s="28" t="s">
        <v>235</v>
      </c>
      <c r="V108" s="21">
        <v>2007</v>
      </c>
      <c r="W108" s="25"/>
      <c r="X108" s="21"/>
      <c r="Y108" s="25"/>
      <c r="Z108" s="21">
        <f>$AD$3-V108</f>
        <v>11</v>
      </c>
      <c r="AA108" s="25" t="s">
        <v>129</v>
      </c>
      <c r="AB108" s="118" t="s">
        <v>121</v>
      </c>
      <c r="AC108" s="21"/>
      <c r="AE108" s="90" t="s">
        <v>378</v>
      </c>
      <c r="AF108" s="82"/>
      <c r="CO108" s="262" t="str">
        <f t="shared" si="57"/>
        <v>anders</v>
      </c>
      <c r="CP108" s="19" t="str">
        <f>+S108</f>
        <v>Wernli Sebastian</v>
      </c>
      <c r="CR108" s="19">
        <f>+Z108</f>
        <v>11</v>
      </c>
      <c r="CS108" s="19" t="str">
        <f>+AB108</f>
        <v>D</v>
      </c>
      <c r="CT108" s="260" t="str">
        <f t="shared" si="75"/>
        <v>E</v>
      </c>
      <c r="CU108" s="154">
        <v>9687</v>
      </c>
      <c r="CV108" s="125">
        <v>741</v>
      </c>
      <c r="CW108" s="33">
        <f t="shared" si="73"/>
        <v>7</v>
      </c>
      <c r="CX108" s="83" t="str">
        <f t="shared" si="74"/>
        <v>Konstrukteur 7 / Fachplaner 7 / Gruppenchef 7</v>
      </c>
      <c r="CY108" s="125">
        <v>733</v>
      </c>
      <c r="CZ108" s="33">
        <f>VLOOKUP($CY108,Funktionsbezeichnungen,3,0)</f>
        <v>6</v>
      </c>
      <c r="DA108" s="83" t="str">
        <f>VLOOKUP($CY108,Funktionsbezeichnungen,2,0)</f>
        <v>Konstrukteur 6 / -planer 6 / Gruppenchef 6</v>
      </c>
      <c r="DB108" s="125">
        <v>733</v>
      </c>
      <c r="DC108" s="33">
        <f>VLOOKUP($DB108,Funktionsbezeichnungen,3,0)</f>
        <v>6</v>
      </c>
      <c r="DD108" s="83" t="str">
        <f>VLOOKUP($DB108,Funktionsbezeichnungen,2,0)</f>
        <v>Konstrukteur 6 / -planer 6 / Gruppenchef 6</v>
      </c>
      <c r="DE108" s="125">
        <v>732</v>
      </c>
      <c r="DF108" s="33">
        <f>VLOOKUP($DE108,Funktionsbezeichnungen,3,0)</f>
        <v>5</v>
      </c>
      <c r="DG108" s="83" t="str">
        <f>VLOOKUP($DE108,Funktionsbezeichnungen,2,0)</f>
        <v>Konstrukteur 5 / -planer 5</v>
      </c>
      <c r="DH108" s="125">
        <v>732</v>
      </c>
      <c r="DI108" s="33">
        <f>VLOOKUP($DH108,Funktionsbezeichnungen,3,0)</f>
        <v>5</v>
      </c>
      <c r="DJ108" s="83" t="str">
        <f>VLOOKUP($DH108,Funktionsbezeichnungen,2,0)</f>
        <v>Konstrukteur 5 / -planer 5</v>
      </c>
      <c r="DK108" s="20"/>
      <c r="DL108" s="33">
        <v>732</v>
      </c>
      <c r="DM108" s="33">
        <f>VLOOKUP($DL108,Funktionsbezeichnungen,3,0)</f>
        <v>5</v>
      </c>
      <c r="DN108" s="83" t="str">
        <f>VLOOKUP($DL108,Funktionsbezeichnungen,2,0)</f>
        <v>Konstrukteur 5 / -planer 5</v>
      </c>
      <c r="DS108" s="19">
        <f>+CU108</f>
        <v>9687</v>
      </c>
      <c r="DT108" s="153">
        <v>6</v>
      </c>
      <c r="DU108" s="19">
        <v>0</v>
      </c>
      <c r="DV108" s="19" t="s">
        <v>964</v>
      </c>
      <c r="EX108" s="222">
        <v>9740</v>
      </c>
      <c r="EY108" s="19" t="s">
        <v>149</v>
      </c>
    </row>
    <row r="109" spans="1:155" s="19" customFormat="1" ht="27" x14ac:dyDescent="0.2">
      <c r="A109" s="218">
        <v>0</v>
      </c>
      <c r="B109" s="218"/>
      <c r="C109" s="218">
        <f>IF(Z109&gt;=10,1,0)</f>
        <v>0</v>
      </c>
      <c r="D109" s="219"/>
      <c r="E109" s="219">
        <v>1</v>
      </c>
      <c r="F109" s="220"/>
      <c r="G109" s="221"/>
      <c r="H109" s="221"/>
      <c r="I109" s="220"/>
      <c r="J109" s="221">
        <v>1</v>
      </c>
      <c r="K109" s="220"/>
      <c r="L109" s="220"/>
      <c r="M109" s="220"/>
      <c r="N109" s="211"/>
      <c r="O109" s="215" t="s">
        <v>1301</v>
      </c>
      <c r="P109" s="212" t="s">
        <v>1200</v>
      </c>
      <c r="Q109" s="15">
        <v>105</v>
      </c>
      <c r="R109" s="213"/>
      <c r="S109" s="20" t="s">
        <v>1201</v>
      </c>
      <c r="T109" s="118">
        <v>1985</v>
      </c>
      <c r="U109" s="120" t="s">
        <v>1202</v>
      </c>
      <c r="V109" s="118">
        <v>2009</v>
      </c>
      <c r="W109" s="214"/>
      <c r="X109" s="118"/>
      <c r="Y109" s="214"/>
      <c r="Z109" s="118">
        <f>$AD$3-V109</f>
        <v>9</v>
      </c>
      <c r="AA109" s="120" t="s">
        <v>129</v>
      </c>
      <c r="AB109" s="118" t="s">
        <v>121</v>
      </c>
      <c r="AC109" s="118"/>
      <c r="AD109" s="210"/>
      <c r="AE109" s="217" t="s">
        <v>377</v>
      </c>
      <c r="AF109" s="82"/>
      <c r="CO109" s="262" t="str">
        <f t="shared" si="57"/>
        <v>anders</v>
      </c>
      <c r="CP109" s="192" t="str">
        <f>+S109</f>
        <v>Grabherr Mathieu</v>
      </c>
      <c r="CR109" s="19">
        <f>+Z109</f>
        <v>9</v>
      </c>
      <c r="CS109" s="19" t="str">
        <f>+AB109</f>
        <v>D</v>
      </c>
      <c r="CT109" s="260" t="str">
        <f t="shared" si="75"/>
        <v>E</v>
      </c>
      <c r="CU109" s="222">
        <v>5641</v>
      </c>
      <c r="CV109" s="125">
        <v>741</v>
      </c>
      <c r="CW109" s="33">
        <f t="shared" si="73"/>
        <v>7</v>
      </c>
      <c r="CX109" s="83" t="str">
        <f t="shared" si="74"/>
        <v>Konstrukteur 7 / Fachplaner 7 / Gruppenchef 7</v>
      </c>
      <c r="CY109" s="125"/>
      <c r="CZ109" s="33"/>
      <c r="DA109" s="83"/>
      <c r="DB109" s="125"/>
      <c r="DC109" s="33"/>
      <c r="DD109" s="83"/>
      <c r="DE109" s="125"/>
      <c r="DF109" s="33"/>
      <c r="DG109" s="83"/>
      <c r="DH109" s="33"/>
      <c r="DI109" s="33"/>
      <c r="DJ109" s="83"/>
      <c r="DL109" s="33"/>
      <c r="DM109" s="33"/>
      <c r="DN109" s="83"/>
      <c r="DS109" s="19">
        <f>+CU109</f>
        <v>5641</v>
      </c>
      <c r="DT109" s="153">
        <v>6</v>
      </c>
      <c r="DU109" s="19">
        <v>0</v>
      </c>
      <c r="DV109" s="19" t="s">
        <v>965</v>
      </c>
      <c r="EX109" s="154">
        <v>6753</v>
      </c>
      <c r="EY109" s="19" t="s">
        <v>105</v>
      </c>
    </row>
    <row r="110" spans="1:155" s="19" customFormat="1" ht="15.75" x14ac:dyDescent="0.2">
      <c r="A110" s="53">
        <v>0</v>
      </c>
      <c r="B110" s="53">
        <v>1</v>
      </c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905</v>
      </c>
      <c r="Q110" s="15">
        <v>106</v>
      </c>
      <c r="R110" s="42"/>
      <c r="S110" s="20" t="s">
        <v>906</v>
      </c>
      <c r="T110" s="21">
        <v>1990</v>
      </c>
      <c r="U110" s="28" t="s">
        <v>239</v>
      </c>
      <c r="V110" s="21">
        <v>2012</v>
      </c>
      <c r="W110" s="25" t="s">
        <v>1290</v>
      </c>
      <c r="X110" s="21">
        <v>2016</v>
      </c>
      <c r="Y110" s="25"/>
      <c r="Z110" s="21">
        <f>$AD$3-V110</f>
        <v>6</v>
      </c>
      <c r="AA110" s="25" t="s">
        <v>1291</v>
      </c>
      <c r="AB110" s="21" t="s">
        <v>1289</v>
      </c>
      <c r="AC110" s="21"/>
      <c r="AE110" s="90" t="s">
        <v>1211</v>
      </c>
      <c r="AF110" s="82"/>
      <c r="CO110" s="262" t="str">
        <f t="shared" si="57"/>
        <v>anders</v>
      </c>
      <c r="CP110" s="19" t="str">
        <f>+S110</f>
        <v>Zymeri Shaha</v>
      </c>
      <c r="CR110" s="19">
        <f>+Z110</f>
        <v>6</v>
      </c>
      <c r="CS110" s="19" t="str">
        <f>+AB110</f>
        <v xml:space="preserve"> D/E 4)</v>
      </c>
      <c r="CT110" s="260" t="str">
        <f t="shared" si="75"/>
        <v>F</v>
      </c>
      <c r="CU110" s="154">
        <v>9733</v>
      </c>
      <c r="CV110" s="125">
        <v>771</v>
      </c>
      <c r="CW110" s="33">
        <f t="shared" si="73"/>
        <v>7</v>
      </c>
      <c r="CX110" s="83" t="str">
        <f t="shared" si="74"/>
        <v>Projektingenieur 7 (Bau)</v>
      </c>
      <c r="CY110" s="125">
        <v>732</v>
      </c>
      <c r="CZ110" s="33">
        <f>VLOOKUP($CY110,Funktionsbezeichnungen,3,0)</f>
        <v>5</v>
      </c>
      <c r="DA110" s="83" t="str">
        <f>VLOOKUP($CY110,Funktionsbezeichnungen,2,0)</f>
        <v>Konstrukteur 5 / -planer 5</v>
      </c>
      <c r="DB110" s="125">
        <v>731</v>
      </c>
      <c r="DC110" s="33">
        <f>VLOOKUP($DB110,Funktionsbezeichnungen,3,0)</f>
        <v>4</v>
      </c>
      <c r="DD110" s="83" t="str">
        <f>VLOOKUP($DB110,Funktionsbezeichnungen,2,0)</f>
        <v>Konstrukteur 4 / -planer 4</v>
      </c>
      <c r="DE110" s="125"/>
      <c r="DF110" s="33"/>
      <c r="DG110" s="83"/>
      <c r="DH110" s="125"/>
      <c r="DI110" s="33"/>
      <c r="DJ110" s="83"/>
      <c r="DK110" s="20"/>
      <c r="DL110" s="33">
        <v>731</v>
      </c>
      <c r="DM110" s="33">
        <f>VLOOKUP($DL110,Funktionsbezeichnungen,3,0)</f>
        <v>4</v>
      </c>
      <c r="DN110" s="83" t="str">
        <f>VLOOKUP($DL110,Funktionsbezeichnungen,2,0)</f>
        <v>Konstrukteur 4 / -planer 4</v>
      </c>
      <c r="DS110" s="19">
        <f>+CU110</f>
        <v>9733</v>
      </c>
      <c r="DT110" s="153">
        <v>7</v>
      </c>
      <c r="DU110" s="19">
        <v>0</v>
      </c>
      <c r="DV110" s="19" t="s">
        <v>964</v>
      </c>
      <c r="EX110" s="154">
        <v>4245</v>
      </c>
      <c r="EY110" s="19" t="s">
        <v>121</v>
      </c>
    </row>
    <row r="111" spans="1:155" s="19" customFormat="1" x14ac:dyDescent="0.2">
      <c r="A111" s="53">
        <v>0</v>
      </c>
      <c r="B111" s="53"/>
      <c r="C111" s="53">
        <f t="shared" si="58"/>
        <v>1</v>
      </c>
      <c r="D111" s="55"/>
      <c r="E111" s="55"/>
      <c r="F111" s="56"/>
      <c r="G111" s="54"/>
      <c r="H111" s="54"/>
      <c r="I111" s="56">
        <v>1</v>
      </c>
      <c r="J111" s="54"/>
      <c r="K111" s="56"/>
      <c r="L111" s="56"/>
      <c r="M111" s="56"/>
      <c r="N111" s="58"/>
      <c r="O111" s="52" t="s">
        <v>358</v>
      </c>
      <c r="P111" s="15" t="s">
        <v>652</v>
      </c>
      <c r="Q111" s="15">
        <v>107</v>
      </c>
      <c r="R111" s="16"/>
      <c r="S111" s="20" t="s">
        <v>651</v>
      </c>
      <c r="T111" s="21">
        <v>1967</v>
      </c>
      <c r="U111" s="28" t="s">
        <v>653</v>
      </c>
      <c r="V111" s="21">
        <v>1988</v>
      </c>
      <c r="W111" s="25"/>
      <c r="X111" s="21"/>
      <c r="Y111" s="28"/>
      <c r="Z111" s="21">
        <f t="shared" si="59"/>
        <v>30</v>
      </c>
      <c r="AA111" s="25" t="s">
        <v>653</v>
      </c>
      <c r="AB111" s="21" t="s">
        <v>142</v>
      </c>
      <c r="AC111" s="21"/>
      <c r="AE111" s="187" t="s">
        <v>378</v>
      </c>
      <c r="AF111" s="82"/>
      <c r="CO111" s="19" t="str">
        <f t="shared" si="57"/>
        <v/>
      </c>
      <c r="CP111" s="19" t="str">
        <f t="shared" si="60"/>
        <v>Dettwiler Markus</v>
      </c>
      <c r="CR111" s="19">
        <f t="shared" si="61"/>
        <v>30</v>
      </c>
      <c r="CS111" s="19" t="str">
        <f t="shared" si="62"/>
        <v>E</v>
      </c>
      <c r="CT111" s="260" t="str">
        <f t="shared" si="75"/>
        <v>E</v>
      </c>
      <c r="CU111" s="154">
        <v>5639</v>
      </c>
      <c r="CV111" s="125">
        <v>741</v>
      </c>
      <c r="CW111" s="33">
        <f t="shared" si="73"/>
        <v>7</v>
      </c>
      <c r="CX111" s="83" t="str">
        <f t="shared" si="74"/>
        <v>Konstrukteur 7 / Fachplaner 7 / Gruppenchef 7</v>
      </c>
      <c r="CY111" s="125">
        <v>741</v>
      </c>
      <c r="CZ111" s="33">
        <f t="shared" si="71"/>
        <v>7</v>
      </c>
      <c r="DA111" s="83" t="str">
        <f t="shared" si="72"/>
        <v>Konstrukteur 7 / Fachplaner 7 / Gruppenchef 7</v>
      </c>
      <c r="DB111" s="125">
        <v>741</v>
      </c>
      <c r="DC111" s="33">
        <f t="shared" ref="DC111:DC134" si="76">VLOOKUP($DB111,Funktionsbezeichnungen,3,0)</f>
        <v>7</v>
      </c>
      <c r="DD111" s="83" t="str">
        <f t="shared" ref="DD111:DD134" si="77">VLOOKUP($DB111,Funktionsbezeichnungen,2,0)</f>
        <v>Konstrukteur 7 / Fachplaner 7 / Gruppenchef 7</v>
      </c>
      <c r="DE111" s="125">
        <v>741</v>
      </c>
      <c r="DF111" s="33">
        <f t="shared" si="65"/>
        <v>7</v>
      </c>
      <c r="DG111" s="83" t="str">
        <f t="shared" si="66"/>
        <v>Konstrukteur 7 / Fachplaner 7 / Gruppenchef 7</v>
      </c>
      <c r="DH111" s="125">
        <v>741</v>
      </c>
      <c r="DI111" s="33">
        <f t="shared" si="67"/>
        <v>7</v>
      </c>
      <c r="DJ111" s="83" t="str">
        <f t="shared" si="68"/>
        <v>Konstrukteur 7 / Fachplaner 7 / Gruppenchef 7</v>
      </c>
      <c r="DK111" s="20"/>
      <c r="DL111" s="125">
        <v>741</v>
      </c>
      <c r="DM111" s="33">
        <f t="shared" si="69"/>
        <v>7</v>
      </c>
      <c r="DN111" s="83" t="str">
        <f t="shared" si="70"/>
        <v>Konstrukteur 7 / Fachplaner 7 / Gruppenchef 7</v>
      </c>
      <c r="DS111" s="19">
        <f t="shared" si="63"/>
        <v>5639</v>
      </c>
      <c r="DT111" s="153">
        <v>6</v>
      </c>
      <c r="DU111" s="19">
        <v>0</v>
      </c>
      <c r="DV111" s="19" t="s">
        <v>965</v>
      </c>
      <c r="EX111" s="154">
        <v>4266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58"/>
        <v>1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9"/>
        <v>10</v>
      </c>
      <c r="AA112" s="25" t="s">
        <v>235</v>
      </c>
      <c r="AB112" s="21" t="s">
        <v>142</v>
      </c>
      <c r="AC112" s="21"/>
      <c r="AE112" s="90" t="s">
        <v>378</v>
      </c>
      <c r="AF112" s="82"/>
      <c r="CO112" s="19" t="str">
        <f t="shared" si="57"/>
        <v/>
      </c>
      <c r="CP112" s="19" t="str">
        <f t="shared" si="60"/>
        <v>Breiter Michael</v>
      </c>
      <c r="CR112" s="19">
        <f t="shared" si="61"/>
        <v>10</v>
      </c>
      <c r="CS112" s="19" t="str">
        <f t="shared" si="62"/>
        <v>E</v>
      </c>
      <c r="CT112" s="260" t="str">
        <f t="shared" si="75"/>
        <v>E</v>
      </c>
      <c r="CU112" s="154">
        <v>7702</v>
      </c>
      <c r="CV112" s="125">
        <v>733</v>
      </c>
      <c r="CW112" s="33">
        <f t="shared" si="73"/>
        <v>6</v>
      </c>
      <c r="CX112" s="83" t="str">
        <f t="shared" si="74"/>
        <v>Konstrukteur 6 / -planer 6 / Gruppenchef 6</v>
      </c>
      <c r="CY112" s="125">
        <v>733</v>
      </c>
      <c r="CZ112" s="33">
        <f t="shared" si="71"/>
        <v>6</v>
      </c>
      <c r="DA112" s="83" t="str">
        <f t="shared" si="72"/>
        <v>Konstrukteur 6 / -planer 6 / Gruppenchef 6</v>
      </c>
      <c r="DB112" s="125"/>
      <c r="DC112" s="33"/>
      <c r="DD112" s="83"/>
      <c r="DE112" s="125">
        <v>732</v>
      </c>
      <c r="DF112" s="33">
        <f>VLOOKUP($DE112,Funktionsbezeichnungen,3,0)</f>
        <v>5</v>
      </c>
      <c r="DG112" s="83" t="str">
        <f>VLOOKUP($DE112,Funktionsbezeichnungen,2,0)</f>
        <v>Konstrukteur 5 / -planer 5</v>
      </c>
      <c r="DH112" s="33">
        <v>732</v>
      </c>
      <c r="DI112" s="33">
        <f>VLOOKUP($DH112,Funktionsbezeichnungen,3,0)</f>
        <v>5</v>
      </c>
      <c r="DJ112" s="83" t="str">
        <f>VLOOKUP($DH112,Funktionsbezeichnungen,2,0)</f>
        <v>Konstrukteur 5 / -planer 5</v>
      </c>
      <c r="DL112" s="33">
        <v>732</v>
      </c>
      <c r="DM112" s="33">
        <f t="shared" ref="DM112:DM132" si="78">VLOOKUP($DL112,Funktionsbezeichnungen,3,0)</f>
        <v>5</v>
      </c>
      <c r="DN112" s="83" t="str">
        <f t="shared" ref="DN112:DN132" si="79">VLOOKUP($DL112,Funktionsbezeichnungen,2,0)</f>
        <v>Konstrukteur 5 / -planer 5</v>
      </c>
      <c r="DS112" s="19">
        <f t="shared" si="63"/>
        <v>7702</v>
      </c>
      <c r="DT112" s="153">
        <v>6</v>
      </c>
      <c r="DU112" s="19">
        <v>0</v>
      </c>
      <c r="DV112" s="19" t="s">
        <v>964</v>
      </c>
      <c r="EX112" s="154">
        <v>4216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58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1140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9"/>
        <v>8</v>
      </c>
      <c r="AA113" s="25" t="s">
        <v>235</v>
      </c>
      <c r="AB113" s="21" t="s">
        <v>142</v>
      </c>
      <c r="AC113" s="21"/>
      <c r="AE113" s="90" t="s">
        <v>378</v>
      </c>
      <c r="AF113" s="82"/>
      <c r="CO113" s="19" t="str">
        <f t="shared" si="57"/>
        <v/>
      </c>
      <c r="CP113" s="19" t="str">
        <f t="shared" si="60"/>
        <v>Niederberger Benjamin</v>
      </c>
      <c r="CR113" s="19">
        <f t="shared" si="61"/>
        <v>8</v>
      </c>
      <c r="CS113" s="19" t="str">
        <f t="shared" si="62"/>
        <v>E</v>
      </c>
      <c r="CT113" s="260" t="str">
        <f t="shared" si="75"/>
        <v>E</v>
      </c>
      <c r="CU113" s="154">
        <v>9701</v>
      </c>
      <c r="CV113" s="125">
        <v>733</v>
      </c>
      <c r="CW113" s="33">
        <f t="shared" si="73"/>
        <v>6</v>
      </c>
      <c r="CX113" s="83" t="str">
        <f t="shared" si="74"/>
        <v>Konstrukteur 6 / -planer 6 / Gruppenchef 6</v>
      </c>
      <c r="CY113" s="125">
        <v>733</v>
      </c>
      <c r="CZ113" s="33">
        <f t="shared" si="71"/>
        <v>6</v>
      </c>
      <c r="DA113" s="83" t="str">
        <f t="shared" si="72"/>
        <v>Konstrukteur 6 / -planer 6 / Gruppenchef 6</v>
      </c>
      <c r="DB113" s="125">
        <v>732</v>
      </c>
      <c r="DC113" s="33">
        <f t="shared" si="76"/>
        <v>5</v>
      </c>
      <c r="DD113" s="83" t="str">
        <f t="shared" si="77"/>
        <v>Konstrukteur 5 / -planer 5</v>
      </c>
      <c r="DE113" s="125">
        <v>731</v>
      </c>
      <c r="DF113" s="33">
        <f t="shared" ref="DF113:DF132" si="80">VLOOKUP($DE113,Funktionsbezeichnungen,3,0)</f>
        <v>4</v>
      </c>
      <c r="DG113" s="83" t="str">
        <f t="shared" ref="DG113:DG132" si="81">VLOOKUP($DE113,Funktionsbezeichnungen,2,0)</f>
        <v>Konstrukteur 4 / -planer 4</v>
      </c>
      <c r="DH113" s="125">
        <v>731</v>
      </c>
      <c r="DI113" s="33">
        <f t="shared" si="67"/>
        <v>4</v>
      </c>
      <c r="DJ113" s="83" t="str">
        <f t="shared" si="68"/>
        <v>Konstrukteur 4 / -planer 4</v>
      </c>
      <c r="DK113" s="20"/>
      <c r="DL113" s="33">
        <v>731</v>
      </c>
      <c r="DM113" s="33">
        <f t="shared" si="78"/>
        <v>4</v>
      </c>
      <c r="DN113" s="83" t="str">
        <f t="shared" si="79"/>
        <v>Konstrukteur 4 / -planer 4</v>
      </c>
      <c r="DS113" s="19">
        <f t="shared" si="63"/>
        <v>9701</v>
      </c>
      <c r="DT113" s="153">
        <v>6</v>
      </c>
      <c r="DU113" s="19">
        <v>0</v>
      </c>
      <c r="DV113" s="19" t="s">
        <v>964</v>
      </c>
      <c r="EX113" s="154">
        <v>4320</v>
      </c>
      <c r="EY113" s="19" t="s">
        <v>121</v>
      </c>
    </row>
    <row r="114" spans="1:155" s="19" customFormat="1" x14ac:dyDescent="0.2">
      <c r="A114" s="53">
        <v>0</v>
      </c>
      <c r="B114" s="53"/>
      <c r="C114" s="53">
        <f t="shared" si="58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si="59"/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O114" s="19" t="str">
        <f t="shared" si="57"/>
        <v/>
      </c>
      <c r="CP114" s="19" t="str">
        <f t="shared" si="60"/>
        <v>Schär Cedric</v>
      </c>
      <c r="CR114" s="19">
        <f t="shared" si="61"/>
        <v>5</v>
      </c>
      <c r="CS114" s="19" t="str">
        <f t="shared" si="62"/>
        <v>F</v>
      </c>
      <c r="CT114" s="260" t="str">
        <f t="shared" si="75"/>
        <v>F</v>
      </c>
      <c r="CU114" s="154">
        <v>9715</v>
      </c>
      <c r="CV114" s="125">
        <v>732</v>
      </c>
      <c r="CW114" s="33">
        <f t="shared" si="73"/>
        <v>5</v>
      </c>
      <c r="CX114" s="83" t="str">
        <f t="shared" si="74"/>
        <v>Konstrukteur 5 / -planer 5</v>
      </c>
      <c r="CY114" s="125">
        <v>732</v>
      </c>
      <c r="CZ114" s="33">
        <f t="shared" si="71"/>
        <v>5</v>
      </c>
      <c r="DA114" s="83" t="str">
        <f t="shared" si="72"/>
        <v>Konstrukteur 5 / -planer 5</v>
      </c>
      <c r="DB114" s="125">
        <v>731</v>
      </c>
      <c r="DC114" s="33">
        <f t="shared" si="76"/>
        <v>4</v>
      </c>
      <c r="DD114" s="83" t="str">
        <f t="shared" si="77"/>
        <v>Konstrukteur 4 / -planer 4</v>
      </c>
      <c r="DE114" s="125"/>
      <c r="DF114" s="33"/>
      <c r="DG114" s="83"/>
      <c r="DH114" s="125"/>
      <c r="DI114" s="33"/>
      <c r="DJ114" s="83"/>
      <c r="DK114" s="20"/>
      <c r="DL114" s="33">
        <v>731</v>
      </c>
      <c r="DM114" s="33">
        <f t="shared" si="78"/>
        <v>4</v>
      </c>
      <c r="DN114" s="83" t="str">
        <f t="shared" si="79"/>
        <v>Konstrukteur 4 / -planer 4</v>
      </c>
      <c r="DS114" s="19">
        <f t="shared" si="63"/>
        <v>9715</v>
      </c>
      <c r="DT114" s="153">
        <v>6</v>
      </c>
      <c r="DU114" s="19">
        <v>0</v>
      </c>
      <c r="DV114" s="19" t="s">
        <v>964</v>
      </c>
      <c r="EX114" s="154">
        <v>5581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58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59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262" t="str">
        <f t="shared" si="57"/>
        <v>anders</v>
      </c>
      <c r="CP115" s="192" t="str">
        <f t="shared" si="60"/>
        <v>Boschung Jan</v>
      </c>
      <c r="CR115" s="19">
        <f t="shared" si="61"/>
        <v>2</v>
      </c>
      <c r="CS115" s="19" t="str">
        <f t="shared" si="62"/>
        <v>F</v>
      </c>
      <c r="CT115" s="260" t="str">
        <f t="shared" si="75"/>
        <v>G</v>
      </c>
      <c r="CU115" s="154">
        <v>9740</v>
      </c>
      <c r="CV115" s="125">
        <v>731</v>
      </c>
      <c r="CW115" s="33">
        <f t="shared" si="73"/>
        <v>4</v>
      </c>
      <c r="CX115" s="83" t="str">
        <f t="shared" si="74"/>
        <v>Konstrukteur 4 / -planer 4</v>
      </c>
      <c r="CY115" s="125"/>
      <c r="CZ115" s="33"/>
      <c r="DA115" s="83" t="e">
        <f t="shared" ref="DA115:DA142" si="82">VLOOKUP($CY115,Funktionsbezeichnungen,2,0)</f>
        <v>#N/A</v>
      </c>
      <c r="DB115" s="125"/>
      <c r="DC115" s="33"/>
      <c r="DD115" s="83"/>
      <c r="DE115" s="125"/>
      <c r="DF115" s="33"/>
      <c r="DG115" s="83"/>
      <c r="DH115" s="125"/>
      <c r="DI115" s="33"/>
      <c r="DJ115" s="83"/>
      <c r="DK115" s="20"/>
      <c r="DL115" s="33"/>
      <c r="DM115" s="33"/>
      <c r="DN115" s="83"/>
      <c r="DS115" s="19">
        <f t="shared" si="63"/>
        <v>9740</v>
      </c>
      <c r="DT115" s="153">
        <v>8</v>
      </c>
      <c r="DU115" s="19">
        <v>0</v>
      </c>
      <c r="DV115" s="185" t="s">
        <v>976</v>
      </c>
      <c r="EX115" s="154">
        <v>4352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58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59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e">
        <f t="shared" si="57"/>
        <v>#N/A</v>
      </c>
      <c r="CP116" s="192" t="str">
        <f t="shared" si="60"/>
        <v>Stucki Tizian</v>
      </c>
      <c r="CR116" s="19">
        <f t="shared" si="61"/>
        <v>1</v>
      </c>
      <c r="CS116" s="19" t="str">
        <f t="shared" si="62"/>
        <v>F</v>
      </c>
      <c r="CT116" s="260" t="e">
        <f t="shared" si="75"/>
        <v>#N/A</v>
      </c>
      <c r="CU116" s="222">
        <v>9743</v>
      </c>
      <c r="CV116" s="125">
        <v>731</v>
      </c>
      <c r="CW116" s="33">
        <f t="shared" si="73"/>
        <v>4</v>
      </c>
      <c r="CX116" s="83" t="str">
        <f t="shared" si="74"/>
        <v>Konstrukteur 4 / -planer 4</v>
      </c>
      <c r="CY116" s="125"/>
      <c r="CZ116" s="33"/>
      <c r="DA116" s="83"/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3"/>
        <v>9743</v>
      </c>
      <c r="DT116" s="153">
        <v>8</v>
      </c>
      <c r="DU116" s="19">
        <v>0</v>
      </c>
      <c r="DV116" s="185" t="s">
        <v>976</v>
      </c>
      <c r="EX116" s="154">
        <v>5604</v>
      </c>
      <c r="EY116" s="19" t="s">
        <v>121</v>
      </c>
    </row>
    <row r="117" spans="1:155" s="19" customFormat="1" ht="40.5" x14ac:dyDescent="0.2">
      <c r="A117" s="53">
        <v>0</v>
      </c>
      <c r="B117" s="53"/>
      <c r="C117" s="53">
        <f t="shared" si="5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9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59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O117" s="19" t="str">
        <f t="shared" si="57"/>
        <v/>
      </c>
      <c r="CP117" s="19" t="str">
        <f t="shared" si="60"/>
        <v>Kiefer Patrick</v>
      </c>
      <c r="CR117" s="19">
        <f t="shared" si="61"/>
        <v>16</v>
      </c>
      <c r="CS117" s="19" t="str">
        <f t="shared" si="62"/>
        <v>C</v>
      </c>
      <c r="CT117" s="260" t="str">
        <f t="shared" si="75"/>
        <v>C</v>
      </c>
      <c r="CU117" s="154">
        <v>6753</v>
      </c>
      <c r="CV117" s="125">
        <v>223</v>
      </c>
      <c r="CW117" s="33">
        <f t="shared" si="73"/>
        <v>10</v>
      </c>
      <c r="CX117" s="83" t="str">
        <f t="shared" si="74"/>
        <v>Finanz-Fachspezialist / Controller 10</v>
      </c>
      <c r="CY117" s="125">
        <v>223</v>
      </c>
      <c r="CZ117" s="33">
        <f t="shared" ref="CZ117:CZ142" si="83">VLOOKUP($CY117,Funktionsbezeichnungen,3,0)</f>
        <v>10</v>
      </c>
      <c r="DA117" s="83" t="str">
        <f t="shared" si="82"/>
        <v>Finanz-Fachspezialist / Controller 10</v>
      </c>
      <c r="DB117" s="125">
        <v>223</v>
      </c>
      <c r="DC117" s="33">
        <f>VLOOKUP($DB117,Funktionsbezeichnungen,3,0)</f>
        <v>10</v>
      </c>
      <c r="DD117" s="83" t="str">
        <f>VLOOKUP($DB117,Funktionsbezeichnungen,2,0)</f>
        <v>Finanz-Fachspezialist / Controller 10</v>
      </c>
      <c r="DE117" s="125">
        <v>223</v>
      </c>
      <c r="DF117" s="33">
        <f>VLOOKUP($DE117,Funktionsbezeichnungen,3,0)</f>
        <v>10</v>
      </c>
      <c r="DG117" s="83" t="str">
        <f>VLOOKUP($DE117,Funktionsbezeichnungen,2,0)</f>
        <v>Finanz-Fachspezialist / Controller 10</v>
      </c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10</v>
      </c>
      <c r="DK117" s="20"/>
      <c r="DL117" s="125">
        <v>223</v>
      </c>
      <c r="DM117" s="33">
        <f>VLOOKUP($DL117,Funktionsbezeichnungen,3,0)</f>
        <v>10</v>
      </c>
      <c r="DN117" s="83" t="str">
        <f>VLOOKUP($DL117,Funktionsbezeichnungen,2,0)</f>
        <v>Finanz-Fachspezialist / Controller 10</v>
      </c>
      <c r="DS117" s="19">
        <f t="shared" si="63"/>
        <v>6753</v>
      </c>
      <c r="DT117" s="153">
        <v>3</v>
      </c>
      <c r="DU117" s="19">
        <v>0</v>
      </c>
      <c r="DV117" s="185" t="s">
        <v>972</v>
      </c>
      <c r="EX117" s="154">
        <v>8655</v>
      </c>
      <c r="EY117" s="19" t="s">
        <v>121</v>
      </c>
    </row>
    <row r="118" spans="1:155" s="19" customFormat="1" x14ac:dyDescent="0.2">
      <c r="A118" s="53">
        <v>0</v>
      </c>
      <c r="B118" s="53">
        <v>1</v>
      </c>
      <c r="C118" s="53">
        <f t="shared" si="5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59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O118" s="19" t="str">
        <f t="shared" si="57"/>
        <v/>
      </c>
      <c r="CP118" s="19" t="str">
        <f t="shared" si="60"/>
        <v>Meister Christine</v>
      </c>
      <c r="CR118" s="19">
        <f t="shared" si="61"/>
        <v>47</v>
      </c>
      <c r="CS118" s="19" t="str">
        <f t="shared" si="62"/>
        <v>D</v>
      </c>
      <c r="CT118" s="260" t="str">
        <f t="shared" si="75"/>
        <v>D</v>
      </c>
      <c r="CU118" s="154">
        <v>4245</v>
      </c>
      <c r="CV118" s="125">
        <v>134</v>
      </c>
      <c r="CW118" s="33">
        <f t="shared" ref="CW118:CW142" si="84">VLOOKUP($CV118,Funktionsbezeichnungen,3,0)</f>
        <v>7</v>
      </c>
      <c r="CX118" s="83" t="str">
        <f t="shared" ref="CX118:CX142" si="85">VLOOKUP($CV118,Funktionsbezeichnungen,2,0)</f>
        <v>Kaufmännischer Mitarbeiter 7 / Gruppenchef 7</v>
      </c>
      <c r="CY118" s="125">
        <v>134</v>
      </c>
      <c r="CZ118" s="33">
        <f t="shared" si="83"/>
        <v>7</v>
      </c>
      <c r="DA118" s="83" t="str">
        <f t="shared" si="82"/>
        <v>Kaufmännischer Mitarbeiter 7 / Gruppenchef 7</v>
      </c>
      <c r="DB118" s="125">
        <v>134</v>
      </c>
      <c r="DC118" s="33">
        <f t="shared" si="76"/>
        <v>7</v>
      </c>
      <c r="DD118" s="83" t="str">
        <f t="shared" si="77"/>
        <v>Kaufmännischer Mitarbeiter 7 / Gruppenchef 7</v>
      </c>
      <c r="DE118" s="125">
        <v>134</v>
      </c>
      <c r="DF118" s="33">
        <f t="shared" si="80"/>
        <v>7</v>
      </c>
      <c r="DG118" s="83" t="str">
        <f t="shared" si="81"/>
        <v>Kaufmännischer Mitarbeiter 7 / Gruppenchef 7</v>
      </c>
      <c r="DH118" s="125">
        <v>134</v>
      </c>
      <c r="DI118" s="33">
        <f t="shared" ref="DI118:DI132" si="86">VLOOKUP($DH118,Funktionsbezeichnungen,3,0)</f>
        <v>7</v>
      </c>
      <c r="DJ118" s="83" t="str">
        <f t="shared" ref="DJ118:DJ132" si="87">VLOOKUP($DH118,Funktionsbezeichnungen,2,0)</f>
        <v>Kaufmännischer Mitarbeiter 7 / Gruppenchef 7</v>
      </c>
      <c r="DK118" s="20"/>
      <c r="DL118" s="125">
        <v>134</v>
      </c>
      <c r="DM118" s="33">
        <f t="shared" si="78"/>
        <v>7</v>
      </c>
      <c r="DN118" s="83" t="str">
        <f t="shared" si="79"/>
        <v>Kaufmännischer Mitarbeiter 7 / Gruppenchef 7</v>
      </c>
      <c r="DS118" s="19">
        <f t="shared" si="63"/>
        <v>4245</v>
      </c>
      <c r="DT118" s="153">
        <v>6</v>
      </c>
      <c r="DU118" s="19">
        <v>0</v>
      </c>
      <c r="DV118" s="19" t="s">
        <v>955</v>
      </c>
      <c r="EX118" s="154">
        <v>5637</v>
      </c>
      <c r="EY118" s="19" t="s">
        <v>142</v>
      </c>
    </row>
    <row r="119" spans="1:155" s="19" customFormat="1" x14ac:dyDescent="0.2">
      <c r="A119" s="53">
        <v>0</v>
      </c>
      <c r="B119" s="53">
        <v>1</v>
      </c>
      <c r="C119" s="53">
        <f t="shared" si="58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59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O119" s="19" t="str">
        <f t="shared" si="57"/>
        <v/>
      </c>
      <c r="CP119" s="19" t="str">
        <f t="shared" si="60"/>
        <v>Derezynski Françoise</v>
      </c>
      <c r="CR119" s="19">
        <f t="shared" si="61"/>
        <v>47</v>
      </c>
      <c r="CS119" s="19" t="str">
        <f t="shared" si="62"/>
        <v>D</v>
      </c>
      <c r="CT119" s="260" t="str">
        <f t="shared" si="75"/>
        <v>D</v>
      </c>
      <c r="CU119" s="154">
        <v>4266</v>
      </c>
      <c r="CV119" s="125">
        <v>141</v>
      </c>
      <c r="CW119" s="33">
        <f t="shared" si="84"/>
        <v>8</v>
      </c>
      <c r="CX119" s="83" t="str">
        <f t="shared" si="85"/>
        <v>Kaufmännischer Fachspezialist 8</v>
      </c>
      <c r="CY119" s="125">
        <v>141</v>
      </c>
      <c r="CZ119" s="33">
        <f t="shared" si="83"/>
        <v>8</v>
      </c>
      <c r="DA119" s="83" t="str">
        <f t="shared" si="82"/>
        <v>Kaufmännischer Fachspezialist 8</v>
      </c>
      <c r="DB119" s="125">
        <v>141</v>
      </c>
      <c r="DC119" s="33">
        <f>VLOOKUP($DB119,Funktionsbezeichnungen,3,0)</f>
        <v>8</v>
      </c>
      <c r="DD119" s="83" t="str">
        <f>VLOOKUP($DB119,Funktionsbezeichnungen,2,0)</f>
        <v>Kaufmännischer Fachspezialist 8</v>
      </c>
      <c r="DE119" s="125">
        <v>134</v>
      </c>
      <c r="DF119" s="33">
        <f>VLOOKUP($DE119,Funktionsbezeichnungen,3,0)</f>
        <v>7</v>
      </c>
      <c r="DG119" s="83" t="str">
        <f>VLOOKUP($DE119,Funktionsbezeichnungen,2,0)</f>
        <v>Kaufmännischer Mitarbeiter 7 / Gruppenchef 7</v>
      </c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7 / Gruppenchef 7</v>
      </c>
      <c r="DK119" s="20"/>
      <c r="DL119" s="125">
        <v>134</v>
      </c>
      <c r="DM119" s="33">
        <f>VLOOKUP($DL119,Funktionsbezeichnungen,3,0)</f>
        <v>7</v>
      </c>
      <c r="DN119" s="83" t="str">
        <f>VLOOKUP($DL119,Funktionsbezeichnungen,2,0)</f>
        <v>Kaufmännischer Mitarbeiter 7 / Gruppenchef 7</v>
      </c>
      <c r="DS119" s="19">
        <f t="shared" si="63"/>
        <v>4266</v>
      </c>
      <c r="DT119" s="153">
        <v>6</v>
      </c>
      <c r="DU119" s="19">
        <v>0</v>
      </c>
      <c r="DV119" s="185" t="s">
        <v>955</v>
      </c>
      <c r="EX119" s="154">
        <v>5629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58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59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O120" s="19" t="str">
        <f t="shared" si="57"/>
        <v/>
      </c>
      <c r="CP120" s="19" t="str">
        <f t="shared" si="60"/>
        <v>Szirt Madeleine</v>
      </c>
      <c r="CR120" s="19">
        <f t="shared" si="61"/>
        <v>41</v>
      </c>
      <c r="CS120" s="19" t="str">
        <f t="shared" si="62"/>
        <v>D</v>
      </c>
      <c r="CT120" s="260" t="str">
        <f t="shared" si="75"/>
        <v>D</v>
      </c>
      <c r="CU120" s="154">
        <v>4216</v>
      </c>
      <c r="CV120" s="125">
        <v>162</v>
      </c>
      <c r="CW120" s="33">
        <f t="shared" si="84"/>
        <v>9</v>
      </c>
      <c r="CX120" s="83" t="str">
        <f t="shared" si="85"/>
        <v>Personal-Fachspezialist 9</v>
      </c>
      <c r="CY120" s="125">
        <v>162</v>
      </c>
      <c r="CZ120" s="33">
        <f t="shared" si="83"/>
        <v>9</v>
      </c>
      <c r="DA120" s="83" t="str">
        <f t="shared" si="82"/>
        <v>Personal-Fachspezialist 9</v>
      </c>
      <c r="DB120" s="125">
        <v>162</v>
      </c>
      <c r="DC120" s="33">
        <f>VLOOKUP($DB120,Funktionsbezeichnungen,3,0)</f>
        <v>9</v>
      </c>
      <c r="DD120" s="83" t="str">
        <f>VLOOKUP($DB120,Funktionsbezeichnungen,2,0)</f>
        <v>Personal-Fachspezialist 9</v>
      </c>
      <c r="DE120" s="125">
        <v>162</v>
      </c>
      <c r="DF120" s="33">
        <f>VLOOKUP($DE120,Funktionsbezeichnungen,3,0)</f>
        <v>9</v>
      </c>
      <c r="DG120" s="83" t="str">
        <f>VLOOKUP($DE120,Funktionsbezeichnungen,2,0)</f>
        <v>Personal-Fachspezialist 9</v>
      </c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9</v>
      </c>
      <c r="DK120" s="20"/>
      <c r="DL120" s="125">
        <v>162</v>
      </c>
      <c r="DM120" s="33">
        <f>VLOOKUP($DL120,Funktionsbezeichnungen,3,0)</f>
        <v>9</v>
      </c>
      <c r="DN120" s="83" t="str">
        <f>VLOOKUP($DL120,Funktionsbezeichnungen,2,0)</f>
        <v>Personal-Fachspezialist 9</v>
      </c>
      <c r="DS120" s="19">
        <f t="shared" si="63"/>
        <v>4216</v>
      </c>
      <c r="DT120" s="153">
        <v>3</v>
      </c>
      <c r="DU120" s="19">
        <v>0</v>
      </c>
      <c r="DV120" s="185" t="s">
        <v>971</v>
      </c>
      <c r="EX120" s="154">
        <v>7700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5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59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O121" s="19" t="str">
        <f t="shared" si="57"/>
        <v/>
      </c>
      <c r="CP121" s="19" t="str">
        <f t="shared" si="60"/>
        <v>Canetti Rosemarie</v>
      </c>
      <c r="CR121" s="19">
        <f t="shared" si="61"/>
        <v>41</v>
      </c>
      <c r="CS121" s="19" t="str">
        <f t="shared" si="62"/>
        <v>D</v>
      </c>
      <c r="CT121" s="260" t="str">
        <f t="shared" si="75"/>
        <v>D</v>
      </c>
      <c r="CU121" s="154">
        <v>4320</v>
      </c>
      <c r="CV121" s="125">
        <v>134</v>
      </c>
      <c r="CW121" s="33">
        <f t="shared" si="84"/>
        <v>7</v>
      </c>
      <c r="CX121" s="83" t="str">
        <f t="shared" si="85"/>
        <v>Kaufmännischer Mitarbeiter 7 / Gruppenchef 7</v>
      </c>
      <c r="CY121" s="125">
        <v>134</v>
      </c>
      <c r="CZ121" s="33">
        <f t="shared" si="83"/>
        <v>7</v>
      </c>
      <c r="DA121" s="83" t="str">
        <f t="shared" si="82"/>
        <v>Kaufmännischer Mitarbeiter 7 / Gruppenchef 7</v>
      </c>
      <c r="DB121" s="125"/>
      <c r="DC121" s="33"/>
      <c r="DD121" s="83"/>
      <c r="DE121" s="125">
        <v>134</v>
      </c>
      <c r="DF121" s="33">
        <f t="shared" si="80"/>
        <v>7</v>
      </c>
      <c r="DG121" s="83" t="str">
        <f t="shared" si="81"/>
        <v>Kaufmännischer Mitarbeiter 7 / Gruppenchef 7</v>
      </c>
      <c r="DH121" s="125">
        <v>134</v>
      </c>
      <c r="DI121" s="33">
        <f t="shared" si="86"/>
        <v>7</v>
      </c>
      <c r="DJ121" s="83" t="str">
        <f t="shared" si="87"/>
        <v>Kaufmännischer Mitarbeiter 7 / Gruppenchef 7</v>
      </c>
      <c r="DK121" s="20"/>
      <c r="DL121" s="125">
        <v>134</v>
      </c>
      <c r="DM121" s="33">
        <f t="shared" si="78"/>
        <v>7</v>
      </c>
      <c r="DN121" s="83" t="str">
        <f t="shared" si="79"/>
        <v>Kaufmännischer Mitarbeiter 7 / Gruppenchef 7</v>
      </c>
      <c r="DS121" s="19">
        <f t="shared" si="63"/>
        <v>4320</v>
      </c>
      <c r="DT121" s="153">
        <v>6</v>
      </c>
      <c r="DU121" s="19">
        <v>0</v>
      </c>
      <c r="DV121" s="19" t="s">
        <v>955</v>
      </c>
      <c r="EX121" s="154">
        <v>6762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5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59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O122" s="19" t="str">
        <f t="shared" si="57"/>
        <v/>
      </c>
      <c r="CP122" s="19" t="str">
        <f t="shared" si="60"/>
        <v>Peier Doris</v>
      </c>
      <c r="CR122" s="19">
        <f t="shared" si="61"/>
        <v>36</v>
      </c>
      <c r="CS122" s="19" t="str">
        <f t="shared" si="62"/>
        <v>D</v>
      </c>
      <c r="CT122" s="260" t="str">
        <f t="shared" si="75"/>
        <v>D</v>
      </c>
      <c r="CU122" s="154">
        <v>5581</v>
      </c>
      <c r="CV122" s="125">
        <v>134</v>
      </c>
      <c r="CW122" s="33">
        <f t="shared" si="84"/>
        <v>7</v>
      </c>
      <c r="CX122" s="83" t="str">
        <f t="shared" si="85"/>
        <v>Kaufmännischer Mitarbeiter 7 / Gruppenchef 7</v>
      </c>
      <c r="CY122" s="125">
        <v>134</v>
      </c>
      <c r="CZ122" s="33">
        <f t="shared" si="83"/>
        <v>7</v>
      </c>
      <c r="DA122" s="83" t="str">
        <f t="shared" si="82"/>
        <v>Kaufmännischer Mitarbeiter 7 / Gruppenchef 7</v>
      </c>
      <c r="DB122" s="125">
        <v>134</v>
      </c>
      <c r="DC122" s="33">
        <f t="shared" si="76"/>
        <v>7</v>
      </c>
      <c r="DD122" s="83" t="str">
        <f t="shared" si="77"/>
        <v>Kaufmännischer Mitarbeiter 7 / Gruppenchef 7</v>
      </c>
      <c r="DE122" s="125">
        <v>134</v>
      </c>
      <c r="DF122" s="33">
        <f t="shared" si="80"/>
        <v>7</v>
      </c>
      <c r="DG122" s="83" t="str">
        <f t="shared" si="81"/>
        <v>Kaufmännischer Mitarbeiter 7 / Gruppenchef 7</v>
      </c>
      <c r="DH122" s="125">
        <v>134</v>
      </c>
      <c r="DI122" s="33">
        <f t="shared" si="86"/>
        <v>7</v>
      </c>
      <c r="DJ122" s="83" t="str">
        <f t="shared" si="87"/>
        <v>Kaufmännischer Mitarbeiter 7 / Gruppenchef 7</v>
      </c>
      <c r="DK122" s="20"/>
      <c r="DL122" s="125">
        <v>134</v>
      </c>
      <c r="DM122" s="33">
        <f t="shared" si="78"/>
        <v>7</v>
      </c>
      <c r="DN122" s="83" t="str">
        <f t="shared" si="79"/>
        <v>Kaufmännischer Mitarbeiter 7 / Gruppenchef 7</v>
      </c>
      <c r="DS122" s="19">
        <f t="shared" si="63"/>
        <v>5581</v>
      </c>
      <c r="DT122" s="153">
        <v>6</v>
      </c>
      <c r="DU122" s="19">
        <v>0</v>
      </c>
      <c r="DV122" s="19" t="s">
        <v>955</v>
      </c>
      <c r="EX122" s="154">
        <v>4226</v>
      </c>
      <c r="EY122" s="19" t="s">
        <v>105</v>
      </c>
    </row>
    <row r="123" spans="1:155" s="19" customFormat="1" x14ac:dyDescent="0.2">
      <c r="A123" s="53">
        <v>0</v>
      </c>
      <c r="B123" s="53">
        <v>1</v>
      </c>
      <c r="C123" s="53">
        <f t="shared" si="58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59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57"/>
        <v/>
      </c>
      <c r="CP123" s="19" t="str">
        <f t="shared" si="60"/>
        <v>Beuret Agnès</v>
      </c>
      <c r="CR123" s="19">
        <f t="shared" si="61"/>
        <v>33</v>
      </c>
      <c r="CS123" s="19" t="str">
        <f t="shared" si="62"/>
        <v>D</v>
      </c>
      <c r="CT123" s="260" t="str">
        <f t="shared" si="75"/>
        <v>D</v>
      </c>
      <c r="CU123" s="154">
        <v>4352</v>
      </c>
      <c r="CV123" s="125">
        <v>134</v>
      </c>
      <c r="CW123" s="33">
        <f t="shared" si="84"/>
        <v>7</v>
      </c>
      <c r="CX123" s="83" t="str">
        <f t="shared" si="85"/>
        <v>Kaufmännischer Mitarbeiter 7 / Gruppenchef 7</v>
      </c>
      <c r="CY123" s="125">
        <v>134</v>
      </c>
      <c r="CZ123" s="33">
        <f t="shared" si="83"/>
        <v>7</v>
      </c>
      <c r="DA123" s="83" t="str">
        <f t="shared" si="82"/>
        <v>Kaufmännischer Mitarbeiter 7 / Gruppenchef 7</v>
      </c>
      <c r="DB123" s="125">
        <v>134</v>
      </c>
      <c r="DC123" s="33">
        <f t="shared" si="76"/>
        <v>7</v>
      </c>
      <c r="DD123" s="83" t="str">
        <f t="shared" si="77"/>
        <v>Kaufmännischer Mitarbeiter 7 / Gruppenchef 7</v>
      </c>
      <c r="DE123" s="125">
        <v>134</v>
      </c>
      <c r="DF123" s="33">
        <f t="shared" si="80"/>
        <v>7</v>
      </c>
      <c r="DG123" s="83" t="str">
        <f t="shared" si="81"/>
        <v>Kaufmännischer Mitarbeiter 7 / Gruppenchef 7</v>
      </c>
      <c r="DH123" s="125">
        <v>134</v>
      </c>
      <c r="DI123" s="33">
        <f t="shared" si="86"/>
        <v>7</v>
      </c>
      <c r="DJ123" s="83" t="str">
        <f t="shared" si="87"/>
        <v>Kaufmännischer Mitarbeiter 7 / Gruppenchef 7</v>
      </c>
      <c r="DK123" s="20"/>
      <c r="DL123" s="125">
        <v>134</v>
      </c>
      <c r="DM123" s="33">
        <f t="shared" si="78"/>
        <v>7</v>
      </c>
      <c r="DN123" s="83" t="str">
        <f t="shared" si="79"/>
        <v>Kaufmännischer Mitarbeiter 7 / Gruppenchef 7</v>
      </c>
      <c r="DS123" s="19">
        <f t="shared" si="63"/>
        <v>4352</v>
      </c>
      <c r="DT123" s="153">
        <v>6</v>
      </c>
      <c r="DU123" s="19">
        <v>0</v>
      </c>
      <c r="DV123" s="19" t="s">
        <v>955</v>
      </c>
      <c r="EX123" s="154">
        <v>3203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58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59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57"/>
        <v/>
      </c>
      <c r="CP124" s="19" t="str">
        <f t="shared" si="60"/>
        <v>Weider Noelle</v>
      </c>
      <c r="CR124" s="19">
        <f t="shared" si="61"/>
        <v>28</v>
      </c>
      <c r="CS124" s="19" t="str">
        <f t="shared" si="62"/>
        <v>D</v>
      </c>
      <c r="CT124" s="260" t="str">
        <f t="shared" si="75"/>
        <v>D</v>
      </c>
      <c r="CU124" s="154">
        <v>5604</v>
      </c>
      <c r="CV124" s="125">
        <v>134</v>
      </c>
      <c r="CW124" s="33">
        <f t="shared" si="84"/>
        <v>7</v>
      </c>
      <c r="CX124" s="83" t="str">
        <f t="shared" si="85"/>
        <v>Kaufmännischer Mitarbeiter 7 / Gruppenchef 7</v>
      </c>
      <c r="CY124" s="125">
        <v>134</v>
      </c>
      <c r="CZ124" s="33">
        <f t="shared" si="83"/>
        <v>7</v>
      </c>
      <c r="DA124" s="83" t="str">
        <f t="shared" si="82"/>
        <v>Kaufmännischer Mitarbeiter 7 / Gruppenchef 7</v>
      </c>
      <c r="DB124" s="125">
        <v>134</v>
      </c>
      <c r="DC124" s="33">
        <f t="shared" si="76"/>
        <v>7</v>
      </c>
      <c r="DD124" s="83" t="str">
        <f t="shared" si="77"/>
        <v>Kaufmännischer Mitarbeiter 7 / Gruppenchef 7</v>
      </c>
      <c r="DE124" s="125">
        <v>134</v>
      </c>
      <c r="DF124" s="33">
        <f t="shared" si="80"/>
        <v>7</v>
      </c>
      <c r="DG124" s="83" t="str">
        <f t="shared" si="81"/>
        <v>Kaufmännischer Mitarbeiter 7 / Gruppenchef 7</v>
      </c>
      <c r="DH124" s="125">
        <v>134</v>
      </c>
      <c r="DI124" s="33">
        <f t="shared" si="86"/>
        <v>7</v>
      </c>
      <c r="DJ124" s="83" t="str">
        <f t="shared" si="87"/>
        <v>Kaufmännischer Mitarbeiter 7 / Gruppenchef 7</v>
      </c>
      <c r="DK124" s="20"/>
      <c r="DL124" s="125">
        <v>134</v>
      </c>
      <c r="DM124" s="33">
        <f t="shared" si="78"/>
        <v>7</v>
      </c>
      <c r="DN124" s="83" t="str">
        <f t="shared" si="79"/>
        <v>Kaufmännischer Mitarbeiter 7 / Gruppenchef 7</v>
      </c>
      <c r="DS124" s="19">
        <f t="shared" si="63"/>
        <v>5604</v>
      </c>
      <c r="DT124" s="153">
        <v>6</v>
      </c>
      <c r="DU124" s="19">
        <v>0</v>
      </c>
      <c r="DV124" s="19" t="s">
        <v>955</v>
      </c>
      <c r="EX124" s="154">
        <v>6755</v>
      </c>
      <c r="EY124" s="19" t="s">
        <v>121</v>
      </c>
    </row>
    <row r="125" spans="1:155" s="19" customFormat="1" ht="27" x14ac:dyDescent="0.2">
      <c r="A125" s="53">
        <v>0</v>
      </c>
      <c r="B125" s="53"/>
      <c r="C125" s="53">
        <f t="shared" si="58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9" t="s">
        <v>243</v>
      </c>
      <c r="V125" s="118">
        <v>2002</v>
      </c>
      <c r="W125" s="25"/>
      <c r="X125" s="21"/>
      <c r="Y125" s="25" t="s">
        <v>327</v>
      </c>
      <c r="Z125" s="118">
        <f t="shared" si="59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O125" s="19" t="str">
        <f t="shared" si="57"/>
        <v/>
      </c>
      <c r="CP125" s="19" t="str">
        <f t="shared" si="60"/>
        <v>Fischer Michel</v>
      </c>
      <c r="CR125" s="19">
        <f t="shared" si="61"/>
        <v>16</v>
      </c>
      <c r="CS125" s="19" t="str">
        <f t="shared" si="62"/>
        <v>D</v>
      </c>
      <c r="CT125" s="260" t="str">
        <f t="shared" si="75"/>
        <v>D</v>
      </c>
      <c r="CU125" s="154">
        <v>8655</v>
      </c>
      <c r="CV125" s="125">
        <v>542</v>
      </c>
      <c r="CW125" s="33">
        <f t="shared" si="84"/>
        <v>7</v>
      </c>
      <c r="CX125" s="83" t="str">
        <f t="shared" si="85"/>
        <v>Technischer Sachbearbeiter 7</v>
      </c>
      <c r="CY125" s="125">
        <v>542</v>
      </c>
      <c r="CZ125" s="33">
        <f t="shared" si="83"/>
        <v>7</v>
      </c>
      <c r="DA125" s="83" t="str">
        <f t="shared" si="82"/>
        <v>Technischer Sachbearbeiter 7</v>
      </c>
      <c r="DB125" s="125">
        <v>542</v>
      </c>
      <c r="DC125" s="33">
        <f t="shared" si="76"/>
        <v>7</v>
      </c>
      <c r="DD125" s="83" t="str">
        <f t="shared" si="77"/>
        <v>Technischer Sachbearbeiter 7</v>
      </c>
      <c r="DE125" s="125">
        <v>542</v>
      </c>
      <c r="DF125" s="33">
        <f t="shared" si="80"/>
        <v>7</v>
      </c>
      <c r="DG125" s="83" t="str">
        <f t="shared" si="81"/>
        <v>Technischer Sachbearbeiter 7</v>
      </c>
      <c r="DH125" s="125">
        <v>541</v>
      </c>
      <c r="DI125" s="33">
        <f t="shared" si="86"/>
        <v>6</v>
      </c>
      <c r="DJ125" s="83" t="str">
        <f t="shared" si="87"/>
        <v>Technischer Sachbearbeiter 6</v>
      </c>
      <c r="DK125" s="20"/>
      <c r="DL125" s="125">
        <v>351</v>
      </c>
      <c r="DM125" s="33">
        <f t="shared" si="78"/>
        <v>7</v>
      </c>
      <c r="DN125" s="83" t="str">
        <f t="shared" si="79"/>
        <v>Marketing - / Product - Manager 7</v>
      </c>
      <c r="DS125" s="19">
        <f t="shared" si="63"/>
        <v>8655</v>
      </c>
      <c r="DT125" s="153">
        <v>6</v>
      </c>
      <c r="DU125" s="19">
        <v>0</v>
      </c>
      <c r="DV125" s="19" t="s">
        <v>967</v>
      </c>
      <c r="EX125" s="154">
        <v>7708</v>
      </c>
      <c r="EY125" s="19" t="s">
        <v>142</v>
      </c>
    </row>
    <row r="126" spans="1:155" s="19" customFormat="1" x14ac:dyDescent="0.2">
      <c r="A126" s="53">
        <v>0</v>
      </c>
      <c r="B126" s="53">
        <v>1</v>
      </c>
      <c r="C126" s="53">
        <f t="shared" si="58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59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O126" s="19" t="str">
        <f t="shared" si="57"/>
        <v/>
      </c>
      <c r="CP126" s="19" t="str">
        <f t="shared" si="60"/>
        <v>Willig Martine</v>
      </c>
      <c r="CR126" s="19">
        <f t="shared" si="61"/>
        <v>42</v>
      </c>
      <c r="CS126" s="19" t="str">
        <f t="shared" si="62"/>
        <v>E</v>
      </c>
      <c r="CT126" s="260" t="str">
        <f t="shared" si="75"/>
        <v>E</v>
      </c>
      <c r="CU126" s="154">
        <v>5637</v>
      </c>
      <c r="CV126" s="125">
        <v>133</v>
      </c>
      <c r="CW126" s="33">
        <f t="shared" si="84"/>
        <v>6</v>
      </c>
      <c r="CX126" s="83" t="str">
        <f t="shared" si="85"/>
        <v>Kaufmännischer Mitarbeiter 6 / Gruppenchef 6</v>
      </c>
      <c r="CY126" s="125">
        <v>133</v>
      </c>
      <c r="CZ126" s="33">
        <f t="shared" si="83"/>
        <v>6</v>
      </c>
      <c r="DA126" s="83" t="str">
        <f t="shared" si="82"/>
        <v>Kaufmännischer Mitarbeiter 6 / Gruppenchef 6</v>
      </c>
      <c r="DB126" s="125">
        <v>133</v>
      </c>
      <c r="DC126" s="33">
        <f t="shared" si="76"/>
        <v>6</v>
      </c>
      <c r="DD126" s="83" t="str">
        <f t="shared" si="77"/>
        <v>Kaufmännischer Mitarbeiter 6 / Gruppenchef 6</v>
      </c>
      <c r="DE126" s="125">
        <v>133</v>
      </c>
      <c r="DF126" s="33">
        <f t="shared" si="80"/>
        <v>6</v>
      </c>
      <c r="DG126" s="83" t="str">
        <f t="shared" si="81"/>
        <v>Kaufmännischer Mitarbeiter 6 / Gruppenchef 6</v>
      </c>
      <c r="DH126" s="125">
        <v>133</v>
      </c>
      <c r="DI126" s="33">
        <f t="shared" si="86"/>
        <v>6</v>
      </c>
      <c r="DJ126" s="83" t="str">
        <f t="shared" si="87"/>
        <v>Kaufmännischer Mitarbeiter 6 / Gruppenchef 6</v>
      </c>
      <c r="DK126" s="20"/>
      <c r="DL126" s="125">
        <v>133</v>
      </c>
      <c r="DM126" s="33">
        <f t="shared" si="78"/>
        <v>6</v>
      </c>
      <c r="DN126" s="83" t="str">
        <f t="shared" si="79"/>
        <v>Kaufmännischer Mitarbeiter 6 / Gruppenchef 6</v>
      </c>
      <c r="DS126" s="19">
        <f t="shared" si="63"/>
        <v>5637</v>
      </c>
      <c r="DT126" s="153">
        <v>6</v>
      </c>
      <c r="DU126" s="19">
        <v>0</v>
      </c>
      <c r="DV126" s="185" t="s">
        <v>973</v>
      </c>
      <c r="EX126" s="154">
        <v>5626</v>
      </c>
      <c r="EY126" s="19" t="s">
        <v>121</v>
      </c>
    </row>
    <row r="127" spans="1:155" s="19" customFormat="1" x14ac:dyDescent="0.2">
      <c r="A127" s="53">
        <v>0</v>
      </c>
      <c r="B127" s="53">
        <v>1</v>
      </c>
      <c r="C127" s="53">
        <f t="shared" si="58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59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O127" s="19" t="str">
        <f t="shared" si="57"/>
        <v/>
      </c>
      <c r="CP127" s="19" t="str">
        <f t="shared" si="60"/>
        <v>Boschung Brigitte</v>
      </c>
      <c r="CQ127" s="259"/>
      <c r="CR127" s="19">
        <f t="shared" si="61"/>
        <v>33</v>
      </c>
      <c r="CS127" s="19" t="str">
        <f t="shared" si="62"/>
        <v>E</v>
      </c>
      <c r="CT127" s="260" t="str">
        <f t="shared" si="75"/>
        <v>E</v>
      </c>
      <c r="CU127" s="154">
        <v>7703</v>
      </c>
      <c r="CV127" s="125">
        <v>133</v>
      </c>
      <c r="CW127" s="33">
        <f t="shared" si="84"/>
        <v>6</v>
      </c>
      <c r="CX127" s="83" t="str">
        <f t="shared" si="85"/>
        <v>Kaufmännischer Mitarbeiter 6 / Gruppenchef 6</v>
      </c>
      <c r="CY127" s="125">
        <v>133</v>
      </c>
      <c r="CZ127" s="33">
        <f t="shared" si="83"/>
        <v>6</v>
      </c>
      <c r="DA127" s="83" t="str">
        <f t="shared" si="82"/>
        <v>Kaufmännischer Mitarbeiter 6 / Gruppenchef 6</v>
      </c>
      <c r="DB127" s="125">
        <v>133</v>
      </c>
      <c r="DC127" s="33">
        <f>VLOOKUP($DB127,Funktionsbezeichnungen,3,0)</f>
        <v>6</v>
      </c>
      <c r="DD127" s="83" t="str">
        <f>VLOOKUP($DB127,Funktionsbezeichnungen,2,0)</f>
        <v>Kaufmännischer Mitarbeiter 6 / Gruppenchef 6</v>
      </c>
      <c r="DE127" s="125">
        <v>112</v>
      </c>
      <c r="DF127" s="33">
        <f>VLOOKUP($DE127,Funktionsbezeichnungen,3,0)</f>
        <v>5</v>
      </c>
      <c r="DG127" s="83" t="str">
        <f>VLOOKUP($DE127,Funktionsbezeichnungen,2,0)</f>
        <v>Réceptionist / Telefonist / Service-Disponent 5</v>
      </c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5</v>
      </c>
      <c r="DK127" s="20"/>
      <c r="DL127" s="125">
        <v>112</v>
      </c>
      <c r="DM127" s="33">
        <f>VLOOKUP($DL127,Funktionsbezeichnungen,3,0)</f>
        <v>5</v>
      </c>
      <c r="DN127" s="83" t="str">
        <f>VLOOKUP($DL127,Funktionsbezeichnungen,2,0)</f>
        <v>Réceptionist / Telefonist / Service-Disponent 5</v>
      </c>
      <c r="DS127" s="19">
        <f t="shared" si="63"/>
        <v>7703</v>
      </c>
      <c r="DT127" s="153">
        <v>6</v>
      </c>
      <c r="DU127" s="19">
        <v>0</v>
      </c>
      <c r="DV127" s="19" t="s">
        <v>953</v>
      </c>
      <c r="EX127" s="154">
        <v>5633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58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59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O128" s="19" t="str">
        <f t="shared" si="57"/>
        <v/>
      </c>
      <c r="CP128" s="19" t="str">
        <f t="shared" si="60"/>
        <v>Meier Jacqueline</v>
      </c>
      <c r="CR128" s="19">
        <f t="shared" si="61"/>
        <v>31</v>
      </c>
      <c r="CS128" s="19" t="str">
        <f t="shared" si="62"/>
        <v>E</v>
      </c>
      <c r="CT128" s="260" t="str">
        <f t="shared" si="75"/>
        <v>E</v>
      </c>
      <c r="CU128" s="154">
        <v>7700</v>
      </c>
      <c r="CV128" s="125">
        <v>212</v>
      </c>
      <c r="CW128" s="33">
        <f t="shared" si="84"/>
        <v>5</v>
      </c>
      <c r="CX128" s="83" t="str">
        <f t="shared" si="85"/>
        <v>Buchhalter 5</v>
      </c>
      <c r="CY128" s="125">
        <v>212</v>
      </c>
      <c r="CZ128" s="33">
        <f t="shared" si="83"/>
        <v>5</v>
      </c>
      <c r="DA128" s="83" t="str">
        <f t="shared" si="82"/>
        <v>Buchhalter 5</v>
      </c>
      <c r="DB128" s="125">
        <v>212</v>
      </c>
      <c r="DC128" s="33">
        <f t="shared" si="76"/>
        <v>5</v>
      </c>
      <c r="DD128" s="83" t="str">
        <f t="shared" si="77"/>
        <v>Buchhalter 5</v>
      </c>
      <c r="DE128" s="125">
        <v>212</v>
      </c>
      <c r="DF128" s="33">
        <f t="shared" si="80"/>
        <v>5</v>
      </c>
      <c r="DG128" s="83" t="str">
        <f t="shared" si="81"/>
        <v>Buchhalter 5</v>
      </c>
      <c r="DH128" s="125">
        <v>212</v>
      </c>
      <c r="DI128" s="33">
        <f t="shared" si="86"/>
        <v>5</v>
      </c>
      <c r="DJ128" s="83" t="str">
        <f t="shared" si="87"/>
        <v>Buchhalter 5</v>
      </c>
      <c r="DK128" s="20"/>
      <c r="DL128" s="125">
        <v>212</v>
      </c>
      <c r="DM128" s="33">
        <f t="shared" si="78"/>
        <v>5</v>
      </c>
      <c r="DN128" s="83" t="str">
        <f t="shared" si="79"/>
        <v>Buchhalter 5</v>
      </c>
      <c r="DS128" s="19">
        <f t="shared" si="63"/>
        <v>7700</v>
      </c>
      <c r="DT128" s="153">
        <v>6</v>
      </c>
      <c r="DU128" s="19">
        <v>0</v>
      </c>
      <c r="DV128" s="19" t="s">
        <v>958</v>
      </c>
      <c r="EX128" s="154">
        <v>4289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58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59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57"/>
        <v/>
      </c>
      <c r="CP129" s="19" t="str">
        <f t="shared" si="60"/>
        <v>Oruk Makbule</v>
      </c>
      <c r="CR129" s="19">
        <f t="shared" si="61"/>
        <v>13</v>
      </c>
      <c r="CS129" s="19" t="str">
        <f t="shared" si="62"/>
        <v>E</v>
      </c>
      <c r="CT129" s="260" t="str">
        <f t="shared" si="75"/>
        <v>E</v>
      </c>
      <c r="CU129" s="154">
        <v>6762</v>
      </c>
      <c r="CV129" s="125">
        <v>212</v>
      </c>
      <c r="CW129" s="33">
        <f t="shared" si="84"/>
        <v>5</v>
      </c>
      <c r="CX129" s="83" t="str">
        <f t="shared" si="85"/>
        <v>Buchhalter 5</v>
      </c>
      <c r="CY129" s="125">
        <v>212</v>
      </c>
      <c r="CZ129" s="33">
        <f t="shared" si="83"/>
        <v>5</v>
      </c>
      <c r="DA129" s="83" t="str">
        <f t="shared" si="82"/>
        <v>Buchhalter 5</v>
      </c>
      <c r="DB129" s="125">
        <v>212</v>
      </c>
      <c r="DC129" s="33">
        <f t="shared" si="76"/>
        <v>5</v>
      </c>
      <c r="DD129" s="83" t="str">
        <f t="shared" si="77"/>
        <v>Buchhalter 5</v>
      </c>
      <c r="DE129" s="125">
        <v>212</v>
      </c>
      <c r="DF129" s="33">
        <f t="shared" si="80"/>
        <v>5</v>
      </c>
      <c r="DG129" s="83" t="str">
        <f t="shared" si="81"/>
        <v>Buchhalter 5</v>
      </c>
      <c r="DH129" s="125">
        <v>212</v>
      </c>
      <c r="DI129" s="33">
        <f t="shared" si="86"/>
        <v>5</v>
      </c>
      <c r="DJ129" s="83" t="str">
        <f t="shared" si="87"/>
        <v>Buchhalter 5</v>
      </c>
      <c r="DK129" s="20"/>
      <c r="DL129" s="125">
        <v>212</v>
      </c>
      <c r="DM129" s="33">
        <f t="shared" si="78"/>
        <v>5</v>
      </c>
      <c r="DN129" s="83" t="str">
        <f t="shared" si="79"/>
        <v>Buchhalter 5</v>
      </c>
      <c r="DS129" s="19">
        <f t="shared" si="63"/>
        <v>6762</v>
      </c>
      <c r="DT129" s="153">
        <v>6</v>
      </c>
      <c r="DU129" s="19">
        <v>0</v>
      </c>
      <c r="DV129" s="19" t="s">
        <v>958</v>
      </c>
      <c r="EX129" s="154">
        <v>7703</v>
      </c>
      <c r="EY129" s="19" t="s">
        <v>142</v>
      </c>
    </row>
    <row r="130" spans="1:155" s="19" customFormat="1" x14ac:dyDescent="0.2">
      <c r="A130" s="53">
        <v>0</v>
      </c>
      <c r="B130" s="53"/>
      <c r="C130" s="53">
        <f t="shared" si="58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59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O130" s="19" t="str">
        <f t="shared" si="57"/>
        <v/>
      </c>
      <c r="CP130" s="19" t="str">
        <f t="shared" si="60"/>
        <v>Steg Günther</v>
      </c>
      <c r="CR130" s="19">
        <f t="shared" si="61"/>
        <v>39</v>
      </c>
      <c r="CS130" s="19" t="str">
        <f t="shared" si="62"/>
        <v>C</v>
      </c>
      <c r="CT130" s="260" t="str">
        <f t="shared" si="75"/>
        <v>C</v>
      </c>
      <c r="CU130" s="154">
        <v>4226</v>
      </c>
      <c r="CV130" s="125">
        <v>413</v>
      </c>
      <c r="CW130" s="33">
        <f t="shared" si="84"/>
        <v>8</v>
      </c>
      <c r="CX130" s="83" t="str">
        <f t="shared" si="85"/>
        <v>Senior System-Controller</v>
      </c>
      <c r="CY130" s="125">
        <v>413</v>
      </c>
      <c r="CZ130" s="33">
        <f t="shared" si="83"/>
        <v>8</v>
      </c>
      <c r="DA130" s="83" t="str">
        <f t="shared" si="82"/>
        <v>Senior System-Controller</v>
      </c>
      <c r="DB130" s="125">
        <v>413</v>
      </c>
      <c r="DC130" s="33">
        <f t="shared" si="76"/>
        <v>8</v>
      </c>
      <c r="DD130" s="83" t="str">
        <f t="shared" si="77"/>
        <v>Senior System-Controller</v>
      </c>
      <c r="DE130" s="125">
        <v>413</v>
      </c>
      <c r="DF130" s="33">
        <f t="shared" si="80"/>
        <v>8</v>
      </c>
      <c r="DG130" s="83" t="str">
        <f t="shared" si="81"/>
        <v>Senior System-Controller</v>
      </c>
      <c r="DH130" s="125">
        <v>413</v>
      </c>
      <c r="DI130" s="33">
        <f t="shared" si="86"/>
        <v>8</v>
      </c>
      <c r="DJ130" s="83" t="str">
        <f t="shared" si="87"/>
        <v>Senior System-Controller</v>
      </c>
      <c r="DK130" s="20"/>
      <c r="DL130" s="125">
        <v>413</v>
      </c>
      <c r="DM130" s="33">
        <f t="shared" si="78"/>
        <v>8</v>
      </c>
      <c r="DN130" s="83" t="str">
        <f t="shared" si="79"/>
        <v>Senior System-Controller</v>
      </c>
      <c r="DS130" s="19">
        <f t="shared" si="63"/>
        <v>4226</v>
      </c>
      <c r="DT130" s="153">
        <v>6</v>
      </c>
      <c r="DU130" s="19">
        <v>0</v>
      </c>
      <c r="DV130" s="19" t="s">
        <v>961</v>
      </c>
      <c r="EX130" s="154">
        <v>5627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58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59"/>
        <v>26</v>
      </c>
      <c r="AA131" s="25" t="s">
        <v>1317</v>
      </c>
      <c r="AB131" s="21" t="s">
        <v>105</v>
      </c>
      <c r="AC131" s="21"/>
      <c r="AE131" s="90" t="s">
        <v>537</v>
      </c>
      <c r="AF131" s="82"/>
      <c r="CO131" s="19" t="str">
        <f t="shared" si="57"/>
        <v/>
      </c>
      <c r="CP131" s="19" t="str">
        <f t="shared" si="60"/>
        <v>Grimm Stephan</v>
      </c>
      <c r="CR131" s="19">
        <f t="shared" si="61"/>
        <v>26</v>
      </c>
      <c r="CS131" s="19" t="str">
        <f t="shared" si="62"/>
        <v>C</v>
      </c>
      <c r="CT131" s="260" t="str">
        <f t="shared" si="75"/>
        <v>C</v>
      </c>
      <c r="CU131" s="154">
        <v>3203</v>
      </c>
      <c r="CV131" s="125">
        <v>443</v>
      </c>
      <c r="CW131" s="33">
        <f t="shared" si="84"/>
        <v>9</v>
      </c>
      <c r="CX131" s="83" t="str">
        <f t="shared" si="85"/>
        <v>System-Spezialist 9</v>
      </c>
      <c r="CY131" s="125">
        <v>443</v>
      </c>
      <c r="CZ131" s="33">
        <f t="shared" si="83"/>
        <v>9</v>
      </c>
      <c r="DA131" s="83" t="str">
        <f t="shared" si="82"/>
        <v>System-Spezialist 9</v>
      </c>
      <c r="DB131" s="125">
        <v>443</v>
      </c>
      <c r="DC131" s="33">
        <f t="shared" si="76"/>
        <v>9</v>
      </c>
      <c r="DD131" s="83" t="str">
        <f t="shared" si="77"/>
        <v>System-Spezialist 9</v>
      </c>
      <c r="DE131" s="125">
        <v>443</v>
      </c>
      <c r="DF131" s="33">
        <f t="shared" si="80"/>
        <v>9</v>
      </c>
      <c r="DG131" s="83" t="str">
        <f t="shared" si="81"/>
        <v>System-Spezialist 9</v>
      </c>
      <c r="DH131" s="125">
        <v>443</v>
      </c>
      <c r="DI131" s="33">
        <f t="shared" si="86"/>
        <v>9</v>
      </c>
      <c r="DJ131" s="83" t="str">
        <f t="shared" si="87"/>
        <v>System-Spezialist 9</v>
      </c>
      <c r="DK131" s="20"/>
      <c r="DL131" s="125">
        <v>413</v>
      </c>
      <c r="DM131" s="33">
        <f t="shared" si="78"/>
        <v>8</v>
      </c>
      <c r="DN131" s="83" t="str">
        <f t="shared" si="79"/>
        <v>Senior System-Controller</v>
      </c>
      <c r="DS131" s="19">
        <f t="shared" si="63"/>
        <v>3203</v>
      </c>
      <c r="DT131" s="153">
        <v>3</v>
      </c>
      <c r="DU131" s="19">
        <v>0</v>
      </c>
      <c r="DV131" s="19" t="s">
        <v>962</v>
      </c>
      <c r="EX131" s="154">
        <v>5605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58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59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O132" s="19" t="str">
        <f t="shared" si="57"/>
        <v/>
      </c>
      <c r="CP132" s="19" t="str">
        <f t="shared" si="60"/>
        <v>Hänni Alexander</v>
      </c>
      <c r="CR132" s="19">
        <f t="shared" si="61"/>
        <v>19</v>
      </c>
      <c r="CS132" s="19" t="str">
        <f t="shared" si="62"/>
        <v>D</v>
      </c>
      <c r="CT132" s="260" t="str">
        <f t="shared" si="75"/>
        <v>D</v>
      </c>
      <c r="CU132" s="154">
        <v>6755</v>
      </c>
      <c r="CV132" s="125">
        <v>423</v>
      </c>
      <c r="CW132" s="33">
        <f t="shared" si="84"/>
        <v>7</v>
      </c>
      <c r="CX132" s="83" t="str">
        <f t="shared" si="85"/>
        <v>Informatiker / ICT-Suporter / -Techniker 7</v>
      </c>
      <c r="CY132" s="125">
        <v>423</v>
      </c>
      <c r="CZ132" s="33">
        <f t="shared" si="83"/>
        <v>7</v>
      </c>
      <c r="DA132" s="83" t="str">
        <f t="shared" si="82"/>
        <v>Informatiker / ICT-Suporter / -Techniker 7</v>
      </c>
      <c r="DB132" s="125">
        <v>423</v>
      </c>
      <c r="DC132" s="33">
        <f t="shared" si="76"/>
        <v>7</v>
      </c>
      <c r="DD132" s="83" t="str">
        <f t="shared" si="77"/>
        <v>Informatiker / ICT-Suporter / -Techniker 7</v>
      </c>
      <c r="DE132" s="125">
        <v>423</v>
      </c>
      <c r="DF132" s="33">
        <f t="shared" si="80"/>
        <v>7</v>
      </c>
      <c r="DG132" s="83" t="str">
        <f t="shared" si="81"/>
        <v>Informatiker / ICT-Suporter / -Techniker 7</v>
      </c>
      <c r="DH132" s="125">
        <v>422</v>
      </c>
      <c r="DI132" s="33">
        <f t="shared" si="86"/>
        <v>6</v>
      </c>
      <c r="DJ132" s="83" t="str">
        <f t="shared" si="87"/>
        <v>Informatiker / ICT-Suporter / -Techniker 6</v>
      </c>
      <c r="DK132" s="20"/>
      <c r="DL132" s="125">
        <v>422</v>
      </c>
      <c r="DM132" s="33">
        <f t="shared" si="78"/>
        <v>6</v>
      </c>
      <c r="DN132" s="83" t="str">
        <f t="shared" si="79"/>
        <v>Informatiker / ICT-Suporter / -Techniker 6</v>
      </c>
      <c r="DS132" s="19">
        <f t="shared" si="63"/>
        <v>6755</v>
      </c>
      <c r="DT132" s="153">
        <v>6</v>
      </c>
      <c r="DU132" s="19">
        <v>0</v>
      </c>
      <c r="DV132" s="19" t="s">
        <v>960</v>
      </c>
      <c r="EX132" s="154">
        <v>6758</v>
      </c>
      <c r="EY132" s="19" t="s">
        <v>142</v>
      </c>
    </row>
    <row r="133" spans="1:155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1301</v>
      </c>
      <c r="P133" s="15" t="s">
        <v>514</v>
      </c>
      <c r="Q133" s="15">
        <v>129</v>
      </c>
      <c r="R133" s="245" t="s">
        <v>344</v>
      </c>
      <c r="S133" s="27" t="s">
        <v>230</v>
      </c>
      <c r="T133" s="21">
        <v>1965</v>
      </c>
      <c r="U133" s="28" t="s">
        <v>151</v>
      </c>
      <c r="V133" s="21">
        <v>1984</v>
      </c>
      <c r="W133" s="25"/>
      <c r="X133" s="21"/>
      <c r="Y133" s="25"/>
      <c r="Z133" s="21">
        <f>$AD$3-V133</f>
        <v>34</v>
      </c>
      <c r="AA133" s="25" t="s">
        <v>339</v>
      </c>
      <c r="AB133" s="21" t="s">
        <v>121</v>
      </c>
      <c r="AC133" s="21"/>
      <c r="AE133" s="90" t="s">
        <v>425</v>
      </c>
      <c r="AF133" s="82"/>
      <c r="CO133" s="19" t="str">
        <f t="shared" si="57"/>
        <v/>
      </c>
      <c r="CP133" s="19" t="str">
        <f t="shared" si="60"/>
        <v>Eichenberger Sylvia</v>
      </c>
      <c r="CR133" s="19">
        <f t="shared" si="61"/>
        <v>34</v>
      </c>
      <c r="CS133" s="19" t="str">
        <f t="shared" si="62"/>
        <v>D</v>
      </c>
      <c r="CT133" s="260" t="str">
        <f t="shared" ref="CT133:CT142" si="88">VLOOKUP(CU133,Kategorie,2,0)</f>
        <v>D</v>
      </c>
      <c r="CU133" s="154">
        <v>5626</v>
      </c>
      <c r="CV133" s="125">
        <v>134</v>
      </c>
      <c r="CW133" s="33">
        <f t="shared" si="84"/>
        <v>7</v>
      </c>
      <c r="CX133" s="83" t="str">
        <f t="shared" si="85"/>
        <v>Kaufmännischer Mitarbeiter 7 / Gruppenchef 7</v>
      </c>
      <c r="CY133" s="125">
        <v>134</v>
      </c>
      <c r="CZ133" s="33">
        <f t="shared" si="83"/>
        <v>7</v>
      </c>
      <c r="DA133" s="83" t="str">
        <f t="shared" si="82"/>
        <v>Kaufmännischer Mitarbeiter 7 / Gruppenchef 7</v>
      </c>
      <c r="DB133" s="125">
        <v>134</v>
      </c>
      <c r="DC133" s="33">
        <f t="shared" si="76"/>
        <v>7</v>
      </c>
      <c r="DD133" s="83" t="str">
        <f t="shared" si="77"/>
        <v>Kaufmännischer Mitarbeiter 7 / Gruppenchef 7</v>
      </c>
      <c r="DE133" s="125">
        <v>134</v>
      </c>
      <c r="DF133" s="33">
        <f t="shared" ref="DF133:DF142" si="89">VLOOKUP($DE133,Funktionsbezeichnungen,3,0)</f>
        <v>7</v>
      </c>
      <c r="DG133" s="83" t="str">
        <f t="shared" ref="DG133:DG142" si="90">VLOOKUP($DE133,Funktionsbezeichnungen,2,0)</f>
        <v>Kaufmännischer Mitarbeiter 7 / Gruppenchef 7</v>
      </c>
      <c r="DH133" s="125">
        <v>134</v>
      </c>
      <c r="DI133" s="33">
        <f t="shared" ref="DI133:DI142" si="91">VLOOKUP($DH133,Funktionsbezeichnungen,3,0)</f>
        <v>7</v>
      </c>
      <c r="DJ133" s="83" t="str">
        <f t="shared" ref="DJ133:DJ142" si="92">VLOOKUP($DH133,Funktionsbezeichnungen,2,0)</f>
        <v>Kaufmännischer Mitarbeiter 7 / Gruppenchef 7</v>
      </c>
      <c r="DK133" s="20"/>
      <c r="DL133" s="125">
        <v>134</v>
      </c>
      <c r="DM133" s="33">
        <f t="shared" ref="DM133:DM142" si="93">VLOOKUP($DL133,Funktionsbezeichnungen,3,0)</f>
        <v>7</v>
      </c>
      <c r="DN133" s="83" t="str">
        <f t="shared" ref="DN133:DN142" si="94">VLOOKUP($DL133,Funktionsbezeichnungen,2,0)</f>
        <v>Kaufmännischer Mitarbeiter 7 / Gruppenchef 7</v>
      </c>
      <c r="DS133" s="19">
        <f t="shared" si="63"/>
        <v>5626</v>
      </c>
      <c r="DT133" s="153">
        <v>6</v>
      </c>
      <c r="DU133" s="19">
        <v>0</v>
      </c>
      <c r="DV133" s="19" t="s">
        <v>955</v>
      </c>
      <c r="EX133" s="154">
        <v>6740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357</v>
      </c>
      <c r="P134" s="15" t="s">
        <v>513</v>
      </c>
      <c r="Q134" s="15">
        <v>130</v>
      </c>
      <c r="R134" s="245"/>
      <c r="S134" s="27" t="s">
        <v>272</v>
      </c>
      <c r="T134" s="21">
        <v>1967</v>
      </c>
      <c r="U134" s="28" t="s">
        <v>274</v>
      </c>
      <c r="V134" s="21">
        <v>1986</v>
      </c>
      <c r="W134" s="25" t="s">
        <v>1220</v>
      </c>
      <c r="X134" s="21">
        <v>2016</v>
      </c>
      <c r="Y134" s="25"/>
      <c r="Z134" s="21">
        <f>$AD$3-V134</f>
        <v>32</v>
      </c>
      <c r="AA134" s="25" t="s">
        <v>693</v>
      </c>
      <c r="AB134" s="21" t="s">
        <v>121</v>
      </c>
      <c r="AC134" s="21"/>
      <c r="AE134" s="90" t="s">
        <v>454</v>
      </c>
      <c r="AF134" s="82"/>
      <c r="CO134" s="19" t="str">
        <f t="shared" si="57"/>
        <v/>
      </c>
      <c r="CP134" s="19" t="str">
        <f t="shared" si="60"/>
        <v>Gerber Beatrice</v>
      </c>
      <c r="CR134" s="19">
        <f t="shared" si="61"/>
        <v>32</v>
      </c>
      <c r="CS134" s="19" t="str">
        <f t="shared" si="62"/>
        <v>D</v>
      </c>
      <c r="CT134" s="260" t="str">
        <f t="shared" si="88"/>
        <v>D</v>
      </c>
      <c r="CU134" s="154">
        <v>4289</v>
      </c>
      <c r="CV134" s="125">
        <v>141</v>
      </c>
      <c r="CW134" s="33">
        <f t="shared" si="84"/>
        <v>8</v>
      </c>
      <c r="CX134" s="83" t="str">
        <f t="shared" si="85"/>
        <v>Kaufmännischer Fachspezialist 8</v>
      </c>
      <c r="CY134" s="125">
        <v>141</v>
      </c>
      <c r="CZ134" s="33">
        <f t="shared" si="83"/>
        <v>8</v>
      </c>
      <c r="DA134" s="83" t="str">
        <f t="shared" si="82"/>
        <v>Kaufmännischer Fachspezialist 8</v>
      </c>
      <c r="DB134" s="125">
        <v>141</v>
      </c>
      <c r="DC134" s="33">
        <f t="shared" si="76"/>
        <v>8</v>
      </c>
      <c r="DD134" s="83" t="str">
        <f t="shared" si="77"/>
        <v>Kaufmännischer Fachspezialist 8</v>
      </c>
      <c r="DE134" s="125">
        <v>141</v>
      </c>
      <c r="DF134" s="33">
        <f t="shared" si="89"/>
        <v>8</v>
      </c>
      <c r="DG134" s="83" t="str">
        <f t="shared" si="90"/>
        <v>Kaufmännischer Fachspezialist 8</v>
      </c>
      <c r="DH134" s="125">
        <v>141</v>
      </c>
      <c r="DI134" s="33">
        <f t="shared" si="91"/>
        <v>8</v>
      </c>
      <c r="DJ134" s="83" t="str">
        <f t="shared" si="92"/>
        <v>Kaufmännischer Fachspezialist 8</v>
      </c>
      <c r="DK134" s="20"/>
      <c r="DL134" s="125">
        <v>141</v>
      </c>
      <c r="DM134" s="33">
        <f t="shared" si="93"/>
        <v>8</v>
      </c>
      <c r="DN134" s="83" t="str">
        <f t="shared" si="94"/>
        <v>Kaufmännischer Fachspezialist 8</v>
      </c>
      <c r="DS134" s="19">
        <f t="shared" si="63"/>
        <v>4289</v>
      </c>
      <c r="DT134" s="153">
        <v>6</v>
      </c>
      <c r="DU134" s="19">
        <v>0</v>
      </c>
      <c r="DV134" s="19" t="s">
        <v>956</v>
      </c>
      <c r="EX134" s="154">
        <v>7701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1313</v>
      </c>
      <c r="Q135" s="15">
        <v>131</v>
      </c>
      <c r="R135" s="245"/>
      <c r="S135" s="27" t="s">
        <v>1314</v>
      </c>
      <c r="T135" s="21">
        <v>1976</v>
      </c>
      <c r="U135" s="28" t="s">
        <v>279</v>
      </c>
      <c r="V135" s="21">
        <v>2000</v>
      </c>
      <c r="W135" s="25"/>
      <c r="X135" s="162"/>
      <c r="Y135" s="25"/>
      <c r="Z135" s="21">
        <f>$AD$3-V135</f>
        <v>18</v>
      </c>
      <c r="AA135" s="25" t="s">
        <v>339</v>
      </c>
      <c r="AB135" s="21" t="s">
        <v>121</v>
      </c>
      <c r="AC135" s="21"/>
      <c r="AE135" s="90" t="s">
        <v>425</v>
      </c>
      <c r="AF135" s="82"/>
      <c r="CO135" s="262" t="e">
        <f t="shared" ref="CO135:CO163" si="95">IF(CS135=CT135,"","anders")</f>
        <v>#N/A</v>
      </c>
      <c r="CP135" s="192" t="str">
        <f>+S135</f>
        <v>Suter Sarah</v>
      </c>
      <c r="CQ135" s="192"/>
      <c r="CR135" s="19">
        <f>+Z135</f>
        <v>18</v>
      </c>
      <c r="CS135" s="19" t="str">
        <f>+AB135</f>
        <v>D</v>
      </c>
      <c r="CT135" s="260" t="e">
        <f t="shared" si="88"/>
        <v>#N/A</v>
      </c>
      <c r="CU135" s="222">
        <v>4332</v>
      </c>
      <c r="CV135" s="125">
        <v>134</v>
      </c>
      <c r="CW135" s="33">
        <f t="shared" si="84"/>
        <v>7</v>
      </c>
      <c r="CX135" s="83" t="str">
        <f t="shared" si="85"/>
        <v>Kaufmännischer Mitarbeiter 7 / Gruppenchef 7</v>
      </c>
      <c r="CY135" s="125"/>
      <c r="CZ135" s="33"/>
      <c r="DA135" s="83"/>
      <c r="DB135" s="125"/>
      <c r="DC135" s="33"/>
      <c r="DD135" s="83"/>
      <c r="DE135" s="125"/>
      <c r="DF135" s="33"/>
      <c r="DG135" s="83"/>
      <c r="DH135" s="125"/>
      <c r="DI135" s="33"/>
      <c r="DJ135" s="83"/>
      <c r="DK135" s="20"/>
      <c r="DL135" s="125"/>
      <c r="DM135" s="33"/>
      <c r="DN135" s="83"/>
      <c r="DS135" s="19">
        <f>+CU135</f>
        <v>4332</v>
      </c>
      <c r="DT135" s="153">
        <v>6</v>
      </c>
      <c r="DU135" s="19">
        <v>0</v>
      </c>
      <c r="DV135" s="19" t="s">
        <v>955</v>
      </c>
      <c r="EX135" s="154">
        <v>7654</v>
      </c>
      <c r="EY135" s="19" t="s">
        <v>147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1303</v>
      </c>
      <c r="P136" s="15" t="s">
        <v>515</v>
      </c>
      <c r="Q136" s="15">
        <v>132</v>
      </c>
      <c r="R136" s="245"/>
      <c r="S136" s="27" t="s">
        <v>163</v>
      </c>
      <c r="T136" s="21">
        <v>1956</v>
      </c>
      <c r="U136" s="28"/>
      <c r="V136" s="21">
        <v>1989</v>
      </c>
      <c r="W136" s="25"/>
      <c r="X136" s="21"/>
      <c r="Y136" s="25"/>
      <c r="Z136" s="21">
        <f>$AD$3-V136</f>
        <v>29</v>
      </c>
      <c r="AA136" s="25" t="s">
        <v>339</v>
      </c>
      <c r="AB136" s="21" t="s">
        <v>142</v>
      </c>
      <c r="AC136" s="21"/>
      <c r="AE136" s="90" t="s">
        <v>425</v>
      </c>
      <c r="AF136" s="82"/>
      <c r="CO136" s="19" t="str">
        <f t="shared" si="95"/>
        <v/>
      </c>
      <c r="CP136" s="19" t="str">
        <f>+S136</f>
        <v>Körkel Agnes</v>
      </c>
      <c r="CR136" s="19">
        <f>+Z136</f>
        <v>29</v>
      </c>
      <c r="CS136" s="19" t="str">
        <f>+AB136</f>
        <v>E</v>
      </c>
      <c r="CT136" s="260" t="str">
        <f t="shared" si="88"/>
        <v>E</v>
      </c>
      <c r="CU136" s="154">
        <v>5605</v>
      </c>
      <c r="CV136" s="125">
        <v>132</v>
      </c>
      <c r="CW136" s="33">
        <f t="shared" si="84"/>
        <v>5</v>
      </c>
      <c r="CX136" s="83" t="str">
        <f t="shared" si="85"/>
        <v>Kaufmännischer Mitarbeiter 5</v>
      </c>
      <c r="CY136" s="125">
        <v>132</v>
      </c>
      <c r="CZ136" s="33">
        <f>VLOOKUP($CY136,Funktionsbezeichnungen,3,0)</f>
        <v>5</v>
      </c>
      <c r="DA136" s="83" t="str">
        <f>VLOOKUP($CY136,Funktionsbezeichnungen,2,0)</f>
        <v>Kaufmännischer Mitarbeiter 5</v>
      </c>
      <c r="DB136" s="125">
        <v>132</v>
      </c>
      <c r="DC136" s="33">
        <f>VLOOKUP($DB136,Funktionsbezeichnungen,3,0)</f>
        <v>5</v>
      </c>
      <c r="DD136" s="83" t="str">
        <f>VLOOKUP($DB136,Funktionsbezeichnungen,2,0)</f>
        <v>Kaufmännischer Mitarbeiter 5</v>
      </c>
      <c r="DE136" s="125">
        <v>132</v>
      </c>
      <c r="DF136" s="33">
        <f>VLOOKUP($DE136,Funktionsbezeichnungen,3,0)</f>
        <v>5</v>
      </c>
      <c r="DG136" s="83" t="str">
        <f>VLOOKUP($DE136,Funktionsbezeichnungen,2,0)</f>
        <v>Kaufmännischer Mitarbeiter 5</v>
      </c>
      <c r="DH136" s="125">
        <v>132</v>
      </c>
      <c r="DI136" s="33">
        <f>VLOOKUP($DH136,Funktionsbezeichnungen,3,0)</f>
        <v>5</v>
      </c>
      <c r="DJ136" s="83" t="str">
        <f>VLOOKUP($DH136,Funktionsbezeichnungen,2,0)</f>
        <v>Kaufmännischer Mitarbeiter 5</v>
      </c>
      <c r="DK136" s="20"/>
      <c r="DL136" s="125">
        <v>132</v>
      </c>
      <c r="DM136" s="33">
        <f>VLOOKUP($DL136,Funktionsbezeichnungen,3,0)</f>
        <v>5</v>
      </c>
      <c r="DN136" s="83" t="str">
        <f>VLOOKUP($DL136,Funktionsbezeichnungen,2,0)</f>
        <v>Kaufmännischer Mitarbeiter 5</v>
      </c>
      <c r="DS136" s="19">
        <f>+CU136</f>
        <v>5605</v>
      </c>
      <c r="DT136" s="153">
        <v>7</v>
      </c>
      <c r="DU136" s="19">
        <v>0</v>
      </c>
      <c r="DV136" s="19" t="s">
        <v>955</v>
      </c>
      <c r="EX136" s="154">
        <v>9765</v>
      </c>
    </row>
    <row r="137" spans="1:155" s="19" customFormat="1" x14ac:dyDescent="0.2">
      <c r="A137" s="53">
        <v>0</v>
      </c>
      <c r="B137" s="53">
        <v>1</v>
      </c>
      <c r="C137" s="53">
        <f t="shared" ref="C137:C154" si="96"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357</v>
      </c>
      <c r="P137" s="15" t="s">
        <v>1278</v>
      </c>
      <c r="Q137" s="15">
        <v>133</v>
      </c>
      <c r="R137" s="245"/>
      <c r="S137" s="27" t="s">
        <v>1277</v>
      </c>
      <c r="T137" s="21">
        <v>1964</v>
      </c>
      <c r="U137" s="28" t="s">
        <v>151</v>
      </c>
      <c r="V137" s="21">
        <v>1983</v>
      </c>
      <c r="W137" s="28"/>
      <c r="X137" s="21"/>
      <c r="Y137" s="25"/>
      <c r="Z137" s="21">
        <f t="shared" si="59"/>
        <v>35</v>
      </c>
      <c r="AA137" s="25" t="s">
        <v>414</v>
      </c>
      <c r="AB137" s="21" t="s">
        <v>142</v>
      </c>
      <c r="AC137" s="21"/>
      <c r="AE137" s="90" t="s">
        <v>428</v>
      </c>
      <c r="AF137" s="82"/>
      <c r="CO137" s="262" t="e">
        <f t="shared" si="95"/>
        <v>#N/A</v>
      </c>
      <c r="CP137" s="192" t="str">
        <f t="shared" si="60"/>
        <v>Halbeisen Gisela</v>
      </c>
      <c r="CQ137" s="192"/>
      <c r="CR137" s="192">
        <f t="shared" si="61"/>
        <v>35</v>
      </c>
      <c r="CS137" s="192" t="str">
        <f t="shared" si="62"/>
        <v>E</v>
      </c>
      <c r="CT137" s="260" t="e">
        <f t="shared" si="88"/>
        <v>#N/A</v>
      </c>
      <c r="CU137" s="222">
        <v>7710</v>
      </c>
      <c r="CV137" s="125">
        <v>112</v>
      </c>
      <c r="CW137" s="33">
        <f t="shared" si="84"/>
        <v>5</v>
      </c>
      <c r="CX137" s="83" t="str">
        <f t="shared" si="85"/>
        <v>Réceptionist / Telefonist / Service-Disponent 5</v>
      </c>
      <c r="CY137" s="125"/>
      <c r="CZ137" s="33"/>
      <c r="DA137" s="83"/>
      <c r="DB137" s="125"/>
      <c r="DC137" s="33"/>
      <c r="DD137" s="83"/>
      <c r="DE137" s="125"/>
      <c r="DF137" s="33"/>
      <c r="DG137" s="83"/>
      <c r="DH137" s="125"/>
      <c r="DI137" s="33"/>
      <c r="DJ137" s="83"/>
      <c r="DK137" s="20"/>
      <c r="DL137" s="125"/>
      <c r="DM137" s="33"/>
      <c r="DN137" s="83"/>
      <c r="DS137" s="19">
        <f t="shared" si="63"/>
        <v>7710</v>
      </c>
      <c r="DT137" s="153">
        <v>6</v>
      </c>
      <c r="DU137" s="19">
        <v>0</v>
      </c>
      <c r="DV137" s="19" t="s">
        <v>953</v>
      </c>
      <c r="EX137" s="154">
        <v>9740</v>
      </c>
    </row>
    <row r="138" spans="1:155" s="19" customFormat="1" x14ac:dyDescent="0.2">
      <c r="A138" s="53">
        <v>0</v>
      </c>
      <c r="B138" s="53">
        <v>1</v>
      </c>
      <c r="C138" s="53">
        <f t="shared" si="96"/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884</v>
      </c>
      <c r="Q138" s="15">
        <v>134</v>
      </c>
      <c r="R138" s="245"/>
      <c r="S138" s="27" t="s">
        <v>883</v>
      </c>
      <c r="T138" s="21">
        <v>1970</v>
      </c>
      <c r="U138" s="28" t="s">
        <v>264</v>
      </c>
      <c r="V138" s="21">
        <v>1987</v>
      </c>
      <c r="W138" s="25"/>
      <c r="X138" s="21"/>
      <c r="Y138" s="25"/>
      <c r="Z138" s="21">
        <f t="shared" ref="Z138" si="97">$AD$3-V138</f>
        <v>31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19" t="str">
        <f t="shared" si="95"/>
        <v/>
      </c>
      <c r="CP138" s="19" t="str">
        <f t="shared" si="60"/>
        <v>Wirtz Christine</v>
      </c>
      <c r="CR138" s="19">
        <f t="shared" ref="CR138" si="98">+Z138</f>
        <v>31</v>
      </c>
      <c r="CS138" s="19" t="str">
        <f t="shared" ref="CS138" si="99">+AB138</f>
        <v>E</v>
      </c>
      <c r="CT138" s="260" t="str">
        <f t="shared" si="88"/>
        <v>E</v>
      </c>
      <c r="CU138" s="154">
        <v>5627</v>
      </c>
      <c r="CV138" s="125">
        <v>112</v>
      </c>
      <c r="CW138" s="33">
        <f t="shared" si="84"/>
        <v>5</v>
      </c>
      <c r="CX138" s="83" t="str">
        <f t="shared" si="85"/>
        <v>Réceptionist / Telefonist / Service-Disponent 5</v>
      </c>
      <c r="CY138" s="125">
        <v>112</v>
      </c>
      <c r="CZ138" s="33">
        <f t="shared" si="83"/>
        <v>5</v>
      </c>
      <c r="DA138" s="83" t="str">
        <f t="shared" si="82"/>
        <v>Réceptionist / Telefonist / Service-Disponent 5</v>
      </c>
      <c r="DB138" s="125">
        <v>112</v>
      </c>
      <c r="DC138" s="33">
        <f t="shared" ref="DC138:DC142" si="100">VLOOKUP($DB138,Funktionsbezeichnungen,3,0)</f>
        <v>5</v>
      </c>
      <c r="DD138" s="83" t="str">
        <f t="shared" ref="DD138:DD142" si="101">VLOOKUP($DB138,Funktionsbezeichnungen,2,0)</f>
        <v>Réceptionist / Telefonist / Service-Disponent 5</v>
      </c>
      <c r="DE138" s="125">
        <v>112</v>
      </c>
      <c r="DF138" s="33">
        <f t="shared" si="89"/>
        <v>5</v>
      </c>
      <c r="DG138" s="83" t="str">
        <f t="shared" si="90"/>
        <v>Réceptionist / Telefonist / Service-Disponent 5</v>
      </c>
      <c r="DH138" s="125">
        <v>112</v>
      </c>
      <c r="DI138" s="33">
        <f t="shared" si="91"/>
        <v>5</v>
      </c>
      <c r="DJ138" s="83" t="str">
        <f t="shared" si="92"/>
        <v>Réceptionist / Telefonist / Service-Disponent 5</v>
      </c>
      <c r="DK138" s="20"/>
      <c r="DL138" s="125">
        <v>112</v>
      </c>
      <c r="DM138" s="33">
        <f t="shared" si="93"/>
        <v>5</v>
      </c>
      <c r="DN138" s="83" t="str">
        <f t="shared" si="94"/>
        <v>Réceptionist / Telefonist / Service-Disponent 5</v>
      </c>
      <c r="DS138" s="19">
        <f t="shared" si="63"/>
        <v>5627</v>
      </c>
      <c r="DT138" s="153">
        <v>6</v>
      </c>
      <c r="DU138" s="19">
        <v>0</v>
      </c>
      <c r="DV138" s="19" t="s">
        <v>953</v>
      </c>
      <c r="EX138" s="154">
        <v>9739</v>
      </c>
    </row>
    <row r="139" spans="1:155" s="19" customFormat="1" x14ac:dyDescent="0.25">
      <c r="A139" s="53">
        <v>0</v>
      </c>
      <c r="B139" s="53">
        <v>1</v>
      </c>
      <c r="C139" s="53">
        <f t="shared" ref="C139" si="102">IF(Z139&gt;=10,1,0)</f>
        <v>0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361</v>
      </c>
      <c r="P139" s="15" t="s">
        <v>1237</v>
      </c>
      <c r="Q139" s="15">
        <v>135</v>
      </c>
      <c r="R139" s="245"/>
      <c r="S139" s="27" t="s">
        <v>1238</v>
      </c>
      <c r="T139" s="21">
        <v>1971</v>
      </c>
      <c r="U139" s="28" t="s">
        <v>1239</v>
      </c>
      <c r="V139" s="21">
        <v>1995</v>
      </c>
      <c r="W139" s="25" t="s">
        <v>1240</v>
      </c>
      <c r="X139" s="162">
        <v>2012</v>
      </c>
      <c r="Y139" s="25"/>
      <c r="Z139" s="162">
        <f>$AD$3-X139</f>
        <v>6</v>
      </c>
      <c r="AA139" s="25" t="s">
        <v>339</v>
      </c>
      <c r="AB139" s="21" t="s">
        <v>142</v>
      </c>
      <c r="AC139" s="21"/>
      <c r="AE139" s="90" t="s">
        <v>425</v>
      </c>
      <c r="AF139" s="82"/>
      <c r="CO139" s="262" t="e">
        <f t="shared" si="95"/>
        <v>#N/A</v>
      </c>
      <c r="CP139" s="192" t="str">
        <f t="shared" ref="CP139" si="103">+S139</f>
        <v>Lazar Sonja</v>
      </c>
      <c r="CQ139" s="192"/>
      <c r="CR139" s="19">
        <f>+Z139</f>
        <v>6</v>
      </c>
      <c r="CS139" s="19" t="str">
        <f>+AB139</f>
        <v>E</v>
      </c>
      <c r="CT139" s="260" t="e">
        <f t="shared" si="88"/>
        <v>#N/A</v>
      </c>
      <c r="CU139" s="222">
        <v>6767</v>
      </c>
      <c r="CV139" s="125">
        <v>133</v>
      </c>
      <c r="CW139" s="33">
        <f t="shared" si="84"/>
        <v>6</v>
      </c>
      <c r="CX139" s="83" t="str">
        <f t="shared" si="85"/>
        <v>Kaufmännischer Mitarbeiter 6 / Gruppenchef 6</v>
      </c>
      <c r="CY139" s="125"/>
      <c r="CZ139" s="33"/>
      <c r="DA139" s="83"/>
      <c r="DB139" s="125"/>
      <c r="DC139" s="33"/>
      <c r="DD139" s="83"/>
      <c r="DE139" s="125"/>
      <c r="DF139" s="33"/>
      <c r="DG139" s="83"/>
      <c r="DH139" s="125"/>
      <c r="DI139" s="33"/>
      <c r="DJ139" s="83"/>
      <c r="DK139" s="20"/>
      <c r="DL139" s="125"/>
      <c r="DM139" s="33"/>
      <c r="DN139" s="83"/>
      <c r="DS139" s="19">
        <f t="shared" ref="DS139" si="104">+CU139</f>
        <v>6767</v>
      </c>
      <c r="DT139" s="153">
        <v>6</v>
      </c>
      <c r="DU139" s="19">
        <v>0</v>
      </c>
      <c r="DV139" s="19" t="s">
        <v>955</v>
      </c>
      <c r="EX139" s="154">
        <v>9740</v>
      </c>
      <c r="EY139" s="11"/>
    </row>
    <row r="140" spans="1:155" s="19" customFormat="1" x14ac:dyDescent="0.2">
      <c r="A140" s="53">
        <v>0</v>
      </c>
      <c r="B140" s="53">
        <v>1</v>
      </c>
      <c r="C140" s="53">
        <f t="shared" si="96"/>
        <v>1</v>
      </c>
      <c r="D140" s="55"/>
      <c r="E140" s="55"/>
      <c r="F140" s="55"/>
      <c r="G140" s="53"/>
      <c r="H140" s="53"/>
      <c r="I140" s="55"/>
      <c r="J140" s="53"/>
      <c r="K140" s="55"/>
      <c r="L140" s="55"/>
      <c r="M140" s="55">
        <v>1</v>
      </c>
      <c r="N140" s="59"/>
      <c r="O140" s="19" t="s">
        <v>361</v>
      </c>
      <c r="P140" s="15" t="s">
        <v>521</v>
      </c>
      <c r="Q140" s="15">
        <v>136</v>
      </c>
      <c r="R140" s="245" t="s">
        <v>345</v>
      </c>
      <c r="S140" s="27" t="s">
        <v>170</v>
      </c>
      <c r="T140" s="21">
        <v>1961</v>
      </c>
      <c r="U140" s="28" t="s">
        <v>169</v>
      </c>
      <c r="V140" s="21">
        <v>1980</v>
      </c>
      <c r="W140" s="25"/>
      <c r="X140" s="21"/>
      <c r="Y140" s="25"/>
      <c r="Z140" s="21">
        <f>$AD$3-V140</f>
        <v>38</v>
      </c>
      <c r="AA140" s="25" t="s">
        <v>169</v>
      </c>
      <c r="AB140" s="21" t="s">
        <v>142</v>
      </c>
      <c r="AC140" s="21"/>
      <c r="AE140" s="90" t="s">
        <v>429</v>
      </c>
      <c r="AF140" s="82"/>
      <c r="CO140" s="19" t="str">
        <f t="shared" si="95"/>
        <v/>
      </c>
      <c r="CP140" s="19" t="str">
        <f t="shared" si="60"/>
        <v>Eilers Brigitte</v>
      </c>
      <c r="CR140" s="19">
        <f>+Z140</f>
        <v>38</v>
      </c>
      <c r="CS140" s="19" t="str">
        <f>+AB140</f>
        <v>E</v>
      </c>
      <c r="CT140" s="260" t="str">
        <f t="shared" si="88"/>
        <v>E</v>
      </c>
      <c r="CU140" s="154">
        <v>6740</v>
      </c>
      <c r="CV140" s="125">
        <v>133</v>
      </c>
      <c r="CW140" s="33">
        <f t="shared" si="84"/>
        <v>6</v>
      </c>
      <c r="CX140" s="83" t="str">
        <f t="shared" si="85"/>
        <v>Kaufmännischer Mitarbeiter 6 / Gruppenchef 6</v>
      </c>
      <c r="CY140" s="125">
        <v>133</v>
      </c>
      <c r="CZ140" s="33">
        <f t="shared" si="83"/>
        <v>6</v>
      </c>
      <c r="DA140" s="83" t="str">
        <f t="shared" si="82"/>
        <v>Kaufmännischer Mitarbeiter 6 / Gruppenchef 6</v>
      </c>
      <c r="DB140" s="125">
        <v>133</v>
      </c>
      <c r="DC140" s="33">
        <f t="shared" si="100"/>
        <v>6</v>
      </c>
      <c r="DD140" s="83" t="str">
        <f t="shared" si="101"/>
        <v>Kaufmännischer Mitarbeiter 6 / Gruppenchef 6</v>
      </c>
      <c r="DE140" s="125">
        <v>133</v>
      </c>
      <c r="DF140" s="33">
        <f t="shared" si="89"/>
        <v>6</v>
      </c>
      <c r="DG140" s="83" t="str">
        <f t="shared" si="90"/>
        <v>Kaufmännischer Mitarbeiter 6 / Gruppenchef 6</v>
      </c>
      <c r="DH140" s="125">
        <v>133</v>
      </c>
      <c r="DI140" s="33">
        <f t="shared" si="91"/>
        <v>6</v>
      </c>
      <c r="DJ140" s="83" t="str">
        <f t="shared" si="92"/>
        <v>Kaufmännischer Mitarbeiter 6 / Gruppenchef 6</v>
      </c>
      <c r="DK140" s="20"/>
      <c r="DL140" s="125">
        <v>133</v>
      </c>
      <c r="DM140" s="33">
        <f t="shared" si="93"/>
        <v>6</v>
      </c>
      <c r="DN140" s="83" t="str">
        <f t="shared" si="94"/>
        <v>Kaufmännischer Mitarbeiter 6 / Gruppenchef 6</v>
      </c>
      <c r="DS140" s="19">
        <f t="shared" si="63"/>
        <v>6740</v>
      </c>
      <c r="DT140" s="153">
        <v>6</v>
      </c>
      <c r="DU140" s="19">
        <v>0</v>
      </c>
      <c r="DV140" s="185" t="s">
        <v>977</v>
      </c>
      <c r="EX140" s="154">
        <v>9742</v>
      </c>
    </row>
    <row r="141" spans="1:155" s="19" customFormat="1" x14ac:dyDescent="0.2">
      <c r="A141" s="53">
        <v>0</v>
      </c>
      <c r="B141" s="53">
        <v>1</v>
      </c>
      <c r="C141" s="53">
        <f t="shared" si="96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519</v>
      </c>
      <c r="Q141" s="15">
        <v>137</v>
      </c>
      <c r="R141" s="245"/>
      <c r="S141" s="27" t="s">
        <v>911</v>
      </c>
      <c r="T141" s="21">
        <v>1969</v>
      </c>
      <c r="U141" s="28" t="s">
        <v>245</v>
      </c>
      <c r="V141" s="21">
        <v>1988</v>
      </c>
      <c r="W141" s="25"/>
      <c r="X141" s="21"/>
      <c r="Y141" s="25"/>
      <c r="Z141" s="21">
        <f>$AD$3-V141</f>
        <v>30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95"/>
        <v/>
      </c>
      <c r="CP141" s="19" t="str">
        <f t="shared" ref="CP141:CP154" si="105">+S141</f>
        <v>Barth Sandra</v>
      </c>
      <c r="CR141" s="19">
        <f>+Z141</f>
        <v>30</v>
      </c>
      <c r="CS141" s="19" t="str">
        <f>+AB141</f>
        <v>E</v>
      </c>
      <c r="CT141" s="260" t="str">
        <f t="shared" si="88"/>
        <v>E</v>
      </c>
      <c r="CU141" s="154">
        <v>7701</v>
      </c>
      <c r="CV141" s="125">
        <v>132</v>
      </c>
      <c r="CW141" s="33">
        <f t="shared" si="84"/>
        <v>5</v>
      </c>
      <c r="CX141" s="83" t="str">
        <f t="shared" si="85"/>
        <v>Kaufmännischer Mitarbeiter 5</v>
      </c>
      <c r="CY141" s="125">
        <v>132</v>
      </c>
      <c r="CZ141" s="33">
        <f t="shared" si="83"/>
        <v>5</v>
      </c>
      <c r="DA141" s="83" t="str">
        <f t="shared" si="82"/>
        <v>Kaufmännischer Mitarbeiter 5</v>
      </c>
      <c r="DB141" s="125">
        <v>132</v>
      </c>
      <c r="DC141" s="33">
        <f t="shared" si="100"/>
        <v>5</v>
      </c>
      <c r="DD141" s="83" t="str">
        <f t="shared" si="101"/>
        <v>Kaufmännischer Mitarbeiter 5</v>
      </c>
      <c r="DE141" s="125">
        <v>132</v>
      </c>
      <c r="DF141" s="33">
        <f t="shared" si="89"/>
        <v>5</v>
      </c>
      <c r="DG141" s="83" t="str">
        <f t="shared" si="90"/>
        <v>Kaufmännischer Mitarbeiter 5</v>
      </c>
      <c r="DH141" s="125">
        <v>132</v>
      </c>
      <c r="DI141" s="33">
        <f t="shared" si="91"/>
        <v>5</v>
      </c>
      <c r="DJ141" s="83" t="str">
        <f t="shared" si="92"/>
        <v>Kaufmännischer Mitarbeiter 5</v>
      </c>
      <c r="DK141" s="20"/>
      <c r="DL141" s="125">
        <v>132</v>
      </c>
      <c r="DM141" s="33">
        <f t="shared" si="93"/>
        <v>5</v>
      </c>
      <c r="DN141" s="83" t="str">
        <f t="shared" si="94"/>
        <v>Kaufmännischer Mitarbeiter 5</v>
      </c>
      <c r="DS141" s="19">
        <f t="shared" ref="DS141:DS142" si="106">+CU141</f>
        <v>7701</v>
      </c>
      <c r="DT141" s="153">
        <v>7</v>
      </c>
      <c r="DU141" s="19">
        <v>0</v>
      </c>
      <c r="DV141" s="185" t="s">
        <v>977</v>
      </c>
      <c r="EX141" s="154">
        <v>9740</v>
      </c>
    </row>
    <row r="142" spans="1:155" s="19" customFormat="1" x14ac:dyDescent="0.2">
      <c r="A142" s="53">
        <v>0</v>
      </c>
      <c r="B142" s="53"/>
      <c r="C142" s="53">
        <f t="shared" si="96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359</v>
      </c>
      <c r="P142" s="15" t="s">
        <v>522</v>
      </c>
      <c r="Q142" s="15">
        <v>138</v>
      </c>
      <c r="R142" s="245"/>
      <c r="S142" s="27" t="s">
        <v>171</v>
      </c>
      <c r="T142" s="21">
        <v>1960</v>
      </c>
      <c r="U142" s="28"/>
      <c r="V142" s="21">
        <v>1984</v>
      </c>
      <c r="W142" s="25"/>
      <c r="X142" s="21"/>
      <c r="Y142" s="25"/>
      <c r="Z142" s="21">
        <f>$AD$3-V142</f>
        <v>34</v>
      </c>
      <c r="AA142" s="25" t="s">
        <v>172</v>
      </c>
      <c r="AB142" s="21" t="s">
        <v>147</v>
      </c>
      <c r="AC142" s="21"/>
      <c r="AE142" s="90" t="s">
        <v>430</v>
      </c>
      <c r="AF142" s="82"/>
      <c r="CO142" s="19" t="str">
        <f t="shared" si="95"/>
        <v/>
      </c>
      <c r="CP142" s="19" t="str">
        <f t="shared" si="105"/>
        <v>Schurrer Gabriel</v>
      </c>
      <c r="CR142" s="19">
        <f>+Z142</f>
        <v>34</v>
      </c>
      <c r="CS142" s="19" t="str">
        <f>+AB142</f>
        <v>F</v>
      </c>
      <c r="CT142" s="260" t="str">
        <f t="shared" si="88"/>
        <v>F</v>
      </c>
      <c r="CU142" s="154">
        <v>7654</v>
      </c>
      <c r="CV142" s="125">
        <v>614</v>
      </c>
      <c r="CW142" s="33">
        <f t="shared" si="84"/>
        <v>4</v>
      </c>
      <c r="CX142" s="83" t="str">
        <f t="shared" si="85"/>
        <v>Laborassistenz 4</v>
      </c>
      <c r="CY142" s="125">
        <v>614</v>
      </c>
      <c r="CZ142" s="33">
        <f t="shared" si="83"/>
        <v>4</v>
      </c>
      <c r="DA142" s="83" t="str">
        <f t="shared" si="82"/>
        <v>Laborassistenz 4</v>
      </c>
      <c r="DB142" s="125">
        <v>614</v>
      </c>
      <c r="DC142" s="33">
        <f t="shared" si="100"/>
        <v>4</v>
      </c>
      <c r="DD142" s="83" t="str">
        <f t="shared" si="101"/>
        <v>Laborassistenz 4</v>
      </c>
      <c r="DE142" s="125">
        <v>614</v>
      </c>
      <c r="DF142" s="33">
        <f t="shared" si="89"/>
        <v>4</v>
      </c>
      <c r="DG142" s="83" t="str">
        <f t="shared" si="90"/>
        <v>Laborassistenz 4</v>
      </c>
      <c r="DH142" s="125">
        <v>614</v>
      </c>
      <c r="DI142" s="33">
        <f t="shared" si="91"/>
        <v>4</v>
      </c>
      <c r="DJ142" s="83" t="str">
        <f t="shared" si="92"/>
        <v>Laborassistenz 4</v>
      </c>
      <c r="DK142" s="20"/>
      <c r="DL142" s="125">
        <v>614</v>
      </c>
      <c r="DM142" s="33">
        <f t="shared" si="93"/>
        <v>4</v>
      </c>
      <c r="DN142" s="83" t="str">
        <f t="shared" si="94"/>
        <v>Laborassistenz 4</v>
      </c>
      <c r="DS142" s="19">
        <f t="shared" si="106"/>
        <v>7654</v>
      </c>
      <c r="DT142" s="153">
        <v>7</v>
      </c>
      <c r="DU142" s="19">
        <v>0</v>
      </c>
      <c r="DV142" s="19" t="s">
        <v>963</v>
      </c>
      <c r="EX142" s="154">
        <v>9740</v>
      </c>
    </row>
    <row r="143" spans="1:155" x14ac:dyDescent="0.25">
      <c r="A143" s="53">
        <v>0</v>
      </c>
      <c r="B143" s="53"/>
      <c r="C143" s="53">
        <f t="shared" ref="C143" si="107">IF(Z143&gt;=10,1,0)</f>
        <v>0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/>
      <c r="N143" s="59">
        <v>1</v>
      </c>
      <c r="O143" s="19" t="s">
        <v>1301</v>
      </c>
      <c r="P143" s="15" t="s">
        <v>1315</v>
      </c>
      <c r="Q143" s="15">
        <v>139</v>
      </c>
      <c r="R143" s="245" t="s">
        <v>365</v>
      </c>
      <c r="S143" s="27" t="s">
        <v>1316</v>
      </c>
      <c r="T143" s="21">
        <v>1996</v>
      </c>
      <c r="U143" s="28" t="s">
        <v>265</v>
      </c>
      <c r="V143" s="21"/>
      <c r="W143" s="25"/>
      <c r="X143" s="21"/>
      <c r="Y143" s="25"/>
      <c r="Z143" s="21"/>
      <c r="AA143" s="25" t="s">
        <v>265</v>
      </c>
      <c r="AB143" s="21" t="s">
        <v>149</v>
      </c>
      <c r="AC143" s="21"/>
      <c r="AD143" s="19"/>
      <c r="AE143" s="90" t="s">
        <v>380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 t="str">
        <f t="shared" si="95"/>
        <v/>
      </c>
      <c r="CP143" s="19" t="str">
        <f t="shared" ref="CP143" si="108">+S143</f>
        <v>Redlich Moritz</v>
      </c>
      <c r="CQ143" s="19"/>
      <c r="CT143" s="260"/>
      <c r="CU143" s="154">
        <v>9740</v>
      </c>
      <c r="CV143" s="125"/>
      <c r="CW143" s="33"/>
      <c r="CX143" s="83"/>
      <c r="CY143" s="125"/>
      <c r="CZ143" s="33"/>
      <c r="DA143" s="83"/>
      <c r="DB143" s="125"/>
      <c r="DC143" s="33"/>
      <c r="DD143" s="83"/>
      <c r="DE143" s="125"/>
      <c r="DF143" s="33"/>
      <c r="DG143" s="83"/>
      <c r="DH143" s="125"/>
      <c r="DI143" s="33"/>
      <c r="DJ143" s="83"/>
      <c r="DK143" s="20"/>
      <c r="DL143" s="33"/>
      <c r="DM143" s="33"/>
      <c r="DN143" s="83"/>
      <c r="EX143" s="154">
        <v>9739</v>
      </c>
      <c r="EY143" s="19"/>
    </row>
    <row r="144" spans="1:155" x14ac:dyDescent="0.25">
      <c r="A144" s="53">
        <v>0</v>
      </c>
      <c r="B144" s="53"/>
      <c r="C144" s="53">
        <f t="shared" si="96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1087</v>
      </c>
      <c r="Q144" s="15">
        <v>140</v>
      </c>
      <c r="R144" s="245"/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D144" s="19"/>
      <c r="AE144" s="90" t="s">
        <v>381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si="95"/>
        <v/>
      </c>
      <c r="CP144" s="19" t="str">
        <f t="shared" si="105"/>
        <v>Berger Noah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9751</v>
      </c>
      <c r="EY144" s="19"/>
    </row>
    <row r="145" spans="1:155" s="19" customFormat="1" x14ac:dyDescent="0.2">
      <c r="A145" s="53">
        <v>0</v>
      </c>
      <c r="B145" s="53"/>
      <c r="C145" s="53">
        <f t="shared" si="96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O145" s="19" t="str">
        <f t="shared" si="95"/>
        <v/>
      </c>
      <c r="CP145" s="19" t="str">
        <f t="shared" si="105"/>
        <v>Pertoldi Noeh</v>
      </c>
      <c r="CT145" s="260"/>
      <c r="CU145" s="154">
        <v>9742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DS145" s="19">
        <f t="shared" ref="DS145:DS154" si="109">+CU145</f>
        <v>9742</v>
      </c>
      <c r="DT145" s="153">
        <v>8</v>
      </c>
      <c r="DU145" s="19">
        <v>0</v>
      </c>
      <c r="DV145" s="185" t="s">
        <v>976</v>
      </c>
      <c r="EX145" s="154">
        <v>9750</v>
      </c>
    </row>
    <row r="146" spans="1:155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95"/>
        <v/>
      </c>
      <c r="CP146" s="19" t="str">
        <f t="shared" si="105"/>
        <v>Thahiri Florian</v>
      </c>
      <c r="CT146" s="260"/>
      <c r="CU146" s="154">
        <v>9740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>+CU146</f>
        <v>9740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 t="shared" si="96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95"/>
        <v/>
      </c>
      <c r="CP147" s="19" t="str">
        <f t="shared" si="105"/>
        <v>Hirsbrunner Nico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 t="shared" si="109"/>
        <v>9740</v>
      </c>
      <c r="DT147" s="153">
        <v>8</v>
      </c>
      <c r="DU147" s="19">
        <v>0</v>
      </c>
      <c r="DV147" s="185" t="s">
        <v>976</v>
      </c>
      <c r="EX147" s="154">
        <v>9752</v>
      </c>
    </row>
    <row r="148" spans="1:155" s="19" customFormat="1" x14ac:dyDescent="0.2">
      <c r="A148" s="53">
        <v>0</v>
      </c>
      <c r="B148" s="53"/>
      <c r="C148" s="53">
        <f t="shared" si="96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95"/>
        <v/>
      </c>
      <c r="CP148" s="19" t="str">
        <f t="shared" si="105"/>
        <v>Christ Florian</v>
      </c>
      <c r="CT148" s="260"/>
      <c r="CU148" s="154">
        <v>9739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09"/>
        <v>9739</v>
      </c>
      <c r="DT148" s="153">
        <v>8</v>
      </c>
      <c r="DU148" s="19">
        <v>0</v>
      </c>
      <c r="DV148" s="185" t="s">
        <v>976</v>
      </c>
      <c r="EO148"/>
      <c r="EX148" s="126"/>
    </row>
    <row r="149" spans="1:155" s="19" customFormat="1" x14ac:dyDescent="0.25">
      <c r="A149" s="53">
        <v>0</v>
      </c>
      <c r="B149" s="53"/>
      <c r="C149" s="53">
        <f t="shared" si="96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95"/>
        <v/>
      </c>
      <c r="CP149" s="19" t="str">
        <f t="shared" si="105"/>
        <v>Sivasundaram Aschveni</v>
      </c>
      <c r="CT149" s="260"/>
      <c r="CU149" s="154">
        <v>9751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>+CU149</f>
        <v>9751</v>
      </c>
      <c r="DT149" s="153">
        <v>8</v>
      </c>
      <c r="DU149" s="19">
        <v>0</v>
      </c>
      <c r="DV149" s="185" t="s">
        <v>976</v>
      </c>
      <c r="EO149"/>
      <c r="EX149" s="11"/>
      <c r="EY149" s="11"/>
    </row>
    <row r="150" spans="1:155" s="19" customFormat="1" x14ac:dyDescent="0.25">
      <c r="A150" s="53">
        <v>0</v>
      </c>
      <c r="B150" s="53"/>
      <c r="C150" s="53">
        <f t="shared" si="96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358</v>
      </c>
      <c r="P150" s="15" t="s">
        <v>1208</v>
      </c>
      <c r="Q150" s="15">
        <v>146</v>
      </c>
      <c r="R150" s="42"/>
      <c r="S150" s="27" t="s">
        <v>1205</v>
      </c>
      <c r="T150" s="21">
        <v>1996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95"/>
        <v/>
      </c>
      <c r="CP150" s="19" t="str">
        <f>+S150</f>
        <v>Leuch Georges</v>
      </c>
      <c r="CT150" s="260"/>
      <c r="CU150" s="154">
        <v>9750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9750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96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359</v>
      </c>
      <c r="P151" s="15" t="s">
        <v>1209</v>
      </c>
      <c r="Q151" s="15">
        <v>147</v>
      </c>
      <c r="R151" s="42"/>
      <c r="S151" s="27" t="s">
        <v>1206</v>
      </c>
      <c r="T151" s="21">
        <v>2000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O151" s="19" t="str">
        <f t="shared" si="95"/>
        <v/>
      </c>
      <c r="CP151" s="19" t="str">
        <f t="shared" ref="CP151:CP152" si="110">+S151</f>
        <v>Boser Florian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 t="shared" ref="DS151:DS152" si="111"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96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1303</v>
      </c>
      <c r="P152" s="15" t="s">
        <v>1210</v>
      </c>
      <c r="Q152" s="15">
        <v>148</v>
      </c>
      <c r="R152" s="42"/>
      <c r="S152" s="27" t="s">
        <v>1207</v>
      </c>
      <c r="T152" s="21">
        <v>1999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95"/>
        <v/>
      </c>
      <c r="CP152" s="19" t="str">
        <f t="shared" si="110"/>
        <v>Kaupp Nicolas</v>
      </c>
      <c r="CT152" s="260"/>
      <c r="CU152" s="154">
        <v>9752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si="111"/>
        <v>9752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96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1266</v>
      </c>
      <c r="Q153" s="15">
        <v>149</v>
      </c>
      <c r="R153" s="42"/>
      <c r="S153" s="27" t="s">
        <v>1264</v>
      </c>
      <c r="T153" s="21">
        <v>2000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95"/>
        <v/>
      </c>
      <c r="CP153" s="192" t="str">
        <f t="shared" si="105"/>
        <v>Tesan Laila</v>
      </c>
      <c r="CQ153" s="192"/>
      <c r="CR153" s="192"/>
      <c r="CS153" s="192"/>
      <c r="CT153" s="260"/>
      <c r="CU153" s="222">
        <v>9776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09"/>
        <v>9776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96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1267</v>
      </c>
      <c r="Q154" s="15">
        <v>150</v>
      </c>
      <c r="R154" s="42"/>
      <c r="S154" s="27" t="s">
        <v>1265</v>
      </c>
      <c r="T154" s="21">
        <v>2001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95"/>
        <v/>
      </c>
      <c r="CP154" s="192" t="str">
        <f t="shared" si="105"/>
        <v>Davet Kilian</v>
      </c>
      <c r="CQ154" s="192"/>
      <c r="CR154" s="192"/>
      <c r="CS154" s="192"/>
      <c r="CT154" s="260"/>
      <c r="CU154" s="222">
        <v>9775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09"/>
        <v>9775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66"/>
      <c r="B155" s="66"/>
      <c r="C155" s="66"/>
      <c r="D155" s="66"/>
      <c r="E155" s="66"/>
      <c r="F155" s="60"/>
      <c r="G155" s="60"/>
      <c r="H155" s="60"/>
      <c r="I155" s="60"/>
      <c r="J155" s="60"/>
      <c r="K155" s="60"/>
      <c r="L155" s="60"/>
      <c r="M155" s="60"/>
      <c r="N155" s="60"/>
      <c r="O155" s="67"/>
      <c r="P155" s="68"/>
      <c r="Q155" s="68"/>
      <c r="R155" s="44"/>
      <c r="S155" s="30" t="s">
        <v>183</v>
      </c>
      <c r="T155" s="31">
        <f>+Q154</f>
        <v>150</v>
      </c>
      <c r="U155" s="65" t="s">
        <v>700</v>
      </c>
      <c r="V155" s="32"/>
      <c r="W155" s="34"/>
      <c r="X155" s="32"/>
      <c r="Y155" s="40"/>
      <c r="Z155" s="33"/>
      <c r="AA155" s="34"/>
      <c r="AB155" s="33"/>
      <c r="AC155" s="35"/>
      <c r="AE155" s="84"/>
      <c r="AF155" s="83"/>
      <c r="CO155" s="19" t="str">
        <f t="shared" si="95"/>
        <v/>
      </c>
      <c r="CT155" s="260"/>
      <c r="CU155" s="126"/>
      <c r="CV155" s="141"/>
      <c r="CW155" s="141"/>
      <c r="CX155" s="126"/>
      <c r="CY155" s="141"/>
      <c r="CZ155" s="141"/>
      <c r="DA155" s="126"/>
      <c r="DB155" s="141"/>
      <c r="DC155" s="141"/>
      <c r="DD155" s="126"/>
      <c r="DE155" s="141"/>
      <c r="DF155" s="141"/>
      <c r="DG155" s="126"/>
      <c r="DH155" s="141"/>
      <c r="DI155" s="141"/>
      <c r="DJ155" s="126"/>
      <c r="DK155" s="126"/>
      <c r="DL155" s="138"/>
      <c r="DM155" s="138"/>
      <c r="EO155"/>
      <c r="EX155" s="11"/>
      <c r="EY155" s="11"/>
    </row>
    <row r="156" spans="1:155" customFormat="1" x14ac:dyDescent="0.25">
      <c r="A156" s="48">
        <f t="shared" ref="A156:N156" si="112">SUM(A5:A154)</f>
        <v>8</v>
      </c>
      <c r="B156" s="48">
        <f t="shared" si="112"/>
        <v>36</v>
      </c>
      <c r="C156" s="48">
        <f t="shared" si="112"/>
        <v>108</v>
      </c>
      <c r="D156" s="48">
        <f t="shared" si="112"/>
        <v>28</v>
      </c>
      <c r="E156" s="48">
        <f t="shared" si="112"/>
        <v>47</v>
      </c>
      <c r="F156" s="48">
        <f t="shared" si="112"/>
        <v>5</v>
      </c>
      <c r="G156" s="48">
        <f t="shared" si="112"/>
        <v>4</v>
      </c>
      <c r="H156" s="48">
        <f t="shared" si="112"/>
        <v>34</v>
      </c>
      <c r="I156" s="48">
        <f t="shared" si="112"/>
        <v>32</v>
      </c>
      <c r="J156" s="48">
        <f t="shared" si="112"/>
        <v>13</v>
      </c>
      <c r="K156" s="48">
        <f t="shared" si="112"/>
        <v>11</v>
      </c>
      <c r="L156" s="48">
        <f t="shared" si="112"/>
        <v>20</v>
      </c>
      <c r="M156" s="48">
        <f t="shared" si="112"/>
        <v>6</v>
      </c>
      <c r="N156" s="48">
        <f t="shared" si="112"/>
        <v>1</v>
      </c>
      <c r="O156" s="64">
        <f>SUM(D156+E156+F156+I156+K156+L156+M156)</f>
        <v>149</v>
      </c>
      <c r="P156" s="12"/>
      <c r="Q156" s="12" t="s">
        <v>224</v>
      </c>
      <c r="R156" s="45" t="s">
        <v>342</v>
      </c>
      <c r="S156" s="11" t="s">
        <v>88</v>
      </c>
      <c r="T156" s="13"/>
      <c r="U156" s="37"/>
      <c r="V156" s="13"/>
      <c r="W156" s="123"/>
      <c r="X156" s="13"/>
      <c r="Y156" s="37"/>
      <c r="Z156" s="13"/>
      <c r="AA156" s="14" t="s">
        <v>1036</v>
      </c>
      <c r="AB156" s="13"/>
      <c r="AC156" s="13"/>
      <c r="AD156" s="11"/>
      <c r="AE156" s="87" t="s">
        <v>382</v>
      </c>
      <c r="AF156" s="88" t="s">
        <v>385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 t="str">
        <f t="shared" si="95"/>
        <v/>
      </c>
      <c r="CP156" s="11"/>
      <c r="CQ156" s="11"/>
      <c r="CR156" s="11"/>
      <c r="CS156" s="11"/>
      <c r="CT156" s="13"/>
      <c r="CU156" s="11"/>
      <c r="CV156" s="49"/>
      <c r="CW156" s="49"/>
      <c r="CX156" s="11"/>
      <c r="CY156" s="49"/>
      <c r="CZ156" s="49"/>
      <c r="DA156" s="11"/>
      <c r="DB156" s="49"/>
      <c r="DC156" s="49"/>
      <c r="DD156" s="11"/>
      <c r="DE156" s="49"/>
      <c r="DF156" s="49"/>
      <c r="DG156" s="11"/>
      <c r="DH156" s="49"/>
      <c r="DI156" s="49"/>
      <c r="DJ156" s="11"/>
      <c r="DK156" s="115"/>
      <c r="DL156" s="13"/>
      <c r="DM156" s="13"/>
      <c r="DN156" s="11"/>
      <c r="DQ156" s="11"/>
      <c r="DR156" s="11"/>
      <c r="DS156" s="11"/>
      <c r="DZ156" s="19"/>
      <c r="EX156" s="11"/>
      <c r="EY156" s="11"/>
    </row>
    <row r="157" spans="1:155" customFormat="1" x14ac:dyDescent="0.25">
      <c r="A157" s="11">
        <f t="shared" ref="A157:N157" si="113">SUBTOTAL(9,A5:A154)</f>
        <v>8</v>
      </c>
      <c r="B157" s="11">
        <f t="shared" si="113"/>
        <v>36</v>
      </c>
      <c r="C157" s="11">
        <f t="shared" si="113"/>
        <v>108</v>
      </c>
      <c r="D157" s="11">
        <f t="shared" si="113"/>
        <v>28</v>
      </c>
      <c r="E157" s="11">
        <f t="shared" si="113"/>
        <v>47</v>
      </c>
      <c r="F157" s="11">
        <f t="shared" si="113"/>
        <v>5</v>
      </c>
      <c r="G157" s="11">
        <f t="shared" si="113"/>
        <v>4</v>
      </c>
      <c r="H157" s="11">
        <f t="shared" si="113"/>
        <v>34</v>
      </c>
      <c r="I157" s="11">
        <f t="shared" si="113"/>
        <v>32</v>
      </c>
      <c r="J157" s="11">
        <f t="shared" si="113"/>
        <v>13</v>
      </c>
      <c r="K157" s="11">
        <f t="shared" si="113"/>
        <v>11</v>
      </c>
      <c r="L157" s="11">
        <f t="shared" si="113"/>
        <v>20</v>
      </c>
      <c r="M157" s="11">
        <f t="shared" si="113"/>
        <v>6</v>
      </c>
      <c r="N157" s="11">
        <f t="shared" si="113"/>
        <v>1</v>
      </c>
      <c r="O157" s="64">
        <f>SUM(D157+E157+F157+I157+K157+L157+M157)</f>
        <v>149</v>
      </c>
      <c r="P157" s="12"/>
      <c r="Q157" s="12" t="s">
        <v>224</v>
      </c>
      <c r="R157" s="45" t="s">
        <v>370</v>
      </c>
      <c r="S157" s="11" t="s">
        <v>371</v>
      </c>
      <c r="T157" s="13"/>
      <c r="U157" s="37"/>
      <c r="V157" s="13"/>
      <c r="W157" s="123"/>
      <c r="X157" s="13"/>
      <c r="Y157" s="37"/>
      <c r="Z157" s="13" t="s">
        <v>185</v>
      </c>
      <c r="AA157" s="14" t="s">
        <v>886</v>
      </c>
      <c r="AB157" s="13"/>
      <c r="AC157" s="13"/>
      <c r="AD157" s="11"/>
      <c r="AE157" s="87" t="s">
        <v>373</v>
      </c>
      <c r="AF157" s="88" t="s">
        <v>97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95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T157" s="45" t="s">
        <v>980</v>
      </c>
      <c r="DZ157" s="19"/>
      <c r="EX157" s="11"/>
      <c r="EY157" s="11"/>
    </row>
    <row r="158" spans="1:155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51"/>
      <c r="K158" s="50"/>
      <c r="L158" s="50"/>
      <c r="M158" s="50"/>
      <c r="N158" s="50"/>
      <c r="O158" s="48"/>
      <c r="P158" s="12"/>
      <c r="Q158" s="12"/>
      <c r="R158" s="45" t="s">
        <v>369</v>
      </c>
      <c r="S158" s="11" t="s">
        <v>150</v>
      </c>
      <c r="T158" s="13"/>
      <c r="U158" s="37"/>
      <c r="V158" s="13"/>
      <c r="W158" s="123"/>
      <c r="X158" s="13"/>
      <c r="Y158" s="37"/>
      <c r="Z158" s="13" t="s">
        <v>186</v>
      </c>
      <c r="AA158" s="14" t="s">
        <v>1226</v>
      </c>
      <c r="AB158" s="13"/>
      <c r="AC158" s="13"/>
      <c r="AD158" s="11"/>
      <c r="AE158" s="87" t="s">
        <v>375</v>
      </c>
      <c r="AF158" s="88" t="s">
        <v>386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95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11" t="s">
        <v>986</v>
      </c>
      <c r="DZ158" s="19"/>
      <c r="EO158" s="11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69" t="s">
        <v>366</v>
      </c>
      <c r="Q159" s="69" t="s">
        <v>366</v>
      </c>
      <c r="R159" s="45" t="s">
        <v>341</v>
      </c>
      <c r="S159" s="11" t="s">
        <v>158</v>
      </c>
      <c r="T159" s="13"/>
      <c r="U159" s="37"/>
      <c r="V159" s="13"/>
      <c r="W159" s="123"/>
      <c r="X159" s="13"/>
      <c r="Y159" s="37"/>
      <c r="Z159" s="13" t="s">
        <v>189</v>
      </c>
      <c r="AA159" s="14" t="s">
        <v>888</v>
      </c>
      <c r="AB159" s="13"/>
      <c r="AC159" s="13"/>
      <c r="AD159" s="11"/>
      <c r="AE159" s="87" t="s">
        <v>376</v>
      </c>
      <c r="AF159" s="88" t="s">
        <v>110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95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987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12"/>
      <c r="Q160" s="12"/>
      <c r="R160" s="45" t="s">
        <v>368</v>
      </c>
      <c r="S160" s="11" t="s">
        <v>161</v>
      </c>
      <c r="T160" s="13"/>
      <c r="U160" s="37"/>
      <c r="V160" s="13"/>
      <c r="W160" s="123"/>
      <c r="X160" s="13"/>
      <c r="Y160" s="37"/>
      <c r="Z160" s="13" t="s">
        <v>876</v>
      </c>
      <c r="AA160" s="14" t="s">
        <v>1227</v>
      </c>
      <c r="AB160" s="13"/>
      <c r="AC160" s="13"/>
      <c r="AD160" s="11"/>
      <c r="AE160" s="87" t="s">
        <v>379</v>
      </c>
      <c r="AF160" s="88" t="s">
        <v>387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95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988</v>
      </c>
      <c r="DZ160" s="19"/>
      <c r="EO160" s="11"/>
      <c r="EX160" s="11"/>
      <c r="EY160" s="11"/>
    </row>
    <row r="161" spans="15:130" x14ac:dyDescent="0.25">
      <c r="R161" s="45" t="s">
        <v>367</v>
      </c>
      <c r="S161" s="11" t="s">
        <v>166</v>
      </c>
      <c r="Z161" s="13" t="s">
        <v>887</v>
      </c>
      <c r="AA161" s="14" t="s">
        <v>1288</v>
      </c>
      <c r="AE161" s="87" t="s">
        <v>394</v>
      </c>
      <c r="AF161" s="88" t="s">
        <v>395</v>
      </c>
      <c r="CN161" s="19"/>
      <c r="CO161" s="19" t="str">
        <f t="shared" si="95"/>
        <v/>
      </c>
      <c r="DT161" s="11" t="s">
        <v>981</v>
      </c>
      <c r="DZ161" s="19"/>
    </row>
    <row r="162" spans="15:130" x14ac:dyDescent="0.25">
      <c r="R162" s="45" t="s">
        <v>365</v>
      </c>
      <c r="S162" s="11" t="s">
        <v>249</v>
      </c>
      <c r="Z162" s="223" t="s">
        <v>1228</v>
      </c>
      <c r="AA162" s="14" t="s">
        <v>1229</v>
      </c>
      <c r="AE162" s="87" t="s">
        <v>383</v>
      </c>
      <c r="AF162" s="88" t="s">
        <v>388</v>
      </c>
      <c r="CN162" s="19"/>
      <c r="CO162" s="19" t="str">
        <f t="shared" si="95"/>
        <v/>
      </c>
      <c r="DT162" s="11" t="s">
        <v>982</v>
      </c>
      <c r="DZ162" s="19"/>
    </row>
    <row r="163" spans="15:130" x14ac:dyDescent="0.25">
      <c r="AE163" s="91" t="s">
        <v>365</v>
      </c>
      <c r="AF163" s="89" t="s">
        <v>249</v>
      </c>
      <c r="CN163" s="19"/>
      <c r="CO163" s="19" t="str">
        <f t="shared" si="95"/>
        <v/>
      </c>
      <c r="DT163" s="11" t="s">
        <v>989</v>
      </c>
      <c r="DZ163" s="19"/>
    </row>
    <row r="164" spans="15:130" x14ac:dyDescent="0.25">
      <c r="AE164" s="80"/>
      <c r="DT164" s="11" t="s">
        <v>990</v>
      </c>
    </row>
    <row r="165" spans="15:130" x14ac:dyDescent="0.25">
      <c r="AE165" s="80" t="s">
        <v>408</v>
      </c>
      <c r="DT165" s="11" t="s">
        <v>991</v>
      </c>
    </row>
    <row r="166" spans="15:130" x14ac:dyDescent="0.25">
      <c r="O166" s="109"/>
      <c r="P166" s="110"/>
      <c r="Q166" s="111"/>
      <c r="R166" s="112"/>
      <c r="S166" s="113"/>
      <c r="AE166" s="80" t="s">
        <v>410</v>
      </c>
      <c r="DT166" s="11" t="s">
        <v>983</v>
      </c>
    </row>
    <row r="167" spans="15:130" x14ac:dyDescent="0.25">
      <c r="O167" s="109"/>
      <c r="P167" s="110"/>
      <c r="Q167" s="111"/>
      <c r="R167" s="112"/>
      <c r="S167" s="113"/>
      <c r="AE167" s="80" t="s">
        <v>409</v>
      </c>
      <c r="DT167" s="11" t="s">
        <v>984</v>
      </c>
    </row>
    <row r="168" spans="15:130" x14ac:dyDescent="0.25">
      <c r="O168" s="109"/>
      <c r="P168" s="110"/>
      <c r="Q168" s="111"/>
      <c r="R168" s="112"/>
      <c r="S168" s="113"/>
      <c r="AE168" s="80"/>
      <c r="DT168" s="11" t="s">
        <v>992</v>
      </c>
    </row>
    <row r="169" spans="15:130" x14ac:dyDescent="0.25">
      <c r="O169" s="114"/>
      <c r="P169" s="111"/>
      <c r="Q169" s="111"/>
      <c r="R169" s="112"/>
      <c r="S169" s="115"/>
      <c r="AE169" s="80" t="s">
        <v>411</v>
      </c>
      <c r="DT169" s="11" t="s">
        <v>985</v>
      </c>
    </row>
    <row r="170" spans="15:130" x14ac:dyDescent="0.25">
      <c r="AE170" s="80" t="s">
        <v>413</v>
      </c>
    </row>
    <row r="171" spans="15:130" x14ac:dyDescent="0.25">
      <c r="AE171" s="80" t="s">
        <v>412</v>
      </c>
      <c r="DU171" s="45" t="s">
        <v>993</v>
      </c>
    </row>
    <row r="172" spans="15:130" x14ac:dyDescent="0.25">
      <c r="AE172" s="80"/>
      <c r="DU172" s="11" t="s">
        <v>994</v>
      </c>
    </row>
    <row r="173" spans="15:130" x14ac:dyDescent="0.25">
      <c r="AE173" s="80"/>
      <c r="DU173" s="11" t="s">
        <v>995</v>
      </c>
    </row>
    <row r="174" spans="15:130" x14ac:dyDescent="0.25">
      <c r="AE174" s="80"/>
      <c r="DU174" s="11" t="s">
        <v>996</v>
      </c>
    </row>
    <row r="175" spans="15:130" x14ac:dyDescent="0.25">
      <c r="AE175" s="80"/>
      <c r="DU175" s="11" t="s">
        <v>997</v>
      </c>
    </row>
    <row r="176" spans="15:130" x14ac:dyDescent="0.25">
      <c r="AE176" s="80"/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  <c r="DX180" s="11" t="s">
        <v>998</v>
      </c>
    </row>
    <row r="181" spans="31:128" x14ac:dyDescent="0.25">
      <c r="AE181" s="80"/>
    </row>
    <row r="182" spans="31:128" x14ac:dyDescent="0.25">
      <c r="AE182" s="80"/>
    </row>
    <row r="183" spans="31:128" x14ac:dyDescent="0.25">
      <c r="AE183" s="80"/>
      <c r="DQ183" s="885" t="s">
        <v>78</v>
      </c>
      <c r="DR183" s="886"/>
      <c r="DS183" s="887"/>
      <c r="DT183" s="173" t="s">
        <v>950</v>
      </c>
    </row>
    <row r="184" spans="31:128" x14ac:dyDescent="0.25">
      <c r="AE184" s="80"/>
      <c r="DQ184" s="174" t="s">
        <v>76</v>
      </c>
      <c r="DR184" s="175" t="s">
        <v>77</v>
      </c>
      <c r="DS184" s="176" t="s">
        <v>701</v>
      </c>
      <c r="DT184" s="171"/>
    </row>
    <row r="185" spans="31:128" x14ac:dyDescent="0.25">
      <c r="AE185" s="80"/>
      <c r="DQ185" s="177">
        <v>101</v>
      </c>
      <c r="DR185" s="178" t="s">
        <v>713</v>
      </c>
      <c r="DS185" s="179">
        <v>2</v>
      </c>
      <c r="DT185" s="171"/>
    </row>
    <row r="186" spans="31:128" x14ac:dyDescent="0.25">
      <c r="AE186" s="80"/>
      <c r="DQ186" s="177">
        <v>102</v>
      </c>
      <c r="DR186" s="178" t="s">
        <v>714</v>
      </c>
      <c r="DS186" s="179">
        <v>3</v>
      </c>
      <c r="DT186" s="171"/>
    </row>
    <row r="187" spans="31:128" x14ac:dyDescent="0.25">
      <c r="AE187" s="80"/>
      <c r="DQ187" s="177">
        <v>103</v>
      </c>
      <c r="DR187" s="178" t="s">
        <v>715</v>
      </c>
      <c r="DS187" s="179">
        <v>4</v>
      </c>
      <c r="DT187" s="171"/>
    </row>
    <row r="188" spans="31:128" x14ac:dyDescent="0.25">
      <c r="AE188" s="80"/>
      <c r="DQ188" s="177">
        <v>104</v>
      </c>
      <c r="DR188" s="178" t="s">
        <v>1323</v>
      </c>
      <c r="DS188" s="179">
        <v>5</v>
      </c>
      <c r="DT188" s="171"/>
    </row>
    <row r="189" spans="31:128" x14ac:dyDescent="0.25">
      <c r="AE189" s="80"/>
      <c r="DQ189" s="177">
        <v>111</v>
      </c>
      <c r="DR189" s="178" t="s">
        <v>1324</v>
      </c>
      <c r="DS189" s="179">
        <v>4</v>
      </c>
      <c r="DT189" s="171" t="s">
        <v>953</v>
      </c>
    </row>
    <row r="190" spans="31:128" x14ac:dyDescent="0.25">
      <c r="AE190" s="80"/>
      <c r="DQ190" s="177">
        <v>112</v>
      </c>
      <c r="DR190" s="178" t="s">
        <v>1325</v>
      </c>
      <c r="DS190" s="179">
        <v>5</v>
      </c>
      <c r="DT190" s="171" t="s">
        <v>953</v>
      </c>
    </row>
    <row r="191" spans="31:128" x14ac:dyDescent="0.25">
      <c r="AE191" s="80"/>
      <c r="DQ191" s="177">
        <v>121</v>
      </c>
      <c r="DR191" s="178" t="s">
        <v>721</v>
      </c>
      <c r="DS191" s="179">
        <v>4</v>
      </c>
      <c r="DT191" s="171" t="s">
        <v>954</v>
      </c>
    </row>
    <row r="192" spans="31:128" x14ac:dyDescent="0.25">
      <c r="AE192" s="80"/>
      <c r="DQ192" s="177">
        <v>122</v>
      </c>
      <c r="DR192" s="178" t="s">
        <v>1326</v>
      </c>
      <c r="DS192" s="179">
        <v>5</v>
      </c>
      <c r="DT192" s="171" t="s">
        <v>954</v>
      </c>
    </row>
    <row r="193" spans="121:124" x14ac:dyDescent="0.25">
      <c r="DQ193" s="177">
        <v>123</v>
      </c>
      <c r="DR193" s="178" t="s">
        <v>1327</v>
      </c>
      <c r="DS193" s="179">
        <v>6</v>
      </c>
      <c r="DT193" s="171" t="s">
        <v>954</v>
      </c>
    </row>
    <row r="194" spans="121:124" x14ac:dyDescent="0.25">
      <c r="DQ194" s="177">
        <v>124</v>
      </c>
      <c r="DR194" s="178" t="s">
        <v>1328</v>
      </c>
      <c r="DS194" s="179">
        <v>7</v>
      </c>
      <c r="DT194" s="171" t="s">
        <v>954</v>
      </c>
    </row>
    <row r="195" spans="121:124" x14ac:dyDescent="0.25">
      <c r="DQ195" s="177">
        <v>131</v>
      </c>
      <c r="DR195" s="178" t="s">
        <v>1329</v>
      </c>
      <c r="DS195" s="179">
        <v>4</v>
      </c>
      <c r="DT195" s="171" t="s">
        <v>955</v>
      </c>
    </row>
    <row r="196" spans="121:124" x14ac:dyDescent="0.25">
      <c r="DQ196" s="177">
        <v>132</v>
      </c>
      <c r="DR196" s="178" t="s">
        <v>1330</v>
      </c>
      <c r="DS196" s="179">
        <v>5</v>
      </c>
      <c r="DT196" s="171" t="s">
        <v>955</v>
      </c>
    </row>
    <row r="197" spans="121:124" x14ac:dyDescent="0.25">
      <c r="DQ197" s="177">
        <v>133</v>
      </c>
      <c r="DR197" s="178" t="s">
        <v>1331</v>
      </c>
      <c r="DS197" s="179">
        <v>6</v>
      </c>
      <c r="DT197" s="171" t="s">
        <v>955</v>
      </c>
    </row>
    <row r="198" spans="121:124" x14ac:dyDescent="0.25">
      <c r="DQ198" s="177">
        <v>134</v>
      </c>
      <c r="DR198" s="178" t="s">
        <v>1332</v>
      </c>
      <c r="DS198" s="179">
        <v>7</v>
      </c>
      <c r="DT198" s="171" t="s">
        <v>955</v>
      </c>
    </row>
    <row r="199" spans="121:124" x14ac:dyDescent="0.25">
      <c r="DQ199" s="177">
        <v>138</v>
      </c>
      <c r="DR199" s="178" t="s">
        <v>1333</v>
      </c>
      <c r="DS199" s="179">
        <v>6</v>
      </c>
      <c r="DT199" s="171"/>
    </row>
    <row r="200" spans="121:124" x14ac:dyDescent="0.25">
      <c r="DQ200" s="177">
        <v>139</v>
      </c>
      <c r="DR200" s="178" t="s">
        <v>1334</v>
      </c>
      <c r="DS200" s="179">
        <v>7</v>
      </c>
      <c r="DT200" s="171"/>
    </row>
    <row r="201" spans="121:124" x14ac:dyDescent="0.25">
      <c r="DQ201" s="177">
        <v>141</v>
      </c>
      <c r="DR201" s="178" t="s">
        <v>1335</v>
      </c>
      <c r="DS201" s="179">
        <v>8</v>
      </c>
      <c r="DT201" s="171" t="s">
        <v>956</v>
      </c>
    </row>
    <row r="202" spans="121:124" x14ac:dyDescent="0.25">
      <c r="DQ202" s="177">
        <v>142</v>
      </c>
      <c r="DR202" s="178" t="s">
        <v>1336</v>
      </c>
      <c r="DS202" s="179">
        <v>9</v>
      </c>
      <c r="DT202" s="171" t="s">
        <v>956</v>
      </c>
    </row>
    <row r="203" spans="121:124" x14ac:dyDescent="0.25">
      <c r="DQ203" s="177">
        <v>143</v>
      </c>
      <c r="DR203" s="178" t="s">
        <v>1337</v>
      </c>
      <c r="DS203" s="179">
        <v>10</v>
      </c>
      <c r="DT203" s="171" t="s">
        <v>956</v>
      </c>
    </row>
    <row r="204" spans="121:124" x14ac:dyDescent="0.25">
      <c r="DQ204" s="177">
        <v>144</v>
      </c>
      <c r="DR204" s="178" t="s">
        <v>1338</v>
      </c>
      <c r="DS204" s="179">
        <v>11</v>
      </c>
      <c r="DT204" s="171" t="s">
        <v>956</v>
      </c>
    </row>
    <row r="205" spans="121:124" x14ac:dyDescent="0.25">
      <c r="DQ205" s="177">
        <v>150</v>
      </c>
      <c r="DR205" s="178" t="s">
        <v>1491</v>
      </c>
      <c r="DS205" s="179">
        <v>8</v>
      </c>
      <c r="DT205" s="171"/>
    </row>
    <row r="206" spans="121:124" x14ac:dyDescent="0.25">
      <c r="DQ206" s="177">
        <v>151</v>
      </c>
      <c r="DR206" s="178" t="s">
        <v>1492</v>
      </c>
      <c r="DS206" s="179">
        <v>9</v>
      </c>
      <c r="DT206" s="171"/>
    </row>
    <row r="207" spans="121:124" x14ac:dyDescent="0.25">
      <c r="DQ207" s="177">
        <v>152</v>
      </c>
      <c r="DR207" s="178" t="s">
        <v>1493</v>
      </c>
      <c r="DS207" s="179">
        <v>10</v>
      </c>
      <c r="DT207" s="171"/>
    </row>
    <row r="208" spans="121:124" x14ac:dyDescent="0.25">
      <c r="DQ208" s="177">
        <v>153</v>
      </c>
      <c r="DR208" s="178" t="s">
        <v>1494</v>
      </c>
      <c r="DS208" s="179">
        <v>11</v>
      </c>
      <c r="DT208" s="171"/>
    </row>
    <row r="209" spans="121:124" x14ac:dyDescent="0.25">
      <c r="DQ209" s="177">
        <v>154</v>
      </c>
      <c r="DR209" s="178" t="s">
        <v>1495</v>
      </c>
      <c r="DS209" s="179">
        <v>12</v>
      </c>
      <c r="DT209" s="171"/>
    </row>
    <row r="210" spans="121:124" x14ac:dyDescent="0.25">
      <c r="DQ210" s="177">
        <v>161</v>
      </c>
      <c r="DR210" s="178" t="s">
        <v>1339</v>
      </c>
      <c r="DS210" s="179">
        <v>8</v>
      </c>
      <c r="DT210" s="171" t="s">
        <v>957</v>
      </c>
    </row>
    <row r="211" spans="121:124" x14ac:dyDescent="0.25">
      <c r="DQ211" s="177">
        <v>162</v>
      </c>
      <c r="DR211" s="178" t="s">
        <v>1340</v>
      </c>
      <c r="DS211" s="179">
        <v>9</v>
      </c>
      <c r="DT211" s="171" t="s">
        <v>957</v>
      </c>
    </row>
    <row r="212" spans="121:124" x14ac:dyDescent="0.25">
      <c r="DQ212" s="177">
        <v>163</v>
      </c>
      <c r="DR212" s="178" t="s">
        <v>739</v>
      </c>
      <c r="DS212" s="179">
        <v>10</v>
      </c>
      <c r="DT212" s="171"/>
    </row>
    <row r="213" spans="121:124" x14ac:dyDescent="0.25">
      <c r="DQ213" s="177">
        <v>164</v>
      </c>
      <c r="DR213" s="178" t="s">
        <v>740</v>
      </c>
      <c r="DS213" s="179">
        <v>11</v>
      </c>
      <c r="DT213" s="171"/>
    </row>
    <row r="214" spans="121:124" x14ac:dyDescent="0.25">
      <c r="DQ214" s="177">
        <v>171</v>
      </c>
      <c r="DR214" s="178" t="s">
        <v>741</v>
      </c>
      <c r="DS214" s="179">
        <v>9</v>
      </c>
      <c r="DT214" s="171"/>
    </row>
    <row r="215" spans="121:124" x14ac:dyDescent="0.25">
      <c r="DQ215" s="177">
        <v>172</v>
      </c>
      <c r="DR215" s="178" t="s">
        <v>1341</v>
      </c>
      <c r="DS215" s="179">
        <v>10</v>
      </c>
      <c r="DT215" s="171"/>
    </row>
    <row r="216" spans="121:124" x14ac:dyDescent="0.25">
      <c r="DQ216" s="177">
        <v>173</v>
      </c>
      <c r="DR216" s="178" t="s">
        <v>1342</v>
      </c>
      <c r="DS216" s="179">
        <v>11</v>
      </c>
      <c r="DT216" s="171"/>
    </row>
    <row r="217" spans="121:124" x14ac:dyDescent="0.25">
      <c r="DQ217" s="177">
        <v>174</v>
      </c>
      <c r="DR217" s="178" t="s">
        <v>1343</v>
      </c>
      <c r="DS217" s="179">
        <v>12</v>
      </c>
      <c r="DT217" s="171"/>
    </row>
    <row r="218" spans="121:124" x14ac:dyDescent="0.25">
      <c r="DQ218" s="177">
        <v>181</v>
      </c>
      <c r="DR218" s="178" t="s">
        <v>745</v>
      </c>
      <c r="DS218" s="179">
        <v>10</v>
      </c>
      <c r="DT218" s="171"/>
    </row>
    <row r="219" spans="121:124" x14ac:dyDescent="0.25">
      <c r="DQ219" s="177">
        <v>183</v>
      </c>
      <c r="DR219" s="178" t="s">
        <v>746</v>
      </c>
      <c r="DS219" s="179">
        <v>12</v>
      </c>
      <c r="DT219" s="171"/>
    </row>
    <row r="220" spans="121:124" x14ac:dyDescent="0.25">
      <c r="DQ220" s="177">
        <v>191</v>
      </c>
      <c r="DR220" s="178" t="s">
        <v>1344</v>
      </c>
      <c r="DS220" s="179">
        <v>7</v>
      </c>
      <c r="DT220" s="171"/>
    </row>
    <row r="221" spans="121:124" x14ac:dyDescent="0.25">
      <c r="DQ221" s="177">
        <v>192</v>
      </c>
      <c r="DR221" s="178" t="s">
        <v>1345</v>
      </c>
      <c r="DS221" s="179">
        <v>8</v>
      </c>
      <c r="DT221" s="171"/>
    </row>
    <row r="222" spans="121:124" x14ac:dyDescent="0.25">
      <c r="DQ222" s="177">
        <v>193</v>
      </c>
      <c r="DR222" s="178" t="s">
        <v>1346</v>
      </c>
      <c r="DS222" s="179">
        <v>9</v>
      </c>
      <c r="DT222" s="171"/>
    </row>
    <row r="223" spans="121:124" x14ac:dyDescent="0.25">
      <c r="DQ223" s="177">
        <v>201</v>
      </c>
      <c r="DR223" s="178" t="s">
        <v>751</v>
      </c>
      <c r="DS223" s="179">
        <v>2</v>
      </c>
      <c r="DT223" s="171"/>
    </row>
    <row r="224" spans="121:124" x14ac:dyDescent="0.25">
      <c r="DQ224" s="177">
        <v>202</v>
      </c>
      <c r="DR224" s="178" t="s">
        <v>1347</v>
      </c>
      <c r="DS224" s="179">
        <v>3</v>
      </c>
      <c r="DT224" s="171"/>
    </row>
    <row r="225" spans="121:124" x14ac:dyDescent="0.25">
      <c r="DQ225" s="177">
        <v>211</v>
      </c>
      <c r="DR225" s="178" t="s">
        <v>1348</v>
      </c>
      <c r="DS225" s="179">
        <v>4</v>
      </c>
      <c r="DT225" s="171" t="s">
        <v>958</v>
      </c>
    </row>
    <row r="226" spans="121:124" x14ac:dyDescent="0.25">
      <c r="DQ226" s="177">
        <v>212</v>
      </c>
      <c r="DR226" s="178" t="s">
        <v>1349</v>
      </c>
      <c r="DS226" s="179">
        <v>5</v>
      </c>
      <c r="DT226" s="171" t="s">
        <v>958</v>
      </c>
    </row>
    <row r="227" spans="121:124" x14ac:dyDescent="0.25">
      <c r="DQ227" s="177">
        <v>213</v>
      </c>
      <c r="DR227" s="178" t="s">
        <v>1350</v>
      </c>
      <c r="DS227" s="179">
        <v>6</v>
      </c>
      <c r="DT227" s="171" t="s">
        <v>958</v>
      </c>
    </row>
    <row r="228" spans="121:124" x14ac:dyDescent="0.25">
      <c r="DQ228" s="177">
        <v>214</v>
      </c>
      <c r="DR228" s="178" t="s">
        <v>1351</v>
      </c>
      <c r="DS228" s="179">
        <v>7</v>
      </c>
      <c r="DT228" s="171" t="s">
        <v>958</v>
      </c>
    </row>
    <row r="229" spans="121:124" x14ac:dyDescent="0.25">
      <c r="DQ229" s="177">
        <v>221</v>
      </c>
      <c r="DR229" s="178" t="s">
        <v>1352</v>
      </c>
      <c r="DS229" s="179">
        <v>8</v>
      </c>
      <c r="DT229" s="171" t="s">
        <v>959</v>
      </c>
    </row>
    <row r="230" spans="121:124" x14ac:dyDescent="0.25">
      <c r="DQ230" s="177">
        <v>222</v>
      </c>
      <c r="DR230" s="178" t="s">
        <v>1353</v>
      </c>
      <c r="DS230" s="179">
        <v>9</v>
      </c>
      <c r="DT230" s="171" t="s">
        <v>959</v>
      </c>
    </row>
    <row r="231" spans="121:124" x14ac:dyDescent="0.25">
      <c r="DQ231" s="177">
        <v>223</v>
      </c>
      <c r="DR231" s="178" t="s">
        <v>1354</v>
      </c>
      <c r="DS231" s="179">
        <v>10</v>
      </c>
      <c r="DT231" s="171" t="s">
        <v>959</v>
      </c>
    </row>
    <row r="232" spans="121:124" x14ac:dyDescent="0.25">
      <c r="DQ232" s="177">
        <v>224</v>
      </c>
      <c r="DR232" s="178" t="s">
        <v>1355</v>
      </c>
      <c r="DS232" s="179">
        <v>11</v>
      </c>
      <c r="DT232" s="171" t="s">
        <v>959</v>
      </c>
    </row>
    <row r="233" spans="121:124" x14ac:dyDescent="0.25">
      <c r="DQ233" s="177">
        <v>241</v>
      </c>
      <c r="DR233" s="178" t="s">
        <v>1356</v>
      </c>
      <c r="DS233" s="179">
        <v>8</v>
      </c>
      <c r="DT233" s="171"/>
    </row>
    <row r="234" spans="121:124" x14ac:dyDescent="0.25">
      <c r="DQ234" s="177">
        <v>242</v>
      </c>
      <c r="DR234" s="178" t="s">
        <v>1357</v>
      </c>
      <c r="DS234" s="179">
        <v>9</v>
      </c>
      <c r="DT234" s="171"/>
    </row>
    <row r="235" spans="121:124" x14ac:dyDescent="0.25">
      <c r="DQ235" s="177">
        <v>243</v>
      </c>
      <c r="DR235" s="178" t="s">
        <v>1358</v>
      </c>
      <c r="DS235" s="179">
        <v>10</v>
      </c>
      <c r="DT235" s="171"/>
    </row>
    <row r="236" spans="121:124" x14ac:dyDescent="0.25">
      <c r="DQ236" s="177">
        <v>244</v>
      </c>
      <c r="DR236" s="178" t="s">
        <v>1359</v>
      </c>
      <c r="DS236" s="179">
        <v>11</v>
      </c>
      <c r="DT236" s="171"/>
    </row>
    <row r="237" spans="121:124" x14ac:dyDescent="0.25">
      <c r="DQ237" s="177">
        <v>250</v>
      </c>
      <c r="DR237" s="178" t="s">
        <v>764</v>
      </c>
      <c r="DS237" s="179">
        <v>8</v>
      </c>
      <c r="DT237" s="171"/>
    </row>
    <row r="238" spans="121:124" x14ac:dyDescent="0.25">
      <c r="DQ238" s="177">
        <v>251</v>
      </c>
      <c r="DR238" s="178" t="s">
        <v>1496</v>
      </c>
      <c r="DS238" s="179">
        <v>9</v>
      </c>
      <c r="DT238" s="171"/>
    </row>
    <row r="239" spans="121:124" x14ac:dyDescent="0.25">
      <c r="DQ239" s="177">
        <v>252</v>
      </c>
      <c r="DR239" s="178" t="s">
        <v>1497</v>
      </c>
      <c r="DS239" s="179">
        <v>10</v>
      </c>
      <c r="DT239" s="171"/>
    </row>
    <row r="240" spans="121:124" x14ac:dyDescent="0.25">
      <c r="DQ240" s="177">
        <v>253</v>
      </c>
      <c r="DR240" s="178" t="s">
        <v>1498</v>
      </c>
      <c r="DS240" s="179">
        <v>11</v>
      </c>
      <c r="DT240" s="171"/>
    </row>
    <row r="241" spans="121:124" x14ac:dyDescent="0.25">
      <c r="DQ241" s="177">
        <v>254</v>
      </c>
      <c r="DR241" s="178" t="s">
        <v>1499</v>
      </c>
      <c r="DS241" s="179">
        <v>12</v>
      </c>
      <c r="DT241" s="171"/>
    </row>
    <row r="242" spans="121:124" x14ac:dyDescent="0.25">
      <c r="DQ242" s="177">
        <v>351</v>
      </c>
      <c r="DR242" s="178" t="s">
        <v>1360</v>
      </c>
      <c r="DS242" s="179">
        <v>7</v>
      </c>
      <c r="DT242" s="171"/>
    </row>
    <row r="243" spans="121:124" x14ac:dyDescent="0.25">
      <c r="DQ243" s="177">
        <v>352</v>
      </c>
      <c r="DR243" s="178" t="s">
        <v>1361</v>
      </c>
      <c r="DS243" s="179">
        <v>8</v>
      </c>
      <c r="DT243" s="171"/>
    </row>
    <row r="244" spans="121:124" x14ac:dyDescent="0.25">
      <c r="DQ244" s="177">
        <v>353</v>
      </c>
      <c r="DR244" s="178" t="s">
        <v>1362</v>
      </c>
      <c r="DS244" s="179">
        <v>9</v>
      </c>
      <c r="DT244" s="171"/>
    </row>
    <row r="245" spans="121:124" x14ac:dyDescent="0.25">
      <c r="DQ245" s="177">
        <v>354</v>
      </c>
      <c r="DR245" s="178" t="s">
        <v>1363</v>
      </c>
      <c r="DS245" s="179">
        <v>10</v>
      </c>
      <c r="DT245" s="171"/>
    </row>
    <row r="246" spans="121:124" x14ac:dyDescent="0.25">
      <c r="DQ246" s="177">
        <v>355</v>
      </c>
      <c r="DR246" s="178" t="s">
        <v>1364</v>
      </c>
      <c r="DS246" s="179">
        <v>11</v>
      </c>
      <c r="DT246" s="171"/>
    </row>
    <row r="247" spans="121:124" x14ac:dyDescent="0.25">
      <c r="DQ247" s="177">
        <v>356</v>
      </c>
      <c r="DR247" s="178" t="s">
        <v>774</v>
      </c>
      <c r="DS247" s="179">
        <v>12</v>
      </c>
      <c r="DT247" s="171"/>
    </row>
    <row r="248" spans="121:124" x14ac:dyDescent="0.25">
      <c r="DQ248" s="177">
        <v>361</v>
      </c>
      <c r="DR248" s="178" t="s">
        <v>1365</v>
      </c>
      <c r="DS248" s="179">
        <v>6</v>
      </c>
      <c r="DT248" s="171"/>
    </row>
    <row r="249" spans="121:124" x14ac:dyDescent="0.25">
      <c r="DQ249" s="177">
        <v>362</v>
      </c>
      <c r="DR249" s="178" t="s">
        <v>1366</v>
      </c>
      <c r="DS249" s="179">
        <v>7</v>
      </c>
      <c r="DT249" s="171"/>
    </row>
    <row r="250" spans="121:124" x14ac:dyDescent="0.25">
      <c r="DQ250" s="177">
        <v>363</v>
      </c>
      <c r="DR250" s="178" t="s">
        <v>1367</v>
      </c>
      <c r="DS250" s="179">
        <v>8</v>
      </c>
      <c r="DT250" s="171"/>
    </row>
    <row r="251" spans="121:124" x14ac:dyDescent="0.25">
      <c r="DQ251" s="177">
        <v>364</v>
      </c>
      <c r="DR251" s="178" t="s">
        <v>1368</v>
      </c>
      <c r="DS251" s="179">
        <v>9</v>
      </c>
      <c r="DT251" s="171"/>
    </row>
    <row r="252" spans="121:124" x14ac:dyDescent="0.25">
      <c r="DQ252" s="177">
        <v>366</v>
      </c>
      <c r="DR252" s="178" t="s">
        <v>1369</v>
      </c>
      <c r="DS252" s="179">
        <v>8</v>
      </c>
      <c r="DT252" s="171"/>
    </row>
    <row r="253" spans="121:124" x14ac:dyDescent="0.25">
      <c r="DQ253" s="177">
        <v>367</v>
      </c>
      <c r="DR253" s="178" t="s">
        <v>1370</v>
      </c>
      <c r="DS253" s="179">
        <v>9</v>
      </c>
      <c r="DT253" s="171"/>
    </row>
    <row r="254" spans="121:124" x14ac:dyDescent="0.25">
      <c r="DQ254" s="177">
        <v>368</v>
      </c>
      <c r="DR254" s="178" t="s">
        <v>781</v>
      </c>
      <c r="DS254" s="179">
        <v>10</v>
      </c>
      <c r="DT254" s="171"/>
    </row>
    <row r="255" spans="121:124" x14ac:dyDescent="0.25">
      <c r="DQ255" s="177">
        <v>371</v>
      </c>
      <c r="DR255" s="178" t="s">
        <v>1371</v>
      </c>
      <c r="DS255" s="179">
        <v>7</v>
      </c>
      <c r="DT255" s="171"/>
    </row>
    <row r="256" spans="121:124" x14ac:dyDescent="0.25">
      <c r="DQ256" s="177">
        <v>372</v>
      </c>
      <c r="DR256" s="178" t="s">
        <v>1372</v>
      </c>
      <c r="DS256" s="179">
        <v>8</v>
      </c>
      <c r="DT256" s="171"/>
    </row>
    <row r="257" spans="121:124" x14ac:dyDescent="0.25">
      <c r="DQ257" s="177">
        <v>373</v>
      </c>
      <c r="DR257" s="178" t="s">
        <v>1373</v>
      </c>
      <c r="DS257" s="179">
        <v>9</v>
      </c>
      <c r="DT257" s="171"/>
    </row>
    <row r="258" spans="121:124" x14ac:dyDescent="0.25">
      <c r="DQ258" s="177">
        <v>374</v>
      </c>
      <c r="DR258" s="178" t="s">
        <v>1374</v>
      </c>
      <c r="DS258" s="179">
        <v>10</v>
      </c>
      <c r="DT258" s="171"/>
    </row>
    <row r="259" spans="121:124" x14ac:dyDescent="0.25">
      <c r="DQ259" s="177">
        <v>375</v>
      </c>
      <c r="DR259" s="178" t="s">
        <v>786</v>
      </c>
      <c r="DS259" s="179">
        <v>11</v>
      </c>
      <c r="DT259" s="171"/>
    </row>
    <row r="260" spans="121:124" x14ac:dyDescent="0.25">
      <c r="DQ260" s="177">
        <v>376</v>
      </c>
      <c r="DR260" s="178" t="s">
        <v>1375</v>
      </c>
      <c r="DS260" s="179">
        <v>8</v>
      </c>
      <c r="DT260" s="171"/>
    </row>
    <row r="261" spans="121:124" x14ac:dyDescent="0.25">
      <c r="DQ261" s="177">
        <v>377</v>
      </c>
      <c r="DR261" s="178" t="s">
        <v>1376</v>
      </c>
      <c r="DS261" s="179">
        <v>9</v>
      </c>
      <c r="DT261" s="171"/>
    </row>
    <row r="262" spans="121:124" x14ac:dyDescent="0.25">
      <c r="DQ262" s="177">
        <v>378</v>
      </c>
      <c r="DR262" s="178" t="s">
        <v>789</v>
      </c>
      <c r="DS262" s="179">
        <v>11</v>
      </c>
      <c r="DT262" s="171"/>
    </row>
    <row r="263" spans="121:124" x14ac:dyDescent="0.25">
      <c r="DQ263" s="177">
        <v>381</v>
      </c>
      <c r="DR263" s="178" t="s">
        <v>1493</v>
      </c>
      <c r="DS263" s="179">
        <v>10</v>
      </c>
      <c r="DT263" s="171"/>
    </row>
    <row r="264" spans="121:124" x14ac:dyDescent="0.25">
      <c r="DQ264" s="177">
        <v>382</v>
      </c>
      <c r="DR264" s="178" t="s">
        <v>1494</v>
      </c>
      <c r="DS264" s="179">
        <v>11</v>
      </c>
      <c r="DT264" s="171"/>
    </row>
    <row r="265" spans="121:124" x14ac:dyDescent="0.25">
      <c r="DQ265" s="177">
        <v>383</v>
      </c>
      <c r="DR265" s="178" t="s">
        <v>1495</v>
      </c>
      <c r="DS265" s="179">
        <v>12</v>
      </c>
      <c r="DT265" s="171"/>
    </row>
    <row r="266" spans="121:124" x14ac:dyDescent="0.25">
      <c r="DQ266" s="177">
        <v>410</v>
      </c>
      <c r="DR266" s="178" t="s">
        <v>1377</v>
      </c>
      <c r="DS266" s="179">
        <v>5</v>
      </c>
      <c r="DT266" s="171"/>
    </row>
    <row r="267" spans="121:124" x14ac:dyDescent="0.25">
      <c r="DQ267" s="177">
        <v>411</v>
      </c>
      <c r="DR267" s="178" t="s">
        <v>1378</v>
      </c>
      <c r="DS267" s="179">
        <v>6</v>
      </c>
      <c r="DT267" s="171" t="s">
        <v>961</v>
      </c>
    </row>
    <row r="268" spans="121:124" x14ac:dyDescent="0.25">
      <c r="DQ268" s="177">
        <v>412</v>
      </c>
      <c r="DR268" s="178" t="s">
        <v>1379</v>
      </c>
      <c r="DS268" s="179">
        <v>7</v>
      </c>
      <c r="DT268" s="171" t="s">
        <v>961</v>
      </c>
    </row>
    <row r="269" spans="121:124" x14ac:dyDescent="0.25">
      <c r="DQ269" s="177">
        <v>413</v>
      </c>
      <c r="DR269" s="178" t="s">
        <v>793</v>
      </c>
      <c r="DS269" s="179">
        <v>8</v>
      </c>
      <c r="DT269" s="171" t="s">
        <v>961</v>
      </c>
    </row>
    <row r="270" spans="121:124" x14ac:dyDescent="0.25">
      <c r="DQ270" s="177">
        <v>420</v>
      </c>
      <c r="DR270" s="178" t="s">
        <v>794</v>
      </c>
      <c r="DS270" s="179">
        <v>4</v>
      </c>
      <c r="DT270" s="171" t="s">
        <v>960</v>
      </c>
    </row>
    <row r="271" spans="121:124" x14ac:dyDescent="0.25">
      <c r="DQ271" s="177">
        <v>421</v>
      </c>
      <c r="DR271" s="178" t="s">
        <v>1380</v>
      </c>
      <c r="DS271" s="179">
        <v>5</v>
      </c>
      <c r="DT271" s="171" t="s">
        <v>960</v>
      </c>
    </row>
    <row r="272" spans="121:124" x14ac:dyDescent="0.25">
      <c r="DQ272" s="177">
        <v>422</v>
      </c>
      <c r="DR272" s="178" t="s">
        <v>1381</v>
      </c>
      <c r="DS272" s="179">
        <v>6</v>
      </c>
      <c r="DT272" s="171" t="s">
        <v>960</v>
      </c>
    </row>
    <row r="273" spans="121:124" x14ac:dyDescent="0.25">
      <c r="DQ273" s="177">
        <v>423</v>
      </c>
      <c r="DR273" s="178" t="s">
        <v>1382</v>
      </c>
      <c r="DS273" s="179">
        <v>7</v>
      </c>
      <c r="DT273" s="171" t="s">
        <v>960</v>
      </c>
    </row>
    <row r="274" spans="121:124" x14ac:dyDescent="0.25">
      <c r="DQ274" s="177">
        <v>424</v>
      </c>
      <c r="DR274" s="178" t="s">
        <v>1383</v>
      </c>
      <c r="DS274" s="179">
        <v>8</v>
      </c>
      <c r="DT274" s="171" t="s">
        <v>960</v>
      </c>
    </row>
    <row r="275" spans="121:124" x14ac:dyDescent="0.25">
      <c r="DQ275" s="177">
        <v>430</v>
      </c>
      <c r="DR275" s="178" t="s">
        <v>1384</v>
      </c>
      <c r="DS275" s="179">
        <v>6</v>
      </c>
      <c r="DT275" s="171"/>
    </row>
    <row r="276" spans="121:124" x14ac:dyDescent="0.25">
      <c r="DQ276" s="177">
        <v>431</v>
      </c>
      <c r="DR276" s="178" t="s">
        <v>1385</v>
      </c>
      <c r="DS276" s="179">
        <v>7</v>
      </c>
      <c r="DT276" s="171"/>
    </row>
    <row r="277" spans="121:124" x14ac:dyDescent="0.25">
      <c r="DQ277" s="177">
        <v>432</v>
      </c>
      <c r="DR277" s="178" t="s">
        <v>1386</v>
      </c>
      <c r="DS277" s="179">
        <v>8</v>
      </c>
      <c r="DT277" s="171"/>
    </row>
    <row r="278" spans="121:124" x14ac:dyDescent="0.25">
      <c r="DQ278" s="177">
        <v>433</v>
      </c>
      <c r="DR278" s="178" t="s">
        <v>1387</v>
      </c>
      <c r="DS278" s="179">
        <v>9</v>
      </c>
      <c r="DT278" s="171"/>
    </row>
    <row r="279" spans="121:124" x14ac:dyDescent="0.25">
      <c r="DQ279" s="177">
        <v>434</v>
      </c>
      <c r="DR279" s="178" t="s">
        <v>803</v>
      </c>
      <c r="DS279" s="179">
        <v>10</v>
      </c>
      <c r="DT279" s="171"/>
    </row>
    <row r="280" spans="121:124" x14ac:dyDescent="0.25">
      <c r="DQ280" s="177">
        <v>441</v>
      </c>
      <c r="DR280" s="178" t="s">
        <v>1388</v>
      </c>
      <c r="DS280" s="179">
        <v>7</v>
      </c>
      <c r="DT280" s="171" t="s">
        <v>962</v>
      </c>
    </row>
    <row r="281" spans="121:124" x14ac:dyDescent="0.25">
      <c r="DQ281" s="177">
        <v>442</v>
      </c>
      <c r="DR281" s="178" t="s">
        <v>1389</v>
      </c>
      <c r="DS281" s="179">
        <v>8</v>
      </c>
      <c r="DT281" s="171" t="s">
        <v>962</v>
      </c>
    </row>
    <row r="282" spans="121:124" x14ac:dyDescent="0.25">
      <c r="DQ282" s="177">
        <v>443</v>
      </c>
      <c r="DR282" s="178" t="s">
        <v>1390</v>
      </c>
      <c r="DS282" s="179">
        <v>9</v>
      </c>
      <c r="DT282" s="171" t="s">
        <v>962</v>
      </c>
    </row>
    <row r="283" spans="121:124" x14ac:dyDescent="0.25">
      <c r="DQ283" s="177">
        <v>444</v>
      </c>
      <c r="DR283" s="178" t="s">
        <v>807</v>
      </c>
      <c r="DS283" s="179">
        <v>10</v>
      </c>
      <c r="DT283" s="171" t="s">
        <v>962</v>
      </c>
    </row>
    <row r="284" spans="121:124" x14ac:dyDescent="0.25">
      <c r="DQ284" s="177">
        <v>451</v>
      </c>
      <c r="DR284" s="178" t="s">
        <v>1391</v>
      </c>
      <c r="DS284" s="179">
        <v>7</v>
      </c>
      <c r="DT284" s="171"/>
    </row>
    <row r="285" spans="121:124" x14ac:dyDescent="0.25">
      <c r="DQ285" s="177">
        <v>452</v>
      </c>
      <c r="DR285" s="178" t="s">
        <v>1392</v>
      </c>
      <c r="DS285" s="179">
        <v>8</v>
      </c>
      <c r="DT285" s="171"/>
    </row>
    <row r="286" spans="121:124" x14ac:dyDescent="0.25">
      <c r="DQ286" s="177">
        <v>453</v>
      </c>
      <c r="DR286" s="178" t="s">
        <v>1393</v>
      </c>
      <c r="DS286" s="179">
        <v>9</v>
      </c>
      <c r="DT286" s="171"/>
    </row>
    <row r="287" spans="121:124" x14ac:dyDescent="0.25">
      <c r="DQ287" s="177">
        <v>454</v>
      </c>
      <c r="DR287" s="178" t="s">
        <v>811</v>
      </c>
      <c r="DS287" s="179">
        <v>10</v>
      </c>
      <c r="DT287" s="171"/>
    </row>
    <row r="288" spans="121:124" x14ac:dyDescent="0.25">
      <c r="DQ288" s="177">
        <v>460</v>
      </c>
      <c r="DR288" s="178" t="s">
        <v>812</v>
      </c>
      <c r="DS288" s="179">
        <v>6</v>
      </c>
      <c r="DT288" s="171"/>
    </row>
    <row r="289" spans="121:124" x14ac:dyDescent="0.25">
      <c r="DQ289" s="177">
        <v>461</v>
      </c>
      <c r="DR289" s="178" t="s">
        <v>1394</v>
      </c>
      <c r="DS289" s="179">
        <v>7</v>
      </c>
      <c r="DT289" s="171"/>
    </row>
    <row r="290" spans="121:124" x14ac:dyDescent="0.25">
      <c r="DQ290" s="177">
        <v>462</v>
      </c>
      <c r="DR290" s="178" t="s">
        <v>1395</v>
      </c>
      <c r="DS290" s="179">
        <v>8</v>
      </c>
      <c r="DT290" s="171"/>
    </row>
    <row r="291" spans="121:124" x14ac:dyDescent="0.25">
      <c r="DQ291" s="177">
        <v>463</v>
      </c>
      <c r="DR291" s="178" t="s">
        <v>1396</v>
      </c>
      <c r="DS291" s="179">
        <v>9</v>
      </c>
      <c r="DT291" s="171"/>
    </row>
    <row r="292" spans="121:124" x14ac:dyDescent="0.25">
      <c r="DQ292" s="177">
        <v>464</v>
      </c>
      <c r="DR292" s="178" t="s">
        <v>816</v>
      </c>
      <c r="DS292" s="179">
        <v>10</v>
      </c>
      <c r="DT292" s="171"/>
    </row>
    <row r="293" spans="121:124" x14ac:dyDescent="0.25">
      <c r="DQ293" s="177">
        <v>490</v>
      </c>
      <c r="DR293" s="178" t="s">
        <v>1491</v>
      </c>
      <c r="DS293" s="179">
        <v>8</v>
      </c>
      <c r="DT293" s="171"/>
    </row>
    <row r="294" spans="121:124" x14ac:dyDescent="0.25">
      <c r="DQ294" s="177">
        <v>491</v>
      </c>
      <c r="DR294" s="178" t="s">
        <v>1492</v>
      </c>
      <c r="DS294" s="179">
        <v>9</v>
      </c>
      <c r="DT294" s="171"/>
    </row>
    <row r="295" spans="121:124" x14ac:dyDescent="0.25">
      <c r="DQ295" s="177">
        <v>492</v>
      </c>
      <c r="DR295" s="178" t="s">
        <v>1493</v>
      </c>
      <c r="DS295" s="179">
        <v>10</v>
      </c>
      <c r="DT295" s="171"/>
    </row>
    <row r="296" spans="121:124" x14ac:dyDescent="0.25">
      <c r="DQ296" s="177">
        <v>493</v>
      </c>
      <c r="DR296" s="178" t="s">
        <v>1494</v>
      </c>
      <c r="DS296" s="179">
        <v>11</v>
      </c>
      <c r="DT296" s="171"/>
    </row>
    <row r="297" spans="121:124" x14ac:dyDescent="0.25">
      <c r="DQ297" s="177">
        <v>494</v>
      </c>
      <c r="DR297" s="178" t="s">
        <v>1495</v>
      </c>
      <c r="DS297" s="179">
        <v>12</v>
      </c>
      <c r="DT297" s="171"/>
    </row>
    <row r="298" spans="121:124" x14ac:dyDescent="0.25">
      <c r="DQ298" s="177">
        <v>501</v>
      </c>
      <c r="DR298" s="178" t="s">
        <v>818</v>
      </c>
      <c r="DS298" s="179">
        <v>1</v>
      </c>
      <c r="DT298" s="171"/>
    </row>
    <row r="299" spans="121:124" x14ac:dyDescent="0.25">
      <c r="DQ299" s="177">
        <v>502</v>
      </c>
      <c r="DR299" s="178" t="s">
        <v>819</v>
      </c>
      <c r="DS299" s="179">
        <v>2</v>
      </c>
      <c r="DT299" s="171"/>
    </row>
    <row r="300" spans="121:124" x14ac:dyDescent="0.25">
      <c r="DQ300" s="177">
        <v>504</v>
      </c>
      <c r="DR300" s="178" t="s">
        <v>821</v>
      </c>
      <c r="DS300" s="179">
        <v>4</v>
      </c>
      <c r="DT300" s="171"/>
    </row>
    <row r="301" spans="121:124" x14ac:dyDescent="0.25">
      <c r="DQ301" s="177">
        <v>506</v>
      </c>
      <c r="DR301" s="178" t="s">
        <v>1397</v>
      </c>
      <c r="DS301" s="179">
        <v>3</v>
      </c>
      <c r="DT301" s="171"/>
    </row>
    <row r="302" spans="121:124" x14ac:dyDescent="0.25">
      <c r="DQ302" s="177">
        <v>507</v>
      </c>
      <c r="DR302" s="178" t="s">
        <v>1398</v>
      </c>
      <c r="DS302" s="179">
        <v>4</v>
      </c>
      <c r="DT302" s="171"/>
    </row>
    <row r="303" spans="121:124" x14ac:dyDescent="0.25">
      <c r="DQ303" s="177">
        <v>503</v>
      </c>
      <c r="DR303" s="178" t="s">
        <v>820</v>
      </c>
      <c r="DS303" s="179">
        <v>3</v>
      </c>
      <c r="DT303" s="171"/>
    </row>
    <row r="304" spans="121:124" x14ac:dyDescent="0.25">
      <c r="DQ304" s="177">
        <v>508</v>
      </c>
      <c r="DR304" s="178" t="s">
        <v>1399</v>
      </c>
      <c r="DS304" s="179">
        <v>5</v>
      </c>
      <c r="DT304" s="171"/>
    </row>
    <row r="305" spans="121:124" x14ac:dyDescent="0.25">
      <c r="DQ305" s="177">
        <v>509</v>
      </c>
      <c r="DR305" s="178" t="s">
        <v>1400</v>
      </c>
      <c r="DS305" s="179">
        <v>6</v>
      </c>
      <c r="DT305" s="171"/>
    </row>
    <row r="306" spans="121:124" x14ac:dyDescent="0.25">
      <c r="DQ306" s="177">
        <v>511</v>
      </c>
      <c r="DR306" s="178" t="s">
        <v>1401</v>
      </c>
      <c r="DS306" s="179">
        <v>4</v>
      </c>
      <c r="DT306" s="171"/>
    </row>
    <row r="307" spans="121:124" x14ac:dyDescent="0.25">
      <c r="DQ307" s="177">
        <v>512</v>
      </c>
      <c r="DR307" s="178" t="s">
        <v>1402</v>
      </c>
      <c r="DS307" s="179">
        <v>5</v>
      </c>
      <c r="DT307" s="171"/>
    </row>
    <row r="308" spans="121:124" x14ac:dyDescent="0.25">
      <c r="DQ308" s="177">
        <v>513</v>
      </c>
      <c r="DR308" s="178" t="s">
        <v>1403</v>
      </c>
      <c r="DS308" s="179">
        <v>6</v>
      </c>
      <c r="DT308" s="171"/>
    </row>
    <row r="309" spans="121:124" x14ac:dyDescent="0.25">
      <c r="DQ309" s="177">
        <v>514</v>
      </c>
      <c r="DR309" s="178" t="s">
        <v>1404</v>
      </c>
      <c r="DS309" s="179">
        <v>7</v>
      </c>
      <c r="DT309" s="171"/>
    </row>
    <row r="310" spans="121:124" x14ac:dyDescent="0.25">
      <c r="DQ310" s="177">
        <v>516</v>
      </c>
      <c r="DR310" s="178" t="s">
        <v>1405</v>
      </c>
      <c r="DS310" s="179">
        <v>4</v>
      </c>
      <c r="DT310" s="171"/>
    </row>
    <row r="311" spans="121:124" x14ac:dyDescent="0.25">
      <c r="DQ311" s="177">
        <v>517</v>
      </c>
      <c r="DR311" s="178" t="s">
        <v>1406</v>
      </c>
      <c r="DS311" s="179">
        <v>5</v>
      </c>
      <c r="DT311" s="171"/>
    </row>
    <row r="312" spans="121:124" x14ac:dyDescent="0.25">
      <c r="DQ312" s="177">
        <v>518</v>
      </c>
      <c r="DR312" s="178" t="s">
        <v>1407</v>
      </c>
      <c r="DS312" s="179">
        <v>6</v>
      </c>
      <c r="DT312" s="171"/>
    </row>
    <row r="313" spans="121:124" x14ac:dyDescent="0.25">
      <c r="DQ313" s="177">
        <v>521</v>
      </c>
      <c r="DR313" s="178" t="s">
        <v>1408</v>
      </c>
      <c r="DS313" s="179">
        <v>4</v>
      </c>
      <c r="DT313" s="171"/>
    </row>
    <row r="314" spans="121:124" x14ac:dyDescent="0.25">
      <c r="DQ314" s="177">
        <v>522</v>
      </c>
      <c r="DR314" s="178" t="s">
        <v>1409</v>
      </c>
      <c r="DS314" s="179">
        <v>5</v>
      </c>
      <c r="DT314" s="171"/>
    </row>
    <row r="315" spans="121:124" x14ac:dyDescent="0.25">
      <c r="DQ315" s="177">
        <v>523</v>
      </c>
      <c r="DR315" s="178" t="s">
        <v>1410</v>
      </c>
      <c r="DS315" s="179">
        <v>6</v>
      </c>
      <c r="DT315" s="171"/>
    </row>
    <row r="316" spans="121:124" x14ac:dyDescent="0.25">
      <c r="DQ316" s="177">
        <v>524</v>
      </c>
      <c r="DR316" s="178" t="s">
        <v>1411</v>
      </c>
      <c r="DS316" s="179">
        <v>7</v>
      </c>
      <c r="DT316" s="171"/>
    </row>
    <row r="317" spans="121:124" x14ac:dyDescent="0.25">
      <c r="DQ317" s="177">
        <v>531</v>
      </c>
      <c r="DR317" s="178" t="s">
        <v>1412</v>
      </c>
      <c r="DS317" s="179">
        <v>5</v>
      </c>
      <c r="DT317" s="171"/>
    </row>
    <row r="318" spans="121:124" x14ac:dyDescent="0.25">
      <c r="DQ318" s="177">
        <v>532</v>
      </c>
      <c r="DR318" s="178" t="s">
        <v>1413</v>
      </c>
      <c r="DS318" s="179">
        <v>6</v>
      </c>
      <c r="DT318" s="171"/>
    </row>
    <row r="319" spans="121:124" x14ac:dyDescent="0.25">
      <c r="DQ319" s="177">
        <v>533</v>
      </c>
      <c r="DR319" s="178" t="s">
        <v>1414</v>
      </c>
      <c r="DS319" s="179">
        <v>6</v>
      </c>
      <c r="DT319" s="171"/>
    </row>
    <row r="320" spans="121:124" x14ac:dyDescent="0.25">
      <c r="DQ320" s="177">
        <v>534</v>
      </c>
      <c r="DR320" s="178" t="s">
        <v>1415</v>
      </c>
      <c r="DS320" s="179">
        <v>7</v>
      </c>
      <c r="DT320" s="171"/>
    </row>
    <row r="321" spans="121:124" x14ac:dyDescent="0.25">
      <c r="DQ321" s="177">
        <v>541</v>
      </c>
      <c r="DR321" s="178" t="s">
        <v>1416</v>
      </c>
      <c r="DS321" s="179">
        <v>6</v>
      </c>
      <c r="DT321" s="171"/>
    </row>
    <row r="322" spans="121:124" x14ac:dyDescent="0.25">
      <c r="DQ322" s="177">
        <v>542</v>
      </c>
      <c r="DR322" s="178" t="s">
        <v>1417</v>
      </c>
      <c r="DS322" s="179">
        <v>7</v>
      </c>
      <c r="DT322" s="171" t="s">
        <v>967</v>
      </c>
    </row>
    <row r="323" spans="121:124" x14ac:dyDescent="0.25">
      <c r="DQ323" s="177">
        <v>543</v>
      </c>
      <c r="DR323" s="178" t="s">
        <v>1418</v>
      </c>
      <c r="DS323" s="179">
        <v>8</v>
      </c>
      <c r="DT323" s="171"/>
    </row>
    <row r="324" spans="121:124" x14ac:dyDescent="0.25">
      <c r="DQ324" s="177">
        <v>544</v>
      </c>
      <c r="DR324" s="178" t="s">
        <v>1419</v>
      </c>
      <c r="DS324" s="179">
        <v>9</v>
      </c>
      <c r="DT324" s="171"/>
    </row>
    <row r="325" spans="121:124" x14ac:dyDescent="0.25">
      <c r="DQ325" s="177">
        <v>545</v>
      </c>
      <c r="DR325" s="178" t="s">
        <v>1420</v>
      </c>
      <c r="DS325" s="179">
        <v>10</v>
      </c>
      <c r="DT325" s="171"/>
    </row>
    <row r="326" spans="121:124" x14ac:dyDescent="0.25">
      <c r="DQ326" s="177">
        <v>550</v>
      </c>
      <c r="DR326" s="178" t="s">
        <v>846</v>
      </c>
      <c r="DS326" s="179">
        <v>7</v>
      </c>
      <c r="DT326" s="171"/>
    </row>
    <row r="327" spans="121:124" x14ac:dyDescent="0.25">
      <c r="DQ327" s="177">
        <v>551</v>
      </c>
      <c r="DR327" s="178" t="s">
        <v>1491</v>
      </c>
      <c r="DS327" s="179">
        <v>8</v>
      </c>
      <c r="DT327" s="171"/>
    </row>
    <row r="328" spans="121:124" x14ac:dyDescent="0.25">
      <c r="DQ328" s="177">
        <v>552</v>
      </c>
      <c r="DR328" s="178" t="s">
        <v>1492</v>
      </c>
      <c r="DS328" s="179">
        <v>9</v>
      </c>
      <c r="DT328" s="171"/>
    </row>
    <row r="329" spans="121:124" x14ac:dyDescent="0.25">
      <c r="DQ329" s="177">
        <v>553</v>
      </c>
      <c r="DR329" s="178" t="s">
        <v>1493</v>
      </c>
      <c r="DS329" s="179">
        <v>10</v>
      </c>
      <c r="DT329" s="171"/>
    </row>
    <row r="330" spans="121:124" x14ac:dyDescent="0.25">
      <c r="DQ330" s="177">
        <v>554</v>
      </c>
      <c r="DR330" s="178" t="s">
        <v>1494</v>
      </c>
      <c r="DS330" s="179">
        <v>11</v>
      </c>
      <c r="DT330" s="171"/>
    </row>
    <row r="331" spans="121:124" x14ac:dyDescent="0.25">
      <c r="DQ331" s="177">
        <v>555</v>
      </c>
      <c r="DR331" s="180" t="s">
        <v>1495</v>
      </c>
      <c r="DS331" s="179">
        <v>12</v>
      </c>
      <c r="DT331" s="171"/>
    </row>
    <row r="332" spans="121:124" x14ac:dyDescent="0.25">
      <c r="DQ332" s="177">
        <v>561</v>
      </c>
      <c r="DR332" s="178" t="s">
        <v>847</v>
      </c>
      <c r="DS332" s="179">
        <v>3</v>
      </c>
      <c r="DT332" s="171"/>
    </row>
    <row r="333" spans="121:124" x14ac:dyDescent="0.25">
      <c r="DQ333" s="177">
        <v>562</v>
      </c>
      <c r="DR333" s="178" t="s">
        <v>1421</v>
      </c>
      <c r="DS333" s="179">
        <v>4</v>
      </c>
      <c r="DT333" s="171"/>
    </row>
    <row r="334" spans="121:124" x14ac:dyDescent="0.25">
      <c r="DQ334" s="177">
        <v>563</v>
      </c>
      <c r="DR334" s="178" t="s">
        <v>1422</v>
      </c>
      <c r="DS334" s="179">
        <v>5</v>
      </c>
      <c r="DT334" s="171"/>
    </row>
    <row r="335" spans="121:124" x14ac:dyDescent="0.25">
      <c r="DQ335" s="177">
        <v>564</v>
      </c>
      <c r="DR335" s="178" t="s">
        <v>1423</v>
      </c>
      <c r="DS335" s="179">
        <v>6</v>
      </c>
      <c r="DT335" s="171"/>
    </row>
    <row r="336" spans="121:124" x14ac:dyDescent="0.25">
      <c r="DQ336" s="177">
        <v>565</v>
      </c>
      <c r="DR336" s="178" t="s">
        <v>1424</v>
      </c>
      <c r="DS336" s="179">
        <v>7</v>
      </c>
      <c r="DT336" s="171"/>
    </row>
    <row r="337" spans="121:124" x14ac:dyDescent="0.25">
      <c r="DQ337" s="177">
        <v>566</v>
      </c>
      <c r="DR337" s="178" t="s">
        <v>1425</v>
      </c>
      <c r="DS337" s="179">
        <v>8</v>
      </c>
      <c r="DT337" s="171"/>
    </row>
    <row r="338" spans="121:124" x14ac:dyDescent="0.25">
      <c r="DQ338" s="177">
        <v>571</v>
      </c>
      <c r="DR338" s="178" t="s">
        <v>1</v>
      </c>
      <c r="DS338" s="179">
        <v>3</v>
      </c>
      <c r="DT338" s="171"/>
    </row>
    <row r="339" spans="121:124" x14ac:dyDescent="0.25">
      <c r="DQ339" s="177">
        <v>572</v>
      </c>
      <c r="DR339" s="178" t="s">
        <v>1426</v>
      </c>
      <c r="DS339" s="179">
        <v>4</v>
      </c>
      <c r="DT339" s="171"/>
    </row>
    <row r="340" spans="121:124" x14ac:dyDescent="0.25">
      <c r="DQ340" s="177">
        <v>573</v>
      </c>
      <c r="DR340" s="178" t="s">
        <v>1427</v>
      </c>
      <c r="DS340" s="179">
        <v>5</v>
      </c>
      <c r="DT340" s="171"/>
    </row>
    <row r="341" spans="121:124" x14ac:dyDescent="0.25">
      <c r="DQ341" s="177">
        <v>574</v>
      </c>
      <c r="DR341" s="178" t="s">
        <v>1428</v>
      </c>
      <c r="DS341" s="179">
        <v>6</v>
      </c>
      <c r="DT341" s="171"/>
    </row>
    <row r="342" spans="121:124" x14ac:dyDescent="0.25">
      <c r="DQ342" s="177">
        <v>575</v>
      </c>
      <c r="DR342" s="178" t="s">
        <v>1429</v>
      </c>
      <c r="DS342" s="179">
        <v>7</v>
      </c>
      <c r="DT342" s="171"/>
    </row>
    <row r="343" spans="121:124" x14ac:dyDescent="0.25">
      <c r="DQ343" s="177">
        <v>576</v>
      </c>
      <c r="DR343" s="178" t="s">
        <v>6</v>
      </c>
      <c r="DS343" s="179">
        <v>8</v>
      </c>
      <c r="DT343" s="171"/>
    </row>
    <row r="344" spans="121:124" x14ac:dyDescent="0.25">
      <c r="DQ344" s="177">
        <v>577</v>
      </c>
      <c r="DR344" s="178" t="s">
        <v>7</v>
      </c>
      <c r="DS344" s="181"/>
      <c r="DT344" s="171"/>
    </row>
    <row r="345" spans="121:124" x14ac:dyDescent="0.25">
      <c r="DQ345" s="177">
        <v>578</v>
      </c>
      <c r="DR345" s="178" t="s">
        <v>8</v>
      </c>
      <c r="DS345" s="179">
        <v>7</v>
      </c>
      <c r="DT345" s="171"/>
    </row>
    <row r="346" spans="121:124" x14ac:dyDescent="0.25">
      <c r="DQ346" s="177">
        <v>580</v>
      </c>
      <c r="DR346" s="178" t="s">
        <v>9</v>
      </c>
      <c r="DS346" s="179">
        <v>2</v>
      </c>
      <c r="DT346" s="171"/>
    </row>
    <row r="347" spans="121:124" x14ac:dyDescent="0.25">
      <c r="DQ347" s="177">
        <v>581</v>
      </c>
      <c r="DR347" s="178" t="s">
        <v>10</v>
      </c>
      <c r="DS347" s="179">
        <v>3</v>
      </c>
      <c r="DT347" s="171"/>
    </row>
    <row r="348" spans="121:124" x14ac:dyDescent="0.25">
      <c r="DQ348" s="177">
        <v>582</v>
      </c>
      <c r="DR348" s="178" t="s">
        <v>11</v>
      </c>
      <c r="DS348" s="179">
        <v>4</v>
      </c>
      <c r="DT348" s="171"/>
    </row>
    <row r="349" spans="121:124" x14ac:dyDescent="0.25">
      <c r="DQ349" s="177">
        <v>583</v>
      </c>
      <c r="DR349" s="178" t="s">
        <v>12</v>
      </c>
      <c r="DS349" s="179">
        <v>4</v>
      </c>
      <c r="DT349" s="171"/>
    </row>
    <row r="350" spans="121:124" x14ac:dyDescent="0.25">
      <c r="DQ350" s="177">
        <v>584</v>
      </c>
      <c r="DR350" s="178" t="s">
        <v>13</v>
      </c>
      <c r="DS350" s="179">
        <v>5</v>
      </c>
      <c r="DT350" s="171"/>
    </row>
    <row r="351" spans="121:124" x14ac:dyDescent="0.25">
      <c r="DQ351" s="177">
        <v>585</v>
      </c>
      <c r="DR351" s="178" t="s">
        <v>14</v>
      </c>
      <c r="DS351" s="179">
        <v>6</v>
      </c>
      <c r="DT351" s="171"/>
    </row>
    <row r="352" spans="121:124" x14ac:dyDescent="0.25">
      <c r="DQ352" s="177">
        <v>586</v>
      </c>
      <c r="DR352" s="178" t="s">
        <v>1430</v>
      </c>
      <c r="DS352" s="179">
        <v>7</v>
      </c>
      <c r="DT352" s="171"/>
    </row>
    <row r="353" spans="121:124" x14ac:dyDescent="0.25">
      <c r="DQ353" s="177">
        <v>587</v>
      </c>
      <c r="DR353" s="178" t="s">
        <v>1431</v>
      </c>
      <c r="DS353" s="179">
        <v>8</v>
      </c>
      <c r="DT353" s="171"/>
    </row>
    <row r="354" spans="121:124" x14ac:dyDescent="0.25">
      <c r="DQ354" s="177">
        <v>590</v>
      </c>
      <c r="DR354" s="178" t="s">
        <v>846</v>
      </c>
      <c r="DS354" s="179">
        <v>7</v>
      </c>
      <c r="DT354" s="171"/>
    </row>
    <row r="355" spans="121:124" x14ac:dyDescent="0.25">
      <c r="DQ355" s="177">
        <v>591</v>
      </c>
      <c r="DR355" s="178" t="s">
        <v>17</v>
      </c>
      <c r="DS355" s="179">
        <v>8</v>
      </c>
      <c r="DT355" s="171"/>
    </row>
    <row r="356" spans="121:124" x14ac:dyDescent="0.25">
      <c r="DQ356" s="177">
        <v>592</v>
      </c>
      <c r="DR356" s="178" t="s">
        <v>18</v>
      </c>
      <c r="DS356" s="179">
        <v>9</v>
      </c>
      <c r="DT356" s="171"/>
    </row>
    <row r="357" spans="121:124" x14ac:dyDescent="0.25">
      <c r="DQ357" s="177">
        <v>593</v>
      </c>
      <c r="DR357" s="178" t="s">
        <v>19</v>
      </c>
      <c r="DS357" s="179">
        <v>10</v>
      </c>
      <c r="DT357" s="171"/>
    </row>
    <row r="358" spans="121:124" x14ac:dyDescent="0.25">
      <c r="DQ358" s="177">
        <v>594</v>
      </c>
      <c r="DR358" s="178" t="s">
        <v>20</v>
      </c>
      <c r="DS358" s="179">
        <v>11</v>
      </c>
      <c r="DT358" s="171"/>
    </row>
    <row r="359" spans="121:124" x14ac:dyDescent="0.25">
      <c r="DQ359" s="177">
        <v>601</v>
      </c>
      <c r="DR359" s="178" t="s">
        <v>1432</v>
      </c>
      <c r="DS359" s="179">
        <v>4</v>
      </c>
      <c r="DT359" s="171"/>
    </row>
    <row r="360" spans="121:124" x14ac:dyDescent="0.25">
      <c r="DQ360" s="177">
        <v>602</v>
      </c>
      <c r="DR360" s="178" t="s">
        <v>1433</v>
      </c>
      <c r="DS360" s="179">
        <v>5</v>
      </c>
      <c r="DT360" s="171"/>
    </row>
    <row r="361" spans="121:124" x14ac:dyDescent="0.25">
      <c r="DQ361" s="177">
        <v>603</v>
      </c>
      <c r="DR361" s="178" t="s">
        <v>1434</v>
      </c>
      <c r="DS361" s="179">
        <v>6</v>
      </c>
      <c r="DT361" s="171"/>
    </row>
    <row r="362" spans="121:124" x14ac:dyDescent="0.25">
      <c r="DQ362" s="177">
        <v>604</v>
      </c>
      <c r="DR362" s="178" t="s">
        <v>1435</v>
      </c>
      <c r="DS362" s="179">
        <v>7</v>
      </c>
      <c r="DT362" s="171"/>
    </row>
    <row r="363" spans="121:124" x14ac:dyDescent="0.25">
      <c r="DQ363" s="177">
        <v>611</v>
      </c>
      <c r="DR363" s="178" t="s">
        <v>25</v>
      </c>
      <c r="DS363" s="179">
        <v>1</v>
      </c>
      <c r="DT363" s="171"/>
    </row>
    <row r="364" spans="121:124" x14ac:dyDescent="0.25">
      <c r="DQ364" s="177">
        <v>612</v>
      </c>
      <c r="DR364" s="178" t="s">
        <v>26</v>
      </c>
      <c r="DS364" s="179">
        <v>2</v>
      </c>
      <c r="DT364" s="171"/>
    </row>
    <row r="365" spans="121:124" x14ac:dyDescent="0.25">
      <c r="DQ365" s="177">
        <v>613</v>
      </c>
      <c r="DR365" s="178" t="s">
        <v>1436</v>
      </c>
      <c r="DS365" s="179">
        <v>3</v>
      </c>
      <c r="DT365" s="171" t="s">
        <v>963</v>
      </c>
    </row>
    <row r="366" spans="121:124" x14ac:dyDescent="0.25">
      <c r="DQ366" s="177">
        <v>614</v>
      </c>
      <c r="DR366" s="178" t="s">
        <v>1437</v>
      </c>
      <c r="DS366" s="179">
        <v>4</v>
      </c>
      <c r="DT366" s="171" t="s">
        <v>963</v>
      </c>
    </row>
    <row r="367" spans="121:124" x14ac:dyDescent="0.25">
      <c r="DQ367" s="177">
        <v>631</v>
      </c>
      <c r="DR367" s="178" t="s">
        <v>29</v>
      </c>
      <c r="DS367" s="179">
        <v>8</v>
      </c>
      <c r="DT367" s="171"/>
    </row>
    <row r="368" spans="121:124" x14ac:dyDescent="0.25">
      <c r="DQ368" s="177">
        <v>632</v>
      </c>
      <c r="DR368" s="178" t="s">
        <v>30</v>
      </c>
      <c r="DS368" s="179">
        <v>9</v>
      </c>
      <c r="DT368" s="171"/>
    </row>
    <row r="369" spans="121:124" x14ac:dyDescent="0.25">
      <c r="DQ369" s="177">
        <v>633</v>
      </c>
      <c r="DR369" s="178" t="s">
        <v>31</v>
      </c>
      <c r="DS369" s="179">
        <v>10</v>
      </c>
      <c r="DT369" s="171"/>
    </row>
    <row r="370" spans="121:124" x14ac:dyDescent="0.25">
      <c r="DQ370" s="177">
        <v>634</v>
      </c>
      <c r="DR370" s="178" t="s">
        <v>32</v>
      </c>
      <c r="DS370" s="179">
        <v>11</v>
      </c>
      <c r="DT370" s="171"/>
    </row>
    <row r="371" spans="121:124" x14ac:dyDescent="0.25">
      <c r="DQ371" s="177">
        <v>690</v>
      </c>
      <c r="DR371" s="178" t="s">
        <v>1491</v>
      </c>
      <c r="DS371" s="179">
        <v>8</v>
      </c>
      <c r="DT371" s="171"/>
    </row>
    <row r="372" spans="121:124" x14ac:dyDescent="0.25">
      <c r="DQ372" s="177">
        <v>691</v>
      </c>
      <c r="DR372" s="178" t="s">
        <v>1492</v>
      </c>
      <c r="DS372" s="179">
        <v>9</v>
      </c>
      <c r="DT372" s="171"/>
    </row>
    <row r="373" spans="121:124" x14ac:dyDescent="0.25">
      <c r="DQ373" s="177">
        <v>692</v>
      </c>
      <c r="DR373" s="178" t="s">
        <v>1493</v>
      </c>
      <c r="DS373" s="179">
        <v>10</v>
      </c>
      <c r="DT373" s="171"/>
    </row>
    <row r="374" spans="121:124" x14ac:dyDescent="0.25">
      <c r="DQ374" s="177">
        <v>693</v>
      </c>
      <c r="DR374" s="178" t="s">
        <v>1494</v>
      </c>
      <c r="DS374" s="179">
        <v>11</v>
      </c>
      <c r="DT374" s="171"/>
    </row>
    <row r="375" spans="121:124" x14ac:dyDescent="0.25">
      <c r="DQ375" s="177">
        <v>694</v>
      </c>
      <c r="DR375" s="178" t="s">
        <v>1495</v>
      </c>
      <c r="DS375" s="179">
        <v>12</v>
      </c>
      <c r="DT375" s="171"/>
    </row>
    <row r="376" spans="121:124" x14ac:dyDescent="0.25">
      <c r="DQ376" s="177">
        <v>706</v>
      </c>
      <c r="DR376" s="178" t="s">
        <v>1438</v>
      </c>
      <c r="DS376" s="179">
        <v>4</v>
      </c>
      <c r="DT376" s="171"/>
    </row>
    <row r="377" spans="121:124" x14ac:dyDescent="0.25">
      <c r="DQ377" s="177">
        <v>707</v>
      </c>
      <c r="DR377" s="178" t="s">
        <v>1439</v>
      </c>
      <c r="DS377" s="179">
        <v>5</v>
      </c>
      <c r="DT377" s="171"/>
    </row>
    <row r="378" spans="121:124" x14ac:dyDescent="0.25">
      <c r="DQ378" s="177">
        <v>708</v>
      </c>
      <c r="DR378" s="178" t="s">
        <v>1440</v>
      </c>
      <c r="DS378" s="179">
        <v>6</v>
      </c>
      <c r="DT378" s="171"/>
    </row>
    <row r="379" spans="121:124" x14ac:dyDescent="0.25">
      <c r="DQ379" s="177">
        <v>709</v>
      </c>
      <c r="DR379" s="178" t="s">
        <v>1441</v>
      </c>
      <c r="DS379" s="179">
        <v>7</v>
      </c>
      <c r="DT379" s="171"/>
    </row>
    <row r="380" spans="121:124" x14ac:dyDescent="0.25">
      <c r="DQ380" s="177">
        <v>710</v>
      </c>
      <c r="DR380" s="178" t="s">
        <v>37</v>
      </c>
      <c r="DS380" s="179">
        <v>6</v>
      </c>
      <c r="DT380" s="171"/>
    </row>
    <row r="381" spans="121:124" x14ac:dyDescent="0.25">
      <c r="DQ381" s="177">
        <v>711</v>
      </c>
      <c r="DR381" s="178" t="s">
        <v>1442</v>
      </c>
      <c r="DS381" s="179">
        <v>7</v>
      </c>
      <c r="DT381" s="171"/>
    </row>
    <row r="382" spans="121:124" x14ac:dyDescent="0.25">
      <c r="DQ382" s="177">
        <v>712</v>
      </c>
      <c r="DR382" s="178" t="s">
        <v>1443</v>
      </c>
      <c r="DS382" s="179">
        <v>8</v>
      </c>
      <c r="DT382" s="171"/>
    </row>
    <row r="383" spans="121:124" x14ac:dyDescent="0.25">
      <c r="DQ383" s="177">
        <v>713</v>
      </c>
      <c r="DR383" s="178" t="s">
        <v>1444</v>
      </c>
      <c r="DS383" s="179">
        <v>9</v>
      </c>
      <c r="DT383" s="171"/>
    </row>
    <row r="384" spans="121:124" x14ac:dyDescent="0.25">
      <c r="DQ384" s="177">
        <v>714</v>
      </c>
      <c r="DR384" s="178" t="s">
        <v>41</v>
      </c>
      <c r="DS384" s="179">
        <v>10</v>
      </c>
      <c r="DT384" s="171"/>
    </row>
    <row r="385" spans="121:124" x14ac:dyDescent="0.25">
      <c r="DQ385" s="177">
        <v>720</v>
      </c>
      <c r="DR385" s="178" t="s">
        <v>1445</v>
      </c>
      <c r="DS385" s="179">
        <v>6</v>
      </c>
      <c r="DT385" s="171"/>
    </row>
    <row r="386" spans="121:124" x14ac:dyDescent="0.25">
      <c r="DQ386" s="177">
        <v>721</v>
      </c>
      <c r="DR386" s="178" t="s">
        <v>1446</v>
      </c>
      <c r="DS386" s="179">
        <v>7</v>
      </c>
      <c r="DT386" s="171"/>
    </row>
    <row r="387" spans="121:124" x14ac:dyDescent="0.25">
      <c r="DQ387" s="177">
        <v>722</v>
      </c>
      <c r="DR387" s="178" t="s">
        <v>1447</v>
      </c>
      <c r="DS387" s="179">
        <v>8</v>
      </c>
      <c r="DT387" s="171"/>
    </row>
    <row r="388" spans="121:124" x14ac:dyDescent="0.25">
      <c r="DQ388" s="177">
        <v>723</v>
      </c>
      <c r="DR388" s="178" t="s">
        <v>1448</v>
      </c>
      <c r="DS388" s="179">
        <v>9</v>
      </c>
      <c r="DT388" s="171"/>
    </row>
    <row r="389" spans="121:124" x14ac:dyDescent="0.25">
      <c r="DQ389" s="177">
        <v>724</v>
      </c>
      <c r="DR389" s="178" t="s">
        <v>1449</v>
      </c>
      <c r="DS389" s="179">
        <v>10</v>
      </c>
      <c r="DT389" s="171"/>
    </row>
    <row r="390" spans="121:124" x14ac:dyDescent="0.25">
      <c r="DQ390" s="177">
        <v>731</v>
      </c>
      <c r="DR390" s="178" t="s">
        <v>1450</v>
      </c>
      <c r="DS390" s="179">
        <v>4</v>
      </c>
      <c r="DT390" s="171" t="s">
        <v>964</v>
      </c>
    </row>
    <row r="391" spans="121:124" x14ac:dyDescent="0.25">
      <c r="DQ391" s="177">
        <v>732</v>
      </c>
      <c r="DR391" s="178" t="s">
        <v>1451</v>
      </c>
      <c r="DS391" s="179">
        <v>5</v>
      </c>
      <c r="DT391" s="171" t="s">
        <v>964</v>
      </c>
    </row>
    <row r="392" spans="121:124" x14ac:dyDescent="0.25">
      <c r="DQ392" s="177">
        <v>733</v>
      </c>
      <c r="DR392" s="178" t="s">
        <v>1452</v>
      </c>
      <c r="DS392" s="179">
        <v>6</v>
      </c>
      <c r="DT392" s="171" t="s">
        <v>964</v>
      </c>
    </row>
    <row r="393" spans="121:124" x14ac:dyDescent="0.25">
      <c r="DQ393" s="177">
        <v>741</v>
      </c>
      <c r="DR393" s="178" t="s">
        <v>1453</v>
      </c>
      <c r="DS393" s="179">
        <v>7</v>
      </c>
      <c r="DT393" s="171" t="s">
        <v>965</v>
      </c>
    </row>
    <row r="394" spans="121:124" x14ac:dyDescent="0.25">
      <c r="DQ394" s="177">
        <v>742</v>
      </c>
      <c r="DR394" s="178" t="s">
        <v>1454</v>
      </c>
      <c r="DS394" s="179">
        <v>8</v>
      </c>
      <c r="DT394" s="171" t="s">
        <v>966</v>
      </c>
    </row>
    <row r="395" spans="121:124" x14ac:dyDescent="0.25">
      <c r="DQ395" s="177">
        <v>743</v>
      </c>
      <c r="DR395" s="178" t="s">
        <v>52</v>
      </c>
      <c r="DS395" s="179">
        <v>9</v>
      </c>
      <c r="DT395" s="171"/>
    </row>
    <row r="396" spans="121:124" x14ac:dyDescent="0.25">
      <c r="DQ396" s="177">
        <v>746</v>
      </c>
      <c r="DR396" s="178" t="s">
        <v>1455</v>
      </c>
      <c r="DS396" s="179">
        <v>4</v>
      </c>
      <c r="DT396" s="171"/>
    </row>
    <row r="397" spans="121:124" x14ac:dyDescent="0.25">
      <c r="DQ397" s="177">
        <v>747</v>
      </c>
      <c r="DR397" s="178" t="s">
        <v>1456</v>
      </c>
      <c r="DS397" s="179">
        <v>5</v>
      </c>
      <c r="DT397" s="171"/>
    </row>
    <row r="398" spans="121:124" x14ac:dyDescent="0.25">
      <c r="DQ398" s="177">
        <v>748</v>
      </c>
      <c r="DR398" s="178" t="s">
        <v>1457</v>
      </c>
      <c r="DS398" s="179">
        <v>6</v>
      </c>
      <c r="DT398" s="171"/>
    </row>
    <row r="399" spans="121:124" x14ac:dyDescent="0.25">
      <c r="DQ399" s="177">
        <v>749</v>
      </c>
      <c r="DR399" s="178" t="s">
        <v>1458</v>
      </c>
      <c r="DS399" s="179">
        <v>7</v>
      </c>
      <c r="DT399" s="171"/>
    </row>
    <row r="400" spans="121:124" x14ac:dyDescent="0.25">
      <c r="DQ400" s="177">
        <v>750</v>
      </c>
      <c r="DR400" s="178" t="s">
        <v>1492</v>
      </c>
      <c r="DS400" s="179">
        <v>9</v>
      </c>
      <c r="DT400" s="171" t="s">
        <v>951</v>
      </c>
    </row>
    <row r="401" spans="121:124" x14ac:dyDescent="0.25">
      <c r="DQ401" s="177">
        <v>751</v>
      </c>
      <c r="DR401" s="178" t="s">
        <v>1493</v>
      </c>
      <c r="DS401" s="179">
        <v>10</v>
      </c>
      <c r="DT401" s="171" t="s">
        <v>951</v>
      </c>
    </row>
    <row r="402" spans="121:124" x14ac:dyDescent="0.25">
      <c r="DQ402" s="177">
        <v>752</v>
      </c>
      <c r="DR402" s="178" t="s">
        <v>1494</v>
      </c>
      <c r="DS402" s="179">
        <v>11</v>
      </c>
      <c r="DT402" s="171" t="s">
        <v>951</v>
      </c>
    </row>
    <row r="403" spans="121:124" x14ac:dyDescent="0.25">
      <c r="DQ403" s="177">
        <v>753</v>
      </c>
      <c r="DR403" s="178" t="s">
        <v>1495</v>
      </c>
      <c r="DS403" s="179">
        <v>12</v>
      </c>
      <c r="DT403" s="171" t="s">
        <v>951</v>
      </c>
    </row>
    <row r="404" spans="121:124" x14ac:dyDescent="0.25">
      <c r="DQ404" s="177">
        <v>755</v>
      </c>
      <c r="DR404" s="178" t="s">
        <v>1459</v>
      </c>
      <c r="DS404" s="179">
        <v>6</v>
      </c>
      <c r="DT404" s="171"/>
    </row>
    <row r="405" spans="121:124" x14ac:dyDescent="0.25">
      <c r="DQ405" s="177">
        <v>756</v>
      </c>
      <c r="DR405" s="178" t="s">
        <v>1460</v>
      </c>
      <c r="DS405" s="179">
        <v>7</v>
      </c>
      <c r="DT405" s="171"/>
    </row>
    <row r="406" spans="121:124" x14ac:dyDescent="0.25">
      <c r="DQ406" s="177">
        <v>757</v>
      </c>
      <c r="DR406" s="178" t="s">
        <v>1461</v>
      </c>
      <c r="DS406" s="179">
        <v>8</v>
      </c>
      <c r="DT406" s="171"/>
    </row>
    <row r="407" spans="121:124" x14ac:dyDescent="0.25">
      <c r="DQ407" s="177">
        <v>758</v>
      </c>
      <c r="DR407" s="178" t="s">
        <v>1462</v>
      </c>
      <c r="DS407" s="179">
        <v>9</v>
      </c>
      <c r="DT407" s="171"/>
    </row>
    <row r="408" spans="121:124" x14ac:dyDescent="0.25">
      <c r="DQ408" s="177">
        <v>759</v>
      </c>
      <c r="DR408" s="178" t="s">
        <v>1463</v>
      </c>
      <c r="DS408" s="179">
        <v>10</v>
      </c>
      <c r="DT408" s="171"/>
    </row>
    <row r="409" spans="121:124" x14ac:dyDescent="0.25">
      <c r="DQ409" s="177">
        <v>760</v>
      </c>
      <c r="DR409" s="178" t="s">
        <v>1464</v>
      </c>
      <c r="DS409" s="179">
        <v>6</v>
      </c>
      <c r="DT409" s="171"/>
    </row>
    <row r="410" spans="121:124" x14ac:dyDescent="0.25">
      <c r="DQ410" s="177">
        <v>761</v>
      </c>
      <c r="DR410" s="178" t="s">
        <v>1465</v>
      </c>
      <c r="DS410" s="179">
        <v>7</v>
      </c>
      <c r="DT410" s="171"/>
    </row>
    <row r="411" spans="121:124" x14ac:dyDescent="0.25">
      <c r="DQ411" s="177">
        <v>762</v>
      </c>
      <c r="DR411" s="178" t="s">
        <v>1466</v>
      </c>
      <c r="DS411" s="179">
        <v>8</v>
      </c>
      <c r="DT411" s="171"/>
    </row>
    <row r="412" spans="121:124" x14ac:dyDescent="0.25">
      <c r="DQ412" s="177">
        <v>763</v>
      </c>
      <c r="DR412" s="178" t="s">
        <v>1467</v>
      </c>
      <c r="DS412" s="179">
        <v>9</v>
      </c>
      <c r="DT412" s="171"/>
    </row>
    <row r="413" spans="121:124" x14ac:dyDescent="0.25">
      <c r="DQ413" s="177">
        <v>764</v>
      </c>
      <c r="DR413" s="178" t="s">
        <v>1468</v>
      </c>
      <c r="DS413" s="179">
        <v>10</v>
      </c>
      <c r="DT413" s="171"/>
    </row>
    <row r="414" spans="121:124" x14ac:dyDescent="0.25">
      <c r="DQ414" s="177">
        <v>770</v>
      </c>
      <c r="DR414" s="178" t="s">
        <v>1469</v>
      </c>
      <c r="DS414" s="179">
        <v>6</v>
      </c>
      <c r="DT414" s="171"/>
    </row>
    <row r="415" spans="121:124" x14ac:dyDescent="0.25">
      <c r="DQ415" s="177">
        <v>771</v>
      </c>
      <c r="DR415" s="178" t="s">
        <v>1470</v>
      </c>
      <c r="DS415" s="179">
        <v>7</v>
      </c>
      <c r="DT415" s="171" t="s">
        <v>951</v>
      </c>
    </row>
    <row r="416" spans="121:124" x14ac:dyDescent="0.25">
      <c r="DQ416" s="177">
        <v>772</v>
      </c>
      <c r="DR416" s="178" t="s">
        <v>1471</v>
      </c>
      <c r="DS416" s="179">
        <v>8</v>
      </c>
      <c r="DT416" s="171" t="s">
        <v>951</v>
      </c>
    </row>
    <row r="417" spans="121:124" x14ac:dyDescent="0.25">
      <c r="DQ417" s="177">
        <v>773</v>
      </c>
      <c r="DR417" s="178" t="s">
        <v>1472</v>
      </c>
      <c r="DS417" s="179">
        <v>9</v>
      </c>
      <c r="DT417" s="171" t="s">
        <v>951</v>
      </c>
    </row>
    <row r="418" spans="121:124" x14ac:dyDescent="0.25">
      <c r="DQ418" s="177">
        <v>774</v>
      </c>
      <c r="DR418" s="178" t="s">
        <v>1473</v>
      </c>
      <c r="DS418" s="179">
        <v>10</v>
      </c>
      <c r="DT418" s="171" t="s">
        <v>951</v>
      </c>
    </row>
    <row r="419" spans="121:124" x14ac:dyDescent="0.25">
      <c r="DQ419" s="177">
        <v>775</v>
      </c>
      <c r="DR419" s="178" t="s">
        <v>1474</v>
      </c>
      <c r="DS419" s="179">
        <v>11</v>
      </c>
      <c r="DT419" s="171" t="s">
        <v>951</v>
      </c>
    </row>
    <row r="420" spans="121:124" x14ac:dyDescent="0.25">
      <c r="DQ420" s="177">
        <v>780</v>
      </c>
      <c r="DR420" s="178" t="s">
        <v>1475</v>
      </c>
      <c r="DS420" s="179">
        <v>6</v>
      </c>
      <c r="DT420" s="171"/>
    </row>
    <row r="421" spans="121:124" x14ac:dyDescent="0.25">
      <c r="DQ421" s="177">
        <v>781</v>
      </c>
      <c r="DR421" s="178" t="s">
        <v>1476</v>
      </c>
      <c r="DS421" s="179">
        <v>7</v>
      </c>
      <c r="DT421" s="171" t="s">
        <v>952</v>
      </c>
    </row>
    <row r="422" spans="121:124" x14ac:dyDescent="0.25">
      <c r="DQ422" s="177">
        <v>782</v>
      </c>
      <c r="DR422" s="178" t="s">
        <v>1477</v>
      </c>
      <c r="DS422" s="179">
        <v>8</v>
      </c>
      <c r="DT422" s="171" t="s">
        <v>952</v>
      </c>
    </row>
    <row r="423" spans="121:124" x14ac:dyDescent="0.25">
      <c r="DQ423" s="177">
        <v>783</v>
      </c>
      <c r="DR423" s="178" t="s">
        <v>1478</v>
      </c>
      <c r="DS423" s="179">
        <v>9</v>
      </c>
      <c r="DT423" s="171" t="s">
        <v>952</v>
      </c>
    </row>
    <row r="424" spans="121:124" x14ac:dyDescent="0.25">
      <c r="DQ424" s="177">
        <v>784</v>
      </c>
      <c r="DR424" s="178" t="s">
        <v>1479</v>
      </c>
      <c r="DS424" s="179">
        <v>10</v>
      </c>
      <c r="DT424" s="171" t="s">
        <v>952</v>
      </c>
    </row>
    <row r="425" spans="121:124" x14ac:dyDescent="0.25">
      <c r="DQ425" s="177">
        <v>785</v>
      </c>
      <c r="DR425" s="178" t="s">
        <v>1480</v>
      </c>
      <c r="DS425" s="179">
        <v>11</v>
      </c>
      <c r="DT425" s="171" t="s">
        <v>952</v>
      </c>
    </row>
    <row r="426" spans="121:124" x14ac:dyDescent="0.25">
      <c r="DQ426" s="177">
        <v>811</v>
      </c>
      <c r="DR426" s="178" t="s">
        <v>1481</v>
      </c>
      <c r="DS426" s="179">
        <v>4</v>
      </c>
      <c r="DT426" s="171"/>
    </row>
    <row r="427" spans="121:124" x14ac:dyDescent="0.25">
      <c r="DQ427" s="177">
        <v>812</v>
      </c>
      <c r="DR427" s="178" t="s">
        <v>1482</v>
      </c>
      <c r="DS427" s="179">
        <v>5</v>
      </c>
      <c r="DT427" s="171"/>
    </row>
    <row r="428" spans="121:124" x14ac:dyDescent="0.25">
      <c r="DQ428" s="177">
        <v>813</v>
      </c>
      <c r="DR428" s="178" t="s">
        <v>1483</v>
      </c>
      <c r="DS428" s="179">
        <v>6</v>
      </c>
      <c r="DT428" s="171"/>
    </row>
    <row r="429" spans="121:124" x14ac:dyDescent="0.25">
      <c r="DQ429" s="177">
        <v>814</v>
      </c>
      <c r="DR429" s="178" t="s">
        <v>1484</v>
      </c>
      <c r="DS429" s="179">
        <v>7</v>
      </c>
      <c r="DT429" s="171"/>
    </row>
    <row r="430" spans="121:124" x14ac:dyDescent="0.25">
      <c r="DQ430" s="177">
        <v>821</v>
      </c>
      <c r="DR430" s="178" t="s">
        <v>1485</v>
      </c>
      <c r="DS430" s="179">
        <v>7</v>
      </c>
      <c r="DT430" s="171"/>
    </row>
    <row r="431" spans="121:124" x14ac:dyDescent="0.25">
      <c r="DQ431" s="177">
        <v>822</v>
      </c>
      <c r="DR431" s="178" t="s">
        <v>1486</v>
      </c>
      <c r="DS431" s="179">
        <v>8</v>
      </c>
      <c r="DT431" s="171"/>
    </row>
    <row r="432" spans="121:124" x14ac:dyDescent="0.25">
      <c r="DQ432" s="177">
        <v>823</v>
      </c>
      <c r="DR432" s="178" t="s">
        <v>1487</v>
      </c>
      <c r="DS432" s="179">
        <v>9</v>
      </c>
      <c r="DT432" s="171"/>
    </row>
    <row r="433" spans="121:124" x14ac:dyDescent="0.25">
      <c r="DQ433" s="177">
        <v>824</v>
      </c>
      <c r="DR433" s="178" t="s">
        <v>1488</v>
      </c>
      <c r="DS433" s="179">
        <v>10</v>
      </c>
      <c r="DT433" s="171"/>
    </row>
    <row r="434" spans="121:124" x14ac:dyDescent="0.25">
      <c r="DQ434" s="177">
        <v>850</v>
      </c>
      <c r="DR434" s="178" t="s">
        <v>1491</v>
      </c>
      <c r="DS434" s="179">
        <v>8</v>
      </c>
      <c r="DT434" s="171"/>
    </row>
    <row r="435" spans="121:124" x14ac:dyDescent="0.25">
      <c r="DQ435" s="177">
        <v>851</v>
      </c>
      <c r="DR435" s="178" t="s">
        <v>1492</v>
      </c>
      <c r="DS435" s="179">
        <v>9</v>
      </c>
      <c r="DT435" s="171"/>
    </row>
    <row r="436" spans="121:124" x14ac:dyDescent="0.25">
      <c r="DQ436" s="177">
        <v>852</v>
      </c>
      <c r="DR436" s="178" t="s">
        <v>1493</v>
      </c>
      <c r="DS436" s="179">
        <v>10</v>
      </c>
      <c r="DT436" s="171"/>
    </row>
    <row r="437" spans="121:124" x14ac:dyDescent="0.25">
      <c r="DQ437" s="177">
        <v>853</v>
      </c>
      <c r="DR437" s="178" t="s">
        <v>1494</v>
      </c>
      <c r="DS437" s="179">
        <v>11</v>
      </c>
      <c r="DT437" s="171"/>
    </row>
    <row r="438" spans="121:124" x14ac:dyDescent="0.25">
      <c r="DQ438" s="177">
        <v>951</v>
      </c>
      <c r="DR438" s="178" t="s">
        <v>66</v>
      </c>
      <c r="DS438" s="179">
        <v>6</v>
      </c>
      <c r="DT438" s="171"/>
    </row>
    <row r="439" spans="121:124" x14ac:dyDescent="0.25">
      <c r="DQ439" s="177">
        <v>952</v>
      </c>
      <c r="DR439" s="178" t="s">
        <v>67</v>
      </c>
      <c r="DS439" s="179">
        <v>7</v>
      </c>
      <c r="DT439" s="171"/>
    </row>
    <row r="440" spans="121:124" x14ac:dyDescent="0.25">
      <c r="DQ440" s="177">
        <v>953</v>
      </c>
      <c r="DR440" s="178" t="s">
        <v>68</v>
      </c>
      <c r="DS440" s="179">
        <v>8</v>
      </c>
      <c r="DT440" s="171"/>
    </row>
    <row r="441" spans="121:124" x14ac:dyDescent="0.25">
      <c r="DQ441" s="177">
        <v>954</v>
      </c>
      <c r="DR441" s="178" t="s">
        <v>1489</v>
      </c>
      <c r="DS441" s="179">
        <v>8</v>
      </c>
      <c r="DT441" s="171"/>
    </row>
    <row r="442" spans="121:124" x14ac:dyDescent="0.25">
      <c r="DQ442" s="177">
        <v>955</v>
      </c>
      <c r="DR442" s="178" t="s">
        <v>1490</v>
      </c>
      <c r="DS442" s="179">
        <v>9</v>
      </c>
      <c r="DT442" s="171"/>
    </row>
    <row r="443" spans="121:124" x14ac:dyDescent="0.25">
      <c r="DQ443" s="177">
        <v>961</v>
      </c>
      <c r="DR443" s="178" t="s">
        <v>71</v>
      </c>
      <c r="DS443" s="179">
        <v>6</v>
      </c>
      <c r="DT443" s="171"/>
    </row>
    <row r="444" spans="121:124" x14ac:dyDescent="0.25">
      <c r="DQ444" s="177">
        <v>962</v>
      </c>
      <c r="DR444" s="178" t="s">
        <v>72</v>
      </c>
      <c r="DS444" s="179">
        <v>7</v>
      </c>
      <c r="DT444" s="171"/>
    </row>
    <row r="445" spans="121:124" x14ac:dyDescent="0.25">
      <c r="DQ445" s="177">
        <v>963</v>
      </c>
      <c r="DR445" s="178" t="s">
        <v>73</v>
      </c>
      <c r="DS445" s="179">
        <v>8</v>
      </c>
      <c r="DT445" s="171"/>
    </row>
    <row r="446" spans="121:124" x14ac:dyDescent="0.25">
      <c r="DQ446" s="177">
        <v>971</v>
      </c>
      <c r="DR446" s="178" t="s">
        <v>74</v>
      </c>
      <c r="DS446" s="179">
        <v>6</v>
      </c>
      <c r="DT446" s="171"/>
    </row>
    <row r="447" spans="121:124" x14ac:dyDescent="0.25">
      <c r="DQ447" s="182">
        <v>972</v>
      </c>
      <c r="DR447" s="183" t="s">
        <v>75</v>
      </c>
      <c r="DS447" s="184">
        <v>7</v>
      </c>
      <c r="DT447" s="172"/>
    </row>
  </sheetData>
  <autoFilter ref="A4:EP163"/>
  <mergeCells count="18">
    <mergeCell ref="DQ183:DS183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5 DH120 DH122:DH124 DH72 DH145:DH149 DH117 DE116 DH74:DH76 DH153:DH154 DE24 DH59:DH65 DH126:DH132 DH20:DH33 DH8:DH10 DH12:DH17 DH113:DH114 DH67:DH69 DH110:DH111 DH86:DH94 DH36:DH57 DH82:DH84 DH96:DH108 DH140:DH142 DH135:DH138 DE147:DE154">
    <cfRule type="cellIs" dxfId="1263" priority="173" stopIfTrue="1" operator="notEqual">
      <formula>$DL8</formula>
    </cfRule>
  </conditionalFormatting>
  <conditionalFormatting sqref="DE14:DE17 DE120 DE122:DE124 DE117 DE72 DE74:DE76 DE20:DE23 DE59:DE65 DE126:DE132 DE25:DE33 DE8:DE10 DE67:DE69 DE86:DE94 DE35:DE57 DE82:DE84 DE96:DE114 DE140:DE142 DE135:DE138">
    <cfRule type="cellIs" dxfId="1262" priority="174" stopIfTrue="1" operator="notEqual">
      <formula>$DH8</formula>
    </cfRule>
  </conditionalFormatting>
  <conditionalFormatting sqref="DH34">
    <cfRule type="cellIs" dxfId="1261" priority="171" stopIfTrue="1" operator="notEqual">
      <formula>$DL34</formula>
    </cfRule>
  </conditionalFormatting>
  <conditionalFormatting sqref="DE34">
    <cfRule type="cellIs" dxfId="1260" priority="172" stopIfTrue="1" operator="notEqual">
      <formula>$DH34</formula>
    </cfRule>
  </conditionalFormatting>
  <conditionalFormatting sqref="DH66">
    <cfRule type="cellIs" dxfId="1259" priority="169" stopIfTrue="1" operator="notEqual">
      <formula>$DL66</formula>
    </cfRule>
  </conditionalFormatting>
  <conditionalFormatting sqref="DE66">
    <cfRule type="cellIs" dxfId="1258" priority="170" stopIfTrue="1" operator="notEqual">
      <formula>$DH66</formula>
    </cfRule>
  </conditionalFormatting>
  <conditionalFormatting sqref="DE13">
    <cfRule type="cellIs" dxfId="1257" priority="166" stopIfTrue="1" operator="notEqual">
      <formula>$DL13</formula>
    </cfRule>
  </conditionalFormatting>
  <conditionalFormatting sqref="DB120:DB124 DB72:DB76 DB126 DB6:DB17 DB59:DB69 DB86:DB94 DB19:DB57 DB79:DB84 DB96:DB118 DB140:DB142 DB128:DB138">
    <cfRule type="cellIs" dxfId="1256" priority="168" operator="notEqual">
      <formula>$DB6</formula>
    </cfRule>
  </conditionalFormatting>
  <conditionalFormatting sqref="DB145 CY147:CY149 CY153:CY154 DB147:DB154 CV153:CV154">
    <cfRule type="cellIs" dxfId="1255" priority="167" stopIfTrue="1" operator="notEqual">
      <formula>$DE145</formula>
    </cfRule>
  </conditionalFormatting>
  <conditionalFormatting sqref="DH73">
    <cfRule type="cellIs" dxfId="1254" priority="164" stopIfTrue="1" operator="notEqual">
      <formula>$DL73</formula>
    </cfRule>
  </conditionalFormatting>
  <conditionalFormatting sqref="DE73">
    <cfRule type="cellIs" dxfId="1253" priority="165" stopIfTrue="1" operator="notEqual">
      <formula>$DH73</formula>
    </cfRule>
  </conditionalFormatting>
  <conditionalFormatting sqref="DE148">
    <cfRule type="cellIs" dxfId="1252" priority="163" stopIfTrue="1" operator="notEqual">
      <formula>$DL148</formula>
    </cfRule>
  </conditionalFormatting>
  <conditionalFormatting sqref="DH115">
    <cfRule type="cellIs" dxfId="1251" priority="161" stopIfTrue="1" operator="notEqual">
      <formula>$DL115</formula>
    </cfRule>
  </conditionalFormatting>
  <conditionalFormatting sqref="DE115">
    <cfRule type="cellIs" dxfId="1250" priority="162" stopIfTrue="1" operator="notEqual">
      <formula>$DH115</formula>
    </cfRule>
  </conditionalFormatting>
  <conditionalFormatting sqref="DH144">
    <cfRule type="cellIs" dxfId="1249" priority="160" stopIfTrue="1" operator="notEqual">
      <formula>$DL144</formula>
    </cfRule>
  </conditionalFormatting>
  <conditionalFormatting sqref="DE144">
    <cfRule type="cellIs" dxfId="1248" priority="159" stopIfTrue="1" operator="notEqual">
      <formula>$DL144</formula>
    </cfRule>
  </conditionalFormatting>
  <conditionalFormatting sqref="DB144">
    <cfRule type="cellIs" dxfId="1247" priority="158" stopIfTrue="1" operator="notEqual">
      <formula>$DE144</formula>
    </cfRule>
  </conditionalFormatting>
  <conditionalFormatting sqref="DH81">
    <cfRule type="cellIs" dxfId="1246" priority="156" stopIfTrue="1" operator="notEqual">
      <formula>$DL81</formula>
    </cfRule>
  </conditionalFormatting>
  <conditionalFormatting sqref="DE81">
    <cfRule type="cellIs" dxfId="1245" priority="157" stopIfTrue="1" operator="notEqual">
      <formula>$DH81</formula>
    </cfRule>
  </conditionalFormatting>
  <conditionalFormatting sqref="DH80">
    <cfRule type="cellIs" dxfId="1244" priority="154" stopIfTrue="1" operator="notEqual">
      <formula>$DL80</formula>
    </cfRule>
  </conditionalFormatting>
  <conditionalFormatting sqref="DE80">
    <cfRule type="cellIs" dxfId="1243" priority="155" stopIfTrue="1" operator="notEqual">
      <formula>$DH80</formula>
    </cfRule>
  </conditionalFormatting>
  <conditionalFormatting sqref="DH72">
    <cfRule type="cellIs" dxfId="1242" priority="152" stopIfTrue="1" operator="notEqual">
      <formula>$DL72</formula>
    </cfRule>
  </conditionalFormatting>
  <conditionalFormatting sqref="DE72">
    <cfRule type="cellIs" dxfId="1241" priority="153" stopIfTrue="1" operator="notEqual">
      <formula>$DH72</formula>
    </cfRule>
  </conditionalFormatting>
  <conditionalFormatting sqref="DH73">
    <cfRule type="cellIs" dxfId="1240" priority="150" stopIfTrue="1" operator="notEqual">
      <formula>$DL73</formula>
    </cfRule>
  </conditionalFormatting>
  <conditionalFormatting sqref="DE73">
    <cfRule type="cellIs" dxfId="1239" priority="151" stopIfTrue="1" operator="notEqual">
      <formula>$DH73</formula>
    </cfRule>
  </conditionalFormatting>
  <conditionalFormatting sqref="DH116">
    <cfRule type="cellIs" dxfId="1238" priority="149" stopIfTrue="1" operator="notEqual">
      <formula>$DL116</formula>
    </cfRule>
  </conditionalFormatting>
  <conditionalFormatting sqref="DH121">
    <cfRule type="cellIs" dxfId="1237" priority="147" stopIfTrue="1" operator="notEqual">
      <formula>$DL121</formula>
    </cfRule>
  </conditionalFormatting>
  <conditionalFormatting sqref="DE121">
    <cfRule type="cellIs" dxfId="1236" priority="148" stopIfTrue="1" operator="notEqual">
      <formula>$DH121</formula>
    </cfRule>
  </conditionalFormatting>
  <conditionalFormatting sqref="DE146">
    <cfRule type="cellIs" dxfId="1235" priority="146" stopIfTrue="1" operator="notEqual">
      <formula>$DL146</formula>
    </cfRule>
  </conditionalFormatting>
  <conditionalFormatting sqref="DB146">
    <cfRule type="cellIs" dxfId="1234" priority="145" stopIfTrue="1" operator="notEqual">
      <formula>$DE146</formula>
    </cfRule>
  </conditionalFormatting>
  <conditionalFormatting sqref="DH134">
    <cfRule type="cellIs" dxfId="1233" priority="143" stopIfTrue="1" operator="notEqual">
      <formula>$DL134</formula>
    </cfRule>
  </conditionalFormatting>
  <conditionalFormatting sqref="DE134">
    <cfRule type="cellIs" dxfId="1232" priority="144" stopIfTrue="1" operator="notEqual">
      <formula>$DH134</formula>
    </cfRule>
  </conditionalFormatting>
  <conditionalFormatting sqref="DH133">
    <cfRule type="cellIs" dxfId="1231" priority="141" stopIfTrue="1" operator="notEqual">
      <formula>$DL133</formula>
    </cfRule>
  </conditionalFormatting>
  <conditionalFormatting sqref="DE133">
    <cfRule type="cellIs" dxfId="1230" priority="142" stopIfTrue="1" operator="notEqual">
      <formula>$DH133</formula>
    </cfRule>
  </conditionalFormatting>
  <conditionalFormatting sqref="DH75:DH76">
    <cfRule type="cellIs" dxfId="1229" priority="139" stopIfTrue="1" operator="notEqual">
      <formula>$DL75</formula>
    </cfRule>
  </conditionalFormatting>
  <conditionalFormatting sqref="DE75:DE76">
    <cfRule type="cellIs" dxfId="1228" priority="140" stopIfTrue="1" operator="notEqual">
      <formula>$DH75</formula>
    </cfRule>
  </conditionalFormatting>
  <conditionalFormatting sqref="DH75:DH76">
    <cfRule type="cellIs" dxfId="1227" priority="137" stopIfTrue="1" operator="notEqual">
      <formula>$DL75</formula>
    </cfRule>
  </conditionalFormatting>
  <conditionalFormatting sqref="DE75:DE76">
    <cfRule type="cellIs" dxfId="1226" priority="138" stopIfTrue="1" operator="notEqual">
      <formula>$DH75</formula>
    </cfRule>
  </conditionalFormatting>
  <conditionalFormatting sqref="DH79">
    <cfRule type="cellIs" dxfId="1225" priority="135" stopIfTrue="1" operator="notEqual">
      <formula>$DL79</formula>
    </cfRule>
  </conditionalFormatting>
  <conditionalFormatting sqref="DE79">
    <cfRule type="cellIs" dxfId="1224" priority="136" stopIfTrue="1" operator="notEqual">
      <formula>$DH79</formula>
    </cfRule>
  </conditionalFormatting>
  <conditionalFormatting sqref="DH118">
    <cfRule type="cellIs" dxfId="1223" priority="133" stopIfTrue="1" operator="notEqual">
      <formula>$DL118</formula>
    </cfRule>
  </conditionalFormatting>
  <conditionalFormatting sqref="DE118">
    <cfRule type="cellIs" dxfId="1222" priority="134" stopIfTrue="1" operator="notEqual">
      <formula>$DH118</formula>
    </cfRule>
  </conditionalFormatting>
  <conditionalFormatting sqref="DH19">
    <cfRule type="cellIs" dxfId="1221" priority="131" stopIfTrue="1" operator="notEqual">
      <formula>$DL19</formula>
    </cfRule>
  </conditionalFormatting>
  <conditionalFormatting sqref="DE19">
    <cfRule type="cellIs" dxfId="1220" priority="132" stopIfTrue="1" operator="notEqual">
      <formula>$DH19</formula>
    </cfRule>
  </conditionalFormatting>
  <conditionalFormatting sqref="CY145">
    <cfRule type="cellIs" dxfId="1219" priority="130" stopIfTrue="1" operator="notEqual">
      <formula>$DE145</formula>
    </cfRule>
  </conditionalFormatting>
  <conditionalFormatting sqref="CY144">
    <cfRule type="cellIs" dxfId="1218" priority="129" stopIfTrue="1" operator="notEqual">
      <formula>$DE144</formula>
    </cfRule>
  </conditionalFormatting>
  <conditionalFormatting sqref="CY146">
    <cfRule type="cellIs" dxfId="1217" priority="128" stopIfTrue="1" operator="notEqual">
      <formula>$DE146</formula>
    </cfRule>
  </conditionalFormatting>
  <conditionalFormatting sqref="CY120:CY124 CY72:CY76 CY6:CY17 CY59:CY69 CY86:CY94 CY19:CY57 CY79:CY84 CY96:CY118 CY140:CY142 CY126:CY138">
    <cfRule type="expression" dxfId="1216" priority="126" stopIfTrue="1">
      <formula>$DB6=""</formula>
    </cfRule>
    <cfRule type="cellIs" dxfId="1215" priority="127" stopIfTrue="1" operator="notEqual">
      <formula>$DB6</formula>
    </cfRule>
  </conditionalFormatting>
  <conditionalFormatting sqref="CY5">
    <cfRule type="expression" dxfId="1214" priority="123" stopIfTrue="1">
      <formula>$DB5=""</formula>
    </cfRule>
    <cfRule type="cellIs" dxfId="1213" priority="124" stopIfTrue="1" operator="notEqual">
      <formula>$DB5</formula>
    </cfRule>
  </conditionalFormatting>
  <conditionalFormatting sqref="DB5">
    <cfRule type="cellIs" dxfId="1212" priority="125" operator="notEqual">
      <formula>$DB5</formula>
    </cfRule>
  </conditionalFormatting>
  <conditionalFormatting sqref="DH70">
    <cfRule type="cellIs" dxfId="1211" priority="121" stopIfTrue="1" operator="notEqual">
      <formula>$DL70</formula>
    </cfRule>
  </conditionalFormatting>
  <conditionalFormatting sqref="DE70">
    <cfRule type="cellIs" dxfId="1210" priority="122" stopIfTrue="1" operator="notEqual">
      <formula>$DH70</formula>
    </cfRule>
  </conditionalFormatting>
  <conditionalFormatting sqref="DB70">
    <cfRule type="cellIs" dxfId="1209" priority="120" operator="notEqual">
      <formula>$DB70</formula>
    </cfRule>
  </conditionalFormatting>
  <conditionalFormatting sqref="CY70">
    <cfRule type="expression" dxfId="1208" priority="118" stopIfTrue="1">
      <formula>$DB70=""</formula>
    </cfRule>
    <cfRule type="cellIs" dxfId="1207" priority="119" stopIfTrue="1" operator="notEqual">
      <formula>$DB70</formula>
    </cfRule>
  </conditionalFormatting>
  <conditionalFormatting sqref="DH71">
    <cfRule type="cellIs" dxfId="1206" priority="116" stopIfTrue="1" operator="notEqual">
      <formula>$DL71</formula>
    </cfRule>
  </conditionalFormatting>
  <conditionalFormatting sqref="DE71">
    <cfRule type="cellIs" dxfId="1205" priority="117" stopIfTrue="1" operator="notEqual">
      <formula>$DH71</formula>
    </cfRule>
  </conditionalFormatting>
  <conditionalFormatting sqref="DB71">
    <cfRule type="cellIs" dxfId="1204" priority="115" operator="notEqual">
      <formula>$DB71</formula>
    </cfRule>
  </conditionalFormatting>
  <conditionalFormatting sqref="CY71">
    <cfRule type="expression" dxfId="1203" priority="113" stopIfTrue="1">
      <formula>$DB71=""</formula>
    </cfRule>
    <cfRule type="cellIs" dxfId="1202" priority="114" stopIfTrue="1" operator="notEqual">
      <formula>$DB71</formula>
    </cfRule>
  </conditionalFormatting>
  <conditionalFormatting sqref="DH58">
    <cfRule type="cellIs" dxfId="1201" priority="111" stopIfTrue="1" operator="notEqual">
      <formula>$DL58</formula>
    </cfRule>
  </conditionalFormatting>
  <conditionalFormatting sqref="DE58">
    <cfRule type="cellIs" dxfId="1200" priority="112" stopIfTrue="1" operator="notEqual">
      <formula>$DH58</formula>
    </cfRule>
  </conditionalFormatting>
  <conditionalFormatting sqref="DB58">
    <cfRule type="cellIs" dxfId="1199" priority="110" operator="notEqual">
      <formula>$DB58</formula>
    </cfRule>
  </conditionalFormatting>
  <conditionalFormatting sqref="CY58">
    <cfRule type="expression" dxfId="1198" priority="108" stopIfTrue="1">
      <formula>$DB58=""</formula>
    </cfRule>
    <cfRule type="cellIs" dxfId="1197" priority="109" stopIfTrue="1" operator="notEqual">
      <formula>$DB58</formula>
    </cfRule>
  </conditionalFormatting>
  <conditionalFormatting sqref="DH119">
    <cfRule type="cellIs" dxfId="1196" priority="106" stopIfTrue="1" operator="notEqual">
      <formula>$DL119</formula>
    </cfRule>
  </conditionalFormatting>
  <conditionalFormatting sqref="DE119">
    <cfRule type="cellIs" dxfId="1195" priority="107" stopIfTrue="1" operator="notEqual">
      <formula>$DH119</formula>
    </cfRule>
  </conditionalFormatting>
  <conditionalFormatting sqref="DB119">
    <cfRule type="cellIs" dxfId="1194" priority="105" operator="notEqual">
      <formula>$DB119</formula>
    </cfRule>
  </conditionalFormatting>
  <conditionalFormatting sqref="CY119">
    <cfRule type="expression" dxfId="1193" priority="103" stopIfTrue="1">
      <formula>$DB119=""</formula>
    </cfRule>
    <cfRule type="cellIs" dxfId="1192" priority="104" stopIfTrue="1" operator="notEqual">
      <formula>$DB119</formula>
    </cfRule>
  </conditionalFormatting>
  <conditionalFormatting sqref="DH125">
    <cfRule type="cellIs" dxfId="1191" priority="101" stopIfTrue="1" operator="notEqual">
      <formula>$DL125</formula>
    </cfRule>
  </conditionalFormatting>
  <conditionalFormatting sqref="DE125">
    <cfRule type="cellIs" dxfId="1190" priority="102" stopIfTrue="1" operator="notEqual">
      <formula>$DH125</formula>
    </cfRule>
  </conditionalFormatting>
  <conditionalFormatting sqref="DB125">
    <cfRule type="cellIs" dxfId="1189" priority="100" operator="notEqual">
      <formula>$DB125</formula>
    </cfRule>
  </conditionalFormatting>
  <conditionalFormatting sqref="CY125">
    <cfRule type="expression" dxfId="1188" priority="98" stopIfTrue="1">
      <formula>$DB125=""</formula>
    </cfRule>
    <cfRule type="cellIs" dxfId="1187" priority="99" stopIfTrue="1" operator="notEqual">
      <formula>$DB125</formula>
    </cfRule>
  </conditionalFormatting>
  <conditionalFormatting sqref="DB77">
    <cfRule type="cellIs" dxfId="1186" priority="97" operator="notEqual">
      <formula>$DB77</formula>
    </cfRule>
  </conditionalFormatting>
  <conditionalFormatting sqref="DH77">
    <cfRule type="cellIs" dxfId="1185" priority="95" stopIfTrue="1" operator="notEqual">
      <formula>$DL77</formula>
    </cfRule>
  </conditionalFormatting>
  <conditionalFormatting sqref="DE77">
    <cfRule type="cellIs" dxfId="1184" priority="96" stopIfTrue="1" operator="notEqual">
      <formula>$DH77</formula>
    </cfRule>
  </conditionalFormatting>
  <conditionalFormatting sqref="CY77">
    <cfRule type="expression" dxfId="1183" priority="93" stopIfTrue="1">
      <formula>$DB77=""</formula>
    </cfRule>
    <cfRule type="cellIs" dxfId="1182" priority="94" stopIfTrue="1" operator="notEqual">
      <formula>$DB77</formula>
    </cfRule>
  </conditionalFormatting>
  <conditionalFormatting sqref="DH85">
    <cfRule type="cellIs" dxfId="1181" priority="91" stopIfTrue="1" operator="notEqual">
      <formula>$DL85</formula>
    </cfRule>
  </conditionalFormatting>
  <conditionalFormatting sqref="DE85">
    <cfRule type="cellIs" dxfId="1180" priority="92" stopIfTrue="1" operator="notEqual">
      <formula>$DH85</formula>
    </cfRule>
  </conditionalFormatting>
  <conditionalFormatting sqref="DB85">
    <cfRule type="cellIs" dxfId="1179" priority="90" operator="notEqual">
      <formula>$DB85</formula>
    </cfRule>
  </conditionalFormatting>
  <conditionalFormatting sqref="CY85">
    <cfRule type="expression" dxfId="1178" priority="88" stopIfTrue="1">
      <formula>$DB85=""</formula>
    </cfRule>
    <cfRule type="cellIs" dxfId="1177" priority="89" stopIfTrue="1" operator="notEqual">
      <formula>$DB85</formula>
    </cfRule>
  </conditionalFormatting>
  <conditionalFormatting sqref="DE115">
    <cfRule type="cellIs" dxfId="1176" priority="87" stopIfTrue="1" operator="notEqual">
      <formula>$DL115</formula>
    </cfRule>
  </conditionalFormatting>
  <conditionalFormatting sqref="DH114">
    <cfRule type="cellIs" dxfId="1175" priority="85" stopIfTrue="1" operator="notEqual">
      <formula>$DL114</formula>
    </cfRule>
  </conditionalFormatting>
  <conditionalFormatting sqref="DE114">
    <cfRule type="cellIs" dxfId="1174" priority="86" stopIfTrue="1" operator="notEqual">
      <formula>$DH114</formula>
    </cfRule>
  </conditionalFormatting>
  <conditionalFormatting sqref="DH115">
    <cfRule type="cellIs" dxfId="1173" priority="84" stopIfTrue="1" operator="notEqual">
      <formula>$DL115</formula>
    </cfRule>
  </conditionalFormatting>
  <conditionalFormatting sqref="DH151:DH152">
    <cfRule type="cellIs" dxfId="1172" priority="83" stopIfTrue="1" operator="notEqual">
      <formula>$DL151</formula>
    </cfRule>
  </conditionalFormatting>
  <conditionalFormatting sqref="CY151:CY152">
    <cfRule type="cellIs" dxfId="1171" priority="82" stopIfTrue="1" operator="notEqual">
      <formula>$DE151</formula>
    </cfRule>
  </conditionalFormatting>
  <conditionalFormatting sqref="DH150">
    <cfRule type="cellIs" dxfId="1170" priority="81" stopIfTrue="1" operator="notEqual">
      <formula>$DL150</formula>
    </cfRule>
  </conditionalFormatting>
  <conditionalFormatting sqref="CY150">
    <cfRule type="cellIs" dxfId="1169" priority="80" stopIfTrue="1" operator="notEqual">
      <formula>$DE150</formula>
    </cfRule>
  </conditionalFormatting>
  <conditionalFormatting sqref="DB77">
    <cfRule type="cellIs" dxfId="1168" priority="79" operator="notEqual">
      <formula>$DB77</formula>
    </cfRule>
  </conditionalFormatting>
  <conditionalFormatting sqref="DH77">
    <cfRule type="cellIs" dxfId="1167" priority="77" stopIfTrue="1" operator="notEqual">
      <formula>$DL77</formula>
    </cfRule>
  </conditionalFormatting>
  <conditionalFormatting sqref="DE77">
    <cfRule type="cellIs" dxfId="1166" priority="78" stopIfTrue="1" operator="notEqual">
      <formula>$DH77</formula>
    </cfRule>
  </conditionalFormatting>
  <conditionalFormatting sqref="CY77">
    <cfRule type="expression" dxfId="1165" priority="75" stopIfTrue="1">
      <formula>$DB77=""</formula>
    </cfRule>
    <cfRule type="cellIs" dxfId="1164" priority="76" stopIfTrue="1" operator="notEqual">
      <formula>$DB77</formula>
    </cfRule>
  </conditionalFormatting>
  <conditionalFormatting sqref="DB76">
    <cfRule type="cellIs" dxfId="1163" priority="74" operator="notEqual">
      <formula>$DB76</formula>
    </cfRule>
  </conditionalFormatting>
  <conditionalFormatting sqref="DH76">
    <cfRule type="cellIs" dxfId="1162" priority="72" stopIfTrue="1" operator="notEqual">
      <formula>$DL76</formula>
    </cfRule>
  </conditionalFormatting>
  <conditionalFormatting sqref="DE76">
    <cfRule type="cellIs" dxfId="1161" priority="73" stopIfTrue="1" operator="notEqual">
      <formula>$DH76</formula>
    </cfRule>
  </conditionalFormatting>
  <conditionalFormatting sqref="CY76">
    <cfRule type="expression" dxfId="1160" priority="70" stopIfTrue="1">
      <formula>$DB76=""</formula>
    </cfRule>
    <cfRule type="cellIs" dxfId="1159" priority="71" stopIfTrue="1" operator="notEqual">
      <formula>$DB76</formula>
    </cfRule>
  </conditionalFormatting>
  <conditionalFormatting sqref="DB78">
    <cfRule type="cellIs" dxfId="1158" priority="69" operator="notEqual">
      <formula>$DB78</formula>
    </cfRule>
  </conditionalFormatting>
  <conditionalFormatting sqref="DH78">
    <cfRule type="cellIs" dxfId="1157" priority="67" stopIfTrue="1" operator="notEqual">
      <formula>$DL78</formula>
    </cfRule>
  </conditionalFormatting>
  <conditionalFormatting sqref="DE78">
    <cfRule type="cellIs" dxfId="1156" priority="68" stopIfTrue="1" operator="notEqual">
      <formula>$DH78</formula>
    </cfRule>
  </conditionalFormatting>
  <conditionalFormatting sqref="CY78">
    <cfRule type="expression" dxfId="1155" priority="65" stopIfTrue="1">
      <formula>$DB78=""</formula>
    </cfRule>
    <cfRule type="cellIs" dxfId="1154" priority="66" stopIfTrue="1" operator="notEqual">
      <formula>$DB78</formula>
    </cfRule>
  </conditionalFormatting>
  <conditionalFormatting sqref="DH18">
    <cfRule type="cellIs" dxfId="1153" priority="58" stopIfTrue="1" operator="notEqual">
      <formula>$DL18</formula>
    </cfRule>
  </conditionalFormatting>
  <conditionalFormatting sqref="DE18">
    <cfRule type="cellIs" dxfId="1152" priority="59" stopIfTrue="1" operator="notEqual">
      <formula>$DH18</formula>
    </cfRule>
  </conditionalFormatting>
  <conditionalFormatting sqref="DB18">
    <cfRule type="cellIs" dxfId="1151" priority="57" operator="notEqual">
      <formula>$DB18</formula>
    </cfRule>
  </conditionalFormatting>
  <conditionalFormatting sqref="CY18">
    <cfRule type="expression" dxfId="1150" priority="55" stopIfTrue="1">
      <formula>$DB18=""</formula>
    </cfRule>
    <cfRule type="cellIs" dxfId="1149" priority="56" stopIfTrue="1" operator="notEqual">
      <formula>$DB18</formula>
    </cfRule>
  </conditionalFormatting>
  <conditionalFormatting sqref="DB127">
    <cfRule type="cellIs" dxfId="1148" priority="54" operator="notEqual">
      <formula>$DB127</formula>
    </cfRule>
  </conditionalFormatting>
  <conditionalFormatting sqref="DH95">
    <cfRule type="cellIs" dxfId="1147" priority="52" stopIfTrue="1" operator="notEqual">
      <formula>$DL95</formula>
    </cfRule>
  </conditionalFormatting>
  <conditionalFormatting sqref="DE95">
    <cfRule type="cellIs" dxfId="1146" priority="53" stopIfTrue="1" operator="notEqual">
      <formula>$DH95</formula>
    </cfRule>
  </conditionalFormatting>
  <conditionalFormatting sqref="DB95">
    <cfRule type="cellIs" dxfId="1145" priority="51" operator="notEqual">
      <formula>$DB95</formula>
    </cfRule>
  </conditionalFormatting>
  <conditionalFormatting sqref="CY95">
    <cfRule type="expression" dxfId="1144" priority="49" stopIfTrue="1">
      <formula>$DB95=""</formula>
    </cfRule>
    <cfRule type="cellIs" dxfId="1143" priority="50" stopIfTrue="1" operator="notEqual">
      <formula>$DB95</formula>
    </cfRule>
  </conditionalFormatting>
  <conditionalFormatting sqref="DH139">
    <cfRule type="cellIs" dxfId="1142" priority="47" stopIfTrue="1" operator="notEqual">
      <formula>$DL139</formula>
    </cfRule>
  </conditionalFormatting>
  <conditionalFormatting sqref="DE139">
    <cfRule type="cellIs" dxfId="1141" priority="48" stopIfTrue="1" operator="notEqual">
      <formula>$DH139</formula>
    </cfRule>
  </conditionalFormatting>
  <conditionalFormatting sqref="DB139">
    <cfRule type="cellIs" dxfId="1140" priority="46" operator="notEqual">
      <formula>$DB139</formula>
    </cfRule>
  </conditionalFormatting>
  <conditionalFormatting sqref="CY139">
    <cfRule type="expression" dxfId="1139" priority="44" stopIfTrue="1">
      <formula>$DB139=""</formula>
    </cfRule>
    <cfRule type="cellIs" dxfId="1138" priority="45" stopIfTrue="1" operator="notEqual">
      <formula>$DB139</formula>
    </cfRule>
  </conditionalFormatting>
  <conditionalFormatting sqref="DH143">
    <cfRule type="cellIs" dxfId="1137" priority="43" stopIfTrue="1" operator="notEqual">
      <formula>$DL143</formula>
    </cfRule>
  </conditionalFormatting>
  <conditionalFormatting sqref="DE143">
    <cfRule type="cellIs" dxfId="1136" priority="42" stopIfTrue="1" operator="notEqual">
      <formula>$DL143</formula>
    </cfRule>
  </conditionalFormatting>
  <conditionalFormatting sqref="DB143">
    <cfRule type="cellIs" dxfId="1135" priority="41" stopIfTrue="1" operator="notEqual">
      <formula>$DE143</formula>
    </cfRule>
  </conditionalFormatting>
  <conditionalFormatting sqref="CY143">
    <cfRule type="cellIs" dxfId="1134" priority="40" stopIfTrue="1" operator="notEqual">
      <formula>$DE143</formula>
    </cfRule>
  </conditionalFormatting>
  <conditionalFormatting sqref="CV147:CV149">
    <cfRule type="cellIs" dxfId="1133" priority="39" stopIfTrue="1" operator="notEqual">
      <formula>$DE147</formula>
    </cfRule>
  </conditionalFormatting>
  <conditionalFormatting sqref="CV145">
    <cfRule type="cellIs" dxfId="1132" priority="38" stopIfTrue="1" operator="notEqual">
      <formula>$DE145</formula>
    </cfRule>
  </conditionalFormatting>
  <conditionalFormatting sqref="CV144">
    <cfRule type="cellIs" dxfId="1131" priority="37" stopIfTrue="1" operator="notEqual">
      <formula>$DE144</formula>
    </cfRule>
  </conditionalFormatting>
  <conditionalFormatting sqref="CV146">
    <cfRule type="cellIs" dxfId="1130" priority="36" stopIfTrue="1" operator="notEqual">
      <formula>$DE146</formula>
    </cfRule>
  </conditionalFormatting>
  <conditionalFormatting sqref="CV5">
    <cfRule type="expression" dxfId="1129" priority="32" stopIfTrue="1">
      <formula>$CY5=""</formula>
    </cfRule>
    <cfRule type="cellIs" dxfId="1128" priority="33" stopIfTrue="1" operator="notEqual">
      <formula>$CY5</formula>
    </cfRule>
  </conditionalFormatting>
  <conditionalFormatting sqref="CV151:CV152">
    <cfRule type="cellIs" dxfId="1127" priority="17" stopIfTrue="1" operator="notEqual">
      <formula>$DE151</formula>
    </cfRule>
  </conditionalFormatting>
  <conditionalFormatting sqref="CV150">
    <cfRule type="cellIs" dxfId="1126" priority="16" stopIfTrue="1" operator="notEqual">
      <formula>$DE150</formula>
    </cfRule>
  </conditionalFormatting>
  <conditionalFormatting sqref="CV143">
    <cfRule type="cellIs" dxfId="1125" priority="3" stopIfTrue="1" operator="notEqual">
      <formula>$DE143</formula>
    </cfRule>
  </conditionalFormatting>
  <conditionalFormatting sqref="CV6:CV142">
    <cfRule type="expression" dxfId="1124" priority="1" stopIfTrue="1">
      <formula>$CY6=""</formula>
    </cfRule>
    <cfRule type="cellIs" dxfId="1123" priority="2" stopIfTrue="1" operator="notEqual">
      <formula>$CY6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80.0 / Gültig ab: 01.03.18 / Seite &amp;P (&amp;N)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1"/>
  <sheetViews>
    <sheetView topLeftCell="A140" zoomScaleNormal="100" zoomScaleSheetLayoutView="75" workbookViewId="0">
      <selection activeCell="I178" sqref="I17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1305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2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1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P5" s="19" t="str">
        <f t="shared" ref="CP5:CP72" si="2">+S5</f>
        <v>Chiaverio Flavio</v>
      </c>
      <c r="CR5" s="19">
        <f t="shared" ref="CR5:CR72" si="3">+Z5</f>
        <v>36</v>
      </c>
      <c r="CS5" s="19" t="str">
        <f t="shared" ref="CS5:CS72" si="4">+AB5</f>
        <v>B/A 5)</v>
      </c>
      <c r="CT5" s="154">
        <v>5558</v>
      </c>
      <c r="CU5" s="125">
        <v>753</v>
      </c>
      <c r="CV5" s="33">
        <f t="shared" ref="CV5:CV11" si="5">VLOOKUP($CU5,Funktionsbezeichnungen,3,0)</f>
        <v>12</v>
      </c>
      <c r="CW5" s="83" t="str">
        <f t="shared" ref="CW5:CW11" si="6">VLOOKUP($CU5,Funktionsbezeichnungen,2,0)</f>
        <v>Vorgesetzter  -  4 . Stufe</v>
      </c>
      <c r="CX5" s="125">
        <v>753</v>
      </c>
      <c r="CY5" s="33">
        <f t="shared" ref="CY5:CY8" si="7">VLOOKUP($CX5,Funktionsbezeichnungen,3,0)</f>
        <v>12</v>
      </c>
      <c r="CZ5" s="83" t="str">
        <f t="shared" ref="CZ5:CZ8" si="8">VLOOKUP($CX5,Funktionsbezeichnungen,2,0)</f>
        <v>Vorgesetzter  -  4 . Stufe</v>
      </c>
      <c r="DA5" s="125">
        <v>753</v>
      </c>
      <c r="DB5" s="33">
        <f t="shared" ref="DB5:DB8" si="9">VLOOKUP($DA5,Funktionsbezeichnungen,3,0)</f>
        <v>12</v>
      </c>
      <c r="DC5" s="83" t="str">
        <f t="shared" ref="DC5:DC8" si="10">VLOOKUP($DA5,Funktionsbezeichnungen,2,0)</f>
        <v>Vorgesetzter  -  4 . Stufe</v>
      </c>
      <c r="DD5" s="124">
        <v>753</v>
      </c>
      <c r="DE5" s="33">
        <f t="shared" ref="DE5:DE8" si="11">VLOOKUP($DD5,Funktionsbezeichnungen,3,0)</f>
        <v>12</v>
      </c>
      <c r="DF5" s="83" t="str">
        <f t="shared" ref="DF5:DF8" si="12">VLOOKUP($DD5,Funktionsbezeichnungen,2,0)</f>
        <v>Vorgesetzter  -  4 . Stufe</v>
      </c>
      <c r="DG5" s="20"/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-  4 . Stufe</v>
      </c>
      <c r="DO5" s="19">
        <f t="shared" ref="DO5:DO72" si="15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35</v>
      </c>
      <c r="CS6" s="19" t="str">
        <f t="shared" si="4"/>
        <v>B/A 5)</v>
      </c>
      <c r="CT6" s="154">
        <v>4155</v>
      </c>
      <c r="CU6" s="125">
        <v>753</v>
      </c>
      <c r="CV6" s="33">
        <f t="shared" si="5"/>
        <v>12</v>
      </c>
      <c r="CW6" s="83" t="str">
        <f t="shared" si="6"/>
        <v>Vorgesetzter  -  4 . Stufe</v>
      </c>
      <c r="CX6" s="125">
        <v>753</v>
      </c>
      <c r="CY6" s="33">
        <f t="shared" si="7"/>
        <v>12</v>
      </c>
      <c r="CZ6" s="83" t="str">
        <f t="shared" si="8"/>
        <v>Vorgesetzter  -  4 . Stufe</v>
      </c>
      <c r="DA6" s="125">
        <v>753</v>
      </c>
      <c r="DB6" s="33">
        <f t="shared" si="9"/>
        <v>12</v>
      </c>
      <c r="DC6" s="83" t="str">
        <f t="shared" si="10"/>
        <v>Vorgesetzter  -  4 . Stufe</v>
      </c>
      <c r="DD6" s="124">
        <v>753</v>
      </c>
      <c r="DE6" s="33">
        <f t="shared" si="11"/>
        <v>12</v>
      </c>
      <c r="DF6" s="83" t="str">
        <f t="shared" si="12"/>
        <v>Vorgesetzter  -  4 . Stufe</v>
      </c>
      <c r="DG6" s="20"/>
      <c r="DH6" s="124">
        <v>753</v>
      </c>
      <c r="DI6" s="33">
        <f t="shared" si="13"/>
        <v>12</v>
      </c>
      <c r="DJ6" s="83" t="str">
        <f t="shared" si="14"/>
        <v>Vorgesetzter  -  4 . Stufe</v>
      </c>
      <c r="DO6" s="19">
        <f t="shared" si="15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P7" s="19" t="str">
        <f t="shared" si="2"/>
        <v>Zenners Guy</v>
      </c>
      <c r="CR7" s="19">
        <f t="shared" si="3"/>
        <v>31</v>
      </c>
      <c r="CS7" s="19" t="str">
        <f t="shared" si="4"/>
        <v>B/A 5)</v>
      </c>
      <c r="CT7" s="154">
        <v>4182</v>
      </c>
      <c r="CU7" s="125">
        <v>753</v>
      </c>
      <c r="CV7" s="33">
        <f t="shared" si="5"/>
        <v>12</v>
      </c>
      <c r="CW7" s="83" t="str">
        <f t="shared" si="6"/>
        <v>Vorgesetzter  -  4 . Stufe</v>
      </c>
      <c r="CX7" s="125">
        <v>753</v>
      </c>
      <c r="CY7" s="33">
        <f t="shared" si="7"/>
        <v>12</v>
      </c>
      <c r="CZ7" s="83" t="str">
        <f t="shared" si="8"/>
        <v>Vorgesetzter  -  4 . Stufe</v>
      </c>
      <c r="DA7" s="125">
        <v>753</v>
      </c>
      <c r="DB7" s="33">
        <f t="shared" si="9"/>
        <v>12</v>
      </c>
      <c r="DC7" s="83" t="str">
        <f t="shared" si="10"/>
        <v>Vorgesetzter  -  4 . Stufe</v>
      </c>
      <c r="DD7" s="124">
        <v>753</v>
      </c>
      <c r="DE7" s="33">
        <f t="shared" si="11"/>
        <v>12</v>
      </c>
      <c r="DF7" s="83" t="str">
        <f t="shared" si="12"/>
        <v>Vorgesetzter  -  4 . Stufe</v>
      </c>
      <c r="DG7" s="20"/>
      <c r="DH7" s="124">
        <v>753</v>
      </c>
      <c r="DI7" s="33">
        <f t="shared" si="13"/>
        <v>12</v>
      </c>
      <c r="DJ7" s="83" t="str">
        <f t="shared" si="14"/>
        <v>Vorgesetzter  -  4 . Stufe</v>
      </c>
      <c r="DO7" s="19">
        <f t="shared" si="15"/>
        <v>4182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P8" s="19" t="str">
        <f t="shared" si="2"/>
        <v>Suter Thomas</v>
      </c>
      <c r="CR8" s="19">
        <f t="shared" si="3"/>
        <v>26</v>
      </c>
      <c r="CS8" s="19" t="str">
        <f t="shared" si="4"/>
        <v>B/A 5)</v>
      </c>
      <c r="CT8" s="154">
        <v>3201</v>
      </c>
      <c r="CU8" s="125">
        <v>753</v>
      </c>
      <c r="CV8" s="33">
        <f t="shared" si="5"/>
        <v>12</v>
      </c>
      <c r="CW8" s="83" t="str">
        <f t="shared" si="6"/>
        <v>Vorgesetzter  -  4 . Stufe</v>
      </c>
      <c r="CX8" s="125">
        <v>774</v>
      </c>
      <c r="CY8" s="33">
        <f t="shared" si="7"/>
        <v>10</v>
      </c>
      <c r="CZ8" s="83" t="str">
        <f t="shared" si="8"/>
        <v>Senior Projektingenieur</v>
      </c>
      <c r="DA8" s="125">
        <v>774</v>
      </c>
      <c r="DB8" s="33">
        <f t="shared" si="9"/>
        <v>10</v>
      </c>
      <c r="DC8" s="83" t="str">
        <f t="shared" si="10"/>
        <v>Senior Projektingenieur</v>
      </c>
      <c r="DD8" s="125">
        <v>774</v>
      </c>
      <c r="DE8" s="33">
        <f t="shared" si="11"/>
        <v>10</v>
      </c>
      <c r="DF8" s="83" t="str">
        <f t="shared" si="12"/>
        <v>Senior Projektingenieur</v>
      </c>
      <c r="DG8" s="20"/>
      <c r="DH8" s="33">
        <v>773</v>
      </c>
      <c r="DI8" s="33">
        <f t="shared" si="13"/>
        <v>9</v>
      </c>
      <c r="DJ8" s="83" t="str">
        <f t="shared" si="14"/>
        <v>Projektingenieur 3</v>
      </c>
      <c r="DO8" s="19">
        <f t="shared" si="15"/>
        <v>3201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154">
        <v>7679</v>
      </c>
      <c r="CU9" s="125">
        <v>774</v>
      </c>
      <c r="CV9" s="33">
        <f t="shared" si="5"/>
        <v>10</v>
      </c>
      <c r="CW9" s="83" t="str">
        <f t="shared" si="6"/>
        <v>Senior Projektingenieur</v>
      </c>
      <c r="CX9" s="125">
        <v>774</v>
      </c>
      <c r="CY9" s="33">
        <f>VLOOKUP($CX9,Funktionsbezeichnungen,3,0)</f>
        <v>10</v>
      </c>
      <c r="CZ9" s="83" t="str">
        <f>VLOOKUP($CX9,Funktionsbezeichnungen,2,0)</f>
        <v>Senior Projektingenieur</v>
      </c>
      <c r="DA9" s="125">
        <v>773</v>
      </c>
      <c r="DB9" s="33">
        <f>VLOOKUP($DA9,Funktionsbezeichnungen,3,0)</f>
        <v>9</v>
      </c>
      <c r="DC9" s="83" t="str">
        <f>VLOOKUP($DA9,Funktionsbezeichnungen,2,0)</f>
        <v>Projektingenieur 3</v>
      </c>
      <c r="DD9" s="125">
        <v>773</v>
      </c>
      <c r="DE9" s="33">
        <f>VLOOKUP($DD9,Funktionsbezeichnungen,3,0)</f>
        <v>9</v>
      </c>
      <c r="DF9" s="83" t="str">
        <f>VLOOKUP($DD9,Funktionsbezeichnungen,2,0)</f>
        <v>Projektingenieur 3</v>
      </c>
      <c r="DG9" s="20"/>
      <c r="DH9" s="33">
        <v>772</v>
      </c>
      <c r="DI9" s="33">
        <f>VLOOKUP($DH9,Funktionsbezeichnungen,3,0)</f>
        <v>8</v>
      </c>
      <c r="DJ9" s="83" t="str">
        <f>VLOOKUP($DH9,Funktionsbezeichnungen,2,0)</f>
        <v>Projektingenieur 2</v>
      </c>
      <c r="DO9" s="19">
        <f>+CT9</f>
        <v>7679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154">
        <v>4258</v>
      </c>
      <c r="CU10" s="125">
        <v>774</v>
      </c>
      <c r="CV10" s="33">
        <f t="shared" si="5"/>
        <v>10</v>
      </c>
      <c r="CW10" s="83" t="str">
        <f t="shared" si="6"/>
        <v>Senior Projektingenieur</v>
      </c>
      <c r="CX10" s="125">
        <v>773</v>
      </c>
      <c r="CY10" s="33">
        <f>VLOOKUP($CX10,Funktionsbezeichnungen,3,0)</f>
        <v>9</v>
      </c>
      <c r="CZ10" s="83" t="str">
        <f>VLOOKUP($CX10,Funktionsbezeichnungen,2,0)</f>
        <v>Projektingenieur 3</v>
      </c>
      <c r="DA10" s="125">
        <v>773</v>
      </c>
      <c r="DB10" s="33">
        <f>VLOOKUP($DA10,Funktionsbezeichnungen,3,0)</f>
        <v>9</v>
      </c>
      <c r="DC10" s="83" t="str">
        <f>VLOOKUP($DA10,Funktionsbezeichnungen,2,0)</f>
        <v>Projektingenieur 3</v>
      </c>
      <c r="DD10" s="125">
        <v>773</v>
      </c>
      <c r="DE10" s="33">
        <f>VLOOKUP($DD10,Funktionsbezeichnungen,3,0)</f>
        <v>9</v>
      </c>
      <c r="DF10" s="83" t="str">
        <f>VLOOKUP($DD10,Funktionsbezeichnungen,2,0)</f>
        <v>Projektingenieur 3</v>
      </c>
      <c r="DG10" s="20"/>
      <c r="DH10" s="33">
        <v>772</v>
      </c>
      <c r="DI10" s="33">
        <f>VLOOKUP($DH10,Funktionsbezeichnungen,3,0)</f>
        <v>8</v>
      </c>
      <c r="DJ10" s="83" t="str">
        <f>VLOOKUP($DH10,Funktionsbezeichnungen,2,0)</f>
        <v>Projektingenieur 2</v>
      </c>
      <c r="DO10" s="19">
        <f>+CT10</f>
        <v>4258</v>
      </c>
      <c r="DP10" s="153">
        <v>1</v>
      </c>
      <c r="DQ10" s="19">
        <v>2</v>
      </c>
      <c r="DR10" s="19" t="s">
        <v>951</v>
      </c>
    </row>
    <row r="11" spans="1:142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154">
        <v>5574</v>
      </c>
      <c r="CU11" s="125">
        <v>753</v>
      </c>
      <c r="CV11" s="33">
        <f t="shared" si="5"/>
        <v>12</v>
      </c>
      <c r="CW11" s="83" t="str">
        <f t="shared" si="6"/>
        <v>Vorgesetzter  -  4 . Stufe</v>
      </c>
      <c r="CX11" s="125">
        <v>753</v>
      </c>
      <c r="CY11" s="33">
        <f>VLOOKUP($CX11,Funktionsbezeichnungen,3,0)</f>
        <v>12</v>
      </c>
      <c r="CZ11" s="83" t="str">
        <f>VLOOKUP($CX11,Funktionsbezeichnungen,2,0)</f>
        <v>Vorgesetzter  -  4 . Stufe</v>
      </c>
      <c r="DA11" s="125">
        <v>753</v>
      </c>
      <c r="DB11" s="33">
        <f>VLOOKUP($DA11,Funktionsbezeichnungen,3,0)</f>
        <v>12</v>
      </c>
      <c r="DC11" s="83" t="str">
        <f>VLOOKUP($DA11,Funktionsbezeichnungen,2,0)</f>
        <v>Vorgesetzter  -  4 . Stufe</v>
      </c>
      <c r="DD11" s="124">
        <v>753</v>
      </c>
      <c r="DE11" s="33">
        <f>VLOOKUP($DD11,Funktionsbezeichnungen,3,0)</f>
        <v>12</v>
      </c>
      <c r="DF11" s="83" t="str">
        <f>VLOOKUP($DD11,Funktionsbezeichnungen,2,0)</f>
        <v>Vorgesetzter  -  4 . Stufe</v>
      </c>
      <c r="DG11" s="20"/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-  4 . Stufe</v>
      </c>
      <c r="DO11" s="19">
        <f>+CT11</f>
        <v>5574</v>
      </c>
      <c r="DP11" s="153">
        <v>1</v>
      </c>
      <c r="DQ11" s="19">
        <v>2</v>
      </c>
      <c r="DR11" s="19" t="s">
        <v>951</v>
      </c>
    </row>
    <row r="12" spans="1:142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P12" s="19" t="str">
        <f t="shared" si="2"/>
        <v>Kalak Josef</v>
      </c>
      <c r="CR12" s="19">
        <f t="shared" si="3"/>
        <v>49</v>
      </c>
      <c r="CS12" s="19" t="str">
        <f t="shared" si="4"/>
        <v>B/A 1)</v>
      </c>
      <c r="CT12" s="154">
        <v>3136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 t="s">
        <v>711</v>
      </c>
      <c r="DE12" s="33"/>
      <c r="DF12" s="83"/>
      <c r="DG12" s="20"/>
      <c r="DH12" s="125" t="s">
        <v>711</v>
      </c>
      <c r="DI12" s="125" t="s">
        <v>711</v>
      </c>
      <c r="DJ12" s="83"/>
      <c r="DO12" s="19">
        <f t="shared" si="15"/>
        <v>3136</v>
      </c>
      <c r="DP12" s="153">
        <v>1</v>
      </c>
      <c r="DQ12" s="19">
        <v>2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P13" s="19" t="str">
        <f t="shared" si="2"/>
        <v>Hausammann Erich</v>
      </c>
      <c r="CR13" s="19">
        <f t="shared" si="3"/>
        <v>44</v>
      </c>
      <c r="CS13" s="19" t="str">
        <f t="shared" si="4"/>
        <v>B</v>
      </c>
      <c r="CT13" s="154">
        <v>3148</v>
      </c>
      <c r="CU13" s="125" t="s">
        <v>711</v>
      </c>
      <c r="CV13" s="33"/>
      <c r="CW13" s="83"/>
      <c r="CX13" s="125" t="s">
        <v>711</v>
      </c>
      <c r="CY13" s="33"/>
      <c r="CZ13" s="83"/>
      <c r="DA13" s="125" t="s">
        <v>711</v>
      </c>
      <c r="DB13" s="33"/>
      <c r="DC13" s="83"/>
      <c r="DD13" s="125">
        <v>774</v>
      </c>
      <c r="DE13" s="33">
        <f t="shared" ref="DE13:DE28" si="16">VLOOKUP($DD13,Funktionsbezeichnungen,3,0)</f>
        <v>10</v>
      </c>
      <c r="DF13" s="83" t="str">
        <f t="shared" ref="DF13:DF28" si="17">VLOOKUP($DD13,Funktionsbezeichnungen,2,0)</f>
        <v>Senior Projektingenieur</v>
      </c>
      <c r="DG13" s="20"/>
      <c r="DH13" s="125">
        <v>773</v>
      </c>
      <c r="DI13" s="33">
        <f t="shared" ref="DI13:DI28" si="18">VLOOKUP($DH13,Funktionsbezeichnungen,3,0)</f>
        <v>9</v>
      </c>
      <c r="DJ13" s="83" t="str">
        <f t="shared" ref="DJ13:DJ28" si="19">VLOOKUP($DH13,Funktionsbezeichnungen,2,0)</f>
        <v>Projektingenieur 3</v>
      </c>
      <c r="DO13" s="19">
        <f t="shared" si="15"/>
        <v>3148</v>
      </c>
      <c r="DP13" s="153">
        <v>2</v>
      </c>
      <c r="DQ13" s="19">
        <v>3</v>
      </c>
      <c r="DR13" s="185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P14" s="19" t="str">
        <f t="shared" si="2"/>
        <v>Bosshard Heinz</v>
      </c>
      <c r="CR14" s="19">
        <f t="shared" si="3"/>
        <v>40</v>
      </c>
      <c r="CS14" s="19" t="str">
        <f t="shared" si="4"/>
        <v>B</v>
      </c>
      <c r="CT14" s="154">
        <v>3205</v>
      </c>
      <c r="CU14" s="125">
        <v>773</v>
      </c>
      <c r="CV14" s="33">
        <f t="shared" ref="CV14:CV28" si="20">VLOOKUP($CU14,Funktionsbezeichnungen,3,0)</f>
        <v>9</v>
      </c>
      <c r="CW14" s="83" t="str">
        <f t="shared" ref="CW14:CW28" si="21">VLOOKUP($CU14,Funktionsbezeichnungen,2,0)</f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ref="DB14:DB28" si="22">VLOOKUP($DA14,Funktionsbezeichnungen,3,0)</f>
        <v>9</v>
      </c>
      <c r="DC14" s="83" t="str">
        <f t="shared" ref="DC14:DC28" si="23">VLOOKUP($DA14,Funktionsbezeichnungen,2,0)</f>
        <v>Projektingenieur 3</v>
      </c>
      <c r="DD14" s="125">
        <v>773</v>
      </c>
      <c r="DE14" s="33">
        <f t="shared" si="16"/>
        <v>9</v>
      </c>
      <c r="DF14" s="83" t="str">
        <f t="shared" si="17"/>
        <v>Projektingenieur 3</v>
      </c>
      <c r="DG14" s="20"/>
      <c r="DH14" s="33">
        <v>772</v>
      </c>
      <c r="DI14" s="33">
        <f t="shared" si="18"/>
        <v>8</v>
      </c>
      <c r="DJ14" s="83" t="str">
        <f t="shared" si="19"/>
        <v>Projektingenieur 2</v>
      </c>
      <c r="DO14" s="19">
        <f t="shared" si="15"/>
        <v>3205</v>
      </c>
      <c r="DP14" s="153">
        <v>1</v>
      </c>
      <c r="DQ14" s="19">
        <v>2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P15" s="19" t="str">
        <f t="shared" si="2"/>
        <v>Schär Robert</v>
      </c>
      <c r="CR15" s="19">
        <f t="shared" si="3"/>
        <v>37</v>
      </c>
      <c r="CS15" s="19" t="str">
        <f t="shared" si="4"/>
        <v>B</v>
      </c>
      <c r="CT15" s="154">
        <v>5557</v>
      </c>
      <c r="CU15" s="125">
        <v>773</v>
      </c>
      <c r="CV15" s="33">
        <f t="shared" si="20"/>
        <v>9</v>
      </c>
      <c r="CW15" s="83" t="str">
        <f t="shared" si="21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2"/>
        <v>9</v>
      </c>
      <c r="DC15" s="83" t="str">
        <f t="shared" si="23"/>
        <v>Projektingenieur 3</v>
      </c>
      <c r="DD15" s="125">
        <v>773</v>
      </c>
      <c r="DE15" s="33">
        <f t="shared" si="16"/>
        <v>9</v>
      </c>
      <c r="DF15" s="83" t="str">
        <f t="shared" si="17"/>
        <v>Projektingenieur 3</v>
      </c>
      <c r="DG15" s="20"/>
      <c r="DH15" s="33">
        <v>773</v>
      </c>
      <c r="DI15" s="33">
        <f t="shared" si="18"/>
        <v>9</v>
      </c>
      <c r="DJ15" s="83" t="str">
        <f t="shared" si="19"/>
        <v>Projektingenieur 3</v>
      </c>
      <c r="DO15" s="19">
        <f t="shared" si="15"/>
        <v>5557</v>
      </c>
      <c r="DP15" s="153">
        <v>2</v>
      </c>
      <c r="DQ15" s="19">
        <v>3</v>
      </c>
      <c r="DR15" s="19" t="s">
        <v>951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P16" s="19" t="str">
        <f t="shared" si="2"/>
        <v xml:space="preserve">Spieler Daniel </v>
      </c>
      <c r="CR16" s="19">
        <f t="shared" si="3"/>
        <v>34</v>
      </c>
      <c r="CS16" s="19" t="str">
        <f t="shared" si="4"/>
        <v>B</v>
      </c>
      <c r="CT16" s="154">
        <v>4209</v>
      </c>
      <c r="CU16" s="125">
        <v>773</v>
      </c>
      <c r="CV16" s="33">
        <f t="shared" si="20"/>
        <v>9</v>
      </c>
      <c r="CW16" s="83" t="str">
        <f t="shared" si="21"/>
        <v>Projektingenieur 3</v>
      </c>
      <c r="CX16" s="125">
        <v>773</v>
      </c>
      <c r="CY16" s="33">
        <f>VLOOKUP($CX16,Funktionsbezeichnungen,3,0)</f>
        <v>9</v>
      </c>
      <c r="CZ16" s="83" t="str">
        <f>VLOOKUP($CX16,Funktionsbezeichnungen,2,0)</f>
        <v>Projektingenieur 3</v>
      </c>
      <c r="DA16" s="125">
        <v>773</v>
      </c>
      <c r="DB16" s="33">
        <f t="shared" si="22"/>
        <v>9</v>
      </c>
      <c r="DC16" s="83" t="str">
        <f t="shared" si="23"/>
        <v>Projektingenieur 3</v>
      </c>
      <c r="DD16" s="125">
        <v>773</v>
      </c>
      <c r="DE16" s="33">
        <f t="shared" si="16"/>
        <v>9</v>
      </c>
      <c r="DF16" s="83" t="str">
        <f t="shared" si="17"/>
        <v>Projektingenieur 3</v>
      </c>
      <c r="DG16" s="20"/>
      <c r="DH16" s="33">
        <v>773</v>
      </c>
      <c r="DI16" s="33">
        <f t="shared" si="18"/>
        <v>9</v>
      </c>
      <c r="DJ16" s="83" t="str">
        <f t="shared" si="19"/>
        <v>Projektingenieur 3</v>
      </c>
      <c r="DO16" s="19">
        <f t="shared" si="15"/>
        <v>4209</v>
      </c>
      <c r="DP16" s="153">
        <v>2</v>
      </c>
      <c r="DQ16" s="19">
        <v>3</v>
      </c>
      <c r="DR16" s="19" t="s">
        <v>951</v>
      </c>
    </row>
    <row r="17" spans="1:122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P17" s="19" t="str">
        <f t="shared" si="2"/>
        <v>Gysin Daniel</v>
      </c>
      <c r="CR17" s="19">
        <f t="shared" si="3"/>
        <v>33</v>
      </c>
      <c r="CS17" s="19" t="str">
        <f t="shared" si="4"/>
        <v>B</v>
      </c>
      <c r="CT17" s="154">
        <v>5625</v>
      </c>
      <c r="CU17" s="125">
        <v>784</v>
      </c>
      <c r="CV17" s="33">
        <f t="shared" si="20"/>
        <v>10</v>
      </c>
      <c r="CW17" s="83" t="str">
        <f t="shared" si="21"/>
        <v>Senior Projektingenieur</v>
      </c>
      <c r="CX17" s="125">
        <v>784</v>
      </c>
      <c r="CY17" s="33">
        <f t="shared" ref="CY17:CY23" si="24">VLOOKUP($CX17,Funktionsbezeichnungen,3,0)</f>
        <v>10</v>
      </c>
      <c r="CZ17" s="83" t="str">
        <f t="shared" ref="CZ17:CZ23" si="25">VLOOKUP($CX17,Funktionsbezeichnungen,2,0)</f>
        <v>Senior Projektingenieur</v>
      </c>
      <c r="DA17" s="125">
        <v>784</v>
      </c>
      <c r="DB17" s="33">
        <f t="shared" si="22"/>
        <v>10</v>
      </c>
      <c r="DC17" s="83" t="str">
        <f t="shared" si="23"/>
        <v>Senior Projektingenieur</v>
      </c>
      <c r="DD17" s="125">
        <v>784</v>
      </c>
      <c r="DE17" s="33">
        <f t="shared" si="16"/>
        <v>10</v>
      </c>
      <c r="DF17" s="83" t="str">
        <f t="shared" si="17"/>
        <v>Senior Projektingenieur</v>
      </c>
      <c r="DG17" s="20"/>
      <c r="DH17" s="33">
        <v>783</v>
      </c>
      <c r="DI17" s="33">
        <f t="shared" si="18"/>
        <v>9</v>
      </c>
      <c r="DJ17" s="83" t="str">
        <f t="shared" si="19"/>
        <v>Projektingenieur 3</v>
      </c>
      <c r="DO17" s="19">
        <f t="shared" si="15"/>
        <v>5625</v>
      </c>
      <c r="DP17" s="153">
        <v>1</v>
      </c>
      <c r="DQ17" s="19">
        <v>2</v>
      </c>
      <c r="DR17" s="19" t="s">
        <v>952</v>
      </c>
    </row>
    <row r="18" spans="1:122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4"/>
        <v>B</v>
      </c>
      <c r="CT18" s="222">
        <v>3218</v>
      </c>
      <c r="CU18" s="125">
        <v>784</v>
      </c>
      <c r="CV18" s="33">
        <f t="shared" si="20"/>
        <v>10</v>
      </c>
      <c r="CW18" s="83" t="str">
        <f t="shared" si="21"/>
        <v>Senior Projektingenieur</v>
      </c>
      <c r="CX18" s="125">
        <v>784</v>
      </c>
      <c r="CY18" s="33">
        <f t="shared" si="24"/>
        <v>10</v>
      </c>
      <c r="CZ18" s="83" t="str">
        <f t="shared" si="25"/>
        <v>Senior Projektingenieur</v>
      </c>
      <c r="DA18" s="125">
        <v>784</v>
      </c>
      <c r="DB18" s="33">
        <f t="shared" si="22"/>
        <v>10</v>
      </c>
      <c r="DC18" s="83" t="str">
        <f t="shared" si="23"/>
        <v>Senior Projektingenieur</v>
      </c>
      <c r="DD18" s="125">
        <v>784</v>
      </c>
      <c r="DE18" s="33">
        <f t="shared" si="16"/>
        <v>10</v>
      </c>
      <c r="DF18" s="83" t="str">
        <f t="shared" si="17"/>
        <v>Senior Projektingenieur</v>
      </c>
      <c r="DG18" s="20"/>
      <c r="DH18" s="33">
        <v>783</v>
      </c>
      <c r="DI18" s="33">
        <f t="shared" si="18"/>
        <v>9</v>
      </c>
      <c r="DJ18" s="83" t="str">
        <f t="shared" si="19"/>
        <v>Projektingenieur 3</v>
      </c>
      <c r="DO18" s="19">
        <f t="shared" si="15"/>
        <v>3218</v>
      </c>
      <c r="DP18" s="153">
        <v>1</v>
      </c>
      <c r="DQ18" s="19">
        <v>2</v>
      </c>
      <c r="DR18" s="19" t="s">
        <v>952</v>
      </c>
    </row>
    <row r="19" spans="1:122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P19" s="19" t="str">
        <f t="shared" si="2"/>
        <v>Jann Roger</v>
      </c>
      <c r="CR19" s="19">
        <f t="shared" si="3"/>
        <v>32</v>
      </c>
      <c r="CS19" s="19" t="str">
        <f t="shared" si="4"/>
        <v>B</v>
      </c>
      <c r="CT19" s="154">
        <v>3214</v>
      </c>
      <c r="CU19" s="125">
        <v>774</v>
      </c>
      <c r="CV19" s="33">
        <f t="shared" si="20"/>
        <v>10</v>
      </c>
      <c r="CW19" s="83" t="str">
        <f t="shared" si="21"/>
        <v>Senior Projektingenieur</v>
      </c>
      <c r="CX19" s="125"/>
      <c r="CY19" s="33"/>
      <c r="CZ19" s="83"/>
      <c r="DA19" s="125"/>
      <c r="DB19" s="33"/>
      <c r="DC19" s="83"/>
      <c r="DD19" s="125"/>
      <c r="DE19" s="33"/>
      <c r="DF19" s="83"/>
      <c r="DG19" s="20"/>
      <c r="DH19" s="33"/>
      <c r="DI19" s="33"/>
      <c r="DJ19" s="83"/>
      <c r="DO19" s="19">
        <f t="shared" si="15"/>
        <v>3214</v>
      </c>
      <c r="DP19" s="153">
        <v>2</v>
      </c>
      <c r="DQ19" s="19">
        <v>3</v>
      </c>
      <c r="DR19" s="19" t="s">
        <v>951</v>
      </c>
    </row>
    <row r="20" spans="1:122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31</v>
      </c>
      <c r="CS20" s="19" t="str">
        <f t="shared" si="4"/>
        <v>B</v>
      </c>
      <c r="CT20" s="154">
        <v>4187</v>
      </c>
      <c r="CU20" s="125">
        <v>774</v>
      </c>
      <c r="CV20" s="33">
        <f t="shared" si="20"/>
        <v>10</v>
      </c>
      <c r="CW20" s="83" t="str">
        <f t="shared" si="21"/>
        <v>Senior Projektingenieur</v>
      </c>
      <c r="CX20" s="125">
        <v>774</v>
      </c>
      <c r="CY20" s="33">
        <f>VLOOKUP($CX20,Funktionsbezeichnungen,3,0)</f>
        <v>10</v>
      </c>
      <c r="CZ20" s="83" t="str">
        <f>VLOOKUP($CX20,Funktionsbezeichnungen,2,0)</f>
        <v>Senior Projektingenieur</v>
      </c>
      <c r="DA20" s="125">
        <v>774</v>
      </c>
      <c r="DB20" s="33">
        <f t="shared" si="22"/>
        <v>10</v>
      </c>
      <c r="DC20" s="83" t="str">
        <f t="shared" si="23"/>
        <v>Senior Projektingenieur</v>
      </c>
      <c r="DD20" s="125">
        <v>773</v>
      </c>
      <c r="DE20" s="33">
        <f t="shared" si="16"/>
        <v>9</v>
      </c>
      <c r="DF20" s="83" t="str">
        <f t="shared" si="17"/>
        <v>Projektingenieur 3</v>
      </c>
      <c r="DG20" s="20"/>
      <c r="DH20" s="33">
        <v>773</v>
      </c>
      <c r="DI20" s="33">
        <f t="shared" si="18"/>
        <v>9</v>
      </c>
      <c r="DJ20" s="83" t="str">
        <f t="shared" si="19"/>
        <v>Projektingenieur 3</v>
      </c>
      <c r="DO20" s="19">
        <f t="shared" si="15"/>
        <v>4187</v>
      </c>
      <c r="DP20" s="153">
        <v>2</v>
      </c>
      <c r="DQ20" s="19">
        <v>3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31</v>
      </c>
      <c r="CS21" s="19" t="str">
        <f t="shared" si="4"/>
        <v>B</v>
      </c>
      <c r="CT21" s="154">
        <v>4179</v>
      </c>
      <c r="CU21" s="125">
        <v>773</v>
      </c>
      <c r="CV21" s="33">
        <f t="shared" si="20"/>
        <v>9</v>
      </c>
      <c r="CW21" s="83" t="str">
        <f t="shared" si="21"/>
        <v>Projektingenieur 3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2"/>
        <v>9</v>
      </c>
      <c r="DC21" s="83" t="str">
        <f t="shared" si="23"/>
        <v>Projektingenieur 3</v>
      </c>
      <c r="DD21" s="125">
        <v>773</v>
      </c>
      <c r="DE21" s="33">
        <f t="shared" si="16"/>
        <v>9</v>
      </c>
      <c r="DF21" s="83" t="str">
        <f t="shared" si="17"/>
        <v>Projektingenieur 3</v>
      </c>
      <c r="DG21" s="20"/>
      <c r="DH21" s="33">
        <v>772</v>
      </c>
      <c r="DI21" s="33">
        <f t="shared" si="18"/>
        <v>8</v>
      </c>
      <c r="DJ21" s="83" t="str">
        <f t="shared" si="19"/>
        <v>Projektingenieur 2</v>
      </c>
      <c r="DO21" s="19">
        <f t="shared" si="15"/>
        <v>4179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P22" s="19" t="str">
        <f t="shared" si="2"/>
        <v>Riecke Heino</v>
      </c>
      <c r="CR22" s="19">
        <f t="shared" si="3"/>
        <v>30</v>
      </c>
      <c r="CS22" s="19" t="str">
        <f t="shared" si="4"/>
        <v>B</v>
      </c>
      <c r="CT22" s="154">
        <v>4168</v>
      </c>
      <c r="CU22" s="125">
        <v>774</v>
      </c>
      <c r="CV22" s="33">
        <f t="shared" si="20"/>
        <v>10</v>
      </c>
      <c r="CW22" s="83" t="str">
        <f t="shared" si="21"/>
        <v>Senior Projektingenieur</v>
      </c>
      <c r="CX22" s="125">
        <v>774</v>
      </c>
      <c r="CY22" s="33">
        <f t="shared" si="24"/>
        <v>10</v>
      </c>
      <c r="CZ22" s="83" t="str">
        <f t="shared" si="25"/>
        <v>Senior Projektingenieur</v>
      </c>
      <c r="DA22" s="125">
        <v>774</v>
      </c>
      <c r="DB22" s="33">
        <f t="shared" si="22"/>
        <v>10</v>
      </c>
      <c r="DC22" s="83" t="str">
        <f t="shared" si="23"/>
        <v>Senior Projektingenieur</v>
      </c>
      <c r="DD22" s="125">
        <v>774</v>
      </c>
      <c r="DE22" s="33">
        <f t="shared" si="16"/>
        <v>10</v>
      </c>
      <c r="DF22" s="83" t="str">
        <f t="shared" si="17"/>
        <v>Senior Projektingenieur</v>
      </c>
      <c r="DG22" s="20"/>
      <c r="DH22" s="33">
        <v>773</v>
      </c>
      <c r="DI22" s="33">
        <f t="shared" si="18"/>
        <v>9</v>
      </c>
      <c r="DJ22" s="83" t="str">
        <f t="shared" si="19"/>
        <v>Projektingenieur 3</v>
      </c>
      <c r="DO22" s="19">
        <f t="shared" si="15"/>
        <v>4168</v>
      </c>
      <c r="DP22" s="153">
        <v>1</v>
      </c>
      <c r="DQ22" s="19">
        <v>2</v>
      </c>
      <c r="DR22" s="19" t="s">
        <v>951</v>
      </c>
    </row>
    <row r="23" spans="1:122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P23" s="19" t="str">
        <f t="shared" si="2"/>
        <v>Thomas Anette</v>
      </c>
      <c r="CR23" s="19">
        <f t="shared" si="3"/>
        <v>30</v>
      </c>
      <c r="CS23" s="19" t="str">
        <f t="shared" si="4"/>
        <v>B</v>
      </c>
      <c r="CT23" s="154">
        <v>4176</v>
      </c>
      <c r="CU23" s="125">
        <v>774</v>
      </c>
      <c r="CV23" s="33">
        <f t="shared" si="20"/>
        <v>10</v>
      </c>
      <c r="CW23" s="83" t="str">
        <f t="shared" si="21"/>
        <v>Senior Projektingenieur</v>
      </c>
      <c r="CX23" s="125">
        <v>774</v>
      </c>
      <c r="CY23" s="33">
        <f t="shared" si="24"/>
        <v>10</v>
      </c>
      <c r="CZ23" s="83" t="str">
        <f t="shared" si="25"/>
        <v>Senior Projektingenieur</v>
      </c>
      <c r="DA23" s="125">
        <v>774</v>
      </c>
      <c r="DB23" s="33">
        <f t="shared" si="22"/>
        <v>10</v>
      </c>
      <c r="DC23" s="83" t="str">
        <f t="shared" si="23"/>
        <v>Senior Projektingenieur</v>
      </c>
      <c r="DD23" s="125">
        <v>773</v>
      </c>
      <c r="DE23" s="33">
        <f t="shared" si="16"/>
        <v>9</v>
      </c>
      <c r="DF23" s="83" t="str">
        <f t="shared" si="17"/>
        <v>Projektingenieur 3</v>
      </c>
      <c r="DG23" s="20"/>
      <c r="DH23" s="33">
        <v>773</v>
      </c>
      <c r="DI23" s="33">
        <f t="shared" si="18"/>
        <v>9</v>
      </c>
      <c r="DJ23" s="83" t="str">
        <f t="shared" si="19"/>
        <v>Projektingenieur 3</v>
      </c>
      <c r="DO23" s="19">
        <f t="shared" si="15"/>
        <v>4176</v>
      </c>
      <c r="DP23" s="153">
        <v>1</v>
      </c>
      <c r="DQ23" s="19">
        <v>2</v>
      </c>
      <c r="DR23" s="19" t="s">
        <v>951</v>
      </c>
    </row>
    <row r="24" spans="1:122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P24" s="243" t="str">
        <f t="shared" si="2"/>
        <v>Gmür Peter</v>
      </c>
      <c r="CR24" s="230">
        <f t="shared" si="3"/>
        <v>25</v>
      </c>
      <c r="CS24" s="230" t="str">
        <f t="shared" si="4"/>
        <v>B</v>
      </c>
      <c r="CT24" s="244">
        <v>4323</v>
      </c>
      <c r="CU24" s="229" t="s">
        <v>711</v>
      </c>
      <c r="CV24" s="239"/>
      <c r="CW24" s="239"/>
      <c r="CX24" s="238"/>
      <c r="CY24" s="239"/>
      <c r="CZ24" s="239"/>
      <c r="DA24" s="238"/>
      <c r="DB24" s="239"/>
      <c r="DC24" s="239"/>
      <c r="DD24" s="238"/>
      <c r="DE24" s="239"/>
      <c r="DF24" s="239"/>
      <c r="DG24" s="216"/>
      <c r="DH24" s="238"/>
      <c r="DI24" s="239"/>
      <c r="DJ24" s="239"/>
      <c r="DO24" s="230">
        <f t="shared" si="15"/>
        <v>4323</v>
      </c>
      <c r="DP24" s="240">
        <v>2</v>
      </c>
      <c r="DQ24" s="230">
        <v>3</v>
      </c>
      <c r="DR24" s="241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P25" s="19" t="str">
        <f t="shared" si="2"/>
        <v>Müller Thomas</v>
      </c>
      <c r="CR25" s="19">
        <f t="shared" si="3"/>
        <v>22</v>
      </c>
      <c r="CS25" s="19" t="str">
        <f t="shared" si="4"/>
        <v>B</v>
      </c>
      <c r="CT25" s="154">
        <v>4276</v>
      </c>
      <c r="CU25" s="125">
        <v>774</v>
      </c>
      <c r="CV25" s="33">
        <f t="shared" si="20"/>
        <v>10</v>
      </c>
      <c r="CW25" s="83" t="str">
        <f t="shared" si="21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2"/>
        <v>9</v>
      </c>
      <c r="DC25" s="83" t="str">
        <f t="shared" si="23"/>
        <v>Projektingenieur 3</v>
      </c>
      <c r="DD25" s="125">
        <v>773</v>
      </c>
      <c r="DE25" s="33">
        <f t="shared" si="16"/>
        <v>9</v>
      </c>
      <c r="DF25" s="83" t="str">
        <f t="shared" si="17"/>
        <v>Projektingenieur 3</v>
      </c>
      <c r="DG25" s="20"/>
      <c r="DH25" s="33">
        <v>772</v>
      </c>
      <c r="DI25" s="33">
        <f t="shared" si="18"/>
        <v>8</v>
      </c>
      <c r="DJ25" s="83" t="str">
        <f t="shared" si="19"/>
        <v>Projektingenieur 2</v>
      </c>
      <c r="DO25" s="19">
        <f t="shared" si="15"/>
        <v>4276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P26" s="19" t="str">
        <f t="shared" si="2"/>
        <v>Rauchfleisch Alexander</v>
      </c>
      <c r="CR26" s="19">
        <f t="shared" si="3"/>
        <v>21</v>
      </c>
      <c r="CS26" s="19" t="str">
        <f t="shared" si="4"/>
        <v>B</v>
      </c>
      <c r="CT26" s="154">
        <v>4254</v>
      </c>
      <c r="CU26" s="125">
        <v>774</v>
      </c>
      <c r="CV26" s="33">
        <f t="shared" si="20"/>
        <v>10</v>
      </c>
      <c r="CW26" s="83" t="str">
        <f t="shared" si="21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2"/>
        <v>9</v>
      </c>
      <c r="DC26" s="83" t="str">
        <f t="shared" si="23"/>
        <v>Projektingenieur 3</v>
      </c>
      <c r="DD26" s="125">
        <v>773</v>
      </c>
      <c r="DE26" s="33">
        <f t="shared" si="16"/>
        <v>9</v>
      </c>
      <c r="DF26" s="83" t="str">
        <f t="shared" si="17"/>
        <v>Projektingenieur 3</v>
      </c>
      <c r="DG26" s="20"/>
      <c r="DH26" s="33">
        <v>772</v>
      </c>
      <c r="DI26" s="33">
        <f t="shared" si="18"/>
        <v>8</v>
      </c>
      <c r="DJ26" s="83" t="str">
        <f t="shared" si="19"/>
        <v>Projektingenieur 2</v>
      </c>
      <c r="DO26" s="19">
        <f t="shared" si="15"/>
        <v>4254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20</v>
      </c>
      <c r="CS27" s="19" t="str">
        <f t="shared" si="4"/>
        <v>B</v>
      </c>
      <c r="CT27" s="154">
        <v>4288</v>
      </c>
      <c r="CU27" s="125">
        <v>784</v>
      </c>
      <c r="CV27" s="33">
        <f t="shared" si="20"/>
        <v>10</v>
      </c>
      <c r="CW27" s="83" t="str">
        <f t="shared" si="21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2"/>
        <v>8</v>
      </c>
      <c r="DC27" s="83" t="str">
        <f t="shared" si="23"/>
        <v>Projektingenieur 2</v>
      </c>
      <c r="DD27" s="125">
        <v>772</v>
      </c>
      <c r="DE27" s="33">
        <f t="shared" si="16"/>
        <v>8</v>
      </c>
      <c r="DF27" s="83" t="str">
        <f t="shared" si="17"/>
        <v>Projektingenieur 2</v>
      </c>
      <c r="DG27" s="20"/>
      <c r="DH27" s="33">
        <v>772</v>
      </c>
      <c r="DI27" s="33">
        <f t="shared" si="18"/>
        <v>8</v>
      </c>
      <c r="DJ27" s="83" t="str">
        <f t="shared" si="19"/>
        <v>Projektingenieur 2</v>
      </c>
      <c r="DO27" s="19">
        <f t="shared" si="15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20</v>
      </c>
      <c r="CS28" s="19" t="str">
        <f t="shared" si="4"/>
        <v>B</v>
      </c>
      <c r="CT28" s="154">
        <v>4263</v>
      </c>
      <c r="CU28" s="125">
        <v>774</v>
      </c>
      <c r="CV28" s="33">
        <f t="shared" si="20"/>
        <v>10</v>
      </c>
      <c r="CW28" s="83" t="str">
        <f t="shared" si="21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2"/>
        <v>9</v>
      </c>
      <c r="DC28" s="83" t="str">
        <f t="shared" si="23"/>
        <v>Projektingenieur 3</v>
      </c>
      <c r="DD28" s="125">
        <v>773</v>
      </c>
      <c r="DE28" s="33">
        <f t="shared" si="16"/>
        <v>9</v>
      </c>
      <c r="DF28" s="83" t="str">
        <f t="shared" si="17"/>
        <v>Projektingenieur 3</v>
      </c>
      <c r="DG28" s="20"/>
      <c r="DH28" s="33">
        <v>772</v>
      </c>
      <c r="DI28" s="33">
        <f t="shared" si="18"/>
        <v>8</v>
      </c>
      <c r="DJ28" s="83" t="str">
        <f t="shared" si="19"/>
        <v>Projektingenieur 2</v>
      </c>
      <c r="DO28" s="19">
        <f t="shared" si="15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17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17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17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17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47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5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42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" si="26">VLOOKUP($CU35,Funktionsbezeichnungen,3,0)</f>
        <v>10</v>
      </c>
      <c r="CW35" s="83" t="str">
        <f t="shared" ref="CW35" si="27">VLOOKUP($CU35,Funktionsbezeichnungen,2,0)</f>
        <v>Vorgesetzter  -  2. Stufe</v>
      </c>
      <c r="CX35" s="125">
        <v>751</v>
      </c>
      <c r="CY35" s="33">
        <f t="shared" ref="CY35" si="28">VLOOKUP($CX35,Funktionsbezeichnungen,3,0)</f>
        <v>10</v>
      </c>
      <c r="CZ35" s="83" t="str">
        <f t="shared" ref="CZ35" si="29">VLOOKUP($CX35,Funktionsbezeichnungen,2,0)</f>
        <v>Vorgesetzter  -  2. Stufe</v>
      </c>
      <c r="DA35" s="125">
        <v>751</v>
      </c>
      <c r="DB35" s="33">
        <f t="shared" ref="DB35" si="30">VLOOKUP($DA35,Funktionsbezeichnungen,3,0)</f>
        <v>10</v>
      </c>
      <c r="DC35" s="83" t="str">
        <f t="shared" ref="DC35" si="31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" si="32">VLOOKUP($DH35,Funktionsbezeichnungen,3,0)</f>
        <v>10</v>
      </c>
      <c r="DJ35" s="83" t="str">
        <f t="shared" ref="DJ35" si="33">VLOOKUP($DH35,Funktionsbezeichnungen,2,0)</f>
        <v>Vorgesetzter  -  2. Stufe</v>
      </c>
      <c r="DO35" s="19">
        <f t="shared" si="15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 t="shared" si="2"/>
        <v>Bergmann Georg</v>
      </c>
      <c r="CR36" s="19">
        <f t="shared" si="3"/>
        <v>37</v>
      </c>
      <c r="CS36" s="19" t="str">
        <f t="shared" si="4"/>
        <v xml:space="preserve"> C/B 2)</v>
      </c>
      <c r="CT36" s="154">
        <v>4185</v>
      </c>
      <c r="CU36" s="125">
        <v>772</v>
      </c>
      <c r="CV36" s="33">
        <f t="shared" ref="CV36:CV50" si="34">VLOOKUP($CU36,Funktionsbezeichnungen,3,0)</f>
        <v>8</v>
      </c>
      <c r="CW36" s="83" t="str">
        <f t="shared" ref="CW36:CW50" si="35">VLOOKUP($CU36,Funktionsbezeichnungen,2,0)</f>
        <v>Projektingenieur 2</v>
      </c>
      <c r="CX36" s="125">
        <v>772</v>
      </c>
      <c r="CY36" s="33">
        <f t="shared" ref="CY36:CY44" si="36">VLOOKUP($CX36,Funktionsbezeichnungen,3,0)</f>
        <v>8</v>
      </c>
      <c r="CZ36" s="83" t="str">
        <f t="shared" ref="CZ36:CZ44" si="37"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si="15"/>
        <v>4185</v>
      </c>
      <c r="DP36" s="153">
        <v>1</v>
      </c>
      <c r="DQ36" s="19">
        <v>2</v>
      </c>
      <c r="DR36" s="19" t="s">
        <v>951</v>
      </c>
    </row>
    <row r="37" spans="1:122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P37" s="19" t="str">
        <f t="shared" si="2"/>
        <v>Beck Peter</v>
      </c>
      <c r="CR37" s="19">
        <f t="shared" si="3"/>
        <v>32</v>
      </c>
      <c r="CS37" s="19" t="str">
        <f t="shared" si="4"/>
        <v xml:space="preserve"> C/B 2)</v>
      </c>
      <c r="CT37" s="154">
        <v>4269</v>
      </c>
      <c r="CU37" s="125">
        <v>773</v>
      </c>
      <c r="CV37" s="33">
        <f t="shared" si="34"/>
        <v>9</v>
      </c>
      <c r="CW37" s="83" t="str">
        <f t="shared" si="35"/>
        <v>Projektingenieur 3</v>
      </c>
      <c r="CX37" s="125">
        <v>773</v>
      </c>
      <c r="CY37" s="33">
        <f t="shared" si="36"/>
        <v>9</v>
      </c>
      <c r="CZ37" s="83" t="str">
        <f t="shared" si="37"/>
        <v>Projektingenieur 3</v>
      </c>
      <c r="DA37" s="125">
        <v>773</v>
      </c>
      <c r="DB37" s="33">
        <f>VLOOKUP($DA37,Funktionsbezeichnungen,3,0)</f>
        <v>9</v>
      </c>
      <c r="DC37" s="83" t="str">
        <f>VLOOKUP($DA37,Funktionsbezeichnungen,2,0)</f>
        <v>Projektingenieur 3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15"/>
        <v>4269</v>
      </c>
      <c r="DP37" s="153">
        <v>2</v>
      </c>
      <c r="DQ37" s="19">
        <v>3</v>
      </c>
      <c r="DR37" s="19" t="s">
        <v>951</v>
      </c>
    </row>
    <row r="38" spans="1:122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P38" s="19" t="str">
        <f t="shared" si="2"/>
        <v>Wick Bernd</v>
      </c>
      <c r="CR38" s="19">
        <f t="shared" si="3"/>
        <v>28</v>
      </c>
      <c r="CS38" s="19" t="str">
        <f t="shared" si="4"/>
        <v xml:space="preserve"> C/B 2)</v>
      </c>
      <c r="CT38" s="154">
        <v>3208</v>
      </c>
      <c r="CU38" s="125">
        <v>772</v>
      </c>
      <c r="CV38" s="33">
        <f t="shared" si="34"/>
        <v>8</v>
      </c>
      <c r="CW38" s="83" t="str">
        <f t="shared" si="35"/>
        <v>Projektingenieur 2</v>
      </c>
      <c r="CX38" s="125">
        <v>772</v>
      </c>
      <c r="CY38" s="33">
        <f t="shared" si="36"/>
        <v>8</v>
      </c>
      <c r="CZ38" s="83" t="str">
        <f t="shared" si="37"/>
        <v>Projektingenieur 2</v>
      </c>
      <c r="DA38" s="125">
        <v>772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/>
      <c r="DE38" s="33"/>
      <c r="DF38" s="83"/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5"/>
        <v>3208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P39" s="19" t="str">
        <f t="shared" si="2"/>
        <v>Niedermeyer Friederike</v>
      </c>
      <c r="CR39" s="19">
        <f t="shared" si="3"/>
        <v>26</v>
      </c>
      <c r="CS39" s="19" t="str">
        <f t="shared" si="4"/>
        <v xml:space="preserve"> C/B 2)</v>
      </c>
      <c r="CT39" s="154">
        <v>4307</v>
      </c>
      <c r="CU39" s="125">
        <v>782</v>
      </c>
      <c r="CV39" s="33">
        <f t="shared" si="34"/>
        <v>8</v>
      </c>
      <c r="CW39" s="83" t="str">
        <f t="shared" si="35"/>
        <v>Projektingenieur 2</v>
      </c>
      <c r="CX39" s="125">
        <v>782</v>
      </c>
      <c r="CY39" s="33">
        <f t="shared" si="36"/>
        <v>8</v>
      </c>
      <c r="CZ39" s="83" t="str">
        <f t="shared" si="37"/>
        <v>Projektingenieur 2</v>
      </c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 t="shared" si="15"/>
        <v>4307</v>
      </c>
      <c r="DP39" s="153">
        <v>1</v>
      </c>
      <c r="DQ39" s="19">
        <v>2</v>
      </c>
      <c r="DR39" s="19" t="s">
        <v>952</v>
      </c>
    </row>
    <row r="40" spans="1:122" s="19" customFormat="1" ht="15.75" x14ac:dyDescent="0.2">
      <c r="A40" s="53">
        <v>1</v>
      </c>
      <c r="B40" s="53"/>
      <c r="C40" s="53">
        <f t="shared" ref="C40:C50" si="38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P40" s="19" t="str">
        <f t="shared" si="2"/>
        <v>Kern Etienne</v>
      </c>
      <c r="CR40" s="19">
        <f t="shared" si="3"/>
        <v>24</v>
      </c>
      <c r="CS40" s="19" t="str">
        <f t="shared" si="4"/>
        <v xml:space="preserve"> C/B 2)</v>
      </c>
      <c r="CT40" s="154">
        <v>4246</v>
      </c>
      <c r="CU40" s="125">
        <v>772</v>
      </c>
      <c r="CV40" s="33">
        <f t="shared" si="34"/>
        <v>8</v>
      </c>
      <c r="CW40" s="83" t="str">
        <f t="shared" si="35"/>
        <v>Projektingenieur 2</v>
      </c>
      <c r="CX40" s="125">
        <v>772</v>
      </c>
      <c r="CY40" s="33">
        <f t="shared" si="36"/>
        <v>8</v>
      </c>
      <c r="CZ40" s="83" t="str">
        <f t="shared" si="37"/>
        <v>Projektingenieur 2</v>
      </c>
      <c r="DA40" s="125">
        <v>772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772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772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15"/>
        <v>4246</v>
      </c>
      <c r="DP40" s="153">
        <v>1</v>
      </c>
      <c r="DQ40" s="19">
        <v>2</v>
      </c>
      <c r="DR40" s="19" t="s">
        <v>951</v>
      </c>
    </row>
    <row r="41" spans="1:122" s="19" customFormat="1" ht="27" x14ac:dyDescent="0.2">
      <c r="A41" s="53">
        <v>0</v>
      </c>
      <c r="B41" s="53">
        <v>1</v>
      </c>
      <c r="C41" s="53">
        <f t="shared" si="38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P41" s="19" t="str">
        <f t="shared" si="2"/>
        <v>Ruff Ute</v>
      </c>
      <c r="CR41" s="19">
        <f t="shared" si="3"/>
        <v>22</v>
      </c>
      <c r="CS41" s="19" t="str">
        <f t="shared" si="4"/>
        <v xml:space="preserve"> C/B 2)</v>
      </c>
      <c r="CT41" s="154">
        <v>4277</v>
      </c>
      <c r="CU41" s="125">
        <v>783</v>
      </c>
      <c r="CV41" s="33">
        <f t="shared" si="34"/>
        <v>9</v>
      </c>
      <c r="CW41" s="83" t="str">
        <f t="shared" si="35"/>
        <v>Projektingenieur 3</v>
      </c>
      <c r="CX41" s="125">
        <v>782</v>
      </c>
      <c r="CY41" s="33">
        <f t="shared" si="36"/>
        <v>8</v>
      </c>
      <c r="CZ41" s="83" t="str">
        <f t="shared" si="37"/>
        <v>Projektingenieur 2</v>
      </c>
      <c r="DA41" s="125">
        <v>782</v>
      </c>
      <c r="DB41" s="33">
        <f>VLOOKUP($DA41,Funktionsbezeichnungen,3,0)</f>
        <v>8</v>
      </c>
      <c r="DC41" s="83" t="str">
        <f>VLOOKUP($DA41,Funktionsbezeichnungen,2,0)</f>
        <v>Projektingenieur 2</v>
      </c>
      <c r="DD41" s="125">
        <v>782</v>
      </c>
      <c r="DE41" s="33">
        <f>VLOOKUP($DD41,Funktionsbezeichnungen,3,0)</f>
        <v>8</v>
      </c>
      <c r="DF41" s="83" t="str">
        <f>VLOOKUP($DD41,Funktionsbezeichnungen,2,0)</f>
        <v>Projektingenieur 2</v>
      </c>
      <c r="DG41" s="20"/>
      <c r="DH41" s="33">
        <v>782</v>
      </c>
      <c r="DI41" s="33">
        <f>VLOOKUP($DH41,Funktionsbezeichnungen,3,0)</f>
        <v>8</v>
      </c>
      <c r="DJ41" s="83" t="str">
        <f>VLOOKUP($DH41,Funktionsbezeichnungen,2,0)</f>
        <v>Projektingenieur 2</v>
      </c>
      <c r="DO41" s="19">
        <f t="shared" si="15"/>
        <v>4277</v>
      </c>
      <c r="DP41" s="153">
        <v>3</v>
      </c>
      <c r="DQ41" s="19">
        <v>2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 t="shared" si="38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P42" s="19" t="str">
        <f t="shared" si="2"/>
        <v>Knoll Bernd</v>
      </c>
      <c r="CR42" s="19">
        <f t="shared" si="3"/>
        <v>22</v>
      </c>
      <c r="CS42" s="19" t="str">
        <f t="shared" si="4"/>
        <v xml:space="preserve"> C/B 2)</v>
      </c>
      <c r="CT42" s="154">
        <v>4291</v>
      </c>
      <c r="CU42" s="125">
        <v>772</v>
      </c>
      <c r="CV42" s="33">
        <f t="shared" si="34"/>
        <v>8</v>
      </c>
      <c r="CW42" s="83" t="str">
        <f t="shared" si="35"/>
        <v>Projektingenieur 2</v>
      </c>
      <c r="CX42" s="125">
        <v>772</v>
      </c>
      <c r="CY42" s="33">
        <f t="shared" si="36"/>
        <v>8</v>
      </c>
      <c r="CZ42" s="83" t="str">
        <f t="shared" si="37"/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772</v>
      </c>
      <c r="DI42" s="33">
        <f>VLOOKUP($DH42,Funktionsbezeichnungen,3,0)</f>
        <v>8</v>
      </c>
      <c r="DJ42" s="83" t="str">
        <f>VLOOKUP($DH42,Funktionsbezeichnungen,2,0)</f>
        <v>Projektingenieur 2</v>
      </c>
      <c r="DO42" s="19">
        <f t="shared" si="15"/>
        <v>4291</v>
      </c>
      <c r="DP42" s="153">
        <v>1</v>
      </c>
      <c r="DQ42" s="19">
        <v>2</v>
      </c>
      <c r="DR42" s="185" t="s">
        <v>968</v>
      </c>
    </row>
    <row r="43" spans="1:122" s="19" customFormat="1" ht="15.75" x14ac:dyDescent="0.2">
      <c r="A43" s="53">
        <v>0</v>
      </c>
      <c r="B43" s="53"/>
      <c r="C43" s="53">
        <f t="shared" si="38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P43" s="19" t="str">
        <f t="shared" si="2"/>
        <v>Martin Dirk</v>
      </c>
      <c r="CR43" s="19">
        <f t="shared" si="3"/>
        <v>20</v>
      </c>
      <c r="CS43" s="19" t="str">
        <f t="shared" si="4"/>
        <v xml:space="preserve"> C/B 2)</v>
      </c>
      <c r="CT43" s="154">
        <v>7696</v>
      </c>
      <c r="CU43" s="125">
        <v>772</v>
      </c>
      <c r="CV43" s="33">
        <f t="shared" si="34"/>
        <v>8</v>
      </c>
      <c r="CW43" s="83" t="str">
        <f t="shared" si="35"/>
        <v>Projektingenieur 2</v>
      </c>
      <c r="CX43" s="125">
        <v>772</v>
      </c>
      <c r="CY43" s="33">
        <f t="shared" si="36"/>
        <v>8</v>
      </c>
      <c r="CZ43" s="83" t="str">
        <f t="shared" si="37"/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 t="shared" si="15"/>
        <v>7696</v>
      </c>
      <c r="DP43" s="153">
        <v>2</v>
      </c>
      <c r="DQ43" s="19">
        <v>3</v>
      </c>
      <c r="DR43" s="19" t="s">
        <v>951</v>
      </c>
    </row>
    <row r="44" spans="1:122" s="19" customFormat="1" ht="27" x14ac:dyDescent="0.2">
      <c r="A44" s="53">
        <v>0</v>
      </c>
      <c r="B44" s="53"/>
      <c r="C44" s="53">
        <f t="shared" si="38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P44" s="19" t="str">
        <f t="shared" si="2"/>
        <v>Betzold Alexander</v>
      </c>
      <c r="CR44" s="19">
        <f t="shared" si="3"/>
        <v>19</v>
      </c>
      <c r="CS44" s="19" t="str">
        <f t="shared" si="4"/>
        <v xml:space="preserve"> C/B 2)</v>
      </c>
      <c r="CT44" s="154">
        <v>4306</v>
      </c>
      <c r="CU44" s="125">
        <v>782</v>
      </c>
      <c r="CV44" s="33">
        <f t="shared" si="34"/>
        <v>8</v>
      </c>
      <c r="CW44" s="83" t="str">
        <f t="shared" si="35"/>
        <v>Projektingenieur 2</v>
      </c>
      <c r="CX44" s="125">
        <v>782</v>
      </c>
      <c r="CY44" s="33">
        <f t="shared" si="36"/>
        <v>8</v>
      </c>
      <c r="CZ44" s="83" t="str">
        <f t="shared" si="37"/>
        <v>Projektingenieur 2</v>
      </c>
      <c r="DA44" s="125">
        <v>782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782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781</v>
      </c>
      <c r="DI44" s="33">
        <f>VLOOKUP($DH44,Funktionsbezeichnungen,3,0)</f>
        <v>7</v>
      </c>
      <c r="DJ44" s="83" t="str">
        <f>VLOOKUP($DH44,Funktionsbezeichnungen,2,0)</f>
        <v>Projektingenieur 1</v>
      </c>
      <c r="DO44" s="19">
        <f t="shared" si="15"/>
        <v>4306</v>
      </c>
      <c r="DP44" s="153">
        <v>2</v>
      </c>
      <c r="DQ44" s="19">
        <v>2</v>
      </c>
      <c r="DR44" s="19" t="s">
        <v>952</v>
      </c>
    </row>
    <row r="45" spans="1:122" s="19" customFormat="1" ht="15.75" x14ac:dyDescent="0.2">
      <c r="A45" s="53">
        <v>0</v>
      </c>
      <c r="B45" s="53"/>
      <c r="C45" s="53">
        <f t="shared" si="38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P45" s="19" t="str">
        <f t="shared" si="2"/>
        <v>Igual Lorenzo</v>
      </c>
      <c r="CR45" s="19">
        <f t="shared" si="3"/>
        <v>17</v>
      </c>
      <c r="CS45" s="19" t="str">
        <f t="shared" si="4"/>
        <v xml:space="preserve"> C/B 2)</v>
      </c>
      <c r="CT45" s="154">
        <v>3215</v>
      </c>
      <c r="CU45" s="125">
        <v>772</v>
      </c>
      <c r="CV45" s="33">
        <f t="shared" si="34"/>
        <v>8</v>
      </c>
      <c r="CW45" s="83" t="str">
        <f t="shared" si="35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15"/>
        <v>3215</v>
      </c>
      <c r="DP45" s="153">
        <v>2</v>
      </c>
      <c r="DQ45" s="19">
        <v>3</v>
      </c>
      <c r="DR45" s="19" t="s">
        <v>952</v>
      </c>
    </row>
    <row r="46" spans="1:122" s="19" customFormat="1" ht="15.75" x14ac:dyDescent="0.2">
      <c r="A46" s="53">
        <v>0</v>
      </c>
      <c r="B46" s="53"/>
      <c r="C46" s="53">
        <f t="shared" si="38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P46" s="19" t="str">
        <f t="shared" si="2"/>
        <v>Hausammann Cédric</v>
      </c>
      <c r="CR46" s="19">
        <f t="shared" si="3"/>
        <v>14</v>
      </c>
      <c r="CS46" s="19" t="str">
        <f t="shared" si="4"/>
        <v xml:space="preserve"> C/B 2)</v>
      </c>
      <c r="CT46" s="154">
        <v>9648</v>
      </c>
      <c r="CU46" s="125">
        <v>772</v>
      </c>
      <c r="CV46" s="33">
        <f t="shared" si="34"/>
        <v>8</v>
      </c>
      <c r="CW46" s="83" t="str">
        <f t="shared" si="35"/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771</v>
      </c>
      <c r="DI46" s="33">
        <f>VLOOKUP($DH46,Funktionsbezeichnungen,3,0)</f>
        <v>7</v>
      </c>
      <c r="DJ46" s="83" t="str">
        <f>VLOOKUP($DH46,Funktionsbezeichnungen,2,0)</f>
        <v>Projektingenieur 1</v>
      </c>
      <c r="DO46" s="19">
        <f t="shared" si="15"/>
        <v>9648</v>
      </c>
      <c r="DP46" s="153">
        <v>2</v>
      </c>
      <c r="DQ46" s="19">
        <v>3</v>
      </c>
      <c r="DR46" s="19" t="s">
        <v>951</v>
      </c>
    </row>
    <row r="47" spans="1:122" s="19" customFormat="1" ht="15.75" x14ac:dyDescent="0.2">
      <c r="A47" s="53">
        <v>0</v>
      </c>
      <c r="B47" s="53"/>
      <c r="C47" s="53">
        <f t="shared" si="38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P47" s="19" t="str">
        <f t="shared" si="2"/>
        <v>Titz Markus</v>
      </c>
      <c r="CR47" s="153">
        <f t="shared" si="3"/>
        <v>14</v>
      </c>
      <c r="CS47" s="19" t="str">
        <f t="shared" si="4"/>
        <v xml:space="preserve"> C/B 2)</v>
      </c>
      <c r="CT47" s="154">
        <v>4912</v>
      </c>
      <c r="CU47" s="125">
        <v>772</v>
      </c>
      <c r="CV47" s="33">
        <f t="shared" si="34"/>
        <v>8</v>
      </c>
      <c r="CW47" s="83" t="str">
        <f t="shared" si="35"/>
        <v>Projektingenieur 2</v>
      </c>
      <c r="CX47" s="125"/>
      <c r="CY47" s="33"/>
      <c r="CZ47" s="83"/>
      <c r="DA47" s="125"/>
      <c r="DB47" s="33"/>
      <c r="DC47" s="83"/>
      <c r="DD47" s="125"/>
      <c r="DE47" s="33"/>
      <c r="DF47" s="83"/>
      <c r="DG47" s="20"/>
      <c r="DH47" s="33"/>
      <c r="DI47" s="33"/>
      <c r="DJ47" s="83"/>
      <c r="DO47" s="19">
        <f t="shared" si="15"/>
        <v>4912</v>
      </c>
      <c r="DP47" s="153">
        <v>2</v>
      </c>
      <c r="DQ47" s="19">
        <v>3</v>
      </c>
      <c r="DR47" s="19" t="s">
        <v>951</v>
      </c>
    </row>
    <row r="48" spans="1:122" s="19" customFormat="1" ht="15.75" x14ac:dyDescent="0.2">
      <c r="A48" s="53">
        <v>0</v>
      </c>
      <c r="B48" s="53">
        <v>1</v>
      </c>
      <c r="C48" s="53">
        <f t="shared" si="38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P48" s="19" t="str">
        <f t="shared" si="2"/>
        <v>Penning Rebecca</v>
      </c>
      <c r="CR48" s="19">
        <f t="shared" si="3"/>
        <v>13</v>
      </c>
      <c r="CS48" s="19" t="str">
        <f t="shared" si="4"/>
        <v xml:space="preserve"> C/B 2)</v>
      </c>
      <c r="CT48" s="154">
        <v>4353</v>
      </c>
      <c r="CU48" s="125">
        <v>772</v>
      </c>
      <c r="CV48" s="33">
        <f t="shared" si="34"/>
        <v>8</v>
      </c>
      <c r="CW48" s="83" t="str">
        <f t="shared" si="35"/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771</v>
      </c>
      <c r="DE48" s="33">
        <f>VLOOKUP($DD48,Funktionsbezeichnungen,3,0)</f>
        <v>7</v>
      </c>
      <c r="DF48" s="83" t="str">
        <f>VLOOKUP($DD48,Funktionsbezeichnungen,2,0)</f>
        <v>Projektingenieur 1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5"/>
        <v>4353</v>
      </c>
      <c r="DP48" s="153">
        <v>2</v>
      </c>
      <c r="DQ48" s="19">
        <v>3</v>
      </c>
      <c r="DR48" s="185" t="s">
        <v>968</v>
      </c>
    </row>
    <row r="49" spans="1:122" s="19" customFormat="1" ht="15.75" x14ac:dyDescent="0.2">
      <c r="A49" s="53">
        <v>0</v>
      </c>
      <c r="B49" s="53"/>
      <c r="C49" s="53">
        <f t="shared" si="38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P49" s="19" t="str">
        <f t="shared" si="2"/>
        <v>Dick David</v>
      </c>
      <c r="CR49" s="19">
        <f t="shared" si="3"/>
        <v>13</v>
      </c>
      <c r="CS49" s="19" t="str">
        <f t="shared" si="4"/>
        <v xml:space="preserve"> C/B 2)</v>
      </c>
      <c r="CT49" s="154">
        <v>4909</v>
      </c>
      <c r="CU49" s="125">
        <v>772</v>
      </c>
      <c r="CV49" s="33">
        <f t="shared" si="34"/>
        <v>8</v>
      </c>
      <c r="CW49" s="83" t="str">
        <f t="shared" si="35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5"/>
        <v>4909</v>
      </c>
      <c r="DP49" s="153">
        <v>2</v>
      </c>
      <c r="DQ49" s="19">
        <v>3</v>
      </c>
      <c r="DR49" s="19" t="s">
        <v>952</v>
      </c>
    </row>
    <row r="50" spans="1:122" s="19" customFormat="1" ht="15.75" x14ac:dyDescent="0.2">
      <c r="A50" s="53">
        <v>0</v>
      </c>
      <c r="B50" s="53"/>
      <c r="C50" s="53">
        <f t="shared" si="38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P50" s="19" t="str">
        <f t="shared" si="2"/>
        <v>Akdeniz Veysel</v>
      </c>
      <c r="CR50" s="153">
        <f t="shared" si="3"/>
        <v>12</v>
      </c>
      <c r="CS50" s="19" t="str">
        <f t="shared" si="4"/>
        <v xml:space="preserve"> C/B 2)</v>
      </c>
      <c r="CT50" s="154">
        <v>4293</v>
      </c>
      <c r="CU50" s="125">
        <v>772</v>
      </c>
      <c r="CV50" s="33">
        <f t="shared" si="34"/>
        <v>8</v>
      </c>
      <c r="CW50" s="83" t="str">
        <f t="shared" si="35"/>
        <v>Projektingenieur 2</v>
      </c>
      <c r="CX50" s="125">
        <v>772</v>
      </c>
      <c r="CY50" s="33">
        <f>VLOOKUP($CX50,Funktionsbezeichnungen,3,0)</f>
        <v>8</v>
      </c>
      <c r="CZ50" s="83" t="str">
        <f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772</v>
      </c>
      <c r="DE50" s="33">
        <f>VLOOKUP($DD50,Funktionsbezeichnungen,3,0)</f>
        <v>8</v>
      </c>
      <c r="DF50" s="83" t="str">
        <f>VLOOKUP($DD50,Funktionsbezeichnungen,2,0)</f>
        <v>Projektingenieur 2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15"/>
        <v>4293</v>
      </c>
      <c r="DP50" s="153">
        <v>2</v>
      </c>
      <c r="DQ50" s="19">
        <v>3</v>
      </c>
      <c r="DR50" s="19" t="s">
        <v>951</v>
      </c>
    </row>
    <row r="51" spans="1:122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P51" s="19" t="str">
        <f t="shared" si="2"/>
        <v>Noordam Philipp</v>
      </c>
      <c r="CR51" s="153">
        <f t="shared" si="3"/>
        <v>11</v>
      </c>
      <c r="CS51" s="19" t="str">
        <f t="shared" si="4"/>
        <v xml:space="preserve"> C/B 2)</v>
      </c>
      <c r="CT51" s="154">
        <v>4312</v>
      </c>
      <c r="CU51" s="125">
        <v>772</v>
      </c>
      <c r="CV51" s="33">
        <f t="shared" ref="CV51:CV66" si="39">VLOOKUP($CU51,Funktionsbezeichnungen,3,0)</f>
        <v>8</v>
      </c>
      <c r="CW51" s="83" t="str">
        <f t="shared" ref="CW51:CW66" si="40">VLOOKUP($CU51,Funktionsbezeichnungen,2,0)</f>
        <v>Projektingenieur 2</v>
      </c>
      <c r="CX51" s="125">
        <v>772</v>
      </c>
      <c r="CY51" s="33">
        <f>VLOOKUP($CX51,Funktionsbezeichnungen,3,0)</f>
        <v>8</v>
      </c>
      <c r="CZ51" s="83" t="str">
        <f>VLOOKUP($CX51,Funktionsbezeichnungen,2,0)</f>
        <v>Projektingenieur 2</v>
      </c>
      <c r="DA51" s="125"/>
      <c r="DB51" s="33"/>
      <c r="DC51" s="83"/>
      <c r="DD51" s="125"/>
      <c r="DE51" s="33"/>
      <c r="DF51" s="83"/>
      <c r="DG51" s="20"/>
      <c r="DH51" s="33"/>
      <c r="DI51" s="33"/>
      <c r="DJ51" s="83"/>
      <c r="DO51" s="19">
        <f t="shared" si="15"/>
        <v>4312</v>
      </c>
      <c r="DP51" s="153">
        <v>2</v>
      </c>
      <c r="DQ51" s="19">
        <v>2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P52" s="19" t="str">
        <f>+S52</f>
        <v>Buser Edi</v>
      </c>
      <c r="CR52" s="19">
        <f>+Z52</f>
        <v>42</v>
      </c>
      <c r="CS52" s="19" t="str">
        <f>+AB52</f>
        <v>C</v>
      </c>
      <c r="CT52" s="154">
        <v>3160</v>
      </c>
      <c r="CU52" s="125">
        <v>772</v>
      </c>
      <c r="CV52" s="33">
        <f>VLOOKUP($CU52,Funktionsbezeichnungen,3,0)</f>
        <v>8</v>
      </c>
      <c r="CW52" s="83" t="str">
        <f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772</v>
      </c>
      <c r="DI52" s="33">
        <f>VLOOKUP($DH52,Funktionsbezeichnungen,3,0)</f>
        <v>8</v>
      </c>
      <c r="DJ52" s="83" t="str">
        <f>VLOOKUP($DH52,Funktionsbezeichnungen,2,0)</f>
        <v>Projektingenieur 2</v>
      </c>
      <c r="DO52" s="19">
        <f>+CT52</f>
        <v>3160</v>
      </c>
      <c r="DP52" s="153">
        <v>2</v>
      </c>
      <c r="DQ52" s="19">
        <v>3</v>
      </c>
      <c r="DR52" s="19" t="s">
        <v>951</v>
      </c>
    </row>
    <row r="53" spans="1:122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P53" s="19" t="str">
        <f>+S53</f>
        <v>That Pueng</v>
      </c>
      <c r="CR53" s="19">
        <f>+Z53</f>
        <v>14</v>
      </c>
      <c r="CS53" s="19" t="str">
        <f>+AB53</f>
        <v>C</v>
      </c>
      <c r="CT53" s="154">
        <v>4345</v>
      </c>
      <c r="CU53" s="125" t="s">
        <v>711</v>
      </c>
      <c r="CV53" s="33"/>
      <c r="CW53" s="83"/>
      <c r="CX53" s="125">
        <v>782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>
        <v>782</v>
      </c>
      <c r="DB53" s="33">
        <f>VLOOKUP($DA53,Funktionsbezeichnungen,3,0)</f>
        <v>8</v>
      </c>
      <c r="DC53" s="83" t="str">
        <f>VLOOKUP($DA53,Funktionsbezeichnungen,2,0)</f>
        <v>Projektingenieur 2</v>
      </c>
      <c r="DD53" s="125">
        <v>782</v>
      </c>
      <c r="DE53" s="33">
        <f>VLOOKUP($DD53,Funktionsbezeichnungen,3,0)</f>
        <v>8</v>
      </c>
      <c r="DF53" s="83" t="str">
        <f>VLOOKUP($DD53,Funktionsbezeichnungen,2,0)</f>
        <v>Projektingenieur 2</v>
      </c>
      <c r="DG53" s="20"/>
      <c r="DH53" s="33">
        <v>781</v>
      </c>
      <c r="DI53" s="33">
        <f>VLOOKUP($DH53,Funktionsbezeichnungen,3,0)</f>
        <v>7</v>
      </c>
      <c r="DJ53" s="83" t="str">
        <f>VLOOKUP($DH53,Funktionsbezeichnungen,2,0)</f>
        <v>Projektingenieur 1</v>
      </c>
      <c r="DO53" s="19">
        <f>+CT53</f>
        <v>4345</v>
      </c>
      <c r="DP53" s="153">
        <v>1</v>
      </c>
      <c r="DQ53" s="19">
        <v>2</v>
      </c>
      <c r="DR53" s="19" t="s">
        <v>952</v>
      </c>
    </row>
    <row r="54" spans="1:122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P54" s="192" t="str">
        <f>+S54</f>
        <v>Mendoza Maria</v>
      </c>
      <c r="CR54" s="153">
        <f>+Z54</f>
        <v>13</v>
      </c>
      <c r="CS54" s="153" t="str">
        <f>+AB54</f>
        <v>C</v>
      </c>
      <c r="CT54" s="222">
        <v>4326</v>
      </c>
      <c r="CU54" s="125">
        <v>772</v>
      </c>
      <c r="CV54" s="33">
        <f>VLOOKUP($CU54,Funktionsbezeichnungen,3,0)</f>
        <v>8</v>
      </c>
      <c r="CW54" s="83" t="str">
        <f>VLOOKUP($CU54,Funktionsbezeichnungen,2,0)</f>
        <v>Projektingenieur 2</v>
      </c>
      <c r="CX54" s="125"/>
      <c r="CY54" s="33"/>
      <c r="CZ54" s="83"/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770</v>
      </c>
      <c r="DE54" s="33">
        <f>VLOOKUP($DD54,Funktionsbezeichnungen,3,0)</f>
        <v>6</v>
      </c>
      <c r="DF54" s="83" t="str">
        <f>VLOOKUP($DD54,Funktionsbezeichnungen,2,0)</f>
        <v>Vorstufe Projektingenieur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>+CT54</f>
        <v>4326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1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1301</v>
      </c>
      <c r="P55" s="15" t="s">
        <v>1279</v>
      </c>
      <c r="Q55" s="15">
        <v>51</v>
      </c>
      <c r="R55" s="42"/>
      <c r="S55" s="20" t="s">
        <v>1280</v>
      </c>
      <c r="T55" s="21">
        <v>1983</v>
      </c>
      <c r="U55" s="28" t="s">
        <v>1230</v>
      </c>
      <c r="V55" s="21">
        <v>2008</v>
      </c>
      <c r="W55" s="25"/>
      <c r="X55" s="21"/>
      <c r="Y55" s="28"/>
      <c r="Z55" s="21">
        <f t="shared" si="1"/>
        <v>10</v>
      </c>
      <c r="AA55" s="25" t="s">
        <v>698</v>
      </c>
      <c r="AB55" s="118" t="s">
        <v>105</v>
      </c>
      <c r="AC55" s="21"/>
      <c r="AE55" s="90" t="s">
        <v>895</v>
      </c>
      <c r="AF55" s="82"/>
      <c r="CP55" s="192" t="str">
        <f t="shared" si="2"/>
        <v>Lamoth Béla</v>
      </c>
      <c r="CQ55" s="192"/>
      <c r="CR55" s="242">
        <f t="shared" si="3"/>
        <v>10</v>
      </c>
      <c r="CS55" s="192" t="str">
        <f t="shared" si="4"/>
        <v>C</v>
      </c>
      <c r="CT55" s="222">
        <v>4329</v>
      </c>
      <c r="CU55" s="125">
        <v>772</v>
      </c>
      <c r="CV55" s="33">
        <f t="shared" si="39"/>
        <v>8</v>
      </c>
      <c r="CW55" s="83" t="str">
        <f t="shared" si="40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5"/>
        <v>4329</v>
      </c>
      <c r="DP55" s="153">
        <v>2</v>
      </c>
      <c r="DQ55" s="19">
        <v>2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1140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10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10</v>
      </c>
      <c r="CS56" s="19" t="str">
        <f t="shared" si="4"/>
        <v>C</v>
      </c>
      <c r="CT56" s="154">
        <v>9698</v>
      </c>
      <c r="CU56" s="125">
        <v>772</v>
      </c>
      <c r="CV56" s="33">
        <f t="shared" si="39"/>
        <v>8</v>
      </c>
      <c r="CW56" s="83" t="str">
        <f t="shared" si="40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5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10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10</v>
      </c>
      <c r="CS57" s="153" t="str">
        <f t="shared" si="4"/>
        <v>C</v>
      </c>
      <c r="CT57" s="154">
        <v>4322</v>
      </c>
      <c r="CU57" s="125">
        <v>772</v>
      </c>
      <c r="CV57" s="33">
        <f t="shared" si="39"/>
        <v>8</v>
      </c>
      <c r="CW57" s="83" t="str">
        <f t="shared" si="40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5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1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1303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10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10</v>
      </c>
      <c r="CS58" s="19" t="str">
        <f t="shared" si="4"/>
        <v>C</v>
      </c>
      <c r="CT58" s="154">
        <v>9677</v>
      </c>
      <c r="CU58" s="125">
        <v>772</v>
      </c>
      <c r="CV58" s="33">
        <f t="shared" si="39"/>
        <v>8</v>
      </c>
      <c r="CW58" s="83" t="str">
        <f t="shared" si="40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5"/>
        <v>9677</v>
      </c>
      <c r="DP58" s="153">
        <v>2</v>
      </c>
      <c r="DQ58" s="19">
        <v>3</v>
      </c>
      <c r="DR58" s="19" t="s">
        <v>951</v>
      </c>
    </row>
    <row r="59" spans="1:122" s="19" customFormat="1" ht="27" x14ac:dyDescent="0.2">
      <c r="A59" s="53">
        <v>0</v>
      </c>
      <c r="B59" s="53"/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1046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1066</v>
      </c>
      <c r="X59" s="21">
        <v>2012</v>
      </c>
      <c r="Y59" s="28" t="s">
        <v>1180</v>
      </c>
      <c r="Z59" s="118">
        <f t="shared" si="1"/>
        <v>9</v>
      </c>
      <c r="AA59" s="25" t="s">
        <v>931</v>
      </c>
      <c r="AB59" s="118" t="s">
        <v>105</v>
      </c>
      <c r="AC59" s="21"/>
      <c r="AE59" s="90" t="s">
        <v>373</v>
      </c>
      <c r="AF59" s="82"/>
      <c r="CP59" s="19" t="str">
        <f t="shared" si="2"/>
        <v>Baschong Clemens</v>
      </c>
      <c r="CR59" s="153">
        <f t="shared" si="3"/>
        <v>9</v>
      </c>
      <c r="CS59" s="19" t="str">
        <f t="shared" si="4"/>
        <v>C</v>
      </c>
      <c r="CT59" s="154">
        <v>4311</v>
      </c>
      <c r="CU59" s="125">
        <v>782</v>
      </c>
      <c r="CV59" s="33">
        <f t="shared" si="39"/>
        <v>8</v>
      </c>
      <c r="CW59" s="83" t="str">
        <f t="shared" si="40"/>
        <v>Projektingenieur 2</v>
      </c>
      <c r="CX59" s="125">
        <v>782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5"/>
        <v>4311</v>
      </c>
      <c r="DP59" s="153">
        <v>2</v>
      </c>
      <c r="DQ59" s="19">
        <v>2</v>
      </c>
      <c r="DR59" s="19" t="s">
        <v>952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1301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9</v>
      </c>
      <c r="AA60" s="25" t="s">
        <v>1079</v>
      </c>
      <c r="AB60" s="118" t="s">
        <v>105</v>
      </c>
      <c r="AC60" s="21"/>
      <c r="AE60" s="90" t="s">
        <v>373</v>
      </c>
      <c r="AF60" s="82"/>
      <c r="CP60" s="19" t="str">
        <f t="shared" si="2"/>
        <v>Jung Roman</v>
      </c>
      <c r="CR60" s="153">
        <f t="shared" si="3"/>
        <v>9</v>
      </c>
      <c r="CS60" s="19" t="str">
        <f t="shared" si="4"/>
        <v>C</v>
      </c>
      <c r="CT60" s="154">
        <v>8565</v>
      </c>
      <c r="CU60" s="125">
        <v>772</v>
      </c>
      <c r="CV60" s="33">
        <f t="shared" si="39"/>
        <v>8</v>
      </c>
      <c r="CW60" s="83" t="str">
        <f t="shared" si="40"/>
        <v>Projektingenieur 2</v>
      </c>
      <c r="CX60" s="125">
        <v>772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>
        <v>771</v>
      </c>
      <c r="DB60" s="33">
        <f>VLOOKUP($DA60,Funktionsbezeichnungen,3,0)</f>
        <v>7</v>
      </c>
      <c r="DC60" s="83" t="str">
        <f>VLOOKUP($DA60,Funktionsbezeichnungen,2,0)</f>
        <v>Projektingenieur 1</v>
      </c>
      <c r="DD60" s="125">
        <v>771</v>
      </c>
      <c r="DE60" s="33">
        <f>VLOOKUP($DD60,Funktionsbezeichnungen,3,0)</f>
        <v>7</v>
      </c>
      <c r="DF60" s="83" t="str">
        <f>VLOOKUP($DD60,Funktionsbezeichnungen,2,0)</f>
        <v>Projektingenieur 1</v>
      </c>
      <c r="DG60" s="20"/>
      <c r="DH60" s="33">
        <v>771</v>
      </c>
      <c r="DI60" s="33">
        <f>VLOOKUP($DH60,Funktionsbezeichnungen,3,0)</f>
        <v>7</v>
      </c>
      <c r="DJ60" s="83" t="str">
        <f>VLOOKUP($DH60,Funktionsbezeichnungen,2,0)</f>
        <v>Projektingenieur 1</v>
      </c>
      <c r="DO60" s="19">
        <f t="shared" si="15"/>
        <v>8565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1140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1006</v>
      </c>
      <c r="V61" s="21">
        <v>2009</v>
      </c>
      <c r="W61" s="25"/>
      <c r="X61" s="21"/>
      <c r="Y61" s="28"/>
      <c r="Z61" s="21">
        <f t="shared" si="1"/>
        <v>9</v>
      </c>
      <c r="AA61" s="25" t="s">
        <v>1082</v>
      </c>
      <c r="AB61" s="118" t="s">
        <v>105</v>
      </c>
      <c r="AC61" s="21"/>
      <c r="AE61" s="90" t="s">
        <v>373</v>
      </c>
      <c r="AF61" s="82"/>
      <c r="CP61" s="19" t="str">
        <f t="shared" si="2"/>
        <v>Schoeffel Daniel</v>
      </c>
      <c r="CR61" s="153">
        <f t="shared" si="3"/>
        <v>9</v>
      </c>
      <c r="CS61" s="19" t="str">
        <f t="shared" si="4"/>
        <v>C</v>
      </c>
      <c r="CT61" s="154">
        <v>8569</v>
      </c>
      <c r="CU61" s="125">
        <v>772</v>
      </c>
      <c r="CV61" s="33">
        <f t="shared" si="39"/>
        <v>8</v>
      </c>
      <c r="CW61" s="83" t="str">
        <f t="shared" si="40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5"/>
        <v>8569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1135</v>
      </c>
      <c r="Q62" s="15">
        <v>58</v>
      </c>
      <c r="R62" s="42"/>
      <c r="S62" s="20" t="s">
        <v>1136</v>
      </c>
      <c r="T62" s="21">
        <v>1986</v>
      </c>
      <c r="U62" s="28" t="s">
        <v>1191</v>
      </c>
      <c r="V62" s="21">
        <v>2010</v>
      </c>
      <c r="W62" s="25"/>
      <c r="X62" s="21"/>
      <c r="Y62" s="28"/>
      <c r="Z62" s="21">
        <f t="shared" si="1"/>
        <v>8</v>
      </c>
      <c r="AA62" s="25" t="s">
        <v>698</v>
      </c>
      <c r="AB62" s="118" t="s">
        <v>105</v>
      </c>
      <c r="AC62" s="21"/>
      <c r="AE62" s="90" t="s">
        <v>376</v>
      </c>
      <c r="AF62" s="82"/>
      <c r="CP62" s="19" t="str">
        <f t="shared" si="2"/>
        <v>Berzi Patrick</v>
      </c>
      <c r="CR62" s="153">
        <f t="shared" si="3"/>
        <v>8</v>
      </c>
      <c r="CS62" s="153" t="str">
        <f t="shared" si="4"/>
        <v>C</v>
      </c>
      <c r="CT62" s="154">
        <v>4911</v>
      </c>
      <c r="CU62" s="125">
        <v>772</v>
      </c>
      <c r="CV62" s="33">
        <f t="shared" si="39"/>
        <v>8</v>
      </c>
      <c r="CW62" s="83" t="str">
        <f t="shared" si="40"/>
        <v>Projektingenieur 2</v>
      </c>
      <c r="CX62" s="125"/>
      <c r="CY62" s="33"/>
      <c r="CZ62" s="83"/>
      <c r="DA62" s="125"/>
      <c r="DB62" s="33"/>
      <c r="DC62" s="83"/>
      <c r="DD62" s="125"/>
      <c r="DE62" s="33"/>
      <c r="DF62" s="83"/>
      <c r="DG62" s="20"/>
      <c r="DH62" s="33"/>
      <c r="DI62" s="33"/>
      <c r="DJ62" s="83"/>
      <c r="DO62" s="19">
        <f t="shared" si="15"/>
        <v>4911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Bianchi Emmanuelle</v>
      </c>
      <c r="CR63" s="153">
        <f t="shared" si="3"/>
        <v>8</v>
      </c>
      <c r="CS63" s="153" t="str">
        <f t="shared" si="4"/>
        <v>C</v>
      </c>
      <c r="CT63" s="154">
        <v>7706</v>
      </c>
      <c r="CU63" s="125">
        <v>772</v>
      </c>
      <c r="CV63" s="33">
        <f t="shared" si="39"/>
        <v>8</v>
      </c>
      <c r="CW63" s="83" t="str">
        <f t="shared" si="40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5"/>
        <v>7706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1301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8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Kanagasabai Manoja</v>
      </c>
      <c r="CR64" s="153">
        <f t="shared" si="3"/>
        <v>8</v>
      </c>
      <c r="CS64" s="153" t="str">
        <f t="shared" si="4"/>
        <v>C</v>
      </c>
      <c r="CT64" s="154">
        <v>4910</v>
      </c>
      <c r="CU64" s="125">
        <v>772</v>
      </c>
      <c r="CV64" s="33">
        <f t="shared" si="39"/>
        <v>8</v>
      </c>
      <c r="CW64" s="83" t="str">
        <f t="shared" si="40"/>
        <v>Projektingenieur 2</v>
      </c>
      <c r="CX64" s="125"/>
      <c r="CY64" s="33"/>
      <c r="CZ64" s="83"/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5"/>
        <v>4910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699</v>
      </c>
      <c r="Q65" s="15">
        <v>61</v>
      </c>
      <c r="R65" s="42"/>
      <c r="S65" s="20" t="s">
        <v>697</v>
      </c>
      <c r="T65" s="21">
        <v>1984</v>
      </c>
      <c r="U65" s="28" t="s">
        <v>1006</v>
      </c>
      <c r="V65" s="21">
        <v>2010</v>
      </c>
      <c r="W65" s="25"/>
      <c r="X65" s="21"/>
      <c r="Y65" s="28"/>
      <c r="Z65" s="21">
        <f t="shared" si="1"/>
        <v>8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2"/>
        <v>Indermitte Martin</v>
      </c>
      <c r="CR65" s="153">
        <f t="shared" si="3"/>
        <v>8</v>
      </c>
      <c r="CS65" s="153" t="str">
        <f t="shared" si="4"/>
        <v>C</v>
      </c>
      <c r="CT65" s="154">
        <v>4901</v>
      </c>
      <c r="CU65" s="125">
        <v>772</v>
      </c>
      <c r="CV65" s="33">
        <f t="shared" si="39"/>
        <v>8</v>
      </c>
      <c r="CW65" s="83" t="str">
        <f t="shared" si="40"/>
        <v>Projektingenieur 2</v>
      </c>
      <c r="CX65" s="125">
        <v>772</v>
      </c>
      <c r="CY65" s="33">
        <f>VLOOKUP($CX65,Funktionsbezeichnungen,3,0)</f>
        <v>8</v>
      </c>
      <c r="CZ65" s="83" t="str">
        <f>VLOOKUP($CX65,Funktionsbezeichnungen,2,0)</f>
        <v>Projektingenieur 2</v>
      </c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5"/>
        <v>4901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1094</v>
      </c>
      <c r="Q66" s="15">
        <v>62</v>
      </c>
      <c r="R66" s="42"/>
      <c r="S66" s="20" t="s">
        <v>1095</v>
      </c>
      <c r="T66" s="21">
        <v>1985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Brem Jakob</v>
      </c>
      <c r="CR66" s="153">
        <f t="shared" si="3"/>
        <v>7</v>
      </c>
      <c r="CS66" s="153" t="str">
        <f t="shared" si="4"/>
        <v>C</v>
      </c>
      <c r="CT66" s="154">
        <v>4356</v>
      </c>
      <c r="CU66" s="125">
        <v>772</v>
      </c>
      <c r="CV66" s="33">
        <f t="shared" si="39"/>
        <v>8</v>
      </c>
      <c r="CW66" s="83" t="str">
        <f t="shared" si="40"/>
        <v>Projektingenieur 2</v>
      </c>
      <c r="CX66" s="125"/>
      <c r="CY66" s="33"/>
      <c r="CZ66" s="83"/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5"/>
        <v>4356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1008</v>
      </c>
      <c r="Q67" s="15">
        <v>63</v>
      </c>
      <c r="R67" s="42"/>
      <c r="S67" s="20" t="s">
        <v>1009</v>
      </c>
      <c r="T67" s="21">
        <v>1987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7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Bürgin Johannes</v>
      </c>
      <c r="CR67" s="153">
        <f t="shared" si="3"/>
        <v>7</v>
      </c>
      <c r="CS67" s="153" t="str">
        <f t="shared" si="4"/>
        <v>C</v>
      </c>
      <c r="CT67" s="154">
        <v>4907</v>
      </c>
      <c r="CU67" s="125">
        <v>772</v>
      </c>
      <c r="CV67" s="33">
        <f t="shared" ref="CV67:CV82" si="41">VLOOKUP($CU67,Funktionsbezeichnungen,3,0)</f>
        <v>8</v>
      </c>
      <c r="CW67" s="83" t="str">
        <f t="shared" ref="CW67:CW82" si="42">VLOOKUP($CU67,Funktionsbezeichnungen,2,0)</f>
        <v>Projektingenieur 2</v>
      </c>
      <c r="CX67" s="125">
        <v>771</v>
      </c>
      <c r="CY67" s="33">
        <f t="shared" ref="CY67:CY106" si="43">VLOOKUP($CX67,Funktionsbezeichnungen,3,0)</f>
        <v>7</v>
      </c>
      <c r="CZ67" s="83" t="str">
        <f t="shared" ref="CZ67:CZ106" si="44">VLOOKUP($CX67,Funktionsbezeichnungen,2,0)</f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5"/>
        <v>4907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/>
      <c r="C68" s="53">
        <f>IF(Z68&gt;=10,1,0)</f>
        <v>0</v>
      </c>
      <c r="D68" s="55"/>
      <c r="E68" s="55"/>
      <c r="F68" s="56">
        <v>1</v>
      </c>
      <c r="G68" s="54">
        <v>1</v>
      </c>
      <c r="H68" s="54"/>
      <c r="I68" s="56"/>
      <c r="J68" s="54"/>
      <c r="K68" s="56"/>
      <c r="L68" s="56"/>
      <c r="M68" s="56"/>
      <c r="N68" s="58"/>
      <c r="O68" s="52" t="s">
        <v>1140</v>
      </c>
      <c r="P68" s="15" t="s">
        <v>1244</v>
      </c>
      <c r="Q68" s="15">
        <v>64</v>
      </c>
      <c r="R68" s="42"/>
      <c r="S68" s="20" t="s">
        <v>1245</v>
      </c>
      <c r="T68" s="21">
        <v>1976</v>
      </c>
      <c r="U68" s="28" t="s">
        <v>1252</v>
      </c>
      <c r="V68" s="21">
        <v>2012</v>
      </c>
      <c r="W68" s="25"/>
      <c r="X68" s="21"/>
      <c r="Y68" s="28"/>
      <c r="Z68" s="118">
        <f>$AD$3-V68</f>
        <v>6</v>
      </c>
      <c r="AA68" s="25" t="s">
        <v>1246</v>
      </c>
      <c r="AB68" s="118" t="s">
        <v>105</v>
      </c>
      <c r="AC68" s="21"/>
      <c r="AE68" s="90" t="s">
        <v>1247</v>
      </c>
      <c r="AF68" s="82"/>
      <c r="CP68" s="192" t="str">
        <f>+S68</f>
        <v>Armando Martin</v>
      </c>
      <c r="CQ68" s="192"/>
      <c r="CR68" s="242">
        <f>+Z68</f>
        <v>6</v>
      </c>
      <c r="CS68" s="242" t="str">
        <f>+AB68</f>
        <v>C</v>
      </c>
      <c r="CT68" s="222">
        <v>4324</v>
      </c>
      <c r="CU68" s="125">
        <v>772</v>
      </c>
      <c r="CV68" s="33">
        <f>VLOOKUP($CU68,Funktionsbezeichnungen,3,0)</f>
        <v>8</v>
      </c>
      <c r="CW68" s="83" t="str">
        <f>VLOOKUP($CU68,Funktionsbezeichnungen,2,0)</f>
        <v>Projektingenieur 2</v>
      </c>
      <c r="CX68" s="125"/>
      <c r="CY68" s="33"/>
      <c r="CZ68" s="83"/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>+CT68</f>
        <v>4324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909</v>
      </c>
      <c r="Q69" s="15">
        <v>65</v>
      </c>
      <c r="R69" s="42"/>
      <c r="S69" s="20" t="s">
        <v>910</v>
      </c>
      <c r="T69" s="21">
        <v>1987</v>
      </c>
      <c r="U69" s="28" t="s">
        <v>1006</v>
      </c>
      <c r="V69" s="206">
        <v>2012</v>
      </c>
      <c r="W69" s="25"/>
      <c r="X69" s="21"/>
      <c r="Y69" s="28"/>
      <c r="Z69" s="118">
        <f>$AD$3-V69</f>
        <v>6</v>
      </c>
      <c r="AA69" s="25" t="s">
        <v>698</v>
      </c>
      <c r="AB69" s="118" t="s">
        <v>105</v>
      </c>
      <c r="AC69" s="21"/>
      <c r="AE69" s="90" t="s">
        <v>375</v>
      </c>
      <c r="AF69" s="82"/>
      <c r="CP69" s="19" t="str">
        <f>+S69</f>
        <v>Frei Lukas</v>
      </c>
      <c r="CR69" s="153">
        <f>+Z69</f>
        <v>6</v>
      </c>
      <c r="CS69" s="153" t="str">
        <f>+AB69</f>
        <v>C</v>
      </c>
      <c r="CT69" s="154">
        <v>4308</v>
      </c>
      <c r="CU69" s="125">
        <v>772</v>
      </c>
      <c r="CV69" s="33">
        <f>VLOOKUP($CU69,Funktionsbezeichnungen,3,0)</f>
        <v>8</v>
      </c>
      <c r="CW69" s="83" t="str">
        <f>VLOOKUP($CU69,Funktionsbezeichnungen,2,0)</f>
        <v>Projektingenieur 2</v>
      </c>
      <c r="CX69" s="125">
        <v>771</v>
      </c>
      <c r="CY69" s="33">
        <f>VLOOKUP($CX69,Funktionsbezeichnungen,3,0)</f>
        <v>7</v>
      </c>
      <c r="CZ69" s="83" t="str">
        <f>VLOOKUP($CX69,Funktionsbezeichnungen,2,0)</f>
        <v>Projektingenieur 1</v>
      </c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>+CT69</f>
        <v>4308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1301</v>
      </c>
      <c r="P70" s="15" t="s">
        <v>912</v>
      </c>
      <c r="Q70" s="15">
        <v>66</v>
      </c>
      <c r="R70" s="42"/>
      <c r="S70" s="20" t="s">
        <v>913</v>
      </c>
      <c r="T70" s="21">
        <v>1987</v>
      </c>
      <c r="U70" s="28" t="s">
        <v>1006</v>
      </c>
      <c r="V70" s="21">
        <v>2012</v>
      </c>
      <c r="W70" s="25" t="s">
        <v>1182</v>
      </c>
      <c r="X70" s="21">
        <v>2015</v>
      </c>
      <c r="Y70" s="28" t="s">
        <v>91</v>
      </c>
      <c r="Z70" s="118">
        <f>$AD$3-V70</f>
        <v>6</v>
      </c>
      <c r="AA70" s="25" t="s">
        <v>108</v>
      </c>
      <c r="AB70" s="118" t="s">
        <v>105</v>
      </c>
      <c r="AC70" s="21"/>
      <c r="AE70" s="90" t="s">
        <v>375</v>
      </c>
      <c r="AF70" s="82"/>
      <c r="CP70" s="19" t="str">
        <f>+S70</f>
        <v>D'Arco Marcel</v>
      </c>
      <c r="CR70" s="153">
        <f>+Z70</f>
        <v>6</v>
      </c>
      <c r="CS70" s="153" t="str">
        <f>+AB70</f>
        <v>C</v>
      </c>
      <c r="CT70" s="154">
        <v>4310</v>
      </c>
      <c r="CU70" s="125">
        <v>772</v>
      </c>
      <c r="CV70" s="33">
        <f>VLOOKUP($CU70,Funktionsbezeichnungen,3,0)</f>
        <v>8</v>
      </c>
      <c r="CW70" s="83" t="str">
        <f>VLOOKUP($CU70,Funktionsbezeichnungen,2,0)</f>
        <v>Projektingenieur 2</v>
      </c>
      <c r="CX70" s="125">
        <v>771</v>
      </c>
      <c r="CY70" s="33">
        <f>VLOOKUP($CX70,Funktionsbezeichnungen,3,0)</f>
        <v>7</v>
      </c>
      <c r="CZ70" s="83" t="str">
        <f>VLOOKUP($CX70,Funktionsbezeichnungen,2,0)</f>
        <v>Projektingenieur 1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>+CT70</f>
        <v>4310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>
        <v>1</v>
      </c>
      <c r="G71" s="54">
        <v>1</v>
      </c>
      <c r="H71" s="54"/>
      <c r="I71" s="56"/>
      <c r="J71" s="54"/>
      <c r="K71" s="56"/>
      <c r="L71" s="56"/>
      <c r="M71" s="56"/>
      <c r="N71" s="58"/>
      <c r="O71" s="52" t="s">
        <v>1140</v>
      </c>
      <c r="P71" s="15" t="s">
        <v>1248</v>
      </c>
      <c r="Q71" s="15">
        <v>67</v>
      </c>
      <c r="R71" s="42"/>
      <c r="S71" s="20" t="s">
        <v>1249</v>
      </c>
      <c r="T71" s="21">
        <v>1967</v>
      </c>
      <c r="U71" s="28" t="s">
        <v>1252</v>
      </c>
      <c r="V71" s="21">
        <v>2002</v>
      </c>
      <c r="W71" s="25"/>
      <c r="X71" s="21"/>
      <c r="Y71" s="28"/>
      <c r="Z71" s="118">
        <f t="shared" si="1"/>
        <v>16</v>
      </c>
      <c r="AA71" s="25" t="s">
        <v>1250</v>
      </c>
      <c r="AB71" s="118" t="s">
        <v>121</v>
      </c>
      <c r="AC71" s="21"/>
      <c r="AE71" s="90" t="s">
        <v>375</v>
      </c>
      <c r="AF71" s="82"/>
      <c r="CP71" s="192" t="str">
        <f t="shared" si="2"/>
        <v>Gustin Patrick</v>
      </c>
      <c r="CQ71" s="192"/>
      <c r="CR71" s="242">
        <f t="shared" si="3"/>
        <v>16</v>
      </c>
      <c r="CS71" s="242" t="str">
        <f t="shared" si="4"/>
        <v>D</v>
      </c>
      <c r="CT71" s="222">
        <v>4338</v>
      </c>
      <c r="CU71" s="125">
        <v>772</v>
      </c>
      <c r="CV71" s="33">
        <f t="shared" si="41"/>
        <v>8</v>
      </c>
      <c r="CW71" s="83" t="str">
        <f t="shared" si="42"/>
        <v>Projektingenieur 2</v>
      </c>
      <c r="CX71" s="125"/>
      <c r="CY71" s="33"/>
      <c r="CZ71" s="83"/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15"/>
        <v>4338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>
        <v>1</v>
      </c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1014</v>
      </c>
      <c r="Q72" s="15">
        <v>68</v>
      </c>
      <c r="R72" s="42"/>
      <c r="S72" s="20" t="s">
        <v>1015</v>
      </c>
      <c r="T72" s="21">
        <v>1980</v>
      </c>
      <c r="U72" s="28" t="s">
        <v>1050</v>
      </c>
      <c r="V72" s="21">
        <v>2002</v>
      </c>
      <c r="W72" s="25" t="s">
        <v>1006</v>
      </c>
      <c r="X72" s="21">
        <v>2013</v>
      </c>
      <c r="Y72" s="28"/>
      <c r="Z72" s="118">
        <f>$AD$3-X72</f>
        <v>5</v>
      </c>
      <c r="AA72" s="25" t="s">
        <v>916</v>
      </c>
      <c r="AB72" s="21" t="s">
        <v>121</v>
      </c>
      <c r="AC72" s="21"/>
      <c r="AE72" s="90" t="s">
        <v>375</v>
      </c>
      <c r="AF72" s="82"/>
      <c r="CP72" s="19" t="str">
        <f t="shared" si="2"/>
        <v>Hochuli Antonina</v>
      </c>
      <c r="CR72" s="153">
        <f t="shared" si="3"/>
        <v>5</v>
      </c>
      <c r="CS72" s="153" t="str">
        <f t="shared" si="4"/>
        <v>D</v>
      </c>
      <c r="CT72" s="154">
        <v>8579</v>
      </c>
      <c r="CU72" s="125">
        <v>771</v>
      </c>
      <c r="CV72" s="33">
        <f t="shared" si="41"/>
        <v>7</v>
      </c>
      <c r="CW72" s="83" t="str">
        <f t="shared" si="42"/>
        <v>Projektingenieur 1</v>
      </c>
      <c r="CX72" s="125">
        <v>770</v>
      </c>
      <c r="CY72" s="33">
        <f t="shared" si="43"/>
        <v>6</v>
      </c>
      <c r="CZ72" s="83" t="str">
        <f t="shared" si="44"/>
        <v>Vorstufe Projektingenieur</v>
      </c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5"/>
        <v>8579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/>
      <c r="C73" s="53">
        <f t="shared" ref="C73:C133" si="45"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1074</v>
      </c>
      <c r="Q73" s="15">
        <v>69</v>
      </c>
      <c r="R73" s="42"/>
      <c r="S73" s="20" t="s">
        <v>1075</v>
      </c>
      <c r="T73" s="21">
        <v>1987</v>
      </c>
      <c r="U73" s="28" t="s">
        <v>1302</v>
      </c>
      <c r="V73" s="21">
        <v>2013</v>
      </c>
      <c r="W73" s="25"/>
      <c r="X73" s="21"/>
      <c r="Y73" s="28"/>
      <c r="Z73" s="118">
        <f t="shared" ref="Z73:Z138" si="46">$AD$3-V73</f>
        <v>5</v>
      </c>
      <c r="AA73" s="25" t="s">
        <v>698</v>
      </c>
      <c r="AB73" s="21" t="s">
        <v>121</v>
      </c>
      <c r="AC73" s="21"/>
      <c r="AE73" s="90" t="s">
        <v>375</v>
      </c>
      <c r="AF73" s="82"/>
      <c r="CP73" s="19" t="str">
        <f t="shared" ref="CP73:CP141" si="47">+S73</f>
        <v>Meisch Raoul</v>
      </c>
      <c r="CR73" s="153">
        <f t="shared" ref="CR73:CR138" si="48">+Z73</f>
        <v>5</v>
      </c>
      <c r="CS73" s="153" t="str">
        <f t="shared" ref="CS73:CS138" si="49">+AB73</f>
        <v>D</v>
      </c>
      <c r="CT73" s="154">
        <v>4315</v>
      </c>
      <c r="CU73" s="125">
        <v>771</v>
      </c>
      <c r="CV73" s="33">
        <f t="shared" si="41"/>
        <v>7</v>
      </c>
      <c r="CW73" s="83" t="str">
        <f t="shared" si="42"/>
        <v>Projektingenieur 1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ref="DO73:DO141" si="50">+CT73</f>
        <v>4315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>
        <v>1</v>
      </c>
      <c r="C74" s="53">
        <f t="shared" si="45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1029</v>
      </c>
      <c r="Q74" s="15">
        <v>70</v>
      </c>
      <c r="R74" s="42"/>
      <c r="S74" s="20" t="s">
        <v>1030</v>
      </c>
      <c r="T74" s="21">
        <v>1989</v>
      </c>
      <c r="U74" s="28" t="s">
        <v>1006</v>
      </c>
      <c r="V74" s="21">
        <v>2013</v>
      </c>
      <c r="W74" s="25"/>
      <c r="X74" s="21"/>
      <c r="Y74" s="28"/>
      <c r="Z74" s="118">
        <f t="shared" si="46"/>
        <v>5</v>
      </c>
      <c r="AA74" s="25" t="s">
        <v>916</v>
      </c>
      <c r="AB74" s="21" t="s">
        <v>121</v>
      </c>
      <c r="AC74" s="21"/>
      <c r="AE74" s="90" t="s">
        <v>375</v>
      </c>
      <c r="AF74" s="82"/>
      <c r="CP74" s="19" t="str">
        <f t="shared" si="47"/>
        <v>Stöhr Jessica</v>
      </c>
      <c r="CR74" s="153">
        <f t="shared" si="48"/>
        <v>5</v>
      </c>
      <c r="CS74" s="153" t="str">
        <f t="shared" si="49"/>
        <v>D</v>
      </c>
      <c r="CT74" s="154">
        <v>4313</v>
      </c>
      <c r="CU74" s="125">
        <v>771</v>
      </c>
      <c r="CV74" s="33">
        <f t="shared" si="41"/>
        <v>7</v>
      </c>
      <c r="CW74" s="83" t="str">
        <f t="shared" si="42"/>
        <v>Projektingenieur 1</v>
      </c>
      <c r="CX74" s="125">
        <v>770</v>
      </c>
      <c r="CY74" s="33">
        <f t="shared" si="43"/>
        <v>6</v>
      </c>
      <c r="CZ74" s="83" t="str">
        <f t="shared" si="44"/>
        <v>Vorstufe Projektingenieur</v>
      </c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si="50"/>
        <v>4313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/>
      <c r="C75" s="53">
        <f t="shared" si="45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361</v>
      </c>
      <c r="P75" s="15" t="s">
        <v>1153</v>
      </c>
      <c r="Q75" s="15">
        <v>71</v>
      </c>
      <c r="R75" s="42"/>
      <c r="S75" s="20" t="s">
        <v>1154</v>
      </c>
      <c r="T75" s="21">
        <v>1984</v>
      </c>
      <c r="U75" s="28" t="s">
        <v>1061</v>
      </c>
      <c r="V75" s="21">
        <v>2014</v>
      </c>
      <c r="W75" s="25"/>
      <c r="X75" s="21"/>
      <c r="Y75" s="28"/>
      <c r="Z75" s="118">
        <f t="shared" si="46"/>
        <v>4</v>
      </c>
      <c r="AA75" s="25" t="s">
        <v>698</v>
      </c>
      <c r="AB75" s="21" t="s">
        <v>121</v>
      </c>
      <c r="AC75" s="21"/>
      <c r="AE75" s="90" t="s">
        <v>375</v>
      </c>
      <c r="AF75" s="82"/>
      <c r="CP75" s="19" t="str">
        <f t="shared" si="47"/>
        <v>Vitt Bernhard</v>
      </c>
      <c r="CR75" s="153">
        <f t="shared" si="48"/>
        <v>4</v>
      </c>
      <c r="CS75" s="153" t="str">
        <f t="shared" si="49"/>
        <v>D</v>
      </c>
      <c r="CT75" s="154">
        <v>4318</v>
      </c>
      <c r="CU75" s="125">
        <v>770</v>
      </c>
      <c r="CV75" s="33">
        <f t="shared" si="41"/>
        <v>6</v>
      </c>
      <c r="CW75" s="83" t="str">
        <f t="shared" si="42"/>
        <v>Vorstufe Projektingenieur</v>
      </c>
      <c r="CX75" s="125"/>
      <c r="CY75" s="33"/>
      <c r="CZ75" s="83"/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50"/>
        <v>4318</v>
      </c>
      <c r="DP75" s="153">
        <v>2</v>
      </c>
      <c r="DQ75" s="19">
        <v>3</v>
      </c>
      <c r="DR75" s="19" t="s">
        <v>951</v>
      </c>
    </row>
    <row r="76" spans="1:122" s="19" customFormat="1" ht="25.5" x14ac:dyDescent="0.25">
      <c r="A76" s="53">
        <v>0</v>
      </c>
      <c r="B76" s="53"/>
      <c r="C76" s="53">
        <f>IF(Z76&gt;=10,1,0)</f>
        <v>0</v>
      </c>
      <c r="D76" s="55"/>
      <c r="E76" s="55">
        <v>1</v>
      </c>
      <c r="F76" s="56"/>
      <c r="G76" s="54"/>
      <c r="H76" s="54">
        <v>1</v>
      </c>
      <c r="I76" s="56"/>
      <c r="J76" s="54"/>
      <c r="K76" s="56"/>
      <c r="L76" s="56"/>
      <c r="M76" s="56"/>
      <c r="N76" s="58"/>
      <c r="O76" s="52" t="s">
        <v>358</v>
      </c>
      <c r="P76" s="15" t="s">
        <v>1173</v>
      </c>
      <c r="Q76" s="15">
        <v>72</v>
      </c>
      <c r="R76" s="42"/>
      <c r="S76" s="20" t="s">
        <v>1172</v>
      </c>
      <c r="T76" s="21">
        <v>1986</v>
      </c>
      <c r="U76" s="208" t="s">
        <v>1231</v>
      </c>
      <c r="V76" s="224">
        <v>2015</v>
      </c>
      <c r="W76" s="28"/>
      <c r="X76" s="21"/>
      <c r="Y76" s="28"/>
      <c r="Z76" s="163">
        <f t="shared" si="46"/>
        <v>3</v>
      </c>
      <c r="AA76" s="25" t="s">
        <v>1176</v>
      </c>
      <c r="AB76" s="21" t="s">
        <v>121</v>
      </c>
      <c r="AC76" s="21"/>
      <c r="AE76" s="90" t="s">
        <v>376</v>
      </c>
      <c r="AF76" s="82"/>
      <c r="CP76" s="19" t="str">
        <f t="shared" si="47"/>
        <v>Völlmin Daniel</v>
      </c>
      <c r="CR76" s="153">
        <f t="shared" si="48"/>
        <v>3</v>
      </c>
      <c r="CS76" s="153" t="str">
        <f t="shared" si="49"/>
        <v>D</v>
      </c>
      <c r="CT76" s="154">
        <v>4319</v>
      </c>
      <c r="CU76" s="125">
        <v>771</v>
      </c>
      <c r="CV76" s="33">
        <f t="shared" si="41"/>
        <v>7</v>
      </c>
      <c r="CW76" s="83" t="str">
        <f t="shared" si="42"/>
        <v>Projektingenieur 1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50"/>
        <v>4319</v>
      </c>
      <c r="DP76" s="153">
        <v>2</v>
      </c>
      <c r="DQ76" s="19">
        <v>3</v>
      </c>
      <c r="DR76" s="19" t="s">
        <v>951</v>
      </c>
    </row>
    <row r="77" spans="1:122" s="19" customFormat="1" x14ac:dyDescent="0.2">
      <c r="A77" s="53">
        <v>0</v>
      </c>
      <c r="B77" s="53"/>
      <c r="C77" s="53">
        <f t="shared" ref="C77:C79" si="51">IF(Z77&gt;=10,1,0)</f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1016</v>
      </c>
      <c r="Q77" s="15">
        <v>73</v>
      </c>
      <c r="R77" s="164"/>
      <c r="S77" s="20" t="s">
        <v>1017</v>
      </c>
      <c r="T77" s="21">
        <v>1988</v>
      </c>
      <c r="U77" s="28" t="s">
        <v>1230</v>
      </c>
      <c r="V77" s="21">
        <v>2016</v>
      </c>
      <c r="W77" s="25"/>
      <c r="X77" s="21"/>
      <c r="Y77" s="28"/>
      <c r="Z77" s="118">
        <f t="shared" si="46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P77" s="19" t="str">
        <f t="shared" si="47"/>
        <v>Burger Stefan</v>
      </c>
      <c r="CR77" s="19">
        <f t="shared" si="48"/>
        <v>2</v>
      </c>
      <c r="CS77" s="19" t="str">
        <f t="shared" si="49"/>
        <v>D</v>
      </c>
      <c r="CT77" s="154">
        <v>9748</v>
      </c>
      <c r="CU77" s="125">
        <v>771</v>
      </c>
      <c r="CV77" s="33">
        <f t="shared" si="41"/>
        <v>7</v>
      </c>
      <c r="CW77" s="83" t="str">
        <f t="shared" si="42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125"/>
      <c r="DI77" s="33"/>
      <c r="DJ77" s="83"/>
      <c r="DO77" s="19">
        <f t="shared" si="50"/>
        <v>9748</v>
      </c>
      <c r="DP77" s="153">
        <v>2</v>
      </c>
      <c r="DQ77" s="19">
        <v>3</v>
      </c>
      <c r="DR77" s="185" t="s">
        <v>951</v>
      </c>
    </row>
    <row r="78" spans="1:122" s="19" customFormat="1" x14ac:dyDescent="0.2">
      <c r="A78" s="53">
        <v>0</v>
      </c>
      <c r="B78" s="53"/>
      <c r="C78" s="53">
        <f t="shared" si="51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1255</v>
      </c>
      <c r="Q78" s="15">
        <v>74</v>
      </c>
      <c r="R78" s="164"/>
      <c r="S78" s="20" t="s">
        <v>1256</v>
      </c>
      <c r="T78" s="21">
        <v>1984</v>
      </c>
      <c r="U78" s="28" t="s">
        <v>1216</v>
      </c>
      <c r="V78" s="21">
        <v>2016</v>
      </c>
      <c r="W78" s="25"/>
      <c r="X78" s="21"/>
      <c r="Y78" s="28"/>
      <c r="Z78" s="118">
        <f t="shared" si="46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47"/>
        <v>Aleinikov Dimitri</v>
      </c>
      <c r="CR78" s="19">
        <f t="shared" si="48"/>
        <v>2</v>
      </c>
      <c r="CS78" s="19" t="str">
        <f t="shared" si="49"/>
        <v>D</v>
      </c>
      <c r="CT78" s="222">
        <v>4327</v>
      </c>
      <c r="CU78" s="125">
        <v>771</v>
      </c>
      <c r="CV78" s="33">
        <f t="shared" si="41"/>
        <v>7</v>
      </c>
      <c r="CW78" s="83" t="str">
        <f t="shared" si="42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50"/>
        <v>4327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51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897</v>
      </c>
      <c r="Q79" s="15">
        <v>75</v>
      </c>
      <c r="R79" s="164"/>
      <c r="S79" s="20" t="s">
        <v>896</v>
      </c>
      <c r="T79" s="21">
        <v>1990</v>
      </c>
      <c r="U79" s="28" t="s">
        <v>1216</v>
      </c>
      <c r="V79" s="21">
        <v>2017</v>
      </c>
      <c r="W79" s="25"/>
      <c r="X79" s="21"/>
      <c r="Y79" s="28"/>
      <c r="Z79" s="118">
        <f t="shared" si="46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P79" s="192" t="str">
        <f t="shared" si="47"/>
        <v>Lüthi Tobias</v>
      </c>
      <c r="CR79" s="19">
        <f t="shared" si="48"/>
        <v>1</v>
      </c>
      <c r="CS79" s="19" t="str">
        <f t="shared" si="49"/>
        <v>D</v>
      </c>
      <c r="CT79" s="222">
        <v>8580</v>
      </c>
      <c r="CU79" s="125">
        <v>771</v>
      </c>
      <c r="CV79" s="33">
        <f t="shared" si="41"/>
        <v>7</v>
      </c>
      <c r="CW79" s="83" t="str">
        <f t="shared" si="42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50"/>
        <v>8580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>
        <v>1</v>
      </c>
      <c r="C80" s="53">
        <f t="shared" si="45"/>
        <v>0</v>
      </c>
      <c r="D80" s="55"/>
      <c r="E80" s="55">
        <v>1</v>
      </c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1271</v>
      </c>
      <c r="Q80" s="15">
        <v>76</v>
      </c>
      <c r="R80" s="164"/>
      <c r="S80" s="20" t="s">
        <v>1272</v>
      </c>
      <c r="T80" s="21">
        <v>1990</v>
      </c>
      <c r="U80" s="28" t="s">
        <v>1273</v>
      </c>
      <c r="V80" s="21">
        <v>2017</v>
      </c>
      <c r="W80" s="25"/>
      <c r="X80" s="21"/>
      <c r="Y80" s="28"/>
      <c r="Z80" s="118">
        <f t="shared" si="46"/>
        <v>1</v>
      </c>
      <c r="AA80" s="25" t="s">
        <v>916</v>
      </c>
      <c r="AB80" s="21" t="s">
        <v>121</v>
      </c>
      <c r="AC80" s="21"/>
      <c r="AE80" s="90" t="s">
        <v>375</v>
      </c>
      <c r="AF80" s="82"/>
      <c r="CP80" s="192" t="str">
        <f t="shared" si="47"/>
        <v>Schilliger Raphaela</v>
      </c>
      <c r="CR80" s="19">
        <f t="shared" si="48"/>
        <v>1</v>
      </c>
      <c r="CS80" s="19" t="str">
        <f t="shared" si="49"/>
        <v>D</v>
      </c>
      <c r="CT80" s="222">
        <v>4325</v>
      </c>
      <c r="CU80" s="125">
        <v>771</v>
      </c>
      <c r="CV80" s="33">
        <f t="shared" si="41"/>
        <v>7</v>
      </c>
      <c r="CW80" s="83" t="str">
        <f t="shared" si="42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si="50"/>
        <v>4325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/>
      <c r="C81" s="53">
        <f t="shared" si="45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1125</v>
      </c>
      <c r="Q81" s="15">
        <v>77</v>
      </c>
      <c r="R81" s="246" t="s">
        <v>928</v>
      </c>
      <c r="S81" s="20" t="s">
        <v>1126</v>
      </c>
      <c r="T81" s="21">
        <v>1954</v>
      </c>
      <c r="U81" s="28" t="s">
        <v>126</v>
      </c>
      <c r="V81" s="21">
        <v>1973</v>
      </c>
      <c r="W81" s="25" t="s">
        <v>1127</v>
      </c>
      <c r="X81" s="21">
        <v>1979</v>
      </c>
      <c r="Y81" s="28"/>
      <c r="Z81" s="21">
        <f t="shared" si="46"/>
        <v>45</v>
      </c>
      <c r="AA81" s="25" t="s">
        <v>110</v>
      </c>
      <c r="AB81" s="21" t="s">
        <v>105</v>
      </c>
      <c r="AC81" s="21"/>
      <c r="AE81" s="90" t="s">
        <v>376</v>
      </c>
      <c r="AF81" s="82"/>
      <c r="CP81" s="19" t="str">
        <f t="shared" si="47"/>
        <v>Reber Erich</v>
      </c>
      <c r="CR81" s="19">
        <f t="shared" si="48"/>
        <v>45</v>
      </c>
      <c r="CS81" s="19" t="str">
        <f t="shared" si="49"/>
        <v>C</v>
      </c>
      <c r="CT81" s="154">
        <v>3211</v>
      </c>
      <c r="CU81" s="125">
        <v>772</v>
      </c>
      <c r="CV81" s="33">
        <f t="shared" si="41"/>
        <v>8</v>
      </c>
      <c r="CW81" s="83" t="str">
        <f t="shared" si="42"/>
        <v>Projektingenieur 2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50"/>
        <v>3211</v>
      </c>
      <c r="DP81" s="153">
        <v>6</v>
      </c>
      <c r="DQ81" s="19">
        <v>0</v>
      </c>
      <c r="DR81" s="185" t="s">
        <v>968</v>
      </c>
    </row>
    <row r="82" spans="1:122" s="19" customFormat="1" x14ac:dyDescent="0.2">
      <c r="A82" s="53">
        <v>0</v>
      </c>
      <c r="B82" s="53"/>
      <c r="C82" s="53">
        <f t="shared" si="45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476</v>
      </c>
      <c r="Q82" s="15">
        <v>78</v>
      </c>
      <c r="R82" s="164"/>
      <c r="S82" s="29" t="s">
        <v>127</v>
      </c>
      <c r="T82" s="21">
        <v>1956</v>
      </c>
      <c r="U82" s="28" t="s">
        <v>126</v>
      </c>
      <c r="V82" s="21">
        <v>1976</v>
      </c>
      <c r="W82" s="25"/>
      <c r="X82" s="21"/>
      <c r="Y82" s="28" t="s">
        <v>242</v>
      </c>
      <c r="Z82" s="21">
        <f>$AD$3-V82</f>
        <v>42</v>
      </c>
      <c r="AA82" s="25" t="s">
        <v>686</v>
      </c>
      <c r="AB82" s="21" t="s">
        <v>105</v>
      </c>
      <c r="AC82" s="21"/>
      <c r="AE82" s="90" t="s">
        <v>423</v>
      </c>
      <c r="AF82" s="82"/>
      <c r="CP82" s="19" t="str">
        <f t="shared" si="47"/>
        <v>Aebi Roger</v>
      </c>
      <c r="CR82" s="19">
        <f t="shared" si="48"/>
        <v>42</v>
      </c>
      <c r="CS82" s="19" t="str">
        <f t="shared" si="49"/>
        <v>C</v>
      </c>
      <c r="CT82" s="154">
        <v>6622</v>
      </c>
      <c r="CU82" s="125">
        <v>772</v>
      </c>
      <c r="CV82" s="33">
        <f t="shared" si="41"/>
        <v>8</v>
      </c>
      <c r="CW82" s="83" t="str">
        <f t="shared" si="42"/>
        <v>Projektingenieur 2</v>
      </c>
      <c r="CX82" s="125">
        <v>772</v>
      </c>
      <c r="CY82" s="33">
        <f t="shared" si="43"/>
        <v>8</v>
      </c>
      <c r="CZ82" s="83" t="str">
        <f t="shared" si="44"/>
        <v>Projektingenieur 2</v>
      </c>
      <c r="DA82" s="125">
        <v>772</v>
      </c>
      <c r="DB82" s="33">
        <f t="shared" ref="DB82:DB112" si="52">VLOOKUP($DA82,Funktionsbezeichnungen,3,0)</f>
        <v>8</v>
      </c>
      <c r="DC82" s="83" t="str">
        <f t="shared" ref="DC82:DC112" si="53">VLOOKUP($DA82,Funktionsbezeichnungen,2,0)</f>
        <v>Projektingenieur 2</v>
      </c>
      <c r="DD82" s="125">
        <v>772</v>
      </c>
      <c r="DE82" s="33">
        <f t="shared" ref="DE82:DE114" si="54">VLOOKUP($DD82,Funktionsbezeichnungen,3,0)</f>
        <v>8</v>
      </c>
      <c r="DF82" s="83" t="str">
        <f t="shared" ref="DF82:DF114" si="55">VLOOKUP($DD82,Funktionsbezeichnungen,2,0)</f>
        <v>Projektingenieur 2</v>
      </c>
      <c r="DG82" s="20"/>
      <c r="DH82" s="33">
        <v>772</v>
      </c>
      <c r="DI82" s="33">
        <f t="shared" ref="DI82:DI112" si="56">VLOOKUP($DH82,Funktionsbezeichnungen,3,0)</f>
        <v>8</v>
      </c>
      <c r="DJ82" s="83" t="str">
        <f t="shared" ref="DJ82:DJ112" si="57">VLOOKUP($DH82,Funktionsbezeichnungen,2,0)</f>
        <v>Projektingenieur 2</v>
      </c>
      <c r="DO82" s="19">
        <f t="shared" si="50"/>
        <v>6622</v>
      </c>
      <c r="DP82" s="153">
        <v>6</v>
      </c>
      <c r="DQ82" s="19">
        <v>0</v>
      </c>
      <c r="DR82" s="185" t="s">
        <v>969</v>
      </c>
    </row>
    <row r="83" spans="1:122" s="19" customFormat="1" x14ac:dyDescent="0.2">
      <c r="A83" s="53">
        <v>0</v>
      </c>
      <c r="B83" s="53"/>
      <c r="C83" s="53">
        <f t="shared" si="45"/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486</v>
      </c>
      <c r="Q83" s="15">
        <v>79</v>
      </c>
      <c r="R83" s="16"/>
      <c r="S83" s="20" t="s">
        <v>138</v>
      </c>
      <c r="T83" s="21">
        <v>1964</v>
      </c>
      <c r="U83" s="28" t="s">
        <v>126</v>
      </c>
      <c r="V83" s="21">
        <v>1985</v>
      </c>
      <c r="W83" s="25"/>
      <c r="X83" s="21"/>
      <c r="Y83" s="28" t="s">
        <v>203</v>
      </c>
      <c r="Z83" s="21">
        <f t="shared" si="46"/>
        <v>33</v>
      </c>
      <c r="AA83" s="25" t="s">
        <v>110</v>
      </c>
      <c r="AB83" s="21" t="s">
        <v>105</v>
      </c>
      <c r="AC83" s="21"/>
      <c r="AE83" s="90" t="s">
        <v>376</v>
      </c>
      <c r="AF83" s="82"/>
      <c r="CP83" s="19" t="str">
        <f t="shared" si="47"/>
        <v>Oehen Beat</v>
      </c>
      <c r="CR83" s="19">
        <f t="shared" si="48"/>
        <v>33</v>
      </c>
      <c r="CS83" s="19" t="str">
        <f t="shared" si="49"/>
        <v>C</v>
      </c>
      <c r="CT83" s="154">
        <v>7622</v>
      </c>
      <c r="CU83" s="125">
        <v>772</v>
      </c>
      <c r="CV83" s="33">
        <f t="shared" ref="CV83:CV115" si="58">VLOOKUP($CU83,Funktionsbezeichnungen,3,0)</f>
        <v>8</v>
      </c>
      <c r="CW83" s="83" t="str">
        <f t="shared" ref="CW83:CW115" si="59">VLOOKUP($CU83,Funktionsbezeichnungen,2,0)</f>
        <v>Projektingenieur 2</v>
      </c>
      <c r="CX83" s="125">
        <v>772</v>
      </c>
      <c r="CY83" s="33">
        <f t="shared" si="43"/>
        <v>8</v>
      </c>
      <c r="CZ83" s="83" t="str">
        <f t="shared" si="44"/>
        <v>Projektingenieur 2</v>
      </c>
      <c r="DA83" s="125">
        <v>772</v>
      </c>
      <c r="DB83" s="33">
        <f t="shared" si="52"/>
        <v>8</v>
      </c>
      <c r="DC83" s="83" t="str">
        <f t="shared" si="53"/>
        <v>Projektingenieur 2</v>
      </c>
      <c r="DD83" s="125">
        <v>772</v>
      </c>
      <c r="DE83" s="33">
        <f t="shared" si="54"/>
        <v>8</v>
      </c>
      <c r="DF83" s="83" t="str">
        <f t="shared" si="55"/>
        <v>Projektingenieur 2</v>
      </c>
      <c r="DG83" s="20"/>
      <c r="DH83" s="125">
        <v>772</v>
      </c>
      <c r="DI83" s="33">
        <f t="shared" si="56"/>
        <v>8</v>
      </c>
      <c r="DJ83" s="83" t="str">
        <f t="shared" si="57"/>
        <v>Projektingenieur 2</v>
      </c>
      <c r="DO83" s="19">
        <f t="shared" si="50"/>
        <v>7622</v>
      </c>
      <c r="DP83" s="153">
        <v>6</v>
      </c>
      <c r="DQ83" s="19">
        <v>0</v>
      </c>
      <c r="DR83" s="185" t="s">
        <v>968</v>
      </c>
    </row>
    <row r="84" spans="1:122" s="19" customFormat="1" x14ac:dyDescent="0.2">
      <c r="A84" s="53">
        <v>0</v>
      </c>
      <c r="B84" s="53"/>
      <c r="C84" s="53">
        <f t="shared" ref="C84" si="60">IF(Z84&gt;=10,1,0)</f>
        <v>1</v>
      </c>
      <c r="D84" s="55"/>
      <c r="E84" s="55">
        <v>1</v>
      </c>
      <c r="F84" s="56"/>
      <c r="G84" s="54"/>
      <c r="H84" s="54">
        <v>1</v>
      </c>
      <c r="I84" s="56"/>
      <c r="J84" s="54"/>
      <c r="K84" s="56"/>
      <c r="L84" s="56"/>
      <c r="M84" s="56"/>
      <c r="N84" s="58"/>
      <c r="O84" s="52" t="s">
        <v>358</v>
      </c>
      <c r="P84" s="15" t="s">
        <v>1306</v>
      </c>
      <c r="Q84" s="15">
        <v>80</v>
      </c>
      <c r="R84" s="164"/>
      <c r="S84" s="29" t="s">
        <v>1307</v>
      </c>
      <c r="T84" s="21">
        <v>1961</v>
      </c>
      <c r="U84" s="28" t="s">
        <v>1308</v>
      </c>
      <c r="V84" s="21">
        <v>1997</v>
      </c>
      <c r="W84" s="25"/>
      <c r="X84" s="21"/>
      <c r="Y84" s="28"/>
      <c r="Z84" s="21">
        <f>$AD$3-V84</f>
        <v>21</v>
      </c>
      <c r="AA84" s="25" t="s">
        <v>110</v>
      </c>
      <c r="AB84" s="21" t="s">
        <v>105</v>
      </c>
      <c r="AC84" s="21"/>
      <c r="AE84" s="90" t="s">
        <v>376</v>
      </c>
      <c r="AF84" s="82"/>
      <c r="CP84" s="192" t="str">
        <f t="shared" ref="CP84" si="61">+S84</f>
        <v>Blehs Claudio</v>
      </c>
      <c r="CR84" s="19">
        <f t="shared" ref="CR84" si="62">+Z84</f>
        <v>21</v>
      </c>
      <c r="CS84" s="19" t="str">
        <f t="shared" ref="CS84" si="63">+AB84</f>
        <v>C</v>
      </c>
      <c r="CT84" s="222">
        <v>4331</v>
      </c>
      <c r="CU84" s="125">
        <v>772</v>
      </c>
      <c r="CV84" s="33">
        <f>VLOOKUP($CU84,Funktionsbezeichnungen,3,0)</f>
        <v>8</v>
      </c>
      <c r="CW84" s="83" t="str">
        <f>VLOOKUP($CU84,Funktionsbezeichnungen,2,0)</f>
        <v>Projektingenieur 2</v>
      </c>
      <c r="CX84" s="125">
        <v>772</v>
      </c>
      <c r="CY84" s="33">
        <f>VLOOKUP($CX84,Funktionsbezeichnungen,3,0)</f>
        <v>8</v>
      </c>
      <c r="CZ84" s="83" t="str">
        <f>VLOOKUP($CX84,Funktionsbezeichnungen,2,0)</f>
        <v>Projektingenieur 2</v>
      </c>
      <c r="DA84" s="125">
        <v>772</v>
      </c>
      <c r="DB84" s="33">
        <f>VLOOKUP($DA84,Funktionsbezeichnungen,3,0)</f>
        <v>8</v>
      </c>
      <c r="DC84" s="83" t="str">
        <f>VLOOKUP($DA84,Funktionsbezeichnungen,2,0)</f>
        <v>Projektingenieur 2</v>
      </c>
      <c r="DD84" s="125">
        <v>772</v>
      </c>
      <c r="DE84" s="33">
        <f>VLOOKUP($DD84,Funktionsbezeichnungen,3,0)</f>
        <v>8</v>
      </c>
      <c r="DF84" s="83" t="str">
        <f>VLOOKUP($DD84,Funktionsbezeichnungen,2,0)</f>
        <v>Projektingenieur 2</v>
      </c>
      <c r="DG84" s="20"/>
      <c r="DH84" s="33">
        <v>772</v>
      </c>
      <c r="DI84" s="33">
        <f>VLOOKUP($DH84,Funktionsbezeichnungen,3,0)</f>
        <v>8</v>
      </c>
      <c r="DJ84" s="83" t="str">
        <f>VLOOKUP($DH84,Funktionsbezeichnungen,2,0)</f>
        <v>Projektingenieur 2</v>
      </c>
      <c r="DO84" s="19">
        <f t="shared" ref="DO84" si="64">+CT84</f>
        <v>4331</v>
      </c>
      <c r="DP84" s="153">
        <v>6</v>
      </c>
      <c r="DQ84" s="19">
        <v>0</v>
      </c>
      <c r="DR84" s="185" t="s">
        <v>969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47"/>
        <v>Thalmann Patric</v>
      </c>
      <c r="CR85" s="19">
        <f t="shared" si="48"/>
        <v>17</v>
      </c>
      <c r="CS85" s="19" t="str">
        <f t="shared" si="49"/>
        <v>C</v>
      </c>
      <c r="CT85" s="154">
        <v>9658</v>
      </c>
      <c r="CU85" s="125">
        <v>772</v>
      </c>
      <c r="CV85" s="33">
        <f t="shared" si="58"/>
        <v>8</v>
      </c>
      <c r="CW85" s="83" t="str">
        <f t="shared" si="59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50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47"/>
        <v>Hagmann Andreas</v>
      </c>
      <c r="CR86" s="226">
        <f t="shared" si="48"/>
        <v>9</v>
      </c>
      <c r="CS86" s="226" t="str">
        <f t="shared" si="49"/>
        <v>C</v>
      </c>
      <c r="CT86" s="257">
        <v>3216</v>
      </c>
      <c r="CU86" s="250">
        <v>772</v>
      </c>
      <c r="CV86" s="251">
        <f t="shared" si="58"/>
        <v>8</v>
      </c>
      <c r="CW86" s="252" t="str">
        <f t="shared" si="59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50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45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46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47"/>
        <v>Imesch Robert</v>
      </c>
      <c r="CR87" s="19">
        <f t="shared" si="48"/>
        <v>44</v>
      </c>
      <c r="CS87" s="19" t="str">
        <f t="shared" si="49"/>
        <v xml:space="preserve"> D/C 2)</v>
      </c>
      <c r="CT87" s="154">
        <v>4249</v>
      </c>
      <c r="CU87" s="125">
        <v>772</v>
      </c>
      <c r="CV87" s="33">
        <f t="shared" si="58"/>
        <v>8</v>
      </c>
      <c r="CW87" s="83" t="str">
        <f t="shared" si="59"/>
        <v>Projektingenieur 2</v>
      </c>
      <c r="CX87" s="125">
        <v>772</v>
      </c>
      <c r="CY87" s="33">
        <f t="shared" si="43"/>
        <v>8</v>
      </c>
      <c r="CZ87" s="83" t="str">
        <f t="shared" si="44"/>
        <v>Projektingenieur 2</v>
      </c>
      <c r="DA87" s="125">
        <v>772</v>
      </c>
      <c r="DB87" s="33">
        <f t="shared" si="52"/>
        <v>8</v>
      </c>
      <c r="DC87" s="83" t="str">
        <f t="shared" si="53"/>
        <v>Projektingenieur 2</v>
      </c>
      <c r="DD87" s="125">
        <v>772</v>
      </c>
      <c r="DE87" s="33">
        <f t="shared" si="54"/>
        <v>8</v>
      </c>
      <c r="DF87" s="83" t="str">
        <f t="shared" si="55"/>
        <v>Projektingenieur 2</v>
      </c>
      <c r="DG87" s="20"/>
      <c r="DH87" s="33">
        <v>772</v>
      </c>
      <c r="DI87" s="33">
        <f t="shared" si="56"/>
        <v>8</v>
      </c>
      <c r="DJ87" s="83" t="str">
        <f t="shared" si="57"/>
        <v>Projektingenieur 2</v>
      </c>
      <c r="DO87" s="19">
        <f t="shared" si="50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45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46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47"/>
        <v>Flückiger Hans Peter</v>
      </c>
      <c r="CR88" s="19">
        <f t="shared" si="48"/>
        <v>43</v>
      </c>
      <c r="CS88" s="19" t="str">
        <f t="shared" si="49"/>
        <v xml:space="preserve"> D/C 2)</v>
      </c>
      <c r="CT88" s="154">
        <v>4250</v>
      </c>
      <c r="CU88" s="125">
        <v>772</v>
      </c>
      <c r="CV88" s="33">
        <f t="shared" si="58"/>
        <v>8</v>
      </c>
      <c r="CW88" s="83" t="str">
        <f t="shared" si="59"/>
        <v>Projektingenieur 2</v>
      </c>
      <c r="CX88" s="125">
        <v>772</v>
      </c>
      <c r="CY88" s="33">
        <f t="shared" si="43"/>
        <v>8</v>
      </c>
      <c r="CZ88" s="83" t="str">
        <f t="shared" si="44"/>
        <v>Projektingenieur 2</v>
      </c>
      <c r="DA88" s="125">
        <v>772</v>
      </c>
      <c r="DB88" s="33">
        <f t="shared" si="52"/>
        <v>8</v>
      </c>
      <c r="DC88" s="83" t="str">
        <f t="shared" si="53"/>
        <v>Projektingenieur 2</v>
      </c>
      <c r="DD88" s="125">
        <v>772</v>
      </c>
      <c r="DE88" s="33">
        <f t="shared" si="54"/>
        <v>8</v>
      </c>
      <c r="DF88" s="83" t="str">
        <f t="shared" si="55"/>
        <v>Projektingenieur 2</v>
      </c>
      <c r="DG88" s="20"/>
      <c r="DH88" s="33">
        <v>772</v>
      </c>
      <c r="DI88" s="33">
        <f t="shared" si="56"/>
        <v>8</v>
      </c>
      <c r="DJ88" s="83" t="str">
        <f t="shared" si="57"/>
        <v>Projektingenieur 2</v>
      </c>
      <c r="DO88" s="19">
        <f t="shared" si="50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>
        <v>1</v>
      </c>
      <c r="F89" s="56"/>
      <c r="G89" s="54"/>
      <c r="H89" s="54"/>
      <c r="I89" s="56"/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47"/>
        <v>Zeltner Viktor</v>
      </c>
      <c r="CR89" s="19">
        <f t="shared" si="48"/>
        <v>12</v>
      </c>
      <c r="CS89" s="19" t="str">
        <f t="shared" si="49"/>
        <v>D</v>
      </c>
      <c r="CT89" s="154">
        <v>6765</v>
      </c>
      <c r="CU89" s="125">
        <v>771</v>
      </c>
      <c r="CV89" s="33">
        <f t="shared" si="58"/>
        <v>7</v>
      </c>
      <c r="CW89" s="83" t="str">
        <f t="shared" si="59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50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45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46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47"/>
        <v>Allemann  Bertrand</v>
      </c>
      <c r="CR90" s="19">
        <f t="shared" si="48"/>
        <v>45</v>
      </c>
      <c r="CS90" s="19" t="str">
        <f t="shared" si="49"/>
        <v>D</v>
      </c>
      <c r="CT90" s="154">
        <v>5631</v>
      </c>
      <c r="CU90" s="125">
        <v>741</v>
      </c>
      <c r="CV90" s="33">
        <f t="shared" si="58"/>
        <v>7</v>
      </c>
      <c r="CW90" s="83" t="str">
        <f t="shared" si="59"/>
        <v>Konstrukteur 4 / Fachplaner 4 / Gruppenchef 2</v>
      </c>
      <c r="CX90" s="125">
        <v>741</v>
      </c>
      <c r="CY90" s="33">
        <f t="shared" si="43"/>
        <v>7</v>
      </c>
      <c r="CZ90" s="83" t="str">
        <f t="shared" si="44"/>
        <v>Konstrukteur 4 / Fachplaner 4 / Gruppenchef 2</v>
      </c>
      <c r="DA90" s="125">
        <v>741</v>
      </c>
      <c r="DB90" s="33">
        <f t="shared" si="52"/>
        <v>7</v>
      </c>
      <c r="DC90" s="83" t="str">
        <f t="shared" si="53"/>
        <v>Konstrukteur 4 / Fachplaner 4 / Gruppenchef 2</v>
      </c>
      <c r="DD90" s="125">
        <v>741</v>
      </c>
      <c r="DE90" s="33">
        <f t="shared" si="54"/>
        <v>7</v>
      </c>
      <c r="DF90" s="83" t="str">
        <f t="shared" si="55"/>
        <v>Konstrukteur 4 / Fachplaner 4 / Gruppenchef 2</v>
      </c>
      <c r="DG90" s="20"/>
      <c r="DH90" s="33">
        <v>742</v>
      </c>
      <c r="DI90" s="33">
        <f t="shared" si="56"/>
        <v>8</v>
      </c>
      <c r="DJ90" s="83" t="str">
        <f t="shared" si="57"/>
        <v>Konstrukteur 5  / Fachplaner 5 / Gruppenchef 3</v>
      </c>
      <c r="DO90" s="19">
        <f t="shared" si="50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45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45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46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7"/>
        <v>Lenherr Paul</v>
      </c>
      <c r="CR92" s="19">
        <f t="shared" si="48"/>
        <v>41</v>
      </c>
      <c r="CS92" s="19" t="str">
        <f t="shared" si="49"/>
        <v>D</v>
      </c>
      <c r="CT92" s="154">
        <v>6628</v>
      </c>
      <c r="CU92" s="125">
        <v>741</v>
      </c>
      <c r="CV92" s="33">
        <f t="shared" si="58"/>
        <v>7</v>
      </c>
      <c r="CW92" s="83" t="str">
        <f t="shared" si="59"/>
        <v>Konstrukteur 4 / Fachplaner 4 / Gruppenchef 2</v>
      </c>
      <c r="CX92" s="125">
        <v>741</v>
      </c>
      <c r="CY92" s="33">
        <f t="shared" si="43"/>
        <v>7</v>
      </c>
      <c r="CZ92" s="83" t="str">
        <f t="shared" si="44"/>
        <v>Konstrukteur 4 / Fachplaner 4 / Gruppenchef 2</v>
      </c>
      <c r="DA92" s="125">
        <v>741</v>
      </c>
      <c r="DB92" s="33">
        <f t="shared" si="52"/>
        <v>7</v>
      </c>
      <c r="DC92" s="83" t="str">
        <f t="shared" si="53"/>
        <v>Konstrukteur 4 / Fachplaner 4 / Gruppenchef 2</v>
      </c>
      <c r="DD92" s="125">
        <v>741</v>
      </c>
      <c r="DE92" s="33">
        <f t="shared" si="54"/>
        <v>7</v>
      </c>
      <c r="DF92" s="83" t="str">
        <f t="shared" si="55"/>
        <v>Konstrukteur 4 / Fachplaner 4 / Gruppenchef 2</v>
      </c>
      <c r="DG92" s="20"/>
      <c r="DH92" s="33">
        <v>742</v>
      </c>
      <c r="DI92" s="33">
        <f t="shared" si="56"/>
        <v>8</v>
      </c>
      <c r="DJ92" s="83" t="str">
        <f t="shared" si="57"/>
        <v>Konstrukteur 5  / Fachplaner 5 / Gruppenchef 3</v>
      </c>
      <c r="DO92" s="19">
        <f t="shared" si="50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45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46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47"/>
        <v>von Schallen Urs</v>
      </c>
      <c r="CR93" s="19">
        <f t="shared" si="48"/>
        <v>40</v>
      </c>
      <c r="CS93" s="19" t="str">
        <f t="shared" si="49"/>
        <v>D</v>
      </c>
      <c r="CT93" s="154">
        <v>6659</v>
      </c>
      <c r="CU93" s="125">
        <v>742</v>
      </c>
      <c r="CV93" s="33">
        <f t="shared" si="58"/>
        <v>8</v>
      </c>
      <c r="CW93" s="83" t="str">
        <f t="shared" si="59"/>
        <v>Konstrukteur 5  / Fachplaner 5 / Gruppenchef 3</v>
      </c>
      <c r="CX93" s="125">
        <v>742</v>
      </c>
      <c r="CY93" s="33">
        <f t="shared" si="43"/>
        <v>8</v>
      </c>
      <c r="CZ93" s="83" t="str">
        <f t="shared" si="44"/>
        <v>Konstrukteur 5  / Fachplaner 5 / Gruppenchef 3</v>
      </c>
      <c r="DA93" s="125">
        <v>742</v>
      </c>
      <c r="DB93" s="33">
        <f t="shared" si="52"/>
        <v>8</v>
      </c>
      <c r="DC93" s="83" t="str">
        <f t="shared" si="53"/>
        <v>Konstrukteur 5  / Fachplaner 5 / Gruppenchef 3</v>
      </c>
      <c r="DD93" s="125">
        <v>742</v>
      </c>
      <c r="DE93" s="33">
        <f t="shared" si="54"/>
        <v>8</v>
      </c>
      <c r="DF93" s="83" t="str">
        <f t="shared" si="55"/>
        <v>Konstrukteur 5  / Fachplaner 5 / Gruppenchef 3</v>
      </c>
      <c r="DG93" s="20"/>
      <c r="DH93" s="33">
        <v>742</v>
      </c>
      <c r="DI93" s="33">
        <f t="shared" si="56"/>
        <v>8</v>
      </c>
      <c r="DJ93" s="83" t="str">
        <f t="shared" si="57"/>
        <v>Konstrukteur 5  / Fachplaner 5 / Gruppenchef 3</v>
      </c>
      <c r="DO93" s="19">
        <f t="shared" si="50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45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46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47"/>
        <v>Schneider Martin</v>
      </c>
      <c r="CR94" s="19">
        <f t="shared" si="48"/>
        <v>38</v>
      </c>
      <c r="CS94" s="19" t="str">
        <f t="shared" si="49"/>
        <v>D</v>
      </c>
      <c r="CT94" s="154">
        <v>4354</v>
      </c>
      <c r="CU94" s="125">
        <v>741</v>
      </c>
      <c r="CV94" s="33">
        <f t="shared" si="58"/>
        <v>7</v>
      </c>
      <c r="CW94" s="83" t="str">
        <f t="shared" si="59"/>
        <v>Konstrukteur 4 / Fachplaner 4 / Gruppenchef 2</v>
      </c>
      <c r="CX94" s="125">
        <v>741</v>
      </c>
      <c r="CY94" s="33">
        <f t="shared" si="43"/>
        <v>7</v>
      </c>
      <c r="CZ94" s="83" t="str">
        <f t="shared" si="44"/>
        <v>Konstrukteur 4 / Fachplaner 4 / Gruppenchef 2</v>
      </c>
      <c r="DA94" s="125">
        <v>741</v>
      </c>
      <c r="DB94" s="33">
        <f t="shared" si="52"/>
        <v>7</v>
      </c>
      <c r="DC94" s="83" t="str">
        <f t="shared" si="53"/>
        <v>Konstrukteur 4 / Fachplaner 4 / Gruppenchef 2</v>
      </c>
      <c r="DD94" s="125">
        <v>741</v>
      </c>
      <c r="DE94" s="33">
        <f t="shared" si="54"/>
        <v>7</v>
      </c>
      <c r="DF94" s="83" t="str">
        <f t="shared" si="55"/>
        <v>Konstrukteur 4 / Fachplaner 4 / Gruppenchef 2</v>
      </c>
      <c r="DG94" s="20"/>
      <c r="DH94" s="33">
        <v>742</v>
      </c>
      <c r="DI94" s="33">
        <f t="shared" si="56"/>
        <v>8</v>
      </c>
      <c r="DJ94" s="83" t="str">
        <f t="shared" si="57"/>
        <v>Konstrukteur 5  / Fachplaner 5 / Gruppenchef 3</v>
      </c>
      <c r="DO94" s="19">
        <f t="shared" si="50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45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46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47"/>
        <v>Ortlieb Hans-Rudi</v>
      </c>
      <c r="CR95" s="19">
        <f t="shared" si="48"/>
        <v>37</v>
      </c>
      <c r="CS95" s="19" t="str">
        <f t="shared" si="49"/>
        <v>D</v>
      </c>
      <c r="CT95" s="154">
        <v>5630</v>
      </c>
      <c r="CU95" s="125">
        <v>771</v>
      </c>
      <c r="CV95" s="33">
        <f t="shared" si="58"/>
        <v>7</v>
      </c>
      <c r="CW95" s="83" t="str">
        <f t="shared" si="59"/>
        <v>Projektingenieur 1</v>
      </c>
      <c r="CX95" s="125">
        <v>771</v>
      </c>
      <c r="CY95" s="33">
        <f t="shared" si="43"/>
        <v>7</v>
      </c>
      <c r="CZ95" s="83" t="str">
        <f t="shared" si="44"/>
        <v>Projektingenieur 1</v>
      </c>
      <c r="DA95" s="125">
        <v>771</v>
      </c>
      <c r="DB95" s="33">
        <f t="shared" si="52"/>
        <v>7</v>
      </c>
      <c r="DC95" s="83" t="str">
        <f t="shared" si="53"/>
        <v>Projektingenieur 1</v>
      </c>
      <c r="DD95" s="125">
        <v>741</v>
      </c>
      <c r="DE95" s="33">
        <f t="shared" si="54"/>
        <v>7</v>
      </c>
      <c r="DF95" s="83" t="str">
        <f t="shared" si="55"/>
        <v>Konstrukteur 4 / Fachplaner 4 / Gruppenchef 2</v>
      </c>
      <c r="DG95" s="20"/>
      <c r="DH95" s="33">
        <v>742</v>
      </c>
      <c r="DI95" s="33">
        <f t="shared" si="56"/>
        <v>8</v>
      </c>
      <c r="DJ95" s="83" t="str">
        <f t="shared" si="57"/>
        <v>Konstrukteur 5  / Fachplaner 5 / Gruppenchef 3</v>
      </c>
      <c r="DO95" s="19">
        <f t="shared" si="50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ref="C96" si="65">IF(Z96&gt;=10,1,0)</f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358</v>
      </c>
      <c r="P96" s="15" t="s">
        <v>1309</v>
      </c>
      <c r="Q96" s="15">
        <v>92</v>
      </c>
      <c r="R96" s="16"/>
      <c r="S96" s="20" t="s">
        <v>1310</v>
      </c>
      <c r="T96" s="21">
        <v>1961</v>
      </c>
      <c r="U96" s="28" t="s">
        <v>126</v>
      </c>
      <c r="V96" s="21">
        <v>1985</v>
      </c>
      <c r="W96" s="25"/>
      <c r="X96" s="21"/>
      <c r="Y96" s="28" t="s">
        <v>1224</v>
      </c>
      <c r="Z96" s="21">
        <f t="shared" ref="Z96" si="66">$AD$3-V96</f>
        <v>33</v>
      </c>
      <c r="AA96" s="25" t="s">
        <v>129</v>
      </c>
      <c r="AB96" s="21" t="s">
        <v>121</v>
      </c>
      <c r="AC96" s="21"/>
      <c r="AE96" s="90" t="s">
        <v>377</v>
      </c>
      <c r="AF96" s="82"/>
      <c r="CP96" s="192" t="str">
        <f t="shared" ref="CP96" si="67">+S96</f>
        <v>Di Maria Marcello</v>
      </c>
      <c r="CR96" s="19">
        <f t="shared" ref="CR96" si="68">+Z96</f>
        <v>33</v>
      </c>
      <c r="CS96" s="19" t="str">
        <f t="shared" ref="CS96" si="69">+AB96</f>
        <v>D</v>
      </c>
      <c r="CT96" s="222">
        <v>8585</v>
      </c>
      <c r="CU96" s="125">
        <v>741</v>
      </c>
      <c r="CV96" s="33">
        <f t="shared" si="58"/>
        <v>7</v>
      </c>
      <c r="CW96" s="83" t="str">
        <f t="shared" si="59"/>
        <v>Konstrukteur 4 / Fachplaner 4 / Gruppenchef 2</v>
      </c>
      <c r="CX96" s="125">
        <v>741</v>
      </c>
      <c r="CY96" s="33">
        <f t="shared" si="43"/>
        <v>7</v>
      </c>
      <c r="CZ96" s="83" t="str">
        <f t="shared" si="44"/>
        <v>Konstrukteur 4 / Fachplaner 4 / Gruppenchef 2</v>
      </c>
      <c r="DA96" s="125">
        <v>741</v>
      </c>
      <c r="DB96" s="33">
        <f t="shared" si="52"/>
        <v>7</v>
      </c>
      <c r="DC96" s="83" t="str">
        <f t="shared" si="53"/>
        <v>Konstrukteur 4 / Fachplaner 4 / Gruppenchef 2</v>
      </c>
      <c r="DD96" s="125">
        <v>741</v>
      </c>
      <c r="DE96" s="33">
        <f t="shared" si="54"/>
        <v>7</v>
      </c>
      <c r="DF96" s="83" t="str">
        <f t="shared" si="55"/>
        <v>Konstrukteur 4 / Fachplaner 4 / Gruppenchef 2</v>
      </c>
      <c r="DG96" s="20"/>
      <c r="DH96" s="125">
        <v>742</v>
      </c>
      <c r="DI96" s="33">
        <f t="shared" si="56"/>
        <v>8</v>
      </c>
      <c r="DJ96" s="83" t="str">
        <f t="shared" si="57"/>
        <v>Konstrukteur 5  / Fachplaner 5 / Gruppenchef 3</v>
      </c>
      <c r="DO96" s="19">
        <f t="shared" ref="DO96" si="70">+CT96</f>
        <v>8585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45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1140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46"/>
        <v>30</v>
      </c>
      <c r="AA97" s="25" t="s">
        <v>129</v>
      </c>
      <c r="AB97" s="21" t="s">
        <v>121</v>
      </c>
      <c r="AC97" s="21"/>
      <c r="AE97" s="90" t="s">
        <v>377</v>
      </c>
      <c r="AF97" s="82"/>
      <c r="CP97" s="19" t="str">
        <f t="shared" si="47"/>
        <v>Bucher Oliver</v>
      </c>
      <c r="CR97" s="19">
        <f t="shared" si="48"/>
        <v>30</v>
      </c>
      <c r="CS97" s="19" t="str">
        <f t="shared" si="49"/>
        <v>D</v>
      </c>
      <c r="CT97" s="154">
        <v>7641</v>
      </c>
      <c r="CU97" s="125">
        <v>741</v>
      </c>
      <c r="CV97" s="33">
        <f t="shared" si="58"/>
        <v>7</v>
      </c>
      <c r="CW97" s="83" t="str">
        <f t="shared" si="59"/>
        <v>Konstrukteur 4 / Fachplaner 4 / Gruppenchef 2</v>
      </c>
      <c r="CX97" s="125">
        <v>741</v>
      </c>
      <c r="CY97" s="33">
        <f t="shared" si="43"/>
        <v>7</v>
      </c>
      <c r="CZ97" s="83" t="str">
        <f t="shared" si="44"/>
        <v>Konstrukteur 4 / Fachplaner 4 / Gruppenchef 2</v>
      </c>
      <c r="DA97" s="125">
        <v>741</v>
      </c>
      <c r="DB97" s="33">
        <f t="shared" si="52"/>
        <v>7</v>
      </c>
      <c r="DC97" s="83" t="str">
        <f t="shared" si="53"/>
        <v>Konstrukteur 4 / Fachplaner 4 / Gruppenchef 2</v>
      </c>
      <c r="DD97" s="125">
        <v>741</v>
      </c>
      <c r="DE97" s="33">
        <f t="shared" si="54"/>
        <v>7</v>
      </c>
      <c r="DF97" s="83" t="str">
        <f t="shared" si="55"/>
        <v>Konstrukteur 4 / Fachplaner 4 / Gruppenchef 2</v>
      </c>
      <c r="DG97" s="20"/>
      <c r="DH97" s="125">
        <v>742</v>
      </c>
      <c r="DI97" s="33">
        <f t="shared" si="56"/>
        <v>8</v>
      </c>
      <c r="DJ97" s="83" t="str">
        <f t="shared" si="57"/>
        <v>Konstrukteur 5  / Fachplaner 5 / Gruppenchef 3</v>
      </c>
      <c r="DO97" s="19">
        <f t="shared" si="50"/>
        <v>7641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45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46"/>
        <v>29</v>
      </c>
      <c r="AA98" s="25" t="s">
        <v>939</v>
      </c>
      <c r="AB98" s="21" t="s">
        <v>121</v>
      </c>
      <c r="AC98" s="21"/>
      <c r="AE98" s="90" t="s">
        <v>375</v>
      </c>
      <c r="AF98" s="82"/>
      <c r="CP98" s="19" t="str">
        <f t="shared" si="47"/>
        <v>Hagen Stefan</v>
      </c>
      <c r="CR98" s="19">
        <f t="shared" si="48"/>
        <v>29</v>
      </c>
      <c r="CS98" s="19" t="str">
        <f t="shared" si="49"/>
        <v>D</v>
      </c>
      <c r="CT98" s="154">
        <v>6741</v>
      </c>
      <c r="CU98" s="125">
        <v>741</v>
      </c>
      <c r="CV98" s="33">
        <f t="shared" si="58"/>
        <v>7</v>
      </c>
      <c r="CW98" s="83" t="str">
        <f t="shared" si="59"/>
        <v>Konstrukteur 4 / Fachplaner 4 / Gruppenchef 2</v>
      </c>
      <c r="CX98" s="125">
        <v>741</v>
      </c>
      <c r="CY98" s="33">
        <f t="shared" si="43"/>
        <v>7</v>
      </c>
      <c r="CZ98" s="83" t="str">
        <f t="shared" si="44"/>
        <v>Konstrukteur 4 / Fachplaner 4 / Gruppenchef 2</v>
      </c>
      <c r="DA98" s="125">
        <v>741</v>
      </c>
      <c r="DB98" s="33">
        <f t="shared" si="52"/>
        <v>7</v>
      </c>
      <c r="DC98" s="83" t="str">
        <f t="shared" si="53"/>
        <v>Konstrukteur 4 / Fachplaner 4 / Gruppenchef 2</v>
      </c>
      <c r="DD98" s="125">
        <v>741</v>
      </c>
      <c r="DE98" s="33">
        <f t="shared" si="54"/>
        <v>7</v>
      </c>
      <c r="DF98" s="83" t="str">
        <f t="shared" si="55"/>
        <v>Konstrukteur 4 / Fachplaner 4 / Gruppenchef 2</v>
      </c>
      <c r="DG98" s="20"/>
      <c r="DH98" s="125">
        <v>742</v>
      </c>
      <c r="DI98" s="33">
        <f t="shared" si="56"/>
        <v>8</v>
      </c>
      <c r="DJ98" s="83" t="str">
        <f t="shared" si="57"/>
        <v>Konstrukteur 5  / Fachplaner 5 / Gruppenchef 3</v>
      </c>
      <c r="DO98" s="19">
        <f t="shared" si="50"/>
        <v>6741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29</v>
      </c>
      <c r="AA99" s="25" t="s">
        <v>710</v>
      </c>
      <c r="AB99" s="21" t="s">
        <v>121</v>
      </c>
      <c r="AC99" s="21"/>
      <c r="AE99" s="187" t="s">
        <v>377</v>
      </c>
      <c r="AF99" s="82"/>
      <c r="CP99" s="19" t="str">
        <f>+S99</f>
        <v>Nicolosi Lucia</v>
      </c>
      <c r="CR99" s="19">
        <f>+Z99</f>
        <v>29</v>
      </c>
      <c r="CS99" s="19" t="str">
        <f>+AB99</f>
        <v>D</v>
      </c>
      <c r="CT99" s="154">
        <v>7637</v>
      </c>
      <c r="CU99" s="125">
        <v>741</v>
      </c>
      <c r="CV99" s="33">
        <f>VLOOKUP($CU99,Funktionsbezeichnungen,3,0)</f>
        <v>7</v>
      </c>
      <c r="CW99" s="83" t="str">
        <f>VLOOKUP($CU99,Funktionsbezeichnungen,2,0)</f>
        <v>Konstrukteur 4 / Fachplaner 4 / Gruppenchef 2</v>
      </c>
      <c r="CX99" s="125">
        <v>741</v>
      </c>
      <c r="CY99" s="33">
        <f>VLOOKUP($CX99,Funktionsbezeichnungen,3,0)</f>
        <v>7</v>
      </c>
      <c r="CZ99" s="83" t="str">
        <f>VLOOKUP($CX99,Funktionsbezeichnungen,2,0)</f>
        <v>Konstrukteur 4 / Fachplaner 4 / Gruppenchef 2</v>
      </c>
      <c r="DA99" s="125">
        <v>741</v>
      </c>
      <c r="DB99" s="33">
        <f>VLOOKUP($DA99,Funktionsbezeichnungen,3,0)</f>
        <v>7</v>
      </c>
      <c r="DC99" s="83" t="str">
        <f>VLOOKUP($DA99,Funktionsbezeichnungen,2,0)</f>
        <v>Konstrukteur 4 / Fachplaner 4 / Gruppenchef 2</v>
      </c>
      <c r="DD99" s="125">
        <v>741</v>
      </c>
      <c r="DE99" s="33">
        <f>VLOOKUP($DD99,Funktionsbezeichnungen,3,0)</f>
        <v>7</v>
      </c>
      <c r="DF99" s="83" t="str">
        <f>VLOOKUP($DD99,Funktionsbezeichnungen,2,0)</f>
        <v>Konstrukteur 4 / Fachplaner 4 / Gruppenchef 2</v>
      </c>
      <c r="DG99" s="20"/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4 / Fachplaner 4 / Gruppenchef 2</v>
      </c>
      <c r="DO99" s="19">
        <f>+CT99</f>
        <v>7637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45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46"/>
        <v>27</v>
      </c>
      <c r="AA100" s="25" t="s">
        <v>129</v>
      </c>
      <c r="AB100" s="21" t="s">
        <v>121</v>
      </c>
      <c r="AC100" s="21"/>
      <c r="AE100" s="90" t="s">
        <v>394</v>
      </c>
      <c r="AF100" s="82"/>
      <c r="CP100" s="19" t="str">
        <f t="shared" si="47"/>
        <v>Hardmeyer Christian</v>
      </c>
      <c r="CR100" s="19">
        <f t="shared" si="48"/>
        <v>27</v>
      </c>
      <c r="CS100" s="19" t="str">
        <f t="shared" si="49"/>
        <v>D</v>
      </c>
      <c r="CT100" s="154">
        <v>9618</v>
      </c>
      <c r="CU100" s="125">
        <v>741</v>
      </c>
      <c r="CV100" s="33">
        <f t="shared" si="58"/>
        <v>7</v>
      </c>
      <c r="CW100" s="83" t="str">
        <f t="shared" si="59"/>
        <v>Konstrukteur 4 / Fachplaner 4 / Gruppenchef 2</v>
      </c>
      <c r="CX100" s="125">
        <v>741</v>
      </c>
      <c r="CY100" s="33">
        <f t="shared" si="43"/>
        <v>7</v>
      </c>
      <c r="CZ100" s="83" t="str">
        <f t="shared" si="44"/>
        <v>Konstrukteur 4 / Fachplaner 4 / Gruppenchef 2</v>
      </c>
      <c r="DA100" s="125">
        <v>741</v>
      </c>
      <c r="DB100" s="33">
        <f t="shared" si="52"/>
        <v>7</v>
      </c>
      <c r="DC100" s="83" t="str">
        <f t="shared" si="53"/>
        <v>Konstrukteur 4 / Fachplaner 4 / Gruppenchef 2</v>
      </c>
      <c r="DD100" s="125">
        <v>741</v>
      </c>
      <c r="DE100" s="33">
        <f t="shared" si="54"/>
        <v>7</v>
      </c>
      <c r="DF100" s="83" t="str">
        <f t="shared" si="55"/>
        <v>Konstrukteur 4 / Fachplaner 4 / Gruppenchef 2</v>
      </c>
      <c r="DG100" s="20"/>
      <c r="DH100" s="125">
        <v>742</v>
      </c>
      <c r="DI100" s="33">
        <f t="shared" si="56"/>
        <v>8</v>
      </c>
      <c r="DJ100" s="83" t="str">
        <f t="shared" si="57"/>
        <v>Konstrukteur 5  / Fachplaner 5 / Gruppenchef 3</v>
      </c>
      <c r="DO100" s="19">
        <f t="shared" si="50"/>
        <v>9618</v>
      </c>
      <c r="DP100" s="153">
        <v>6</v>
      </c>
      <c r="DQ100" s="19">
        <v>0</v>
      </c>
      <c r="DR100" s="19" t="s">
        <v>965</v>
      </c>
    </row>
    <row r="101" spans="1:122" s="19" customFormat="1" x14ac:dyDescent="0.2">
      <c r="A101" s="53">
        <v>0</v>
      </c>
      <c r="B101" s="53"/>
      <c r="C101" s="53">
        <f t="shared" si="45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46"/>
        <v>26</v>
      </c>
      <c r="AA101" s="25" t="s">
        <v>129</v>
      </c>
      <c r="AB101" s="21" t="s">
        <v>121</v>
      </c>
      <c r="AC101" s="21"/>
      <c r="AE101" s="90" t="s">
        <v>421</v>
      </c>
      <c r="AF101" s="82"/>
      <c r="CP101" s="19" t="str">
        <f t="shared" si="47"/>
        <v>Wira Stephane</v>
      </c>
      <c r="CR101" s="19">
        <f t="shared" si="48"/>
        <v>26</v>
      </c>
      <c r="CS101" s="19" t="str">
        <f t="shared" si="49"/>
        <v>D</v>
      </c>
      <c r="CT101" s="154">
        <v>9623</v>
      </c>
      <c r="CU101" s="125">
        <v>742</v>
      </c>
      <c r="CV101" s="33">
        <f t="shared" si="58"/>
        <v>8</v>
      </c>
      <c r="CW101" s="83" t="str">
        <f t="shared" si="59"/>
        <v>Konstrukteur 5  / Fachplaner 5 / Gruppenchef 3</v>
      </c>
      <c r="CX101" s="125">
        <v>742</v>
      </c>
      <c r="CY101" s="33">
        <f t="shared" si="43"/>
        <v>8</v>
      </c>
      <c r="CZ101" s="83" t="str">
        <f t="shared" si="44"/>
        <v>Konstrukteur 5  / Fachplaner 5 / Gruppenchef 3</v>
      </c>
      <c r="DA101" s="125">
        <v>742</v>
      </c>
      <c r="DB101" s="33">
        <f t="shared" si="52"/>
        <v>8</v>
      </c>
      <c r="DC101" s="83" t="str">
        <f t="shared" si="53"/>
        <v>Konstrukteur 5  / Fachplaner 5 / Gruppenchef 3</v>
      </c>
      <c r="DD101" s="125">
        <v>742</v>
      </c>
      <c r="DE101" s="33">
        <f t="shared" si="54"/>
        <v>8</v>
      </c>
      <c r="DF101" s="83" t="str">
        <f t="shared" si="55"/>
        <v>Konstrukteur 5  / Fachplaner 5 / Gruppenchef 3</v>
      </c>
      <c r="DG101" s="20"/>
      <c r="DH101" s="125">
        <v>742</v>
      </c>
      <c r="DI101" s="33">
        <f t="shared" si="56"/>
        <v>8</v>
      </c>
      <c r="DJ101" s="83" t="str">
        <f t="shared" si="57"/>
        <v>Konstrukteur 5  / Fachplaner 5 / Gruppenchef 3</v>
      </c>
      <c r="DO101" s="19">
        <f t="shared" si="50"/>
        <v>9623</v>
      </c>
      <c r="DP101" s="153">
        <v>6</v>
      </c>
      <c r="DQ101" s="19">
        <v>0</v>
      </c>
      <c r="DR101" s="19" t="s">
        <v>975</v>
      </c>
    </row>
    <row r="102" spans="1:122" s="19" customFormat="1" x14ac:dyDescent="0.2">
      <c r="A102" s="53">
        <v>0</v>
      </c>
      <c r="B102" s="53"/>
      <c r="C102" s="53">
        <f t="shared" si="45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46"/>
        <v>25</v>
      </c>
      <c r="AA102" s="25" t="s">
        <v>129</v>
      </c>
      <c r="AB102" s="21" t="s">
        <v>121</v>
      </c>
      <c r="AC102" s="21"/>
      <c r="AE102" s="90" t="s">
        <v>377</v>
      </c>
      <c r="AF102" s="82"/>
      <c r="CP102" s="19" t="str">
        <f t="shared" si="47"/>
        <v>Heiniger Christoph</v>
      </c>
      <c r="CR102" s="19">
        <f t="shared" si="48"/>
        <v>25</v>
      </c>
      <c r="CS102" s="19" t="str">
        <f t="shared" si="49"/>
        <v>D</v>
      </c>
      <c r="CT102" s="154">
        <v>4346</v>
      </c>
      <c r="CU102" s="125">
        <v>741</v>
      </c>
      <c r="CV102" s="33">
        <f t="shared" si="58"/>
        <v>7</v>
      </c>
      <c r="CW102" s="83" t="str">
        <f t="shared" si="59"/>
        <v>Konstrukteur 4 / Fachplaner 4 / Gruppenchef 2</v>
      </c>
      <c r="CX102" s="125">
        <v>741</v>
      </c>
      <c r="CY102" s="33">
        <f t="shared" si="43"/>
        <v>7</v>
      </c>
      <c r="CZ102" s="83" t="str">
        <f t="shared" si="44"/>
        <v>Konstrukteur 4 / Fachplaner 4 / Gruppenchef 2</v>
      </c>
      <c r="DA102" s="125">
        <v>741</v>
      </c>
      <c r="DB102" s="33">
        <f t="shared" si="52"/>
        <v>7</v>
      </c>
      <c r="DC102" s="83" t="str">
        <f t="shared" si="53"/>
        <v>Konstrukteur 4 / Fachplaner 4 / Gruppenchef 2</v>
      </c>
      <c r="DD102" s="125">
        <v>741</v>
      </c>
      <c r="DE102" s="33">
        <f t="shared" si="54"/>
        <v>7</v>
      </c>
      <c r="DF102" s="83" t="str">
        <f t="shared" si="55"/>
        <v>Konstrukteur 4 / Fachplaner 4 / Gruppenchef 2</v>
      </c>
      <c r="DG102" s="20"/>
      <c r="DH102" s="125">
        <v>742</v>
      </c>
      <c r="DI102" s="33">
        <f t="shared" si="56"/>
        <v>8</v>
      </c>
      <c r="DJ102" s="83" t="str">
        <f t="shared" si="57"/>
        <v>Konstrukteur 5  / Fachplaner 5 / Gruppenchef 3</v>
      </c>
      <c r="DO102" s="19">
        <f t="shared" si="50"/>
        <v>4346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24</v>
      </c>
      <c r="AA103" s="25" t="s">
        <v>235</v>
      </c>
      <c r="AB103" s="21" t="s">
        <v>121</v>
      </c>
      <c r="AC103" s="21"/>
      <c r="AE103" s="187" t="s">
        <v>378</v>
      </c>
      <c r="AF103" s="82"/>
      <c r="CP103" s="19" t="str">
        <f>+S103</f>
        <v>Enderlen Francois</v>
      </c>
      <c r="CR103" s="19">
        <f>+Z103</f>
        <v>24</v>
      </c>
      <c r="CS103" s="19" t="str">
        <f>+AB103</f>
        <v>D</v>
      </c>
      <c r="CT103" s="154">
        <v>5636</v>
      </c>
      <c r="CU103" s="125">
        <v>741</v>
      </c>
      <c r="CV103" s="33">
        <f>VLOOKUP($CU103,Funktionsbezeichnungen,3,0)</f>
        <v>7</v>
      </c>
      <c r="CW103" s="83" t="str">
        <f>VLOOKUP($CU103,Funktionsbezeichnungen,2,0)</f>
        <v>Konstrukteur 4 / Fachplaner 4 / Gruppenchef 2</v>
      </c>
      <c r="CX103" s="125">
        <v>741</v>
      </c>
      <c r="CY103" s="33">
        <f>VLOOKUP($CX103,Funktionsbezeichnungen,3,0)</f>
        <v>7</v>
      </c>
      <c r="CZ103" s="83" t="str">
        <f>VLOOKUP($CX103,Funktionsbezeichnungen,2,0)</f>
        <v>Konstrukteur 4 / Fachplaner 4 / Gruppenchef 2</v>
      </c>
      <c r="DA103" s="125">
        <v>741</v>
      </c>
      <c r="DB103" s="33">
        <f>VLOOKUP($DA103,Funktionsbezeichnungen,3,0)</f>
        <v>7</v>
      </c>
      <c r="DC103" s="83" t="str">
        <f>VLOOKUP($DA103,Funktionsbezeichnungen,2,0)</f>
        <v>Konstrukteur 4 / Fachplaner 4 / Gruppenchef 2</v>
      </c>
      <c r="DD103" s="125">
        <v>741</v>
      </c>
      <c r="DE103" s="33">
        <f>VLOOKUP($DD103,Funktionsbezeichnungen,3,0)</f>
        <v>7</v>
      </c>
      <c r="DF103" s="83" t="str">
        <f>VLOOKUP($DD103,Funktionsbezeichnungen,2,0)</f>
        <v>Konstrukteur 4 / Fachplaner 4 / Gruppenchef 2</v>
      </c>
      <c r="DG103" s="20"/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4 / Fachplaner 4 / Gruppenchef 2</v>
      </c>
      <c r="DO103" s="19">
        <f>+CT103</f>
        <v>5636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45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46"/>
        <v>20</v>
      </c>
      <c r="AA104" s="25" t="s">
        <v>129</v>
      </c>
      <c r="AB104" s="21" t="s">
        <v>121</v>
      </c>
      <c r="AC104" s="21"/>
      <c r="AE104" s="90" t="s">
        <v>377</v>
      </c>
      <c r="AF104" s="82"/>
      <c r="CP104" s="19" t="str">
        <f t="shared" si="47"/>
        <v>Humbel Sven</v>
      </c>
      <c r="CR104" s="19">
        <f t="shared" si="48"/>
        <v>20</v>
      </c>
      <c r="CS104" s="19" t="str">
        <f t="shared" si="49"/>
        <v>D</v>
      </c>
      <c r="CT104" s="154">
        <v>9654</v>
      </c>
      <c r="CU104" s="125">
        <v>741</v>
      </c>
      <c r="CV104" s="33">
        <f t="shared" si="58"/>
        <v>7</v>
      </c>
      <c r="CW104" s="83" t="str">
        <f t="shared" si="59"/>
        <v>Konstrukteur 4 / Fachplaner 4 / Gruppenchef 2</v>
      </c>
      <c r="CX104" s="125">
        <v>741</v>
      </c>
      <c r="CY104" s="33">
        <f t="shared" si="43"/>
        <v>7</v>
      </c>
      <c r="CZ104" s="83" t="str">
        <f t="shared" si="44"/>
        <v>Konstrukteur 4 / Fachplaner 4 / Gruppenchef 2</v>
      </c>
      <c r="DA104" s="125">
        <v>741</v>
      </c>
      <c r="DB104" s="33">
        <f t="shared" si="52"/>
        <v>7</v>
      </c>
      <c r="DC104" s="83" t="str">
        <f t="shared" si="53"/>
        <v>Konstrukteur 4 / Fachplaner 4 / Gruppenchef 2</v>
      </c>
      <c r="DD104" s="125">
        <v>741</v>
      </c>
      <c r="DE104" s="33">
        <f t="shared" si="54"/>
        <v>7</v>
      </c>
      <c r="DF104" s="83" t="str">
        <f t="shared" si="55"/>
        <v>Konstrukteur 4 / Fachplaner 4 / Gruppenchef 2</v>
      </c>
      <c r="DG104" s="20"/>
      <c r="DH104" s="125">
        <v>742</v>
      </c>
      <c r="DI104" s="33">
        <f t="shared" si="56"/>
        <v>8</v>
      </c>
      <c r="DJ104" s="83" t="str">
        <f t="shared" si="57"/>
        <v>Konstrukteur 5  / Fachplaner 5 / Gruppenchef 3</v>
      </c>
      <c r="DO104" s="19">
        <f t="shared" si="50"/>
        <v>9654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>
        <v>1</v>
      </c>
      <c r="K105" s="56"/>
      <c r="L105" s="56"/>
      <c r="M105" s="56"/>
      <c r="N105" s="58"/>
      <c r="O105" s="52" t="s">
        <v>1301</v>
      </c>
      <c r="P105" s="15" t="s">
        <v>1274</v>
      </c>
      <c r="Q105" s="15">
        <v>101</v>
      </c>
      <c r="R105" s="16"/>
      <c r="S105" s="20" t="s">
        <v>1275</v>
      </c>
      <c r="T105" s="21">
        <v>1960</v>
      </c>
      <c r="U105" s="28" t="s">
        <v>1276</v>
      </c>
      <c r="V105" s="21">
        <v>2001</v>
      </c>
      <c r="W105" s="25"/>
      <c r="X105" s="21"/>
      <c r="Y105" s="28"/>
      <c r="Z105" s="21">
        <f>$AD$3-V105</f>
        <v>17</v>
      </c>
      <c r="AA105" s="25" t="s">
        <v>139</v>
      </c>
      <c r="AB105" s="21" t="s">
        <v>121</v>
      </c>
      <c r="AC105" s="21"/>
      <c r="AE105" s="90" t="s">
        <v>377</v>
      </c>
      <c r="AF105" s="82"/>
      <c r="CP105" s="192" t="str">
        <f>+S105</f>
        <v>Widrig Daniel</v>
      </c>
      <c r="CQ105" s="192"/>
      <c r="CR105" s="192">
        <f>+Z105</f>
        <v>17</v>
      </c>
      <c r="CS105" s="192" t="str">
        <f>+AB105</f>
        <v>D</v>
      </c>
      <c r="CT105" s="222">
        <v>7711</v>
      </c>
      <c r="CU105" s="125">
        <v>741</v>
      </c>
      <c r="CV105" s="33">
        <f>VLOOKUP($CU105,Funktionsbezeichnungen,3,0)</f>
        <v>7</v>
      </c>
      <c r="CW105" s="83" t="str">
        <f>VLOOKUP($CU105,Funktionsbezeichnungen,2,0)</f>
        <v>Konstrukteur 4 / Fachplaner 4 / Gruppenchef 2</v>
      </c>
      <c r="CX105" s="125">
        <v>741</v>
      </c>
      <c r="CY105" s="33">
        <f>VLOOKUP($CX105,Funktionsbezeichnungen,3,0)</f>
        <v>7</v>
      </c>
      <c r="CZ105" s="83" t="str">
        <f>VLOOKUP($CX105,Funktionsbezeichnungen,2,0)</f>
        <v>Konstrukteur 4 / Fachplaner 4 / Gruppenchef 2</v>
      </c>
      <c r="DA105" s="125">
        <v>741</v>
      </c>
      <c r="DB105" s="33">
        <f>VLOOKUP($DA105,Funktionsbezeichnungen,3,0)</f>
        <v>7</v>
      </c>
      <c r="DC105" s="83" t="str">
        <f>VLOOKUP($DA105,Funktionsbezeichnungen,2,0)</f>
        <v>Konstrukteur 4 / Fachplaner 4 / Gruppenchef 2</v>
      </c>
      <c r="DD105" s="125">
        <v>741</v>
      </c>
      <c r="DE105" s="33">
        <f>VLOOKUP($DD105,Funktionsbezeichnungen,3,0)</f>
        <v>7</v>
      </c>
      <c r="DF105" s="83" t="str">
        <f>VLOOKUP($DD105,Funktionsbezeichnungen,2,0)</f>
        <v>Konstrukteur 4 / Fachplaner 4 / Gruppenchef 2</v>
      </c>
      <c r="DG105" s="20"/>
      <c r="DH105" s="33">
        <v>742</v>
      </c>
      <c r="DI105" s="33">
        <f>VLOOKUP($DH105,Funktionsbezeichnungen,3,0)</f>
        <v>8</v>
      </c>
      <c r="DJ105" s="83" t="str">
        <f>VLOOKUP($DH105,Funktionsbezeichnungen,2,0)</f>
        <v>Konstrukteur 5  / Fachplaner 5 / Gruppenchef 3</v>
      </c>
      <c r="DO105" s="19">
        <f>+CT105</f>
        <v>7711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/>
      <c r="C106" s="53">
        <f t="shared" si="45"/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361</v>
      </c>
      <c r="P106" s="15" t="s">
        <v>497</v>
      </c>
      <c r="Q106" s="15">
        <v>102</v>
      </c>
      <c r="R106" s="16"/>
      <c r="S106" s="20" t="s">
        <v>179</v>
      </c>
      <c r="T106" s="21">
        <v>1982</v>
      </c>
      <c r="U106" s="28" t="s">
        <v>235</v>
      </c>
      <c r="V106" s="21">
        <v>2002</v>
      </c>
      <c r="W106" s="25"/>
      <c r="X106" s="21"/>
      <c r="Y106" s="25"/>
      <c r="Z106" s="21">
        <f t="shared" si="46"/>
        <v>16</v>
      </c>
      <c r="AA106" s="25" t="s">
        <v>129</v>
      </c>
      <c r="AB106" s="21" t="s">
        <v>121</v>
      </c>
      <c r="AC106" s="21"/>
      <c r="AE106" s="187" t="s">
        <v>894</v>
      </c>
      <c r="AF106" s="82"/>
      <c r="CP106" s="19" t="str">
        <f t="shared" si="47"/>
        <v>Delmas Marc</v>
      </c>
      <c r="CR106" s="19">
        <f t="shared" si="48"/>
        <v>16</v>
      </c>
      <c r="CS106" s="19" t="str">
        <f t="shared" si="49"/>
        <v>D</v>
      </c>
      <c r="CT106" s="154">
        <v>9660</v>
      </c>
      <c r="CU106" s="125">
        <v>742</v>
      </c>
      <c r="CV106" s="33">
        <f t="shared" si="58"/>
        <v>8</v>
      </c>
      <c r="CW106" s="83" t="str">
        <f t="shared" si="59"/>
        <v>Konstrukteur 5  / Fachplaner 5 / Gruppenchef 3</v>
      </c>
      <c r="CX106" s="125">
        <v>742</v>
      </c>
      <c r="CY106" s="33">
        <f t="shared" si="43"/>
        <v>8</v>
      </c>
      <c r="CZ106" s="83" t="str">
        <f t="shared" si="44"/>
        <v>Konstrukteur 5  / Fachplaner 5 / Gruppenchef 3</v>
      </c>
      <c r="DA106" s="125">
        <v>741</v>
      </c>
      <c r="DB106" s="33">
        <f t="shared" si="52"/>
        <v>7</v>
      </c>
      <c r="DC106" s="83" t="str">
        <f t="shared" si="53"/>
        <v>Konstrukteur 4 / Fachplaner 4 / Gruppenchef 2</v>
      </c>
      <c r="DD106" s="125">
        <v>733</v>
      </c>
      <c r="DE106" s="33">
        <f t="shared" si="54"/>
        <v>6</v>
      </c>
      <c r="DF106" s="83" t="str">
        <f t="shared" si="55"/>
        <v>Konstrukteur 3 / -planer 3 / Gruppenchef 1</v>
      </c>
      <c r="DG106" s="20"/>
      <c r="DH106" s="125">
        <v>733</v>
      </c>
      <c r="DI106" s="125">
        <f t="shared" si="56"/>
        <v>6</v>
      </c>
      <c r="DJ106" s="83" t="str">
        <f t="shared" si="57"/>
        <v>Konstrukteur 3 / -planer 3 / Gruppenchef 1</v>
      </c>
      <c r="DO106" s="19">
        <f t="shared" si="50"/>
        <v>9660</v>
      </c>
      <c r="DP106" s="153">
        <v>6</v>
      </c>
      <c r="DQ106" s="19">
        <v>0</v>
      </c>
      <c r="DR106" s="19" t="s">
        <v>965</v>
      </c>
    </row>
    <row r="107" spans="1:122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/>
      <c r="F107" s="56"/>
      <c r="G107" s="54"/>
      <c r="H107" s="54"/>
      <c r="I107" s="56">
        <v>1</v>
      </c>
      <c r="J107" s="54"/>
      <c r="K107" s="56"/>
      <c r="L107" s="56"/>
      <c r="M107" s="56"/>
      <c r="N107" s="58"/>
      <c r="O107" s="52" t="s">
        <v>358</v>
      </c>
      <c r="P107" s="15" t="s">
        <v>1116</v>
      </c>
      <c r="Q107" s="15">
        <v>103</v>
      </c>
      <c r="R107" s="16"/>
      <c r="S107" s="20" t="s">
        <v>1117</v>
      </c>
      <c r="T107" s="21">
        <v>1981</v>
      </c>
      <c r="U107" s="28" t="s">
        <v>239</v>
      </c>
      <c r="V107" s="21">
        <v>2002</v>
      </c>
      <c r="W107" s="25"/>
      <c r="X107" s="21"/>
      <c r="Y107" s="28"/>
      <c r="Z107" s="21">
        <f>$AD$3-V107</f>
        <v>16</v>
      </c>
      <c r="AA107" s="25" t="s">
        <v>239</v>
      </c>
      <c r="AB107" s="21" t="s">
        <v>121</v>
      </c>
      <c r="AC107" s="21"/>
      <c r="AE107" s="187" t="s">
        <v>378</v>
      </c>
      <c r="AF107" s="82"/>
      <c r="CP107" s="19" t="str">
        <f>+S107</f>
        <v>Iten Vanessa</v>
      </c>
      <c r="CR107" s="19">
        <f>+Z107</f>
        <v>16</v>
      </c>
      <c r="CS107" s="19" t="str">
        <f>+AB107</f>
        <v>D</v>
      </c>
      <c r="CT107" s="154">
        <v>9661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125"/>
      <c r="DI107" s="33"/>
      <c r="DJ107" s="83"/>
      <c r="DO107" s="19">
        <f>+CT107</f>
        <v>9661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>
        <v>1</v>
      </c>
      <c r="C108" s="53">
        <f>IF(Z108&gt;=10,1,0)</f>
        <v>1</v>
      </c>
      <c r="D108" s="55"/>
      <c r="E108" s="55">
        <v>1</v>
      </c>
      <c r="F108" s="56"/>
      <c r="G108" s="54"/>
      <c r="H108" s="54"/>
      <c r="I108" s="56"/>
      <c r="J108" s="54"/>
      <c r="K108" s="56"/>
      <c r="L108" s="56"/>
      <c r="M108" s="56"/>
      <c r="N108" s="58"/>
      <c r="O108" s="52" t="s">
        <v>359</v>
      </c>
      <c r="P108" s="15" t="s">
        <v>1183</v>
      </c>
      <c r="Q108" s="15">
        <v>104</v>
      </c>
      <c r="R108" s="16"/>
      <c r="S108" s="20" t="s">
        <v>1184</v>
      </c>
      <c r="T108" s="21">
        <v>1982</v>
      </c>
      <c r="U108" s="28" t="s">
        <v>239</v>
      </c>
      <c r="V108" s="21">
        <v>2007</v>
      </c>
      <c r="W108" s="25" t="s">
        <v>1185</v>
      </c>
      <c r="X108" s="21">
        <v>2012</v>
      </c>
      <c r="Y108" s="28"/>
      <c r="Z108" s="21">
        <f>$AD$3-V108</f>
        <v>11</v>
      </c>
      <c r="AA108" s="25" t="s">
        <v>1300</v>
      </c>
      <c r="AB108" s="118" t="s">
        <v>121</v>
      </c>
      <c r="AC108" s="21"/>
      <c r="AE108" s="187" t="s">
        <v>378</v>
      </c>
      <c r="AF108" s="82"/>
      <c r="CP108" s="19" t="str">
        <f>+S108</f>
        <v>Schaub Anja</v>
      </c>
      <c r="CR108" s="19">
        <f>+Z108</f>
        <v>11</v>
      </c>
      <c r="CS108" s="19" t="str">
        <f>+AB108</f>
        <v>D</v>
      </c>
      <c r="CT108" s="154">
        <v>9664</v>
      </c>
      <c r="CU108" s="125">
        <v>733</v>
      </c>
      <c r="CV108" s="33">
        <f>VLOOKUP($CU108,Funktionsbezeichnungen,3,0)</f>
        <v>6</v>
      </c>
      <c r="CW108" s="83" t="str">
        <f>VLOOKUP($CU108,Funktionsbezeichnungen,2,0)</f>
        <v>Konstrukteur 3 / -planer 3 / Gruppenchef 1</v>
      </c>
      <c r="CX108" s="125"/>
      <c r="CY108" s="33"/>
      <c r="CZ108" s="83"/>
      <c r="DA108" s="125"/>
      <c r="DB108" s="33"/>
      <c r="DC108" s="83"/>
      <c r="DD108" s="125"/>
      <c r="DE108" s="33"/>
      <c r="DF108" s="83"/>
      <c r="DG108" s="20"/>
      <c r="DH108" s="125"/>
      <c r="DI108" s="33"/>
      <c r="DJ108" s="83"/>
      <c r="DO108" s="19">
        <f>+CT108</f>
        <v>9664</v>
      </c>
      <c r="DP108" s="153">
        <v>6</v>
      </c>
      <c r="DQ108" s="19">
        <v>0</v>
      </c>
      <c r="DR108" s="19" t="s">
        <v>965</v>
      </c>
    </row>
    <row r="109" spans="1:122" s="19" customFormat="1" x14ac:dyDescent="0.2">
      <c r="A109" s="53">
        <v>0</v>
      </c>
      <c r="B109" s="53"/>
      <c r="C109" s="53">
        <f>IF(Z109&gt;=10,1,0)</f>
        <v>1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1303</v>
      </c>
      <c r="P109" s="15" t="s">
        <v>499</v>
      </c>
      <c r="Q109" s="15">
        <v>105</v>
      </c>
      <c r="R109" s="42"/>
      <c r="S109" s="20" t="s">
        <v>250</v>
      </c>
      <c r="T109" s="21">
        <v>1987</v>
      </c>
      <c r="U109" s="28" t="s">
        <v>235</v>
      </c>
      <c r="V109" s="21">
        <v>2007</v>
      </c>
      <c r="W109" s="25"/>
      <c r="X109" s="21"/>
      <c r="Y109" s="25"/>
      <c r="Z109" s="21">
        <f>$AD$3-V109</f>
        <v>11</v>
      </c>
      <c r="AA109" s="25" t="s">
        <v>129</v>
      </c>
      <c r="AB109" s="118" t="s">
        <v>121</v>
      </c>
      <c r="AC109" s="21"/>
      <c r="AE109" s="90" t="s">
        <v>378</v>
      </c>
      <c r="AF109" s="82"/>
      <c r="CP109" s="19" t="str">
        <f>+S109</f>
        <v>Wernli Sebastian</v>
      </c>
      <c r="CR109" s="19">
        <f>+Z109</f>
        <v>11</v>
      </c>
      <c r="CS109" s="19" t="str">
        <f>+AB109</f>
        <v>D</v>
      </c>
      <c r="CT109" s="154">
        <v>9687</v>
      </c>
      <c r="CU109" s="125">
        <v>733</v>
      </c>
      <c r="CV109" s="33">
        <f>VLOOKUP($CU109,Funktionsbezeichnungen,3,0)</f>
        <v>6</v>
      </c>
      <c r="CW109" s="83" t="str">
        <f>VLOOKUP($CU109,Funktionsbezeichnungen,2,0)</f>
        <v>Konstrukteur 3 / -planer 3 / Gruppenchef 1</v>
      </c>
      <c r="CX109" s="125">
        <v>733</v>
      </c>
      <c r="CY109" s="33">
        <f>VLOOKUP($CX109,Funktionsbezeichnungen,3,0)</f>
        <v>6</v>
      </c>
      <c r="CZ109" s="83" t="str">
        <f>VLOOKUP($CX109,Funktionsbezeichnungen,2,0)</f>
        <v>Konstrukteur 3 / -planer 3 / Gruppenchef 1</v>
      </c>
      <c r="DA109" s="125">
        <v>732</v>
      </c>
      <c r="DB109" s="33">
        <f>VLOOKUP($DA109,Funktionsbezeichnungen,3,0)</f>
        <v>5</v>
      </c>
      <c r="DC109" s="83" t="str">
        <f>VLOOKUP($DA109,Funktionsbezeichnungen,2,0)</f>
        <v>Konstrukteur 2 / -planer 2</v>
      </c>
      <c r="DD109" s="125">
        <v>732</v>
      </c>
      <c r="DE109" s="33">
        <f>VLOOKUP($DD109,Funktionsbezeichnungen,3,0)</f>
        <v>5</v>
      </c>
      <c r="DF109" s="83" t="str">
        <f>VLOOKUP($DD109,Funktionsbezeichnungen,2,0)</f>
        <v>Konstrukteur 2 / -planer 2</v>
      </c>
      <c r="DG109" s="20"/>
      <c r="DH109" s="33">
        <v>732</v>
      </c>
      <c r="DI109" s="33">
        <f>VLOOKUP($DH109,Funktionsbezeichnungen,3,0)</f>
        <v>5</v>
      </c>
      <c r="DJ109" s="83" t="str">
        <f>VLOOKUP($DH109,Funktionsbezeichnungen,2,0)</f>
        <v>Konstrukteur 2 / -planer 2</v>
      </c>
      <c r="DO109" s="19">
        <f>+CT109</f>
        <v>9687</v>
      </c>
      <c r="DP109" s="153">
        <v>6</v>
      </c>
      <c r="DQ109" s="19">
        <v>0</v>
      </c>
      <c r="DR109" s="19" t="s">
        <v>964</v>
      </c>
    </row>
    <row r="110" spans="1:122" s="19" customFormat="1" ht="27" x14ac:dyDescent="0.2">
      <c r="A110" s="218">
        <v>0</v>
      </c>
      <c r="B110" s="218"/>
      <c r="C110" s="218">
        <f>IF(Z110&gt;=10,1,0)</f>
        <v>0</v>
      </c>
      <c r="D110" s="219"/>
      <c r="E110" s="219">
        <v>1</v>
      </c>
      <c r="F110" s="220"/>
      <c r="G110" s="221"/>
      <c r="H110" s="221"/>
      <c r="I110" s="220"/>
      <c r="J110" s="221">
        <v>1</v>
      </c>
      <c r="K110" s="220"/>
      <c r="L110" s="220"/>
      <c r="M110" s="220"/>
      <c r="N110" s="211"/>
      <c r="O110" s="215" t="s">
        <v>1301</v>
      </c>
      <c r="P110" s="212" t="s">
        <v>1200</v>
      </c>
      <c r="Q110" s="15">
        <v>106</v>
      </c>
      <c r="R110" s="213"/>
      <c r="S110" s="20" t="s">
        <v>1201</v>
      </c>
      <c r="T110" s="118">
        <v>1985</v>
      </c>
      <c r="U110" s="120" t="s">
        <v>1202</v>
      </c>
      <c r="V110" s="118">
        <v>2009</v>
      </c>
      <c r="W110" s="214"/>
      <c r="X110" s="118"/>
      <c r="Y110" s="214"/>
      <c r="Z110" s="118">
        <f>$AD$3-V110</f>
        <v>9</v>
      </c>
      <c r="AA110" s="120" t="s">
        <v>129</v>
      </c>
      <c r="AB110" s="118" t="s">
        <v>121</v>
      </c>
      <c r="AC110" s="118"/>
      <c r="AD110" s="210"/>
      <c r="AE110" s="217" t="s">
        <v>377</v>
      </c>
      <c r="AF110" s="82"/>
      <c r="CP110" s="19" t="str">
        <f>+S110</f>
        <v>Grabherr Mathieu</v>
      </c>
      <c r="CR110" s="19">
        <f>+Z110</f>
        <v>9</v>
      </c>
      <c r="CS110" s="19" t="str">
        <f>+AB110</f>
        <v>D</v>
      </c>
      <c r="CT110" s="154">
        <v>5641</v>
      </c>
      <c r="CU110" s="125">
        <v>733</v>
      </c>
      <c r="CV110" s="33">
        <f>VLOOKUP($CU110,Funktionsbezeichnungen,3,0)</f>
        <v>6</v>
      </c>
      <c r="CW110" s="83" t="str">
        <f>VLOOKUP($CU110,Funktionsbezeichnungen,2,0)</f>
        <v>Konstrukteur 3 / -planer 3 / Gruppenchef 1</v>
      </c>
      <c r="CX110" s="125"/>
      <c r="CY110" s="33"/>
      <c r="CZ110" s="83"/>
      <c r="DA110" s="125"/>
      <c r="DB110" s="33"/>
      <c r="DC110" s="83"/>
      <c r="DD110" s="33"/>
      <c r="DE110" s="33"/>
      <c r="DF110" s="83"/>
      <c r="DH110" s="33"/>
      <c r="DI110" s="33"/>
      <c r="DJ110" s="83"/>
      <c r="DO110" s="19">
        <f>+CT110</f>
        <v>5641</v>
      </c>
      <c r="DP110" s="153">
        <v>6</v>
      </c>
      <c r="DQ110" s="19">
        <v>0</v>
      </c>
      <c r="DR110" s="19" t="s">
        <v>965</v>
      </c>
    </row>
    <row r="111" spans="1:122" s="19" customFormat="1" ht="15.75" x14ac:dyDescent="0.2">
      <c r="A111" s="53">
        <v>0</v>
      </c>
      <c r="B111" s="53">
        <v>1</v>
      </c>
      <c r="C111" s="53">
        <f>IF(Z111&gt;=10,1,0)</f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905</v>
      </c>
      <c r="Q111" s="15">
        <v>107</v>
      </c>
      <c r="R111" s="42"/>
      <c r="S111" s="20" t="s">
        <v>906</v>
      </c>
      <c r="T111" s="21">
        <v>1990</v>
      </c>
      <c r="U111" s="28" t="s">
        <v>239</v>
      </c>
      <c r="V111" s="21">
        <v>2012</v>
      </c>
      <c r="W111" s="25" t="s">
        <v>1290</v>
      </c>
      <c r="X111" s="21">
        <v>2016</v>
      </c>
      <c r="Y111" s="25"/>
      <c r="Z111" s="21">
        <f>$AD$3-V111</f>
        <v>6</v>
      </c>
      <c r="AA111" s="25" t="s">
        <v>1291</v>
      </c>
      <c r="AB111" s="21" t="s">
        <v>1289</v>
      </c>
      <c r="AC111" s="21"/>
      <c r="AE111" s="90" t="s">
        <v>1211</v>
      </c>
      <c r="AF111" s="82"/>
      <c r="CP111" s="19" t="str">
        <f>+S111</f>
        <v>Zymeri Shaha</v>
      </c>
      <c r="CR111" s="19">
        <f>+Z111</f>
        <v>6</v>
      </c>
      <c r="CS111" s="19" t="str">
        <f>+AB111</f>
        <v xml:space="preserve"> D/E 4)</v>
      </c>
      <c r="CT111" s="154">
        <v>9733</v>
      </c>
      <c r="CU111" s="125">
        <v>732</v>
      </c>
      <c r="CV111" s="33">
        <f>VLOOKUP($CU111,Funktionsbezeichnungen,3,0)</f>
        <v>5</v>
      </c>
      <c r="CW111" s="83" t="str">
        <f>VLOOKUP($CU111,Funktionsbezeichnungen,2,0)</f>
        <v>Konstrukteur 2 / -planer 2</v>
      </c>
      <c r="CX111" s="125">
        <v>731</v>
      </c>
      <c r="CY111" s="33">
        <f>VLOOKUP($CX111,Funktionsbezeichnungen,3,0)</f>
        <v>4</v>
      </c>
      <c r="CZ111" s="83" t="str">
        <f>VLOOKUP($CX111,Funktionsbezeichnungen,2,0)</f>
        <v>Konstrukteur 1 / -planer 1</v>
      </c>
      <c r="DA111" s="125"/>
      <c r="DB111" s="33"/>
      <c r="DC111" s="83"/>
      <c r="DD111" s="125"/>
      <c r="DE111" s="33"/>
      <c r="DF111" s="83"/>
      <c r="DG111" s="20"/>
      <c r="DH111" s="33">
        <v>731</v>
      </c>
      <c r="DI111" s="33">
        <f>VLOOKUP($DH111,Funktionsbezeichnungen,3,0)</f>
        <v>4</v>
      </c>
      <c r="DJ111" s="83" t="str">
        <f>VLOOKUP($DH111,Funktionsbezeichnungen,2,0)</f>
        <v>Konstrukteur 1 / -planer 1</v>
      </c>
      <c r="DO111" s="19">
        <f>+CT111</f>
        <v>9733</v>
      </c>
      <c r="DP111" s="153">
        <v>7</v>
      </c>
      <c r="DQ111" s="19">
        <v>0</v>
      </c>
      <c r="DR111" s="19" t="s">
        <v>964</v>
      </c>
    </row>
    <row r="112" spans="1:122" s="19" customFormat="1" x14ac:dyDescent="0.2">
      <c r="A112" s="53">
        <v>0</v>
      </c>
      <c r="B112" s="53"/>
      <c r="C112" s="53">
        <f t="shared" si="45"/>
        <v>1</v>
      </c>
      <c r="D112" s="55"/>
      <c r="E112" s="55"/>
      <c r="F112" s="56"/>
      <c r="G112" s="54"/>
      <c r="H112" s="54"/>
      <c r="I112" s="56">
        <v>1</v>
      </c>
      <c r="J112" s="54"/>
      <c r="K112" s="56"/>
      <c r="L112" s="56"/>
      <c r="M112" s="56"/>
      <c r="N112" s="58"/>
      <c r="O112" s="52" t="s">
        <v>358</v>
      </c>
      <c r="P112" s="15" t="s">
        <v>652</v>
      </c>
      <c r="Q112" s="15">
        <v>108</v>
      </c>
      <c r="R112" s="16"/>
      <c r="S112" s="20" t="s">
        <v>651</v>
      </c>
      <c r="T112" s="21">
        <v>1967</v>
      </c>
      <c r="U112" s="28" t="s">
        <v>653</v>
      </c>
      <c r="V112" s="21">
        <v>1988</v>
      </c>
      <c r="W112" s="25"/>
      <c r="X112" s="21"/>
      <c r="Y112" s="28"/>
      <c r="Z112" s="21">
        <f t="shared" si="46"/>
        <v>30</v>
      </c>
      <c r="AA112" s="25" t="s">
        <v>653</v>
      </c>
      <c r="AB112" s="21" t="s">
        <v>142</v>
      </c>
      <c r="AC112" s="21"/>
      <c r="AE112" s="187" t="s">
        <v>378</v>
      </c>
      <c r="AF112" s="82"/>
      <c r="CP112" s="19" t="str">
        <f t="shared" si="47"/>
        <v>Dettwiler Markus</v>
      </c>
      <c r="CR112" s="19">
        <f t="shared" si="48"/>
        <v>30</v>
      </c>
      <c r="CS112" s="19" t="str">
        <f t="shared" si="49"/>
        <v>E</v>
      </c>
      <c r="CT112" s="154">
        <v>5639</v>
      </c>
      <c r="CU112" s="125">
        <v>741</v>
      </c>
      <c r="CV112" s="33">
        <f t="shared" si="58"/>
        <v>7</v>
      </c>
      <c r="CW112" s="83" t="str">
        <f t="shared" si="59"/>
        <v>Konstrukteur 4 / Fachplaner 4 / Gruppenchef 2</v>
      </c>
      <c r="CX112" s="125">
        <v>741</v>
      </c>
      <c r="CY112" s="33">
        <f t="shared" ref="CY112:CY136" si="71">VLOOKUP($CX112,Funktionsbezeichnungen,3,0)</f>
        <v>7</v>
      </c>
      <c r="CZ112" s="83" t="str">
        <f t="shared" ref="CZ112:CZ136" si="72">VLOOKUP($CX112,Funktionsbezeichnungen,2,0)</f>
        <v>Konstrukteur 4 / Fachplaner 4 / Gruppenchef 2</v>
      </c>
      <c r="DA112" s="125">
        <v>741</v>
      </c>
      <c r="DB112" s="33">
        <f t="shared" si="52"/>
        <v>7</v>
      </c>
      <c r="DC112" s="83" t="str">
        <f t="shared" si="53"/>
        <v>Konstrukteur 4 / Fachplaner 4 / Gruppenchef 2</v>
      </c>
      <c r="DD112" s="125">
        <v>741</v>
      </c>
      <c r="DE112" s="33">
        <f t="shared" si="54"/>
        <v>7</v>
      </c>
      <c r="DF112" s="83" t="str">
        <f t="shared" si="55"/>
        <v>Konstrukteur 4 / Fachplaner 4 / Gruppenchef 2</v>
      </c>
      <c r="DG112" s="20"/>
      <c r="DH112" s="125">
        <v>741</v>
      </c>
      <c r="DI112" s="33">
        <f t="shared" si="56"/>
        <v>7</v>
      </c>
      <c r="DJ112" s="83" t="str">
        <f t="shared" si="57"/>
        <v>Konstrukteur 4 / Fachplaner 4 / Gruppenchef 2</v>
      </c>
      <c r="DO112" s="19">
        <f t="shared" si="50"/>
        <v>5639</v>
      </c>
      <c r="DP112" s="153">
        <v>6</v>
      </c>
      <c r="DQ112" s="19">
        <v>0</v>
      </c>
      <c r="DR112" s="19" t="s">
        <v>965</v>
      </c>
    </row>
    <row r="113" spans="1:122" s="19" customFormat="1" x14ac:dyDescent="0.2">
      <c r="A113" s="53">
        <v>0</v>
      </c>
      <c r="B113" s="53"/>
      <c r="C113" s="53">
        <f t="shared" si="45"/>
        <v>1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556</v>
      </c>
      <c r="Q113" s="15">
        <v>109</v>
      </c>
      <c r="R113" s="42"/>
      <c r="S113" s="20" t="s">
        <v>557</v>
      </c>
      <c r="T113" s="21">
        <v>1987</v>
      </c>
      <c r="U113" s="28" t="s">
        <v>235</v>
      </c>
      <c r="V113" s="21">
        <v>2008</v>
      </c>
      <c r="W113" s="25"/>
      <c r="X113" s="21"/>
      <c r="Y113" s="25"/>
      <c r="Z113" s="21">
        <f t="shared" si="46"/>
        <v>10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47"/>
        <v>Breiter Michael</v>
      </c>
      <c r="CR113" s="19">
        <f t="shared" si="48"/>
        <v>10</v>
      </c>
      <c r="CS113" s="19" t="str">
        <f t="shared" si="49"/>
        <v>E</v>
      </c>
      <c r="CT113" s="154">
        <v>7702</v>
      </c>
      <c r="CU113" s="125">
        <v>733</v>
      </c>
      <c r="CV113" s="33">
        <f t="shared" si="58"/>
        <v>6</v>
      </c>
      <c r="CW113" s="83" t="str">
        <f t="shared" si="59"/>
        <v>Konstrukteur 3 / -planer 3 / Gruppenchef 1</v>
      </c>
      <c r="CX113" s="125"/>
      <c r="CY113" s="33"/>
      <c r="CZ113" s="83"/>
      <c r="DA113" s="125">
        <v>732</v>
      </c>
      <c r="DB113" s="33">
        <f>VLOOKUP($DA113,Funktionsbezeichnungen,3,0)</f>
        <v>5</v>
      </c>
      <c r="DC113" s="83" t="str">
        <f>VLOOKUP($DA113,Funktionsbezeichnungen,2,0)</f>
        <v>Konstrukteur 2 / -planer 2</v>
      </c>
      <c r="DD113" s="33">
        <v>732</v>
      </c>
      <c r="DE113" s="33">
        <f>VLOOKUP($DD113,Funktionsbezeichnungen,3,0)</f>
        <v>5</v>
      </c>
      <c r="DF113" s="83" t="str">
        <f>VLOOKUP($DD113,Funktionsbezeichnungen,2,0)</f>
        <v>Konstrukteur 2 / -planer 2</v>
      </c>
      <c r="DH113" s="33">
        <v>732</v>
      </c>
      <c r="DI113" s="33">
        <f t="shared" ref="DI113:DI133" si="73">VLOOKUP($DH113,Funktionsbezeichnungen,3,0)</f>
        <v>5</v>
      </c>
      <c r="DJ113" s="83" t="str">
        <f t="shared" ref="DJ113:DJ133" si="74">VLOOKUP($DH113,Funktionsbezeichnungen,2,0)</f>
        <v>Konstrukteur 2 / -planer 2</v>
      </c>
      <c r="DO113" s="19">
        <f t="shared" si="50"/>
        <v>7702</v>
      </c>
      <c r="DP113" s="153">
        <v>6</v>
      </c>
      <c r="DQ113" s="19">
        <v>0</v>
      </c>
      <c r="DR113" s="19" t="s">
        <v>964</v>
      </c>
    </row>
    <row r="114" spans="1:122" s="19" customFormat="1" x14ac:dyDescent="0.2">
      <c r="A114" s="53">
        <v>0</v>
      </c>
      <c r="B114" s="53"/>
      <c r="C114" s="53">
        <f t="shared" si="45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1140</v>
      </c>
      <c r="P114" s="15" t="s">
        <v>524</v>
      </c>
      <c r="Q114" s="15">
        <v>110</v>
      </c>
      <c r="R114" s="42"/>
      <c r="S114" s="20" t="s">
        <v>283</v>
      </c>
      <c r="T114" s="21">
        <v>1988</v>
      </c>
      <c r="U114" s="28" t="s">
        <v>235</v>
      </c>
      <c r="V114" s="21">
        <v>2010</v>
      </c>
      <c r="W114" s="25"/>
      <c r="X114" s="21"/>
      <c r="Y114" s="25"/>
      <c r="Z114" s="21">
        <f t="shared" si="46"/>
        <v>8</v>
      </c>
      <c r="AA114" s="25" t="s">
        <v>235</v>
      </c>
      <c r="AB114" s="21" t="s">
        <v>142</v>
      </c>
      <c r="AC114" s="21"/>
      <c r="AE114" s="90" t="s">
        <v>378</v>
      </c>
      <c r="AF114" s="82"/>
      <c r="CP114" s="19" t="str">
        <f t="shared" si="47"/>
        <v>Niederberger Benjamin</v>
      </c>
      <c r="CR114" s="19">
        <f t="shared" si="48"/>
        <v>8</v>
      </c>
      <c r="CS114" s="19" t="str">
        <f t="shared" si="49"/>
        <v>E</v>
      </c>
      <c r="CT114" s="154">
        <v>9701</v>
      </c>
      <c r="CU114" s="125">
        <v>733</v>
      </c>
      <c r="CV114" s="33">
        <f t="shared" si="58"/>
        <v>6</v>
      </c>
      <c r="CW114" s="83" t="str">
        <f t="shared" si="59"/>
        <v>Konstrukteur 3 / -planer 3 / Gruppenchef 1</v>
      </c>
      <c r="CX114" s="125">
        <v>732</v>
      </c>
      <c r="CY114" s="33">
        <f t="shared" si="71"/>
        <v>5</v>
      </c>
      <c r="CZ114" s="83" t="str">
        <f t="shared" si="72"/>
        <v>Konstrukteur 2 / -planer 2</v>
      </c>
      <c r="DA114" s="125">
        <v>731</v>
      </c>
      <c r="DB114" s="33">
        <f t="shared" ref="DB114:DB133" si="75">VLOOKUP($DA114,Funktionsbezeichnungen,3,0)</f>
        <v>4</v>
      </c>
      <c r="DC114" s="83" t="str">
        <f t="shared" ref="DC114:DC133" si="76">VLOOKUP($DA114,Funktionsbezeichnungen,2,0)</f>
        <v>Konstrukteur 1 / -planer 1</v>
      </c>
      <c r="DD114" s="125">
        <v>731</v>
      </c>
      <c r="DE114" s="33">
        <f t="shared" si="54"/>
        <v>4</v>
      </c>
      <c r="DF114" s="83" t="str">
        <f t="shared" si="55"/>
        <v>Konstrukteur 1 / -planer 1</v>
      </c>
      <c r="DG114" s="20"/>
      <c r="DH114" s="33">
        <v>731</v>
      </c>
      <c r="DI114" s="33">
        <f t="shared" si="73"/>
        <v>4</v>
      </c>
      <c r="DJ114" s="83" t="str">
        <f t="shared" si="74"/>
        <v>Konstrukteur 1 / -planer 1</v>
      </c>
      <c r="DO114" s="19">
        <f t="shared" si="50"/>
        <v>9701</v>
      </c>
      <c r="DP114" s="153">
        <v>6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si="45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si="46"/>
        <v>5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si="47"/>
        <v>Schär Cedric</v>
      </c>
      <c r="CR115" s="19">
        <f t="shared" si="48"/>
        <v>5</v>
      </c>
      <c r="CS115" s="19" t="str">
        <f t="shared" si="49"/>
        <v>F</v>
      </c>
      <c r="CT115" s="154">
        <v>9715</v>
      </c>
      <c r="CU115" s="125">
        <v>732</v>
      </c>
      <c r="CV115" s="33">
        <f t="shared" si="58"/>
        <v>5</v>
      </c>
      <c r="CW115" s="83" t="str">
        <f t="shared" si="59"/>
        <v>Konstrukteur 2 / -planer 2</v>
      </c>
      <c r="CX115" s="125">
        <v>731</v>
      </c>
      <c r="CY115" s="33">
        <f t="shared" si="71"/>
        <v>4</v>
      </c>
      <c r="CZ115" s="83" t="str">
        <f t="shared" si="72"/>
        <v>Konstrukteur 1 / -planer 1</v>
      </c>
      <c r="DA115" s="125"/>
      <c r="DB115" s="33"/>
      <c r="DC115" s="83"/>
      <c r="DD115" s="125"/>
      <c r="DE115" s="33"/>
      <c r="DF115" s="83"/>
      <c r="DG115" s="20"/>
      <c r="DH115" s="33">
        <v>731</v>
      </c>
      <c r="DI115" s="33">
        <f t="shared" si="73"/>
        <v>4</v>
      </c>
      <c r="DJ115" s="83" t="str">
        <f t="shared" si="74"/>
        <v>Konstrukteur 1 / -planer 1</v>
      </c>
      <c r="DO115" s="19">
        <f t="shared" si="50"/>
        <v>9715</v>
      </c>
      <c r="DP115" s="153">
        <v>6</v>
      </c>
      <c r="DQ115" s="19">
        <v>0</v>
      </c>
      <c r="DR115" s="19" t="s">
        <v>964</v>
      </c>
    </row>
    <row r="116" spans="1:122" s="19" customFormat="1" x14ac:dyDescent="0.2">
      <c r="A116" s="53">
        <v>0</v>
      </c>
      <c r="B116" s="53"/>
      <c r="C116" s="53">
        <f t="shared" si="45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46"/>
        <v>2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47"/>
        <v>Boschung Jan</v>
      </c>
      <c r="CR116" s="19">
        <f t="shared" si="48"/>
        <v>2</v>
      </c>
      <c r="CS116" s="19" t="str">
        <f t="shared" si="49"/>
        <v>F</v>
      </c>
      <c r="CT116" s="154">
        <v>9740</v>
      </c>
      <c r="CU116" s="125">
        <v>731</v>
      </c>
      <c r="CV116" s="33">
        <f t="shared" ref="CV116:CV143" si="77">VLOOKUP($CU116,Funktionsbezeichnungen,3,0)</f>
        <v>4</v>
      </c>
      <c r="CW116" s="83" t="str">
        <f t="shared" ref="CW116:CW143" si="78">VLOOKUP($CU116,Funktionsbezeichnungen,2,0)</f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50"/>
        <v>9740</v>
      </c>
      <c r="DP116" s="153">
        <v>8</v>
      </c>
      <c r="DQ116" s="19">
        <v>0</v>
      </c>
      <c r="DR116" s="185" t="s">
        <v>976</v>
      </c>
    </row>
    <row r="117" spans="1:122" s="19" customFormat="1" x14ac:dyDescent="0.2">
      <c r="A117" s="53">
        <v>0</v>
      </c>
      <c r="B117" s="53"/>
      <c r="C117" s="53">
        <f t="shared" si="45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46"/>
        <v>1</v>
      </c>
      <c r="AA117" s="25" t="s">
        <v>235</v>
      </c>
      <c r="AB117" s="21" t="s">
        <v>147</v>
      </c>
      <c r="AC117" s="21"/>
      <c r="AE117" s="90" t="s">
        <v>378</v>
      </c>
      <c r="AF117" s="82"/>
      <c r="CP117" s="19" t="str">
        <f t="shared" si="47"/>
        <v>Stucki Tizian</v>
      </c>
      <c r="CR117" s="19">
        <f t="shared" si="48"/>
        <v>1</v>
      </c>
      <c r="CS117" s="19" t="str">
        <f t="shared" si="49"/>
        <v>F</v>
      </c>
      <c r="CT117" s="222">
        <v>9743</v>
      </c>
      <c r="CU117" s="125">
        <v>731</v>
      </c>
      <c r="CV117" s="33">
        <f t="shared" si="77"/>
        <v>4</v>
      </c>
      <c r="CW117" s="83" t="str">
        <f t="shared" si="78"/>
        <v>Konstrukteur 1 / -planer 1</v>
      </c>
      <c r="CX117" s="125"/>
      <c r="CY117" s="33"/>
      <c r="CZ117" s="83"/>
      <c r="DA117" s="125"/>
      <c r="DB117" s="33"/>
      <c r="DC117" s="83"/>
      <c r="DD117" s="125"/>
      <c r="DE117" s="33"/>
      <c r="DF117" s="83"/>
      <c r="DG117" s="20"/>
      <c r="DH117" s="33"/>
      <c r="DI117" s="33"/>
      <c r="DJ117" s="83"/>
      <c r="DO117" s="19">
        <f t="shared" si="50"/>
        <v>9743</v>
      </c>
      <c r="DP117" s="153">
        <v>8</v>
      </c>
      <c r="DQ117" s="19">
        <v>0</v>
      </c>
      <c r="DR117" s="185" t="s">
        <v>976</v>
      </c>
    </row>
    <row r="118" spans="1:122" s="19" customFormat="1" ht="40.5" x14ac:dyDescent="0.2">
      <c r="A118" s="53">
        <v>0</v>
      </c>
      <c r="B118" s="53"/>
      <c r="C118" s="53">
        <f t="shared" si="45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119" t="s">
        <v>157</v>
      </c>
      <c r="T118" s="118">
        <v>1976</v>
      </c>
      <c r="U118" s="118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46"/>
        <v>16</v>
      </c>
      <c r="AA118" s="120" t="s">
        <v>694</v>
      </c>
      <c r="AB118" s="118" t="s">
        <v>105</v>
      </c>
      <c r="AC118" s="21"/>
      <c r="AE118" s="90" t="s">
        <v>455</v>
      </c>
      <c r="AF118" s="82"/>
      <c r="CP118" s="19" t="str">
        <f t="shared" si="47"/>
        <v>Kiefer Patrick</v>
      </c>
      <c r="CR118" s="19">
        <f t="shared" si="48"/>
        <v>16</v>
      </c>
      <c r="CS118" s="19" t="str">
        <f t="shared" si="49"/>
        <v>C</v>
      </c>
      <c r="CT118" s="154">
        <v>6753</v>
      </c>
      <c r="CU118" s="125">
        <v>223</v>
      </c>
      <c r="CV118" s="33">
        <f t="shared" si="77"/>
        <v>10</v>
      </c>
      <c r="CW118" s="83" t="str">
        <f t="shared" si="78"/>
        <v>Finanz-Fachspezialist / Controller 3</v>
      </c>
      <c r="CX118" s="125">
        <v>223</v>
      </c>
      <c r="CY118" s="33">
        <f>VLOOKUP($CX118,Funktionsbezeichnungen,3,0)</f>
        <v>10</v>
      </c>
      <c r="CZ118" s="83" t="str">
        <f>VLOOKUP($CX118,Funktionsbezeichnungen,2,0)</f>
        <v>Finanz-Fachspezialist / Controller 3</v>
      </c>
      <c r="DA118" s="125">
        <v>223</v>
      </c>
      <c r="DB118" s="33">
        <f>VLOOKUP($DA118,Funktionsbezeichnungen,3,0)</f>
        <v>10</v>
      </c>
      <c r="DC118" s="83" t="str">
        <f>VLOOKUP($DA118,Funktionsbezeichnungen,2,0)</f>
        <v>Finanz-Fachspezialist / Controller 3</v>
      </c>
      <c r="DD118" s="125">
        <v>223</v>
      </c>
      <c r="DE118" s="33">
        <f>VLOOKUP($DD118,Funktionsbezeichnungen,3,0)</f>
        <v>10</v>
      </c>
      <c r="DF118" s="83" t="str">
        <f>VLOOKUP($DD118,Funktionsbezeichnungen,2,0)</f>
        <v>Finanz-Fachspezialist / Controller 3</v>
      </c>
      <c r="DG118" s="20"/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3</v>
      </c>
      <c r="DO118" s="19">
        <f t="shared" si="50"/>
        <v>6753</v>
      </c>
      <c r="DP118" s="153">
        <v>3</v>
      </c>
      <c r="DQ118" s="19">
        <v>0</v>
      </c>
      <c r="DR118" s="185" t="s">
        <v>972</v>
      </c>
    </row>
    <row r="119" spans="1:122" s="19" customFormat="1" x14ac:dyDescent="0.2">
      <c r="A119" s="53">
        <v>0</v>
      </c>
      <c r="B119" s="53">
        <v>1</v>
      </c>
      <c r="C119" s="53">
        <f t="shared" si="45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46"/>
        <v>47</v>
      </c>
      <c r="AA119" s="25" t="s">
        <v>696</v>
      </c>
      <c r="AB119" s="21" t="s">
        <v>121</v>
      </c>
      <c r="AC119" s="21"/>
      <c r="AE119" s="90" t="s">
        <v>1078</v>
      </c>
      <c r="AF119" s="82"/>
      <c r="CP119" s="19" t="str">
        <f t="shared" si="47"/>
        <v>Meister Christine</v>
      </c>
      <c r="CR119" s="19">
        <f t="shared" si="48"/>
        <v>47</v>
      </c>
      <c r="CS119" s="19" t="str">
        <f t="shared" si="49"/>
        <v>D</v>
      </c>
      <c r="CT119" s="154">
        <v>4245</v>
      </c>
      <c r="CU119" s="125">
        <v>134</v>
      </c>
      <c r="CV119" s="33">
        <f t="shared" si="77"/>
        <v>7</v>
      </c>
      <c r="CW119" s="83" t="str">
        <f t="shared" si="78"/>
        <v>Kaufmännischer Mitarbeiter 4 / Gruppenchef 2</v>
      </c>
      <c r="CX119" s="125">
        <v>134</v>
      </c>
      <c r="CY119" s="33">
        <f t="shared" si="71"/>
        <v>7</v>
      </c>
      <c r="CZ119" s="83" t="str">
        <f t="shared" si="72"/>
        <v>Kaufmännischer Mitarbeiter 4 / Gruppenchef 2</v>
      </c>
      <c r="DA119" s="125">
        <v>134</v>
      </c>
      <c r="DB119" s="33">
        <f t="shared" si="75"/>
        <v>7</v>
      </c>
      <c r="DC119" s="83" t="str">
        <f t="shared" si="76"/>
        <v>Kaufmännischer Mitarbeiter 4 / Gruppenchef 2</v>
      </c>
      <c r="DD119" s="125">
        <v>134</v>
      </c>
      <c r="DE119" s="33">
        <f t="shared" ref="DE119:DE133" si="79">VLOOKUP($DD119,Funktionsbezeichnungen,3,0)</f>
        <v>7</v>
      </c>
      <c r="DF119" s="83" t="str">
        <f t="shared" ref="DF119:DF133" si="80">VLOOKUP($DD119,Funktionsbezeichnungen,2,0)</f>
        <v>Kaufmännischer Mitarbeiter 4 / Gruppenchef 2</v>
      </c>
      <c r="DG119" s="20"/>
      <c r="DH119" s="125">
        <v>134</v>
      </c>
      <c r="DI119" s="33">
        <f t="shared" si="73"/>
        <v>7</v>
      </c>
      <c r="DJ119" s="83" t="str">
        <f t="shared" si="74"/>
        <v>Kaufmännischer Mitarbeiter 4 / Gruppenchef 2</v>
      </c>
      <c r="DO119" s="19">
        <f t="shared" si="50"/>
        <v>4245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45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46"/>
        <v>47</v>
      </c>
      <c r="AA120" s="25" t="s">
        <v>209</v>
      </c>
      <c r="AB120" s="21" t="s">
        <v>121</v>
      </c>
      <c r="AC120" s="21"/>
      <c r="AE120" s="90" t="s">
        <v>453</v>
      </c>
      <c r="AF120" s="82"/>
      <c r="CP120" s="19" t="str">
        <f t="shared" si="47"/>
        <v>Derezynski Françoise</v>
      </c>
      <c r="CR120" s="19">
        <f t="shared" si="48"/>
        <v>47</v>
      </c>
      <c r="CS120" s="19" t="str">
        <f t="shared" si="49"/>
        <v>D</v>
      </c>
      <c r="CT120" s="154">
        <v>4266</v>
      </c>
      <c r="CU120" s="125">
        <v>141</v>
      </c>
      <c r="CV120" s="33">
        <f t="shared" si="77"/>
        <v>8</v>
      </c>
      <c r="CW120" s="83" t="str">
        <f t="shared" si="78"/>
        <v>Kaufmännischer Fachspezialist 1</v>
      </c>
      <c r="CX120" s="125">
        <v>141</v>
      </c>
      <c r="CY120" s="33">
        <f>VLOOKUP($CX120,Funktionsbezeichnungen,3,0)</f>
        <v>8</v>
      </c>
      <c r="CZ120" s="83" t="str">
        <f>VLOOKUP($CX120,Funktionsbezeichnungen,2,0)</f>
        <v>Kaufmännischer Fachspezialist 1</v>
      </c>
      <c r="DA120" s="125">
        <v>134</v>
      </c>
      <c r="DB120" s="33">
        <f>VLOOKUP($DA120,Funktionsbezeichnungen,3,0)</f>
        <v>7</v>
      </c>
      <c r="DC120" s="83" t="str">
        <f>VLOOKUP($DA120,Funktionsbezeichnungen,2,0)</f>
        <v>Kaufmännischer Mitarbeiter 4 / Gruppenchef 2</v>
      </c>
      <c r="DD120" s="125">
        <v>134</v>
      </c>
      <c r="DE120" s="33">
        <f>VLOOKUP($DD120,Funktionsbezeichnungen,3,0)</f>
        <v>7</v>
      </c>
      <c r="DF120" s="83" t="str">
        <f>VLOOKUP($DD120,Funktionsbezeichnungen,2,0)</f>
        <v>Kaufmännischer Mitarbeiter 4 / Gruppenchef 2</v>
      </c>
      <c r="DG120" s="20"/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4 / Gruppenchef 2</v>
      </c>
      <c r="DO120" s="19">
        <f t="shared" si="50"/>
        <v>4266</v>
      </c>
      <c r="DP120" s="153">
        <v>6</v>
      </c>
      <c r="DQ120" s="19">
        <v>0</v>
      </c>
      <c r="DR120" s="185" t="s">
        <v>955</v>
      </c>
    </row>
    <row r="121" spans="1:122" s="19" customFormat="1" x14ac:dyDescent="0.2">
      <c r="A121" s="53">
        <v>0</v>
      </c>
      <c r="B121" s="53">
        <v>1</v>
      </c>
      <c r="C121" s="53">
        <f t="shared" si="45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46"/>
        <v>41</v>
      </c>
      <c r="AA121" s="25" t="s">
        <v>695</v>
      </c>
      <c r="AB121" s="21" t="s">
        <v>121</v>
      </c>
      <c r="AC121" s="21"/>
      <c r="AE121" s="90" t="s">
        <v>456</v>
      </c>
      <c r="AF121" s="82"/>
      <c r="CP121" s="19" t="str">
        <f t="shared" si="47"/>
        <v>Szirt Madeleine</v>
      </c>
      <c r="CR121" s="19">
        <f t="shared" si="48"/>
        <v>41</v>
      </c>
      <c r="CS121" s="19" t="str">
        <f t="shared" si="49"/>
        <v>D</v>
      </c>
      <c r="CT121" s="154">
        <v>4216</v>
      </c>
      <c r="CU121" s="125">
        <v>162</v>
      </c>
      <c r="CV121" s="33">
        <f t="shared" si="77"/>
        <v>9</v>
      </c>
      <c r="CW121" s="83" t="str">
        <f t="shared" si="78"/>
        <v>Personal-Fachspezialist 2</v>
      </c>
      <c r="CX121" s="125">
        <v>162</v>
      </c>
      <c r="CY121" s="33">
        <f>VLOOKUP($CX121,Funktionsbezeichnungen,3,0)</f>
        <v>9</v>
      </c>
      <c r="CZ121" s="83" t="str">
        <f>VLOOKUP($CX121,Funktionsbezeichnungen,2,0)</f>
        <v>Personal-Fachspezialist 2</v>
      </c>
      <c r="DA121" s="125">
        <v>162</v>
      </c>
      <c r="DB121" s="33">
        <f>VLOOKUP($DA121,Funktionsbezeichnungen,3,0)</f>
        <v>9</v>
      </c>
      <c r="DC121" s="83" t="str">
        <f>VLOOKUP($DA121,Funktionsbezeichnungen,2,0)</f>
        <v>Personal-Fachspezialist 2</v>
      </c>
      <c r="DD121" s="125">
        <v>162</v>
      </c>
      <c r="DE121" s="33">
        <f>VLOOKUP($DD121,Funktionsbezeichnungen,3,0)</f>
        <v>9</v>
      </c>
      <c r="DF121" s="83" t="str">
        <f>VLOOKUP($DD121,Funktionsbezeichnungen,2,0)</f>
        <v>Personal-Fachspezialist 2</v>
      </c>
      <c r="DG121" s="20"/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2</v>
      </c>
      <c r="DO121" s="19">
        <f t="shared" si="50"/>
        <v>4216</v>
      </c>
      <c r="DP121" s="153">
        <v>3</v>
      </c>
      <c r="DQ121" s="19">
        <v>0</v>
      </c>
      <c r="DR121" s="185" t="s">
        <v>971</v>
      </c>
    </row>
    <row r="122" spans="1:122" s="19" customFormat="1" x14ac:dyDescent="0.2">
      <c r="A122" s="53">
        <v>0</v>
      </c>
      <c r="B122" s="53">
        <v>1</v>
      </c>
      <c r="C122" s="53">
        <f t="shared" si="45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46"/>
        <v>41</v>
      </c>
      <c r="AA122" s="25" t="s">
        <v>1157</v>
      </c>
      <c r="AB122" s="21" t="s">
        <v>121</v>
      </c>
      <c r="AC122" s="21"/>
      <c r="AE122" s="90" t="s">
        <v>1158</v>
      </c>
      <c r="AF122" s="82"/>
      <c r="CP122" s="19" t="str">
        <f t="shared" si="47"/>
        <v>Canetti Rosemarie</v>
      </c>
      <c r="CR122" s="19">
        <f t="shared" si="48"/>
        <v>41</v>
      </c>
      <c r="CS122" s="19" t="str">
        <f t="shared" si="49"/>
        <v>D</v>
      </c>
      <c r="CT122" s="154">
        <v>4320</v>
      </c>
      <c r="CU122" s="125">
        <v>134</v>
      </c>
      <c r="CV122" s="33">
        <f t="shared" si="77"/>
        <v>7</v>
      </c>
      <c r="CW122" s="83" t="str">
        <f t="shared" si="78"/>
        <v>Kaufmännischer Mitarbeiter 4 / Gruppenchef 2</v>
      </c>
      <c r="CX122" s="125"/>
      <c r="CY122" s="33"/>
      <c r="CZ122" s="83"/>
      <c r="DA122" s="125">
        <v>134</v>
      </c>
      <c r="DB122" s="33">
        <f t="shared" si="75"/>
        <v>7</v>
      </c>
      <c r="DC122" s="83" t="str">
        <f t="shared" si="76"/>
        <v>Kaufmännischer Mitarbeiter 4 / Gruppenchef 2</v>
      </c>
      <c r="DD122" s="125">
        <v>134</v>
      </c>
      <c r="DE122" s="33">
        <f t="shared" si="79"/>
        <v>7</v>
      </c>
      <c r="DF122" s="83" t="str">
        <f t="shared" si="80"/>
        <v>Kaufmännischer Mitarbeiter 4 / Gruppenchef 2</v>
      </c>
      <c r="DG122" s="20"/>
      <c r="DH122" s="125">
        <v>134</v>
      </c>
      <c r="DI122" s="33">
        <f t="shared" si="73"/>
        <v>7</v>
      </c>
      <c r="DJ122" s="83" t="str">
        <f t="shared" si="74"/>
        <v>Kaufmännischer Mitarbeiter 4 / Gruppenchef 2</v>
      </c>
      <c r="DO122" s="19">
        <f t="shared" si="50"/>
        <v>4320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45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46"/>
        <v>36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47"/>
        <v>Peier Doris</v>
      </c>
      <c r="CR123" s="19">
        <f t="shared" si="48"/>
        <v>36</v>
      </c>
      <c r="CS123" s="19" t="str">
        <f t="shared" si="49"/>
        <v>D</v>
      </c>
      <c r="CT123" s="154">
        <v>5581</v>
      </c>
      <c r="CU123" s="125">
        <v>134</v>
      </c>
      <c r="CV123" s="33">
        <f t="shared" si="77"/>
        <v>7</v>
      </c>
      <c r="CW123" s="83" t="str">
        <f t="shared" si="78"/>
        <v>Kaufmännischer Mitarbeiter 4 / Gruppenchef 2</v>
      </c>
      <c r="CX123" s="125">
        <v>134</v>
      </c>
      <c r="CY123" s="33">
        <f t="shared" si="71"/>
        <v>7</v>
      </c>
      <c r="CZ123" s="83" t="str">
        <f t="shared" si="72"/>
        <v>Kaufmännischer Mitarbeiter 4 / Gruppenchef 2</v>
      </c>
      <c r="DA123" s="125">
        <v>134</v>
      </c>
      <c r="DB123" s="33">
        <f t="shared" si="75"/>
        <v>7</v>
      </c>
      <c r="DC123" s="83" t="str">
        <f t="shared" si="76"/>
        <v>Kaufmännischer Mitarbeiter 4 / Gruppenchef 2</v>
      </c>
      <c r="DD123" s="125">
        <v>134</v>
      </c>
      <c r="DE123" s="33">
        <f t="shared" si="79"/>
        <v>7</v>
      </c>
      <c r="DF123" s="83" t="str">
        <f t="shared" si="80"/>
        <v>Kaufmännischer Mitarbeiter 4 / Gruppenchef 2</v>
      </c>
      <c r="DG123" s="20"/>
      <c r="DH123" s="125">
        <v>134</v>
      </c>
      <c r="DI123" s="33">
        <f t="shared" si="73"/>
        <v>7</v>
      </c>
      <c r="DJ123" s="83" t="str">
        <f t="shared" si="74"/>
        <v>Kaufmännischer Mitarbeiter 4 / Gruppenchef 2</v>
      </c>
      <c r="DO123" s="19">
        <f t="shared" si="50"/>
        <v>5581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45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46"/>
        <v>33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47"/>
        <v>Beuret Agnès</v>
      </c>
      <c r="CR124" s="19">
        <f t="shared" si="48"/>
        <v>33</v>
      </c>
      <c r="CS124" s="19" t="str">
        <f t="shared" si="49"/>
        <v>D</v>
      </c>
      <c r="CT124" s="154">
        <v>4352</v>
      </c>
      <c r="CU124" s="125">
        <v>134</v>
      </c>
      <c r="CV124" s="33">
        <f t="shared" si="77"/>
        <v>7</v>
      </c>
      <c r="CW124" s="83" t="str">
        <f t="shared" si="78"/>
        <v>Kaufmännischer Mitarbeiter 4 / Gruppenchef 2</v>
      </c>
      <c r="CX124" s="125">
        <v>134</v>
      </c>
      <c r="CY124" s="33">
        <f t="shared" si="71"/>
        <v>7</v>
      </c>
      <c r="CZ124" s="83" t="str">
        <f t="shared" si="72"/>
        <v>Kaufmännischer Mitarbeiter 4 / Gruppenchef 2</v>
      </c>
      <c r="DA124" s="125">
        <v>134</v>
      </c>
      <c r="DB124" s="33">
        <f t="shared" si="75"/>
        <v>7</v>
      </c>
      <c r="DC124" s="83" t="str">
        <f t="shared" si="76"/>
        <v>Kaufmännischer Mitarbeiter 4 / Gruppenchef 2</v>
      </c>
      <c r="DD124" s="125">
        <v>134</v>
      </c>
      <c r="DE124" s="33">
        <f t="shared" si="79"/>
        <v>7</v>
      </c>
      <c r="DF124" s="83" t="str">
        <f t="shared" si="80"/>
        <v>Kaufmännischer Mitarbeiter 4 / Gruppenchef 2</v>
      </c>
      <c r="DG124" s="20"/>
      <c r="DH124" s="125">
        <v>134</v>
      </c>
      <c r="DI124" s="33">
        <f t="shared" si="73"/>
        <v>7</v>
      </c>
      <c r="DJ124" s="83" t="str">
        <f t="shared" si="74"/>
        <v>Kaufmännischer Mitarbeiter 4 / Gruppenchef 2</v>
      </c>
      <c r="DO124" s="19">
        <f t="shared" si="50"/>
        <v>4352</v>
      </c>
      <c r="DP124" s="153">
        <v>6</v>
      </c>
      <c r="DQ124" s="19">
        <v>0</v>
      </c>
      <c r="DR124" s="19" t="s">
        <v>955</v>
      </c>
    </row>
    <row r="125" spans="1:122" s="19" customFormat="1" x14ac:dyDescent="0.2">
      <c r="A125" s="53">
        <v>0</v>
      </c>
      <c r="B125" s="53">
        <v>1</v>
      </c>
      <c r="C125" s="53">
        <f t="shared" si="45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46"/>
        <v>28</v>
      </c>
      <c r="AA125" s="25" t="s">
        <v>696</v>
      </c>
      <c r="AB125" s="21" t="s">
        <v>121</v>
      </c>
      <c r="AC125" s="21"/>
      <c r="AE125" s="90" t="s">
        <v>425</v>
      </c>
      <c r="AF125" s="82"/>
      <c r="CP125" s="19" t="str">
        <f t="shared" si="47"/>
        <v>Weider Noelle</v>
      </c>
      <c r="CR125" s="19">
        <f t="shared" si="48"/>
        <v>28</v>
      </c>
      <c r="CS125" s="19" t="str">
        <f t="shared" si="49"/>
        <v>D</v>
      </c>
      <c r="CT125" s="154">
        <v>5604</v>
      </c>
      <c r="CU125" s="125">
        <v>134</v>
      </c>
      <c r="CV125" s="33">
        <f t="shared" si="77"/>
        <v>7</v>
      </c>
      <c r="CW125" s="83" t="str">
        <f t="shared" si="78"/>
        <v>Kaufmännischer Mitarbeiter 4 / Gruppenchef 2</v>
      </c>
      <c r="CX125" s="125">
        <v>134</v>
      </c>
      <c r="CY125" s="33">
        <f t="shared" si="71"/>
        <v>7</v>
      </c>
      <c r="CZ125" s="83" t="str">
        <f t="shared" si="72"/>
        <v>Kaufmännischer Mitarbeiter 4 / Gruppenchef 2</v>
      </c>
      <c r="DA125" s="125">
        <v>134</v>
      </c>
      <c r="DB125" s="33">
        <f t="shared" si="75"/>
        <v>7</v>
      </c>
      <c r="DC125" s="83" t="str">
        <f t="shared" si="76"/>
        <v>Kaufmännischer Mitarbeiter 4 / Gruppenchef 2</v>
      </c>
      <c r="DD125" s="125">
        <v>134</v>
      </c>
      <c r="DE125" s="33">
        <f t="shared" si="79"/>
        <v>7</v>
      </c>
      <c r="DF125" s="83" t="str">
        <f t="shared" si="80"/>
        <v>Kaufmännischer Mitarbeiter 4 / Gruppenchef 2</v>
      </c>
      <c r="DG125" s="20"/>
      <c r="DH125" s="125">
        <v>134</v>
      </c>
      <c r="DI125" s="33">
        <f t="shared" si="73"/>
        <v>7</v>
      </c>
      <c r="DJ125" s="83" t="str">
        <f t="shared" si="74"/>
        <v>Kaufmännischer Mitarbeiter 4 / Gruppenchef 2</v>
      </c>
      <c r="DO125" s="19">
        <f t="shared" si="50"/>
        <v>5604</v>
      </c>
      <c r="DP125" s="153">
        <v>6</v>
      </c>
      <c r="DQ125" s="19">
        <v>0</v>
      </c>
      <c r="DR125" s="19" t="s">
        <v>955</v>
      </c>
    </row>
    <row r="126" spans="1:122" s="19" customFormat="1" ht="27" x14ac:dyDescent="0.2">
      <c r="A126" s="53">
        <v>0</v>
      </c>
      <c r="B126" s="53"/>
      <c r="C126" s="53">
        <f t="shared" si="45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119" t="s">
        <v>244</v>
      </c>
      <c r="T126" s="118">
        <v>1976</v>
      </c>
      <c r="U126" s="118" t="s">
        <v>243</v>
      </c>
      <c r="V126" s="21">
        <v>2002</v>
      </c>
      <c r="W126" s="25"/>
      <c r="X126" s="21"/>
      <c r="Y126" s="25" t="s">
        <v>327</v>
      </c>
      <c r="Z126" s="21">
        <f t="shared" si="46"/>
        <v>16</v>
      </c>
      <c r="AA126" s="25" t="s">
        <v>326</v>
      </c>
      <c r="AB126" s="21" t="s">
        <v>121</v>
      </c>
      <c r="AC126" s="21"/>
      <c r="AE126" s="90" t="s">
        <v>375</v>
      </c>
      <c r="AF126" s="82"/>
      <c r="CP126" s="19" t="str">
        <f t="shared" si="47"/>
        <v>Fischer Michel</v>
      </c>
      <c r="CR126" s="19">
        <f t="shared" si="48"/>
        <v>16</v>
      </c>
      <c r="CS126" s="19" t="str">
        <f t="shared" si="49"/>
        <v>D</v>
      </c>
      <c r="CT126" s="154">
        <v>8655</v>
      </c>
      <c r="CU126" s="125">
        <v>542</v>
      </c>
      <c r="CV126" s="33">
        <f t="shared" si="77"/>
        <v>7</v>
      </c>
      <c r="CW126" s="83" t="str">
        <f t="shared" si="78"/>
        <v>Technischer Sachbearbeiter 2</v>
      </c>
      <c r="CX126" s="125">
        <v>542</v>
      </c>
      <c r="CY126" s="33">
        <f t="shared" si="71"/>
        <v>7</v>
      </c>
      <c r="CZ126" s="83" t="str">
        <f t="shared" si="72"/>
        <v>Technischer Sachbearbeiter 2</v>
      </c>
      <c r="DA126" s="125">
        <v>542</v>
      </c>
      <c r="DB126" s="33">
        <f t="shared" si="75"/>
        <v>7</v>
      </c>
      <c r="DC126" s="83" t="str">
        <f t="shared" si="76"/>
        <v>Technischer Sachbearbeiter 2</v>
      </c>
      <c r="DD126" s="125">
        <v>541</v>
      </c>
      <c r="DE126" s="33">
        <f t="shared" si="79"/>
        <v>6</v>
      </c>
      <c r="DF126" s="83" t="str">
        <f t="shared" si="80"/>
        <v>Technischer Sachbearbeiter 1</v>
      </c>
      <c r="DG126" s="20"/>
      <c r="DH126" s="125">
        <v>351</v>
      </c>
      <c r="DI126" s="33">
        <f t="shared" si="73"/>
        <v>7</v>
      </c>
      <c r="DJ126" s="83" t="str">
        <f t="shared" si="74"/>
        <v>Marketing - / Product - Manager 1</v>
      </c>
      <c r="DO126" s="19">
        <f t="shared" si="50"/>
        <v>8655</v>
      </c>
      <c r="DP126" s="153">
        <v>6</v>
      </c>
      <c r="DQ126" s="19">
        <v>0</v>
      </c>
      <c r="DR126" s="19" t="s">
        <v>967</v>
      </c>
    </row>
    <row r="127" spans="1:122" s="19" customFormat="1" x14ac:dyDescent="0.2">
      <c r="A127" s="53">
        <v>0</v>
      </c>
      <c r="B127" s="53">
        <v>1</v>
      </c>
      <c r="C127" s="53">
        <f t="shared" si="45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1301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46"/>
        <v>42</v>
      </c>
      <c r="AA127" s="25" t="s">
        <v>584</v>
      </c>
      <c r="AB127" s="21" t="s">
        <v>142</v>
      </c>
      <c r="AC127" s="21"/>
      <c r="AE127" s="90" t="s">
        <v>585</v>
      </c>
      <c r="AF127" s="82"/>
      <c r="CP127" s="19" t="str">
        <f t="shared" si="47"/>
        <v>Willig Martine</v>
      </c>
      <c r="CR127" s="19">
        <f t="shared" si="48"/>
        <v>42</v>
      </c>
      <c r="CS127" s="19" t="str">
        <f t="shared" si="49"/>
        <v>E</v>
      </c>
      <c r="CT127" s="154">
        <v>5637</v>
      </c>
      <c r="CU127" s="125">
        <v>133</v>
      </c>
      <c r="CV127" s="33">
        <f t="shared" si="77"/>
        <v>6</v>
      </c>
      <c r="CW127" s="83" t="str">
        <f t="shared" si="78"/>
        <v>Kaufmännischer Mitarbeiter 3 / Gruppenchef 1</v>
      </c>
      <c r="CX127" s="125">
        <v>133</v>
      </c>
      <c r="CY127" s="33">
        <f t="shared" si="71"/>
        <v>6</v>
      </c>
      <c r="CZ127" s="83" t="str">
        <f t="shared" si="72"/>
        <v>Kaufmännischer Mitarbeiter 3 / Gruppenchef 1</v>
      </c>
      <c r="DA127" s="125">
        <v>133</v>
      </c>
      <c r="DB127" s="33">
        <f t="shared" si="75"/>
        <v>6</v>
      </c>
      <c r="DC127" s="83" t="str">
        <f t="shared" si="76"/>
        <v>Kaufmännischer Mitarbeiter 3 / Gruppenchef 1</v>
      </c>
      <c r="DD127" s="125">
        <v>133</v>
      </c>
      <c r="DE127" s="33">
        <f t="shared" si="79"/>
        <v>6</v>
      </c>
      <c r="DF127" s="83" t="str">
        <f t="shared" si="80"/>
        <v>Kaufmännischer Mitarbeiter 3 / Gruppenchef 1</v>
      </c>
      <c r="DG127" s="20"/>
      <c r="DH127" s="125">
        <v>133</v>
      </c>
      <c r="DI127" s="33">
        <f t="shared" si="73"/>
        <v>6</v>
      </c>
      <c r="DJ127" s="83" t="str">
        <f t="shared" si="74"/>
        <v>Kaufmännischer Mitarbeiter 3 / Gruppenchef 1</v>
      </c>
      <c r="DO127" s="19">
        <f t="shared" si="50"/>
        <v>5637</v>
      </c>
      <c r="DP127" s="153">
        <v>6</v>
      </c>
      <c r="DQ127" s="19">
        <v>0</v>
      </c>
      <c r="DR127" s="185" t="s">
        <v>973</v>
      </c>
    </row>
    <row r="128" spans="1:122" s="19" customFormat="1" x14ac:dyDescent="0.2">
      <c r="A128" s="53">
        <v>0</v>
      </c>
      <c r="B128" s="53">
        <v>1</v>
      </c>
      <c r="C128" s="53">
        <f t="shared" si="45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46"/>
        <v>33</v>
      </c>
      <c r="AA128" s="25" t="s">
        <v>156</v>
      </c>
      <c r="AB128" s="21" t="s">
        <v>142</v>
      </c>
      <c r="AC128" s="21"/>
      <c r="AE128" s="90" t="s">
        <v>457</v>
      </c>
      <c r="AF128" s="82"/>
      <c r="CP128" s="258" t="str">
        <f t="shared" si="47"/>
        <v>Boschung Brigitte</v>
      </c>
      <c r="CQ128" s="259"/>
      <c r="CR128" s="19">
        <f t="shared" si="48"/>
        <v>33</v>
      </c>
      <c r="CS128" s="19" t="str">
        <f t="shared" si="49"/>
        <v>E</v>
      </c>
      <c r="CT128" s="154">
        <v>7703</v>
      </c>
      <c r="CU128" s="125">
        <v>133</v>
      </c>
      <c r="CV128" s="33">
        <f t="shared" si="77"/>
        <v>6</v>
      </c>
      <c r="CW128" s="83" t="str">
        <f t="shared" si="78"/>
        <v>Kaufmännischer Mitarbeiter 3 / Gruppenchef 1</v>
      </c>
      <c r="CX128" s="125">
        <v>133</v>
      </c>
      <c r="CY128" s="33">
        <f>VLOOKUP($CX128,Funktionsbezeichnungen,3,0)</f>
        <v>6</v>
      </c>
      <c r="CZ128" s="83" t="str">
        <f>VLOOKUP($CX128,Funktionsbezeichnungen,2,0)</f>
        <v>Kaufmännischer Mitarbeiter 3 / Gruppenchef 1</v>
      </c>
      <c r="DA128" s="125">
        <v>112</v>
      </c>
      <c r="DB128" s="33">
        <f>VLOOKUP($DA128,Funktionsbezeichnungen,3,0)</f>
        <v>5</v>
      </c>
      <c r="DC128" s="83" t="str">
        <f>VLOOKUP($DA128,Funktionsbezeichnungen,2,0)</f>
        <v>Réceptionist / Telefonist / Service-Disponent 2</v>
      </c>
      <c r="DD128" s="125">
        <v>112</v>
      </c>
      <c r="DE128" s="33">
        <f>VLOOKUP($DD128,Funktionsbezeichnungen,3,0)</f>
        <v>5</v>
      </c>
      <c r="DF128" s="83" t="str">
        <f>VLOOKUP($DD128,Funktionsbezeichnungen,2,0)</f>
        <v>Réceptionist / Telefonist / Service-Disponent 2</v>
      </c>
      <c r="DG128" s="20"/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2</v>
      </c>
      <c r="DO128" s="19">
        <f t="shared" si="50"/>
        <v>7703</v>
      </c>
      <c r="DP128" s="153">
        <v>6</v>
      </c>
      <c r="DQ128" s="19">
        <v>0</v>
      </c>
      <c r="DR128" s="19" t="s">
        <v>953</v>
      </c>
    </row>
    <row r="129" spans="1:122" s="19" customFormat="1" x14ac:dyDescent="0.2">
      <c r="A129" s="53">
        <v>0</v>
      </c>
      <c r="B129" s="53">
        <v>1</v>
      </c>
      <c r="C129" s="53">
        <f t="shared" si="45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1167</v>
      </c>
      <c r="Q129" s="15">
        <v>125</v>
      </c>
      <c r="R129" s="42"/>
      <c r="S129" s="27" t="s">
        <v>1005</v>
      </c>
      <c r="T129" s="21">
        <v>1967</v>
      </c>
      <c r="U129" s="28" t="s">
        <v>151</v>
      </c>
      <c r="V129" s="21">
        <v>1987</v>
      </c>
      <c r="W129" s="25"/>
      <c r="X129" s="21"/>
      <c r="Y129" s="25"/>
      <c r="Z129" s="21">
        <f t="shared" si="46"/>
        <v>31</v>
      </c>
      <c r="AA129" s="25" t="s">
        <v>691</v>
      </c>
      <c r="AB129" s="21" t="s">
        <v>142</v>
      </c>
      <c r="AC129" s="21"/>
      <c r="AE129" s="90" t="s">
        <v>457</v>
      </c>
      <c r="AF129" s="82"/>
      <c r="CP129" s="19" t="str">
        <f t="shared" si="47"/>
        <v>Meier Jacqueline</v>
      </c>
      <c r="CR129" s="19">
        <f t="shared" si="48"/>
        <v>31</v>
      </c>
      <c r="CS129" s="19" t="str">
        <f t="shared" si="49"/>
        <v>E</v>
      </c>
      <c r="CT129" s="154">
        <v>7700</v>
      </c>
      <c r="CU129" s="125">
        <v>212</v>
      </c>
      <c r="CV129" s="33">
        <f t="shared" si="77"/>
        <v>5</v>
      </c>
      <c r="CW129" s="83" t="str">
        <f t="shared" si="78"/>
        <v>Buchhalter 2</v>
      </c>
      <c r="CX129" s="125">
        <v>212</v>
      </c>
      <c r="CY129" s="33">
        <f t="shared" si="71"/>
        <v>5</v>
      </c>
      <c r="CZ129" s="83" t="str">
        <f t="shared" si="72"/>
        <v>Buchhalter 2</v>
      </c>
      <c r="DA129" s="125">
        <v>212</v>
      </c>
      <c r="DB129" s="33">
        <f t="shared" si="75"/>
        <v>5</v>
      </c>
      <c r="DC129" s="83" t="str">
        <f t="shared" si="76"/>
        <v>Buchhalter 2</v>
      </c>
      <c r="DD129" s="125">
        <v>212</v>
      </c>
      <c r="DE129" s="33">
        <f t="shared" si="79"/>
        <v>5</v>
      </c>
      <c r="DF129" s="83" t="str">
        <f t="shared" si="80"/>
        <v>Buchhalter 2</v>
      </c>
      <c r="DG129" s="20"/>
      <c r="DH129" s="125">
        <v>212</v>
      </c>
      <c r="DI129" s="33">
        <f t="shared" si="73"/>
        <v>5</v>
      </c>
      <c r="DJ129" s="83" t="str">
        <f t="shared" si="74"/>
        <v>Buchhalter 2</v>
      </c>
      <c r="DO129" s="19">
        <f t="shared" si="50"/>
        <v>7700</v>
      </c>
      <c r="DP129" s="153">
        <v>6</v>
      </c>
      <c r="DQ129" s="19">
        <v>0</v>
      </c>
      <c r="DR129" s="19" t="s">
        <v>958</v>
      </c>
    </row>
    <row r="130" spans="1:122" s="19" customFormat="1" x14ac:dyDescent="0.2">
      <c r="A130" s="53">
        <v>0</v>
      </c>
      <c r="B130" s="53">
        <v>1</v>
      </c>
      <c r="C130" s="53">
        <f t="shared" si="45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510</v>
      </c>
      <c r="Q130" s="15">
        <v>126</v>
      </c>
      <c r="R130" s="42"/>
      <c r="S130" s="27" t="s">
        <v>278</v>
      </c>
      <c r="T130" s="21">
        <v>1985</v>
      </c>
      <c r="U130" s="28" t="s">
        <v>279</v>
      </c>
      <c r="V130" s="21">
        <v>2005</v>
      </c>
      <c r="W130" s="25"/>
      <c r="X130" s="21"/>
      <c r="Y130" s="25"/>
      <c r="Z130" s="21">
        <f t="shared" si="46"/>
        <v>13</v>
      </c>
      <c r="AA130" s="25" t="s">
        <v>691</v>
      </c>
      <c r="AB130" s="21" t="s">
        <v>142</v>
      </c>
      <c r="AC130" s="21"/>
      <c r="AE130" s="90" t="s">
        <v>457</v>
      </c>
      <c r="AF130" s="82"/>
      <c r="CP130" s="19" t="str">
        <f t="shared" si="47"/>
        <v>Oruk Makbule</v>
      </c>
      <c r="CR130" s="19">
        <f t="shared" si="48"/>
        <v>13</v>
      </c>
      <c r="CS130" s="19" t="str">
        <f t="shared" si="49"/>
        <v>E</v>
      </c>
      <c r="CT130" s="154">
        <v>6762</v>
      </c>
      <c r="CU130" s="125">
        <v>212</v>
      </c>
      <c r="CV130" s="33">
        <f t="shared" si="77"/>
        <v>5</v>
      </c>
      <c r="CW130" s="83" t="str">
        <f t="shared" si="78"/>
        <v>Buchhalter 2</v>
      </c>
      <c r="CX130" s="125">
        <v>212</v>
      </c>
      <c r="CY130" s="33">
        <f t="shared" si="71"/>
        <v>5</v>
      </c>
      <c r="CZ130" s="83" t="str">
        <f t="shared" si="72"/>
        <v>Buchhalter 2</v>
      </c>
      <c r="DA130" s="125">
        <v>212</v>
      </c>
      <c r="DB130" s="33">
        <f t="shared" si="75"/>
        <v>5</v>
      </c>
      <c r="DC130" s="83" t="str">
        <f t="shared" si="76"/>
        <v>Buchhalter 2</v>
      </c>
      <c r="DD130" s="125">
        <v>212</v>
      </c>
      <c r="DE130" s="33">
        <f t="shared" si="79"/>
        <v>5</v>
      </c>
      <c r="DF130" s="83" t="str">
        <f t="shared" si="80"/>
        <v>Buchhalter 2</v>
      </c>
      <c r="DG130" s="20"/>
      <c r="DH130" s="125">
        <v>212</v>
      </c>
      <c r="DI130" s="33">
        <f t="shared" si="73"/>
        <v>5</v>
      </c>
      <c r="DJ130" s="83" t="str">
        <f t="shared" si="74"/>
        <v>Buchhalter 2</v>
      </c>
      <c r="DO130" s="19">
        <f t="shared" si="50"/>
        <v>6762</v>
      </c>
      <c r="DP130" s="153">
        <v>6</v>
      </c>
      <c r="DQ130" s="19">
        <v>0</v>
      </c>
      <c r="DR130" s="19" t="s">
        <v>958</v>
      </c>
    </row>
    <row r="131" spans="1:122" s="19" customFormat="1" x14ac:dyDescent="0.2">
      <c r="A131" s="53">
        <v>0</v>
      </c>
      <c r="B131" s="53"/>
      <c r="C131" s="53">
        <f t="shared" si="45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511</v>
      </c>
      <c r="Q131" s="15">
        <v>127</v>
      </c>
      <c r="R131" s="245" t="s">
        <v>341</v>
      </c>
      <c r="S131" s="27" t="s">
        <v>159</v>
      </c>
      <c r="T131" s="21">
        <v>1959</v>
      </c>
      <c r="U131" s="28" t="s">
        <v>126</v>
      </c>
      <c r="V131" s="21">
        <v>1979</v>
      </c>
      <c r="W131" s="25"/>
      <c r="X131" s="21"/>
      <c r="Y131" s="25" t="s">
        <v>340</v>
      </c>
      <c r="Z131" s="21">
        <f t="shared" si="46"/>
        <v>39</v>
      </c>
      <c r="AA131" s="25" t="s">
        <v>160</v>
      </c>
      <c r="AB131" s="21" t="s">
        <v>105</v>
      </c>
      <c r="AC131" s="21"/>
      <c r="AE131" s="90" t="s">
        <v>426</v>
      </c>
      <c r="AF131" s="82"/>
      <c r="CP131" s="19" t="str">
        <f t="shared" si="47"/>
        <v>Steg Günther</v>
      </c>
      <c r="CR131" s="19">
        <f t="shared" si="48"/>
        <v>39</v>
      </c>
      <c r="CS131" s="19" t="str">
        <f t="shared" si="49"/>
        <v>C</v>
      </c>
      <c r="CT131" s="154">
        <v>4226</v>
      </c>
      <c r="CU131" s="125">
        <v>413</v>
      </c>
      <c r="CV131" s="33">
        <f t="shared" si="77"/>
        <v>8</v>
      </c>
      <c r="CW131" s="83" t="str">
        <f t="shared" si="78"/>
        <v>Senior System-Controller</v>
      </c>
      <c r="CX131" s="125">
        <v>413</v>
      </c>
      <c r="CY131" s="33">
        <f t="shared" si="71"/>
        <v>8</v>
      </c>
      <c r="CZ131" s="83" t="str">
        <f t="shared" si="72"/>
        <v>Senior System-Controller</v>
      </c>
      <c r="DA131" s="125">
        <v>413</v>
      </c>
      <c r="DB131" s="33">
        <f t="shared" si="75"/>
        <v>8</v>
      </c>
      <c r="DC131" s="83" t="str">
        <f t="shared" si="76"/>
        <v>Senior System-Controller</v>
      </c>
      <c r="DD131" s="125">
        <v>413</v>
      </c>
      <c r="DE131" s="33">
        <f t="shared" si="79"/>
        <v>8</v>
      </c>
      <c r="DF131" s="83" t="str">
        <f t="shared" si="80"/>
        <v>Senior System-Controller</v>
      </c>
      <c r="DG131" s="20"/>
      <c r="DH131" s="125">
        <v>413</v>
      </c>
      <c r="DI131" s="33">
        <f t="shared" si="73"/>
        <v>8</v>
      </c>
      <c r="DJ131" s="83" t="str">
        <f t="shared" si="74"/>
        <v>Senior System-Controller</v>
      </c>
      <c r="DO131" s="19">
        <f t="shared" si="50"/>
        <v>4226</v>
      </c>
      <c r="DP131" s="153">
        <v>6</v>
      </c>
      <c r="DQ131" s="19">
        <v>0</v>
      </c>
      <c r="DR131" s="19" t="s">
        <v>961</v>
      </c>
    </row>
    <row r="132" spans="1:122" s="19" customFormat="1" ht="27" x14ac:dyDescent="0.2">
      <c r="A132" s="53">
        <v>0</v>
      </c>
      <c r="B132" s="53"/>
      <c r="C132" s="53">
        <f t="shared" si="45"/>
        <v>1</v>
      </c>
      <c r="D132" s="55"/>
      <c r="E132" s="55"/>
      <c r="F132" s="55"/>
      <c r="G132" s="53">
        <v>1</v>
      </c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533</v>
      </c>
      <c r="Q132" s="15">
        <v>128</v>
      </c>
      <c r="R132" s="42"/>
      <c r="S132" s="20" t="s">
        <v>532</v>
      </c>
      <c r="T132" s="21">
        <v>1966</v>
      </c>
      <c r="U132" s="28" t="s">
        <v>534</v>
      </c>
      <c r="V132" s="21">
        <v>1992</v>
      </c>
      <c r="W132" s="25" t="s">
        <v>535</v>
      </c>
      <c r="X132" s="21">
        <v>1995</v>
      </c>
      <c r="Y132" s="28" t="s">
        <v>211</v>
      </c>
      <c r="Z132" s="118">
        <f t="shared" si="46"/>
        <v>26</v>
      </c>
      <c r="AA132" s="25" t="s">
        <v>692</v>
      </c>
      <c r="AB132" s="21" t="s">
        <v>105</v>
      </c>
      <c r="AC132" s="21"/>
      <c r="AE132" s="90" t="s">
        <v>537</v>
      </c>
      <c r="AF132" s="82"/>
      <c r="CP132" s="19" t="str">
        <f t="shared" si="47"/>
        <v>Grimm Stephan</v>
      </c>
      <c r="CR132" s="19">
        <f t="shared" si="48"/>
        <v>26</v>
      </c>
      <c r="CS132" s="19" t="str">
        <f t="shared" si="49"/>
        <v>C</v>
      </c>
      <c r="CT132" s="154">
        <v>3203</v>
      </c>
      <c r="CU132" s="125">
        <v>443</v>
      </c>
      <c r="CV132" s="33">
        <f t="shared" si="77"/>
        <v>9</v>
      </c>
      <c r="CW132" s="83" t="str">
        <f t="shared" si="78"/>
        <v>System-Spezialist 3</v>
      </c>
      <c r="CX132" s="125">
        <v>443</v>
      </c>
      <c r="CY132" s="33">
        <f t="shared" si="71"/>
        <v>9</v>
      </c>
      <c r="CZ132" s="83" t="str">
        <f t="shared" si="72"/>
        <v>System-Spezialist 3</v>
      </c>
      <c r="DA132" s="125">
        <v>443</v>
      </c>
      <c r="DB132" s="33">
        <f t="shared" si="75"/>
        <v>9</v>
      </c>
      <c r="DC132" s="83" t="str">
        <f t="shared" si="76"/>
        <v>System-Spezialist 3</v>
      </c>
      <c r="DD132" s="125">
        <v>443</v>
      </c>
      <c r="DE132" s="33">
        <f t="shared" si="79"/>
        <v>9</v>
      </c>
      <c r="DF132" s="83" t="str">
        <f t="shared" si="80"/>
        <v>System-Spezialist 3</v>
      </c>
      <c r="DG132" s="20"/>
      <c r="DH132" s="125">
        <v>413</v>
      </c>
      <c r="DI132" s="33">
        <f t="shared" si="73"/>
        <v>8</v>
      </c>
      <c r="DJ132" s="83" t="str">
        <f t="shared" si="74"/>
        <v>Senior System-Controller</v>
      </c>
      <c r="DO132" s="19">
        <f t="shared" si="50"/>
        <v>3203</v>
      </c>
      <c r="DP132" s="153">
        <v>3</v>
      </c>
      <c r="DQ132" s="19">
        <v>0</v>
      </c>
      <c r="DR132" s="19" t="s">
        <v>962</v>
      </c>
    </row>
    <row r="133" spans="1:122" s="19" customFormat="1" x14ac:dyDescent="0.2">
      <c r="A133" s="53">
        <v>0</v>
      </c>
      <c r="B133" s="53"/>
      <c r="C133" s="53">
        <f t="shared" si="45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512</v>
      </c>
      <c r="Q133" s="15">
        <v>129</v>
      </c>
      <c r="R133" s="42"/>
      <c r="S133" s="27" t="s">
        <v>204</v>
      </c>
      <c r="T133" s="21">
        <v>1978</v>
      </c>
      <c r="U133" s="28" t="s">
        <v>277</v>
      </c>
      <c r="V133" s="21">
        <v>1999</v>
      </c>
      <c r="W133" s="25"/>
      <c r="X133" s="21"/>
      <c r="Y133" s="25" t="s">
        <v>316</v>
      </c>
      <c r="Z133" s="21">
        <f t="shared" si="46"/>
        <v>19</v>
      </c>
      <c r="AA133" s="25" t="s">
        <v>205</v>
      </c>
      <c r="AB133" s="21" t="s">
        <v>121</v>
      </c>
      <c r="AC133" s="21"/>
      <c r="AE133" s="90" t="s">
        <v>427</v>
      </c>
      <c r="AF133" s="82"/>
      <c r="CP133" s="19" t="str">
        <f t="shared" si="47"/>
        <v>Hänni Alexander</v>
      </c>
      <c r="CR133" s="19">
        <f t="shared" si="48"/>
        <v>19</v>
      </c>
      <c r="CS133" s="19" t="str">
        <f t="shared" si="49"/>
        <v>D</v>
      </c>
      <c r="CT133" s="154">
        <v>6755</v>
      </c>
      <c r="CU133" s="125">
        <v>423</v>
      </c>
      <c r="CV133" s="33">
        <f t="shared" si="77"/>
        <v>7</v>
      </c>
      <c r="CW133" s="83" t="str">
        <f t="shared" si="78"/>
        <v>IC-Berater / -Techniker 3 / LAN-Supporter</v>
      </c>
      <c r="CX133" s="125">
        <v>423</v>
      </c>
      <c r="CY133" s="33">
        <f t="shared" si="71"/>
        <v>7</v>
      </c>
      <c r="CZ133" s="83" t="str">
        <f t="shared" si="72"/>
        <v>IC-Berater / -Techniker 3 / LAN-Supporter</v>
      </c>
      <c r="DA133" s="125">
        <v>423</v>
      </c>
      <c r="DB133" s="33">
        <f t="shared" si="75"/>
        <v>7</v>
      </c>
      <c r="DC133" s="83" t="str">
        <f t="shared" si="76"/>
        <v>IC-Berater / -Techniker 3 / LAN-Supporter</v>
      </c>
      <c r="DD133" s="125">
        <v>422</v>
      </c>
      <c r="DE133" s="33">
        <f t="shared" si="79"/>
        <v>6</v>
      </c>
      <c r="DF133" s="83" t="str">
        <f t="shared" si="80"/>
        <v>IC-Berater / -Techniker 2 / LAN-Grundstufe</v>
      </c>
      <c r="DG133" s="20"/>
      <c r="DH133" s="125">
        <v>422</v>
      </c>
      <c r="DI133" s="33">
        <f t="shared" si="73"/>
        <v>6</v>
      </c>
      <c r="DJ133" s="83" t="str">
        <f t="shared" si="74"/>
        <v>IC-Berater / -Techniker 2 / LAN-Grundstufe</v>
      </c>
      <c r="DO133" s="19">
        <f t="shared" si="50"/>
        <v>6755</v>
      </c>
      <c r="DP133" s="153">
        <v>6</v>
      </c>
      <c r="DQ133" s="19">
        <v>0</v>
      </c>
      <c r="DR133" s="19" t="s">
        <v>960</v>
      </c>
    </row>
    <row r="134" spans="1:122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 t="s">
        <v>344</v>
      </c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P134" s="19" t="str">
        <f t="shared" si="47"/>
        <v>Eichenberger Sylvia</v>
      </c>
      <c r="CR134" s="19">
        <f t="shared" si="48"/>
        <v>34</v>
      </c>
      <c r="CS134" s="19" t="str">
        <f t="shared" si="49"/>
        <v>D</v>
      </c>
      <c r="CT134" s="154">
        <v>5626</v>
      </c>
      <c r="CU134" s="125">
        <v>134</v>
      </c>
      <c r="CV134" s="33">
        <f t="shared" si="77"/>
        <v>7</v>
      </c>
      <c r="CW134" s="83" t="str">
        <f t="shared" si="78"/>
        <v>Kaufmännischer Mitarbeiter 4 / Gruppenchef 2</v>
      </c>
      <c r="CX134" s="125">
        <v>134</v>
      </c>
      <c r="CY134" s="33">
        <f t="shared" si="71"/>
        <v>7</v>
      </c>
      <c r="CZ134" s="83" t="str">
        <f t="shared" si="72"/>
        <v>Kaufmännischer Mitarbeiter 4 / Gruppenchef 2</v>
      </c>
      <c r="DA134" s="125">
        <v>134</v>
      </c>
      <c r="DB134" s="33">
        <f t="shared" ref="DB134:DB143" si="81">VLOOKUP($DA134,Funktionsbezeichnungen,3,0)</f>
        <v>7</v>
      </c>
      <c r="DC134" s="83" t="str">
        <f t="shared" ref="DC134:DC143" si="82">VLOOKUP($DA134,Funktionsbezeichnungen,2,0)</f>
        <v>Kaufmännischer Mitarbeiter 4 / Gruppenchef 2</v>
      </c>
      <c r="DD134" s="125">
        <v>134</v>
      </c>
      <c r="DE134" s="33">
        <f t="shared" ref="DE134:DE143" si="83">VLOOKUP($DD134,Funktionsbezeichnungen,3,0)</f>
        <v>7</v>
      </c>
      <c r="DF134" s="83" t="str">
        <f t="shared" ref="DF134:DF143" si="84">VLOOKUP($DD134,Funktionsbezeichnungen,2,0)</f>
        <v>Kaufmännischer Mitarbeiter 4 / Gruppenchef 2</v>
      </c>
      <c r="DG134" s="20"/>
      <c r="DH134" s="125">
        <v>134</v>
      </c>
      <c r="DI134" s="33">
        <f t="shared" ref="DI134:DI143" si="85">VLOOKUP($DH134,Funktionsbezeichnungen,3,0)</f>
        <v>7</v>
      </c>
      <c r="DJ134" s="83" t="str">
        <f t="shared" ref="DJ134:DJ143" si="86">VLOOKUP($DH134,Funktionsbezeichnungen,2,0)</f>
        <v>Kaufmännischer Mitarbeiter 4 / Gruppenchef 2</v>
      </c>
      <c r="DO134" s="19">
        <f t="shared" si="50"/>
        <v>5626</v>
      </c>
      <c r="DP134" s="153">
        <v>6</v>
      </c>
      <c r="DQ134" s="19">
        <v>0</v>
      </c>
      <c r="DR134" s="19" t="s">
        <v>955</v>
      </c>
    </row>
    <row r="135" spans="1:122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505</v>
      </c>
      <c r="Q135" s="15">
        <v>131</v>
      </c>
      <c r="R135" s="245"/>
      <c r="S135" s="27" t="s">
        <v>396</v>
      </c>
      <c r="T135" s="21">
        <v>1965</v>
      </c>
      <c r="U135" s="28" t="s">
        <v>397</v>
      </c>
      <c r="V135" s="21">
        <v>1985</v>
      </c>
      <c r="W135" s="25"/>
      <c r="X135" s="21"/>
      <c r="Y135" s="25"/>
      <c r="Z135" s="21">
        <f>$AD$3-V135</f>
        <v>33</v>
      </c>
      <c r="AA135" s="25" t="s">
        <v>339</v>
      </c>
      <c r="AB135" s="21" t="s">
        <v>121</v>
      </c>
      <c r="AC135" s="21"/>
      <c r="AE135" s="90" t="s">
        <v>425</v>
      </c>
      <c r="AF135" s="82"/>
      <c r="CP135" s="19" t="str">
        <f t="shared" si="47"/>
        <v>Ehret-Kreutz Elke</v>
      </c>
      <c r="CR135" s="19">
        <f t="shared" si="48"/>
        <v>33</v>
      </c>
      <c r="CS135" s="19" t="str">
        <f t="shared" si="49"/>
        <v>D</v>
      </c>
      <c r="CT135" s="154">
        <v>5633</v>
      </c>
      <c r="CU135" s="125">
        <v>134</v>
      </c>
      <c r="CV135" s="33">
        <f t="shared" si="77"/>
        <v>7</v>
      </c>
      <c r="CW135" s="83" t="str">
        <f t="shared" si="78"/>
        <v>Kaufmännischer Mitarbeiter 4 / Gruppenchef 2</v>
      </c>
      <c r="CX135" s="125">
        <v>134</v>
      </c>
      <c r="CY135" s="33">
        <f>VLOOKUP($CX135,Funktionsbezeichnungen,3,0)</f>
        <v>7</v>
      </c>
      <c r="CZ135" s="83" t="str">
        <f>VLOOKUP($CX135,Funktionsbezeichnungen,2,0)</f>
        <v>Kaufmännischer Mitarbeiter 4 / Gruppenchef 2</v>
      </c>
      <c r="DA135" s="125">
        <v>134</v>
      </c>
      <c r="DB135" s="33">
        <f>VLOOKUP($DA135,Funktionsbezeichnungen,3,0)</f>
        <v>7</v>
      </c>
      <c r="DC135" s="83" t="str">
        <f>VLOOKUP($DA135,Funktionsbezeichnungen,2,0)</f>
        <v>Kaufmännischer Mitarbeiter 4 / Gruppenchef 2</v>
      </c>
      <c r="DD135" s="125">
        <v>134</v>
      </c>
      <c r="DE135" s="33">
        <f>VLOOKUP($DD135,Funktionsbezeichnungen,3,0)</f>
        <v>7</v>
      </c>
      <c r="DF135" s="83" t="str">
        <f>VLOOKUP($DD135,Funktionsbezeichnungen,2,0)</f>
        <v>Kaufmännischer Mitarbeiter 4 / Gruppenchef 2</v>
      </c>
      <c r="DG135" s="20"/>
      <c r="DH135" s="125">
        <v>134</v>
      </c>
      <c r="DI135" s="33">
        <f>VLOOKUP($DH135,Funktionsbezeichnungen,3,0)</f>
        <v>7</v>
      </c>
      <c r="DJ135" s="83" t="str">
        <f>VLOOKUP($DH135,Funktionsbezeichnungen,2,0)</f>
        <v>Kaufmännischer Mitarbeiter 4 / Gruppenchef 2</v>
      </c>
      <c r="DO135" s="19">
        <f t="shared" si="50"/>
        <v>5633</v>
      </c>
      <c r="DP135" s="153">
        <v>6</v>
      </c>
      <c r="DQ135" s="19">
        <v>0</v>
      </c>
      <c r="DR135" s="19" t="s">
        <v>955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357</v>
      </c>
      <c r="P136" s="15" t="s">
        <v>513</v>
      </c>
      <c r="Q136" s="15">
        <v>132</v>
      </c>
      <c r="R136" s="245"/>
      <c r="S136" s="27" t="s">
        <v>272</v>
      </c>
      <c r="T136" s="21">
        <v>1967</v>
      </c>
      <c r="U136" s="28" t="s">
        <v>274</v>
      </c>
      <c r="V136" s="21">
        <v>1986</v>
      </c>
      <c r="W136" s="25" t="s">
        <v>1220</v>
      </c>
      <c r="X136" s="21">
        <v>2016</v>
      </c>
      <c r="Y136" s="25"/>
      <c r="Z136" s="21">
        <f>$AD$3-V136</f>
        <v>32</v>
      </c>
      <c r="AA136" s="25" t="s">
        <v>693</v>
      </c>
      <c r="AB136" s="21" t="s">
        <v>121</v>
      </c>
      <c r="AC136" s="21"/>
      <c r="AE136" s="90" t="s">
        <v>454</v>
      </c>
      <c r="AF136" s="82"/>
      <c r="CP136" s="19" t="str">
        <f t="shared" si="47"/>
        <v>Gerber Beatrice</v>
      </c>
      <c r="CR136" s="19">
        <f t="shared" si="48"/>
        <v>32</v>
      </c>
      <c r="CS136" s="19" t="str">
        <f t="shared" si="49"/>
        <v>D</v>
      </c>
      <c r="CT136" s="154">
        <v>4289</v>
      </c>
      <c r="CU136" s="125">
        <v>141</v>
      </c>
      <c r="CV136" s="33">
        <f t="shared" si="77"/>
        <v>8</v>
      </c>
      <c r="CW136" s="83" t="str">
        <f t="shared" si="78"/>
        <v>Kaufmännischer Fachspezialist 1</v>
      </c>
      <c r="CX136" s="125">
        <v>141</v>
      </c>
      <c r="CY136" s="33">
        <f t="shared" si="71"/>
        <v>8</v>
      </c>
      <c r="CZ136" s="83" t="str">
        <f t="shared" si="72"/>
        <v>Kaufmännischer Fachspezialist 1</v>
      </c>
      <c r="DA136" s="125">
        <v>141</v>
      </c>
      <c r="DB136" s="33">
        <f t="shared" si="81"/>
        <v>8</v>
      </c>
      <c r="DC136" s="83" t="str">
        <f t="shared" si="82"/>
        <v>Kaufmännischer Fachspezialist 1</v>
      </c>
      <c r="DD136" s="125">
        <v>141</v>
      </c>
      <c r="DE136" s="33">
        <f t="shared" si="83"/>
        <v>8</v>
      </c>
      <c r="DF136" s="83" t="str">
        <f t="shared" si="84"/>
        <v>Kaufmännischer Fachspezialist 1</v>
      </c>
      <c r="DG136" s="20"/>
      <c r="DH136" s="125">
        <v>141</v>
      </c>
      <c r="DI136" s="33">
        <f t="shared" si="85"/>
        <v>8</v>
      </c>
      <c r="DJ136" s="83" t="str">
        <f t="shared" si="86"/>
        <v>Kaufmännischer Fachspezialist 1</v>
      </c>
      <c r="DO136" s="19">
        <f t="shared" si="50"/>
        <v>4289</v>
      </c>
      <c r="DP136" s="153">
        <v>6</v>
      </c>
      <c r="DQ136" s="19">
        <v>0</v>
      </c>
      <c r="DR136" s="19" t="s">
        <v>956</v>
      </c>
    </row>
    <row r="137" spans="1:122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154">
        <v>5605</v>
      </c>
      <c r="CU137" s="125">
        <v>132</v>
      </c>
      <c r="CV137" s="33">
        <f>VLOOKUP($CU137,Funktionsbezeichnungen,3,0)</f>
        <v>5</v>
      </c>
      <c r="CW137" s="83" t="str">
        <f>VLOOKUP($CU137,Funktionsbezeichnungen,2,0)</f>
        <v>Kaufmännischer Mitarbeiter 2</v>
      </c>
      <c r="CX137" s="125">
        <v>132</v>
      </c>
      <c r="CY137" s="33">
        <f>VLOOKUP($CX137,Funktionsbezeichnungen,3,0)</f>
        <v>5</v>
      </c>
      <c r="CZ137" s="83" t="str">
        <f>VLOOKUP($CX137,Funktionsbezeichnungen,2,0)</f>
        <v>Kaufmännischer Mitarbeiter 2</v>
      </c>
      <c r="DA137" s="125">
        <v>132</v>
      </c>
      <c r="DB137" s="33">
        <f>VLOOKUP($DA137,Funktionsbezeichnungen,3,0)</f>
        <v>5</v>
      </c>
      <c r="DC137" s="83" t="str">
        <f>VLOOKUP($DA137,Funktionsbezeichnungen,2,0)</f>
        <v>Kaufmännischer Mitarbeiter 2</v>
      </c>
      <c r="DD137" s="125">
        <v>132</v>
      </c>
      <c r="DE137" s="33">
        <f>VLOOKUP($DD137,Funktionsbezeichnungen,3,0)</f>
        <v>5</v>
      </c>
      <c r="DF137" s="83" t="str">
        <f>VLOOKUP($DD137,Funktionsbezeichnungen,2,0)</f>
        <v>Kaufmännischer Mitarbeiter 2</v>
      </c>
      <c r="DG137" s="20"/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2</v>
      </c>
      <c r="DO137" s="19">
        <f>+CT137</f>
        <v>5605</v>
      </c>
      <c r="DP137" s="153">
        <v>7</v>
      </c>
      <c r="DQ137" s="19">
        <v>0</v>
      </c>
      <c r="DR137" s="19" t="s">
        <v>955</v>
      </c>
    </row>
    <row r="138" spans="1:122" s="19" customFormat="1" x14ac:dyDescent="0.2">
      <c r="A138" s="53">
        <v>0</v>
      </c>
      <c r="B138" s="53">
        <v>1</v>
      </c>
      <c r="C138" s="53">
        <f t="shared" ref="C138:C154" si="87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46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P138" s="192" t="str">
        <f t="shared" si="47"/>
        <v>Halbeisen Gisela</v>
      </c>
      <c r="CQ138" s="192"/>
      <c r="CR138" s="192">
        <f t="shared" si="48"/>
        <v>35</v>
      </c>
      <c r="CS138" s="192" t="str">
        <f t="shared" si="49"/>
        <v>E</v>
      </c>
      <c r="CT138" s="222">
        <v>7710</v>
      </c>
      <c r="CU138" s="125">
        <v>112</v>
      </c>
      <c r="CV138" s="33">
        <f t="shared" si="77"/>
        <v>5</v>
      </c>
      <c r="CW138" s="83" t="str">
        <f t="shared" si="78"/>
        <v>Réceptionist / Telefonist / Service-Disponent 2</v>
      </c>
      <c r="CX138" s="125">
        <v>112</v>
      </c>
      <c r="CY138" s="33">
        <f t="shared" ref="CY138:CY143" si="88">VLOOKUP($CX138,Funktionsbezeichnungen,3,0)</f>
        <v>5</v>
      </c>
      <c r="CZ138" s="83" t="str">
        <f t="shared" ref="CZ138:CZ143" si="89">VLOOKUP($CX138,Funktionsbezeichnungen,2,0)</f>
        <v>Réceptionist / Telefonist / Service-Disponent 2</v>
      </c>
      <c r="DA138" s="125">
        <v>112</v>
      </c>
      <c r="DB138" s="33">
        <f t="shared" si="81"/>
        <v>5</v>
      </c>
      <c r="DC138" s="83" t="str">
        <f t="shared" si="82"/>
        <v>Réceptionist / Telefonist / Service-Disponent 2</v>
      </c>
      <c r="DD138" s="125">
        <v>112</v>
      </c>
      <c r="DE138" s="33">
        <f t="shared" si="83"/>
        <v>5</v>
      </c>
      <c r="DF138" s="83" t="str">
        <f t="shared" si="84"/>
        <v>Réceptionist / Telefonist / Service-Disponent 2</v>
      </c>
      <c r="DG138" s="20"/>
      <c r="DH138" s="125">
        <v>112</v>
      </c>
      <c r="DI138" s="33">
        <f t="shared" si="85"/>
        <v>5</v>
      </c>
      <c r="DJ138" s="83" t="str">
        <f t="shared" si="86"/>
        <v>Réceptionist / Telefonist / Service-Disponent 2</v>
      </c>
      <c r="DO138" s="19">
        <f t="shared" si="50"/>
        <v>7710</v>
      </c>
      <c r="DP138" s="153">
        <v>6</v>
      </c>
      <c r="DQ138" s="19">
        <v>0</v>
      </c>
      <c r="DR138" s="19" t="s">
        <v>953</v>
      </c>
    </row>
    <row r="139" spans="1:122" s="19" customFormat="1" x14ac:dyDescent="0.2">
      <c r="A139" s="53">
        <v>0</v>
      </c>
      <c r="B139" s="53">
        <v>1</v>
      </c>
      <c r="C139" s="53">
        <f t="shared" si="87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90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P139" s="19" t="str">
        <f t="shared" si="47"/>
        <v>Wirtz Christine</v>
      </c>
      <c r="CR139" s="19">
        <f t="shared" ref="CR139" si="91">+Z139</f>
        <v>31</v>
      </c>
      <c r="CS139" s="19" t="str">
        <f t="shared" ref="CS139" si="92">+AB139</f>
        <v>E</v>
      </c>
      <c r="CT139" s="154">
        <v>5627</v>
      </c>
      <c r="CU139" s="125">
        <v>112</v>
      </c>
      <c r="CV139" s="33">
        <f t="shared" si="77"/>
        <v>5</v>
      </c>
      <c r="CW139" s="83" t="str">
        <f t="shared" si="78"/>
        <v>Réceptionist / Telefonist / Service-Disponent 2</v>
      </c>
      <c r="CX139" s="125">
        <v>112</v>
      </c>
      <c r="CY139" s="33">
        <f t="shared" si="88"/>
        <v>5</v>
      </c>
      <c r="CZ139" s="83" t="str">
        <f t="shared" si="89"/>
        <v>Réceptionist / Telefonist / Service-Disponent 2</v>
      </c>
      <c r="DA139" s="125">
        <v>112</v>
      </c>
      <c r="DB139" s="33">
        <f t="shared" si="81"/>
        <v>5</v>
      </c>
      <c r="DC139" s="83" t="str">
        <f t="shared" si="82"/>
        <v>Réceptionist / Telefonist / Service-Disponent 2</v>
      </c>
      <c r="DD139" s="125">
        <v>112</v>
      </c>
      <c r="DE139" s="33">
        <f t="shared" si="83"/>
        <v>5</v>
      </c>
      <c r="DF139" s="83" t="str">
        <f t="shared" si="84"/>
        <v>Réceptionist / Telefonist / Service-Disponent 2</v>
      </c>
      <c r="DG139" s="20"/>
      <c r="DH139" s="125">
        <v>112</v>
      </c>
      <c r="DI139" s="33">
        <f t="shared" si="85"/>
        <v>5</v>
      </c>
      <c r="DJ139" s="83" t="str">
        <f t="shared" si="86"/>
        <v>Réceptionist / Telefonist / Service-Disponent 2</v>
      </c>
      <c r="DO139" s="19">
        <f t="shared" si="50"/>
        <v>5627</v>
      </c>
      <c r="DP139" s="153">
        <v>6</v>
      </c>
      <c r="DQ139" s="19">
        <v>0</v>
      </c>
      <c r="DR139" s="19" t="s">
        <v>953</v>
      </c>
    </row>
    <row r="140" spans="1:122" s="19" customFormat="1" x14ac:dyDescent="0.2">
      <c r="A140" s="53">
        <v>0</v>
      </c>
      <c r="B140" s="53">
        <v>1</v>
      </c>
      <c r="C140" s="53">
        <f t="shared" si="87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P140" s="192" t="str">
        <f t="shared" si="47"/>
        <v>Lazar Sonja</v>
      </c>
      <c r="CQ140" s="192"/>
      <c r="CR140" s="19">
        <f>+Z140</f>
        <v>6</v>
      </c>
      <c r="CS140" s="19" t="str">
        <f>+AB140</f>
        <v>E</v>
      </c>
      <c r="CT140" s="222">
        <v>6767</v>
      </c>
      <c r="CU140" s="125">
        <v>132</v>
      </c>
      <c r="CV140" s="33">
        <f t="shared" si="77"/>
        <v>5</v>
      </c>
      <c r="CW140" s="83" t="str">
        <f t="shared" si="78"/>
        <v>Kaufmännischer Mitarbeiter 2</v>
      </c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125"/>
      <c r="DI140" s="33"/>
      <c r="DJ140" s="83"/>
      <c r="DO140" s="19">
        <f t="shared" si="50"/>
        <v>6767</v>
      </c>
      <c r="DP140" s="153">
        <v>6</v>
      </c>
      <c r="DQ140" s="19">
        <v>0</v>
      </c>
      <c r="DR140" s="19" t="s">
        <v>955</v>
      </c>
    </row>
    <row r="141" spans="1:122" s="19" customFormat="1" x14ac:dyDescent="0.2">
      <c r="A141" s="53">
        <v>0</v>
      </c>
      <c r="B141" s="53">
        <v>1</v>
      </c>
      <c r="C141" s="53">
        <f t="shared" si="87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P141" s="19" t="str">
        <f t="shared" si="47"/>
        <v>Eilers Brigitte</v>
      </c>
      <c r="CR141" s="19">
        <f>+Z141</f>
        <v>38</v>
      </c>
      <c r="CS141" s="19" t="str">
        <f>+AB141</f>
        <v>E</v>
      </c>
      <c r="CT141" s="154">
        <v>6740</v>
      </c>
      <c r="CU141" s="125">
        <v>133</v>
      </c>
      <c r="CV141" s="33">
        <f t="shared" si="77"/>
        <v>6</v>
      </c>
      <c r="CW141" s="83" t="str">
        <f t="shared" si="78"/>
        <v>Kaufmännischer Mitarbeiter 3 / Gruppenchef 1</v>
      </c>
      <c r="CX141" s="125">
        <v>133</v>
      </c>
      <c r="CY141" s="33">
        <f t="shared" si="88"/>
        <v>6</v>
      </c>
      <c r="CZ141" s="83" t="str">
        <f t="shared" si="89"/>
        <v>Kaufmännischer Mitarbeiter 3 / Gruppenchef 1</v>
      </c>
      <c r="DA141" s="125">
        <v>133</v>
      </c>
      <c r="DB141" s="33">
        <f t="shared" si="81"/>
        <v>6</v>
      </c>
      <c r="DC141" s="83" t="str">
        <f t="shared" si="82"/>
        <v>Kaufmännischer Mitarbeiter 3 / Gruppenchef 1</v>
      </c>
      <c r="DD141" s="125">
        <v>133</v>
      </c>
      <c r="DE141" s="33">
        <f t="shared" si="83"/>
        <v>6</v>
      </c>
      <c r="DF141" s="83" t="str">
        <f t="shared" si="84"/>
        <v>Kaufmännischer Mitarbeiter 3 / Gruppenchef 1</v>
      </c>
      <c r="DG141" s="20"/>
      <c r="DH141" s="125">
        <v>133</v>
      </c>
      <c r="DI141" s="33">
        <f t="shared" si="85"/>
        <v>6</v>
      </c>
      <c r="DJ141" s="83" t="str">
        <f t="shared" si="86"/>
        <v>Kaufmännischer Mitarbeiter 3 / Gruppenchef 1</v>
      </c>
      <c r="DO141" s="19">
        <f t="shared" si="50"/>
        <v>6740</v>
      </c>
      <c r="DP141" s="153">
        <v>6</v>
      </c>
      <c r="DQ141" s="19">
        <v>0</v>
      </c>
      <c r="DR141" s="185" t="s">
        <v>977</v>
      </c>
    </row>
    <row r="142" spans="1:122" s="19" customFormat="1" x14ac:dyDescent="0.2">
      <c r="A142" s="53">
        <v>0</v>
      </c>
      <c r="B142" s="53">
        <v>1</v>
      </c>
      <c r="C142" s="53">
        <f t="shared" si="87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P142" s="19" t="str">
        <f t="shared" ref="CP142:CP154" si="93">+S142</f>
        <v>Barth Sandra</v>
      </c>
      <c r="CR142" s="19">
        <f>+Z142</f>
        <v>30</v>
      </c>
      <c r="CS142" s="19" t="str">
        <f>+AB142</f>
        <v>E</v>
      </c>
      <c r="CT142" s="154">
        <v>7701</v>
      </c>
      <c r="CU142" s="125">
        <v>132</v>
      </c>
      <c r="CV142" s="33">
        <f t="shared" si="77"/>
        <v>5</v>
      </c>
      <c r="CW142" s="83" t="str">
        <f t="shared" si="78"/>
        <v>Kaufmännischer Mitarbeiter 2</v>
      </c>
      <c r="CX142" s="125">
        <v>132</v>
      </c>
      <c r="CY142" s="33">
        <f t="shared" si="88"/>
        <v>5</v>
      </c>
      <c r="CZ142" s="83" t="str">
        <f t="shared" si="89"/>
        <v>Kaufmännischer Mitarbeiter 2</v>
      </c>
      <c r="DA142" s="125">
        <v>132</v>
      </c>
      <c r="DB142" s="33">
        <f t="shared" si="81"/>
        <v>5</v>
      </c>
      <c r="DC142" s="83" t="str">
        <f t="shared" si="82"/>
        <v>Kaufmännischer Mitarbeiter 2</v>
      </c>
      <c r="DD142" s="125">
        <v>132</v>
      </c>
      <c r="DE142" s="33">
        <f t="shared" si="83"/>
        <v>5</v>
      </c>
      <c r="DF142" s="83" t="str">
        <f t="shared" si="84"/>
        <v>Kaufmännischer Mitarbeiter 2</v>
      </c>
      <c r="DG142" s="20"/>
      <c r="DH142" s="125">
        <v>132</v>
      </c>
      <c r="DI142" s="33">
        <f t="shared" si="85"/>
        <v>5</v>
      </c>
      <c r="DJ142" s="83" t="str">
        <f t="shared" si="86"/>
        <v>Kaufmännischer Mitarbeiter 2</v>
      </c>
      <c r="DO142" s="19">
        <f t="shared" ref="DO142:DO143" si="94">+CT142</f>
        <v>7701</v>
      </c>
      <c r="DP142" s="153">
        <v>7</v>
      </c>
      <c r="DQ142" s="19">
        <v>0</v>
      </c>
      <c r="DR142" s="185" t="s">
        <v>977</v>
      </c>
    </row>
    <row r="143" spans="1:122" s="19" customFormat="1" x14ac:dyDescent="0.2">
      <c r="A143" s="53">
        <v>0</v>
      </c>
      <c r="B143" s="53"/>
      <c r="C143" s="53">
        <f t="shared" si="87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P143" s="19" t="str">
        <f t="shared" si="93"/>
        <v>Schurrer Gabriel</v>
      </c>
      <c r="CR143" s="19">
        <f>+Z143</f>
        <v>34</v>
      </c>
      <c r="CS143" s="19" t="str">
        <f>+AB143</f>
        <v>F</v>
      </c>
      <c r="CT143" s="154">
        <v>7654</v>
      </c>
      <c r="CU143" s="125">
        <v>614</v>
      </c>
      <c r="CV143" s="33">
        <f t="shared" si="77"/>
        <v>4</v>
      </c>
      <c r="CW143" s="83" t="str">
        <f t="shared" si="78"/>
        <v>Laborassistenz 2</v>
      </c>
      <c r="CX143" s="125">
        <v>614</v>
      </c>
      <c r="CY143" s="33">
        <f t="shared" si="88"/>
        <v>4</v>
      </c>
      <c r="CZ143" s="83" t="str">
        <f t="shared" si="89"/>
        <v>Laborassistenz 2</v>
      </c>
      <c r="DA143" s="125">
        <v>614</v>
      </c>
      <c r="DB143" s="33">
        <f t="shared" si="81"/>
        <v>4</v>
      </c>
      <c r="DC143" s="83" t="str">
        <f t="shared" si="82"/>
        <v>Laborassistenz 2</v>
      </c>
      <c r="DD143" s="125">
        <v>614</v>
      </c>
      <c r="DE143" s="33">
        <f t="shared" si="83"/>
        <v>4</v>
      </c>
      <c r="DF143" s="83" t="str">
        <f t="shared" si="84"/>
        <v>Laborassistenz 2</v>
      </c>
      <c r="DG143" s="20"/>
      <c r="DH143" s="125">
        <v>614</v>
      </c>
      <c r="DI143" s="33">
        <f t="shared" si="85"/>
        <v>4</v>
      </c>
      <c r="DJ143" s="83" t="str">
        <f t="shared" si="86"/>
        <v>Laborassistenz 2</v>
      </c>
      <c r="DO143" s="19">
        <f t="shared" si="94"/>
        <v>7654</v>
      </c>
      <c r="DP143" s="153">
        <v>7</v>
      </c>
      <c r="DQ143" s="19">
        <v>0</v>
      </c>
      <c r="DR143" s="19" t="s">
        <v>963</v>
      </c>
    </row>
    <row r="144" spans="1:122" x14ac:dyDescent="0.25">
      <c r="A144" s="53">
        <v>0</v>
      </c>
      <c r="B144" s="53"/>
      <c r="C144" s="53">
        <f t="shared" si="87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1087</v>
      </c>
      <c r="Q144" s="15">
        <v>140</v>
      </c>
      <c r="R144" s="245" t="s">
        <v>365</v>
      </c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D144" s="19"/>
      <c r="AE144" s="90" t="s">
        <v>381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 t="str">
        <f t="shared" si="93"/>
        <v>Berger Noah</v>
      </c>
      <c r="CQ144" s="19"/>
      <c r="CT144" s="154">
        <v>9740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</row>
    <row r="145" spans="1:141" s="19" customFormat="1" x14ac:dyDescent="0.2">
      <c r="A145" s="53">
        <v>0</v>
      </c>
      <c r="B145" s="53"/>
      <c r="C145" s="53">
        <f t="shared" si="87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P145" s="19" t="str">
        <f t="shared" si="93"/>
        <v>Pertoldi Noeh</v>
      </c>
      <c r="CT145" s="154">
        <v>9742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 t="shared" ref="DO145:DO154" si="95">+CT145</f>
        <v>9742</v>
      </c>
      <c r="DP145" s="153">
        <v>8</v>
      </c>
      <c r="DQ145" s="19">
        <v>0</v>
      </c>
      <c r="DR145" s="185" t="s">
        <v>976</v>
      </c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P146" s="19" t="str">
        <f t="shared" si="93"/>
        <v>Thahiri Florian</v>
      </c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>+CT146</f>
        <v>9740</v>
      </c>
      <c r="DP146" s="153">
        <v>8</v>
      </c>
      <c r="DQ146" s="19">
        <v>0</v>
      </c>
      <c r="DR146" s="185" t="s">
        <v>976</v>
      </c>
    </row>
    <row r="147" spans="1:141" s="19" customFormat="1" x14ac:dyDescent="0.2">
      <c r="A147" s="53">
        <v>0</v>
      </c>
      <c r="B147" s="53"/>
      <c r="C147" s="53">
        <f t="shared" si="87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93"/>
        <v>Hirsbrunner Nico</v>
      </c>
      <c r="CT147" s="154">
        <v>9740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95"/>
        <v>9740</v>
      </c>
      <c r="DP147" s="153">
        <v>8</v>
      </c>
      <c r="DQ147" s="19">
        <v>0</v>
      </c>
      <c r="DR147" s="185" t="s">
        <v>976</v>
      </c>
    </row>
    <row r="148" spans="1:141" s="19" customFormat="1" x14ac:dyDescent="0.2">
      <c r="A148" s="53">
        <v>0</v>
      </c>
      <c r="B148" s="53"/>
      <c r="C148" s="53">
        <f t="shared" si="87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93"/>
        <v>Christ Florian</v>
      </c>
      <c r="CT148" s="154">
        <v>9739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 t="shared" si="95"/>
        <v>9739</v>
      </c>
      <c r="DP148" s="153">
        <v>8</v>
      </c>
      <c r="DQ148" s="19">
        <v>0</v>
      </c>
      <c r="DR148" s="185" t="s">
        <v>976</v>
      </c>
      <c r="EK148"/>
    </row>
    <row r="149" spans="1:141" s="19" customFormat="1" x14ac:dyDescent="0.2">
      <c r="A149" s="53">
        <v>0</v>
      </c>
      <c r="B149" s="53"/>
      <c r="C149" s="53">
        <f t="shared" si="87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 t="shared" si="93"/>
        <v>Sivasundaram Aschveni</v>
      </c>
      <c r="CT149" s="154">
        <v>9751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>+CT149</f>
        <v>9751</v>
      </c>
      <c r="DP149" s="153">
        <v>8</v>
      </c>
      <c r="DQ149" s="19">
        <v>0</v>
      </c>
      <c r="DR149" s="185" t="s">
        <v>976</v>
      </c>
      <c r="EK149"/>
    </row>
    <row r="150" spans="1:141" s="19" customFormat="1" x14ac:dyDescent="0.2">
      <c r="A150" s="53">
        <v>0</v>
      </c>
      <c r="B150" s="53"/>
      <c r="C150" s="53">
        <f t="shared" si="87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358</v>
      </c>
      <c r="P150" s="15" t="s">
        <v>1208</v>
      </c>
      <c r="Q150" s="15">
        <v>146</v>
      </c>
      <c r="R150" s="42"/>
      <c r="S150" s="27" t="s">
        <v>1205</v>
      </c>
      <c r="T150" s="21">
        <v>1996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P150" s="19" t="str">
        <f>+S150</f>
        <v>Leuch Georges</v>
      </c>
      <c r="CT150" s="154">
        <v>9750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>+CT150</f>
        <v>9750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87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359</v>
      </c>
      <c r="P151" s="15" t="s">
        <v>1209</v>
      </c>
      <c r="Q151" s="15">
        <v>147</v>
      </c>
      <c r="R151" s="42"/>
      <c r="S151" s="27" t="s">
        <v>1206</v>
      </c>
      <c r="T151" s="21">
        <v>2000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P151" s="19" t="str">
        <f t="shared" ref="CP151:CP152" si="96">+S151</f>
        <v>Boser Florian</v>
      </c>
      <c r="CT151" s="154">
        <v>9750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 t="shared" ref="DO151:DO152" si="97">+CT151</f>
        <v>9750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87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1303</v>
      </c>
      <c r="P152" s="15" t="s">
        <v>1210</v>
      </c>
      <c r="Q152" s="15">
        <v>148</v>
      </c>
      <c r="R152" s="42"/>
      <c r="S152" s="27" t="s">
        <v>1207</v>
      </c>
      <c r="T152" s="21">
        <v>1999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P152" s="19" t="str">
        <f t="shared" si="96"/>
        <v>Kaupp Nicolas</v>
      </c>
      <c r="CT152" s="154">
        <v>9752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 t="shared" si="97"/>
        <v>9752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87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1266</v>
      </c>
      <c r="Q153" s="15">
        <v>149</v>
      </c>
      <c r="R153" s="42"/>
      <c r="S153" s="27" t="s">
        <v>1264</v>
      </c>
      <c r="T153" s="21">
        <v>2000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2" t="str">
        <f t="shared" si="93"/>
        <v>Tesan Laila</v>
      </c>
      <c r="CQ153" s="192"/>
      <c r="CR153" s="192"/>
      <c r="CS153" s="192"/>
      <c r="CT153" s="222">
        <v>9776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si="95"/>
        <v>9776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">
      <c r="A154" s="53">
        <v>0</v>
      </c>
      <c r="B154" s="53"/>
      <c r="C154" s="53">
        <f t="shared" si="87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1267</v>
      </c>
      <c r="Q154" s="15">
        <v>150</v>
      </c>
      <c r="R154" s="42"/>
      <c r="S154" s="27" t="s">
        <v>1265</v>
      </c>
      <c r="T154" s="21">
        <v>2001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P154" s="192" t="str">
        <f t="shared" si="93"/>
        <v>Davet Kilian</v>
      </c>
      <c r="CQ154" s="192"/>
      <c r="CR154" s="192"/>
      <c r="CS154" s="192"/>
      <c r="CT154" s="222">
        <v>9775</v>
      </c>
      <c r="CU154" s="125"/>
      <c r="CV154" s="33"/>
      <c r="CW154" s="83"/>
      <c r="CX154" s="125"/>
      <c r="CY154" s="33"/>
      <c r="CZ154" s="83"/>
      <c r="DA154" s="125"/>
      <c r="DB154" s="33"/>
      <c r="DC154" s="83"/>
      <c r="DD154" s="125"/>
      <c r="DE154" s="33"/>
      <c r="DF154" s="83"/>
      <c r="DG154" s="20"/>
      <c r="DH154" s="33"/>
      <c r="DI154" s="33"/>
      <c r="DJ154" s="83"/>
      <c r="DO154" s="19">
        <f t="shared" si="95"/>
        <v>9775</v>
      </c>
      <c r="DP154" s="153">
        <v>8</v>
      </c>
      <c r="DQ154" s="19">
        <v>0</v>
      </c>
      <c r="DR154" s="185" t="s">
        <v>976</v>
      </c>
      <c r="EK154"/>
    </row>
    <row r="155" spans="1:141" s="19" customFormat="1" x14ac:dyDescent="0.25">
      <c r="A155" s="66"/>
      <c r="B155" s="66"/>
      <c r="C155" s="66"/>
      <c r="D155" s="66"/>
      <c r="E155" s="66"/>
      <c r="F155" s="60"/>
      <c r="G155" s="60"/>
      <c r="H155" s="60"/>
      <c r="I155" s="60"/>
      <c r="J155" s="60"/>
      <c r="K155" s="60"/>
      <c r="L155" s="60"/>
      <c r="M155" s="60"/>
      <c r="N155" s="60"/>
      <c r="O155" s="67"/>
      <c r="P155" s="68"/>
      <c r="Q155" s="68"/>
      <c r="R155" s="44"/>
      <c r="S155" s="30" t="s">
        <v>183</v>
      </c>
      <c r="T155" s="31">
        <f>+Q154</f>
        <v>150</v>
      </c>
      <c r="U155" s="65" t="s">
        <v>700</v>
      </c>
      <c r="V155" s="32"/>
      <c r="W155" s="34"/>
      <c r="X155" s="32"/>
      <c r="Y155" s="40"/>
      <c r="Z155" s="33"/>
      <c r="AA155" s="34"/>
      <c r="AB155" s="33"/>
      <c r="AC155" s="35"/>
      <c r="AE155" s="84"/>
      <c r="AF155" s="83"/>
      <c r="CT155" s="126"/>
      <c r="CU155" s="141"/>
      <c r="CV155" s="141"/>
      <c r="CW155" s="126"/>
      <c r="CX155" s="141"/>
      <c r="CY155" s="141"/>
      <c r="CZ155" s="126"/>
      <c r="DA155" s="141"/>
      <c r="DB155" s="141"/>
      <c r="DC155" s="126"/>
      <c r="DD155" s="141"/>
      <c r="DE155" s="141"/>
      <c r="DF155" s="126"/>
      <c r="DG155" s="126"/>
      <c r="DH155" s="138"/>
      <c r="DI155" s="138"/>
      <c r="EK155"/>
    </row>
    <row r="156" spans="1:141" customFormat="1" x14ac:dyDescent="0.25">
      <c r="A156" s="48">
        <f t="shared" ref="A156:N156" si="98">SUM(A5:A154)</f>
        <v>8</v>
      </c>
      <c r="B156" s="48">
        <f t="shared" si="98"/>
        <v>36</v>
      </c>
      <c r="C156" s="48">
        <f t="shared" si="98"/>
        <v>109</v>
      </c>
      <c r="D156" s="48">
        <f t="shared" si="98"/>
        <v>29</v>
      </c>
      <c r="E156" s="48">
        <f t="shared" si="98"/>
        <v>48</v>
      </c>
      <c r="F156" s="48">
        <f t="shared" si="98"/>
        <v>4</v>
      </c>
      <c r="G156" s="48">
        <f t="shared" si="98"/>
        <v>4</v>
      </c>
      <c r="H156" s="48">
        <f t="shared" si="98"/>
        <v>34</v>
      </c>
      <c r="I156" s="48">
        <f t="shared" si="98"/>
        <v>32</v>
      </c>
      <c r="J156" s="48">
        <f t="shared" si="98"/>
        <v>13</v>
      </c>
      <c r="K156" s="48">
        <f t="shared" si="98"/>
        <v>11</v>
      </c>
      <c r="L156" s="48">
        <f t="shared" si="98"/>
        <v>20</v>
      </c>
      <c r="M156" s="48">
        <f t="shared" si="98"/>
        <v>6</v>
      </c>
      <c r="N156" s="48">
        <f t="shared" si="98"/>
        <v>0</v>
      </c>
      <c r="O156" s="64">
        <f>SUM(D156+E156+F156+I156+K156+L156+M156)</f>
        <v>150</v>
      </c>
      <c r="P156" s="12"/>
      <c r="Q156" s="12" t="s">
        <v>224</v>
      </c>
      <c r="R156" s="45" t="s">
        <v>342</v>
      </c>
      <c r="S156" s="11" t="s">
        <v>88</v>
      </c>
      <c r="T156" s="13"/>
      <c r="U156" s="37"/>
      <c r="V156" s="13"/>
      <c r="W156" s="123"/>
      <c r="X156" s="13"/>
      <c r="Y156" s="37"/>
      <c r="Z156" s="13"/>
      <c r="AA156" s="14" t="s">
        <v>1036</v>
      </c>
      <c r="AB156" s="13"/>
      <c r="AC156" s="13"/>
      <c r="AD156" s="11"/>
      <c r="AE156" s="87" t="s">
        <v>382</v>
      </c>
      <c r="AF156" s="88" t="s">
        <v>385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/>
      <c r="CP156" s="11"/>
      <c r="CQ156" s="11"/>
      <c r="CR156" s="11"/>
      <c r="CS156" s="11"/>
      <c r="CT156" s="11"/>
      <c r="CU156" s="49"/>
      <c r="CV156" s="49"/>
      <c r="CW156" s="11"/>
      <c r="CX156" s="49"/>
      <c r="CY156" s="49"/>
      <c r="CZ156" s="11"/>
      <c r="DA156" s="49"/>
      <c r="DB156" s="49"/>
      <c r="DC156" s="11"/>
      <c r="DD156" s="49"/>
      <c r="DE156" s="49"/>
      <c r="DF156" s="11"/>
      <c r="DG156" s="115"/>
      <c r="DH156" s="13"/>
      <c r="DI156" s="13"/>
      <c r="DJ156" s="11"/>
      <c r="DM156" s="11"/>
      <c r="DN156" s="11"/>
      <c r="DO156" s="11"/>
      <c r="DV156" s="19"/>
    </row>
    <row r="157" spans="1:141" customFormat="1" x14ac:dyDescent="0.25">
      <c r="A157" s="11">
        <f t="shared" ref="A157:N157" si="99">SUBTOTAL(9,A5:A154)</f>
        <v>8</v>
      </c>
      <c r="B157" s="11">
        <f t="shared" si="99"/>
        <v>36</v>
      </c>
      <c r="C157" s="11">
        <f t="shared" si="99"/>
        <v>109</v>
      </c>
      <c r="D157" s="11">
        <f t="shared" si="99"/>
        <v>29</v>
      </c>
      <c r="E157" s="11">
        <f t="shared" si="99"/>
        <v>48</v>
      </c>
      <c r="F157" s="11">
        <f t="shared" si="99"/>
        <v>4</v>
      </c>
      <c r="G157" s="11">
        <f t="shared" si="99"/>
        <v>4</v>
      </c>
      <c r="H157" s="11">
        <f t="shared" si="99"/>
        <v>34</v>
      </c>
      <c r="I157" s="11">
        <f t="shared" si="99"/>
        <v>32</v>
      </c>
      <c r="J157" s="11">
        <f t="shared" si="99"/>
        <v>13</v>
      </c>
      <c r="K157" s="11">
        <f t="shared" si="99"/>
        <v>11</v>
      </c>
      <c r="L157" s="11">
        <f t="shared" si="99"/>
        <v>20</v>
      </c>
      <c r="M157" s="11">
        <f t="shared" si="99"/>
        <v>6</v>
      </c>
      <c r="N157" s="11">
        <f t="shared" si="99"/>
        <v>0</v>
      </c>
      <c r="O157" s="64">
        <f>SUM(D157+E157+F157+I157+K157+L157+M157)</f>
        <v>150</v>
      </c>
      <c r="P157" s="12"/>
      <c r="Q157" s="12" t="s">
        <v>224</v>
      </c>
      <c r="R157" s="45" t="s">
        <v>370</v>
      </c>
      <c r="S157" s="11" t="s">
        <v>371</v>
      </c>
      <c r="T157" s="13"/>
      <c r="U157" s="37"/>
      <c r="V157" s="13"/>
      <c r="W157" s="123"/>
      <c r="X157" s="13"/>
      <c r="Y157" s="37"/>
      <c r="Z157" s="13" t="s">
        <v>185</v>
      </c>
      <c r="AA157" s="14" t="s">
        <v>886</v>
      </c>
      <c r="AB157" s="13"/>
      <c r="AC157" s="13"/>
      <c r="AD157" s="11"/>
      <c r="AE157" s="87" t="s">
        <v>373</v>
      </c>
      <c r="AF157" s="88" t="s">
        <v>97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/>
      <c r="CP157" s="11"/>
      <c r="CQ157" s="11"/>
      <c r="CR157" s="11"/>
      <c r="CS157" s="11"/>
      <c r="CT157" s="11"/>
      <c r="CU157" s="49"/>
      <c r="CV157" s="49"/>
      <c r="CW157" s="11"/>
      <c r="CX157" s="49"/>
      <c r="CY157" s="49"/>
      <c r="CZ157" s="11"/>
      <c r="DA157" s="49"/>
      <c r="DB157" s="49"/>
      <c r="DC157" s="11"/>
      <c r="DD157" s="49"/>
      <c r="DE157" s="49"/>
      <c r="DF157" s="11"/>
      <c r="DG157" s="115"/>
      <c r="DH157" s="13"/>
      <c r="DI157" s="13"/>
      <c r="DJ157" s="11"/>
      <c r="DM157" s="11"/>
      <c r="DN157" s="11"/>
      <c r="DO157" s="11"/>
      <c r="DP157" s="45" t="s">
        <v>980</v>
      </c>
      <c r="DV157" s="19"/>
    </row>
    <row r="158" spans="1:141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51"/>
      <c r="K158" s="50"/>
      <c r="L158" s="50"/>
      <c r="M158" s="50"/>
      <c r="N158" s="50"/>
      <c r="O158" s="48"/>
      <c r="P158" s="12"/>
      <c r="Q158" s="12"/>
      <c r="R158" s="45" t="s">
        <v>369</v>
      </c>
      <c r="S158" s="11" t="s">
        <v>150</v>
      </c>
      <c r="T158" s="13"/>
      <c r="U158" s="37"/>
      <c r="V158" s="13"/>
      <c r="W158" s="123"/>
      <c r="X158" s="13"/>
      <c r="Y158" s="37"/>
      <c r="Z158" s="13" t="s">
        <v>186</v>
      </c>
      <c r="AA158" s="14" t="s">
        <v>1226</v>
      </c>
      <c r="AB158" s="13"/>
      <c r="AC158" s="13"/>
      <c r="AD158" s="11"/>
      <c r="AE158" s="87" t="s">
        <v>375</v>
      </c>
      <c r="AF158" s="88" t="s">
        <v>386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P158" s="11" t="s">
        <v>986</v>
      </c>
      <c r="DV158" s="19"/>
      <c r="EK158" s="11"/>
    </row>
    <row r="159" spans="1:141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69" t="s">
        <v>366</v>
      </c>
      <c r="Q159" s="69" t="s">
        <v>366</v>
      </c>
      <c r="R159" s="45" t="s">
        <v>341</v>
      </c>
      <c r="S159" s="11" t="s">
        <v>158</v>
      </c>
      <c r="T159" s="13"/>
      <c r="U159" s="37"/>
      <c r="V159" s="13"/>
      <c r="W159" s="123"/>
      <c r="X159" s="13"/>
      <c r="Y159" s="37"/>
      <c r="Z159" s="13" t="s">
        <v>189</v>
      </c>
      <c r="AA159" s="14" t="s">
        <v>888</v>
      </c>
      <c r="AB159" s="13"/>
      <c r="AC159" s="13"/>
      <c r="AD159" s="11"/>
      <c r="AE159" s="87" t="s">
        <v>376</v>
      </c>
      <c r="AF159" s="88" t="s">
        <v>110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11" t="s">
        <v>987</v>
      </c>
      <c r="DV159" s="19"/>
      <c r="EK159" s="11"/>
    </row>
    <row r="160" spans="1:141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12"/>
      <c r="Q160" s="12"/>
      <c r="R160" s="45" t="s">
        <v>368</v>
      </c>
      <c r="S160" s="11" t="s">
        <v>161</v>
      </c>
      <c r="T160" s="13"/>
      <c r="U160" s="37"/>
      <c r="V160" s="13"/>
      <c r="W160" s="123"/>
      <c r="X160" s="13"/>
      <c r="Y160" s="37"/>
      <c r="Z160" s="13" t="s">
        <v>876</v>
      </c>
      <c r="AA160" s="14" t="s">
        <v>1227</v>
      </c>
      <c r="AB160" s="13"/>
      <c r="AC160" s="13"/>
      <c r="AD160" s="11"/>
      <c r="AE160" s="87" t="s">
        <v>379</v>
      </c>
      <c r="AF160" s="88" t="s">
        <v>387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/>
      <c r="CP160" s="11"/>
      <c r="CQ160" s="11"/>
      <c r="CR160" s="11"/>
      <c r="CS160" s="11"/>
      <c r="CT160" s="11"/>
      <c r="CU160" s="49"/>
      <c r="CV160" s="49"/>
      <c r="CW160" s="11"/>
      <c r="CX160" s="49"/>
      <c r="CY160" s="49"/>
      <c r="CZ160" s="11"/>
      <c r="DA160" s="49"/>
      <c r="DB160" s="49"/>
      <c r="DC160" s="11"/>
      <c r="DD160" s="49"/>
      <c r="DE160" s="49"/>
      <c r="DF160" s="11"/>
      <c r="DG160" s="115"/>
      <c r="DH160" s="13"/>
      <c r="DI160" s="13"/>
      <c r="DJ160" s="11"/>
      <c r="DM160" s="11"/>
      <c r="DN160" s="11"/>
      <c r="DO160" s="11"/>
      <c r="DP160" s="11" t="s">
        <v>988</v>
      </c>
      <c r="DV160" s="19"/>
      <c r="EK160" s="11"/>
    </row>
    <row r="161" spans="15:126" x14ac:dyDescent="0.25">
      <c r="R161" s="45" t="s">
        <v>367</v>
      </c>
      <c r="S161" s="11" t="s">
        <v>166</v>
      </c>
      <c r="Z161" s="13" t="s">
        <v>887</v>
      </c>
      <c r="AA161" s="14" t="s">
        <v>1288</v>
      </c>
      <c r="AE161" s="87" t="s">
        <v>394</v>
      </c>
      <c r="AF161" s="88" t="s">
        <v>395</v>
      </c>
      <c r="CN161" s="19"/>
      <c r="CO161" s="19"/>
      <c r="DP161" s="11" t="s">
        <v>981</v>
      </c>
      <c r="DV161" s="19"/>
    </row>
    <row r="162" spans="15:126" x14ac:dyDescent="0.25">
      <c r="R162" s="45" t="s">
        <v>365</v>
      </c>
      <c r="S162" s="11" t="s">
        <v>249</v>
      </c>
      <c r="Z162" s="223" t="s">
        <v>1228</v>
      </c>
      <c r="AA162" s="14" t="s">
        <v>1229</v>
      </c>
      <c r="AE162" s="87" t="s">
        <v>383</v>
      </c>
      <c r="AF162" s="88" t="s">
        <v>388</v>
      </c>
      <c r="CN162" s="19"/>
      <c r="CO162" s="19"/>
      <c r="DP162" s="11" t="s">
        <v>982</v>
      </c>
      <c r="DV162" s="19"/>
    </row>
    <row r="163" spans="15:126" x14ac:dyDescent="0.25">
      <c r="AE163" s="91" t="s">
        <v>365</v>
      </c>
      <c r="AF163" s="89" t="s">
        <v>249</v>
      </c>
      <c r="CN163" s="19"/>
      <c r="CO163" s="19"/>
      <c r="DP163" s="11" t="s">
        <v>989</v>
      </c>
      <c r="DV163" s="19"/>
    </row>
    <row r="164" spans="15:126" x14ac:dyDescent="0.25">
      <c r="AE164" s="80"/>
      <c r="DP164" s="11" t="s">
        <v>990</v>
      </c>
    </row>
    <row r="165" spans="15:126" x14ac:dyDescent="0.25">
      <c r="AE165" s="80" t="s">
        <v>408</v>
      </c>
      <c r="DP165" s="11" t="s">
        <v>991</v>
      </c>
    </row>
    <row r="166" spans="15:126" x14ac:dyDescent="0.25">
      <c r="O166" s="109"/>
      <c r="P166" s="110"/>
      <c r="Q166" s="111"/>
      <c r="R166" s="112"/>
      <c r="S166" s="113"/>
      <c r="AE166" s="80" t="s">
        <v>410</v>
      </c>
      <c r="DP166" s="11" t="s">
        <v>983</v>
      </c>
    </row>
    <row r="167" spans="15:126" x14ac:dyDescent="0.25">
      <c r="O167" s="109"/>
      <c r="P167" s="110"/>
      <c r="Q167" s="111"/>
      <c r="R167" s="112"/>
      <c r="S167" s="113"/>
      <c r="AE167" s="80" t="s">
        <v>409</v>
      </c>
      <c r="DP167" s="11" t="s">
        <v>984</v>
      </c>
    </row>
    <row r="168" spans="15:126" x14ac:dyDescent="0.25">
      <c r="O168" s="109"/>
      <c r="P168" s="110"/>
      <c r="Q168" s="111"/>
      <c r="R168" s="112"/>
      <c r="S168" s="113"/>
      <c r="AE168" s="80"/>
      <c r="DP168" s="11" t="s">
        <v>992</v>
      </c>
    </row>
    <row r="169" spans="15:126" x14ac:dyDescent="0.25">
      <c r="O169" s="114"/>
      <c r="P169" s="111"/>
      <c r="Q169" s="111"/>
      <c r="R169" s="112"/>
      <c r="S169" s="115"/>
      <c r="AE169" s="80" t="s">
        <v>411</v>
      </c>
      <c r="DP169" s="11" t="s">
        <v>985</v>
      </c>
    </row>
    <row r="170" spans="15:126" x14ac:dyDescent="0.25">
      <c r="AE170" s="80" t="s">
        <v>413</v>
      </c>
    </row>
    <row r="171" spans="15:126" x14ac:dyDescent="0.25">
      <c r="AE171" s="80" t="s">
        <v>412</v>
      </c>
      <c r="DQ171" s="45" t="s">
        <v>993</v>
      </c>
    </row>
    <row r="172" spans="15:126" x14ac:dyDescent="0.25">
      <c r="AE172" s="80"/>
      <c r="DQ172" s="11" t="s">
        <v>994</v>
      </c>
    </row>
    <row r="173" spans="15:126" x14ac:dyDescent="0.25">
      <c r="AE173" s="80"/>
      <c r="DQ173" s="11" t="s">
        <v>995</v>
      </c>
    </row>
    <row r="174" spans="15:126" x14ac:dyDescent="0.25">
      <c r="AE174" s="80"/>
      <c r="DQ174" s="11" t="s">
        <v>996</v>
      </c>
    </row>
    <row r="175" spans="15:126" x14ac:dyDescent="0.25">
      <c r="AE175" s="80"/>
      <c r="DQ175" s="11" t="s">
        <v>997</v>
      </c>
    </row>
    <row r="176" spans="15:126" x14ac:dyDescent="0.25">
      <c r="AE176" s="80"/>
    </row>
    <row r="177" spans="31:124" x14ac:dyDescent="0.25">
      <c r="AE177" s="80"/>
    </row>
    <row r="178" spans="31:124" x14ac:dyDescent="0.25">
      <c r="AE178" s="80"/>
    </row>
    <row r="179" spans="31:124" x14ac:dyDescent="0.25">
      <c r="AE179" s="80"/>
    </row>
    <row r="180" spans="31:124" x14ac:dyDescent="0.25">
      <c r="AE180" s="80"/>
      <c r="DT180" s="11" t="s">
        <v>998</v>
      </c>
    </row>
    <row r="181" spans="31:124" x14ac:dyDescent="0.25">
      <c r="AE181" s="80"/>
    </row>
    <row r="182" spans="31:124" x14ac:dyDescent="0.25">
      <c r="AE182" s="80"/>
    </row>
    <row r="183" spans="31:124" x14ac:dyDescent="0.25">
      <c r="AE183" s="80"/>
      <c r="DM183" s="885" t="s">
        <v>78</v>
      </c>
      <c r="DN183" s="886"/>
      <c r="DO183" s="887"/>
      <c r="DP183" s="173" t="s">
        <v>950</v>
      </c>
    </row>
    <row r="184" spans="31:124" x14ac:dyDescent="0.25">
      <c r="AE184" s="80"/>
      <c r="DM184" s="174" t="s">
        <v>76</v>
      </c>
      <c r="DN184" s="175" t="s">
        <v>77</v>
      </c>
      <c r="DO184" s="176" t="s">
        <v>701</v>
      </c>
      <c r="DP184" s="171"/>
    </row>
    <row r="185" spans="31:124" x14ac:dyDescent="0.25">
      <c r="AE185" s="80"/>
      <c r="DM185" s="177">
        <v>101</v>
      </c>
      <c r="DN185" s="178" t="s">
        <v>712</v>
      </c>
      <c r="DO185" s="179">
        <v>2</v>
      </c>
      <c r="DP185" s="171"/>
    </row>
    <row r="186" spans="31:124" x14ac:dyDescent="0.25">
      <c r="AE186" s="80"/>
      <c r="DM186" s="177">
        <v>102</v>
      </c>
      <c r="DN186" s="178" t="s">
        <v>713</v>
      </c>
      <c r="DO186" s="179">
        <v>3</v>
      </c>
      <c r="DP186" s="171"/>
    </row>
    <row r="187" spans="31:124" x14ac:dyDescent="0.25">
      <c r="AE187" s="80"/>
      <c r="DM187" s="177">
        <v>103</v>
      </c>
      <c r="DN187" s="178" t="s">
        <v>714</v>
      </c>
      <c r="DO187" s="179">
        <v>4</v>
      </c>
      <c r="DP187" s="171"/>
    </row>
    <row r="188" spans="31:124" x14ac:dyDescent="0.25">
      <c r="AE188" s="80"/>
      <c r="DM188" s="177">
        <v>104</v>
      </c>
      <c r="DN188" s="178" t="s">
        <v>715</v>
      </c>
      <c r="DO188" s="179">
        <v>5</v>
      </c>
      <c r="DP188" s="171"/>
    </row>
    <row r="189" spans="31:124" x14ac:dyDescent="0.25">
      <c r="AE189" s="80"/>
      <c r="DM189" s="177">
        <v>111</v>
      </c>
      <c r="DN189" s="178" t="s">
        <v>716</v>
      </c>
      <c r="DO189" s="179">
        <v>4</v>
      </c>
      <c r="DP189" s="171" t="s">
        <v>953</v>
      </c>
    </row>
    <row r="190" spans="31:124" x14ac:dyDescent="0.25">
      <c r="AE190" s="80"/>
      <c r="DM190" s="177">
        <v>112</v>
      </c>
      <c r="DN190" s="178" t="s">
        <v>717</v>
      </c>
      <c r="DO190" s="179">
        <v>5</v>
      </c>
      <c r="DP190" s="171" t="s">
        <v>953</v>
      </c>
    </row>
    <row r="191" spans="31:124" x14ac:dyDescent="0.25">
      <c r="AE191" s="80"/>
      <c r="DM191" s="177">
        <v>121</v>
      </c>
      <c r="DN191" s="178" t="s">
        <v>718</v>
      </c>
      <c r="DO191" s="179">
        <v>4</v>
      </c>
      <c r="DP191" s="171" t="s">
        <v>954</v>
      </c>
    </row>
    <row r="192" spans="31:124" x14ac:dyDescent="0.25">
      <c r="AE192" s="80"/>
      <c r="DM192" s="177">
        <v>122</v>
      </c>
      <c r="DN192" s="178" t="s">
        <v>719</v>
      </c>
      <c r="DO192" s="179">
        <v>5</v>
      </c>
      <c r="DP192" s="171" t="s">
        <v>954</v>
      </c>
    </row>
    <row r="193" spans="117:120" x14ac:dyDescent="0.25">
      <c r="DM193" s="177">
        <v>123</v>
      </c>
      <c r="DN193" s="178" t="s">
        <v>720</v>
      </c>
      <c r="DO193" s="179">
        <v>6</v>
      </c>
      <c r="DP193" s="171" t="s">
        <v>954</v>
      </c>
    </row>
    <row r="194" spans="117:120" x14ac:dyDescent="0.25">
      <c r="DM194" s="177">
        <v>124</v>
      </c>
      <c r="DN194" s="178" t="s">
        <v>721</v>
      </c>
      <c r="DO194" s="179">
        <v>7</v>
      </c>
      <c r="DP194" s="171" t="s">
        <v>954</v>
      </c>
    </row>
    <row r="195" spans="117:120" x14ac:dyDescent="0.25">
      <c r="DM195" s="177">
        <v>131</v>
      </c>
      <c r="DN195" s="178" t="s">
        <v>722</v>
      </c>
      <c r="DO195" s="179">
        <v>4</v>
      </c>
      <c r="DP195" s="171" t="s">
        <v>955</v>
      </c>
    </row>
    <row r="196" spans="117:120" x14ac:dyDescent="0.25">
      <c r="DM196" s="177">
        <v>132</v>
      </c>
      <c r="DN196" s="178" t="s">
        <v>723</v>
      </c>
      <c r="DO196" s="179">
        <v>5</v>
      </c>
      <c r="DP196" s="171" t="s">
        <v>955</v>
      </c>
    </row>
    <row r="197" spans="117:120" x14ac:dyDescent="0.25">
      <c r="DM197" s="177">
        <v>133</v>
      </c>
      <c r="DN197" s="178" t="s">
        <v>724</v>
      </c>
      <c r="DO197" s="179">
        <v>6</v>
      </c>
      <c r="DP197" s="171" t="s">
        <v>955</v>
      </c>
    </row>
    <row r="198" spans="117:120" x14ac:dyDescent="0.25">
      <c r="DM198" s="177">
        <v>134</v>
      </c>
      <c r="DN198" s="178" t="s">
        <v>725</v>
      </c>
      <c r="DO198" s="179">
        <v>7</v>
      </c>
      <c r="DP198" s="171" t="s">
        <v>955</v>
      </c>
    </row>
    <row r="199" spans="117:120" x14ac:dyDescent="0.25">
      <c r="DM199" s="177">
        <v>138</v>
      </c>
      <c r="DN199" s="178" t="s">
        <v>726</v>
      </c>
      <c r="DO199" s="179">
        <v>6</v>
      </c>
      <c r="DP199" s="171"/>
    </row>
    <row r="200" spans="117:120" x14ac:dyDescent="0.25">
      <c r="DM200" s="177">
        <v>139</v>
      </c>
      <c r="DN200" s="178" t="s">
        <v>727</v>
      </c>
      <c r="DO200" s="179">
        <v>7</v>
      </c>
      <c r="DP200" s="171"/>
    </row>
    <row r="201" spans="117:120" x14ac:dyDescent="0.25">
      <c r="DM201" s="177">
        <v>141</v>
      </c>
      <c r="DN201" s="178" t="s">
        <v>728</v>
      </c>
      <c r="DO201" s="179">
        <v>8</v>
      </c>
      <c r="DP201" s="171" t="s">
        <v>956</v>
      </c>
    </row>
    <row r="202" spans="117:120" x14ac:dyDescent="0.25">
      <c r="DM202" s="177">
        <v>142</v>
      </c>
      <c r="DN202" s="178" t="s">
        <v>729</v>
      </c>
      <c r="DO202" s="179">
        <v>9</v>
      </c>
      <c r="DP202" s="171" t="s">
        <v>956</v>
      </c>
    </row>
    <row r="203" spans="117:120" x14ac:dyDescent="0.25">
      <c r="DM203" s="177">
        <v>143</v>
      </c>
      <c r="DN203" s="178" t="s">
        <v>730</v>
      </c>
      <c r="DO203" s="179">
        <v>10</v>
      </c>
      <c r="DP203" s="171" t="s">
        <v>956</v>
      </c>
    </row>
    <row r="204" spans="117:120" x14ac:dyDescent="0.25">
      <c r="DM204" s="177">
        <v>144</v>
      </c>
      <c r="DN204" s="178" t="s">
        <v>731</v>
      </c>
      <c r="DO204" s="179">
        <v>11</v>
      </c>
      <c r="DP204" s="171" t="s">
        <v>956</v>
      </c>
    </row>
    <row r="205" spans="117:120" x14ac:dyDescent="0.25">
      <c r="DM205" s="177">
        <v>150</v>
      </c>
      <c r="DN205" s="178" t="s">
        <v>732</v>
      </c>
      <c r="DO205" s="179">
        <v>8</v>
      </c>
      <c r="DP205" s="171"/>
    </row>
    <row r="206" spans="117:120" x14ac:dyDescent="0.25">
      <c r="DM206" s="177">
        <v>151</v>
      </c>
      <c r="DN206" s="178" t="s">
        <v>733</v>
      </c>
      <c r="DO206" s="179">
        <v>9</v>
      </c>
      <c r="DP206" s="171"/>
    </row>
    <row r="207" spans="117:120" x14ac:dyDescent="0.25">
      <c r="DM207" s="177">
        <v>152</v>
      </c>
      <c r="DN207" s="178" t="s">
        <v>734</v>
      </c>
      <c r="DO207" s="179">
        <v>10</v>
      </c>
      <c r="DP207" s="171"/>
    </row>
    <row r="208" spans="117:120" x14ac:dyDescent="0.25">
      <c r="DM208" s="177">
        <v>153</v>
      </c>
      <c r="DN208" s="178" t="s">
        <v>735</v>
      </c>
      <c r="DO208" s="179">
        <v>11</v>
      </c>
      <c r="DP208" s="171"/>
    </row>
    <row r="209" spans="117:120" x14ac:dyDescent="0.25">
      <c r="DM209" s="177">
        <v>154</v>
      </c>
      <c r="DN209" s="178" t="s">
        <v>736</v>
      </c>
      <c r="DO209" s="179">
        <v>12</v>
      </c>
      <c r="DP209" s="171"/>
    </row>
    <row r="210" spans="117:120" x14ac:dyDescent="0.25">
      <c r="DM210" s="177">
        <v>161</v>
      </c>
      <c r="DN210" s="178" t="s">
        <v>737</v>
      </c>
      <c r="DO210" s="179">
        <v>8</v>
      </c>
      <c r="DP210" s="171" t="s">
        <v>957</v>
      </c>
    </row>
    <row r="211" spans="117:120" x14ac:dyDescent="0.25">
      <c r="DM211" s="177">
        <v>162</v>
      </c>
      <c r="DN211" s="178" t="s">
        <v>738</v>
      </c>
      <c r="DO211" s="179">
        <v>9</v>
      </c>
      <c r="DP211" s="171" t="s">
        <v>957</v>
      </c>
    </row>
    <row r="212" spans="117:120" x14ac:dyDescent="0.25">
      <c r="DM212" s="177">
        <v>163</v>
      </c>
      <c r="DN212" s="178" t="s">
        <v>739</v>
      </c>
      <c r="DO212" s="179">
        <v>10</v>
      </c>
      <c r="DP212" s="171"/>
    </row>
    <row r="213" spans="117:120" x14ac:dyDescent="0.25">
      <c r="DM213" s="177">
        <v>164</v>
      </c>
      <c r="DN213" s="178" t="s">
        <v>740</v>
      </c>
      <c r="DO213" s="179">
        <v>11</v>
      </c>
      <c r="DP213" s="171"/>
    </row>
    <row r="214" spans="117:120" x14ac:dyDescent="0.25">
      <c r="DM214" s="177">
        <v>171</v>
      </c>
      <c r="DN214" s="178" t="s">
        <v>741</v>
      </c>
      <c r="DO214" s="179">
        <v>9</v>
      </c>
      <c r="DP214" s="171"/>
    </row>
    <row r="215" spans="117:120" x14ac:dyDescent="0.25">
      <c r="DM215" s="177">
        <v>172</v>
      </c>
      <c r="DN215" s="178" t="s">
        <v>742</v>
      </c>
      <c r="DO215" s="179">
        <v>10</v>
      </c>
      <c r="DP215" s="171"/>
    </row>
    <row r="216" spans="117:120" x14ac:dyDescent="0.25">
      <c r="DM216" s="177">
        <v>173</v>
      </c>
      <c r="DN216" s="178" t="s">
        <v>743</v>
      </c>
      <c r="DO216" s="179">
        <v>11</v>
      </c>
      <c r="DP216" s="171"/>
    </row>
    <row r="217" spans="117:120" x14ac:dyDescent="0.25">
      <c r="DM217" s="177">
        <v>174</v>
      </c>
      <c r="DN217" s="178" t="s">
        <v>744</v>
      </c>
      <c r="DO217" s="179">
        <v>12</v>
      </c>
      <c r="DP217" s="171"/>
    </row>
    <row r="218" spans="117:120" x14ac:dyDescent="0.25">
      <c r="DM218" s="177">
        <v>181</v>
      </c>
      <c r="DN218" s="178" t="s">
        <v>745</v>
      </c>
      <c r="DO218" s="179">
        <v>10</v>
      </c>
      <c r="DP218" s="171"/>
    </row>
    <row r="219" spans="117:120" x14ac:dyDescent="0.25">
      <c r="DM219" s="177">
        <v>183</v>
      </c>
      <c r="DN219" s="178" t="s">
        <v>746</v>
      </c>
      <c r="DO219" s="179">
        <v>12</v>
      </c>
      <c r="DP219" s="171"/>
    </row>
    <row r="220" spans="117:120" x14ac:dyDescent="0.25">
      <c r="DM220" s="177">
        <v>191</v>
      </c>
      <c r="DN220" s="178" t="s">
        <v>747</v>
      </c>
      <c r="DO220" s="179">
        <v>7</v>
      </c>
      <c r="DP220" s="171"/>
    </row>
    <row r="221" spans="117:120" x14ac:dyDescent="0.25">
      <c r="DM221" s="177">
        <v>192</v>
      </c>
      <c r="DN221" s="178" t="s">
        <v>748</v>
      </c>
      <c r="DO221" s="179">
        <v>8</v>
      </c>
      <c r="DP221" s="171"/>
    </row>
    <row r="222" spans="117:120" x14ac:dyDescent="0.25">
      <c r="DM222" s="177">
        <v>193</v>
      </c>
      <c r="DN222" s="178" t="s">
        <v>749</v>
      </c>
      <c r="DO222" s="179">
        <v>9</v>
      </c>
      <c r="DP222" s="171"/>
    </row>
    <row r="223" spans="117:120" x14ac:dyDescent="0.25">
      <c r="DM223" s="177">
        <v>201</v>
      </c>
      <c r="DN223" s="178" t="s">
        <v>750</v>
      </c>
      <c r="DO223" s="179">
        <v>2</v>
      </c>
      <c r="DP223" s="171"/>
    </row>
    <row r="224" spans="117:120" x14ac:dyDescent="0.25">
      <c r="DM224" s="177">
        <v>202</v>
      </c>
      <c r="DN224" s="178" t="s">
        <v>751</v>
      </c>
      <c r="DO224" s="179">
        <v>3</v>
      </c>
      <c r="DP224" s="171"/>
    </row>
    <row r="225" spans="117:120" x14ac:dyDescent="0.25">
      <c r="DM225" s="177">
        <v>211</v>
      </c>
      <c r="DN225" s="178" t="s">
        <v>752</v>
      </c>
      <c r="DO225" s="179">
        <v>4</v>
      </c>
      <c r="DP225" s="171" t="s">
        <v>958</v>
      </c>
    </row>
    <row r="226" spans="117:120" x14ac:dyDescent="0.25">
      <c r="DM226" s="177">
        <v>212</v>
      </c>
      <c r="DN226" s="178" t="s">
        <v>753</v>
      </c>
      <c r="DO226" s="179">
        <v>5</v>
      </c>
      <c r="DP226" s="171" t="s">
        <v>958</v>
      </c>
    </row>
    <row r="227" spans="117:120" x14ac:dyDescent="0.25">
      <c r="DM227" s="177">
        <v>213</v>
      </c>
      <c r="DN227" s="178" t="s">
        <v>754</v>
      </c>
      <c r="DO227" s="179">
        <v>6</v>
      </c>
      <c r="DP227" s="171" t="s">
        <v>958</v>
      </c>
    </row>
    <row r="228" spans="117:120" x14ac:dyDescent="0.25">
      <c r="DM228" s="177">
        <v>214</v>
      </c>
      <c r="DN228" s="178" t="s">
        <v>755</v>
      </c>
      <c r="DO228" s="179">
        <v>7</v>
      </c>
      <c r="DP228" s="171" t="s">
        <v>958</v>
      </c>
    </row>
    <row r="229" spans="117:120" x14ac:dyDescent="0.25">
      <c r="DM229" s="177">
        <v>221</v>
      </c>
      <c r="DN229" s="178" t="s">
        <v>756</v>
      </c>
      <c r="DO229" s="179">
        <v>8</v>
      </c>
      <c r="DP229" s="171" t="s">
        <v>959</v>
      </c>
    </row>
    <row r="230" spans="117:120" x14ac:dyDescent="0.25">
      <c r="DM230" s="177">
        <v>222</v>
      </c>
      <c r="DN230" s="178" t="s">
        <v>757</v>
      </c>
      <c r="DO230" s="179">
        <v>9</v>
      </c>
      <c r="DP230" s="171" t="s">
        <v>959</v>
      </c>
    </row>
    <row r="231" spans="117:120" x14ac:dyDescent="0.25">
      <c r="DM231" s="177">
        <v>223</v>
      </c>
      <c r="DN231" s="178" t="s">
        <v>758</v>
      </c>
      <c r="DO231" s="179">
        <v>10</v>
      </c>
      <c r="DP231" s="171" t="s">
        <v>959</v>
      </c>
    </row>
    <row r="232" spans="117:120" x14ac:dyDescent="0.25">
      <c r="DM232" s="177">
        <v>224</v>
      </c>
      <c r="DN232" s="178" t="s">
        <v>759</v>
      </c>
      <c r="DO232" s="179">
        <v>11</v>
      </c>
      <c r="DP232" s="171" t="s">
        <v>959</v>
      </c>
    </row>
    <row r="233" spans="117:120" x14ac:dyDescent="0.25">
      <c r="DM233" s="177">
        <v>241</v>
      </c>
      <c r="DN233" s="178" t="s">
        <v>760</v>
      </c>
      <c r="DO233" s="179">
        <v>8</v>
      </c>
      <c r="DP233" s="171"/>
    </row>
    <row r="234" spans="117:120" x14ac:dyDescent="0.25">
      <c r="DM234" s="177">
        <v>242</v>
      </c>
      <c r="DN234" s="178" t="s">
        <v>761</v>
      </c>
      <c r="DO234" s="179">
        <v>9</v>
      </c>
      <c r="DP234" s="171"/>
    </row>
    <row r="235" spans="117:120" x14ac:dyDescent="0.25">
      <c r="DM235" s="177">
        <v>243</v>
      </c>
      <c r="DN235" s="178" t="s">
        <v>762</v>
      </c>
      <c r="DO235" s="179">
        <v>10</v>
      </c>
      <c r="DP235" s="171"/>
    </row>
    <row r="236" spans="117:120" x14ac:dyDescent="0.25">
      <c r="DM236" s="177">
        <v>244</v>
      </c>
      <c r="DN236" s="178" t="s">
        <v>763</v>
      </c>
      <c r="DO236" s="179">
        <v>11</v>
      </c>
      <c r="DP236" s="171"/>
    </row>
    <row r="237" spans="117:120" x14ac:dyDescent="0.25">
      <c r="DM237" s="177">
        <v>250</v>
      </c>
      <c r="DN237" s="178" t="s">
        <v>764</v>
      </c>
      <c r="DO237" s="179">
        <v>8</v>
      </c>
      <c r="DP237" s="171"/>
    </row>
    <row r="238" spans="117:120" x14ac:dyDescent="0.25">
      <c r="DM238" s="177">
        <v>251</v>
      </c>
      <c r="DN238" s="178" t="s">
        <v>765</v>
      </c>
      <c r="DO238" s="179">
        <v>9</v>
      </c>
      <c r="DP238" s="171"/>
    </row>
    <row r="239" spans="117:120" x14ac:dyDescent="0.25">
      <c r="DM239" s="177">
        <v>252</v>
      </c>
      <c r="DN239" s="178" t="s">
        <v>766</v>
      </c>
      <c r="DO239" s="179">
        <v>10</v>
      </c>
      <c r="DP239" s="171"/>
    </row>
    <row r="240" spans="117:120" x14ac:dyDescent="0.25">
      <c r="DM240" s="177">
        <v>253</v>
      </c>
      <c r="DN240" s="178" t="s">
        <v>767</v>
      </c>
      <c r="DO240" s="179">
        <v>11</v>
      </c>
      <c r="DP240" s="171"/>
    </row>
    <row r="241" spans="117:120" x14ac:dyDescent="0.25">
      <c r="DM241" s="177">
        <v>254</v>
      </c>
      <c r="DN241" s="178" t="s">
        <v>768</v>
      </c>
      <c r="DO241" s="179">
        <v>12</v>
      </c>
      <c r="DP241" s="171"/>
    </row>
    <row r="242" spans="117:120" x14ac:dyDescent="0.25">
      <c r="DM242" s="177">
        <v>351</v>
      </c>
      <c r="DN242" s="178" t="s">
        <v>769</v>
      </c>
      <c r="DO242" s="179">
        <v>7</v>
      </c>
      <c r="DP242" s="171"/>
    </row>
    <row r="243" spans="117:120" x14ac:dyDescent="0.25">
      <c r="DM243" s="177">
        <v>352</v>
      </c>
      <c r="DN243" s="178" t="s">
        <v>770</v>
      </c>
      <c r="DO243" s="179">
        <v>8</v>
      </c>
      <c r="DP243" s="171"/>
    </row>
    <row r="244" spans="117:120" x14ac:dyDescent="0.25">
      <c r="DM244" s="177">
        <v>353</v>
      </c>
      <c r="DN244" s="178" t="s">
        <v>771</v>
      </c>
      <c r="DO244" s="179">
        <v>9</v>
      </c>
      <c r="DP244" s="171"/>
    </row>
    <row r="245" spans="117:120" x14ac:dyDescent="0.25">
      <c r="DM245" s="177">
        <v>354</v>
      </c>
      <c r="DN245" s="178" t="s">
        <v>772</v>
      </c>
      <c r="DO245" s="179">
        <v>10</v>
      </c>
      <c r="DP245" s="171"/>
    </row>
    <row r="246" spans="117:120" x14ac:dyDescent="0.25">
      <c r="DM246" s="177">
        <v>355</v>
      </c>
      <c r="DN246" s="178" t="s">
        <v>773</v>
      </c>
      <c r="DO246" s="179">
        <v>11</v>
      </c>
      <c r="DP246" s="171"/>
    </row>
    <row r="247" spans="117:120" x14ac:dyDescent="0.25">
      <c r="DM247" s="177">
        <v>356</v>
      </c>
      <c r="DN247" s="178" t="s">
        <v>774</v>
      </c>
      <c r="DO247" s="179">
        <v>12</v>
      </c>
      <c r="DP247" s="171"/>
    </row>
    <row r="248" spans="117:120" x14ac:dyDescent="0.25">
      <c r="DM248" s="177">
        <v>361</v>
      </c>
      <c r="DN248" s="178" t="s">
        <v>775</v>
      </c>
      <c r="DO248" s="179">
        <v>6</v>
      </c>
      <c r="DP248" s="171"/>
    </row>
    <row r="249" spans="117:120" x14ac:dyDescent="0.25">
      <c r="DM249" s="177">
        <v>362</v>
      </c>
      <c r="DN249" s="178" t="s">
        <v>776</v>
      </c>
      <c r="DO249" s="179">
        <v>7</v>
      </c>
      <c r="DP249" s="171"/>
    </row>
    <row r="250" spans="117:120" x14ac:dyDescent="0.25">
      <c r="DM250" s="177">
        <v>363</v>
      </c>
      <c r="DN250" s="178" t="s">
        <v>777</v>
      </c>
      <c r="DO250" s="179">
        <v>8</v>
      </c>
      <c r="DP250" s="171"/>
    </row>
    <row r="251" spans="117:120" x14ac:dyDescent="0.25">
      <c r="DM251" s="177">
        <v>364</v>
      </c>
      <c r="DN251" s="178" t="s">
        <v>778</v>
      </c>
      <c r="DO251" s="179">
        <v>9</v>
      </c>
      <c r="DP251" s="171"/>
    </row>
    <row r="252" spans="117:120" x14ac:dyDescent="0.25">
      <c r="DM252" s="177">
        <v>366</v>
      </c>
      <c r="DN252" s="178" t="s">
        <v>779</v>
      </c>
      <c r="DO252" s="179">
        <v>8</v>
      </c>
      <c r="DP252" s="171"/>
    </row>
    <row r="253" spans="117:120" x14ac:dyDescent="0.25">
      <c r="DM253" s="177">
        <v>367</v>
      </c>
      <c r="DN253" s="178" t="s">
        <v>780</v>
      </c>
      <c r="DO253" s="179">
        <v>9</v>
      </c>
      <c r="DP253" s="171"/>
    </row>
    <row r="254" spans="117:120" x14ac:dyDescent="0.25">
      <c r="DM254" s="177">
        <v>368</v>
      </c>
      <c r="DN254" s="178" t="s">
        <v>781</v>
      </c>
      <c r="DO254" s="179">
        <v>10</v>
      </c>
      <c r="DP254" s="171"/>
    </row>
    <row r="255" spans="117:120" x14ac:dyDescent="0.25">
      <c r="DM255" s="177">
        <v>371</v>
      </c>
      <c r="DN255" s="178" t="s">
        <v>782</v>
      </c>
      <c r="DO255" s="179">
        <v>7</v>
      </c>
      <c r="DP255" s="171"/>
    </row>
    <row r="256" spans="117:120" x14ac:dyDescent="0.25">
      <c r="DM256" s="177">
        <v>372</v>
      </c>
      <c r="DN256" s="178" t="s">
        <v>783</v>
      </c>
      <c r="DO256" s="179">
        <v>8</v>
      </c>
      <c r="DP256" s="171"/>
    </row>
    <row r="257" spans="117:120" x14ac:dyDescent="0.25">
      <c r="DM257" s="177">
        <v>373</v>
      </c>
      <c r="DN257" s="178" t="s">
        <v>784</v>
      </c>
      <c r="DO257" s="179">
        <v>9</v>
      </c>
      <c r="DP257" s="171"/>
    </row>
    <row r="258" spans="117:120" x14ac:dyDescent="0.25">
      <c r="DM258" s="177">
        <v>374</v>
      </c>
      <c r="DN258" s="178" t="s">
        <v>785</v>
      </c>
      <c r="DO258" s="179">
        <v>10</v>
      </c>
      <c r="DP258" s="171"/>
    </row>
    <row r="259" spans="117:120" x14ac:dyDescent="0.25">
      <c r="DM259" s="177">
        <v>375</v>
      </c>
      <c r="DN259" s="178" t="s">
        <v>786</v>
      </c>
      <c r="DO259" s="179">
        <v>11</v>
      </c>
      <c r="DP259" s="171"/>
    </row>
    <row r="260" spans="117:120" x14ac:dyDescent="0.25">
      <c r="DM260" s="177">
        <v>376</v>
      </c>
      <c r="DN260" s="178" t="s">
        <v>787</v>
      </c>
      <c r="DO260" s="179">
        <v>8</v>
      </c>
      <c r="DP260" s="171"/>
    </row>
    <row r="261" spans="117:120" x14ac:dyDescent="0.25">
      <c r="DM261" s="177">
        <v>377</v>
      </c>
      <c r="DN261" s="178" t="s">
        <v>788</v>
      </c>
      <c r="DO261" s="179">
        <v>9</v>
      </c>
      <c r="DP261" s="171"/>
    </row>
    <row r="262" spans="117:120" x14ac:dyDescent="0.25">
      <c r="DM262" s="177">
        <v>378</v>
      </c>
      <c r="DN262" s="178" t="s">
        <v>789</v>
      </c>
      <c r="DO262" s="179">
        <v>11</v>
      </c>
      <c r="DP262" s="171"/>
    </row>
    <row r="263" spans="117:120" x14ac:dyDescent="0.25">
      <c r="DM263" s="177">
        <v>381</v>
      </c>
      <c r="DN263" s="178" t="s">
        <v>732</v>
      </c>
      <c r="DO263" s="179">
        <v>10</v>
      </c>
      <c r="DP263" s="171"/>
    </row>
    <row r="264" spans="117:120" x14ac:dyDescent="0.25">
      <c r="DM264" s="177">
        <v>382</v>
      </c>
      <c r="DN264" s="178" t="s">
        <v>733</v>
      </c>
      <c r="DO264" s="179">
        <v>11</v>
      </c>
      <c r="DP264" s="171"/>
    </row>
    <row r="265" spans="117:120" x14ac:dyDescent="0.25">
      <c r="DM265" s="177">
        <v>383</v>
      </c>
      <c r="DN265" s="178" t="s">
        <v>734</v>
      </c>
      <c r="DO265" s="179">
        <v>12</v>
      </c>
      <c r="DP265" s="171"/>
    </row>
    <row r="266" spans="117:120" x14ac:dyDescent="0.25">
      <c r="DM266" s="177">
        <v>410</v>
      </c>
      <c r="DN266" s="178" t="s">
        <v>790</v>
      </c>
      <c r="DO266" s="179">
        <v>5</v>
      </c>
      <c r="DP266" s="171"/>
    </row>
    <row r="267" spans="117:120" x14ac:dyDescent="0.25">
      <c r="DM267" s="177">
        <v>411</v>
      </c>
      <c r="DN267" s="178" t="s">
        <v>791</v>
      </c>
      <c r="DO267" s="179">
        <v>6</v>
      </c>
      <c r="DP267" s="171" t="s">
        <v>961</v>
      </c>
    </row>
    <row r="268" spans="117:120" x14ac:dyDescent="0.25">
      <c r="DM268" s="177">
        <v>412</v>
      </c>
      <c r="DN268" s="178" t="s">
        <v>792</v>
      </c>
      <c r="DO268" s="179">
        <v>7</v>
      </c>
      <c r="DP268" s="171" t="s">
        <v>961</v>
      </c>
    </row>
    <row r="269" spans="117:120" x14ac:dyDescent="0.25">
      <c r="DM269" s="177">
        <v>413</v>
      </c>
      <c r="DN269" s="178" t="s">
        <v>793</v>
      </c>
      <c r="DO269" s="179">
        <v>8</v>
      </c>
      <c r="DP269" s="171" t="s">
        <v>961</v>
      </c>
    </row>
    <row r="270" spans="117:120" x14ac:dyDescent="0.25">
      <c r="DM270" s="177">
        <v>420</v>
      </c>
      <c r="DN270" s="178" t="s">
        <v>794</v>
      </c>
      <c r="DO270" s="179">
        <v>4</v>
      </c>
      <c r="DP270" s="171" t="s">
        <v>960</v>
      </c>
    </row>
    <row r="271" spans="117:120" x14ac:dyDescent="0.25">
      <c r="DM271" s="177">
        <v>421</v>
      </c>
      <c r="DN271" s="178" t="s">
        <v>795</v>
      </c>
      <c r="DO271" s="179">
        <v>5</v>
      </c>
      <c r="DP271" s="171" t="s">
        <v>960</v>
      </c>
    </row>
    <row r="272" spans="117:120" x14ac:dyDescent="0.25">
      <c r="DM272" s="177">
        <v>422</v>
      </c>
      <c r="DN272" s="178" t="s">
        <v>796</v>
      </c>
      <c r="DO272" s="179">
        <v>6</v>
      </c>
      <c r="DP272" s="171" t="s">
        <v>960</v>
      </c>
    </row>
    <row r="273" spans="117:120" x14ac:dyDescent="0.25">
      <c r="DM273" s="177">
        <v>423</v>
      </c>
      <c r="DN273" s="178" t="s">
        <v>797</v>
      </c>
      <c r="DO273" s="179">
        <v>7</v>
      </c>
      <c r="DP273" s="171" t="s">
        <v>960</v>
      </c>
    </row>
    <row r="274" spans="117:120" x14ac:dyDescent="0.25">
      <c r="DM274" s="177">
        <v>424</v>
      </c>
      <c r="DN274" s="178" t="s">
        <v>798</v>
      </c>
      <c r="DO274" s="179">
        <v>8</v>
      </c>
      <c r="DP274" s="171" t="s">
        <v>960</v>
      </c>
    </row>
    <row r="275" spans="117:120" x14ac:dyDescent="0.25">
      <c r="DM275" s="177">
        <v>430</v>
      </c>
      <c r="DN275" s="178" t="s">
        <v>799</v>
      </c>
      <c r="DO275" s="179">
        <v>6</v>
      </c>
      <c r="DP275" s="171"/>
    </row>
    <row r="276" spans="117:120" x14ac:dyDescent="0.25">
      <c r="DM276" s="177">
        <v>431</v>
      </c>
      <c r="DN276" s="178" t="s">
        <v>800</v>
      </c>
      <c r="DO276" s="179">
        <v>7</v>
      </c>
      <c r="DP276" s="171"/>
    </row>
    <row r="277" spans="117:120" x14ac:dyDescent="0.25">
      <c r="DM277" s="177">
        <v>432</v>
      </c>
      <c r="DN277" s="178" t="s">
        <v>801</v>
      </c>
      <c r="DO277" s="179">
        <v>8</v>
      </c>
      <c r="DP277" s="171"/>
    </row>
    <row r="278" spans="117:120" x14ac:dyDescent="0.25">
      <c r="DM278" s="177">
        <v>433</v>
      </c>
      <c r="DN278" s="178" t="s">
        <v>802</v>
      </c>
      <c r="DO278" s="179">
        <v>9</v>
      </c>
      <c r="DP278" s="171"/>
    </row>
    <row r="279" spans="117:120" x14ac:dyDescent="0.25">
      <c r="DM279" s="177">
        <v>434</v>
      </c>
      <c r="DN279" s="178" t="s">
        <v>803</v>
      </c>
      <c r="DO279" s="179">
        <v>10</v>
      </c>
      <c r="DP279" s="171"/>
    </row>
    <row r="280" spans="117:120" x14ac:dyDescent="0.25">
      <c r="DM280" s="177">
        <v>441</v>
      </c>
      <c r="DN280" s="178" t="s">
        <v>804</v>
      </c>
      <c r="DO280" s="179">
        <v>7</v>
      </c>
      <c r="DP280" s="171" t="s">
        <v>962</v>
      </c>
    </row>
    <row r="281" spans="117:120" x14ac:dyDescent="0.25">
      <c r="DM281" s="177">
        <v>442</v>
      </c>
      <c r="DN281" s="178" t="s">
        <v>805</v>
      </c>
      <c r="DO281" s="179">
        <v>8</v>
      </c>
      <c r="DP281" s="171" t="s">
        <v>962</v>
      </c>
    </row>
    <row r="282" spans="117:120" x14ac:dyDescent="0.25">
      <c r="DM282" s="177">
        <v>443</v>
      </c>
      <c r="DN282" s="178" t="s">
        <v>806</v>
      </c>
      <c r="DO282" s="179">
        <v>9</v>
      </c>
      <c r="DP282" s="171" t="s">
        <v>962</v>
      </c>
    </row>
    <row r="283" spans="117:120" x14ac:dyDescent="0.25">
      <c r="DM283" s="177">
        <v>444</v>
      </c>
      <c r="DN283" s="178" t="s">
        <v>807</v>
      </c>
      <c r="DO283" s="179">
        <v>10</v>
      </c>
      <c r="DP283" s="171" t="s">
        <v>962</v>
      </c>
    </row>
    <row r="284" spans="117:120" x14ac:dyDescent="0.25">
      <c r="DM284" s="177">
        <v>451</v>
      </c>
      <c r="DN284" s="178" t="s">
        <v>808</v>
      </c>
      <c r="DO284" s="179">
        <v>7</v>
      </c>
      <c r="DP284" s="171"/>
    </row>
    <row r="285" spans="117:120" x14ac:dyDescent="0.25">
      <c r="DM285" s="177">
        <v>452</v>
      </c>
      <c r="DN285" s="178" t="s">
        <v>809</v>
      </c>
      <c r="DO285" s="179">
        <v>8</v>
      </c>
      <c r="DP285" s="171"/>
    </row>
    <row r="286" spans="117:120" x14ac:dyDescent="0.25">
      <c r="DM286" s="177">
        <v>453</v>
      </c>
      <c r="DN286" s="178" t="s">
        <v>810</v>
      </c>
      <c r="DO286" s="179">
        <v>9</v>
      </c>
      <c r="DP286" s="171"/>
    </row>
    <row r="287" spans="117:120" x14ac:dyDescent="0.25">
      <c r="DM287" s="177">
        <v>454</v>
      </c>
      <c r="DN287" s="178" t="s">
        <v>811</v>
      </c>
      <c r="DO287" s="179">
        <v>10</v>
      </c>
      <c r="DP287" s="171"/>
    </row>
    <row r="288" spans="117:120" x14ac:dyDescent="0.25">
      <c r="DM288" s="177">
        <v>460</v>
      </c>
      <c r="DN288" s="178" t="s">
        <v>812</v>
      </c>
      <c r="DO288" s="179">
        <v>6</v>
      </c>
      <c r="DP288" s="171"/>
    </row>
    <row r="289" spans="117:120" x14ac:dyDescent="0.25">
      <c r="DM289" s="177">
        <v>461</v>
      </c>
      <c r="DN289" s="178" t="s">
        <v>813</v>
      </c>
      <c r="DO289" s="179">
        <v>7</v>
      </c>
      <c r="DP289" s="171"/>
    </row>
    <row r="290" spans="117:120" x14ac:dyDescent="0.25">
      <c r="DM290" s="177">
        <v>462</v>
      </c>
      <c r="DN290" s="178" t="s">
        <v>814</v>
      </c>
      <c r="DO290" s="179">
        <v>8</v>
      </c>
      <c r="DP290" s="171"/>
    </row>
    <row r="291" spans="117:120" x14ac:dyDescent="0.25">
      <c r="DM291" s="177">
        <v>463</v>
      </c>
      <c r="DN291" s="178" t="s">
        <v>815</v>
      </c>
      <c r="DO291" s="179">
        <v>9</v>
      </c>
      <c r="DP291" s="171"/>
    </row>
    <row r="292" spans="117:120" x14ac:dyDescent="0.25">
      <c r="DM292" s="177">
        <v>464</v>
      </c>
      <c r="DN292" s="178" t="s">
        <v>816</v>
      </c>
      <c r="DO292" s="179">
        <v>10</v>
      </c>
      <c r="DP292" s="171"/>
    </row>
    <row r="293" spans="117:120" x14ac:dyDescent="0.25">
      <c r="DM293" s="177">
        <v>490</v>
      </c>
      <c r="DN293" s="178" t="s">
        <v>732</v>
      </c>
      <c r="DO293" s="179">
        <v>8</v>
      </c>
      <c r="DP293" s="171"/>
    </row>
    <row r="294" spans="117:120" x14ac:dyDescent="0.25">
      <c r="DM294" s="177">
        <v>491</v>
      </c>
      <c r="DN294" s="178" t="s">
        <v>733</v>
      </c>
      <c r="DO294" s="179">
        <v>9</v>
      </c>
      <c r="DP294" s="171"/>
    </row>
    <row r="295" spans="117:120" x14ac:dyDescent="0.25">
      <c r="DM295" s="177">
        <v>492</v>
      </c>
      <c r="DN295" s="178" t="s">
        <v>734</v>
      </c>
      <c r="DO295" s="179">
        <v>10</v>
      </c>
      <c r="DP295" s="171"/>
    </row>
    <row r="296" spans="117:120" x14ac:dyDescent="0.25">
      <c r="DM296" s="177">
        <v>493</v>
      </c>
      <c r="DN296" s="178" t="s">
        <v>817</v>
      </c>
      <c r="DO296" s="179">
        <v>11</v>
      </c>
      <c r="DP296" s="171"/>
    </row>
    <row r="297" spans="117:120" x14ac:dyDescent="0.25">
      <c r="DM297" s="177">
        <v>494</v>
      </c>
      <c r="DN297" s="178" t="s">
        <v>736</v>
      </c>
      <c r="DO297" s="179">
        <v>12</v>
      </c>
      <c r="DP297" s="171"/>
    </row>
    <row r="298" spans="117:120" x14ac:dyDescent="0.25">
      <c r="DM298" s="177">
        <v>501</v>
      </c>
      <c r="DN298" s="178" t="s">
        <v>818</v>
      </c>
      <c r="DO298" s="179">
        <v>1</v>
      </c>
      <c r="DP298" s="171"/>
    </row>
    <row r="299" spans="117:120" x14ac:dyDescent="0.25">
      <c r="DM299" s="177">
        <v>502</v>
      </c>
      <c r="DN299" s="178" t="s">
        <v>819</v>
      </c>
      <c r="DO299" s="179">
        <v>2</v>
      </c>
      <c r="DP299" s="171"/>
    </row>
    <row r="300" spans="117:120" x14ac:dyDescent="0.25">
      <c r="DM300" s="177">
        <v>504</v>
      </c>
      <c r="DN300" s="178" t="s">
        <v>821</v>
      </c>
      <c r="DO300" s="179">
        <v>4</v>
      </c>
      <c r="DP300" s="171"/>
    </row>
    <row r="301" spans="117:120" x14ac:dyDescent="0.25">
      <c r="DM301" s="177">
        <v>506</v>
      </c>
      <c r="DN301" s="178" t="s">
        <v>822</v>
      </c>
      <c r="DO301" s="179">
        <v>3</v>
      </c>
      <c r="DP301" s="171"/>
    </row>
    <row r="302" spans="117:120" x14ac:dyDescent="0.25">
      <c r="DM302" s="177">
        <v>507</v>
      </c>
      <c r="DN302" s="178" t="s">
        <v>823</v>
      </c>
      <c r="DO302" s="179">
        <v>4</v>
      </c>
      <c r="DP302" s="171"/>
    </row>
    <row r="303" spans="117:120" x14ac:dyDescent="0.25">
      <c r="DM303" s="177">
        <v>503</v>
      </c>
      <c r="DN303" s="178" t="s">
        <v>820</v>
      </c>
      <c r="DO303" s="179">
        <v>3</v>
      </c>
      <c r="DP303" s="171"/>
    </row>
    <row r="304" spans="117:120" x14ac:dyDescent="0.25">
      <c r="DM304" s="177">
        <v>508</v>
      </c>
      <c r="DN304" s="178" t="s">
        <v>824</v>
      </c>
      <c r="DO304" s="179">
        <v>5</v>
      </c>
      <c r="DP304" s="171"/>
    </row>
    <row r="305" spans="117:120" x14ac:dyDescent="0.25">
      <c r="DM305" s="177">
        <v>509</v>
      </c>
      <c r="DN305" s="178" t="s">
        <v>825</v>
      </c>
      <c r="DO305" s="179">
        <v>6</v>
      </c>
      <c r="DP305" s="171"/>
    </row>
    <row r="306" spans="117:120" x14ac:dyDescent="0.25">
      <c r="DM306" s="177">
        <v>511</v>
      </c>
      <c r="DN306" s="178" t="s">
        <v>826</v>
      </c>
      <c r="DO306" s="179">
        <v>4</v>
      </c>
      <c r="DP306" s="171"/>
    </row>
    <row r="307" spans="117:120" x14ac:dyDescent="0.25">
      <c r="DM307" s="177">
        <v>512</v>
      </c>
      <c r="DN307" s="178" t="s">
        <v>827</v>
      </c>
      <c r="DO307" s="179">
        <v>5</v>
      </c>
      <c r="DP307" s="171"/>
    </row>
    <row r="308" spans="117:120" x14ac:dyDescent="0.25">
      <c r="DM308" s="177">
        <v>513</v>
      </c>
      <c r="DN308" s="178" t="s">
        <v>828</v>
      </c>
      <c r="DO308" s="179">
        <v>6</v>
      </c>
      <c r="DP308" s="171"/>
    </row>
    <row r="309" spans="117:120" x14ac:dyDescent="0.25">
      <c r="DM309" s="177">
        <v>514</v>
      </c>
      <c r="DN309" s="178" t="s">
        <v>829</v>
      </c>
      <c r="DO309" s="179">
        <v>7</v>
      </c>
      <c r="DP309" s="171"/>
    </row>
    <row r="310" spans="117:120" x14ac:dyDescent="0.25">
      <c r="DM310" s="177">
        <v>516</v>
      </c>
      <c r="DN310" s="178" t="s">
        <v>830</v>
      </c>
      <c r="DO310" s="179">
        <v>4</v>
      </c>
      <c r="DP310" s="171"/>
    </row>
    <row r="311" spans="117:120" x14ac:dyDescent="0.25">
      <c r="DM311" s="177">
        <v>517</v>
      </c>
      <c r="DN311" s="178" t="s">
        <v>831</v>
      </c>
      <c r="DO311" s="179">
        <v>5</v>
      </c>
      <c r="DP311" s="171"/>
    </row>
    <row r="312" spans="117:120" x14ac:dyDescent="0.25">
      <c r="DM312" s="177">
        <v>518</v>
      </c>
      <c r="DN312" s="178" t="s">
        <v>832</v>
      </c>
      <c r="DO312" s="179">
        <v>6</v>
      </c>
      <c r="DP312" s="171"/>
    </row>
    <row r="313" spans="117:120" x14ac:dyDescent="0.25">
      <c r="DM313" s="177">
        <v>521</v>
      </c>
      <c r="DN313" s="178" t="s">
        <v>833</v>
      </c>
      <c r="DO313" s="179">
        <v>4</v>
      </c>
      <c r="DP313" s="171"/>
    </row>
    <row r="314" spans="117:120" x14ac:dyDescent="0.25">
      <c r="DM314" s="177">
        <v>522</v>
      </c>
      <c r="DN314" s="178" t="s">
        <v>834</v>
      </c>
      <c r="DO314" s="179">
        <v>5</v>
      </c>
      <c r="DP314" s="171"/>
    </row>
    <row r="315" spans="117:120" x14ac:dyDescent="0.25">
      <c r="DM315" s="177">
        <v>523</v>
      </c>
      <c r="DN315" s="178" t="s">
        <v>835</v>
      </c>
      <c r="DO315" s="179">
        <v>6</v>
      </c>
      <c r="DP315" s="171"/>
    </row>
    <row r="316" spans="117:120" x14ac:dyDescent="0.25">
      <c r="DM316" s="177">
        <v>524</v>
      </c>
      <c r="DN316" s="178" t="s">
        <v>836</v>
      </c>
      <c r="DO316" s="179">
        <v>7</v>
      </c>
      <c r="DP316" s="171"/>
    </row>
    <row r="317" spans="117:120" x14ac:dyDescent="0.25">
      <c r="DM317" s="177">
        <v>531</v>
      </c>
      <c r="DN317" s="178" t="s">
        <v>837</v>
      </c>
      <c r="DO317" s="179">
        <v>5</v>
      </c>
      <c r="DP317" s="171"/>
    </row>
    <row r="318" spans="117:120" x14ac:dyDescent="0.25">
      <c r="DM318" s="177">
        <v>532</v>
      </c>
      <c r="DN318" s="178" t="s">
        <v>838</v>
      </c>
      <c r="DO318" s="179">
        <v>6</v>
      </c>
      <c r="DP318" s="171"/>
    </row>
    <row r="319" spans="117:120" x14ac:dyDescent="0.25">
      <c r="DM319" s="177">
        <v>533</v>
      </c>
      <c r="DN319" s="178" t="s">
        <v>839</v>
      </c>
      <c r="DO319" s="179">
        <v>6</v>
      </c>
      <c r="DP319" s="171"/>
    </row>
    <row r="320" spans="117:120" x14ac:dyDescent="0.25">
      <c r="DM320" s="177">
        <v>534</v>
      </c>
      <c r="DN320" s="178" t="s">
        <v>840</v>
      </c>
      <c r="DO320" s="179">
        <v>7</v>
      </c>
      <c r="DP320" s="171"/>
    </row>
    <row r="321" spans="117:120" x14ac:dyDescent="0.25">
      <c r="DM321" s="177">
        <v>541</v>
      </c>
      <c r="DN321" s="178" t="s">
        <v>841</v>
      </c>
      <c r="DO321" s="179">
        <v>6</v>
      </c>
      <c r="DP321" s="171"/>
    </row>
    <row r="322" spans="117:120" x14ac:dyDescent="0.25">
      <c r="DM322" s="177">
        <v>542</v>
      </c>
      <c r="DN322" s="178" t="s">
        <v>842</v>
      </c>
      <c r="DO322" s="179">
        <v>7</v>
      </c>
      <c r="DP322" s="171" t="s">
        <v>967</v>
      </c>
    </row>
    <row r="323" spans="117:120" x14ac:dyDescent="0.25">
      <c r="DM323" s="177">
        <v>543</v>
      </c>
      <c r="DN323" s="178" t="s">
        <v>843</v>
      </c>
      <c r="DO323" s="179">
        <v>8</v>
      </c>
      <c r="DP323" s="171"/>
    </row>
    <row r="324" spans="117:120" x14ac:dyDescent="0.25">
      <c r="DM324" s="177">
        <v>544</v>
      </c>
      <c r="DN324" s="178" t="s">
        <v>844</v>
      </c>
      <c r="DO324" s="179">
        <v>9</v>
      </c>
      <c r="DP324" s="171"/>
    </row>
    <row r="325" spans="117:120" x14ac:dyDescent="0.25">
      <c r="DM325" s="177">
        <v>545</v>
      </c>
      <c r="DN325" s="178" t="s">
        <v>845</v>
      </c>
      <c r="DO325" s="179">
        <v>10</v>
      </c>
      <c r="DP325" s="171"/>
    </row>
    <row r="326" spans="117:120" x14ac:dyDescent="0.25">
      <c r="DM326" s="177">
        <v>550</v>
      </c>
      <c r="DN326" s="178" t="s">
        <v>846</v>
      </c>
      <c r="DO326" s="179">
        <v>7</v>
      </c>
      <c r="DP326" s="171"/>
    </row>
    <row r="327" spans="117:120" x14ac:dyDescent="0.25">
      <c r="DM327" s="177">
        <v>551</v>
      </c>
      <c r="DN327" s="178" t="s">
        <v>732</v>
      </c>
      <c r="DO327" s="179">
        <v>8</v>
      </c>
      <c r="DP327" s="171"/>
    </row>
    <row r="328" spans="117:120" x14ac:dyDescent="0.25">
      <c r="DM328" s="177">
        <v>552</v>
      </c>
      <c r="DN328" s="178" t="s">
        <v>733</v>
      </c>
      <c r="DO328" s="179">
        <v>9</v>
      </c>
      <c r="DP328" s="171"/>
    </row>
    <row r="329" spans="117:120" x14ac:dyDescent="0.25">
      <c r="DM329" s="177">
        <v>553</v>
      </c>
      <c r="DN329" s="178" t="s">
        <v>734</v>
      </c>
      <c r="DO329" s="179">
        <v>10</v>
      </c>
      <c r="DP329" s="171"/>
    </row>
    <row r="330" spans="117:120" x14ac:dyDescent="0.25">
      <c r="DM330" s="177">
        <v>554</v>
      </c>
      <c r="DN330" s="178" t="s">
        <v>817</v>
      </c>
      <c r="DO330" s="179">
        <v>11</v>
      </c>
      <c r="DP330" s="171"/>
    </row>
    <row r="331" spans="117:120" x14ac:dyDescent="0.25">
      <c r="DM331" s="177">
        <v>555</v>
      </c>
      <c r="DN331" s="180" t="s">
        <v>736</v>
      </c>
      <c r="DO331" s="179">
        <v>12</v>
      </c>
      <c r="DP331" s="171"/>
    </row>
    <row r="332" spans="117:120" x14ac:dyDescent="0.25">
      <c r="DM332" s="177">
        <v>561</v>
      </c>
      <c r="DN332" s="178" t="s">
        <v>847</v>
      </c>
      <c r="DO332" s="179">
        <v>3</v>
      </c>
      <c r="DP332" s="171"/>
    </row>
    <row r="333" spans="117:120" x14ac:dyDescent="0.25">
      <c r="DM333" s="177">
        <v>562</v>
      </c>
      <c r="DN333" s="178" t="s">
        <v>848</v>
      </c>
      <c r="DO333" s="179">
        <v>4</v>
      </c>
      <c r="DP333" s="171"/>
    </row>
    <row r="334" spans="117:120" x14ac:dyDescent="0.25">
      <c r="DM334" s="177">
        <v>563</v>
      </c>
      <c r="DN334" s="178" t="s">
        <v>849</v>
      </c>
      <c r="DO334" s="179">
        <v>5</v>
      </c>
      <c r="DP334" s="171"/>
    </row>
    <row r="335" spans="117:120" x14ac:dyDescent="0.25">
      <c r="DM335" s="177">
        <v>564</v>
      </c>
      <c r="DN335" s="178" t="s">
        <v>850</v>
      </c>
      <c r="DO335" s="179">
        <v>6</v>
      </c>
      <c r="DP335" s="171"/>
    </row>
    <row r="336" spans="117:120" x14ac:dyDescent="0.25">
      <c r="DM336" s="177">
        <v>565</v>
      </c>
      <c r="DN336" s="178" t="s">
        <v>851</v>
      </c>
      <c r="DO336" s="179">
        <v>7</v>
      </c>
      <c r="DP336" s="171"/>
    </row>
    <row r="337" spans="117:120" x14ac:dyDescent="0.25">
      <c r="DM337" s="177">
        <v>566</v>
      </c>
      <c r="DN337" s="178" t="s">
        <v>0</v>
      </c>
      <c r="DO337" s="179">
        <v>8</v>
      </c>
      <c r="DP337" s="171"/>
    </row>
    <row r="338" spans="117:120" x14ac:dyDescent="0.25">
      <c r="DM338" s="177">
        <v>571</v>
      </c>
      <c r="DN338" s="178" t="s">
        <v>1</v>
      </c>
      <c r="DO338" s="179">
        <v>3</v>
      </c>
      <c r="DP338" s="171"/>
    </row>
    <row r="339" spans="117:120" x14ac:dyDescent="0.25">
      <c r="DM339" s="177">
        <v>572</v>
      </c>
      <c r="DN339" s="178" t="s">
        <v>2</v>
      </c>
      <c r="DO339" s="179">
        <v>4</v>
      </c>
      <c r="DP339" s="171"/>
    </row>
    <row r="340" spans="117:120" x14ac:dyDescent="0.25">
      <c r="DM340" s="177">
        <v>573</v>
      </c>
      <c r="DN340" s="178" t="s">
        <v>3</v>
      </c>
      <c r="DO340" s="179">
        <v>5</v>
      </c>
      <c r="DP340" s="171"/>
    </row>
    <row r="341" spans="117:120" x14ac:dyDescent="0.25">
      <c r="DM341" s="177">
        <v>574</v>
      </c>
      <c r="DN341" s="178" t="s">
        <v>4</v>
      </c>
      <c r="DO341" s="179">
        <v>6</v>
      </c>
      <c r="DP341" s="171"/>
    </row>
    <row r="342" spans="117:120" x14ac:dyDescent="0.25">
      <c r="DM342" s="177">
        <v>575</v>
      </c>
      <c r="DN342" s="178" t="s">
        <v>5</v>
      </c>
      <c r="DO342" s="179">
        <v>7</v>
      </c>
      <c r="DP342" s="171"/>
    </row>
    <row r="343" spans="117:120" x14ac:dyDescent="0.25">
      <c r="DM343" s="177">
        <v>576</v>
      </c>
      <c r="DN343" s="178" t="s">
        <v>6</v>
      </c>
      <c r="DO343" s="179">
        <v>8</v>
      </c>
      <c r="DP343" s="171"/>
    </row>
    <row r="344" spans="117:120" x14ac:dyDescent="0.25">
      <c r="DM344" s="177">
        <v>577</v>
      </c>
      <c r="DN344" s="178" t="s">
        <v>7</v>
      </c>
      <c r="DO344" s="181"/>
      <c r="DP344" s="171"/>
    </row>
    <row r="345" spans="117:120" x14ac:dyDescent="0.25">
      <c r="DM345" s="177">
        <v>578</v>
      </c>
      <c r="DN345" s="178" t="s">
        <v>8</v>
      </c>
      <c r="DO345" s="179">
        <v>7</v>
      </c>
      <c r="DP345" s="171"/>
    </row>
    <row r="346" spans="117:120" x14ac:dyDescent="0.25">
      <c r="DM346" s="177">
        <v>580</v>
      </c>
      <c r="DN346" s="178" t="s">
        <v>9</v>
      </c>
      <c r="DO346" s="179">
        <v>2</v>
      </c>
      <c r="DP346" s="171"/>
    </row>
    <row r="347" spans="117:120" x14ac:dyDescent="0.25">
      <c r="DM347" s="177">
        <v>581</v>
      </c>
      <c r="DN347" s="178" t="s">
        <v>10</v>
      </c>
      <c r="DO347" s="179">
        <v>3</v>
      </c>
      <c r="DP347" s="171"/>
    </row>
    <row r="348" spans="117:120" x14ac:dyDescent="0.25">
      <c r="DM348" s="177">
        <v>582</v>
      </c>
      <c r="DN348" s="178" t="s">
        <v>11</v>
      </c>
      <c r="DO348" s="179">
        <v>4</v>
      </c>
      <c r="DP348" s="171"/>
    </row>
    <row r="349" spans="117:120" x14ac:dyDescent="0.25">
      <c r="DM349" s="177">
        <v>583</v>
      </c>
      <c r="DN349" s="178" t="s">
        <v>12</v>
      </c>
      <c r="DO349" s="179">
        <v>4</v>
      </c>
      <c r="DP349" s="171"/>
    </row>
    <row r="350" spans="117:120" x14ac:dyDescent="0.25">
      <c r="DM350" s="177">
        <v>584</v>
      </c>
      <c r="DN350" s="178" t="s">
        <v>13</v>
      </c>
      <c r="DO350" s="179">
        <v>5</v>
      </c>
      <c r="DP350" s="171"/>
    </row>
    <row r="351" spans="117:120" x14ac:dyDescent="0.25">
      <c r="DM351" s="177">
        <v>585</v>
      </c>
      <c r="DN351" s="178" t="s">
        <v>14</v>
      </c>
      <c r="DO351" s="179">
        <v>6</v>
      </c>
      <c r="DP351" s="171"/>
    </row>
    <row r="352" spans="117:120" x14ac:dyDescent="0.25">
      <c r="DM352" s="177">
        <v>586</v>
      </c>
      <c r="DN352" s="178" t="s">
        <v>15</v>
      </c>
      <c r="DO352" s="179">
        <v>7</v>
      </c>
      <c r="DP352" s="171"/>
    </row>
    <row r="353" spans="117:120" x14ac:dyDescent="0.25">
      <c r="DM353" s="177">
        <v>587</v>
      </c>
      <c r="DN353" s="178" t="s">
        <v>16</v>
      </c>
      <c r="DO353" s="179">
        <v>8</v>
      </c>
      <c r="DP353" s="171"/>
    </row>
    <row r="354" spans="117:120" x14ac:dyDescent="0.25">
      <c r="DM354" s="177">
        <v>590</v>
      </c>
      <c r="DN354" s="178" t="s">
        <v>846</v>
      </c>
      <c r="DO354" s="179">
        <v>7</v>
      </c>
      <c r="DP354" s="171"/>
    </row>
    <row r="355" spans="117:120" x14ac:dyDescent="0.25">
      <c r="DM355" s="177">
        <v>591</v>
      </c>
      <c r="DN355" s="178" t="s">
        <v>17</v>
      </c>
      <c r="DO355" s="179">
        <v>8</v>
      </c>
      <c r="DP355" s="171"/>
    </row>
    <row r="356" spans="117:120" x14ac:dyDescent="0.25">
      <c r="DM356" s="177">
        <v>592</v>
      </c>
      <c r="DN356" s="178" t="s">
        <v>18</v>
      </c>
      <c r="DO356" s="179">
        <v>9</v>
      </c>
      <c r="DP356" s="171"/>
    </row>
    <row r="357" spans="117:120" x14ac:dyDescent="0.25">
      <c r="DM357" s="177">
        <v>593</v>
      </c>
      <c r="DN357" s="178" t="s">
        <v>19</v>
      </c>
      <c r="DO357" s="179">
        <v>10</v>
      </c>
      <c r="DP357" s="171"/>
    </row>
    <row r="358" spans="117:120" x14ac:dyDescent="0.25">
      <c r="DM358" s="177">
        <v>594</v>
      </c>
      <c r="DN358" s="178" t="s">
        <v>20</v>
      </c>
      <c r="DO358" s="179">
        <v>11</v>
      </c>
      <c r="DP358" s="171"/>
    </row>
    <row r="359" spans="117:120" x14ac:dyDescent="0.25">
      <c r="DM359" s="177">
        <v>601</v>
      </c>
      <c r="DN359" s="178" t="s">
        <v>21</v>
      </c>
      <c r="DO359" s="179">
        <v>4</v>
      </c>
      <c r="DP359" s="171"/>
    </row>
    <row r="360" spans="117:120" x14ac:dyDescent="0.25">
      <c r="DM360" s="177">
        <v>602</v>
      </c>
      <c r="DN360" s="178" t="s">
        <v>22</v>
      </c>
      <c r="DO360" s="179">
        <v>5</v>
      </c>
      <c r="DP360" s="171"/>
    </row>
    <row r="361" spans="117:120" x14ac:dyDescent="0.25">
      <c r="DM361" s="177">
        <v>603</v>
      </c>
      <c r="DN361" s="178" t="s">
        <v>23</v>
      </c>
      <c r="DO361" s="179">
        <v>6</v>
      </c>
      <c r="DP361" s="171"/>
    </row>
    <row r="362" spans="117:120" x14ac:dyDescent="0.25">
      <c r="DM362" s="177">
        <v>604</v>
      </c>
      <c r="DN362" s="178" t="s">
        <v>24</v>
      </c>
      <c r="DO362" s="179">
        <v>7</v>
      </c>
      <c r="DP362" s="171"/>
    </row>
    <row r="363" spans="117:120" x14ac:dyDescent="0.25">
      <c r="DM363" s="177">
        <v>611</v>
      </c>
      <c r="DN363" s="178" t="s">
        <v>25</v>
      </c>
      <c r="DO363" s="179">
        <v>1</v>
      </c>
      <c r="DP363" s="171"/>
    </row>
    <row r="364" spans="117:120" x14ac:dyDescent="0.25">
      <c r="DM364" s="177">
        <v>612</v>
      </c>
      <c r="DN364" s="178" t="s">
        <v>26</v>
      </c>
      <c r="DO364" s="179">
        <v>2</v>
      </c>
      <c r="DP364" s="171"/>
    </row>
    <row r="365" spans="117:120" x14ac:dyDescent="0.25">
      <c r="DM365" s="177">
        <v>613</v>
      </c>
      <c r="DN365" s="178" t="s">
        <v>27</v>
      </c>
      <c r="DO365" s="179">
        <v>3</v>
      </c>
      <c r="DP365" s="171" t="s">
        <v>963</v>
      </c>
    </row>
    <row r="366" spans="117:120" x14ac:dyDescent="0.25">
      <c r="DM366" s="177">
        <v>614</v>
      </c>
      <c r="DN366" s="178" t="s">
        <v>28</v>
      </c>
      <c r="DO366" s="179">
        <v>4</v>
      </c>
      <c r="DP366" s="171" t="s">
        <v>963</v>
      </c>
    </row>
    <row r="367" spans="117:120" x14ac:dyDescent="0.25">
      <c r="DM367" s="177">
        <v>631</v>
      </c>
      <c r="DN367" s="178" t="s">
        <v>29</v>
      </c>
      <c r="DO367" s="179">
        <v>8</v>
      </c>
      <c r="DP367" s="171"/>
    </row>
    <row r="368" spans="117:120" x14ac:dyDescent="0.25">
      <c r="DM368" s="177">
        <v>632</v>
      </c>
      <c r="DN368" s="178" t="s">
        <v>30</v>
      </c>
      <c r="DO368" s="179">
        <v>9</v>
      </c>
      <c r="DP368" s="171"/>
    </row>
    <row r="369" spans="117:120" x14ac:dyDescent="0.25">
      <c r="DM369" s="177">
        <v>633</v>
      </c>
      <c r="DN369" s="178" t="s">
        <v>31</v>
      </c>
      <c r="DO369" s="179">
        <v>10</v>
      </c>
      <c r="DP369" s="171"/>
    </row>
    <row r="370" spans="117:120" x14ac:dyDescent="0.25">
      <c r="DM370" s="177">
        <v>634</v>
      </c>
      <c r="DN370" s="178" t="s">
        <v>32</v>
      </c>
      <c r="DO370" s="179">
        <v>11</v>
      </c>
      <c r="DP370" s="171"/>
    </row>
    <row r="371" spans="117:120" x14ac:dyDescent="0.25">
      <c r="DM371" s="177">
        <v>690</v>
      </c>
      <c r="DN371" s="178" t="s">
        <v>732</v>
      </c>
      <c r="DO371" s="179">
        <v>8</v>
      </c>
      <c r="DP371" s="171"/>
    </row>
    <row r="372" spans="117:120" x14ac:dyDescent="0.25">
      <c r="DM372" s="177">
        <v>691</v>
      </c>
      <c r="DN372" s="178" t="s">
        <v>733</v>
      </c>
      <c r="DO372" s="179">
        <v>9</v>
      </c>
      <c r="DP372" s="171"/>
    </row>
    <row r="373" spans="117:120" x14ac:dyDescent="0.25">
      <c r="DM373" s="177">
        <v>692</v>
      </c>
      <c r="DN373" s="178" t="s">
        <v>734</v>
      </c>
      <c r="DO373" s="179">
        <v>10</v>
      </c>
      <c r="DP373" s="171"/>
    </row>
    <row r="374" spans="117:120" x14ac:dyDescent="0.25">
      <c r="DM374" s="177">
        <v>693</v>
      </c>
      <c r="DN374" s="178" t="s">
        <v>817</v>
      </c>
      <c r="DO374" s="179">
        <v>11</v>
      </c>
      <c r="DP374" s="171"/>
    </row>
    <row r="375" spans="117:120" x14ac:dyDescent="0.25">
      <c r="DM375" s="177">
        <v>694</v>
      </c>
      <c r="DN375" s="178" t="s">
        <v>736</v>
      </c>
      <c r="DO375" s="179">
        <v>12</v>
      </c>
      <c r="DP375" s="171"/>
    </row>
    <row r="376" spans="117:120" x14ac:dyDescent="0.25">
      <c r="DM376" s="177">
        <v>706</v>
      </c>
      <c r="DN376" s="178" t="s">
        <v>33</v>
      </c>
      <c r="DO376" s="179">
        <v>4</v>
      </c>
      <c r="DP376" s="171"/>
    </row>
    <row r="377" spans="117:120" x14ac:dyDescent="0.25">
      <c r="DM377" s="177">
        <v>707</v>
      </c>
      <c r="DN377" s="178" t="s">
        <v>34</v>
      </c>
      <c r="DO377" s="179">
        <v>5</v>
      </c>
      <c r="DP377" s="171"/>
    </row>
    <row r="378" spans="117:120" x14ac:dyDescent="0.25">
      <c r="DM378" s="177">
        <v>708</v>
      </c>
      <c r="DN378" s="178" t="s">
        <v>35</v>
      </c>
      <c r="DO378" s="179">
        <v>6</v>
      </c>
      <c r="DP378" s="171"/>
    </row>
    <row r="379" spans="117:120" x14ac:dyDescent="0.25">
      <c r="DM379" s="177">
        <v>709</v>
      </c>
      <c r="DN379" s="178" t="s">
        <v>36</v>
      </c>
      <c r="DO379" s="179">
        <v>7</v>
      </c>
      <c r="DP379" s="171"/>
    </row>
    <row r="380" spans="117:120" x14ac:dyDescent="0.25">
      <c r="DM380" s="177">
        <v>710</v>
      </c>
      <c r="DN380" s="178" t="s">
        <v>37</v>
      </c>
      <c r="DO380" s="179">
        <v>6</v>
      </c>
      <c r="DP380" s="171"/>
    </row>
    <row r="381" spans="117:120" x14ac:dyDescent="0.25">
      <c r="DM381" s="177">
        <v>711</v>
      </c>
      <c r="DN381" s="178" t="s">
        <v>38</v>
      </c>
      <c r="DO381" s="179">
        <v>7</v>
      </c>
      <c r="DP381" s="171"/>
    </row>
    <row r="382" spans="117:120" x14ac:dyDescent="0.25">
      <c r="DM382" s="177">
        <v>712</v>
      </c>
      <c r="DN382" s="178" t="s">
        <v>39</v>
      </c>
      <c r="DO382" s="179">
        <v>8</v>
      </c>
      <c r="DP382" s="171"/>
    </row>
    <row r="383" spans="117:120" x14ac:dyDescent="0.25">
      <c r="DM383" s="177">
        <v>713</v>
      </c>
      <c r="DN383" s="178" t="s">
        <v>40</v>
      </c>
      <c r="DO383" s="179">
        <v>9</v>
      </c>
      <c r="DP383" s="171"/>
    </row>
    <row r="384" spans="117:120" x14ac:dyDescent="0.25">
      <c r="DM384" s="177">
        <v>714</v>
      </c>
      <c r="DN384" s="178" t="s">
        <v>41</v>
      </c>
      <c r="DO384" s="179">
        <v>10</v>
      </c>
      <c r="DP384" s="171"/>
    </row>
    <row r="385" spans="117:120" x14ac:dyDescent="0.25">
      <c r="DM385" s="177">
        <v>720</v>
      </c>
      <c r="DN385" s="178" t="s">
        <v>42</v>
      </c>
      <c r="DO385" s="179">
        <v>6</v>
      </c>
      <c r="DP385" s="171"/>
    </row>
    <row r="386" spans="117:120" x14ac:dyDescent="0.25">
      <c r="DM386" s="177">
        <v>721</v>
      </c>
      <c r="DN386" s="178" t="s">
        <v>43</v>
      </c>
      <c r="DO386" s="179">
        <v>7</v>
      </c>
      <c r="DP386" s="171"/>
    </row>
    <row r="387" spans="117:120" x14ac:dyDescent="0.25">
      <c r="DM387" s="177">
        <v>722</v>
      </c>
      <c r="DN387" s="178" t="s">
        <v>44</v>
      </c>
      <c r="DO387" s="179">
        <v>8</v>
      </c>
      <c r="DP387" s="171"/>
    </row>
    <row r="388" spans="117:120" x14ac:dyDescent="0.25">
      <c r="DM388" s="177">
        <v>723</v>
      </c>
      <c r="DN388" s="178" t="s">
        <v>45</v>
      </c>
      <c r="DO388" s="179">
        <v>9</v>
      </c>
      <c r="DP388" s="171"/>
    </row>
    <row r="389" spans="117:120" x14ac:dyDescent="0.25">
      <c r="DM389" s="177">
        <v>724</v>
      </c>
      <c r="DN389" s="178" t="s">
        <v>46</v>
      </c>
      <c r="DO389" s="179">
        <v>10</v>
      </c>
      <c r="DP389" s="171"/>
    </row>
    <row r="390" spans="117:120" x14ac:dyDescent="0.25">
      <c r="DM390" s="177">
        <v>731</v>
      </c>
      <c r="DN390" s="178" t="s">
        <v>47</v>
      </c>
      <c r="DO390" s="179">
        <v>4</v>
      </c>
      <c r="DP390" s="171" t="s">
        <v>964</v>
      </c>
    </row>
    <row r="391" spans="117:120" x14ac:dyDescent="0.25">
      <c r="DM391" s="177">
        <v>732</v>
      </c>
      <c r="DN391" s="178" t="s">
        <v>48</v>
      </c>
      <c r="DO391" s="179">
        <v>5</v>
      </c>
      <c r="DP391" s="171" t="s">
        <v>964</v>
      </c>
    </row>
    <row r="392" spans="117:120" x14ac:dyDescent="0.25">
      <c r="DM392" s="177">
        <v>733</v>
      </c>
      <c r="DN392" s="178" t="s">
        <v>49</v>
      </c>
      <c r="DO392" s="179">
        <v>6</v>
      </c>
      <c r="DP392" s="171" t="s">
        <v>964</v>
      </c>
    </row>
    <row r="393" spans="117:120" x14ac:dyDescent="0.25">
      <c r="DM393" s="177">
        <v>741</v>
      </c>
      <c r="DN393" s="178" t="s">
        <v>50</v>
      </c>
      <c r="DO393" s="179">
        <v>7</v>
      </c>
      <c r="DP393" s="171" t="s">
        <v>965</v>
      </c>
    </row>
    <row r="394" spans="117:120" x14ac:dyDescent="0.25">
      <c r="DM394" s="177">
        <v>742</v>
      </c>
      <c r="DN394" s="178" t="s">
        <v>51</v>
      </c>
      <c r="DO394" s="179">
        <v>8</v>
      </c>
      <c r="DP394" s="171" t="s">
        <v>966</v>
      </c>
    </row>
    <row r="395" spans="117:120" x14ac:dyDescent="0.25">
      <c r="DM395" s="177">
        <v>743</v>
      </c>
      <c r="DN395" s="178" t="s">
        <v>52</v>
      </c>
      <c r="DO395" s="179">
        <v>9</v>
      </c>
      <c r="DP395" s="171"/>
    </row>
    <row r="396" spans="117:120" x14ac:dyDescent="0.25">
      <c r="DM396" s="177">
        <v>750</v>
      </c>
      <c r="DN396" s="178" t="s">
        <v>732</v>
      </c>
      <c r="DO396" s="179">
        <v>9</v>
      </c>
      <c r="DP396" s="171" t="s">
        <v>951</v>
      </c>
    </row>
    <row r="397" spans="117:120" x14ac:dyDescent="0.25">
      <c r="DM397" s="177">
        <v>751</v>
      </c>
      <c r="DN397" s="178" t="s">
        <v>733</v>
      </c>
      <c r="DO397" s="179">
        <v>10</v>
      </c>
      <c r="DP397" s="171" t="s">
        <v>951</v>
      </c>
    </row>
    <row r="398" spans="117:120" x14ac:dyDescent="0.25">
      <c r="DM398" s="177">
        <v>752</v>
      </c>
      <c r="DN398" s="178" t="s">
        <v>734</v>
      </c>
      <c r="DO398" s="179">
        <v>11</v>
      </c>
      <c r="DP398" s="171" t="s">
        <v>951</v>
      </c>
    </row>
    <row r="399" spans="117:120" x14ac:dyDescent="0.25">
      <c r="DM399" s="177">
        <v>753</v>
      </c>
      <c r="DN399" s="178" t="s">
        <v>735</v>
      </c>
      <c r="DO399" s="179">
        <v>12</v>
      </c>
      <c r="DP399" s="171" t="s">
        <v>951</v>
      </c>
    </row>
    <row r="400" spans="117:120" x14ac:dyDescent="0.25">
      <c r="DM400" s="177">
        <v>760</v>
      </c>
      <c r="DN400" s="178" t="s">
        <v>53</v>
      </c>
      <c r="DO400" s="179">
        <v>6</v>
      </c>
      <c r="DP400" s="171"/>
    </row>
    <row r="401" spans="117:120" x14ac:dyDescent="0.25">
      <c r="DM401" s="177">
        <v>761</v>
      </c>
      <c r="DN401" s="178" t="s">
        <v>54</v>
      </c>
      <c r="DO401" s="179">
        <v>7</v>
      </c>
      <c r="DP401" s="171"/>
    </row>
    <row r="402" spans="117:120" x14ac:dyDescent="0.25">
      <c r="DM402" s="177">
        <v>762</v>
      </c>
      <c r="DN402" s="178" t="s">
        <v>55</v>
      </c>
      <c r="DO402" s="179">
        <v>8</v>
      </c>
      <c r="DP402" s="171"/>
    </row>
    <row r="403" spans="117:120" x14ac:dyDescent="0.25">
      <c r="DM403" s="177">
        <v>763</v>
      </c>
      <c r="DN403" s="178" t="s">
        <v>56</v>
      </c>
      <c r="DO403" s="179">
        <v>9</v>
      </c>
      <c r="DP403" s="171"/>
    </row>
    <row r="404" spans="117:120" x14ac:dyDescent="0.25">
      <c r="DM404" s="177">
        <v>764</v>
      </c>
      <c r="DN404" s="178" t="s">
        <v>57</v>
      </c>
      <c r="DO404" s="179">
        <v>10</v>
      </c>
      <c r="DP404" s="171"/>
    </row>
    <row r="405" spans="117:120" x14ac:dyDescent="0.25">
      <c r="DM405" s="177">
        <v>770</v>
      </c>
      <c r="DN405" s="178" t="s">
        <v>53</v>
      </c>
      <c r="DO405" s="179">
        <v>6</v>
      </c>
      <c r="DP405" s="171"/>
    </row>
    <row r="406" spans="117:120" x14ac:dyDescent="0.25">
      <c r="DM406" s="177">
        <v>771</v>
      </c>
      <c r="DN406" s="178" t="s">
        <v>54</v>
      </c>
      <c r="DO406" s="179">
        <v>7</v>
      </c>
      <c r="DP406" s="171" t="s">
        <v>951</v>
      </c>
    </row>
    <row r="407" spans="117:120" x14ac:dyDescent="0.25">
      <c r="DM407" s="177">
        <v>772</v>
      </c>
      <c r="DN407" s="178" t="s">
        <v>55</v>
      </c>
      <c r="DO407" s="179">
        <v>8</v>
      </c>
      <c r="DP407" s="171" t="s">
        <v>951</v>
      </c>
    </row>
    <row r="408" spans="117:120" x14ac:dyDescent="0.25">
      <c r="DM408" s="177">
        <v>773</v>
      </c>
      <c r="DN408" s="178" t="s">
        <v>56</v>
      </c>
      <c r="DO408" s="179">
        <v>9</v>
      </c>
      <c r="DP408" s="171" t="s">
        <v>951</v>
      </c>
    </row>
    <row r="409" spans="117:120" x14ac:dyDescent="0.25">
      <c r="DM409" s="177">
        <v>774</v>
      </c>
      <c r="DN409" s="178" t="s">
        <v>57</v>
      </c>
      <c r="DO409" s="179">
        <v>10</v>
      </c>
      <c r="DP409" s="171" t="s">
        <v>951</v>
      </c>
    </row>
    <row r="410" spans="117:120" x14ac:dyDescent="0.25">
      <c r="DM410" s="177">
        <v>780</v>
      </c>
      <c r="DN410" s="178" t="s">
        <v>53</v>
      </c>
      <c r="DO410" s="179">
        <v>6</v>
      </c>
      <c r="DP410" s="171"/>
    </row>
    <row r="411" spans="117:120" x14ac:dyDescent="0.25">
      <c r="DM411" s="177">
        <v>780</v>
      </c>
      <c r="DN411" s="178" t="s">
        <v>53</v>
      </c>
      <c r="DO411" s="179">
        <v>6</v>
      </c>
      <c r="DP411" s="171"/>
    </row>
    <row r="412" spans="117:120" x14ac:dyDescent="0.25">
      <c r="DM412" s="177">
        <v>781</v>
      </c>
      <c r="DN412" s="178" t="s">
        <v>54</v>
      </c>
      <c r="DO412" s="179">
        <v>7</v>
      </c>
      <c r="DP412" s="171" t="s">
        <v>952</v>
      </c>
    </row>
    <row r="413" spans="117:120" x14ac:dyDescent="0.25">
      <c r="DM413" s="177">
        <v>781</v>
      </c>
      <c r="DN413" s="178" t="s">
        <v>54</v>
      </c>
      <c r="DO413" s="179">
        <v>7</v>
      </c>
      <c r="DP413" s="171" t="s">
        <v>952</v>
      </c>
    </row>
    <row r="414" spans="117:120" x14ac:dyDescent="0.25">
      <c r="DM414" s="177">
        <v>782</v>
      </c>
      <c r="DN414" s="178" t="s">
        <v>55</v>
      </c>
      <c r="DO414" s="179">
        <v>8</v>
      </c>
      <c r="DP414" s="171" t="s">
        <v>952</v>
      </c>
    </row>
    <row r="415" spans="117:120" x14ac:dyDescent="0.25">
      <c r="DM415" s="177">
        <v>782</v>
      </c>
      <c r="DN415" s="178" t="s">
        <v>55</v>
      </c>
      <c r="DO415" s="179">
        <v>8</v>
      </c>
      <c r="DP415" s="171" t="s">
        <v>952</v>
      </c>
    </row>
    <row r="416" spans="117:120" x14ac:dyDescent="0.25">
      <c r="DM416" s="177">
        <v>783</v>
      </c>
      <c r="DN416" s="178" t="s">
        <v>56</v>
      </c>
      <c r="DO416" s="179">
        <v>9</v>
      </c>
      <c r="DP416" s="171" t="s">
        <v>952</v>
      </c>
    </row>
    <row r="417" spans="117:120" x14ac:dyDescent="0.25">
      <c r="DM417" s="177">
        <v>783</v>
      </c>
      <c r="DN417" s="178" t="s">
        <v>56</v>
      </c>
      <c r="DO417" s="179">
        <v>9</v>
      </c>
      <c r="DP417" s="171" t="s">
        <v>952</v>
      </c>
    </row>
    <row r="418" spans="117:120" x14ac:dyDescent="0.25">
      <c r="DM418" s="177">
        <v>784</v>
      </c>
      <c r="DN418" s="178" t="s">
        <v>57</v>
      </c>
      <c r="DO418" s="179">
        <v>10</v>
      </c>
      <c r="DP418" s="171" t="s">
        <v>952</v>
      </c>
    </row>
    <row r="419" spans="117:120" x14ac:dyDescent="0.25">
      <c r="DM419" s="177">
        <v>784</v>
      </c>
      <c r="DN419" s="178" t="s">
        <v>57</v>
      </c>
      <c r="DO419" s="179">
        <v>10</v>
      </c>
      <c r="DP419" s="171" t="s">
        <v>952</v>
      </c>
    </row>
    <row r="420" spans="117:120" x14ac:dyDescent="0.25">
      <c r="DM420" s="177">
        <v>811</v>
      </c>
      <c r="DN420" s="178" t="s">
        <v>58</v>
      </c>
      <c r="DO420" s="179">
        <v>4</v>
      </c>
      <c r="DP420" s="171"/>
    </row>
    <row r="421" spans="117:120" x14ac:dyDescent="0.25">
      <c r="DM421" s="177">
        <v>812</v>
      </c>
      <c r="DN421" s="178" t="s">
        <v>59</v>
      </c>
      <c r="DO421" s="179">
        <v>5</v>
      </c>
      <c r="DP421" s="171"/>
    </row>
    <row r="422" spans="117:120" x14ac:dyDescent="0.25">
      <c r="DM422" s="177">
        <v>813</v>
      </c>
      <c r="DN422" s="178" t="s">
        <v>60</v>
      </c>
      <c r="DO422" s="179">
        <v>6</v>
      </c>
      <c r="DP422" s="171"/>
    </row>
    <row r="423" spans="117:120" x14ac:dyDescent="0.25">
      <c r="DM423" s="177">
        <v>814</v>
      </c>
      <c r="DN423" s="178" t="s">
        <v>61</v>
      </c>
      <c r="DO423" s="179">
        <v>7</v>
      </c>
      <c r="DP423" s="171"/>
    </row>
    <row r="424" spans="117:120" x14ac:dyDescent="0.25">
      <c r="DM424" s="177">
        <v>821</v>
      </c>
      <c r="DN424" s="178" t="s">
        <v>62</v>
      </c>
      <c r="DO424" s="179">
        <v>7</v>
      </c>
      <c r="DP424" s="171"/>
    </row>
    <row r="425" spans="117:120" x14ac:dyDescent="0.25">
      <c r="DM425" s="177">
        <v>822</v>
      </c>
      <c r="DN425" s="178" t="s">
        <v>63</v>
      </c>
      <c r="DO425" s="179">
        <v>8</v>
      </c>
      <c r="DP425" s="171"/>
    </row>
    <row r="426" spans="117:120" x14ac:dyDescent="0.25">
      <c r="DM426" s="177">
        <v>823</v>
      </c>
      <c r="DN426" s="178" t="s">
        <v>64</v>
      </c>
      <c r="DO426" s="179">
        <v>9</v>
      </c>
      <c r="DP426" s="171"/>
    </row>
    <row r="427" spans="117:120" x14ac:dyDescent="0.25">
      <c r="DM427" s="177">
        <v>824</v>
      </c>
      <c r="DN427" s="178" t="s">
        <v>65</v>
      </c>
      <c r="DO427" s="179">
        <v>10</v>
      </c>
      <c r="DP427" s="171"/>
    </row>
    <row r="428" spans="117:120" x14ac:dyDescent="0.25">
      <c r="DM428" s="177">
        <v>850</v>
      </c>
      <c r="DN428" s="178" t="s">
        <v>732</v>
      </c>
      <c r="DO428" s="179">
        <v>8</v>
      </c>
      <c r="DP428" s="171"/>
    </row>
    <row r="429" spans="117:120" x14ac:dyDescent="0.25">
      <c r="DM429" s="177">
        <v>851</v>
      </c>
      <c r="DN429" s="178" t="s">
        <v>733</v>
      </c>
      <c r="DO429" s="179">
        <v>9</v>
      </c>
      <c r="DP429" s="171"/>
    </row>
    <row r="430" spans="117:120" x14ac:dyDescent="0.25">
      <c r="DM430" s="177">
        <v>852</v>
      </c>
      <c r="DN430" s="178" t="s">
        <v>734</v>
      </c>
      <c r="DO430" s="179">
        <v>10</v>
      </c>
      <c r="DP430" s="171"/>
    </row>
    <row r="431" spans="117:120" x14ac:dyDescent="0.25">
      <c r="DM431" s="177">
        <v>853</v>
      </c>
      <c r="DN431" s="178" t="s">
        <v>735</v>
      </c>
      <c r="DO431" s="179">
        <v>11</v>
      </c>
      <c r="DP431" s="171"/>
    </row>
    <row r="432" spans="117:120" x14ac:dyDescent="0.25">
      <c r="DM432" s="177">
        <v>951</v>
      </c>
      <c r="DN432" s="178" t="s">
        <v>66</v>
      </c>
      <c r="DO432" s="179">
        <v>6</v>
      </c>
      <c r="DP432" s="171"/>
    </row>
    <row r="433" spans="117:120" x14ac:dyDescent="0.25">
      <c r="DM433" s="177">
        <v>952</v>
      </c>
      <c r="DN433" s="178" t="s">
        <v>67</v>
      </c>
      <c r="DO433" s="179">
        <v>7</v>
      </c>
      <c r="DP433" s="171"/>
    </row>
    <row r="434" spans="117:120" x14ac:dyDescent="0.25">
      <c r="DM434" s="177">
        <v>953</v>
      </c>
      <c r="DN434" s="178" t="s">
        <v>68</v>
      </c>
      <c r="DO434" s="179">
        <v>8</v>
      </c>
      <c r="DP434" s="171"/>
    </row>
    <row r="435" spans="117:120" x14ac:dyDescent="0.25">
      <c r="DM435" s="177">
        <v>954</v>
      </c>
      <c r="DN435" s="178" t="s">
        <v>69</v>
      </c>
      <c r="DO435" s="179">
        <v>8</v>
      </c>
      <c r="DP435" s="171"/>
    </row>
    <row r="436" spans="117:120" x14ac:dyDescent="0.25">
      <c r="DM436" s="177">
        <v>955</v>
      </c>
      <c r="DN436" s="178" t="s">
        <v>70</v>
      </c>
      <c r="DO436" s="179">
        <v>9</v>
      </c>
      <c r="DP436" s="171"/>
    </row>
    <row r="437" spans="117:120" x14ac:dyDescent="0.25">
      <c r="DM437" s="177">
        <v>961</v>
      </c>
      <c r="DN437" s="178" t="s">
        <v>71</v>
      </c>
      <c r="DO437" s="179">
        <v>6</v>
      </c>
      <c r="DP437" s="171"/>
    </row>
    <row r="438" spans="117:120" x14ac:dyDescent="0.25">
      <c r="DM438" s="177">
        <v>962</v>
      </c>
      <c r="DN438" s="178" t="s">
        <v>72</v>
      </c>
      <c r="DO438" s="179">
        <v>7</v>
      </c>
      <c r="DP438" s="171"/>
    </row>
    <row r="439" spans="117:120" x14ac:dyDescent="0.25">
      <c r="DM439" s="177">
        <v>963</v>
      </c>
      <c r="DN439" s="178" t="s">
        <v>73</v>
      </c>
      <c r="DO439" s="179">
        <v>8</v>
      </c>
      <c r="DP439" s="171"/>
    </row>
    <row r="440" spans="117:120" x14ac:dyDescent="0.25">
      <c r="DM440" s="177">
        <v>971</v>
      </c>
      <c r="DN440" s="178" t="s">
        <v>74</v>
      </c>
      <c r="DO440" s="179">
        <v>6</v>
      </c>
      <c r="DP440" s="171"/>
    </row>
    <row r="441" spans="117:120" x14ac:dyDescent="0.25">
      <c r="DM441" s="182">
        <v>972</v>
      </c>
      <c r="DN441" s="183" t="s">
        <v>75</v>
      </c>
      <c r="DO441" s="184">
        <v>7</v>
      </c>
      <c r="DP441" s="172"/>
    </row>
  </sheetData>
  <autoFilter ref="A4:EL163"/>
  <mergeCells count="18">
    <mergeCell ref="F3:F4"/>
    <mergeCell ref="A3:A4"/>
    <mergeCell ref="B3:B4"/>
    <mergeCell ref="C3:C4"/>
    <mergeCell ref="D3:D4"/>
    <mergeCell ref="E3:E4"/>
    <mergeCell ref="DM183:DO183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2 DA145 DD135 DD121 DD123:DD125 DD73 DA147:DA149 DD145:DD149 DD118 DA117 DD75:DD77 DD153:DD154 DA153:DA154 DA24 DD60:DD66 DD127:DD133 DD20:DD33 DD8:DD10 DD12:DD17 DD114:DD115 DD68:DD70 DD36:DD54 DD111:DD112 DD87:DD95 DD137:DD143 DD56:DD58 DD83:DD85 DD97:DD109">
    <cfRule type="cellIs" dxfId="1122" priority="130" stopIfTrue="1" operator="notEqual">
      <formula>$DH8</formula>
    </cfRule>
  </conditionalFormatting>
  <conditionalFormatting sqref="DA14:DA17 DA135 DA121 DA123:DA125 DA118 DA73 DA75:DA77 DA20:DA23 DA60:DA66 DA127:DA133 DA25:DA33 DA8:DA10 DA68:DA70 DA35:DA54 DA87:DA95 DA137:DA143 DA56:DA58 DA83:DA85 DA97:DA115">
    <cfRule type="cellIs" dxfId="1121" priority="131" stopIfTrue="1" operator="notEqual">
      <formula>$DD8</formula>
    </cfRule>
  </conditionalFormatting>
  <conditionalFormatting sqref="DD34">
    <cfRule type="cellIs" dxfId="1120" priority="128" stopIfTrue="1" operator="notEqual">
      <formula>$DH34</formula>
    </cfRule>
  </conditionalFormatting>
  <conditionalFormatting sqref="DA34">
    <cfRule type="cellIs" dxfId="1119" priority="129" stopIfTrue="1" operator="notEqual">
      <formula>$DD34</formula>
    </cfRule>
  </conditionalFormatting>
  <conditionalFormatting sqref="DD67">
    <cfRule type="cellIs" dxfId="1118" priority="126" stopIfTrue="1" operator="notEqual">
      <formula>$DH67</formula>
    </cfRule>
  </conditionalFormatting>
  <conditionalFormatting sqref="DA67">
    <cfRule type="cellIs" dxfId="1117" priority="127" stopIfTrue="1" operator="notEqual">
      <formula>$DD67</formula>
    </cfRule>
  </conditionalFormatting>
  <conditionalFormatting sqref="DA13">
    <cfRule type="cellIs" dxfId="1116" priority="123" stopIfTrue="1" operator="notEqual">
      <formula>$DH13</formula>
    </cfRule>
  </conditionalFormatting>
  <conditionalFormatting sqref="CX121:CX125 CX73:CX77 CX127 CX6:CX17 CX60:CX70 CX19:CX54 CX87:CX95 CX129:CX143 CX56:CX58 CX80:CX85 CX97:CX119">
    <cfRule type="cellIs" dxfId="1115" priority="125" operator="notEqual">
      <formula>$CX6</formula>
    </cfRule>
  </conditionalFormatting>
  <conditionalFormatting sqref="CX145 CX147:CX149 CU147:CU149 CU153:CU154 CX153:CX154">
    <cfRule type="cellIs" dxfId="1114" priority="124" stopIfTrue="1" operator="notEqual">
      <formula>$DA145</formula>
    </cfRule>
  </conditionalFormatting>
  <conditionalFormatting sqref="DD74">
    <cfRule type="cellIs" dxfId="1113" priority="121" stopIfTrue="1" operator="notEqual">
      <formula>$DH74</formula>
    </cfRule>
  </conditionalFormatting>
  <conditionalFormatting sqref="DA74">
    <cfRule type="cellIs" dxfId="1112" priority="122" stopIfTrue="1" operator="notEqual">
      <formula>$DD74</formula>
    </cfRule>
  </conditionalFormatting>
  <conditionalFormatting sqref="DA148">
    <cfRule type="cellIs" dxfId="1111" priority="120" stopIfTrue="1" operator="notEqual">
      <formula>$DH148</formula>
    </cfRule>
  </conditionalFormatting>
  <conditionalFormatting sqref="DD116">
    <cfRule type="cellIs" dxfId="1110" priority="118" stopIfTrue="1" operator="notEqual">
      <formula>$DH116</formula>
    </cfRule>
  </conditionalFormatting>
  <conditionalFormatting sqref="DA116">
    <cfRule type="cellIs" dxfId="1109" priority="119" stopIfTrue="1" operator="notEqual">
      <formula>$DD116</formula>
    </cfRule>
  </conditionalFormatting>
  <conditionalFormatting sqref="DD144">
    <cfRule type="cellIs" dxfId="1108" priority="117" stopIfTrue="1" operator="notEqual">
      <formula>$DH144</formula>
    </cfRule>
  </conditionalFormatting>
  <conditionalFormatting sqref="DA144">
    <cfRule type="cellIs" dxfId="1107" priority="116" stopIfTrue="1" operator="notEqual">
      <formula>$DH144</formula>
    </cfRule>
  </conditionalFormatting>
  <conditionalFormatting sqref="CX144">
    <cfRule type="cellIs" dxfId="1106" priority="115" stopIfTrue="1" operator="notEqual">
      <formula>$DA144</formula>
    </cfRule>
  </conditionalFormatting>
  <conditionalFormatting sqref="DD82">
    <cfRule type="cellIs" dxfId="1105" priority="113" stopIfTrue="1" operator="notEqual">
      <formula>$DH82</formula>
    </cfRule>
  </conditionalFormatting>
  <conditionalFormatting sqref="DA82">
    <cfRule type="cellIs" dxfId="1104" priority="114" stopIfTrue="1" operator="notEqual">
      <formula>$DD82</formula>
    </cfRule>
  </conditionalFormatting>
  <conditionalFormatting sqref="DD81">
    <cfRule type="cellIs" dxfId="1103" priority="111" stopIfTrue="1" operator="notEqual">
      <formula>$DH81</formula>
    </cfRule>
  </conditionalFormatting>
  <conditionalFormatting sqref="DA81">
    <cfRule type="cellIs" dxfId="1102" priority="112" stopIfTrue="1" operator="notEqual">
      <formula>$DD81</formula>
    </cfRule>
  </conditionalFormatting>
  <conditionalFormatting sqref="DD73">
    <cfRule type="cellIs" dxfId="1101" priority="109" stopIfTrue="1" operator="notEqual">
      <formula>$DH73</formula>
    </cfRule>
  </conditionalFormatting>
  <conditionalFormatting sqref="DA73">
    <cfRule type="cellIs" dxfId="1100" priority="110" stopIfTrue="1" operator="notEqual">
      <formula>$DD73</formula>
    </cfRule>
  </conditionalFormatting>
  <conditionalFormatting sqref="DD74">
    <cfRule type="cellIs" dxfId="1099" priority="107" stopIfTrue="1" operator="notEqual">
      <formula>$DH74</formula>
    </cfRule>
  </conditionalFormatting>
  <conditionalFormatting sqref="DA74">
    <cfRule type="cellIs" dxfId="1098" priority="108" stopIfTrue="1" operator="notEqual">
      <formula>$DD74</formula>
    </cfRule>
  </conditionalFormatting>
  <conditionalFormatting sqref="DD117">
    <cfRule type="cellIs" dxfId="1097" priority="106" stopIfTrue="1" operator="notEqual">
      <formula>$DH117</formula>
    </cfRule>
  </conditionalFormatting>
  <conditionalFormatting sqref="DD122">
    <cfRule type="cellIs" dxfId="1096" priority="104" stopIfTrue="1" operator="notEqual">
      <formula>$DH122</formula>
    </cfRule>
  </conditionalFormatting>
  <conditionalFormatting sqref="DA122">
    <cfRule type="cellIs" dxfId="1095" priority="105" stopIfTrue="1" operator="notEqual">
      <formula>$DD122</formula>
    </cfRule>
  </conditionalFormatting>
  <conditionalFormatting sqref="DA146">
    <cfRule type="cellIs" dxfId="1094" priority="103" stopIfTrue="1" operator="notEqual">
      <formula>$DH146</formula>
    </cfRule>
  </conditionalFormatting>
  <conditionalFormatting sqref="CX146">
    <cfRule type="cellIs" dxfId="1093" priority="102" stopIfTrue="1" operator="notEqual">
      <formula>$DA146</formula>
    </cfRule>
  </conditionalFormatting>
  <conditionalFormatting sqref="DD136">
    <cfRule type="cellIs" dxfId="1092" priority="100" stopIfTrue="1" operator="notEqual">
      <formula>$DH136</formula>
    </cfRule>
  </conditionalFormatting>
  <conditionalFormatting sqref="DA136">
    <cfRule type="cellIs" dxfId="1091" priority="101" stopIfTrue="1" operator="notEqual">
      <formula>$DD136</formula>
    </cfRule>
  </conditionalFormatting>
  <conditionalFormatting sqref="DD134">
    <cfRule type="cellIs" dxfId="1090" priority="98" stopIfTrue="1" operator="notEqual">
      <formula>$DH134</formula>
    </cfRule>
  </conditionalFormatting>
  <conditionalFormatting sqref="DA134">
    <cfRule type="cellIs" dxfId="1089" priority="99" stopIfTrue="1" operator="notEqual">
      <formula>$DD134</formula>
    </cfRule>
  </conditionalFormatting>
  <conditionalFormatting sqref="DD76:DD77">
    <cfRule type="cellIs" dxfId="1088" priority="96" stopIfTrue="1" operator="notEqual">
      <formula>$DH76</formula>
    </cfRule>
  </conditionalFormatting>
  <conditionalFormatting sqref="DA76:DA77">
    <cfRule type="cellIs" dxfId="1087" priority="97" stopIfTrue="1" operator="notEqual">
      <formula>$DD76</formula>
    </cfRule>
  </conditionalFormatting>
  <conditionalFormatting sqref="DD76:DD77">
    <cfRule type="cellIs" dxfId="1086" priority="94" stopIfTrue="1" operator="notEqual">
      <formula>$DH76</formula>
    </cfRule>
  </conditionalFormatting>
  <conditionalFormatting sqref="DA76:DA77">
    <cfRule type="cellIs" dxfId="1085" priority="95" stopIfTrue="1" operator="notEqual">
      <formula>$DD76</formula>
    </cfRule>
  </conditionalFormatting>
  <conditionalFormatting sqref="DD80">
    <cfRule type="cellIs" dxfId="1084" priority="92" stopIfTrue="1" operator="notEqual">
      <formula>$DH80</formula>
    </cfRule>
  </conditionalFormatting>
  <conditionalFormatting sqref="DA80">
    <cfRule type="cellIs" dxfId="1083" priority="93" stopIfTrue="1" operator="notEqual">
      <formula>$DD80</formula>
    </cfRule>
  </conditionalFormatting>
  <conditionalFormatting sqref="DD119">
    <cfRule type="cellIs" dxfId="1082" priority="90" stopIfTrue="1" operator="notEqual">
      <formula>$DH119</formula>
    </cfRule>
  </conditionalFormatting>
  <conditionalFormatting sqref="DA119">
    <cfRule type="cellIs" dxfId="1081" priority="91" stopIfTrue="1" operator="notEqual">
      <formula>$DD119</formula>
    </cfRule>
  </conditionalFormatting>
  <conditionalFormatting sqref="DD19">
    <cfRule type="cellIs" dxfId="1080" priority="88" stopIfTrue="1" operator="notEqual">
      <formula>$DH19</formula>
    </cfRule>
  </conditionalFormatting>
  <conditionalFormatting sqref="DA19">
    <cfRule type="cellIs" dxfId="1079" priority="89" stopIfTrue="1" operator="notEqual">
      <formula>$DD19</formula>
    </cfRule>
  </conditionalFormatting>
  <conditionalFormatting sqref="CU145">
    <cfRule type="cellIs" dxfId="1078" priority="87" stopIfTrue="1" operator="notEqual">
      <formula>$DA145</formula>
    </cfRule>
  </conditionalFormatting>
  <conditionalFormatting sqref="CU144">
    <cfRule type="cellIs" dxfId="1077" priority="86" stopIfTrue="1" operator="notEqual">
      <formula>$DA144</formula>
    </cfRule>
  </conditionalFormatting>
  <conditionalFormatting sqref="CU146">
    <cfRule type="cellIs" dxfId="1076" priority="85" stopIfTrue="1" operator="notEqual">
      <formula>$DA146</formula>
    </cfRule>
  </conditionalFormatting>
  <conditionalFormatting sqref="CU121:CU125 CU73:CU77 CU6:CU17 CU60:CU70 CU19:CU54 CU87:CU95 CU127:CU143 CU56:CU58 CU80:CU85 CU97:CU119">
    <cfRule type="expression" dxfId="1075" priority="83" stopIfTrue="1">
      <formula>$CX6=""</formula>
    </cfRule>
    <cfRule type="cellIs" dxfId="1074" priority="84" stopIfTrue="1" operator="notEqual">
      <formula>$CX6</formula>
    </cfRule>
  </conditionalFormatting>
  <conditionalFormatting sqref="CU5">
    <cfRule type="expression" dxfId="1073" priority="80" stopIfTrue="1">
      <formula>$CX5=""</formula>
    </cfRule>
    <cfRule type="cellIs" dxfId="1072" priority="81" stopIfTrue="1" operator="notEqual">
      <formula>$CX5</formula>
    </cfRule>
  </conditionalFormatting>
  <conditionalFormatting sqref="CX5">
    <cfRule type="cellIs" dxfId="1071" priority="82" operator="notEqual">
      <formula>$CX5</formula>
    </cfRule>
  </conditionalFormatting>
  <conditionalFormatting sqref="DD71">
    <cfRule type="cellIs" dxfId="1070" priority="78" stopIfTrue="1" operator="notEqual">
      <formula>$DH71</formula>
    </cfRule>
  </conditionalFormatting>
  <conditionalFormatting sqref="DA71">
    <cfRule type="cellIs" dxfId="1069" priority="79" stopIfTrue="1" operator="notEqual">
      <formula>$DD71</formula>
    </cfRule>
  </conditionalFormatting>
  <conditionalFormatting sqref="CX71">
    <cfRule type="cellIs" dxfId="1068" priority="77" operator="notEqual">
      <formula>$CX71</formula>
    </cfRule>
  </conditionalFormatting>
  <conditionalFormatting sqref="CU71">
    <cfRule type="expression" dxfId="1067" priority="75" stopIfTrue="1">
      <formula>$CX71=""</formula>
    </cfRule>
    <cfRule type="cellIs" dxfId="1066" priority="76" stopIfTrue="1" operator="notEqual">
      <formula>$CX71</formula>
    </cfRule>
  </conditionalFormatting>
  <conditionalFormatting sqref="DD72">
    <cfRule type="cellIs" dxfId="1065" priority="73" stopIfTrue="1" operator="notEqual">
      <formula>$DH72</formula>
    </cfRule>
  </conditionalFormatting>
  <conditionalFormatting sqref="DA72">
    <cfRule type="cellIs" dxfId="1064" priority="74" stopIfTrue="1" operator="notEqual">
      <formula>$DD72</formula>
    </cfRule>
  </conditionalFormatting>
  <conditionalFormatting sqref="CX72">
    <cfRule type="cellIs" dxfId="1063" priority="72" operator="notEqual">
      <formula>$CX72</formula>
    </cfRule>
  </conditionalFormatting>
  <conditionalFormatting sqref="CU72">
    <cfRule type="expression" dxfId="1062" priority="70" stopIfTrue="1">
      <formula>$CX72=""</formula>
    </cfRule>
    <cfRule type="cellIs" dxfId="1061" priority="71" stopIfTrue="1" operator="notEqual">
      <formula>$CX72</formula>
    </cfRule>
  </conditionalFormatting>
  <conditionalFormatting sqref="DD59">
    <cfRule type="cellIs" dxfId="1060" priority="68" stopIfTrue="1" operator="notEqual">
      <formula>$DH59</formula>
    </cfRule>
  </conditionalFormatting>
  <conditionalFormatting sqref="DA59">
    <cfRule type="cellIs" dxfId="1059" priority="69" stopIfTrue="1" operator="notEqual">
      <formula>$DD59</formula>
    </cfRule>
  </conditionalFormatting>
  <conditionalFormatting sqref="CX59">
    <cfRule type="cellIs" dxfId="1058" priority="67" operator="notEqual">
      <formula>$CX59</formula>
    </cfRule>
  </conditionalFormatting>
  <conditionalFormatting sqref="CU59">
    <cfRule type="expression" dxfId="1057" priority="65" stopIfTrue="1">
      <formula>$CX59=""</formula>
    </cfRule>
    <cfRule type="cellIs" dxfId="1056" priority="66" stopIfTrue="1" operator="notEqual">
      <formula>$CX59</formula>
    </cfRule>
  </conditionalFormatting>
  <conditionalFormatting sqref="DD120">
    <cfRule type="cellIs" dxfId="1055" priority="63" stopIfTrue="1" operator="notEqual">
      <formula>$DH120</formula>
    </cfRule>
  </conditionalFormatting>
  <conditionalFormatting sqref="DA120">
    <cfRule type="cellIs" dxfId="1054" priority="64" stopIfTrue="1" operator="notEqual">
      <formula>$DD120</formula>
    </cfRule>
  </conditionalFormatting>
  <conditionalFormatting sqref="CX120">
    <cfRule type="cellIs" dxfId="1053" priority="62" operator="notEqual">
      <formula>$CX120</formula>
    </cfRule>
  </conditionalFormatting>
  <conditionalFormatting sqref="CU120">
    <cfRule type="expression" dxfId="1052" priority="60" stopIfTrue="1">
      <formula>$CX120=""</formula>
    </cfRule>
    <cfRule type="cellIs" dxfId="1051" priority="61" stopIfTrue="1" operator="notEqual">
      <formula>$CX120</formula>
    </cfRule>
  </conditionalFormatting>
  <conditionalFormatting sqref="DD126">
    <cfRule type="cellIs" dxfId="1050" priority="58" stopIfTrue="1" operator="notEqual">
      <formula>$DH126</formula>
    </cfRule>
  </conditionalFormatting>
  <conditionalFormatting sqref="DA126">
    <cfRule type="cellIs" dxfId="1049" priority="59" stopIfTrue="1" operator="notEqual">
      <formula>$DD126</formula>
    </cfRule>
  </conditionalFormatting>
  <conditionalFormatting sqref="CX126">
    <cfRule type="cellIs" dxfId="1048" priority="57" operator="notEqual">
      <formula>$CX126</formula>
    </cfRule>
  </conditionalFormatting>
  <conditionalFormatting sqref="CU126">
    <cfRule type="expression" dxfId="1047" priority="55" stopIfTrue="1">
      <formula>$CX126=""</formula>
    </cfRule>
    <cfRule type="cellIs" dxfId="1046" priority="56" stopIfTrue="1" operator="notEqual">
      <formula>$CX126</formula>
    </cfRule>
  </conditionalFormatting>
  <conditionalFormatting sqref="CX78">
    <cfRule type="cellIs" dxfId="1045" priority="54" operator="notEqual">
      <formula>$CX78</formula>
    </cfRule>
  </conditionalFormatting>
  <conditionalFormatting sqref="DD78">
    <cfRule type="cellIs" dxfId="1044" priority="52" stopIfTrue="1" operator="notEqual">
      <formula>$DH78</formula>
    </cfRule>
  </conditionalFormatting>
  <conditionalFormatting sqref="DA78">
    <cfRule type="cellIs" dxfId="1043" priority="53" stopIfTrue="1" operator="notEqual">
      <formula>$DD78</formula>
    </cfRule>
  </conditionalFormatting>
  <conditionalFormatting sqref="CU78">
    <cfRule type="expression" dxfId="1042" priority="50" stopIfTrue="1">
      <formula>$CX78=""</formula>
    </cfRule>
    <cfRule type="cellIs" dxfId="1041" priority="51" stopIfTrue="1" operator="notEqual">
      <formula>$CX78</formula>
    </cfRule>
  </conditionalFormatting>
  <conditionalFormatting sqref="DD86">
    <cfRule type="cellIs" dxfId="1040" priority="48" stopIfTrue="1" operator="notEqual">
      <formula>$DH86</formula>
    </cfRule>
  </conditionalFormatting>
  <conditionalFormatting sqref="DA86">
    <cfRule type="cellIs" dxfId="1039" priority="49" stopIfTrue="1" operator="notEqual">
      <formula>$DD86</formula>
    </cfRule>
  </conditionalFormatting>
  <conditionalFormatting sqref="CX86">
    <cfRule type="cellIs" dxfId="1038" priority="47" operator="notEqual">
      <formula>$CX86</formula>
    </cfRule>
  </conditionalFormatting>
  <conditionalFormatting sqref="CU86">
    <cfRule type="expression" dxfId="1037" priority="45" stopIfTrue="1">
      <formula>$CX86=""</formula>
    </cfRule>
    <cfRule type="cellIs" dxfId="1036" priority="46" stopIfTrue="1" operator="notEqual">
      <formula>$CX86</formula>
    </cfRule>
  </conditionalFormatting>
  <conditionalFormatting sqref="DA116">
    <cfRule type="cellIs" dxfId="1035" priority="44" stopIfTrue="1" operator="notEqual">
      <formula>$DH116</formula>
    </cfRule>
  </conditionalFormatting>
  <conditionalFormatting sqref="DD115">
    <cfRule type="cellIs" dxfId="1034" priority="42" stopIfTrue="1" operator="notEqual">
      <formula>$DH115</formula>
    </cfRule>
  </conditionalFormatting>
  <conditionalFormatting sqref="DA115">
    <cfRule type="cellIs" dxfId="1033" priority="43" stopIfTrue="1" operator="notEqual">
      <formula>$DD115</formula>
    </cfRule>
  </conditionalFormatting>
  <conditionalFormatting sqref="DD116">
    <cfRule type="cellIs" dxfId="1032" priority="41" stopIfTrue="1" operator="notEqual">
      <formula>$DH116</formula>
    </cfRule>
  </conditionalFormatting>
  <conditionalFormatting sqref="DD151:DD152 DA151:DA152">
    <cfRule type="cellIs" dxfId="1031" priority="40" stopIfTrue="1" operator="notEqual">
      <formula>$DH151</formula>
    </cfRule>
  </conditionalFormatting>
  <conditionalFormatting sqref="CU151:CU152 CX151:CX152">
    <cfRule type="cellIs" dxfId="1030" priority="39" stopIfTrue="1" operator="notEqual">
      <formula>$DA151</formula>
    </cfRule>
  </conditionalFormatting>
  <conditionalFormatting sqref="DD150 DA150">
    <cfRule type="cellIs" dxfId="1029" priority="38" stopIfTrue="1" operator="notEqual">
      <formula>$DH150</formula>
    </cfRule>
  </conditionalFormatting>
  <conditionalFormatting sqref="CU150 CX150">
    <cfRule type="cellIs" dxfId="1028" priority="37" stopIfTrue="1" operator="notEqual">
      <formula>$DA150</formula>
    </cfRule>
  </conditionalFormatting>
  <conditionalFormatting sqref="CX78">
    <cfRule type="cellIs" dxfId="1027" priority="36" operator="notEqual">
      <formula>$CX78</formula>
    </cfRule>
  </conditionalFormatting>
  <conditionalFormatting sqref="DD78">
    <cfRule type="cellIs" dxfId="1026" priority="34" stopIfTrue="1" operator="notEqual">
      <formula>$DH78</formula>
    </cfRule>
  </conditionalFormatting>
  <conditionalFormatting sqref="DA78">
    <cfRule type="cellIs" dxfId="1025" priority="35" stopIfTrue="1" operator="notEqual">
      <formula>$DD78</formula>
    </cfRule>
  </conditionalFormatting>
  <conditionalFormatting sqref="CU78">
    <cfRule type="expression" dxfId="1024" priority="32" stopIfTrue="1">
      <formula>$CX78=""</formula>
    </cfRule>
    <cfRule type="cellIs" dxfId="1023" priority="33" stopIfTrue="1" operator="notEqual">
      <formula>$CX78</formula>
    </cfRule>
  </conditionalFormatting>
  <conditionalFormatting sqref="CX77">
    <cfRule type="cellIs" dxfId="1022" priority="31" operator="notEqual">
      <formula>$CX77</formula>
    </cfRule>
  </conditionalFormatting>
  <conditionalFormatting sqref="DD77">
    <cfRule type="cellIs" dxfId="1021" priority="29" stopIfTrue="1" operator="notEqual">
      <formula>$DH77</formula>
    </cfRule>
  </conditionalFormatting>
  <conditionalFormatting sqref="DA77">
    <cfRule type="cellIs" dxfId="1020" priority="30" stopIfTrue="1" operator="notEqual">
      <formula>$DD77</formula>
    </cfRule>
  </conditionalFormatting>
  <conditionalFormatting sqref="CU77">
    <cfRule type="expression" dxfId="1019" priority="27" stopIfTrue="1">
      <formula>$CX77=""</formula>
    </cfRule>
    <cfRule type="cellIs" dxfId="1018" priority="28" stopIfTrue="1" operator="notEqual">
      <formula>$CX77</formula>
    </cfRule>
  </conditionalFormatting>
  <conditionalFormatting sqref="CX79">
    <cfRule type="cellIs" dxfId="1017" priority="26" operator="notEqual">
      <formula>$CX79</formula>
    </cfRule>
  </conditionalFormatting>
  <conditionalFormatting sqref="DD79">
    <cfRule type="cellIs" dxfId="1016" priority="24" stopIfTrue="1" operator="notEqual">
      <formula>$DH79</formula>
    </cfRule>
  </conditionalFormatting>
  <conditionalFormatting sqref="DA79">
    <cfRule type="cellIs" dxfId="1015" priority="25" stopIfTrue="1" operator="notEqual">
      <formula>$DD79</formula>
    </cfRule>
  </conditionalFormatting>
  <conditionalFormatting sqref="CU79">
    <cfRule type="expression" dxfId="1014" priority="22" stopIfTrue="1">
      <formula>$CX79=""</formula>
    </cfRule>
    <cfRule type="cellIs" dxfId="1013" priority="23" stopIfTrue="1" operator="notEqual">
      <formula>$CX79</formula>
    </cfRule>
  </conditionalFormatting>
  <conditionalFormatting sqref="DD55">
    <cfRule type="cellIs" dxfId="1012" priority="20" stopIfTrue="1" operator="notEqual">
      <formula>$DH55</formula>
    </cfRule>
  </conditionalFormatting>
  <conditionalFormatting sqref="DA55">
    <cfRule type="cellIs" dxfId="1011" priority="21" stopIfTrue="1" operator="notEqual">
      <formula>$DD55</formula>
    </cfRule>
  </conditionalFormatting>
  <conditionalFormatting sqref="CX55">
    <cfRule type="cellIs" dxfId="1010" priority="19" operator="notEqual">
      <formula>$CX55</formula>
    </cfRule>
  </conditionalFormatting>
  <conditionalFormatting sqref="CU55">
    <cfRule type="expression" dxfId="1009" priority="17" stopIfTrue="1">
      <formula>$CX55=""</formula>
    </cfRule>
    <cfRule type="cellIs" dxfId="1008" priority="18" stopIfTrue="1" operator="notEqual">
      <formula>$CX55</formula>
    </cfRule>
  </conditionalFormatting>
  <conditionalFormatting sqref="DD18">
    <cfRule type="cellIs" dxfId="1007" priority="15" stopIfTrue="1" operator="notEqual">
      <formula>$DH18</formula>
    </cfRule>
  </conditionalFormatting>
  <conditionalFormatting sqref="DA18">
    <cfRule type="cellIs" dxfId="1006" priority="16" stopIfTrue="1" operator="notEqual">
      <formula>$DD18</formula>
    </cfRule>
  </conditionalFormatting>
  <conditionalFormatting sqref="CX18">
    <cfRule type="cellIs" dxfId="1005" priority="14" operator="notEqual">
      <formula>$CX18</formula>
    </cfRule>
  </conditionalFormatting>
  <conditionalFormatting sqref="CU18">
    <cfRule type="expression" dxfId="1004" priority="12" stopIfTrue="1">
      <formula>$CX18=""</formula>
    </cfRule>
    <cfRule type="cellIs" dxfId="1003" priority="13" stopIfTrue="1" operator="notEqual">
      <formula>$CX18</formula>
    </cfRule>
  </conditionalFormatting>
  <conditionalFormatting sqref="CX128">
    <cfRule type="cellIs" dxfId="1002" priority="11" operator="notEqual">
      <formula>$CX128</formula>
    </cfRule>
  </conditionalFormatting>
  <conditionalFormatting sqref="DD96">
    <cfRule type="cellIs" dxfId="1001" priority="4" stopIfTrue="1" operator="notEqual">
      <formula>$DH96</formula>
    </cfRule>
  </conditionalFormatting>
  <conditionalFormatting sqref="DA96">
    <cfRule type="cellIs" dxfId="1000" priority="5" stopIfTrue="1" operator="notEqual">
      <formula>$DD96</formula>
    </cfRule>
  </conditionalFormatting>
  <conditionalFormatting sqref="CX96">
    <cfRule type="cellIs" dxfId="999" priority="3" operator="notEqual">
      <formula>$CX96</formula>
    </cfRule>
  </conditionalFormatting>
  <conditionalFormatting sqref="CU96">
    <cfRule type="expression" dxfId="998" priority="1" stopIfTrue="1">
      <formula>$CX96=""</formula>
    </cfRule>
    <cfRule type="cellIs" dxfId="997" priority="2" stopIfTrue="1" operator="notEqual">
      <formula>$CX96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79.0 / Gültig ab: 01.02.18 / Seite &amp;P (&amp;N)</oddFoot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0"/>
  <sheetViews>
    <sheetView zoomScaleNormal="100" zoomScaleSheetLayoutView="75" workbookViewId="0">
      <selection activeCell="AA9" sqref="AA9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1285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3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2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P5" s="19" t="str">
        <f t="shared" ref="CP5:CP73" si="2">+S5</f>
        <v>Chiaverio Flavio</v>
      </c>
      <c r="CR5" s="19">
        <f t="shared" ref="CR5:CR73" si="3">+Z5</f>
        <v>36</v>
      </c>
      <c r="CS5" s="19" t="str">
        <f t="shared" ref="CS5:CS73" si="4">+AB5</f>
        <v>B/A 5)</v>
      </c>
      <c r="CT5" s="154">
        <v>5558</v>
      </c>
      <c r="CU5" s="125">
        <v>753</v>
      </c>
      <c r="CV5" s="33">
        <f t="shared" ref="CV5:CV11" si="5">VLOOKUP($CU5,Funktionsbezeichnungen,3,0)</f>
        <v>12</v>
      </c>
      <c r="CW5" s="83" t="str">
        <f t="shared" ref="CW5:CW11" si="6">VLOOKUP($CU5,Funktionsbezeichnungen,2,0)</f>
        <v>Vorgesetzter  -  4 . Stufe</v>
      </c>
      <c r="CX5" s="125">
        <v>753</v>
      </c>
      <c r="CY5" s="33">
        <f t="shared" ref="CY5:CY8" si="7">VLOOKUP($CX5,Funktionsbezeichnungen,3,0)</f>
        <v>12</v>
      </c>
      <c r="CZ5" s="83" t="str">
        <f t="shared" ref="CZ5:CZ8" si="8">VLOOKUP($CX5,Funktionsbezeichnungen,2,0)</f>
        <v>Vorgesetzter  -  4 . Stufe</v>
      </c>
      <c r="DA5" s="125">
        <v>753</v>
      </c>
      <c r="DB5" s="33">
        <f t="shared" ref="DB5:DB8" si="9">VLOOKUP($DA5,Funktionsbezeichnungen,3,0)</f>
        <v>12</v>
      </c>
      <c r="DC5" s="83" t="str">
        <f t="shared" ref="DC5:DC8" si="10">VLOOKUP($DA5,Funktionsbezeichnungen,2,0)</f>
        <v>Vorgesetzter  -  4 . Stufe</v>
      </c>
      <c r="DD5" s="124">
        <v>753</v>
      </c>
      <c r="DE5" s="33">
        <f t="shared" ref="DE5:DE8" si="11">VLOOKUP($DD5,Funktionsbezeichnungen,3,0)</f>
        <v>12</v>
      </c>
      <c r="DF5" s="83" t="str">
        <f t="shared" ref="DF5:DF8" si="12">VLOOKUP($DD5,Funktionsbezeichnungen,2,0)</f>
        <v>Vorgesetzter  -  4 . Stufe</v>
      </c>
      <c r="DG5" s="20"/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-  4 . Stufe</v>
      </c>
      <c r="DO5" s="19">
        <f t="shared" ref="DO5:DO73" si="15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35</v>
      </c>
      <c r="CS6" s="19" t="str">
        <f t="shared" si="4"/>
        <v>B/A 5)</v>
      </c>
      <c r="CT6" s="154">
        <v>4155</v>
      </c>
      <c r="CU6" s="125">
        <v>753</v>
      </c>
      <c r="CV6" s="33">
        <f t="shared" si="5"/>
        <v>12</v>
      </c>
      <c r="CW6" s="83" t="str">
        <f t="shared" si="6"/>
        <v>Vorgesetzter  -  4 . Stufe</v>
      </c>
      <c r="CX6" s="125">
        <v>753</v>
      </c>
      <c r="CY6" s="33">
        <f t="shared" si="7"/>
        <v>12</v>
      </c>
      <c r="CZ6" s="83" t="str">
        <f t="shared" si="8"/>
        <v>Vorgesetzter  -  4 . Stufe</v>
      </c>
      <c r="DA6" s="125">
        <v>753</v>
      </c>
      <c r="DB6" s="33">
        <f t="shared" si="9"/>
        <v>12</v>
      </c>
      <c r="DC6" s="83" t="str">
        <f t="shared" si="10"/>
        <v>Vorgesetzter  -  4 . Stufe</v>
      </c>
      <c r="DD6" s="124">
        <v>753</v>
      </c>
      <c r="DE6" s="33">
        <f t="shared" si="11"/>
        <v>12</v>
      </c>
      <c r="DF6" s="83" t="str">
        <f t="shared" si="12"/>
        <v>Vorgesetzter  -  4 . Stufe</v>
      </c>
      <c r="DG6" s="20"/>
      <c r="DH6" s="124">
        <v>753</v>
      </c>
      <c r="DI6" s="33">
        <f t="shared" si="13"/>
        <v>12</v>
      </c>
      <c r="DJ6" s="83" t="str">
        <f t="shared" si="14"/>
        <v>Vorgesetzter  -  4 . Stufe</v>
      </c>
      <c r="DO6" s="19">
        <f t="shared" si="15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P7" s="19" t="str">
        <f t="shared" si="2"/>
        <v>Zenners Guy</v>
      </c>
      <c r="CR7" s="19">
        <f t="shared" si="3"/>
        <v>31</v>
      </c>
      <c r="CS7" s="19" t="str">
        <f t="shared" si="4"/>
        <v>B/A 5)</v>
      </c>
      <c r="CT7" s="154">
        <v>4182</v>
      </c>
      <c r="CU7" s="125">
        <v>753</v>
      </c>
      <c r="CV7" s="33">
        <f t="shared" si="5"/>
        <v>12</v>
      </c>
      <c r="CW7" s="83" t="str">
        <f t="shared" si="6"/>
        <v>Vorgesetzter  -  4 . Stufe</v>
      </c>
      <c r="CX7" s="125">
        <v>753</v>
      </c>
      <c r="CY7" s="33">
        <f t="shared" si="7"/>
        <v>12</v>
      </c>
      <c r="CZ7" s="83" t="str">
        <f t="shared" si="8"/>
        <v>Vorgesetzter  -  4 . Stufe</v>
      </c>
      <c r="DA7" s="125">
        <v>753</v>
      </c>
      <c r="DB7" s="33">
        <f t="shared" si="9"/>
        <v>12</v>
      </c>
      <c r="DC7" s="83" t="str">
        <f t="shared" si="10"/>
        <v>Vorgesetzter  -  4 . Stufe</v>
      </c>
      <c r="DD7" s="124">
        <v>753</v>
      </c>
      <c r="DE7" s="33">
        <f t="shared" si="11"/>
        <v>12</v>
      </c>
      <c r="DF7" s="83" t="str">
        <f t="shared" si="12"/>
        <v>Vorgesetzter  -  4 . Stufe</v>
      </c>
      <c r="DG7" s="20"/>
      <c r="DH7" s="124">
        <v>753</v>
      </c>
      <c r="DI7" s="33">
        <f t="shared" si="13"/>
        <v>12</v>
      </c>
      <c r="DJ7" s="83" t="str">
        <f t="shared" si="14"/>
        <v>Vorgesetzter  -  4 . Stufe</v>
      </c>
      <c r="DO7" s="19">
        <f t="shared" si="15"/>
        <v>4182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P8" s="19" t="str">
        <f t="shared" si="2"/>
        <v>Suter Thomas</v>
      </c>
      <c r="CR8" s="19">
        <f t="shared" si="3"/>
        <v>26</v>
      </c>
      <c r="CS8" s="19" t="str">
        <f t="shared" si="4"/>
        <v>B/A 5)</v>
      </c>
      <c r="CT8" s="154">
        <v>3201</v>
      </c>
      <c r="CU8" s="125">
        <v>753</v>
      </c>
      <c r="CV8" s="33">
        <f t="shared" si="5"/>
        <v>12</v>
      </c>
      <c r="CW8" s="83" t="str">
        <f t="shared" si="6"/>
        <v>Vorgesetzter  -  4 . Stufe</v>
      </c>
      <c r="CX8" s="125">
        <v>774</v>
      </c>
      <c r="CY8" s="33">
        <f t="shared" si="7"/>
        <v>10</v>
      </c>
      <c r="CZ8" s="83" t="str">
        <f t="shared" si="8"/>
        <v>Senior Projektingenieur</v>
      </c>
      <c r="DA8" s="125">
        <v>774</v>
      </c>
      <c r="DB8" s="33">
        <f t="shared" si="9"/>
        <v>10</v>
      </c>
      <c r="DC8" s="83" t="str">
        <f t="shared" si="10"/>
        <v>Senior Projektingenieur</v>
      </c>
      <c r="DD8" s="125">
        <v>774</v>
      </c>
      <c r="DE8" s="33">
        <f t="shared" si="11"/>
        <v>10</v>
      </c>
      <c r="DF8" s="83" t="str">
        <f t="shared" si="12"/>
        <v>Senior Projektingenieur</v>
      </c>
      <c r="DG8" s="20"/>
      <c r="DH8" s="33">
        <v>773</v>
      </c>
      <c r="DI8" s="33">
        <f t="shared" si="13"/>
        <v>9</v>
      </c>
      <c r="DJ8" s="83" t="str">
        <f t="shared" si="14"/>
        <v>Projektingenieur 3</v>
      </c>
      <c r="DO8" s="19">
        <f t="shared" si="15"/>
        <v>3201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154">
        <v>7679</v>
      </c>
      <c r="CU9" s="125">
        <v>774</v>
      </c>
      <c r="CV9" s="33">
        <f t="shared" si="5"/>
        <v>10</v>
      </c>
      <c r="CW9" s="83" t="str">
        <f t="shared" si="6"/>
        <v>Senior Projektingenieur</v>
      </c>
      <c r="CX9" s="125">
        <v>774</v>
      </c>
      <c r="CY9" s="33">
        <f>VLOOKUP($CX9,Funktionsbezeichnungen,3,0)</f>
        <v>10</v>
      </c>
      <c r="CZ9" s="83" t="str">
        <f>VLOOKUP($CX9,Funktionsbezeichnungen,2,0)</f>
        <v>Senior Projektingenieur</v>
      </c>
      <c r="DA9" s="125">
        <v>773</v>
      </c>
      <c r="DB9" s="33">
        <f>VLOOKUP($DA9,Funktionsbezeichnungen,3,0)</f>
        <v>9</v>
      </c>
      <c r="DC9" s="83" t="str">
        <f>VLOOKUP($DA9,Funktionsbezeichnungen,2,0)</f>
        <v>Projektingenieur 3</v>
      </c>
      <c r="DD9" s="125">
        <v>773</v>
      </c>
      <c r="DE9" s="33">
        <f>VLOOKUP($DD9,Funktionsbezeichnungen,3,0)</f>
        <v>9</v>
      </c>
      <c r="DF9" s="83" t="str">
        <f>VLOOKUP($DD9,Funktionsbezeichnungen,2,0)</f>
        <v>Projektingenieur 3</v>
      </c>
      <c r="DG9" s="20"/>
      <c r="DH9" s="33">
        <v>772</v>
      </c>
      <c r="DI9" s="33">
        <f>VLOOKUP($DH9,Funktionsbezeichnungen,3,0)</f>
        <v>8</v>
      </c>
      <c r="DJ9" s="83" t="str">
        <f>VLOOKUP($DH9,Funktionsbezeichnungen,2,0)</f>
        <v>Projektingenieur 2</v>
      </c>
      <c r="DO9" s="19">
        <f>+CT9</f>
        <v>7679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154">
        <v>4258</v>
      </c>
      <c r="CU10" s="125">
        <v>774</v>
      </c>
      <c r="CV10" s="33">
        <f t="shared" si="5"/>
        <v>10</v>
      </c>
      <c r="CW10" s="83" t="str">
        <f t="shared" si="6"/>
        <v>Senior Projektingenieur</v>
      </c>
      <c r="CX10" s="125">
        <v>773</v>
      </c>
      <c r="CY10" s="33">
        <f>VLOOKUP($CX10,Funktionsbezeichnungen,3,0)</f>
        <v>9</v>
      </c>
      <c r="CZ10" s="83" t="str">
        <f>VLOOKUP($CX10,Funktionsbezeichnungen,2,0)</f>
        <v>Projektingenieur 3</v>
      </c>
      <c r="DA10" s="125">
        <v>773</v>
      </c>
      <c r="DB10" s="33">
        <f>VLOOKUP($DA10,Funktionsbezeichnungen,3,0)</f>
        <v>9</v>
      </c>
      <c r="DC10" s="83" t="str">
        <f>VLOOKUP($DA10,Funktionsbezeichnungen,2,0)</f>
        <v>Projektingenieur 3</v>
      </c>
      <c r="DD10" s="125">
        <v>773</v>
      </c>
      <c r="DE10" s="33">
        <f>VLOOKUP($DD10,Funktionsbezeichnungen,3,0)</f>
        <v>9</v>
      </c>
      <c r="DF10" s="83" t="str">
        <f>VLOOKUP($DD10,Funktionsbezeichnungen,2,0)</f>
        <v>Projektingenieur 3</v>
      </c>
      <c r="DG10" s="20"/>
      <c r="DH10" s="33">
        <v>772</v>
      </c>
      <c r="DI10" s="33">
        <f>VLOOKUP($DH10,Funktionsbezeichnungen,3,0)</f>
        <v>8</v>
      </c>
      <c r="DJ10" s="83" t="str">
        <f>VLOOKUP($DH10,Funktionsbezeichnungen,2,0)</f>
        <v>Projektingenieur 2</v>
      </c>
      <c r="DO10" s="19">
        <f>+CT10</f>
        <v>4258</v>
      </c>
      <c r="DP10" s="153">
        <v>1</v>
      </c>
      <c r="DQ10" s="19">
        <v>2</v>
      </c>
      <c r="DR10" s="19" t="s">
        <v>951</v>
      </c>
    </row>
    <row r="11" spans="1:142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1304</v>
      </c>
      <c r="AB11" s="21" t="s">
        <v>1287</v>
      </c>
      <c r="AC11" s="21"/>
      <c r="AE11" s="90" t="s">
        <v>400</v>
      </c>
      <c r="AF11" s="82"/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154">
        <v>5574</v>
      </c>
      <c r="CU11" s="125">
        <v>753</v>
      </c>
      <c r="CV11" s="33">
        <f t="shared" si="5"/>
        <v>12</v>
      </c>
      <c r="CW11" s="83" t="str">
        <f t="shared" si="6"/>
        <v>Vorgesetzter  -  4 . Stufe</v>
      </c>
      <c r="CX11" s="125">
        <v>753</v>
      </c>
      <c r="CY11" s="33">
        <f>VLOOKUP($CX11,Funktionsbezeichnungen,3,0)</f>
        <v>12</v>
      </c>
      <c r="CZ11" s="83" t="str">
        <f>VLOOKUP($CX11,Funktionsbezeichnungen,2,0)</f>
        <v>Vorgesetzter  -  4 . Stufe</v>
      </c>
      <c r="DA11" s="125">
        <v>753</v>
      </c>
      <c r="DB11" s="33">
        <f>VLOOKUP($DA11,Funktionsbezeichnungen,3,0)</f>
        <v>12</v>
      </c>
      <c r="DC11" s="83" t="str">
        <f>VLOOKUP($DA11,Funktionsbezeichnungen,2,0)</f>
        <v>Vorgesetzter  -  4 . Stufe</v>
      </c>
      <c r="DD11" s="124">
        <v>753</v>
      </c>
      <c r="DE11" s="33">
        <f>VLOOKUP($DD11,Funktionsbezeichnungen,3,0)</f>
        <v>12</v>
      </c>
      <c r="DF11" s="83" t="str">
        <f>VLOOKUP($DD11,Funktionsbezeichnungen,2,0)</f>
        <v>Vorgesetzter  -  4 . Stufe</v>
      </c>
      <c r="DG11" s="20"/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-  4 . Stufe</v>
      </c>
      <c r="DO11" s="19">
        <f>+CT11</f>
        <v>5574</v>
      </c>
      <c r="DP11" s="153">
        <v>1</v>
      </c>
      <c r="DQ11" s="19">
        <v>2</v>
      </c>
      <c r="DR11" s="19" t="s">
        <v>951</v>
      </c>
    </row>
    <row r="12" spans="1:142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P12" s="19" t="str">
        <f t="shared" si="2"/>
        <v>Kalak Josef</v>
      </c>
      <c r="CR12" s="19">
        <f t="shared" si="3"/>
        <v>49</v>
      </c>
      <c r="CS12" s="19" t="str">
        <f t="shared" si="4"/>
        <v>B/A 1)</v>
      </c>
      <c r="CT12" s="154">
        <v>3136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 t="s">
        <v>711</v>
      </c>
      <c r="DE12" s="33"/>
      <c r="DF12" s="83"/>
      <c r="DG12" s="20"/>
      <c r="DH12" s="125" t="s">
        <v>711</v>
      </c>
      <c r="DI12" s="125" t="s">
        <v>711</v>
      </c>
      <c r="DJ12" s="83"/>
      <c r="DO12" s="19">
        <f t="shared" si="15"/>
        <v>3136</v>
      </c>
      <c r="DP12" s="153">
        <v>1</v>
      </c>
      <c r="DQ12" s="19">
        <v>2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P13" s="19" t="str">
        <f t="shared" si="2"/>
        <v>Hausammann Erich</v>
      </c>
      <c r="CR13" s="19">
        <f t="shared" si="3"/>
        <v>44</v>
      </c>
      <c r="CS13" s="19" t="str">
        <f t="shared" si="4"/>
        <v>B</v>
      </c>
      <c r="CT13" s="154">
        <v>3148</v>
      </c>
      <c r="CU13" s="125" t="s">
        <v>711</v>
      </c>
      <c r="CV13" s="33"/>
      <c r="CW13" s="83"/>
      <c r="CX13" s="125" t="s">
        <v>711</v>
      </c>
      <c r="CY13" s="33"/>
      <c r="CZ13" s="83"/>
      <c r="DA13" s="125" t="s">
        <v>711</v>
      </c>
      <c r="DB13" s="33"/>
      <c r="DC13" s="83"/>
      <c r="DD13" s="125">
        <v>774</v>
      </c>
      <c r="DE13" s="33">
        <f t="shared" ref="DE13:DE28" si="16">VLOOKUP($DD13,Funktionsbezeichnungen,3,0)</f>
        <v>10</v>
      </c>
      <c r="DF13" s="83" t="str">
        <f t="shared" ref="DF13:DF28" si="17">VLOOKUP($DD13,Funktionsbezeichnungen,2,0)</f>
        <v>Senior Projektingenieur</v>
      </c>
      <c r="DG13" s="20"/>
      <c r="DH13" s="125">
        <v>773</v>
      </c>
      <c r="DI13" s="33">
        <f t="shared" ref="DI13:DI28" si="18">VLOOKUP($DH13,Funktionsbezeichnungen,3,0)</f>
        <v>9</v>
      </c>
      <c r="DJ13" s="83" t="str">
        <f t="shared" ref="DJ13:DJ28" si="19">VLOOKUP($DH13,Funktionsbezeichnungen,2,0)</f>
        <v>Projektingenieur 3</v>
      </c>
      <c r="DO13" s="19">
        <f t="shared" si="15"/>
        <v>3148</v>
      </c>
      <c r="DP13" s="153">
        <v>2</v>
      </c>
      <c r="DQ13" s="19">
        <v>3</v>
      </c>
      <c r="DR13" s="185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P14" s="19" t="str">
        <f t="shared" si="2"/>
        <v>Bosshard Heinz</v>
      </c>
      <c r="CR14" s="19">
        <f t="shared" si="3"/>
        <v>40</v>
      </c>
      <c r="CS14" s="19" t="str">
        <f t="shared" si="4"/>
        <v>B</v>
      </c>
      <c r="CT14" s="154">
        <v>3205</v>
      </c>
      <c r="CU14" s="125">
        <v>773</v>
      </c>
      <c r="CV14" s="33">
        <f t="shared" ref="CV14:CV28" si="20">VLOOKUP($CU14,Funktionsbezeichnungen,3,0)</f>
        <v>9</v>
      </c>
      <c r="CW14" s="83" t="str">
        <f t="shared" ref="CW14:CW28" si="21">VLOOKUP($CU14,Funktionsbezeichnungen,2,0)</f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ref="DB14:DB28" si="22">VLOOKUP($DA14,Funktionsbezeichnungen,3,0)</f>
        <v>9</v>
      </c>
      <c r="DC14" s="83" t="str">
        <f t="shared" ref="DC14:DC28" si="23">VLOOKUP($DA14,Funktionsbezeichnungen,2,0)</f>
        <v>Projektingenieur 3</v>
      </c>
      <c r="DD14" s="125">
        <v>773</v>
      </c>
      <c r="DE14" s="33">
        <f t="shared" si="16"/>
        <v>9</v>
      </c>
      <c r="DF14" s="83" t="str">
        <f t="shared" si="17"/>
        <v>Projektingenieur 3</v>
      </c>
      <c r="DG14" s="20"/>
      <c r="DH14" s="33">
        <v>772</v>
      </c>
      <c r="DI14" s="33">
        <f t="shared" si="18"/>
        <v>8</v>
      </c>
      <c r="DJ14" s="83" t="str">
        <f t="shared" si="19"/>
        <v>Projektingenieur 2</v>
      </c>
      <c r="DO14" s="19">
        <f t="shared" si="15"/>
        <v>3205</v>
      </c>
      <c r="DP14" s="153">
        <v>1</v>
      </c>
      <c r="DQ14" s="19">
        <v>2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P15" s="19" t="str">
        <f t="shared" si="2"/>
        <v>Schär Robert</v>
      </c>
      <c r="CR15" s="19">
        <f t="shared" si="3"/>
        <v>37</v>
      </c>
      <c r="CS15" s="19" t="str">
        <f t="shared" si="4"/>
        <v>B</v>
      </c>
      <c r="CT15" s="154">
        <v>5557</v>
      </c>
      <c r="CU15" s="125">
        <v>773</v>
      </c>
      <c r="CV15" s="33">
        <f t="shared" si="20"/>
        <v>9</v>
      </c>
      <c r="CW15" s="83" t="str">
        <f t="shared" si="21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2"/>
        <v>9</v>
      </c>
      <c r="DC15" s="83" t="str">
        <f t="shared" si="23"/>
        <v>Projektingenieur 3</v>
      </c>
      <c r="DD15" s="125">
        <v>773</v>
      </c>
      <c r="DE15" s="33">
        <f t="shared" si="16"/>
        <v>9</v>
      </c>
      <c r="DF15" s="83" t="str">
        <f t="shared" si="17"/>
        <v>Projektingenieur 3</v>
      </c>
      <c r="DG15" s="20"/>
      <c r="DH15" s="33">
        <v>773</v>
      </c>
      <c r="DI15" s="33">
        <f t="shared" si="18"/>
        <v>9</v>
      </c>
      <c r="DJ15" s="83" t="str">
        <f t="shared" si="19"/>
        <v>Projektingenieur 3</v>
      </c>
      <c r="DO15" s="19">
        <f t="shared" si="15"/>
        <v>5557</v>
      </c>
      <c r="DP15" s="153">
        <v>2</v>
      </c>
      <c r="DQ15" s="19">
        <v>3</v>
      </c>
      <c r="DR15" s="19" t="s">
        <v>951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P16" s="19" t="str">
        <f t="shared" si="2"/>
        <v xml:space="preserve">Spieler Daniel </v>
      </c>
      <c r="CR16" s="19">
        <f t="shared" si="3"/>
        <v>34</v>
      </c>
      <c r="CS16" s="19" t="str">
        <f t="shared" si="4"/>
        <v>B</v>
      </c>
      <c r="CT16" s="154">
        <v>4209</v>
      </c>
      <c r="CU16" s="125">
        <v>773</v>
      </c>
      <c r="CV16" s="33">
        <f t="shared" si="20"/>
        <v>9</v>
      </c>
      <c r="CW16" s="83" t="str">
        <f t="shared" si="21"/>
        <v>Projektingenieur 3</v>
      </c>
      <c r="CX16" s="125">
        <v>773</v>
      </c>
      <c r="CY16" s="33">
        <f>VLOOKUP($CX16,Funktionsbezeichnungen,3,0)</f>
        <v>9</v>
      </c>
      <c r="CZ16" s="83" t="str">
        <f>VLOOKUP($CX16,Funktionsbezeichnungen,2,0)</f>
        <v>Projektingenieur 3</v>
      </c>
      <c r="DA16" s="125">
        <v>773</v>
      </c>
      <c r="DB16" s="33">
        <f t="shared" si="22"/>
        <v>9</v>
      </c>
      <c r="DC16" s="83" t="str">
        <f t="shared" si="23"/>
        <v>Projektingenieur 3</v>
      </c>
      <c r="DD16" s="125">
        <v>773</v>
      </c>
      <c r="DE16" s="33">
        <f t="shared" si="16"/>
        <v>9</v>
      </c>
      <c r="DF16" s="83" t="str">
        <f t="shared" si="17"/>
        <v>Projektingenieur 3</v>
      </c>
      <c r="DG16" s="20"/>
      <c r="DH16" s="33">
        <v>773</v>
      </c>
      <c r="DI16" s="33">
        <f t="shared" si="18"/>
        <v>9</v>
      </c>
      <c r="DJ16" s="83" t="str">
        <f t="shared" si="19"/>
        <v>Projektingenieur 3</v>
      </c>
      <c r="DO16" s="19">
        <f t="shared" si="15"/>
        <v>4209</v>
      </c>
      <c r="DP16" s="153">
        <v>2</v>
      </c>
      <c r="DQ16" s="19">
        <v>3</v>
      </c>
      <c r="DR16" s="19" t="s">
        <v>951</v>
      </c>
    </row>
    <row r="17" spans="1:122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P17" s="19" t="str">
        <f t="shared" si="2"/>
        <v>Gysin Daniel</v>
      </c>
      <c r="CR17" s="19">
        <f t="shared" si="3"/>
        <v>33</v>
      </c>
      <c r="CS17" s="19" t="str">
        <f t="shared" si="4"/>
        <v>B</v>
      </c>
      <c r="CT17" s="154">
        <v>5625</v>
      </c>
      <c r="CU17" s="125">
        <v>784</v>
      </c>
      <c r="CV17" s="33">
        <f t="shared" si="20"/>
        <v>10</v>
      </c>
      <c r="CW17" s="83" t="str">
        <f t="shared" si="21"/>
        <v>Senior Projektingenieur</v>
      </c>
      <c r="CX17" s="125">
        <v>784</v>
      </c>
      <c r="CY17" s="33">
        <f t="shared" ref="CY17:CY23" si="24">VLOOKUP($CX17,Funktionsbezeichnungen,3,0)</f>
        <v>10</v>
      </c>
      <c r="CZ17" s="83" t="str">
        <f t="shared" ref="CZ17:CZ23" si="25">VLOOKUP($CX17,Funktionsbezeichnungen,2,0)</f>
        <v>Senior Projektingenieur</v>
      </c>
      <c r="DA17" s="125">
        <v>784</v>
      </c>
      <c r="DB17" s="33">
        <f t="shared" si="22"/>
        <v>10</v>
      </c>
      <c r="DC17" s="83" t="str">
        <f t="shared" si="23"/>
        <v>Senior Projektingenieur</v>
      </c>
      <c r="DD17" s="125">
        <v>784</v>
      </c>
      <c r="DE17" s="33">
        <f t="shared" si="16"/>
        <v>10</v>
      </c>
      <c r="DF17" s="83" t="str">
        <f t="shared" si="17"/>
        <v>Senior Projektingenieur</v>
      </c>
      <c r="DG17" s="20"/>
      <c r="DH17" s="33">
        <v>783</v>
      </c>
      <c r="DI17" s="33">
        <f t="shared" si="18"/>
        <v>9</v>
      </c>
      <c r="DJ17" s="83" t="str">
        <f t="shared" si="19"/>
        <v>Projektingenieur 3</v>
      </c>
      <c r="DO17" s="19">
        <f t="shared" si="15"/>
        <v>5625</v>
      </c>
      <c r="DP17" s="153">
        <v>1</v>
      </c>
      <c r="DQ17" s="19">
        <v>2</v>
      </c>
      <c r="DR17" s="19" t="s">
        <v>952</v>
      </c>
    </row>
    <row r="18" spans="1:122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4"/>
        <v>B</v>
      </c>
      <c r="CT18" s="222">
        <v>3218</v>
      </c>
      <c r="CU18" s="125">
        <v>784</v>
      </c>
      <c r="CV18" s="33">
        <f t="shared" si="20"/>
        <v>10</v>
      </c>
      <c r="CW18" s="83" t="str">
        <f t="shared" si="21"/>
        <v>Senior Projektingenieur</v>
      </c>
      <c r="CX18" s="125">
        <v>784</v>
      </c>
      <c r="CY18" s="33">
        <f t="shared" si="24"/>
        <v>10</v>
      </c>
      <c r="CZ18" s="83" t="str">
        <f t="shared" si="25"/>
        <v>Senior Projektingenieur</v>
      </c>
      <c r="DA18" s="125">
        <v>784</v>
      </c>
      <c r="DB18" s="33">
        <f t="shared" si="22"/>
        <v>10</v>
      </c>
      <c r="DC18" s="83" t="str">
        <f t="shared" si="23"/>
        <v>Senior Projektingenieur</v>
      </c>
      <c r="DD18" s="125">
        <v>784</v>
      </c>
      <c r="DE18" s="33">
        <f t="shared" si="16"/>
        <v>10</v>
      </c>
      <c r="DF18" s="83" t="str">
        <f t="shared" si="17"/>
        <v>Senior Projektingenieur</v>
      </c>
      <c r="DG18" s="20"/>
      <c r="DH18" s="33">
        <v>783</v>
      </c>
      <c r="DI18" s="33">
        <f t="shared" si="18"/>
        <v>9</v>
      </c>
      <c r="DJ18" s="83" t="str">
        <f t="shared" si="19"/>
        <v>Projektingenieur 3</v>
      </c>
      <c r="DO18" s="19">
        <f t="shared" si="15"/>
        <v>3218</v>
      </c>
      <c r="DP18" s="153">
        <v>1</v>
      </c>
      <c r="DQ18" s="19">
        <v>2</v>
      </c>
      <c r="DR18" s="19" t="s">
        <v>952</v>
      </c>
    </row>
    <row r="19" spans="1:122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P19" s="19" t="str">
        <f t="shared" si="2"/>
        <v>Jann Roger</v>
      </c>
      <c r="CR19" s="19">
        <f t="shared" si="3"/>
        <v>32</v>
      </c>
      <c r="CS19" s="19" t="str">
        <f t="shared" si="4"/>
        <v>B</v>
      </c>
      <c r="CT19" s="154">
        <v>3214</v>
      </c>
      <c r="CU19" s="125">
        <v>774</v>
      </c>
      <c r="CV19" s="33">
        <f t="shared" si="20"/>
        <v>10</v>
      </c>
      <c r="CW19" s="83" t="str">
        <f t="shared" si="21"/>
        <v>Senior Projektingenieur</v>
      </c>
      <c r="CX19" s="125"/>
      <c r="CY19" s="33"/>
      <c r="CZ19" s="83"/>
      <c r="DA19" s="125"/>
      <c r="DB19" s="33"/>
      <c r="DC19" s="83"/>
      <c r="DD19" s="125"/>
      <c r="DE19" s="33"/>
      <c r="DF19" s="83"/>
      <c r="DG19" s="20"/>
      <c r="DH19" s="33"/>
      <c r="DI19" s="33"/>
      <c r="DJ19" s="83"/>
      <c r="DO19" s="19">
        <f t="shared" si="15"/>
        <v>3214</v>
      </c>
      <c r="DP19" s="153">
        <v>2</v>
      </c>
      <c r="DQ19" s="19">
        <v>3</v>
      </c>
      <c r="DR19" s="19" t="s">
        <v>951</v>
      </c>
    </row>
    <row r="20" spans="1:122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31</v>
      </c>
      <c r="CS20" s="19" t="str">
        <f t="shared" si="4"/>
        <v>B</v>
      </c>
      <c r="CT20" s="154">
        <v>4187</v>
      </c>
      <c r="CU20" s="125">
        <v>774</v>
      </c>
      <c r="CV20" s="33">
        <f t="shared" si="20"/>
        <v>10</v>
      </c>
      <c r="CW20" s="83" t="str">
        <f t="shared" si="21"/>
        <v>Senior Projektingenieur</v>
      </c>
      <c r="CX20" s="125">
        <v>774</v>
      </c>
      <c r="CY20" s="33">
        <f>VLOOKUP($CX20,Funktionsbezeichnungen,3,0)</f>
        <v>10</v>
      </c>
      <c r="CZ20" s="83" t="str">
        <f>VLOOKUP($CX20,Funktionsbezeichnungen,2,0)</f>
        <v>Senior Projektingenieur</v>
      </c>
      <c r="DA20" s="125">
        <v>774</v>
      </c>
      <c r="DB20" s="33">
        <f t="shared" si="22"/>
        <v>10</v>
      </c>
      <c r="DC20" s="83" t="str">
        <f t="shared" si="23"/>
        <v>Senior Projektingenieur</v>
      </c>
      <c r="DD20" s="125">
        <v>773</v>
      </c>
      <c r="DE20" s="33">
        <f t="shared" si="16"/>
        <v>9</v>
      </c>
      <c r="DF20" s="83" t="str">
        <f t="shared" si="17"/>
        <v>Projektingenieur 3</v>
      </c>
      <c r="DG20" s="20"/>
      <c r="DH20" s="33">
        <v>773</v>
      </c>
      <c r="DI20" s="33">
        <f t="shared" si="18"/>
        <v>9</v>
      </c>
      <c r="DJ20" s="83" t="str">
        <f t="shared" si="19"/>
        <v>Projektingenieur 3</v>
      </c>
      <c r="DO20" s="19">
        <f t="shared" si="15"/>
        <v>4187</v>
      </c>
      <c r="DP20" s="153">
        <v>2</v>
      </c>
      <c r="DQ20" s="19">
        <v>3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31</v>
      </c>
      <c r="CS21" s="19" t="str">
        <f t="shared" si="4"/>
        <v>B</v>
      </c>
      <c r="CT21" s="154">
        <v>4179</v>
      </c>
      <c r="CU21" s="125">
        <v>773</v>
      </c>
      <c r="CV21" s="33">
        <f t="shared" si="20"/>
        <v>9</v>
      </c>
      <c r="CW21" s="83" t="str">
        <f t="shared" si="21"/>
        <v>Projektingenieur 3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2"/>
        <v>9</v>
      </c>
      <c r="DC21" s="83" t="str">
        <f t="shared" si="23"/>
        <v>Projektingenieur 3</v>
      </c>
      <c r="DD21" s="125">
        <v>773</v>
      </c>
      <c r="DE21" s="33">
        <f t="shared" si="16"/>
        <v>9</v>
      </c>
      <c r="DF21" s="83" t="str">
        <f t="shared" si="17"/>
        <v>Projektingenieur 3</v>
      </c>
      <c r="DG21" s="20"/>
      <c r="DH21" s="33">
        <v>772</v>
      </c>
      <c r="DI21" s="33">
        <f t="shared" si="18"/>
        <v>8</v>
      </c>
      <c r="DJ21" s="83" t="str">
        <f t="shared" si="19"/>
        <v>Projektingenieur 2</v>
      </c>
      <c r="DO21" s="19">
        <f t="shared" si="15"/>
        <v>4179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P22" s="19" t="str">
        <f t="shared" si="2"/>
        <v>Riecke Heino</v>
      </c>
      <c r="CR22" s="19">
        <f t="shared" si="3"/>
        <v>30</v>
      </c>
      <c r="CS22" s="19" t="str">
        <f t="shared" si="4"/>
        <v>B</v>
      </c>
      <c r="CT22" s="154">
        <v>4168</v>
      </c>
      <c r="CU22" s="125">
        <v>774</v>
      </c>
      <c r="CV22" s="33">
        <f t="shared" si="20"/>
        <v>10</v>
      </c>
      <c r="CW22" s="83" t="str">
        <f t="shared" si="21"/>
        <v>Senior Projektingenieur</v>
      </c>
      <c r="CX22" s="125">
        <v>774</v>
      </c>
      <c r="CY22" s="33">
        <f t="shared" si="24"/>
        <v>10</v>
      </c>
      <c r="CZ22" s="83" t="str">
        <f t="shared" si="25"/>
        <v>Senior Projektingenieur</v>
      </c>
      <c r="DA22" s="125">
        <v>774</v>
      </c>
      <c r="DB22" s="33">
        <f t="shared" si="22"/>
        <v>10</v>
      </c>
      <c r="DC22" s="83" t="str">
        <f t="shared" si="23"/>
        <v>Senior Projektingenieur</v>
      </c>
      <c r="DD22" s="125">
        <v>774</v>
      </c>
      <c r="DE22" s="33">
        <f t="shared" si="16"/>
        <v>10</v>
      </c>
      <c r="DF22" s="83" t="str">
        <f t="shared" si="17"/>
        <v>Senior Projektingenieur</v>
      </c>
      <c r="DG22" s="20"/>
      <c r="DH22" s="33">
        <v>773</v>
      </c>
      <c r="DI22" s="33">
        <f t="shared" si="18"/>
        <v>9</v>
      </c>
      <c r="DJ22" s="83" t="str">
        <f t="shared" si="19"/>
        <v>Projektingenieur 3</v>
      </c>
      <c r="DO22" s="19">
        <f t="shared" si="15"/>
        <v>4168</v>
      </c>
      <c r="DP22" s="153">
        <v>1</v>
      </c>
      <c r="DQ22" s="19">
        <v>2</v>
      </c>
      <c r="DR22" s="19" t="s">
        <v>951</v>
      </c>
    </row>
    <row r="23" spans="1:122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P23" s="19" t="str">
        <f t="shared" si="2"/>
        <v>Thomas Anette</v>
      </c>
      <c r="CR23" s="19">
        <f t="shared" si="3"/>
        <v>30</v>
      </c>
      <c r="CS23" s="19" t="str">
        <f t="shared" si="4"/>
        <v>B</v>
      </c>
      <c r="CT23" s="154">
        <v>4176</v>
      </c>
      <c r="CU23" s="125">
        <v>774</v>
      </c>
      <c r="CV23" s="33">
        <f t="shared" si="20"/>
        <v>10</v>
      </c>
      <c r="CW23" s="83" t="str">
        <f t="shared" si="21"/>
        <v>Senior Projektingenieur</v>
      </c>
      <c r="CX23" s="125">
        <v>774</v>
      </c>
      <c r="CY23" s="33">
        <f t="shared" si="24"/>
        <v>10</v>
      </c>
      <c r="CZ23" s="83" t="str">
        <f t="shared" si="25"/>
        <v>Senior Projektingenieur</v>
      </c>
      <c r="DA23" s="125">
        <v>774</v>
      </c>
      <c r="DB23" s="33">
        <f t="shared" si="22"/>
        <v>10</v>
      </c>
      <c r="DC23" s="83" t="str">
        <f t="shared" si="23"/>
        <v>Senior Projektingenieur</v>
      </c>
      <c r="DD23" s="125">
        <v>773</v>
      </c>
      <c r="DE23" s="33">
        <f t="shared" si="16"/>
        <v>9</v>
      </c>
      <c r="DF23" s="83" t="str">
        <f t="shared" si="17"/>
        <v>Projektingenieur 3</v>
      </c>
      <c r="DG23" s="20"/>
      <c r="DH23" s="33">
        <v>773</v>
      </c>
      <c r="DI23" s="33">
        <f t="shared" si="18"/>
        <v>9</v>
      </c>
      <c r="DJ23" s="83" t="str">
        <f t="shared" si="19"/>
        <v>Projektingenieur 3</v>
      </c>
      <c r="DO23" s="19">
        <f t="shared" si="15"/>
        <v>4176</v>
      </c>
      <c r="DP23" s="153">
        <v>1</v>
      </c>
      <c r="DQ23" s="19">
        <v>2</v>
      </c>
      <c r="DR23" s="19" t="s">
        <v>951</v>
      </c>
    </row>
    <row r="24" spans="1:122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P24" s="243" t="str">
        <f t="shared" si="2"/>
        <v>Gmür Peter</v>
      </c>
      <c r="CR24" s="230">
        <f t="shared" si="3"/>
        <v>25</v>
      </c>
      <c r="CS24" s="230" t="str">
        <f t="shared" si="4"/>
        <v>B</v>
      </c>
      <c r="CT24" s="244">
        <v>4323</v>
      </c>
      <c r="CU24" s="229" t="s">
        <v>711</v>
      </c>
      <c r="CV24" s="239"/>
      <c r="CW24" s="239"/>
      <c r="CX24" s="238"/>
      <c r="CY24" s="239"/>
      <c r="CZ24" s="239"/>
      <c r="DA24" s="238"/>
      <c r="DB24" s="239"/>
      <c r="DC24" s="239"/>
      <c r="DD24" s="238"/>
      <c r="DE24" s="239"/>
      <c r="DF24" s="239"/>
      <c r="DG24" s="216"/>
      <c r="DH24" s="238"/>
      <c r="DI24" s="239"/>
      <c r="DJ24" s="239"/>
      <c r="DO24" s="230">
        <f t="shared" si="15"/>
        <v>4323</v>
      </c>
      <c r="DP24" s="240">
        <v>2</v>
      </c>
      <c r="DQ24" s="230">
        <v>3</v>
      </c>
      <c r="DR24" s="241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P25" s="19" t="str">
        <f t="shared" si="2"/>
        <v>Müller Thomas</v>
      </c>
      <c r="CR25" s="19">
        <f t="shared" si="3"/>
        <v>22</v>
      </c>
      <c r="CS25" s="19" t="str">
        <f t="shared" si="4"/>
        <v>B</v>
      </c>
      <c r="CT25" s="154">
        <v>4276</v>
      </c>
      <c r="CU25" s="125">
        <v>774</v>
      </c>
      <c r="CV25" s="33">
        <f t="shared" si="20"/>
        <v>10</v>
      </c>
      <c r="CW25" s="83" t="str">
        <f t="shared" si="21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2"/>
        <v>9</v>
      </c>
      <c r="DC25" s="83" t="str">
        <f t="shared" si="23"/>
        <v>Projektingenieur 3</v>
      </c>
      <c r="DD25" s="125">
        <v>773</v>
      </c>
      <c r="DE25" s="33">
        <f t="shared" si="16"/>
        <v>9</v>
      </c>
      <c r="DF25" s="83" t="str">
        <f t="shared" si="17"/>
        <v>Projektingenieur 3</v>
      </c>
      <c r="DG25" s="20"/>
      <c r="DH25" s="33">
        <v>772</v>
      </c>
      <c r="DI25" s="33">
        <f t="shared" si="18"/>
        <v>8</v>
      </c>
      <c r="DJ25" s="83" t="str">
        <f t="shared" si="19"/>
        <v>Projektingenieur 2</v>
      </c>
      <c r="DO25" s="19">
        <f t="shared" si="15"/>
        <v>4276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P26" s="19" t="str">
        <f t="shared" si="2"/>
        <v>Rauchfleisch Alexander</v>
      </c>
      <c r="CR26" s="19">
        <f t="shared" si="3"/>
        <v>21</v>
      </c>
      <c r="CS26" s="19" t="str">
        <f t="shared" si="4"/>
        <v>B</v>
      </c>
      <c r="CT26" s="154">
        <v>4254</v>
      </c>
      <c r="CU26" s="125">
        <v>774</v>
      </c>
      <c r="CV26" s="33">
        <f t="shared" si="20"/>
        <v>10</v>
      </c>
      <c r="CW26" s="83" t="str">
        <f t="shared" si="21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2"/>
        <v>9</v>
      </c>
      <c r="DC26" s="83" t="str">
        <f t="shared" si="23"/>
        <v>Projektingenieur 3</v>
      </c>
      <c r="DD26" s="125">
        <v>773</v>
      </c>
      <c r="DE26" s="33">
        <f t="shared" si="16"/>
        <v>9</v>
      </c>
      <c r="DF26" s="83" t="str">
        <f t="shared" si="17"/>
        <v>Projektingenieur 3</v>
      </c>
      <c r="DG26" s="20"/>
      <c r="DH26" s="33">
        <v>772</v>
      </c>
      <c r="DI26" s="33">
        <f t="shared" si="18"/>
        <v>8</v>
      </c>
      <c r="DJ26" s="83" t="str">
        <f t="shared" si="19"/>
        <v>Projektingenieur 2</v>
      </c>
      <c r="DO26" s="19">
        <f t="shared" si="15"/>
        <v>4254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20</v>
      </c>
      <c r="CS27" s="19" t="str">
        <f t="shared" si="4"/>
        <v>B</v>
      </c>
      <c r="CT27" s="154">
        <v>4288</v>
      </c>
      <c r="CU27" s="125">
        <v>784</v>
      </c>
      <c r="CV27" s="33">
        <f t="shared" si="20"/>
        <v>10</v>
      </c>
      <c r="CW27" s="83" t="str">
        <f t="shared" si="21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2"/>
        <v>8</v>
      </c>
      <c r="DC27" s="83" t="str">
        <f t="shared" si="23"/>
        <v>Projektingenieur 2</v>
      </c>
      <c r="DD27" s="125">
        <v>772</v>
      </c>
      <c r="DE27" s="33">
        <f t="shared" si="16"/>
        <v>8</v>
      </c>
      <c r="DF27" s="83" t="str">
        <f t="shared" si="17"/>
        <v>Projektingenieur 2</v>
      </c>
      <c r="DG27" s="20"/>
      <c r="DH27" s="33">
        <v>772</v>
      </c>
      <c r="DI27" s="33">
        <f t="shared" si="18"/>
        <v>8</v>
      </c>
      <c r="DJ27" s="83" t="str">
        <f t="shared" si="19"/>
        <v>Projektingenieur 2</v>
      </c>
      <c r="DO27" s="19">
        <f t="shared" si="15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20</v>
      </c>
      <c r="CS28" s="19" t="str">
        <f t="shared" si="4"/>
        <v>B</v>
      </c>
      <c r="CT28" s="154">
        <v>4263</v>
      </c>
      <c r="CU28" s="125">
        <v>774</v>
      </c>
      <c r="CV28" s="33">
        <f t="shared" si="20"/>
        <v>10</v>
      </c>
      <c r="CW28" s="83" t="str">
        <f t="shared" si="21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2"/>
        <v>9</v>
      </c>
      <c r="DC28" s="83" t="str">
        <f t="shared" si="23"/>
        <v>Projektingenieur 3</v>
      </c>
      <c r="DD28" s="125">
        <v>773</v>
      </c>
      <c r="DE28" s="33">
        <f t="shared" si="16"/>
        <v>9</v>
      </c>
      <c r="DF28" s="83" t="str">
        <f t="shared" si="17"/>
        <v>Projektingenieur 3</v>
      </c>
      <c r="DG28" s="20"/>
      <c r="DH28" s="33">
        <v>772</v>
      </c>
      <c r="DI28" s="33">
        <f t="shared" si="18"/>
        <v>8</v>
      </c>
      <c r="DJ28" s="83" t="str">
        <f t="shared" si="19"/>
        <v>Projektingenieur 2</v>
      </c>
      <c r="DO28" s="19">
        <f t="shared" si="15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17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17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17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17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47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5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42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" si="26">VLOOKUP($CU35,Funktionsbezeichnungen,3,0)</f>
        <v>10</v>
      </c>
      <c r="CW35" s="83" t="str">
        <f t="shared" ref="CW35" si="27">VLOOKUP($CU35,Funktionsbezeichnungen,2,0)</f>
        <v>Vorgesetzter  -  2. Stufe</v>
      </c>
      <c r="CX35" s="125">
        <v>751</v>
      </c>
      <c r="CY35" s="33">
        <f t="shared" ref="CY35" si="28">VLOOKUP($CX35,Funktionsbezeichnungen,3,0)</f>
        <v>10</v>
      </c>
      <c r="CZ35" s="83" t="str">
        <f t="shared" ref="CZ35" si="29">VLOOKUP($CX35,Funktionsbezeichnungen,2,0)</f>
        <v>Vorgesetzter  -  2. Stufe</v>
      </c>
      <c r="DA35" s="125">
        <v>751</v>
      </c>
      <c r="DB35" s="33">
        <f t="shared" ref="DB35" si="30">VLOOKUP($DA35,Funktionsbezeichnungen,3,0)</f>
        <v>10</v>
      </c>
      <c r="DC35" s="83" t="str">
        <f t="shared" ref="DC35" si="31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" si="32">VLOOKUP($DH35,Funktionsbezeichnungen,3,0)</f>
        <v>10</v>
      </c>
      <c r="DJ35" s="83" t="str">
        <f t="shared" ref="DJ35" si="33">VLOOKUP($DH35,Funktionsbezeichnungen,2,0)</f>
        <v>Vorgesetzter  -  2. Stufe</v>
      </c>
      <c r="DO35" s="19">
        <f t="shared" si="15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ref="Z36:Z50" si="34">$AD$3-V36</f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 t="shared" ref="CP36:CP50" si="35">+S36</f>
        <v>Bergmann Georg</v>
      </c>
      <c r="CR36" s="19">
        <f t="shared" ref="CR36:CR50" si="36">+Z36</f>
        <v>37</v>
      </c>
      <c r="CS36" s="19" t="str">
        <f t="shared" ref="CS36:CS50" si="37">+AB36</f>
        <v xml:space="preserve"> C/B 2)</v>
      </c>
      <c r="CT36" s="154">
        <v>4185</v>
      </c>
      <c r="CU36" s="125">
        <v>772</v>
      </c>
      <c r="CV36" s="33">
        <f t="shared" ref="CV36:CV50" si="38">VLOOKUP($CU36,Funktionsbezeichnungen,3,0)</f>
        <v>8</v>
      </c>
      <c r="CW36" s="83" t="str">
        <f t="shared" ref="CW36:CW50" si="39">VLOOKUP($CU36,Funktionsbezeichnungen,2,0)</f>
        <v>Projektingenieur 2</v>
      </c>
      <c r="CX36" s="125">
        <v>772</v>
      </c>
      <c r="CY36" s="33">
        <f t="shared" ref="CY36:CY44" si="40">VLOOKUP($CX36,Funktionsbezeichnungen,3,0)</f>
        <v>8</v>
      </c>
      <c r="CZ36" s="83" t="str">
        <f t="shared" ref="CZ36:CZ44" si="41"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ref="DO36:DO50" si="42">+CT36</f>
        <v>4185</v>
      </c>
      <c r="DP36" s="153">
        <v>1</v>
      </c>
      <c r="DQ36" s="19">
        <v>2</v>
      </c>
      <c r="DR36" s="19" t="s">
        <v>951</v>
      </c>
    </row>
    <row r="37" spans="1:122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34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P37" s="19" t="str">
        <f t="shared" si="35"/>
        <v>Beck Peter</v>
      </c>
      <c r="CR37" s="19">
        <f t="shared" si="36"/>
        <v>32</v>
      </c>
      <c r="CS37" s="19" t="str">
        <f t="shared" si="37"/>
        <v xml:space="preserve"> C/B 2)</v>
      </c>
      <c r="CT37" s="154">
        <v>4269</v>
      </c>
      <c r="CU37" s="125">
        <v>773</v>
      </c>
      <c r="CV37" s="33">
        <f t="shared" si="38"/>
        <v>9</v>
      </c>
      <c r="CW37" s="83" t="str">
        <f t="shared" si="39"/>
        <v>Projektingenieur 3</v>
      </c>
      <c r="CX37" s="125">
        <v>773</v>
      </c>
      <c r="CY37" s="33">
        <f t="shared" si="40"/>
        <v>9</v>
      </c>
      <c r="CZ37" s="83" t="str">
        <f t="shared" si="41"/>
        <v>Projektingenieur 3</v>
      </c>
      <c r="DA37" s="125">
        <v>773</v>
      </c>
      <c r="DB37" s="33">
        <f>VLOOKUP($DA37,Funktionsbezeichnungen,3,0)</f>
        <v>9</v>
      </c>
      <c r="DC37" s="83" t="str">
        <f>VLOOKUP($DA37,Funktionsbezeichnungen,2,0)</f>
        <v>Projektingenieur 3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42"/>
        <v>4269</v>
      </c>
      <c r="DP37" s="153">
        <v>2</v>
      </c>
      <c r="DQ37" s="19">
        <v>3</v>
      </c>
      <c r="DR37" s="19" t="s">
        <v>951</v>
      </c>
    </row>
    <row r="38" spans="1:122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34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P38" s="19" t="str">
        <f t="shared" si="35"/>
        <v>Wick Bernd</v>
      </c>
      <c r="CR38" s="19">
        <f t="shared" si="36"/>
        <v>28</v>
      </c>
      <c r="CS38" s="19" t="str">
        <f t="shared" si="37"/>
        <v xml:space="preserve"> C/B 2)</v>
      </c>
      <c r="CT38" s="154">
        <v>3208</v>
      </c>
      <c r="CU38" s="125">
        <v>772</v>
      </c>
      <c r="CV38" s="33">
        <f t="shared" si="38"/>
        <v>8</v>
      </c>
      <c r="CW38" s="83" t="str">
        <f t="shared" si="39"/>
        <v>Projektingenieur 2</v>
      </c>
      <c r="CX38" s="125">
        <v>772</v>
      </c>
      <c r="CY38" s="33">
        <f t="shared" si="40"/>
        <v>8</v>
      </c>
      <c r="CZ38" s="83" t="str">
        <f t="shared" si="41"/>
        <v>Projektingenieur 2</v>
      </c>
      <c r="DA38" s="125">
        <v>772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/>
      <c r="DE38" s="33"/>
      <c r="DF38" s="83"/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42"/>
        <v>3208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34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P39" s="19" t="str">
        <f t="shared" si="35"/>
        <v>Niedermeyer Friederike</v>
      </c>
      <c r="CR39" s="19">
        <f t="shared" si="36"/>
        <v>26</v>
      </c>
      <c r="CS39" s="19" t="str">
        <f t="shared" si="37"/>
        <v xml:space="preserve"> C/B 2)</v>
      </c>
      <c r="CT39" s="154">
        <v>4307</v>
      </c>
      <c r="CU39" s="125">
        <v>782</v>
      </c>
      <c r="CV39" s="33">
        <f t="shared" si="38"/>
        <v>8</v>
      </c>
      <c r="CW39" s="83" t="str">
        <f t="shared" si="39"/>
        <v>Projektingenieur 2</v>
      </c>
      <c r="CX39" s="125">
        <v>782</v>
      </c>
      <c r="CY39" s="33">
        <f t="shared" si="40"/>
        <v>8</v>
      </c>
      <c r="CZ39" s="83" t="str">
        <f t="shared" si="41"/>
        <v>Projektingenieur 2</v>
      </c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 t="shared" si="42"/>
        <v>4307</v>
      </c>
      <c r="DP39" s="153">
        <v>1</v>
      </c>
      <c r="DQ39" s="19">
        <v>2</v>
      </c>
      <c r="DR39" s="19" t="s">
        <v>952</v>
      </c>
    </row>
    <row r="40" spans="1:122" s="19" customFormat="1" ht="15.75" x14ac:dyDescent="0.2">
      <c r="A40" s="53">
        <v>1</v>
      </c>
      <c r="B40" s="53"/>
      <c r="C40" s="53">
        <f t="shared" ref="C40:C50" si="43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34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P40" s="19" t="str">
        <f t="shared" si="35"/>
        <v>Kern Etienne</v>
      </c>
      <c r="CR40" s="19">
        <f t="shared" si="36"/>
        <v>24</v>
      </c>
      <c r="CS40" s="19" t="str">
        <f t="shared" si="37"/>
        <v xml:space="preserve"> C/B 2)</v>
      </c>
      <c r="CT40" s="154">
        <v>4246</v>
      </c>
      <c r="CU40" s="125">
        <v>772</v>
      </c>
      <c r="CV40" s="33">
        <f t="shared" si="38"/>
        <v>8</v>
      </c>
      <c r="CW40" s="83" t="str">
        <f t="shared" si="39"/>
        <v>Projektingenieur 2</v>
      </c>
      <c r="CX40" s="125">
        <v>772</v>
      </c>
      <c r="CY40" s="33">
        <f t="shared" si="40"/>
        <v>8</v>
      </c>
      <c r="CZ40" s="83" t="str">
        <f t="shared" si="41"/>
        <v>Projektingenieur 2</v>
      </c>
      <c r="DA40" s="125">
        <v>772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772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772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42"/>
        <v>4246</v>
      </c>
      <c r="DP40" s="153">
        <v>1</v>
      </c>
      <c r="DQ40" s="19">
        <v>2</v>
      </c>
      <c r="DR40" s="19" t="s">
        <v>951</v>
      </c>
    </row>
    <row r="41" spans="1:122" s="19" customFormat="1" ht="27" x14ac:dyDescent="0.2">
      <c r="A41" s="53">
        <v>0</v>
      </c>
      <c r="B41" s="53">
        <v>1</v>
      </c>
      <c r="C41" s="53">
        <f t="shared" si="43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34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P41" s="19" t="str">
        <f t="shared" si="35"/>
        <v>Ruff Ute</v>
      </c>
      <c r="CR41" s="19">
        <f t="shared" si="36"/>
        <v>22</v>
      </c>
      <c r="CS41" s="19" t="str">
        <f t="shared" si="37"/>
        <v xml:space="preserve"> C/B 2)</v>
      </c>
      <c r="CT41" s="154">
        <v>4277</v>
      </c>
      <c r="CU41" s="125">
        <v>783</v>
      </c>
      <c r="CV41" s="33">
        <f t="shared" si="38"/>
        <v>9</v>
      </c>
      <c r="CW41" s="83" t="str">
        <f t="shared" si="39"/>
        <v>Projektingenieur 3</v>
      </c>
      <c r="CX41" s="125">
        <v>782</v>
      </c>
      <c r="CY41" s="33">
        <f t="shared" si="40"/>
        <v>8</v>
      </c>
      <c r="CZ41" s="83" t="str">
        <f t="shared" si="41"/>
        <v>Projektingenieur 2</v>
      </c>
      <c r="DA41" s="125">
        <v>782</v>
      </c>
      <c r="DB41" s="33">
        <f>VLOOKUP($DA41,Funktionsbezeichnungen,3,0)</f>
        <v>8</v>
      </c>
      <c r="DC41" s="83" t="str">
        <f>VLOOKUP($DA41,Funktionsbezeichnungen,2,0)</f>
        <v>Projektingenieur 2</v>
      </c>
      <c r="DD41" s="125">
        <v>782</v>
      </c>
      <c r="DE41" s="33">
        <f>VLOOKUP($DD41,Funktionsbezeichnungen,3,0)</f>
        <v>8</v>
      </c>
      <c r="DF41" s="83" t="str">
        <f>VLOOKUP($DD41,Funktionsbezeichnungen,2,0)</f>
        <v>Projektingenieur 2</v>
      </c>
      <c r="DG41" s="20"/>
      <c r="DH41" s="33">
        <v>782</v>
      </c>
      <c r="DI41" s="33">
        <f>VLOOKUP($DH41,Funktionsbezeichnungen,3,0)</f>
        <v>8</v>
      </c>
      <c r="DJ41" s="83" t="str">
        <f>VLOOKUP($DH41,Funktionsbezeichnungen,2,0)</f>
        <v>Projektingenieur 2</v>
      </c>
      <c r="DO41" s="19">
        <f t="shared" si="42"/>
        <v>4277</v>
      </c>
      <c r="DP41" s="153">
        <v>3</v>
      </c>
      <c r="DQ41" s="19">
        <v>2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 t="shared" si="43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34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P42" s="19" t="str">
        <f t="shared" si="35"/>
        <v>Knoll Bernd</v>
      </c>
      <c r="CR42" s="19">
        <f t="shared" si="36"/>
        <v>22</v>
      </c>
      <c r="CS42" s="19" t="str">
        <f t="shared" si="37"/>
        <v xml:space="preserve"> C/B 2)</v>
      </c>
      <c r="CT42" s="154">
        <v>4291</v>
      </c>
      <c r="CU42" s="125">
        <v>772</v>
      </c>
      <c r="CV42" s="33">
        <f t="shared" si="38"/>
        <v>8</v>
      </c>
      <c r="CW42" s="83" t="str">
        <f t="shared" si="39"/>
        <v>Projektingenieur 2</v>
      </c>
      <c r="CX42" s="125">
        <v>772</v>
      </c>
      <c r="CY42" s="33">
        <f t="shared" si="40"/>
        <v>8</v>
      </c>
      <c r="CZ42" s="83" t="str">
        <f t="shared" si="41"/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772</v>
      </c>
      <c r="DI42" s="33">
        <f>VLOOKUP($DH42,Funktionsbezeichnungen,3,0)</f>
        <v>8</v>
      </c>
      <c r="DJ42" s="83" t="str">
        <f>VLOOKUP($DH42,Funktionsbezeichnungen,2,0)</f>
        <v>Projektingenieur 2</v>
      </c>
      <c r="DO42" s="19">
        <f t="shared" si="42"/>
        <v>4291</v>
      </c>
      <c r="DP42" s="153">
        <v>1</v>
      </c>
      <c r="DQ42" s="19">
        <v>2</v>
      </c>
      <c r="DR42" s="185" t="s">
        <v>968</v>
      </c>
    </row>
    <row r="43" spans="1:122" s="19" customFormat="1" ht="15.75" x14ac:dyDescent="0.2">
      <c r="A43" s="53">
        <v>0</v>
      </c>
      <c r="B43" s="53"/>
      <c r="C43" s="53">
        <f t="shared" si="43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34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P43" s="19" t="str">
        <f t="shared" si="35"/>
        <v>Martin Dirk</v>
      </c>
      <c r="CR43" s="19">
        <f t="shared" si="36"/>
        <v>20</v>
      </c>
      <c r="CS43" s="19" t="str">
        <f t="shared" si="37"/>
        <v xml:space="preserve"> C/B 2)</v>
      </c>
      <c r="CT43" s="154">
        <v>7696</v>
      </c>
      <c r="CU43" s="125">
        <v>772</v>
      </c>
      <c r="CV43" s="33">
        <f t="shared" si="38"/>
        <v>8</v>
      </c>
      <c r="CW43" s="83" t="str">
        <f t="shared" si="39"/>
        <v>Projektingenieur 2</v>
      </c>
      <c r="CX43" s="125">
        <v>772</v>
      </c>
      <c r="CY43" s="33">
        <f t="shared" si="40"/>
        <v>8</v>
      </c>
      <c r="CZ43" s="83" t="str">
        <f t="shared" si="41"/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 t="shared" si="42"/>
        <v>7696</v>
      </c>
      <c r="DP43" s="153">
        <v>2</v>
      </c>
      <c r="DQ43" s="19">
        <v>3</v>
      </c>
      <c r="DR43" s="19" t="s">
        <v>951</v>
      </c>
    </row>
    <row r="44" spans="1:122" s="19" customFormat="1" ht="27" x14ac:dyDescent="0.2">
      <c r="A44" s="53">
        <v>0</v>
      </c>
      <c r="B44" s="53"/>
      <c r="C44" s="53">
        <f t="shared" si="43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34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P44" s="19" t="str">
        <f t="shared" si="35"/>
        <v>Betzold Alexander</v>
      </c>
      <c r="CR44" s="19">
        <f t="shared" si="36"/>
        <v>19</v>
      </c>
      <c r="CS44" s="19" t="str">
        <f t="shared" si="37"/>
        <v xml:space="preserve"> C/B 2)</v>
      </c>
      <c r="CT44" s="154">
        <v>4306</v>
      </c>
      <c r="CU44" s="125">
        <v>782</v>
      </c>
      <c r="CV44" s="33">
        <f t="shared" si="38"/>
        <v>8</v>
      </c>
      <c r="CW44" s="83" t="str">
        <f t="shared" si="39"/>
        <v>Projektingenieur 2</v>
      </c>
      <c r="CX44" s="125">
        <v>782</v>
      </c>
      <c r="CY44" s="33">
        <f t="shared" si="40"/>
        <v>8</v>
      </c>
      <c r="CZ44" s="83" t="str">
        <f t="shared" si="41"/>
        <v>Projektingenieur 2</v>
      </c>
      <c r="DA44" s="125">
        <v>782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782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781</v>
      </c>
      <c r="DI44" s="33">
        <f>VLOOKUP($DH44,Funktionsbezeichnungen,3,0)</f>
        <v>7</v>
      </c>
      <c r="DJ44" s="83" t="str">
        <f>VLOOKUP($DH44,Funktionsbezeichnungen,2,0)</f>
        <v>Projektingenieur 1</v>
      </c>
      <c r="DO44" s="19">
        <f t="shared" si="42"/>
        <v>4306</v>
      </c>
      <c r="DP44" s="153">
        <v>2</v>
      </c>
      <c r="DQ44" s="19">
        <v>2</v>
      </c>
      <c r="DR44" s="19" t="s">
        <v>952</v>
      </c>
    </row>
    <row r="45" spans="1:122" s="19" customFormat="1" ht="15.75" x14ac:dyDescent="0.2">
      <c r="A45" s="53">
        <v>0</v>
      </c>
      <c r="B45" s="53"/>
      <c r="C45" s="53">
        <f t="shared" si="43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34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P45" s="19" t="str">
        <f t="shared" si="35"/>
        <v>Igual Lorenzo</v>
      </c>
      <c r="CR45" s="19">
        <f t="shared" si="36"/>
        <v>17</v>
      </c>
      <c r="CS45" s="19" t="str">
        <f t="shared" si="37"/>
        <v xml:space="preserve"> C/B 2)</v>
      </c>
      <c r="CT45" s="154">
        <v>3215</v>
      </c>
      <c r="CU45" s="125">
        <v>772</v>
      </c>
      <c r="CV45" s="33">
        <f t="shared" si="38"/>
        <v>8</v>
      </c>
      <c r="CW45" s="83" t="str">
        <f t="shared" si="39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42"/>
        <v>3215</v>
      </c>
      <c r="DP45" s="153">
        <v>2</v>
      </c>
      <c r="DQ45" s="19">
        <v>3</v>
      </c>
      <c r="DR45" s="19" t="s">
        <v>952</v>
      </c>
    </row>
    <row r="46" spans="1:122" s="19" customFormat="1" ht="15.75" x14ac:dyDescent="0.2">
      <c r="A46" s="53">
        <v>0</v>
      </c>
      <c r="B46" s="53"/>
      <c r="C46" s="53">
        <f t="shared" si="43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34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P46" s="19" t="str">
        <f t="shared" si="35"/>
        <v>Hausammann Cédric</v>
      </c>
      <c r="CR46" s="19">
        <f t="shared" si="36"/>
        <v>14</v>
      </c>
      <c r="CS46" s="19" t="str">
        <f t="shared" si="37"/>
        <v xml:space="preserve"> C/B 2)</v>
      </c>
      <c r="CT46" s="154">
        <v>9648</v>
      </c>
      <c r="CU46" s="125">
        <v>772</v>
      </c>
      <c r="CV46" s="33">
        <f t="shared" si="38"/>
        <v>8</v>
      </c>
      <c r="CW46" s="83" t="str">
        <f t="shared" si="39"/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771</v>
      </c>
      <c r="DI46" s="33">
        <f>VLOOKUP($DH46,Funktionsbezeichnungen,3,0)</f>
        <v>7</v>
      </c>
      <c r="DJ46" s="83" t="str">
        <f>VLOOKUP($DH46,Funktionsbezeichnungen,2,0)</f>
        <v>Projektingenieur 1</v>
      </c>
      <c r="DO46" s="19">
        <f t="shared" si="42"/>
        <v>9648</v>
      </c>
      <c r="DP46" s="153">
        <v>2</v>
      </c>
      <c r="DQ46" s="19">
        <v>3</v>
      </c>
      <c r="DR46" s="19" t="s">
        <v>951</v>
      </c>
    </row>
    <row r="47" spans="1:122" s="19" customFormat="1" ht="15.75" x14ac:dyDescent="0.2">
      <c r="A47" s="53">
        <v>0</v>
      </c>
      <c r="B47" s="53"/>
      <c r="C47" s="53">
        <f t="shared" si="43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34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P47" s="19" t="str">
        <f t="shared" si="35"/>
        <v>Titz Markus</v>
      </c>
      <c r="CR47" s="153">
        <f t="shared" si="36"/>
        <v>14</v>
      </c>
      <c r="CS47" s="19" t="str">
        <f t="shared" si="37"/>
        <v xml:space="preserve"> C/B 2)</v>
      </c>
      <c r="CT47" s="154">
        <v>4912</v>
      </c>
      <c r="CU47" s="125">
        <v>772</v>
      </c>
      <c r="CV47" s="33">
        <f t="shared" si="38"/>
        <v>8</v>
      </c>
      <c r="CW47" s="83" t="str">
        <f t="shared" si="39"/>
        <v>Projektingenieur 2</v>
      </c>
      <c r="CX47" s="125"/>
      <c r="CY47" s="33"/>
      <c r="CZ47" s="83"/>
      <c r="DA47" s="125"/>
      <c r="DB47" s="33"/>
      <c r="DC47" s="83"/>
      <c r="DD47" s="125"/>
      <c r="DE47" s="33"/>
      <c r="DF47" s="83"/>
      <c r="DG47" s="20"/>
      <c r="DH47" s="33"/>
      <c r="DI47" s="33"/>
      <c r="DJ47" s="83"/>
      <c r="DO47" s="19">
        <f t="shared" si="42"/>
        <v>4912</v>
      </c>
      <c r="DP47" s="153">
        <v>2</v>
      </c>
      <c r="DQ47" s="19">
        <v>3</v>
      </c>
      <c r="DR47" s="19" t="s">
        <v>951</v>
      </c>
    </row>
    <row r="48" spans="1:122" s="19" customFormat="1" ht="15.75" x14ac:dyDescent="0.2">
      <c r="A48" s="53">
        <v>0</v>
      </c>
      <c r="B48" s="53">
        <v>1</v>
      </c>
      <c r="C48" s="53">
        <f t="shared" si="43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34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P48" s="19" t="str">
        <f t="shared" si="35"/>
        <v>Penning Rebecca</v>
      </c>
      <c r="CR48" s="19">
        <f t="shared" si="36"/>
        <v>13</v>
      </c>
      <c r="CS48" s="19" t="str">
        <f t="shared" si="37"/>
        <v xml:space="preserve"> C/B 2)</v>
      </c>
      <c r="CT48" s="154">
        <v>4353</v>
      </c>
      <c r="CU48" s="125">
        <v>772</v>
      </c>
      <c r="CV48" s="33">
        <f t="shared" si="38"/>
        <v>8</v>
      </c>
      <c r="CW48" s="83" t="str">
        <f t="shared" si="39"/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771</v>
      </c>
      <c r="DE48" s="33">
        <f>VLOOKUP($DD48,Funktionsbezeichnungen,3,0)</f>
        <v>7</v>
      </c>
      <c r="DF48" s="83" t="str">
        <f>VLOOKUP($DD48,Funktionsbezeichnungen,2,0)</f>
        <v>Projektingenieur 1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42"/>
        <v>4353</v>
      </c>
      <c r="DP48" s="153">
        <v>2</v>
      </c>
      <c r="DQ48" s="19">
        <v>3</v>
      </c>
      <c r="DR48" s="185" t="s">
        <v>968</v>
      </c>
    </row>
    <row r="49" spans="1:122" s="19" customFormat="1" ht="15.75" x14ac:dyDescent="0.2">
      <c r="A49" s="53">
        <v>0</v>
      </c>
      <c r="B49" s="53"/>
      <c r="C49" s="53">
        <f t="shared" si="43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34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P49" s="19" t="str">
        <f t="shared" si="35"/>
        <v>Dick David</v>
      </c>
      <c r="CR49" s="19">
        <f t="shared" si="36"/>
        <v>13</v>
      </c>
      <c r="CS49" s="19" t="str">
        <f t="shared" si="37"/>
        <v xml:space="preserve"> C/B 2)</v>
      </c>
      <c r="CT49" s="154">
        <v>4909</v>
      </c>
      <c r="CU49" s="125">
        <v>772</v>
      </c>
      <c r="CV49" s="33">
        <f t="shared" si="38"/>
        <v>8</v>
      </c>
      <c r="CW49" s="83" t="str">
        <f t="shared" si="39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42"/>
        <v>4909</v>
      </c>
      <c r="DP49" s="153">
        <v>2</v>
      </c>
      <c r="DQ49" s="19">
        <v>3</v>
      </c>
      <c r="DR49" s="19" t="s">
        <v>952</v>
      </c>
    </row>
    <row r="50" spans="1:122" s="19" customFormat="1" ht="15.75" x14ac:dyDescent="0.2">
      <c r="A50" s="53">
        <v>0</v>
      </c>
      <c r="B50" s="53"/>
      <c r="C50" s="53">
        <f t="shared" si="43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34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P50" s="19" t="str">
        <f t="shared" si="35"/>
        <v>Akdeniz Veysel</v>
      </c>
      <c r="CR50" s="153">
        <f t="shared" si="36"/>
        <v>12</v>
      </c>
      <c r="CS50" s="19" t="str">
        <f t="shared" si="37"/>
        <v xml:space="preserve"> C/B 2)</v>
      </c>
      <c r="CT50" s="154">
        <v>4293</v>
      </c>
      <c r="CU50" s="125">
        <v>772</v>
      </c>
      <c r="CV50" s="33">
        <f t="shared" si="38"/>
        <v>8</v>
      </c>
      <c r="CW50" s="83" t="str">
        <f t="shared" si="39"/>
        <v>Projektingenieur 2</v>
      </c>
      <c r="CX50" s="125">
        <v>772</v>
      </c>
      <c r="CY50" s="33">
        <f>VLOOKUP($CX50,Funktionsbezeichnungen,3,0)</f>
        <v>8</v>
      </c>
      <c r="CZ50" s="83" t="str">
        <f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772</v>
      </c>
      <c r="DE50" s="33">
        <f>VLOOKUP($DD50,Funktionsbezeichnungen,3,0)</f>
        <v>8</v>
      </c>
      <c r="DF50" s="83" t="str">
        <f>VLOOKUP($DD50,Funktionsbezeichnungen,2,0)</f>
        <v>Projektingenieur 2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42"/>
        <v>4293</v>
      </c>
      <c r="DP50" s="153">
        <v>2</v>
      </c>
      <c r="DQ50" s="19">
        <v>3</v>
      </c>
      <c r="DR50" s="19" t="s">
        <v>951</v>
      </c>
    </row>
    <row r="51" spans="1:122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P51" s="19" t="str">
        <f t="shared" si="2"/>
        <v>Noordam Philipp</v>
      </c>
      <c r="CR51" s="153">
        <f t="shared" si="3"/>
        <v>11</v>
      </c>
      <c r="CS51" s="19" t="str">
        <f t="shared" si="4"/>
        <v xml:space="preserve"> C/B 2)</v>
      </c>
      <c r="CT51" s="154">
        <v>4312</v>
      </c>
      <c r="CU51" s="125">
        <v>772</v>
      </c>
      <c r="CV51" s="33">
        <f t="shared" ref="CV51:CV67" si="44">VLOOKUP($CU51,Funktionsbezeichnungen,3,0)</f>
        <v>8</v>
      </c>
      <c r="CW51" s="83" t="str">
        <f t="shared" ref="CW51:CW67" si="45">VLOOKUP($CU51,Funktionsbezeichnungen,2,0)</f>
        <v>Projektingenieur 2</v>
      </c>
      <c r="CX51" s="125">
        <v>772</v>
      </c>
      <c r="CY51" s="33">
        <f>VLOOKUP($CX51,Funktionsbezeichnungen,3,0)</f>
        <v>8</v>
      </c>
      <c r="CZ51" s="83" t="str">
        <f>VLOOKUP($CX51,Funktionsbezeichnungen,2,0)</f>
        <v>Projektingenieur 2</v>
      </c>
      <c r="DA51" s="125"/>
      <c r="DB51" s="33"/>
      <c r="DC51" s="83"/>
      <c r="DD51" s="125"/>
      <c r="DE51" s="33"/>
      <c r="DF51" s="83"/>
      <c r="DG51" s="20"/>
      <c r="DH51" s="33"/>
      <c r="DI51" s="33"/>
      <c r="DJ51" s="83"/>
      <c r="DO51" s="19">
        <f t="shared" si="15"/>
        <v>4312</v>
      </c>
      <c r="DP51" s="153">
        <v>2</v>
      </c>
      <c r="DQ51" s="19">
        <v>2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P52" s="19" t="str">
        <f>+S52</f>
        <v>Buser Edi</v>
      </c>
      <c r="CR52" s="19">
        <f>+Z52</f>
        <v>42</v>
      </c>
      <c r="CS52" s="19" t="str">
        <f>+AB52</f>
        <v>C</v>
      </c>
      <c r="CT52" s="154">
        <v>3160</v>
      </c>
      <c r="CU52" s="125">
        <v>772</v>
      </c>
      <c r="CV52" s="33">
        <f>VLOOKUP($CU52,Funktionsbezeichnungen,3,0)</f>
        <v>8</v>
      </c>
      <c r="CW52" s="83" t="str">
        <f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772</v>
      </c>
      <c r="DI52" s="33">
        <f>VLOOKUP($DH52,Funktionsbezeichnungen,3,0)</f>
        <v>8</v>
      </c>
      <c r="DJ52" s="83" t="str">
        <f>VLOOKUP($DH52,Funktionsbezeichnungen,2,0)</f>
        <v>Projektingenieur 2</v>
      </c>
      <c r="DO52" s="19">
        <f>+CT52</f>
        <v>3160</v>
      </c>
      <c r="DP52" s="153">
        <v>2</v>
      </c>
      <c r="DQ52" s="19">
        <v>3</v>
      </c>
      <c r="DR52" s="19" t="s">
        <v>951</v>
      </c>
    </row>
    <row r="53" spans="1:122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P53" s="19" t="str">
        <f>+S53</f>
        <v>That Pueng</v>
      </c>
      <c r="CR53" s="19">
        <f>+Z53</f>
        <v>14</v>
      </c>
      <c r="CS53" s="19" t="str">
        <f>+AB53</f>
        <v>C</v>
      </c>
      <c r="CT53" s="154">
        <v>4345</v>
      </c>
      <c r="CU53" s="125" t="s">
        <v>711</v>
      </c>
      <c r="CV53" s="33"/>
      <c r="CW53" s="83"/>
      <c r="CX53" s="125">
        <v>782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>
        <v>782</v>
      </c>
      <c r="DB53" s="33">
        <f>VLOOKUP($DA53,Funktionsbezeichnungen,3,0)</f>
        <v>8</v>
      </c>
      <c r="DC53" s="83" t="str">
        <f>VLOOKUP($DA53,Funktionsbezeichnungen,2,0)</f>
        <v>Projektingenieur 2</v>
      </c>
      <c r="DD53" s="125">
        <v>782</v>
      </c>
      <c r="DE53" s="33">
        <f>VLOOKUP($DD53,Funktionsbezeichnungen,3,0)</f>
        <v>8</v>
      </c>
      <c r="DF53" s="83" t="str">
        <f>VLOOKUP($DD53,Funktionsbezeichnungen,2,0)</f>
        <v>Projektingenieur 2</v>
      </c>
      <c r="DG53" s="20"/>
      <c r="DH53" s="33">
        <v>781</v>
      </c>
      <c r="DI53" s="33">
        <f>VLOOKUP($DH53,Funktionsbezeichnungen,3,0)</f>
        <v>7</v>
      </c>
      <c r="DJ53" s="83" t="str">
        <f>VLOOKUP($DH53,Funktionsbezeichnungen,2,0)</f>
        <v>Projektingenieur 1</v>
      </c>
      <c r="DO53" s="19">
        <f>+CT53</f>
        <v>4345</v>
      </c>
      <c r="DP53" s="153">
        <v>1</v>
      </c>
      <c r="DQ53" s="19">
        <v>2</v>
      </c>
      <c r="DR53" s="19" t="s">
        <v>952</v>
      </c>
    </row>
    <row r="54" spans="1:122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P54" s="192" t="str">
        <f>+S54</f>
        <v>Mendoza Maria</v>
      </c>
      <c r="CR54" s="153">
        <f>+Z54</f>
        <v>13</v>
      </c>
      <c r="CS54" s="153" t="str">
        <f>+AB54</f>
        <v>C</v>
      </c>
      <c r="CT54" s="222">
        <v>4326</v>
      </c>
      <c r="CU54" s="125">
        <v>772</v>
      </c>
      <c r="CV54" s="33">
        <f>VLOOKUP($CU54,Funktionsbezeichnungen,3,0)</f>
        <v>8</v>
      </c>
      <c r="CW54" s="83" t="str">
        <f>VLOOKUP($CU54,Funktionsbezeichnungen,2,0)</f>
        <v>Projektingenieur 2</v>
      </c>
      <c r="CX54" s="125"/>
      <c r="CY54" s="33"/>
      <c r="CZ54" s="83"/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770</v>
      </c>
      <c r="DE54" s="33">
        <f>VLOOKUP($DD54,Funktionsbezeichnungen,3,0)</f>
        <v>6</v>
      </c>
      <c r="DF54" s="83" t="str">
        <f>VLOOKUP($DD54,Funktionsbezeichnungen,2,0)</f>
        <v>Vorstufe Projektingenieur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>+CT54</f>
        <v>4326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1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1301</v>
      </c>
      <c r="P55" s="15" t="s">
        <v>1279</v>
      </c>
      <c r="Q55" s="15">
        <v>51</v>
      </c>
      <c r="R55" s="42"/>
      <c r="S55" s="20" t="s">
        <v>1280</v>
      </c>
      <c r="T55" s="21">
        <v>1983</v>
      </c>
      <c r="U55" s="28" t="s">
        <v>1230</v>
      </c>
      <c r="V55" s="21">
        <v>2008</v>
      </c>
      <c r="W55" s="25"/>
      <c r="X55" s="21"/>
      <c r="Y55" s="28"/>
      <c r="Z55" s="21">
        <f t="shared" si="1"/>
        <v>10</v>
      </c>
      <c r="AA55" s="25" t="s">
        <v>698</v>
      </c>
      <c r="AB55" s="118" t="s">
        <v>105</v>
      </c>
      <c r="AC55" s="21"/>
      <c r="AE55" s="90" t="s">
        <v>895</v>
      </c>
      <c r="AF55" s="82"/>
      <c r="CP55" s="192" t="str">
        <f t="shared" si="2"/>
        <v>Lamoth Béla</v>
      </c>
      <c r="CQ55" s="192"/>
      <c r="CR55" s="242">
        <f t="shared" si="3"/>
        <v>10</v>
      </c>
      <c r="CS55" s="192" t="str">
        <f t="shared" si="4"/>
        <v>C</v>
      </c>
      <c r="CT55" s="222">
        <v>4329</v>
      </c>
      <c r="CU55" s="125">
        <v>772</v>
      </c>
      <c r="CV55" s="33">
        <f t="shared" si="44"/>
        <v>8</v>
      </c>
      <c r="CW55" s="83" t="str">
        <f t="shared" si="45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5"/>
        <v>4329</v>
      </c>
      <c r="DP55" s="153">
        <v>2</v>
      </c>
      <c r="DQ55" s="19">
        <v>2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1140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10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10</v>
      </c>
      <c r="CS56" s="19" t="str">
        <f t="shared" si="4"/>
        <v>C</v>
      </c>
      <c r="CT56" s="154">
        <v>9698</v>
      </c>
      <c r="CU56" s="125">
        <v>772</v>
      </c>
      <c r="CV56" s="33">
        <f t="shared" si="44"/>
        <v>8</v>
      </c>
      <c r="CW56" s="83" t="str">
        <f t="shared" si="45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5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10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10</v>
      </c>
      <c r="CS57" s="153" t="str">
        <f t="shared" si="4"/>
        <v>C</v>
      </c>
      <c r="CT57" s="154">
        <v>4322</v>
      </c>
      <c r="CU57" s="125">
        <v>772</v>
      </c>
      <c r="CV57" s="33">
        <f t="shared" si="44"/>
        <v>8</v>
      </c>
      <c r="CW57" s="83" t="str">
        <f t="shared" si="45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5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1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1303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10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10</v>
      </c>
      <c r="CS58" s="19" t="str">
        <f t="shared" si="4"/>
        <v>C</v>
      </c>
      <c r="CT58" s="154">
        <v>9677</v>
      </c>
      <c r="CU58" s="125">
        <v>772</v>
      </c>
      <c r="CV58" s="33">
        <f t="shared" si="44"/>
        <v>8</v>
      </c>
      <c r="CW58" s="83" t="str">
        <f t="shared" si="45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5"/>
        <v>9677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>
        <v>1</v>
      </c>
      <c r="C59" s="53">
        <f>IF(Z59&gt;=10,1,0)</f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1230</v>
      </c>
      <c r="V59" s="21">
        <v>2009</v>
      </c>
      <c r="W59" s="25"/>
      <c r="X59" s="21"/>
      <c r="Y59" s="28" t="s">
        <v>91</v>
      </c>
      <c r="Z59" s="21">
        <f>$AD$3-V59</f>
        <v>9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>+S59</f>
        <v>Vecchi Sandra</v>
      </c>
      <c r="CR59" s="153">
        <f>+Z59</f>
        <v>9</v>
      </c>
      <c r="CS59" s="19" t="str">
        <f>+AB59</f>
        <v>C</v>
      </c>
      <c r="CT59" s="154">
        <v>4906</v>
      </c>
      <c r="CU59" s="125">
        <v>772</v>
      </c>
      <c r="CV59" s="33">
        <f>VLOOKUP($CU59,Funktionsbezeichnungen,3,0)</f>
        <v>8</v>
      </c>
      <c r="CW59" s="83" t="str">
        <f>VLOOKUP($CU59,Funktionsbezeichnungen,2,0)</f>
        <v>Projektingenieur 2</v>
      </c>
      <c r="CX59" s="125">
        <v>772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>+CT59</f>
        <v>4906</v>
      </c>
      <c r="DP59" s="153">
        <v>2</v>
      </c>
      <c r="DQ59" s="19">
        <v>1</v>
      </c>
      <c r="DR59" s="19" t="s">
        <v>951</v>
      </c>
    </row>
    <row r="60" spans="1:122" s="19" customFormat="1" ht="27" x14ac:dyDescent="0.2">
      <c r="A60" s="53">
        <v>0</v>
      </c>
      <c r="B60" s="53"/>
      <c r="C60" s="53">
        <f t="shared" si="0"/>
        <v>0</v>
      </c>
      <c r="D60" s="55">
        <v>1</v>
      </c>
      <c r="E60" s="55"/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1046</v>
      </c>
      <c r="Q60" s="15">
        <v>56</v>
      </c>
      <c r="R60" s="42"/>
      <c r="S60" s="20" t="s">
        <v>930</v>
      </c>
      <c r="T60" s="21">
        <v>1972</v>
      </c>
      <c r="U60" s="28" t="s">
        <v>1007</v>
      </c>
      <c r="V60" s="21">
        <v>2009</v>
      </c>
      <c r="W60" s="25" t="s">
        <v>1066</v>
      </c>
      <c r="X60" s="21">
        <v>2012</v>
      </c>
      <c r="Y60" s="28" t="s">
        <v>1180</v>
      </c>
      <c r="Z60" s="118">
        <f t="shared" si="1"/>
        <v>9</v>
      </c>
      <c r="AA60" s="25" t="s">
        <v>931</v>
      </c>
      <c r="AB60" s="118" t="s">
        <v>105</v>
      </c>
      <c r="AC60" s="21"/>
      <c r="AE60" s="90" t="s">
        <v>373</v>
      </c>
      <c r="AF60" s="82"/>
      <c r="CP60" s="19" t="str">
        <f t="shared" si="2"/>
        <v>Baschong Clemens</v>
      </c>
      <c r="CR60" s="153">
        <f t="shared" si="3"/>
        <v>9</v>
      </c>
      <c r="CS60" s="19" t="str">
        <f t="shared" si="4"/>
        <v>C</v>
      </c>
      <c r="CT60" s="154">
        <v>4311</v>
      </c>
      <c r="CU60" s="125">
        <v>782</v>
      </c>
      <c r="CV60" s="33">
        <f t="shared" si="44"/>
        <v>8</v>
      </c>
      <c r="CW60" s="83" t="str">
        <f t="shared" si="45"/>
        <v>Projektingenieur 2</v>
      </c>
      <c r="CX60" s="125">
        <v>782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15"/>
        <v>4311</v>
      </c>
      <c r="DP60" s="153">
        <v>2</v>
      </c>
      <c r="DQ60" s="19">
        <v>2</v>
      </c>
      <c r="DR60" s="19" t="s">
        <v>952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528</v>
      </c>
      <c r="Q61" s="15">
        <v>57</v>
      </c>
      <c r="R61" s="42"/>
      <c r="S61" s="20" t="s">
        <v>529</v>
      </c>
      <c r="T61" s="21">
        <v>1984</v>
      </c>
      <c r="U61" s="28" t="s">
        <v>1006</v>
      </c>
      <c r="V61" s="21">
        <v>2009</v>
      </c>
      <c r="W61" s="25"/>
      <c r="X61" s="21"/>
      <c r="Y61" s="28"/>
      <c r="Z61" s="118">
        <f t="shared" si="1"/>
        <v>9</v>
      </c>
      <c r="AA61" s="25" t="s">
        <v>1079</v>
      </c>
      <c r="AB61" s="118" t="s">
        <v>105</v>
      </c>
      <c r="AC61" s="21"/>
      <c r="AE61" s="90" t="s">
        <v>373</v>
      </c>
      <c r="AF61" s="82"/>
      <c r="CP61" s="19" t="str">
        <f t="shared" si="2"/>
        <v>Jung Roman</v>
      </c>
      <c r="CR61" s="153">
        <f t="shared" si="3"/>
        <v>9</v>
      </c>
      <c r="CS61" s="19" t="str">
        <f t="shared" si="4"/>
        <v>C</v>
      </c>
      <c r="CT61" s="154">
        <v>8565</v>
      </c>
      <c r="CU61" s="125">
        <v>772</v>
      </c>
      <c r="CV61" s="33">
        <f t="shared" si="44"/>
        <v>8</v>
      </c>
      <c r="CW61" s="83" t="str">
        <f t="shared" si="45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5"/>
        <v>8565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1140</v>
      </c>
      <c r="P62" s="15" t="s">
        <v>546</v>
      </c>
      <c r="Q62" s="15">
        <v>58</v>
      </c>
      <c r="R62" s="42"/>
      <c r="S62" s="20" t="s">
        <v>295</v>
      </c>
      <c r="T62" s="21">
        <v>1987</v>
      </c>
      <c r="U62" s="28" t="s">
        <v>1006</v>
      </c>
      <c r="V62" s="21">
        <v>2009</v>
      </c>
      <c r="W62" s="25"/>
      <c r="X62" s="21"/>
      <c r="Y62" s="28"/>
      <c r="Z62" s="21">
        <f t="shared" si="1"/>
        <v>9</v>
      </c>
      <c r="AA62" s="25" t="s">
        <v>1082</v>
      </c>
      <c r="AB62" s="118" t="s">
        <v>105</v>
      </c>
      <c r="AC62" s="21"/>
      <c r="AE62" s="90" t="s">
        <v>373</v>
      </c>
      <c r="AF62" s="82"/>
      <c r="CP62" s="19" t="str">
        <f t="shared" si="2"/>
        <v>Schoeffel Daniel</v>
      </c>
      <c r="CR62" s="153">
        <f t="shared" si="3"/>
        <v>9</v>
      </c>
      <c r="CS62" s="19" t="str">
        <f t="shared" si="4"/>
        <v>C</v>
      </c>
      <c r="CT62" s="154">
        <v>8569</v>
      </c>
      <c r="CU62" s="125">
        <v>772</v>
      </c>
      <c r="CV62" s="33">
        <f t="shared" si="44"/>
        <v>8</v>
      </c>
      <c r="CW62" s="83" t="str">
        <f t="shared" si="45"/>
        <v>Projektingenieur 2</v>
      </c>
      <c r="CX62" s="125">
        <v>772</v>
      </c>
      <c r="CY62" s="33">
        <f>VLOOKUP($CX62,Funktionsbezeichnungen,3,0)</f>
        <v>8</v>
      </c>
      <c r="CZ62" s="83" t="str">
        <f>VLOOKUP($CX62,Funktionsbezeichnungen,2,0)</f>
        <v>Projektingenieur 2</v>
      </c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771</v>
      </c>
      <c r="DE62" s="33">
        <f>VLOOKUP($DD62,Funktionsbezeichnungen,3,0)</f>
        <v>7</v>
      </c>
      <c r="DF62" s="83" t="str">
        <f>VLOOKUP($DD62,Funktionsbezeichnungen,2,0)</f>
        <v>Projektingenieur 1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15"/>
        <v>8569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/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1135</v>
      </c>
      <c r="Q63" s="15">
        <v>59</v>
      </c>
      <c r="R63" s="42"/>
      <c r="S63" s="20" t="s">
        <v>1136</v>
      </c>
      <c r="T63" s="21">
        <v>1986</v>
      </c>
      <c r="U63" s="28" t="s">
        <v>1191</v>
      </c>
      <c r="V63" s="21">
        <v>2010</v>
      </c>
      <c r="W63" s="25"/>
      <c r="X63" s="21"/>
      <c r="Y63" s="28"/>
      <c r="Z63" s="21">
        <f t="shared" si="1"/>
        <v>8</v>
      </c>
      <c r="AA63" s="25" t="s">
        <v>698</v>
      </c>
      <c r="AB63" s="118" t="s">
        <v>105</v>
      </c>
      <c r="AC63" s="21"/>
      <c r="AE63" s="90" t="s">
        <v>376</v>
      </c>
      <c r="AF63" s="82"/>
      <c r="CP63" s="19" t="str">
        <f t="shared" si="2"/>
        <v>Berzi Patrick</v>
      </c>
      <c r="CR63" s="153">
        <f t="shared" si="3"/>
        <v>8</v>
      </c>
      <c r="CS63" s="153" t="str">
        <f t="shared" si="4"/>
        <v>C</v>
      </c>
      <c r="CT63" s="154">
        <v>4911</v>
      </c>
      <c r="CU63" s="125">
        <v>772</v>
      </c>
      <c r="CV63" s="33">
        <f t="shared" si="44"/>
        <v>8</v>
      </c>
      <c r="CW63" s="83" t="str">
        <f t="shared" si="45"/>
        <v>Projektingenieur 2</v>
      </c>
      <c r="CX63" s="125"/>
      <c r="CY63" s="33"/>
      <c r="CZ63" s="83"/>
      <c r="DA63" s="125"/>
      <c r="DB63" s="33"/>
      <c r="DC63" s="83"/>
      <c r="DD63" s="125"/>
      <c r="DE63" s="33"/>
      <c r="DF63" s="83"/>
      <c r="DG63" s="20"/>
      <c r="DH63" s="33"/>
      <c r="DI63" s="33"/>
      <c r="DJ63" s="83"/>
      <c r="DO63" s="19">
        <f t="shared" si="15"/>
        <v>4911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1301</v>
      </c>
      <c r="P64" s="15" t="s">
        <v>635</v>
      </c>
      <c r="Q64" s="15">
        <v>60</v>
      </c>
      <c r="R64" s="42"/>
      <c r="S64" s="20" t="s">
        <v>636</v>
      </c>
      <c r="T64" s="21">
        <v>1986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8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Bianchi Emmanuelle</v>
      </c>
      <c r="CR64" s="153">
        <f t="shared" si="3"/>
        <v>8</v>
      </c>
      <c r="CS64" s="153" t="str">
        <f t="shared" si="4"/>
        <v>C</v>
      </c>
      <c r="CT64" s="154">
        <v>7706</v>
      </c>
      <c r="CU64" s="125">
        <v>772</v>
      </c>
      <c r="CV64" s="33">
        <f t="shared" si="44"/>
        <v>8</v>
      </c>
      <c r="CW64" s="83" t="str">
        <f t="shared" si="45"/>
        <v>Projektingenieur 2</v>
      </c>
      <c r="CX64" s="125">
        <v>772</v>
      </c>
      <c r="CY64" s="33">
        <f>VLOOKUP($CX64,Funktionsbezeichnungen,3,0)</f>
        <v>8</v>
      </c>
      <c r="CZ64" s="83" t="str">
        <f>VLOOKUP($CX64,Funktionsbezeichnungen,2,0)</f>
        <v>Projektingenieur 2</v>
      </c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5"/>
        <v>7706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>
        <v>1</v>
      </c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1301</v>
      </c>
      <c r="P65" s="15" t="s">
        <v>1138</v>
      </c>
      <c r="Q65" s="15">
        <v>61</v>
      </c>
      <c r="R65" s="42"/>
      <c r="S65" s="20" t="s">
        <v>1139</v>
      </c>
      <c r="T65" s="21">
        <v>1981</v>
      </c>
      <c r="U65" s="28" t="s">
        <v>1006</v>
      </c>
      <c r="V65" s="21">
        <v>2010</v>
      </c>
      <c r="W65" s="25"/>
      <c r="X65" s="21"/>
      <c r="Y65" s="28"/>
      <c r="Z65" s="118">
        <f t="shared" si="1"/>
        <v>8</v>
      </c>
      <c r="AA65" s="25" t="s">
        <v>916</v>
      </c>
      <c r="AB65" s="118" t="s">
        <v>105</v>
      </c>
      <c r="AC65" s="21"/>
      <c r="AE65" s="90" t="s">
        <v>375</v>
      </c>
      <c r="AF65" s="82"/>
      <c r="CP65" s="19" t="str">
        <f t="shared" si="2"/>
        <v>Kanagasabai Manoja</v>
      </c>
      <c r="CR65" s="153">
        <f t="shared" si="3"/>
        <v>8</v>
      </c>
      <c r="CS65" s="153" t="str">
        <f t="shared" si="4"/>
        <v>C</v>
      </c>
      <c r="CT65" s="154">
        <v>4910</v>
      </c>
      <c r="CU65" s="125">
        <v>772</v>
      </c>
      <c r="CV65" s="33">
        <f t="shared" si="44"/>
        <v>8</v>
      </c>
      <c r="CW65" s="83" t="str">
        <f t="shared" si="45"/>
        <v>Projektingenieur 2</v>
      </c>
      <c r="CX65" s="125"/>
      <c r="CY65" s="33"/>
      <c r="CZ65" s="83"/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5"/>
        <v>4910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699</v>
      </c>
      <c r="Q66" s="15">
        <v>62</v>
      </c>
      <c r="R66" s="42"/>
      <c r="S66" s="20" t="s">
        <v>697</v>
      </c>
      <c r="T66" s="21">
        <v>1984</v>
      </c>
      <c r="U66" s="28" t="s">
        <v>1006</v>
      </c>
      <c r="V66" s="21">
        <v>2010</v>
      </c>
      <c r="W66" s="25"/>
      <c r="X66" s="21"/>
      <c r="Y66" s="28"/>
      <c r="Z66" s="21">
        <f t="shared" si="1"/>
        <v>8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Indermitte Martin</v>
      </c>
      <c r="CR66" s="153">
        <f t="shared" si="3"/>
        <v>8</v>
      </c>
      <c r="CS66" s="153" t="str">
        <f t="shared" si="4"/>
        <v>C</v>
      </c>
      <c r="CT66" s="154">
        <v>4901</v>
      </c>
      <c r="CU66" s="125">
        <v>772</v>
      </c>
      <c r="CV66" s="33">
        <f t="shared" si="44"/>
        <v>8</v>
      </c>
      <c r="CW66" s="83" t="str">
        <f t="shared" si="45"/>
        <v>Projektingenieur 2</v>
      </c>
      <c r="CX66" s="125">
        <v>772</v>
      </c>
      <c r="CY66" s="33">
        <f>VLOOKUP($CX66,Funktionsbezeichnungen,3,0)</f>
        <v>8</v>
      </c>
      <c r="CZ66" s="83" t="str">
        <f>VLOOKUP($CX66,Funktionsbezeichnungen,2,0)</f>
        <v>Projektingenieur 2</v>
      </c>
      <c r="DA66" s="125">
        <v>771</v>
      </c>
      <c r="DB66" s="33">
        <f>VLOOKUP($DA66,Funktionsbezeichnungen,3,0)</f>
        <v>7</v>
      </c>
      <c r="DC66" s="83" t="str">
        <f>VLOOKUP($DA66,Funktionsbezeichnungen,2,0)</f>
        <v>Projektingenieur 1</v>
      </c>
      <c r="DD66" s="125">
        <v>770</v>
      </c>
      <c r="DE66" s="33">
        <f>VLOOKUP($DD66,Funktionsbezeichnungen,3,0)</f>
        <v>6</v>
      </c>
      <c r="DF66" s="83" t="str">
        <f>VLOOKUP($DD66,Funktionsbezeichnungen,2,0)</f>
        <v>Vorstufe Projektingenieur</v>
      </c>
      <c r="DG66" s="20"/>
      <c r="DH66" s="33">
        <v>771</v>
      </c>
      <c r="DI66" s="33">
        <f>VLOOKUP($DH66,Funktionsbezeichnungen,3,0)</f>
        <v>7</v>
      </c>
      <c r="DJ66" s="83" t="str">
        <f>VLOOKUP($DH66,Funktionsbezeichnungen,2,0)</f>
        <v>Projektingenieur 1</v>
      </c>
      <c r="DO66" s="19">
        <f t="shared" si="15"/>
        <v>4901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1094</v>
      </c>
      <c r="Q67" s="15">
        <v>63</v>
      </c>
      <c r="R67" s="42"/>
      <c r="S67" s="20" t="s">
        <v>1095</v>
      </c>
      <c r="T67" s="21">
        <v>1985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7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Brem Jakob</v>
      </c>
      <c r="CR67" s="153">
        <f t="shared" si="3"/>
        <v>7</v>
      </c>
      <c r="CS67" s="153" t="str">
        <f t="shared" si="4"/>
        <v>C</v>
      </c>
      <c r="CT67" s="154">
        <v>4356</v>
      </c>
      <c r="CU67" s="125">
        <v>772</v>
      </c>
      <c r="CV67" s="33">
        <f t="shared" si="44"/>
        <v>8</v>
      </c>
      <c r="CW67" s="83" t="str">
        <f t="shared" si="45"/>
        <v>Projektingenieur 2</v>
      </c>
      <c r="CX67" s="125"/>
      <c r="CY67" s="33"/>
      <c r="CZ67" s="83"/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5"/>
        <v>4356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/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1008</v>
      </c>
      <c r="Q68" s="15">
        <v>64</v>
      </c>
      <c r="R68" s="42"/>
      <c r="S68" s="20" t="s">
        <v>1009</v>
      </c>
      <c r="T68" s="21">
        <v>1987</v>
      </c>
      <c r="U68" s="28" t="s">
        <v>1006</v>
      </c>
      <c r="V68" s="21">
        <v>2011</v>
      </c>
      <c r="W68" s="25"/>
      <c r="X68" s="21"/>
      <c r="Y68" s="28"/>
      <c r="Z68" s="118">
        <f t="shared" si="1"/>
        <v>7</v>
      </c>
      <c r="AA68" s="25" t="s">
        <v>698</v>
      </c>
      <c r="AB68" s="118" t="s">
        <v>105</v>
      </c>
      <c r="AC68" s="21"/>
      <c r="AE68" s="90" t="s">
        <v>375</v>
      </c>
      <c r="AF68" s="82"/>
      <c r="CP68" s="19" t="str">
        <f t="shared" si="2"/>
        <v>Bürgin Johannes</v>
      </c>
      <c r="CR68" s="153">
        <f t="shared" si="3"/>
        <v>7</v>
      </c>
      <c r="CS68" s="153" t="str">
        <f t="shared" si="4"/>
        <v>C</v>
      </c>
      <c r="CT68" s="154">
        <v>4907</v>
      </c>
      <c r="CU68" s="125">
        <v>772</v>
      </c>
      <c r="CV68" s="33">
        <f t="shared" ref="CV68:CV83" si="46">VLOOKUP($CU68,Funktionsbezeichnungen,3,0)</f>
        <v>8</v>
      </c>
      <c r="CW68" s="83" t="str">
        <f t="shared" ref="CW68:CW83" si="47">VLOOKUP($CU68,Funktionsbezeichnungen,2,0)</f>
        <v>Projektingenieur 2</v>
      </c>
      <c r="CX68" s="125">
        <v>771</v>
      </c>
      <c r="CY68" s="33">
        <f t="shared" ref="CY68:CY105" si="48">VLOOKUP($CX68,Funktionsbezeichnungen,3,0)</f>
        <v>7</v>
      </c>
      <c r="CZ68" s="83" t="str">
        <f t="shared" ref="CZ68:CZ105" si="49">VLOOKUP($CX68,Funktionsbezeichnungen,2,0)</f>
        <v>Projektingenieur 1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si="15"/>
        <v>4907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/>
      <c r="F69" s="56">
        <v>1</v>
      </c>
      <c r="G69" s="54">
        <v>1</v>
      </c>
      <c r="H69" s="54"/>
      <c r="I69" s="56"/>
      <c r="J69" s="54"/>
      <c r="K69" s="56"/>
      <c r="L69" s="56"/>
      <c r="M69" s="56"/>
      <c r="N69" s="58"/>
      <c r="O69" s="52" t="s">
        <v>1140</v>
      </c>
      <c r="P69" s="15" t="s">
        <v>1244</v>
      </c>
      <c r="Q69" s="15">
        <v>65</v>
      </c>
      <c r="R69" s="42"/>
      <c r="S69" s="20" t="s">
        <v>1245</v>
      </c>
      <c r="T69" s="21">
        <v>1976</v>
      </c>
      <c r="U69" s="28" t="s">
        <v>1252</v>
      </c>
      <c r="V69" s="21">
        <v>2012</v>
      </c>
      <c r="W69" s="25"/>
      <c r="X69" s="21"/>
      <c r="Y69" s="28"/>
      <c r="Z69" s="118">
        <f>$AD$3-V69</f>
        <v>6</v>
      </c>
      <c r="AA69" s="25" t="s">
        <v>1246</v>
      </c>
      <c r="AB69" s="118" t="s">
        <v>105</v>
      </c>
      <c r="AC69" s="21"/>
      <c r="AE69" s="90" t="s">
        <v>1247</v>
      </c>
      <c r="AF69" s="82"/>
      <c r="CP69" s="192" t="str">
        <f>+S69</f>
        <v>Armando Martin</v>
      </c>
      <c r="CQ69" s="192"/>
      <c r="CR69" s="242">
        <f>+Z69</f>
        <v>6</v>
      </c>
      <c r="CS69" s="242" t="str">
        <f>+AB69</f>
        <v>C</v>
      </c>
      <c r="CT69" s="222">
        <v>4324</v>
      </c>
      <c r="CU69" s="125">
        <v>772</v>
      </c>
      <c r="CV69" s="33">
        <f>VLOOKUP($CU69,Funktionsbezeichnungen,3,0)</f>
        <v>8</v>
      </c>
      <c r="CW69" s="83" t="str">
        <f>VLOOKUP($CU69,Funktionsbezeichnungen,2,0)</f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>+CT69</f>
        <v>4324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909</v>
      </c>
      <c r="Q70" s="15">
        <v>66</v>
      </c>
      <c r="R70" s="42"/>
      <c r="S70" s="20" t="s">
        <v>910</v>
      </c>
      <c r="T70" s="21">
        <v>1987</v>
      </c>
      <c r="U70" s="28" t="s">
        <v>1006</v>
      </c>
      <c r="V70" s="206">
        <v>2012</v>
      </c>
      <c r="W70" s="25"/>
      <c r="X70" s="21"/>
      <c r="Y70" s="28"/>
      <c r="Z70" s="118">
        <f>$AD$3-V70</f>
        <v>6</v>
      </c>
      <c r="AA70" s="25" t="s">
        <v>698</v>
      </c>
      <c r="AB70" s="118" t="s">
        <v>105</v>
      </c>
      <c r="AC70" s="21"/>
      <c r="AE70" s="90" t="s">
        <v>375</v>
      </c>
      <c r="AF70" s="82"/>
      <c r="CP70" s="19" t="str">
        <f>+S70</f>
        <v>Frei Lukas</v>
      </c>
      <c r="CR70" s="153">
        <f>+Z70</f>
        <v>6</v>
      </c>
      <c r="CS70" s="153" t="str">
        <f>+AB70</f>
        <v>C</v>
      </c>
      <c r="CT70" s="154">
        <v>4308</v>
      </c>
      <c r="CU70" s="125">
        <v>772</v>
      </c>
      <c r="CV70" s="33">
        <f>VLOOKUP($CU70,Funktionsbezeichnungen,3,0)</f>
        <v>8</v>
      </c>
      <c r="CW70" s="83" t="str">
        <f>VLOOKUP($CU70,Funktionsbezeichnungen,2,0)</f>
        <v>Projektingenieur 2</v>
      </c>
      <c r="CX70" s="125">
        <v>771</v>
      </c>
      <c r="CY70" s="33">
        <f>VLOOKUP($CX70,Funktionsbezeichnungen,3,0)</f>
        <v>7</v>
      </c>
      <c r="CZ70" s="83" t="str">
        <f>VLOOKUP($CX70,Funktionsbezeichnungen,2,0)</f>
        <v>Projektingenieur 1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>+CT70</f>
        <v>4308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>IF(Z71&gt;=10,1,0)</f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912</v>
      </c>
      <c r="Q71" s="15">
        <v>67</v>
      </c>
      <c r="R71" s="42"/>
      <c r="S71" s="20" t="s">
        <v>913</v>
      </c>
      <c r="T71" s="21">
        <v>1987</v>
      </c>
      <c r="U71" s="28" t="s">
        <v>1006</v>
      </c>
      <c r="V71" s="21">
        <v>2012</v>
      </c>
      <c r="W71" s="25" t="s">
        <v>1182</v>
      </c>
      <c r="X71" s="21">
        <v>2015</v>
      </c>
      <c r="Y71" s="28" t="s">
        <v>91</v>
      </c>
      <c r="Z71" s="118">
        <f>$AD$3-V71</f>
        <v>6</v>
      </c>
      <c r="AA71" s="25" t="s">
        <v>108</v>
      </c>
      <c r="AB71" s="118" t="s">
        <v>105</v>
      </c>
      <c r="AC71" s="21"/>
      <c r="AE71" s="90" t="s">
        <v>375</v>
      </c>
      <c r="AF71" s="82"/>
      <c r="CP71" s="19" t="str">
        <f>+S71</f>
        <v>D'Arco Marcel</v>
      </c>
      <c r="CR71" s="153">
        <f>+Z71</f>
        <v>6</v>
      </c>
      <c r="CS71" s="153" t="str">
        <f>+AB71</f>
        <v>C</v>
      </c>
      <c r="CT71" s="154">
        <v>4310</v>
      </c>
      <c r="CU71" s="125">
        <v>772</v>
      </c>
      <c r="CV71" s="33">
        <f>VLOOKUP($CU71,Funktionsbezeichnungen,3,0)</f>
        <v>8</v>
      </c>
      <c r="CW71" s="83" t="str">
        <f>VLOOKUP($CU71,Funktionsbezeichnungen,2,0)</f>
        <v>Projektingenieur 2</v>
      </c>
      <c r="CX71" s="125">
        <v>771</v>
      </c>
      <c r="CY71" s="33">
        <f>VLOOKUP($CX71,Funktionsbezeichnungen,3,0)</f>
        <v>7</v>
      </c>
      <c r="CZ71" s="83" t="str">
        <f>VLOOKUP($CX71,Funktionsbezeichnungen,2,0)</f>
        <v>Projektingenieur 1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>+CT71</f>
        <v>4310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0"/>
        <v>1</v>
      </c>
      <c r="D72" s="55"/>
      <c r="E72" s="55"/>
      <c r="F72" s="56">
        <v>1</v>
      </c>
      <c r="G72" s="54">
        <v>1</v>
      </c>
      <c r="H72" s="54"/>
      <c r="I72" s="56"/>
      <c r="J72" s="54"/>
      <c r="K72" s="56"/>
      <c r="L72" s="56"/>
      <c r="M72" s="56"/>
      <c r="N72" s="58"/>
      <c r="O72" s="52" t="s">
        <v>1140</v>
      </c>
      <c r="P72" s="15" t="s">
        <v>1248</v>
      </c>
      <c r="Q72" s="15">
        <v>68</v>
      </c>
      <c r="R72" s="42"/>
      <c r="S72" s="20" t="s">
        <v>1249</v>
      </c>
      <c r="T72" s="21">
        <v>1967</v>
      </c>
      <c r="U72" s="28" t="s">
        <v>1252</v>
      </c>
      <c r="V72" s="21">
        <v>2002</v>
      </c>
      <c r="W72" s="25"/>
      <c r="X72" s="21"/>
      <c r="Y72" s="28"/>
      <c r="Z72" s="118">
        <f t="shared" si="1"/>
        <v>16</v>
      </c>
      <c r="AA72" s="25" t="s">
        <v>1250</v>
      </c>
      <c r="AB72" s="118" t="s">
        <v>121</v>
      </c>
      <c r="AC72" s="21"/>
      <c r="AE72" s="90" t="s">
        <v>375</v>
      </c>
      <c r="AF72" s="82"/>
      <c r="CP72" s="192" t="str">
        <f t="shared" si="2"/>
        <v>Gustin Patrick</v>
      </c>
      <c r="CQ72" s="192"/>
      <c r="CR72" s="242">
        <f t="shared" si="3"/>
        <v>16</v>
      </c>
      <c r="CS72" s="242" t="str">
        <f t="shared" si="4"/>
        <v>D</v>
      </c>
      <c r="CT72" s="222">
        <v>4338</v>
      </c>
      <c r="CU72" s="125">
        <v>772</v>
      </c>
      <c r="CV72" s="33">
        <f t="shared" si="46"/>
        <v>8</v>
      </c>
      <c r="CW72" s="83" t="str">
        <f t="shared" si="47"/>
        <v>Projektingenieur 2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5"/>
        <v>4338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>
        <v>1</v>
      </c>
      <c r="C73" s="53">
        <f t="shared" si="0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1014</v>
      </c>
      <c r="Q73" s="15">
        <v>69</v>
      </c>
      <c r="R73" s="42"/>
      <c r="S73" s="20" t="s">
        <v>1015</v>
      </c>
      <c r="T73" s="21">
        <v>1980</v>
      </c>
      <c r="U73" s="28" t="s">
        <v>1050</v>
      </c>
      <c r="V73" s="21">
        <v>2002</v>
      </c>
      <c r="W73" s="25" t="s">
        <v>1006</v>
      </c>
      <c r="X73" s="21">
        <v>2013</v>
      </c>
      <c r="Y73" s="28"/>
      <c r="Z73" s="118">
        <f>$AD$3-X73</f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P73" s="19" t="str">
        <f t="shared" si="2"/>
        <v>Hochuli Antonina</v>
      </c>
      <c r="CR73" s="153">
        <f t="shared" si="3"/>
        <v>5</v>
      </c>
      <c r="CS73" s="153" t="str">
        <f t="shared" si="4"/>
        <v>D</v>
      </c>
      <c r="CT73" s="154">
        <v>8579</v>
      </c>
      <c r="CU73" s="125">
        <v>771</v>
      </c>
      <c r="CV73" s="33">
        <f t="shared" si="46"/>
        <v>7</v>
      </c>
      <c r="CW73" s="83" t="str">
        <f t="shared" si="47"/>
        <v>Projektingenieur 1</v>
      </c>
      <c r="CX73" s="125">
        <v>770</v>
      </c>
      <c r="CY73" s="33">
        <f t="shared" si="48"/>
        <v>6</v>
      </c>
      <c r="CZ73" s="83" t="str">
        <f t="shared" si="49"/>
        <v>Vorstufe Projektingenieur</v>
      </c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15"/>
        <v>8579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ref="C74:C132" si="50"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1301</v>
      </c>
      <c r="P74" s="15" t="s">
        <v>1074</v>
      </c>
      <c r="Q74" s="15">
        <v>70</v>
      </c>
      <c r="R74" s="42"/>
      <c r="S74" s="20" t="s">
        <v>1075</v>
      </c>
      <c r="T74" s="21">
        <v>1987</v>
      </c>
      <c r="U74" s="28" t="s">
        <v>1302</v>
      </c>
      <c r="V74" s="21">
        <v>2013</v>
      </c>
      <c r="W74" s="25"/>
      <c r="X74" s="21"/>
      <c r="Y74" s="28"/>
      <c r="Z74" s="118">
        <f t="shared" ref="Z74:Z137" si="51">$AD$3-V74</f>
        <v>5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ref="CP74:CP140" si="52">+S74</f>
        <v>Meisch Raoul</v>
      </c>
      <c r="CR74" s="153">
        <f t="shared" ref="CR74:CR137" si="53">+Z74</f>
        <v>5</v>
      </c>
      <c r="CS74" s="153" t="str">
        <f t="shared" ref="CS74:CS137" si="54">+AB74</f>
        <v>D</v>
      </c>
      <c r="CT74" s="154">
        <v>4315</v>
      </c>
      <c r="CU74" s="125">
        <v>771</v>
      </c>
      <c r="CV74" s="33">
        <f t="shared" si="46"/>
        <v>7</v>
      </c>
      <c r="CW74" s="83" t="str">
        <f t="shared" si="47"/>
        <v>Projektingenieur 1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ref="DO74:DO140" si="55">+CT74</f>
        <v>4315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>
        <v>1</v>
      </c>
      <c r="C75" s="53">
        <f t="shared" si="50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359</v>
      </c>
      <c r="P75" s="15" t="s">
        <v>1029</v>
      </c>
      <c r="Q75" s="15">
        <v>71</v>
      </c>
      <c r="R75" s="42"/>
      <c r="S75" s="20" t="s">
        <v>1030</v>
      </c>
      <c r="T75" s="21">
        <v>1989</v>
      </c>
      <c r="U75" s="28" t="s">
        <v>1006</v>
      </c>
      <c r="V75" s="21">
        <v>2013</v>
      </c>
      <c r="W75" s="25"/>
      <c r="X75" s="21"/>
      <c r="Y75" s="28"/>
      <c r="Z75" s="118">
        <f t="shared" si="51"/>
        <v>5</v>
      </c>
      <c r="AA75" s="25" t="s">
        <v>916</v>
      </c>
      <c r="AB75" s="21" t="s">
        <v>121</v>
      </c>
      <c r="AC75" s="21"/>
      <c r="AE75" s="90" t="s">
        <v>375</v>
      </c>
      <c r="AF75" s="82"/>
      <c r="CP75" s="19" t="str">
        <f t="shared" si="52"/>
        <v>Stöhr Jessica</v>
      </c>
      <c r="CR75" s="153">
        <f t="shared" si="53"/>
        <v>5</v>
      </c>
      <c r="CS75" s="153" t="str">
        <f t="shared" si="54"/>
        <v>D</v>
      </c>
      <c r="CT75" s="154">
        <v>4313</v>
      </c>
      <c r="CU75" s="125">
        <v>771</v>
      </c>
      <c r="CV75" s="33">
        <f t="shared" si="46"/>
        <v>7</v>
      </c>
      <c r="CW75" s="83" t="str">
        <f t="shared" si="47"/>
        <v>Projektingenieur 1</v>
      </c>
      <c r="CX75" s="125">
        <v>770</v>
      </c>
      <c r="CY75" s="33">
        <f t="shared" si="48"/>
        <v>6</v>
      </c>
      <c r="CZ75" s="83" t="str">
        <f t="shared" si="49"/>
        <v>Vorstufe Projektingenieur</v>
      </c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55"/>
        <v>4313</v>
      </c>
      <c r="DP75" s="153">
        <v>2</v>
      </c>
      <c r="DQ75" s="19">
        <v>3</v>
      </c>
      <c r="DR75" s="19" t="s">
        <v>951</v>
      </c>
    </row>
    <row r="76" spans="1:122" s="19" customFormat="1" x14ac:dyDescent="0.2">
      <c r="A76" s="53">
        <v>0</v>
      </c>
      <c r="B76" s="53"/>
      <c r="C76" s="53">
        <f t="shared" si="50"/>
        <v>0</v>
      </c>
      <c r="D76" s="55"/>
      <c r="E76" s="55">
        <v>1</v>
      </c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361</v>
      </c>
      <c r="P76" s="15" t="s">
        <v>1153</v>
      </c>
      <c r="Q76" s="15">
        <v>72</v>
      </c>
      <c r="R76" s="42"/>
      <c r="S76" s="20" t="s">
        <v>1154</v>
      </c>
      <c r="T76" s="21">
        <v>1984</v>
      </c>
      <c r="U76" s="28" t="s">
        <v>1061</v>
      </c>
      <c r="V76" s="21">
        <v>2014</v>
      </c>
      <c r="W76" s="25"/>
      <c r="X76" s="21"/>
      <c r="Y76" s="28"/>
      <c r="Z76" s="118">
        <f t="shared" si="51"/>
        <v>4</v>
      </c>
      <c r="AA76" s="25" t="s">
        <v>698</v>
      </c>
      <c r="AB76" s="21" t="s">
        <v>121</v>
      </c>
      <c r="AC76" s="21"/>
      <c r="AE76" s="90" t="s">
        <v>375</v>
      </c>
      <c r="AF76" s="82"/>
      <c r="CP76" s="19" t="str">
        <f t="shared" si="52"/>
        <v>Vitt Bernhard</v>
      </c>
      <c r="CR76" s="153">
        <f t="shared" si="53"/>
        <v>4</v>
      </c>
      <c r="CS76" s="153" t="str">
        <f t="shared" si="54"/>
        <v>D</v>
      </c>
      <c r="CT76" s="154">
        <v>4318</v>
      </c>
      <c r="CU76" s="125">
        <v>770</v>
      </c>
      <c r="CV76" s="33">
        <f t="shared" si="46"/>
        <v>6</v>
      </c>
      <c r="CW76" s="83" t="str">
        <f t="shared" si="47"/>
        <v>Vorstufe Projektingenieur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55"/>
        <v>4318</v>
      </c>
      <c r="DP76" s="153">
        <v>2</v>
      </c>
      <c r="DQ76" s="19">
        <v>3</v>
      </c>
      <c r="DR76" s="19" t="s">
        <v>951</v>
      </c>
    </row>
    <row r="77" spans="1:122" s="19" customFormat="1" ht="25.5" x14ac:dyDescent="0.25">
      <c r="A77" s="53">
        <v>0</v>
      </c>
      <c r="B77" s="53"/>
      <c r="C77" s="53">
        <f>IF(Z77&gt;=10,1,0)</f>
        <v>0</v>
      </c>
      <c r="D77" s="55"/>
      <c r="E77" s="55">
        <v>1</v>
      </c>
      <c r="F77" s="56"/>
      <c r="G77" s="54"/>
      <c r="H77" s="54">
        <v>1</v>
      </c>
      <c r="I77" s="56"/>
      <c r="J77" s="54"/>
      <c r="K77" s="56"/>
      <c r="L77" s="56"/>
      <c r="M77" s="56"/>
      <c r="N77" s="58"/>
      <c r="O77" s="52" t="s">
        <v>358</v>
      </c>
      <c r="P77" s="15" t="s">
        <v>1173</v>
      </c>
      <c r="Q77" s="15">
        <v>73</v>
      </c>
      <c r="R77" s="42"/>
      <c r="S77" s="20" t="s">
        <v>1172</v>
      </c>
      <c r="T77" s="21">
        <v>1986</v>
      </c>
      <c r="U77" s="208" t="s">
        <v>1231</v>
      </c>
      <c r="V77" s="224">
        <v>2015</v>
      </c>
      <c r="W77" s="28"/>
      <c r="X77" s="21"/>
      <c r="Y77" s="28"/>
      <c r="Z77" s="163">
        <f t="shared" si="51"/>
        <v>3</v>
      </c>
      <c r="AA77" s="25" t="s">
        <v>1176</v>
      </c>
      <c r="AB77" s="21" t="s">
        <v>121</v>
      </c>
      <c r="AC77" s="21"/>
      <c r="AE77" s="90" t="s">
        <v>376</v>
      </c>
      <c r="AF77" s="82"/>
      <c r="CP77" s="19" t="str">
        <f t="shared" si="52"/>
        <v>Völlmin Daniel</v>
      </c>
      <c r="CR77" s="153">
        <f t="shared" si="53"/>
        <v>3</v>
      </c>
      <c r="CS77" s="153" t="str">
        <f t="shared" si="54"/>
        <v>D</v>
      </c>
      <c r="CT77" s="154">
        <v>4319</v>
      </c>
      <c r="CU77" s="125">
        <v>771</v>
      </c>
      <c r="CV77" s="33">
        <f t="shared" si="46"/>
        <v>7</v>
      </c>
      <c r="CW77" s="83" t="str">
        <f t="shared" si="47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33"/>
      <c r="DI77" s="33"/>
      <c r="DJ77" s="83"/>
      <c r="DO77" s="19">
        <f t="shared" si="55"/>
        <v>4319</v>
      </c>
      <c r="DP77" s="153">
        <v>2</v>
      </c>
      <c r="DQ77" s="19">
        <v>3</v>
      </c>
      <c r="DR77" s="19" t="s">
        <v>951</v>
      </c>
    </row>
    <row r="78" spans="1:122" s="19" customFormat="1" x14ac:dyDescent="0.2">
      <c r="A78" s="53">
        <v>0</v>
      </c>
      <c r="B78" s="53"/>
      <c r="C78" s="53">
        <f t="shared" ref="C78:C80" si="56">IF(Z78&gt;=10,1,0)</f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1016</v>
      </c>
      <c r="Q78" s="15">
        <v>74</v>
      </c>
      <c r="R78" s="164"/>
      <c r="S78" s="20" t="s">
        <v>1017</v>
      </c>
      <c r="T78" s="21">
        <v>1988</v>
      </c>
      <c r="U78" s="28" t="s">
        <v>1230</v>
      </c>
      <c r="V78" s="21">
        <v>2016</v>
      </c>
      <c r="W78" s="25"/>
      <c r="X78" s="21"/>
      <c r="Y78" s="28"/>
      <c r="Z78" s="118">
        <f t="shared" si="51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52"/>
        <v>Burger Stefan</v>
      </c>
      <c r="CR78" s="19">
        <f t="shared" si="53"/>
        <v>2</v>
      </c>
      <c r="CS78" s="19" t="str">
        <f t="shared" si="54"/>
        <v>D</v>
      </c>
      <c r="CT78" s="154">
        <v>9748</v>
      </c>
      <c r="CU78" s="125">
        <v>771</v>
      </c>
      <c r="CV78" s="33">
        <f t="shared" si="46"/>
        <v>7</v>
      </c>
      <c r="CW78" s="83" t="str">
        <f t="shared" si="47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55"/>
        <v>9748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56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1301</v>
      </c>
      <c r="P79" s="15" t="s">
        <v>1255</v>
      </c>
      <c r="Q79" s="15">
        <v>75</v>
      </c>
      <c r="R79" s="164"/>
      <c r="S79" s="20" t="s">
        <v>1256</v>
      </c>
      <c r="T79" s="21">
        <v>1984</v>
      </c>
      <c r="U79" s="28" t="s">
        <v>1216</v>
      </c>
      <c r="V79" s="21">
        <v>2016</v>
      </c>
      <c r="W79" s="25"/>
      <c r="X79" s="21"/>
      <c r="Y79" s="28"/>
      <c r="Z79" s="118">
        <f t="shared" si="51"/>
        <v>2</v>
      </c>
      <c r="AA79" s="25" t="s">
        <v>698</v>
      </c>
      <c r="AB79" s="21" t="s">
        <v>121</v>
      </c>
      <c r="AC79" s="21"/>
      <c r="AE79" s="90" t="s">
        <v>375</v>
      </c>
      <c r="AF79" s="82"/>
      <c r="CP79" s="19" t="str">
        <f t="shared" si="52"/>
        <v>Aleinikov Dimitri</v>
      </c>
      <c r="CR79" s="19">
        <f t="shared" si="53"/>
        <v>2</v>
      </c>
      <c r="CS79" s="19" t="str">
        <f t="shared" si="54"/>
        <v>D</v>
      </c>
      <c r="CT79" s="222">
        <v>4327</v>
      </c>
      <c r="CU79" s="125">
        <v>771</v>
      </c>
      <c r="CV79" s="33">
        <f t="shared" si="46"/>
        <v>7</v>
      </c>
      <c r="CW79" s="83" t="str">
        <f t="shared" si="47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55"/>
        <v>4327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/>
      <c r="C80" s="53">
        <f t="shared" si="56"/>
        <v>0</v>
      </c>
      <c r="D80" s="55">
        <v>1</v>
      </c>
      <c r="E80" s="55"/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897</v>
      </c>
      <c r="Q80" s="15">
        <v>76</v>
      </c>
      <c r="R80" s="164"/>
      <c r="S80" s="20" t="s">
        <v>896</v>
      </c>
      <c r="T80" s="21">
        <v>1990</v>
      </c>
      <c r="U80" s="28" t="s">
        <v>1216</v>
      </c>
      <c r="V80" s="21">
        <v>2017</v>
      </c>
      <c r="W80" s="25"/>
      <c r="X80" s="21"/>
      <c r="Y80" s="28"/>
      <c r="Z80" s="118">
        <f t="shared" si="51"/>
        <v>1</v>
      </c>
      <c r="AA80" s="25" t="s">
        <v>698</v>
      </c>
      <c r="AB80" s="21" t="s">
        <v>121</v>
      </c>
      <c r="AC80" s="21"/>
      <c r="AE80" s="90" t="s">
        <v>375</v>
      </c>
      <c r="AF80" s="82"/>
      <c r="CP80" s="192" t="str">
        <f t="shared" si="52"/>
        <v>Lüthi Tobias</v>
      </c>
      <c r="CR80" s="19">
        <f t="shared" si="53"/>
        <v>1</v>
      </c>
      <c r="CS80" s="19" t="str">
        <f t="shared" si="54"/>
        <v>D</v>
      </c>
      <c r="CT80" s="222">
        <v>8580</v>
      </c>
      <c r="CU80" s="125">
        <v>771</v>
      </c>
      <c r="CV80" s="33">
        <f t="shared" si="46"/>
        <v>7</v>
      </c>
      <c r="CW80" s="83" t="str">
        <f t="shared" si="47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si="55"/>
        <v>8580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>
        <v>1</v>
      </c>
      <c r="C81" s="53">
        <f t="shared" si="50"/>
        <v>0</v>
      </c>
      <c r="D81" s="55"/>
      <c r="E81" s="55">
        <v>1</v>
      </c>
      <c r="F81" s="56"/>
      <c r="G81" s="54"/>
      <c r="H81" s="54"/>
      <c r="I81" s="56"/>
      <c r="J81" s="54"/>
      <c r="K81" s="56"/>
      <c r="L81" s="56"/>
      <c r="M81" s="56"/>
      <c r="N81" s="58"/>
      <c r="O81" s="52" t="s">
        <v>359</v>
      </c>
      <c r="P81" s="15" t="s">
        <v>1271</v>
      </c>
      <c r="Q81" s="15">
        <v>77</v>
      </c>
      <c r="R81" s="164"/>
      <c r="S81" s="20" t="s">
        <v>1272</v>
      </c>
      <c r="T81" s="21">
        <v>1990</v>
      </c>
      <c r="U81" s="28" t="s">
        <v>1273</v>
      </c>
      <c r="V81" s="21">
        <v>2017</v>
      </c>
      <c r="W81" s="25"/>
      <c r="X81" s="21"/>
      <c r="Y81" s="28"/>
      <c r="Z81" s="118">
        <f t="shared" si="51"/>
        <v>1</v>
      </c>
      <c r="AA81" s="25" t="s">
        <v>916</v>
      </c>
      <c r="AB81" s="21" t="s">
        <v>121</v>
      </c>
      <c r="AC81" s="21"/>
      <c r="AE81" s="90" t="s">
        <v>375</v>
      </c>
      <c r="AF81" s="82"/>
      <c r="CP81" s="192" t="str">
        <f t="shared" si="52"/>
        <v>Schilliger Raphaela</v>
      </c>
      <c r="CR81" s="19">
        <f t="shared" si="53"/>
        <v>1</v>
      </c>
      <c r="CS81" s="19" t="str">
        <f t="shared" si="54"/>
        <v>D</v>
      </c>
      <c r="CT81" s="222">
        <v>4325</v>
      </c>
      <c r="CU81" s="125">
        <v>771</v>
      </c>
      <c r="CV81" s="33">
        <f t="shared" si="46"/>
        <v>7</v>
      </c>
      <c r="CW81" s="83" t="str">
        <f t="shared" si="47"/>
        <v>Projektingenieur 1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55"/>
        <v>4325</v>
      </c>
      <c r="DP81" s="153">
        <v>2</v>
      </c>
      <c r="DQ81" s="19">
        <v>3</v>
      </c>
      <c r="DR81" s="185" t="s">
        <v>951</v>
      </c>
    </row>
    <row r="82" spans="1:122" s="19" customFormat="1" x14ac:dyDescent="0.2">
      <c r="A82" s="53">
        <v>0</v>
      </c>
      <c r="B82" s="53"/>
      <c r="C82" s="53">
        <f t="shared" si="50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1125</v>
      </c>
      <c r="Q82" s="15">
        <v>78</v>
      </c>
      <c r="R82" s="246" t="s">
        <v>928</v>
      </c>
      <c r="S82" s="20" t="s">
        <v>1126</v>
      </c>
      <c r="T82" s="21">
        <v>1954</v>
      </c>
      <c r="U82" s="28" t="s">
        <v>126</v>
      </c>
      <c r="V82" s="21">
        <v>1973</v>
      </c>
      <c r="W82" s="25" t="s">
        <v>1127</v>
      </c>
      <c r="X82" s="21">
        <v>1979</v>
      </c>
      <c r="Y82" s="28"/>
      <c r="Z82" s="21">
        <f t="shared" si="51"/>
        <v>45</v>
      </c>
      <c r="AA82" s="25" t="s">
        <v>110</v>
      </c>
      <c r="AB82" s="21" t="s">
        <v>105</v>
      </c>
      <c r="AC82" s="21"/>
      <c r="AE82" s="90" t="s">
        <v>376</v>
      </c>
      <c r="AF82" s="82"/>
      <c r="CP82" s="19" t="str">
        <f t="shared" si="52"/>
        <v>Reber Erich</v>
      </c>
      <c r="CR82" s="19">
        <f t="shared" si="53"/>
        <v>45</v>
      </c>
      <c r="CS82" s="19" t="str">
        <f t="shared" si="54"/>
        <v>C</v>
      </c>
      <c r="CT82" s="154">
        <v>3211</v>
      </c>
      <c r="CU82" s="125">
        <v>772</v>
      </c>
      <c r="CV82" s="33">
        <f t="shared" si="46"/>
        <v>8</v>
      </c>
      <c r="CW82" s="83" t="str">
        <f t="shared" si="47"/>
        <v>Projektingenieur 2</v>
      </c>
      <c r="CX82" s="125"/>
      <c r="CY82" s="33"/>
      <c r="CZ82" s="83"/>
      <c r="DA82" s="125"/>
      <c r="DB82" s="33"/>
      <c r="DC82" s="83"/>
      <c r="DD82" s="125"/>
      <c r="DE82" s="33"/>
      <c r="DF82" s="83"/>
      <c r="DG82" s="20"/>
      <c r="DH82" s="125"/>
      <c r="DI82" s="33"/>
      <c r="DJ82" s="83"/>
      <c r="DO82" s="19">
        <f t="shared" si="55"/>
        <v>3211</v>
      </c>
      <c r="DP82" s="153">
        <v>6</v>
      </c>
      <c r="DQ82" s="19">
        <v>0</v>
      </c>
      <c r="DR82" s="185" t="s">
        <v>968</v>
      </c>
    </row>
    <row r="83" spans="1:122" s="19" customFormat="1" x14ac:dyDescent="0.2">
      <c r="A83" s="53">
        <v>0</v>
      </c>
      <c r="B83" s="53"/>
      <c r="C83" s="53">
        <f t="shared" si="50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361</v>
      </c>
      <c r="P83" s="15" t="s">
        <v>476</v>
      </c>
      <c r="Q83" s="15">
        <v>79</v>
      </c>
      <c r="R83" s="164"/>
      <c r="S83" s="29" t="s">
        <v>127</v>
      </c>
      <c r="T83" s="21">
        <v>1956</v>
      </c>
      <c r="U83" s="28" t="s">
        <v>126</v>
      </c>
      <c r="V83" s="21">
        <v>1976</v>
      </c>
      <c r="W83" s="25"/>
      <c r="X83" s="21"/>
      <c r="Y83" s="28" t="s">
        <v>242</v>
      </c>
      <c r="Z83" s="21">
        <f>$AD$3-V83</f>
        <v>42</v>
      </c>
      <c r="AA83" s="25" t="s">
        <v>686</v>
      </c>
      <c r="AB83" s="21" t="s">
        <v>105</v>
      </c>
      <c r="AC83" s="21"/>
      <c r="AE83" s="90" t="s">
        <v>423</v>
      </c>
      <c r="AF83" s="82"/>
      <c r="CP83" s="19" t="str">
        <f t="shared" si="52"/>
        <v>Aebi Roger</v>
      </c>
      <c r="CR83" s="19">
        <f t="shared" si="53"/>
        <v>42</v>
      </c>
      <c r="CS83" s="19" t="str">
        <f t="shared" si="54"/>
        <v>C</v>
      </c>
      <c r="CT83" s="154">
        <v>6622</v>
      </c>
      <c r="CU83" s="125">
        <v>772</v>
      </c>
      <c r="CV83" s="33">
        <f t="shared" si="46"/>
        <v>8</v>
      </c>
      <c r="CW83" s="83" t="str">
        <f t="shared" si="47"/>
        <v>Projektingenieur 2</v>
      </c>
      <c r="CX83" s="125">
        <v>772</v>
      </c>
      <c r="CY83" s="33">
        <f t="shared" si="48"/>
        <v>8</v>
      </c>
      <c r="CZ83" s="83" t="str">
        <f t="shared" si="49"/>
        <v>Projektingenieur 2</v>
      </c>
      <c r="DA83" s="125">
        <v>772</v>
      </c>
      <c r="DB83" s="33">
        <f t="shared" ref="DB83:DB111" si="57">VLOOKUP($DA83,Funktionsbezeichnungen,3,0)</f>
        <v>8</v>
      </c>
      <c r="DC83" s="83" t="str">
        <f t="shared" ref="DC83:DC111" si="58">VLOOKUP($DA83,Funktionsbezeichnungen,2,0)</f>
        <v>Projektingenieur 2</v>
      </c>
      <c r="DD83" s="125">
        <v>772</v>
      </c>
      <c r="DE83" s="33">
        <f t="shared" ref="DE83:DE113" si="59">VLOOKUP($DD83,Funktionsbezeichnungen,3,0)</f>
        <v>8</v>
      </c>
      <c r="DF83" s="83" t="str">
        <f t="shared" ref="DF83:DF113" si="60">VLOOKUP($DD83,Funktionsbezeichnungen,2,0)</f>
        <v>Projektingenieur 2</v>
      </c>
      <c r="DG83" s="20"/>
      <c r="DH83" s="33">
        <v>772</v>
      </c>
      <c r="DI83" s="33">
        <f t="shared" ref="DI83:DI111" si="61">VLOOKUP($DH83,Funktionsbezeichnungen,3,0)</f>
        <v>8</v>
      </c>
      <c r="DJ83" s="83" t="str">
        <f t="shared" ref="DJ83:DJ111" si="62">VLOOKUP($DH83,Funktionsbezeichnungen,2,0)</f>
        <v>Projektingenieur 2</v>
      </c>
      <c r="DO83" s="19">
        <f t="shared" si="55"/>
        <v>6622</v>
      </c>
      <c r="DP83" s="153">
        <v>6</v>
      </c>
      <c r="DQ83" s="19">
        <v>0</v>
      </c>
      <c r="DR83" s="185" t="s">
        <v>969</v>
      </c>
    </row>
    <row r="84" spans="1:122" s="19" customFormat="1" x14ac:dyDescent="0.2">
      <c r="A84" s="53">
        <v>0</v>
      </c>
      <c r="B84" s="53"/>
      <c r="C84" s="53">
        <f t="shared" si="50"/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486</v>
      </c>
      <c r="Q84" s="15">
        <v>80</v>
      </c>
      <c r="R84" s="16"/>
      <c r="S84" s="20" t="s">
        <v>138</v>
      </c>
      <c r="T84" s="21">
        <v>1964</v>
      </c>
      <c r="U84" s="28" t="s">
        <v>126</v>
      </c>
      <c r="V84" s="21">
        <v>1985</v>
      </c>
      <c r="W84" s="25"/>
      <c r="X84" s="21"/>
      <c r="Y84" s="28" t="s">
        <v>203</v>
      </c>
      <c r="Z84" s="21">
        <f t="shared" si="51"/>
        <v>33</v>
      </c>
      <c r="AA84" s="25" t="s">
        <v>110</v>
      </c>
      <c r="AB84" s="21" t="s">
        <v>105</v>
      </c>
      <c r="AC84" s="21"/>
      <c r="AE84" s="90" t="s">
        <v>376</v>
      </c>
      <c r="AF84" s="82"/>
      <c r="CP84" s="19" t="str">
        <f t="shared" si="52"/>
        <v>Oehen Beat</v>
      </c>
      <c r="CR84" s="19">
        <f t="shared" si="53"/>
        <v>33</v>
      </c>
      <c r="CS84" s="19" t="str">
        <f t="shared" si="54"/>
        <v>C</v>
      </c>
      <c r="CT84" s="154">
        <v>7622</v>
      </c>
      <c r="CU84" s="125">
        <v>772</v>
      </c>
      <c r="CV84" s="33">
        <f t="shared" ref="CV84:CV114" si="63">VLOOKUP($CU84,Funktionsbezeichnungen,3,0)</f>
        <v>8</v>
      </c>
      <c r="CW84" s="83" t="str">
        <f t="shared" ref="CW84:CW114" si="64">VLOOKUP($CU84,Funktionsbezeichnungen,2,0)</f>
        <v>Projektingenieur 2</v>
      </c>
      <c r="CX84" s="125">
        <v>772</v>
      </c>
      <c r="CY84" s="33">
        <f t="shared" si="48"/>
        <v>8</v>
      </c>
      <c r="CZ84" s="83" t="str">
        <f t="shared" si="49"/>
        <v>Projektingenieur 2</v>
      </c>
      <c r="DA84" s="125">
        <v>772</v>
      </c>
      <c r="DB84" s="33">
        <f t="shared" si="57"/>
        <v>8</v>
      </c>
      <c r="DC84" s="83" t="str">
        <f t="shared" si="58"/>
        <v>Projektingenieur 2</v>
      </c>
      <c r="DD84" s="125">
        <v>772</v>
      </c>
      <c r="DE84" s="33">
        <f t="shared" si="59"/>
        <v>8</v>
      </c>
      <c r="DF84" s="83" t="str">
        <f t="shared" si="60"/>
        <v>Projektingenieur 2</v>
      </c>
      <c r="DG84" s="20"/>
      <c r="DH84" s="125">
        <v>772</v>
      </c>
      <c r="DI84" s="33">
        <f t="shared" si="61"/>
        <v>8</v>
      </c>
      <c r="DJ84" s="83" t="str">
        <f t="shared" si="62"/>
        <v>Projektingenieur 2</v>
      </c>
      <c r="DO84" s="19">
        <f t="shared" si="55"/>
        <v>7622</v>
      </c>
      <c r="DP84" s="153">
        <v>6</v>
      </c>
      <c r="DQ84" s="19">
        <v>0</v>
      </c>
      <c r="DR84" s="185" t="s">
        <v>968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52"/>
        <v>Thalmann Patric</v>
      </c>
      <c r="CR85" s="19">
        <f t="shared" si="53"/>
        <v>17</v>
      </c>
      <c r="CS85" s="19" t="str">
        <f t="shared" si="54"/>
        <v>C</v>
      </c>
      <c r="CT85" s="154">
        <v>9658</v>
      </c>
      <c r="CU85" s="125">
        <v>772</v>
      </c>
      <c r="CV85" s="33">
        <f t="shared" si="63"/>
        <v>8</v>
      </c>
      <c r="CW85" s="83" t="str">
        <f t="shared" si="64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55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52"/>
        <v>Hagmann Andreas</v>
      </c>
      <c r="CR86" s="226">
        <f t="shared" si="53"/>
        <v>9</v>
      </c>
      <c r="CS86" s="226" t="str">
        <f t="shared" si="54"/>
        <v>C</v>
      </c>
      <c r="CT86" s="257">
        <v>3216</v>
      </c>
      <c r="CU86" s="250">
        <v>772</v>
      </c>
      <c r="CV86" s="251">
        <f t="shared" si="63"/>
        <v>8</v>
      </c>
      <c r="CW86" s="252" t="str">
        <f t="shared" si="64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55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50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51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52"/>
        <v>Imesch Robert</v>
      </c>
      <c r="CR87" s="19">
        <f t="shared" si="53"/>
        <v>44</v>
      </c>
      <c r="CS87" s="19" t="str">
        <f t="shared" si="54"/>
        <v xml:space="preserve"> D/C 2)</v>
      </c>
      <c r="CT87" s="154">
        <v>4249</v>
      </c>
      <c r="CU87" s="125">
        <v>772</v>
      </c>
      <c r="CV87" s="33">
        <f t="shared" si="63"/>
        <v>8</v>
      </c>
      <c r="CW87" s="83" t="str">
        <f t="shared" si="64"/>
        <v>Projektingenieur 2</v>
      </c>
      <c r="CX87" s="125">
        <v>772</v>
      </c>
      <c r="CY87" s="33">
        <f t="shared" si="48"/>
        <v>8</v>
      </c>
      <c r="CZ87" s="83" t="str">
        <f t="shared" si="49"/>
        <v>Projektingenieur 2</v>
      </c>
      <c r="DA87" s="125">
        <v>772</v>
      </c>
      <c r="DB87" s="33">
        <f t="shared" si="57"/>
        <v>8</v>
      </c>
      <c r="DC87" s="83" t="str">
        <f t="shared" si="58"/>
        <v>Projektingenieur 2</v>
      </c>
      <c r="DD87" s="125">
        <v>772</v>
      </c>
      <c r="DE87" s="33">
        <f t="shared" si="59"/>
        <v>8</v>
      </c>
      <c r="DF87" s="83" t="str">
        <f t="shared" si="60"/>
        <v>Projektingenieur 2</v>
      </c>
      <c r="DG87" s="20"/>
      <c r="DH87" s="33">
        <v>772</v>
      </c>
      <c r="DI87" s="33">
        <f t="shared" si="61"/>
        <v>8</v>
      </c>
      <c r="DJ87" s="83" t="str">
        <f t="shared" si="62"/>
        <v>Projektingenieur 2</v>
      </c>
      <c r="DO87" s="19">
        <f t="shared" si="55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50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51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52"/>
        <v>Flückiger Hans Peter</v>
      </c>
      <c r="CR88" s="19">
        <f t="shared" si="53"/>
        <v>43</v>
      </c>
      <c r="CS88" s="19" t="str">
        <f t="shared" si="54"/>
        <v xml:space="preserve"> D/C 2)</v>
      </c>
      <c r="CT88" s="154">
        <v>4250</v>
      </c>
      <c r="CU88" s="125">
        <v>772</v>
      </c>
      <c r="CV88" s="33">
        <f t="shared" si="63"/>
        <v>8</v>
      </c>
      <c r="CW88" s="83" t="str">
        <f t="shared" si="64"/>
        <v>Projektingenieur 2</v>
      </c>
      <c r="CX88" s="125">
        <v>772</v>
      </c>
      <c r="CY88" s="33">
        <f t="shared" si="48"/>
        <v>8</v>
      </c>
      <c r="CZ88" s="83" t="str">
        <f t="shared" si="49"/>
        <v>Projektingenieur 2</v>
      </c>
      <c r="DA88" s="125">
        <v>772</v>
      </c>
      <c r="DB88" s="33">
        <f t="shared" si="57"/>
        <v>8</v>
      </c>
      <c r="DC88" s="83" t="str">
        <f t="shared" si="58"/>
        <v>Projektingenieur 2</v>
      </c>
      <c r="DD88" s="125">
        <v>772</v>
      </c>
      <c r="DE88" s="33">
        <f t="shared" si="59"/>
        <v>8</v>
      </c>
      <c r="DF88" s="83" t="str">
        <f t="shared" si="60"/>
        <v>Projektingenieur 2</v>
      </c>
      <c r="DG88" s="20"/>
      <c r="DH88" s="33">
        <v>772</v>
      </c>
      <c r="DI88" s="33">
        <f t="shared" si="61"/>
        <v>8</v>
      </c>
      <c r="DJ88" s="83" t="str">
        <f t="shared" si="62"/>
        <v>Projektingenieur 2</v>
      </c>
      <c r="DO88" s="19">
        <f t="shared" si="55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52"/>
        <v>Zeltner Viktor</v>
      </c>
      <c r="CR89" s="19">
        <f t="shared" si="53"/>
        <v>12</v>
      </c>
      <c r="CS89" s="19" t="str">
        <f t="shared" si="54"/>
        <v>D</v>
      </c>
      <c r="CT89" s="154">
        <v>6765</v>
      </c>
      <c r="CU89" s="125">
        <v>771</v>
      </c>
      <c r="CV89" s="33">
        <f t="shared" si="63"/>
        <v>7</v>
      </c>
      <c r="CW89" s="83" t="str">
        <f t="shared" si="64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55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50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51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52"/>
        <v>Allemann  Bertrand</v>
      </c>
      <c r="CR90" s="19">
        <f t="shared" si="53"/>
        <v>45</v>
      </c>
      <c r="CS90" s="19" t="str">
        <f t="shared" si="54"/>
        <v>D</v>
      </c>
      <c r="CT90" s="154">
        <v>5631</v>
      </c>
      <c r="CU90" s="125">
        <v>741</v>
      </c>
      <c r="CV90" s="33">
        <f t="shared" si="63"/>
        <v>7</v>
      </c>
      <c r="CW90" s="83" t="str">
        <f t="shared" si="64"/>
        <v>Konstrukteur 4 / Fachplaner 4 / Gruppenchef 2</v>
      </c>
      <c r="CX90" s="125">
        <v>741</v>
      </c>
      <c r="CY90" s="33">
        <f t="shared" si="48"/>
        <v>7</v>
      </c>
      <c r="CZ90" s="83" t="str">
        <f t="shared" si="49"/>
        <v>Konstrukteur 4 / Fachplaner 4 / Gruppenchef 2</v>
      </c>
      <c r="DA90" s="125">
        <v>741</v>
      </c>
      <c r="DB90" s="33">
        <f t="shared" si="57"/>
        <v>7</v>
      </c>
      <c r="DC90" s="83" t="str">
        <f t="shared" si="58"/>
        <v>Konstrukteur 4 / Fachplaner 4 / Gruppenchef 2</v>
      </c>
      <c r="DD90" s="125">
        <v>741</v>
      </c>
      <c r="DE90" s="33">
        <f t="shared" si="59"/>
        <v>7</v>
      </c>
      <c r="DF90" s="83" t="str">
        <f t="shared" si="60"/>
        <v>Konstrukteur 4 / Fachplaner 4 / Gruppenchef 2</v>
      </c>
      <c r="DG90" s="20"/>
      <c r="DH90" s="33">
        <v>742</v>
      </c>
      <c r="DI90" s="33">
        <f t="shared" si="61"/>
        <v>8</v>
      </c>
      <c r="DJ90" s="83" t="str">
        <f t="shared" si="62"/>
        <v>Konstrukteur 5  / Fachplaner 5 / Gruppenchef 3</v>
      </c>
      <c r="DO90" s="19">
        <f t="shared" si="55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45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50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51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2"/>
        <v>Lenherr Paul</v>
      </c>
      <c r="CR92" s="19">
        <f t="shared" si="53"/>
        <v>41</v>
      </c>
      <c r="CS92" s="19" t="str">
        <f t="shared" si="54"/>
        <v>D</v>
      </c>
      <c r="CT92" s="154">
        <v>6628</v>
      </c>
      <c r="CU92" s="125">
        <v>741</v>
      </c>
      <c r="CV92" s="33">
        <f t="shared" si="63"/>
        <v>7</v>
      </c>
      <c r="CW92" s="83" t="str">
        <f t="shared" si="64"/>
        <v>Konstrukteur 4 / Fachplaner 4 / Gruppenchef 2</v>
      </c>
      <c r="CX92" s="125">
        <v>741</v>
      </c>
      <c r="CY92" s="33">
        <f t="shared" si="48"/>
        <v>7</v>
      </c>
      <c r="CZ92" s="83" t="str">
        <f t="shared" si="49"/>
        <v>Konstrukteur 4 / Fachplaner 4 / Gruppenchef 2</v>
      </c>
      <c r="DA92" s="125">
        <v>741</v>
      </c>
      <c r="DB92" s="33">
        <f t="shared" si="57"/>
        <v>7</v>
      </c>
      <c r="DC92" s="83" t="str">
        <f t="shared" si="58"/>
        <v>Konstrukteur 4 / Fachplaner 4 / Gruppenchef 2</v>
      </c>
      <c r="DD92" s="125">
        <v>741</v>
      </c>
      <c r="DE92" s="33">
        <f t="shared" si="59"/>
        <v>7</v>
      </c>
      <c r="DF92" s="83" t="str">
        <f t="shared" si="60"/>
        <v>Konstrukteur 4 / Fachplaner 4 / Gruppenchef 2</v>
      </c>
      <c r="DG92" s="20"/>
      <c r="DH92" s="33">
        <v>742</v>
      </c>
      <c r="DI92" s="33">
        <f t="shared" si="61"/>
        <v>8</v>
      </c>
      <c r="DJ92" s="83" t="str">
        <f t="shared" si="62"/>
        <v>Konstrukteur 5  / Fachplaner 5 / Gruppenchef 3</v>
      </c>
      <c r="DO92" s="19">
        <f t="shared" si="55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50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51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52"/>
        <v>von Schallen Urs</v>
      </c>
      <c r="CR93" s="19">
        <f t="shared" si="53"/>
        <v>40</v>
      </c>
      <c r="CS93" s="19" t="str">
        <f t="shared" si="54"/>
        <v>D</v>
      </c>
      <c r="CT93" s="154">
        <v>6659</v>
      </c>
      <c r="CU93" s="125">
        <v>742</v>
      </c>
      <c r="CV93" s="33">
        <f t="shared" si="63"/>
        <v>8</v>
      </c>
      <c r="CW93" s="83" t="str">
        <f t="shared" si="64"/>
        <v>Konstrukteur 5  / Fachplaner 5 / Gruppenchef 3</v>
      </c>
      <c r="CX93" s="125">
        <v>742</v>
      </c>
      <c r="CY93" s="33">
        <f t="shared" si="48"/>
        <v>8</v>
      </c>
      <c r="CZ93" s="83" t="str">
        <f t="shared" si="49"/>
        <v>Konstrukteur 5  / Fachplaner 5 / Gruppenchef 3</v>
      </c>
      <c r="DA93" s="125">
        <v>742</v>
      </c>
      <c r="DB93" s="33">
        <f t="shared" si="57"/>
        <v>8</v>
      </c>
      <c r="DC93" s="83" t="str">
        <f t="shared" si="58"/>
        <v>Konstrukteur 5  / Fachplaner 5 / Gruppenchef 3</v>
      </c>
      <c r="DD93" s="125">
        <v>742</v>
      </c>
      <c r="DE93" s="33">
        <f t="shared" si="59"/>
        <v>8</v>
      </c>
      <c r="DF93" s="83" t="str">
        <f t="shared" si="60"/>
        <v>Konstrukteur 5  / Fachplaner 5 / Gruppenchef 3</v>
      </c>
      <c r="DG93" s="20"/>
      <c r="DH93" s="33">
        <v>742</v>
      </c>
      <c r="DI93" s="33">
        <f t="shared" si="61"/>
        <v>8</v>
      </c>
      <c r="DJ93" s="83" t="str">
        <f t="shared" si="62"/>
        <v>Konstrukteur 5  / Fachplaner 5 / Gruppenchef 3</v>
      </c>
      <c r="DO93" s="19">
        <f t="shared" si="55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50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51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52"/>
        <v>Schneider Martin</v>
      </c>
      <c r="CR94" s="19">
        <f t="shared" si="53"/>
        <v>38</v>
      </c>
      <c r="CS94" s="19" t="str">
        <f t="shared" si="54"/>
        <v>D</v>
      </c>
      <c r="CT94" s="154">
        <v>4354</v>
      </c>
      <c r="CU94" s="125">
        <v>741</v>
      </c>
      <c r="CV94" s="33">
        <f t="shared" si="63"/>
        <v>7</v>
      </c>
      <c r="CW94" s="83" t="str">
        <f t="shared" si="64"/>
        <v>Konstrukteur 4 / Fachplaner 4 / Gruppenchef 2</v>
      </c>
      <c r="CX94" s="125">
        <v>741</v>
      </c>
      <c r="CY94" s="33">
        <f t="shared" si="48"/>
        <v>7</v>
      </c>
      <c r="CZ94" s="83" t="str">
        <f t="shared" si="49"/>
        <v>Konstrukteur 4 / Fachplaner 4 / Gruppenchef 2</v>
      </c>
      <c r="DA94" s="125">
        <v>741</v>
      </c>
      <c r="DB94" s="33">
        <f t="shared" si="57"/>
        <v>7</v>
      </c>
      <c r="DC94" s="83" t="str">
        <f t="shared" si="58"/>
        <v>Konstrukteur 4 / Fachplaner 4 / Gruppenchef 2</v>
      </c>
      <c r="DD94" s="125">
        <v>741</v>
      </c>
      <c r="DE94" s="33">
        <f t="shared" si="59"/>
        <v>7</v>
      </c>
      <c r="DF94" s="83" t="str">
        <f t="shared" si="60"/>
        <v>Konstrukteur 4 / Fachplaner 4 / Gruppenchef 2</v>
      </c>
      <c r="DG94" s="20"/>
      <c r="DH94" s="33">
        <v>742</v>
      </c>
      <c r="DI94" s="33">
        <f t="shared" si="61"/>
        <v>8</v>
      </c>
      <c r="DJ94" s="83" t="str">
        <f t="shared" si="62"/>
        <v>Konstrukteur 5  / Fachplaner 5 / Gruppenchef 3</v>
      </c>
      <c r="DO94" s="19">
        <f t="shared" si="55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50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51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52"/>
        <v>Ortlieb Hans-Rudi</v>
      </c>
      <c r="CR95" s="19">
        <f t="shared" si="53"/>
        <v>37</v>
      </c>
      <c r="CS95" s="19" t="str">
        <f t="shared" si="54"/>
        <v>D</v>
      </c>
      <c r="CT95" s="154">
        <v>5630</v>
      </c>
      <c r="CU95" s="125">
        <v>771</v>
      </c>
      <c r="CV95" s="33">
        <f t="shared" si="63"/>
        <v>7</v>
      </c>
      <c r="CW95" s="83" t="str">
        <f t="shared" si="64"/>
        <v>Projektingenieur 1</v>
      </c>
      <c r="CX95" s="125">
        <v>771</v>
      </c>
      <c r="CY95" s="33">
        <f t="shared" si="48"/>
        <v>7</v>
      </c>
      <c r="CZ95" s="83" t="str">
        <f t="shared" si="49"/>
        <v>Projektingenieur 1</v>
      </c>
      <c r="DA95" s="125">
        <v>771</v>
      </c>
      <c r="DB95" s="33">
        <f t="shared" si="57"/>
        <v>7</v>
      </c>
      <c r="DC95" s="83" t="str">
        <f t="shared" si="58"/>
        <v>Projektingenieur 1</v>
      </c>
      <c r="DD95" s="125">
        <v>741</v>
      </c>
      <c r="DE95" s="33">
        <f t="shared" si="59"/>
        <v>7</v>
      </c>
      <c r="DF95" s="83" t="str">
        <f t="shared" si="60"/>
        <v>Konstrukteur 4 / Fachplaner 4 / Gruppenchef 2</v>
      </c>
      <c r="DG95" s="20"/>
      <c r="DH95" s="33">
        <v>742</v>
      </c>
      <c r="DI95" s="33">
        <f t="shared" si="61"/>
        <v>8</v>
      </c>
      <c r="DJ95" s="83" t="str">
        <f t="shared" si="62"/>
        <v>Konstrukteur 5  / Fachplaner 5 / Gruppenchef 3</v>
      </c>
      <c r="DO95" s="19">
        <f t="shared" si="55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si="50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1140</v>
      </c>
      <c r="P96" s="15" t="s">
        <v>487</v>
      </c>
      <c r="Q96" s="15">
        <v>92</v>
      </c>
      <c r="R96" s="16"/>
      <c r="S96" s="20" t="s">
        <v>145</v>
      </c>
      <c r="T96" s="21">
        <v>1970</v>
      </c>
      <c r="U96" s="28" t="s">
        <v>126</v>
      </c>
      <c r="V96" s="21">
        <v>1988</v>
      </c>
      <c r="W96" s="25" t="s">
        <v>1215</v>
      </c>
      <c r="X96" s="21">
        <v>2017</v>
      </c>
      <c r="Y96" s="28" t="s">
        <v>1224</v>
      </c>
      <c r="Z96" s="21">
        <f t="shared" si="51"/>
        <v>30</v>
      </c>
      <c r="AA96" s="25" t="s">
        <v>129</v>
      </c>
      <c r="AB96" s="21" t="s">
        <v>121</v>
      </c>
      <c r="AC96" s="21"/>
      <c r="AE96" s="90" t="s">
        <v>377</v>
      </c>
      <c r="AF96" s="82"/>
      <c r="CP96" s="19" t="str">
        <f t="shared" si="52"/>
        <v>Bucher Oliver</v>
      </c>
      <c r="CR96" s="19">
        <f t="shared" si="53"/>
        <v>30</v>
      </c>
      <c r="CS96" s="19" t="str">
        <f t="shared" si="54"/>
        <v>D</v>
      </c>
      <c r="CT96" s="154">
        <v>7641</v>
      </c>
      <c r="CU96" s="125">
        <v>741</v>
      </c>
      <c r="CV96" s="33">
        <f t="shared" si="63"/>
        <v>7</v>
      </c>
      <c r="CW96" s="83" t="str">
        <f t="shared" si="64"/>
        <v>Konstrukteur 4 / Fachplaner 4 / Gruppenchef 2</v>
      </c>
      <c r="CX96" s="125">
        <v>741</v>
      </c>
      <c r="CY96" s="33">
        <f t="shared" si="48"/>
        <v>7</v>
      </c>
      <c r="CZ96" s="83" t="str">
        <f t="shared" si="49"/>
        <v>Konstrukteur 4 / Fachplaner 4 / Gruppenchef 2</v>
      </c>
      <c r="DA96" s="125">
        <v>741</v>
      </c>
      <c r="DB96" s="33">
        <f t="shared" si="57"/>
        <v>7</v>
      </c>
      <c r="DC96" s="83" t="str">
        <f t="shared" si="58"/>
        <v>Konstrukteur 4 / Fachplaner 4 / Gruppenchef 2</v>
      </c>
      <c r="DD96" s="125">
        <v>741</v>
      </c>
      <c r="DE96" s="33">
        <f t="shared" si="59"/>
        <v>7</v>
      </c>
      <c r="DF96" s="83" t="str">
        <f t="shared" si="60"/>
        <v>Konstrukteur 4 / Fachplaner 4 / Gruppenchef 2</v>
      </c>
      <c r="DG96" s="20"/>
      <c r="DH96" s="125">
        <v>742</v>
      </c>
      <c r="DI96" s="33">
        <f t="shared" si="61"/>
        <v>8</v>
      </c>
      <c r="DJ96" s="83" t="str">
        <f t="shared" si="62"/>
        <v>Konstrukteur 5  / Fachplaner 5 / Gruppenchef 3</v>
      </c>
      <c r="DO96" s="19">
        <f t="shared" si="55"/>
        <v>7641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50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488</v>
      </c>
      <c r="Q97" s="15">
        <v>93</v>
      </c>
      <c r="R97" s="16"/>
      <c r="S97" s="20" t="s">
        <v>144</v>
      </c>
      <c r="T97" s="21">
        <v>1968</v>
      </c>
      <c r="U97" s="28" t="s">
        <v>126</v>
      </c>
      <c r="V97" s="21">
        <v>1989</v>
      </c>
      <c r="W97" s="25"/>
      <c r="X97" s="21"/>
      <c r="Y97" s="28" t="s">
        <v>940</v>
      </c>
      <c r="Z97" s="21">
        <f t="shared" si="51"/>
        <v>29</v>
      </c>
      <c r="AA97" s="25" t="s">
        <v>939</v>
      </c>
      <c r="AB97" s="21" t="s">
        <v>121</v>
      </c>
      <c r="AC97" s="21"/>
      <c r="AE97" s="90" t="s">
        <v>375</v>
      </c>
      <c r="AF97" s="82"/>
      <c r="CP97" s="19" t="str">
        <f t="shared" si="52"/>
        <v>Hagen Stefan</v>
      </c>
      <c r="CR97" s="19">
        <f t="shared" si="53"/>
        <v>29</v>
      </c>
      <c r="CS97" s="19" t="str">
        <f t="shared" si="54"/>
        <v>D</v>
      </c>
      <c r="CT97" s="154">
        <v>6741</v>
      </c>
      <c r="CU97" s="125">
        <v>741</v>
      </c>
      <c r="CV97" s="33">
        <f t="shared" si="63"/>
        <v>7</v>
      </c>
      <c r="CW97" s="83" t="str">
        <f t="shared" si="64"/>
        <v>Konstrukteur 4 / Fachplaner 4 / Gruppenchef 2</v>
      </c>
      <c r="CX97" s="125">
        <v>741</v>
      </c>
      <c r="CY97" s="33">
        <f t="shared" si="48"/>
        <v>7</v>
      </c>
      <c r="CZ97" s="83" t="str">
        <f t="shared" si="49"/>
        <v>Konstrukteur 4 / Fachplaner 4 / Gruppenchef 2</v>
      </c>
      <c r="DA97" s="125">
        <v>741</v>
      </c>
      <c r="DB97" s="33">
        <f t="shared" si="57"/>
        <v>7</v>
      </c>
      <c r="DC97" s="83" t="str">
        <f t="shared" si="58"/>
        <v>Konstrukteur 4 / Fachplaner 4 / Gruppenchef 2</v>
      </c>
      <c r="DD97" s="125">
        <v>741</v>
      </c>
      <c r="DE97" s="33">
        <f t="shared" si="59"/>
        <v>7</v>
      </c>
      <c r="DF97" s="83" t="str">
        <f t="shared" si="60"/>
        <v>Konstrukteur 4 / Fachplaner 4 / Gruppenchef 2</v>
      </c>
      <c r="DG97" s="20"/>
      <c r="DH97" s="125">
        <v>742</v>
      </c>
      <c r="DI97" s="33">
        <f t="shared" si="61"/>
        <v>8</v>
      </c>
      <c r="DJ97" s="83" t="str">
        <f t="shared" si="62"/>
        <v>Konstrukteur 5  / Fachplaner 5 / Gruppenchef 3</v>
      </c>
      <c r="DO97" s="19">
        <f t="shared" si="55"/>
        <v>6741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>$AD$3-V98</f>
        <v>29</v>
      </c>
      <c r="AA98" s="25" t="s">
        <v>710</v>
      </c>
      <c r="AB98" s="21" t="s">
        <v>121</v>
      </c>
      <c r="AC98" s="21"/>
      <c r="AE98" s="187" t="s">
        <v>377</v>
      </c>
      <c r="AF98" s="82"/>
      <c r="CP98" s="19" t="str">
        <f>+S98</f>
        <v>Nicolosi Lucia</v>
      </c>
      <c r="CR98" s="19">
        <f>+Z98</f>
        <v>29</v>
      </c>
      <c r="CS98" s="19" t="str">
        <f>+AB98</f>
        <v>D</v>
      </c>
      <c r="CT98" s="154">
        <v>7637</v>
      </c>
      <c r="CU98" s="125">
        <v>741</v>
      </c>
      <c r="CV98" s="33">
        <f>VLOOKUP($CU98,Funktionsbezeichnungen,3,0)</f>
        <v>7</v>
      </c>
      <c r="CW98" s="83" t="str">
        <f>VLOOKUP($CU98,Funktionsbezeichnungen,2,0)</f>
        <v>Konstrukteur 4 / Fachplaner 4 / Gruppenchef 2</v>
      </c>
      <c r="CX98" s="125">
        <v>741</v>
      </c>
      <c r="CY98" s="33">
        <f>VLOOKUP($CX98,Funktionsbezeichnungen,3,0)</f>
        <v>7</v>
      </c>
      <c r="CZ98" s="83" t="str">
        <f>VLOOKUP($CX98,Funktionsbezeichnungen,2,0)</f>
        <v>Konstrukteur 4 / Fachplaner 4 / Gruppenchef 2</v>
      </c>
      <c r="DA98" s="125">
        <v>741</v>
      </c>
      <c r="DB98" s="33">
        <f>VLOOKUP($DA98,Funktionsbezeichnungen,3,0)</f>
        <v>7</v>
      </c>
      <c r="DC98" s="83" t="str">
        <f>VLOOKUP($DA98,Funktionsbezeichnungen,2,0)</f>
        <v>Konstrukteur 4 / Fachplaner 4 / Gruppenchef 2</v>
      </c>
      <c r="DD98" s="125">
        <v>741</v>
      </c>
      <c r="DE98" s="33">
        <f>VLOOKUP($DD98,Funktionsbezeichnungen,3,0)</f>
        <v>7</v>
      </c>
      <c r="DF98" s="83" t="str">
        <f>VLOOKUP($DD98,Funktionsbezeichnungen,2,0)</f>
        <v>Konstrukteur 4 / Fachplaner 4 / Gruppenchef 2</v>
      </c>
      <c r="DG98" s="20"/>
      <c r="DH98" s="125">
        <v>741</v>
      </c>
      <c r="DI98" s="33">
        <f>VLOOKUP($DH98,Funktionsbezeichnungen,3,0)</f>
        <v>7</v>
      </c>
      <c r="DJ98" s="83" t="str">
        <f>VLOOKUP($DH98,Funktionsbezeichnungen,2,0)</f>
        <v>Konstrukteur 4 / Fachplaner 4 / Gruppenchef 2</v>
      </c>
      <c r="DO98" s="19">
        <f>+CT98</f>
        <v>7637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/>
      <c r="C99" s="53">
        <f t="shared" si="50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359</v>
      </c>
      <c r="P99" s="15" t="s">
        <v>489</v>
      </c>
      <c r="Q99" s="15">
        <v>95</v>
      </c>
      <c r="R99" s="16"/>
      <c r="S99" s="20" t="s">
        <v>146</v>
      </c>
      <c r="T99" s="21">
        <v>1970</v>
      </c>
      <c r="U99" s="28" t="s">
        <v>126</v>
      </c>
      <c r="V99" s="21">
        <v>1991</v>
      </c>
      <c r="W99" s="25"/>
      <c r="X99" s="21"/>
      <c r="Y99" s="28"/>
      <c r="Z99" s="21">
        <f t="shared" si="51"/>
        <v>27</v>
      </c>
      <c r="AA99" s="25" t="s">
        <v>129</v>
      </c>
      <c r="AB99" s="21" t="s">
        <v>121</v>
      </c>
      <c r="AC99" s="21"/>
      <c r="AE99" s="90" t="s">
        <v>394</v>
      </c>
      <c r="AF99" s="82"/>
      <c r="CP99" s="19" t="str">
        <f t="shared" si="52"/>
        <v>Hardmeyer Christian</v>
      </c>
      <c r="CR99" s="19">
        <f t="shared" si="53"/>
        <v>27</v>
      </c>
      <c r="CS99" s="19" t="str">
        <f t="shared" si="54"/>
        <v>D</v>
      </c>
      <c r="CT99" s="154">
        <v>9618</v>
      </c>
      <c r="CU99" s="125">
        <v>741</v>
      </c>
      <c r="CV99" s="33">
        <f t="shared" si="63"/>
        <v>7</v>
      </c>
      <c r="CW99" s="83" t="str">
        <f t="shared" si="64"/>
        <v>Konstrukteur 4 / Fachplaner 4 / Gruppenchef 2</v>
      </c>
      <c r="CX99" s="125">
        <v>741</v>
      </c>
      <c r="CY99" s="33">
        <f t="shared" si="48"/>
        <v>7</v>
      </c>
      <c r="CZ99" s="83" t="str">
        <f t="shared" si="49"/>
        <v>Konstrukteur 4 / Fachplaner 4 / Gruppenchef 2</v>
      </c>
      <c r="DA99" s="125">
        <v>741</v>
      </c>
      <c r="DB99" s="33">
        <f t="shared" si="57"/>
        <v>7</v>
      </c>
      <c r="DC99" s="83" t="str">
        <f t="shared" si="58"/>
        <v>Konstrukteur 4 / Fachplaner 4 / Gruppenchef 2</v>
      </c>
      <c r="DD99" s="125">
        <v>741</v>
      </c>
      <c r="DE99" s="33">
        <f t="shared" si="59"/>
        <v>7</v>
      </c>
      <c r="DF99" s="83" t="str">
        <f t="shared" si="60"/>
        <v>Konstrukteur 4 / Fachplaner 4 / Gruppenchef 2</v>
      </c>
      <c r="DG99" s="20"/>
      <c r="DH99" s="125">
        <v>742</v>
      </c>
      <c r="DI99" s="33">
        <f t="shared" si="61"/>
        <v>8</v>
      </c>
      <c r="DJ99" s="83" t="str">
        <f t="shared" si="62"/>
        <v>Konstrukteur 5  / Fachplaner 5 / Gruppenchef 3</v>
      </c>
      <c r="DO99" s="19">
        <f t="shared" si="55"/>
        <v>9618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0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490</v>
      </c>
      <c r="Q100" s="15">
        <v>96</v>
      </c>
      <c r="R100" s="16"/>
      <c r="S100" s="20" t="s">
        <v>148</v>
      </c>
      <c r="T100" s="21">
        <v>1970</v>
      </c>
      <c r="U100" s="28" t="s">
        <v>126</v>
      </c>
      <c r="V100" s="21">
        <v>1992</v>
      </c>
      <c r="W100" s="25"/>
      <c r="X100" s="21"/>
      <c r="Y100" s="28"/>
      <c r="Z100" s="21">
        <f t="shared" si="51"/>
        <v>26</v>
      </c>
      <c r="AA100" s="25" t="s">
        <v>129</v>
      </c>
      <c r="AB100" s="21" t="s">
        <v>121</v>
      </c>
      <c r="AC100" s="21"/>
      <c r="AE100" s="90" t="s">
        <v>421</v>
      </c>
      <c r="AF100" s="82"/>
      <c r="CP100" s="19" t="str">
        <f t="shared" si="52"/>
        <v>Wira Stephane</v>
      </c>
      <c r="CR100" s="19">
        <f t="shared" si="53"/>
        <v>26</v>
      </c>
      <c r="CS100" s="19" t="str">
        <f t="shared" si="54"/>
        <v>D</v>
      </c>
      <c r="CT100" s="154">
        <v>9623</v>
      </c>
      <c r="CU100" s="125">
        <v>742</v>
      </c>
      <c r="CV100" s="33">
        <f t="shared" si="63"/>
        <v>8</v>
      </c>
      <c r="CW100" s="83" t="str">
        <f t="shared" si="64"/>
        <v>Konstrukteur 5  / Fachplaner 5 / Gruppenchef 3</v>
      </c>
      <c r="CX100" s="125">
        <v>742</v>
      </c>
      <c r="CY100" s="33">
        <f t="shared" si="48"/>
        <v>8</v>
      </c>
      <c r="CZ100" s="83" t="str">
        <f t="shared" si="49"/>
        <v>Konstrukteur 5  / Fachplaner 5 / Gruppenchef 3</v>
      </c>
      <c r="DA100" s="125">
        <v>742</v>
      </c>
      <c r="DB100" s="33">
        <f t="shared" si="57"/>
        <v>8</v>
      </c>
      <c r="DC100" s="83" t="str">
        <f t="shared" si="58"/>
        <v>Konstrukteur 5  / Fachplaner 5 / Gruppenchef 3</v>
      </c>
      <c r="DD100" s="125">
        <v>742</v>
      </c>
      <c r="DE100" s="33">
        <f t="shared" si="59"/>
        <v>8</v>
      </c>
      <c r="DF100" s="83" t="str">
        <f t="shared" si="60"/>
        <v>Konstrukteur 5  / Fachplaner 5 / Gruppenchef 3</v>
      </c>
      <c r="DG100" s="20"/>
      <c r="DH100" s="125">
        <v>742</v>
      </c>
      <c r="DI100" s="33">
        <f t="shared" si="61"/>
        <v>8</v>
      </c>
      <c r="DJ100" s="83" t="str">
        <f t="shared" si="62"/>
        <v>Konstrukteur 5  / Fachplaner 5 / Gruppenchef 3</v>
      </c>
      <c r="DO100" s="19">
        <f t="shared" si="55"/>
        <v>9623</v>
      </c>
      <c r="DP100" s="153">
        <v>6</v>
      </c>
      <c r="DQ100" s="19">
        <v>0</v>
      </c>
      <c r="DR100" s="19" t="s">
        <v>975</v>
      </c>
    </row>
    <row r="101" spans="1:122" s="19" customFormat="1" x14ac:dyDescent="0.2">
      <c r="A101" s="53">
        <v>0</v>
      </c>
      <c r="B101" s="53"/>
      <c r="C101" s="53">
        <f t="shared" si="50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568</v>
      </c>
      <c r="Q101" s="15">
        <v>97</v>
      </c>
      <c r="R101" s="16"/>
      <c r="S101" s="20" t="s">
        <v>569</v>
      </c>
      <c r="T101" s="21">
        <v>1973</v>
      </c>
      <c r="U101" s="28" t="s">
        <v>126</v>
      </c>
      <c r="V101" s="21">
        <v>1993</v>
      </c>
      <c r="W101" s="25"/>
      <c r="X101" s="21"/>
      <c r="Y101" s="28"/>
      <c r="Z101" s="21">
        <f t="shared" si="51"/>
        <v>25</v>
      </c>
      <c r="AA101" s="25" t="s">
        <v>129</v>
      </c>
      <c r="AB101" s="21" t="s">
        <v>121</v>
      </c>
      <c r="AC101" s="21"/>
      <c r="AE101" s="90" t="s">
        <v>377</v>
      </c>
      <c r="AF101" s="82"/>
      <c r="CP101" s="19" t="str">
        <f t="shared" si="52"/>
        <v>Heiniger Christoph</v>
      </c>
      <c r="CR101" s="19">
        <f t="shared" si="53"/>
        <v>25</v>
      </c>
      <c r="CS101" s="19" t="str">
        <f t="shared" si="54"/>
        <v>D</v>
      </c>
      <c r="CT101" s="154">
        <v>4346</v>
      </c>
      <c r="CU101" s="125">
        <v>741</v>
      </c>
      <c r="CV101" s="33">
        <f t="shared" si="63"/>
        <v>7</v>
      </c>
      <c r="CW101" s="83" t="str">
        <f t="shared" si="64"/>
        <v>Konstrukteur 4 / Fachplaner 4 / Gruppenchef 2</v>
      </c>
      <c r="CX101" s="125">
        <v>741</v>
      </c>
      <c r="CY101" s="33">
        <f t="shared" si="48"/>
        <v>7</v>
      </c>
      <c r="CZ101" s="83" t="str">
        <f t="shared" si="49"/>
        <v>Konstrukteur 4 / Fachplaner 4 / Gruppenchef 2</v>
      </c>
      <c r="DA101" s="125">
        <v>741</v>
      </c>
      <c r="DB101" s="33">
        <f t="shared" si="57"/>
        <v>7</v>
      </c>
      <c r="DC101" s="83" t="str">
        <f t="shared" si="58"/>
        <v>Konstrukteur 4 / Fachplaner 4 / Gruppenchef 2</v>
      </c>
      <c r="DD101" s="125">
        <v>741</v>
      </c>
      <c r="DE101" s="33">
        <f t="shared" si="59"/>
        <v>7</v>
      </c>
      <c r="DF101" s="83" t="str">
        <f t="shared" si="60"/>
        <v>Konstrukteur 4 / Fachplaner 4 / Gruppenchef 2</v>
      </c>
      <c r="DG101" s="20"/>
      <c r="DH101" s="125">
        <v>742</v>
      </c>
      <c r="DI101" s="33">
        <f t="shared" si="61"/>
        <v>8</v>
      </c>
      <c r="DJ101" s="83" t="str">
        <f t="shared" si="62"/>
        <v>Konstrukteur 5  / Fachplaner 5 / Gruppenchef 3</v>
      </c>
      <c r="DO101" s="19">
        <f t="shared" si="55"/>
        <v>4346</v>
      </c>
      <c r="DP101" s="153">
        <v>6</v>
      </c>
      <c r="DQ101" s="19">
        <v>0</v>
      </c>
      <c r="DR101" s="19" t="s">
        <v>965</v>
      </c>
    </row>
    <row r="102" spans="1:122" s="19" customFormat="1" x14ac:dyDescent="0.2">
      <c r="A102" s="53">
        <v>0</v>
      </c>
      <c r="B102" s="53"/>
      <c r="C102" s="53">
        <f>IF(Z102&gt;=10,1,0)</f>
        <v>1</v>
      </c>
      <c r="D102" s="55"/>
      <c r="E102" s="55"/>
      <c r="F102" s="56"/>
      <c r="G102" s="54"/>
      <c r="H102" s="54"/>
      <c r="I102" s="56">
        <v>1</v>
      </c>
      <c r="J102" s="54"/>
      <c r="K102" s="56"/>
      <c r="L102" s="56"/>
      <c r="M102" s="56"/>
      <c r="N102" s="58"/>
      <c r="O102" s="52" t="s">
        <v>358</v>
      </c>
      <c r="P102" s="15" t="s">
        <v>558</v>
      </c>
      <c r="Q102" s="15">
        <v>98</v>
      </c>
      <c r="R102" s="16"/>
      <c r="S102" s="20" t="s">
        <v>559</v>
      </c>
      <c r="T102" s="21">
        <v>1973</v>
      </c>
      <c r="U102" s="28" t="s">
        <v>560</v>
      </c>
      <c r="V102" s="21">
        <v>1994</v>
      </c>
      <c r="W102" s="25"/>
      <c r="X102" s="21"/>
      <c r="Y102" s="28"/>
      <c r="Z102" s="21">
        <f>$AD$3-V102</f>
        <v>24</v>
      </c>
      <c r="AA102" s="25" t="s">
        <v>235</v>
      </c>
      <c r="AB102" s="21" t="s">
        <v>121</v>
      </c>
      <c r="AC102" s="21"/>
      <c r="AE102" s="187" t="s">
        <v>378</v>
      </c>
      <c r="AF102" s="82"/>
      <c r="CP102" s="19" t="str">
        <f>+S102</f>
        <v>Enderlen Francois</v>
      </c>
      <c r="CR102" s="19">
        <f>+Z102</f>
        <v>24</v>
      </c>
      <c r="CS102" s="19" t="str">
        <f>+AB102</f>
        <v>D</v>
      </c>
      <c r="CT102" s="154">
        <v>5636</v>
      </c>
      <c r="CU102" s="125">
        <v>741</v>
      </c>
      <c r="CV102" s="33">
        <f>VLOOKUP($CU102,Funktionsbezeichnungen,3,0)</f>
        <v>7</v>
      </c>
      <c r="CW102" s="83" t="str">
        <f>VLOOKUP($CU102,Funktionsbezeichnungen,2,0)</f>
        <v>Konstrukteur 4 / Fachplaner 4 / Gruppenchef 2</v>
      </c>
      <c r="CX102" s="125">
        <v>741</v>
      </c>
      <c r="CY102" s="33">
        <f>VLOOKUP($CX102,Funktionsbezeichnungen,3,0)</f>
        <v>7</v>
      </c>
      <c r="CZ102" s="83" t="str">
        <f>VLOOKUP($CX102,Funktionsbezeichnungen,2,0)</f>
        <v>Konstrukteur 4 / Fachplaner 4 / Gruppenchef 2</v>
      </c>
      <c r="DA102" s="125">
        <v>741</v>
      </c>
      <c r="DB102" s="33">
        <f>VLOOKUP($DA102,Funktionsbezeichnungen,3,0)</f>
        <v>7</v>
      </c>
      <c r="DC102" s="83" t="str">
        <f>VLOOKUP($DA102,Funktionsbezeichnungen,2,0)</f>
        <v>Konstrukteur 4 / Fachplaner 4 / Gruppenchef 2</v>
      </c>
      <c r="DD102" s="125">
        <v>741</v>
      </c>
      <c r="DE102" s="33">
        <f>VLOOKUP($DD102,Funktionsbezeichnungen,3,0)</f>
        <v>7</v>
      </c>
      <c r="DF102" s="83" t="str">
        <f>VLOOKUP($DD102,Funktionsbezeichnungen,2,0)</f>
        <v>Konstrukteur 4 / Fachplaner 4 / Gruppenchef 2</v>
      </c>
      <c r="DG102" s="20"/>
      <c r="DH102" s="125">
        <v>741</v>
      </c>
      <c r="DI102" s="33">
        <f>VLOOKUP($DH102,Funktionsbezeichnungen,3,0)</f>
        <v>7</v>
      </c>
      <c r="DJ102" s="83" t="str">
        <f>VLOOKUP($DH102,Funktionsbezeichnungen,2,0)</f>
        <v>Konstrukteur 4 / Fachplaner 4 / Gruppenchef 2</v>
      </c>
      <c r="DO102" s="19">
        <f>+CT102</f>
        <v>5636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 t="shared" si="50"/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493</v>
      </c>
      <c r="Q103" s="15">
        <v>99</v>
      </c>
      <c r="R103" s="16"/>
      <c r="S103" s="20" t="s">
        <v>294</v>
      </c>
      <c r="T103" s="21">
        <v>1976</v>
      </c>
      <c r="U103" s="28" t="s">
        <v>126</v>
      </c>
      <c r="V103" s="21">
        <v>1998</v>
      </c>
      <c r="W103" s="25"/>
      <c r="X103" s="21"/>
      <c r="Y103" s="28"/>
      <c r="Z103" s="21">
        <f t="shared" si="51"/>
        <v>20</v>
      </c>
      <c r="AA103" s="25" t="s">
        <v>129</v>
      </c>
      <c r="AB103" s="21" t="s">
        <v>121</v>
      </c>
      <c r="AC103" s="21"/>
      <c r="AE103" s="90" t="s">
        <v>377</v>
      </c>
      <c r="AF103" s="82"/>
      <c r="CP103" s="19" t="str">
        <f t="shared" si="52"/>
        <v>Humbel Sven</v>
      </c>
      <c r="CR103" s="19">
        <f t="shared" si="53"/>
        <v>20</v>
      </c>
      <c r="CS103" s="19" t="str">
        <f t="shared" si="54"/>
        <v>D</v>
      </c>
      <c r="CT103" s="154">
        <v>9654</v>
      </c>
      <c r="CU103" s="125">
        <v>741</v>
      </c>
      <c r="CV103" s="33">
        <f t="shared" si="63"/>
        <v>7</v>
      </c>
      <c r="CW103" s="83" t="str">
        <f t="shared" si="64"/>
        <v>Konstrukteur 4 / Fachplaner 4 / Gruppenchef 2</v>
      </c>
      <c r="CX103" s="125">
        <v>741</v>
      </c>
      <c r="CY103" s="33">
        <f t="shared" si="48"/>
        <v>7</v>
      </c>
      <c r="CZ103" s="83" t="str">
        <f t="shared" si="49"/>
        <v>Konstrukteur 4 / Fachplaner 4 / Gruppenchef 2</v>
      </c>
      <c r="DA103" s="125">
        <v>741</v>
      </c>
      <c r="DB103" s="33">
        <f t="shared" si="57"/>
        <v>7</v>
      </c>
      <c r="DC103" s="83" t="str">
        <f t="shared" si="58"/>
        <v>Konstrukteur 4 / Fachplaner 4 / Gruppenchef 2</v>
      </c>
      <c r="DD103" s="125">
        <v>741</v>
      </c>
      <c r="DE103" s="33">
        <f t="shared" si="59"/>
        <v>7</v>
      </c>
      <c r="DF103" s="83" t="str">
        <f t="shared" si="60"/>
        <v>Konstrukteur 4 / Fachplaner 4 / Gruppenchef 2</v>
      </c>
      <c r="DG103" s="20"/>
      <c r="DH103" s="125">
        <v>742</v>
      </c>
      <c r="DI103" s="33">
        <f t="shared" si="61"/>
        <v>8</v>
      </c>
      <c r="DJ103" s="83" t="str">
        <f t="shared" si="62"/>
        <v>Konstrukteur 5  / Fachplaner 5 / Gruppenchef 3</v>
      </c>
      <c r="DO103" s="19">
        <f t="shared" si="55"/>
        <v>9654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>IF(Z104&gt;=10,1,0)</f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1274</v>
      </c>
      <c r="Q104" s="15">
        <v>100</v>
      </c>
      <c r="R104" s="16"/>
      <c r="S104" s="20" t="s">
        <v>1275</v>
      </c>
      <c r="T104" s="21">
        <v>1960</v>
      </c>
      <c r="U104" s="28" t="s">
        <v>1276</v>
      </c>
      <c r="V104" s="21">
        <v>2001</v>
      </c>
      <c r="W104" s="25"/>
      <c r="X104" s="21"/>
      <c r="Y104" s="28"/>
      <c r="Z104" s="21">
        <f>$AD$3-V104</f>
        <v>17</v>
      </c>
      <c r="AA104" s="25" t="s">
        <v>139</v>
      </c>
      <c r="AB104" s="21" t="s">
        <v>121</v>
      </c>
      <c r="AC104" s="21"/>
      <c r="AE104" s="90" t="s">
        <v>377</v>
      </c>
      <c r="AF104" s="82"/>
      <c r="CP104" s="192" t="str">
        <f>+S104</f>
        <v>Widrig Daniel</v>
      </c>
      <c r="CQ104" s="192"/>
      <c r="CR104" s="192">
        <f>+Z104</f>
        <v>17</v>
      </c>
      <c r="CS104" s="192" t="str">
        <f>+AB104</f>
        <v>D</v>
      </c>
      <c r="CT104" s="222">
        <v>7711</v>
      </c>
      <c r="CU104" s="125">
        <v>741</v>
      </c>
      <c r="CV104" s="33">
        <f>VLOOKUP($CU104,Funktionsbezeichnungen,3,0)</f>
        <v>7</v>
      </c>
      <c r="CW104" s="83" t="str">
        <f>VLOOKUP($CU104,Funktionsbezeichnungen,2,0)</f>
        <v>Konstrukteur 4 / Fachplaner 4 / Gruppenchef 2</v>
      </c>
      <c r="CX104" s="125">
        <v>741</v>
      </c>
      <c r="CY104" s="33">
        <f>VLOOKUP($CX104,Funktionsbezeichnungen,3,0)</f>
        <v>7</v>
      </c>
      <c r="CZ104" s="83" t="str">
        <f>VLOOKUP($CX104,Funktionsbezeichnungen,2,0)</f>
        <v>Konstrukteur 4 / Fachplaner 4 / Gruppenchef 2</v>
      </c>
      <c r="DA104" s="125">
        <v>741</v>
      </c>
      <c r="DB104" s="33">
        <f>VLOOKUP($DA104,Funktionsbezeichnungen,3,0)</f>
        <v>7</v>
      </c>
      <c r="DC104" s="83" t="str">
        <f>VLOOKUP($DA104,Funktionsbezeichnungen,2,0)</f>
        <v>Konstrukteur 4 / Fachplaner 4 / Gruppenchef 2</v>
      </c>
      <c r="DD104" s="125">
        <v>741</v>
      </c>
      <c r="DE104" s="33">
        <f>VLOOKUP($DD104,Funktionsbezeichnungen,3,0)</f>
        <v>7</v>
      </c>
      <c r="DF104" s="83" t="str">
        <f>VLOOKUP($DD104,Funktionsbezeichnungen,2,0)</f>
        <v>Konstrukteur 4 / Fachplaner 4 / Gruppenchef 2</v>
      </c>
      <c r="DG104" s="20"/>
      <c r="DH104" s="33">
        <v>742</v>
      </c>
      <c r="DI104" s="33">
        <f>VLOOKUP($DH104,Funktionsbezeichnungen,3,0)</f>
        <v>8</v>
      </c>
      <c r="DJ104" s="83" t="str">
        <f>VLOOKUP($DH104,Funktionsbezeichnungen,2,0)</f>
        <v>Konstrukteur 5  / Fachplaner 5 / Gruppenchef 3</v>
      </c>
      <c r="DO104" s="19">
        <f>+CT104</f>
        <v>7711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 t="shared" si="50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1"/>
        <v>16</v>
      </c>
      <c r="AA105" s="25" t="s">
        <v>129</v>
      </c>
      <c r="AB105" s="21" t="s">
        <v>121</v>
      </c>
      <c r="AC105" s="21"/>
      <c r="AE105" s="187" t="s">
        <v>894</v>
      </c>
      <c r="AF105" s="82"/>
      <c r="CP105" s="19" t="str">
        <f t="shared" si="52"/>
        <v>Delmas Marc</v>
      </c>
      <c r="CR105" s="19">
        <f t="shared" si="53"/>
        <v>16</v>
      </c>
      <c r="CS105" s="19" t="str">
        <f t="shared" si="54"/>
        <v>D</v>
      </c>
      <c r="CT105" s="154">
        <v>9660</v>
      </c>
      <c r="CU105" s="125">
        <v>742</v>
      </c>
      <c r="CV105" s="33">
        <f t="shared" si="63"/>
        <v>8</v>
      </c>
      <c r="CW105" s="83" t="str">
        <f t="shared" si="64"/>
        <v>Konstrukteur 5  / Fachplaner 5 / Gruppenchef 3</v>
      </c>
      <c r="CX105" s="125">
        <v>742</v>
      </c>
      <c r="CY105" s="33">
        <f t="shared" si="48"/>
        <v>8</v>
      </c>
      <c r="CZ105" s="83" t="str">
        <f t="shared" si="49"/>
        <v>Konstrukteur 5  / Fachplaner 5 / Gruppenchef 3</v>
      </c>
      <c r="DA105" s="125">
        <v>741</v>
      </c>
      <c r="DB105" s="33">
        <f t="shared" si="57"/>
        <v>7</v>
      </c>
      <c r="DC105" s="83" t="str">
        <f t="shared" si="58"/>
        <v>Konstrukteur 4 / Fachplaner 4 / Gruppenchef 2</v>
      </c>
      <c r="DD105" s="125">
        <v>733</v>
      </c>
      <c r="DE105" s="33">
        <f t="shared" si="59"/>
        <v>6</v>
      </c>
      <c r="DF105" s="83" t="str">
        <f t="shared" si="60"/>
        <v>Konstrukteur 3 / -planer 3 / Gruppenchef 1</v>
      </c>
      <c r="DG105" s="20"/>
      <c r="DH105" s="125">
        <v>733</v>
      </c>
      <c r="DI105" s="125">
        <f t="shared" si="61"/>
        <v>6</v>
      </c>
      <c r="DJ105" s="83" t="str">
        <f t="shared" si="62"/>
        <v>Konstrukteur 3 / -planer 3 / Gruppenchef 1</v>
      </c>
      <c r="DO105" s="19">
        <f t="shared" si="55"/>
        <v>9660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16</v>
      </c>
      <c r="AA106" s="25" t="s">
        <v>239</v>
      </c>
      <c r="AB106" s="21" t="s">
        <v>121</v>
      </c>
      <c r="AC106" s="21"/>
      <c r="AE106" s="187" t="s">
        <v>378</v>
      </c>
      <c r="AF106" s="82"/>
      <c r="CP106" s="19" t="str">
        <f>+S106</f>
        <v>Iten Vanessa</v>
      </c>
      <c r="CR106" s="19">
        <f>+Z106</f>
        <v>16</v>
      </c>
      <c r="CS106" s="19" t="str">
        <f>+AB106</f>
        <v>D</v>
      </c>
      <c r="CT106" s="154">
        <v>9661</v>
      </c>
      <c r="CU106" s="125">
        <v>733</v>
      </c>
      <c r="CV106" s="33">
        <f>VLOOKUP($CU106,Funktionsbezeichnungen,3,0)</f>
        <v>6</v>
      </c>
      <c r="CW106" s="83" t="str">
        <f>VLOOKUP($CU106,Funktionsbezeichnungen,2,0)</f>
        <v>Konstrukteur 3 / -planer 3 / Gruppenchef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125"/>
      <c r="DI106" s="33"/>
      <c r="DJ106" s="83"/>
      <c r="DO106" s="19">
        <f>+CT106</f>
        <v>9661</v>
      </c>
      <c r="DP106" s="153">
        <v>6</v>
      </c>
      <c r="DQ106" s="19">
        <v>0</v>
      </c>
      <c r="DR106" s="19" t="s">
        <v>965</v>
      </c>
    </row>
    <row r="107" spans="1:122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>
        <v>1</v>
      </c>
      <c r="F107" s="56"/>
      <c r="G107" s="54"/>
      <c r="H107" s="54"/>
      <c r="I107" s="56"/>
      <c r="J107" s="54"/>
      <c r="K107" s="56"/>
      <c r="L107" s="56"/>
      <c r="M107" s="56"/>
      <c r="N107" s="58"/>
      <c r="O107" s="52" t="s">
        <v>359</v>
      </c>
      <c r="P107" s="15" t="s">
        <v>1183</v>
      </c>
      <c r="Q107" s="15">
        <v>103</v>
      </c>
      <c r="R107" s="16"/>
      <c r="S107" s="20" t="s">
        <v>1184</v>
      </c>
      <c r="T107" s="21">
        <v>1982</v>
      </c>
      <c r="U107" s="28" t="s">
        <v>239</v>
      </c>
      <c r="V107" s="21">
        <v>2007</v>
      </c>
      <c r="W107" s="25" t="s">
        <v>1185</v>
      </c>
      <c r="X107" s="21">
        <v>2012</v>
      </c>
      <c r="Y107" s="28"/>
      <c r="Z107" s="21">
        <f>$AD$3-V107</f>
        <v>11</v>
      </c>
      <c r="AA107" s="25" t="s">
        <v>1300</v>
      </c>
      <c r="AB107" s="118" t="s">
        <v>121</v>
      </c>
      <c r="AC107" s="21"/>
      <c r="AE107" s="187" t="s">
        <v>378</v>
      </c>
      <c r="AF107" s="82"/>
      <c r="CP107" s="19" t="str">
        <f>+S107</f>
        <v>Schaub Anja</v>
      </c>
      <c r="CR107" s="19">
        <f>+Z107</f>
        <v>11</v>
      </c>
      <c r="CS107" s="19" t="str">
        <f>+AB107</f>
        <v>D</v>
      </c>
      <c r="CT107" s="154">
        <v>9664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125"/>
      <c r="DI107" s="33"/>
      <c r="DJ107" s="83"/>
      <c r="DO107" s="19">
        <f>+CT107</f>
        <v>9664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/>
      <c r="C108" s="53">
        <f>IF(Z108&gt;=10,1,0)</f>
        <v>1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1303</v>
      </c>
      <c r="P108" s="15" t="s">
        <v>499</v>
      </c>
      <c r="Q108" s="15">
        <v>104</v>
      </c>
      <c r="R108" s="42"/>
      <c r="S108" s="20" t="s">
        <v>250</v>
      </c>
      <c r="T108" s="21">
        <v>1987</v>
      </c>
      <c r="U108" s="28" t="s">
        <v>235</v>
      </c>
      <c r="V108" s="21">
        <v>2007</v>
      </c>
      <c r="W108" s="25"/>
      <c r="X108" s="21"/>
      <c r="Y108" s="25"/>
      <c r="Z108" s="21">
        <f>$AD$3-V108</f>
        <v>11</v>
      </c>
      <c r="AA108" s="25" t="s">
        <v>129</v>
      </c>
      <c r="AB108" s="118" t="s">
        <v>121</v>
      </c>
      <c r="AC108" s="21"/>
      <c r="AE108" s="90" t="s">
        <v>378</v>
      </c>
      <c r="AF108" s="82"/>
      <c r="CP108" s="19" t="str">
        <f>+S108</f>
        <v>Wernli Sebastian</v>
      </c>
      <c r="CR108" s="19">
        <f>+Z108</f>
        <v>11</v>
      </c>
      <c r="CS108" s="19" t="str">
        <f>+AB108</f>
        <v>D</v>
      </c>
      <c r="CT108" s="154">
        <v>9687</v>
      </c>
      <c r="CU108" s="125">
        <v>733</v>
      </c>
      <c r="CV108" s="33">
        <f>VLOOKUP($CU108,Funktionsbezeichnungen,3,0)</f>
        <v>6</v>
      </c>
      <c r="CW108" s="83" t="str">
        <f>VLOOKUP($CU108,Funktionsbezeichnungen,2,0)</f>
        <v>Konstrukteur 3 / -planer 3 / Gruppenchef 1</v>
      </c>
      <c r="CX108" s="125">
        <v>733</v>
      </c>
      <c r="CY108" s="33">
        <f>VLOOKUP($CX108,Funktionsbezeichnungen,3,0)</f>
        <v>6</v>
      </c>
      <c r="CZ108" s="83" t="str">
        <f>VLOOKUP($CX108,Funktionsbezeichnungen,2,0)</f>
        <v>Konstrukteur 3 / -planer 3 / Gruppenchef 1</v>
      </c>
      <c r="DA108" s="125">
        <v>732</v>
      </c>
      <c r="DB108" s="33">
        <f>VLOOKUP($DA108,Funktionsbezeichnungen,3,0)</f>
        <v>5</v>
      </c>
      <c r="DC108" s="83" t="str">
        <f>VLOOKUP($DA108,Funktionsbezeichnungen,2,0)</f>
        <v>Konstrukteur 2 / -planer 2</v>
      </c>
      <c r="DD108" s="125">
        <v>732</v>
      </c>
      <c r="DE108" s="33">
        <f>VLOOKUP($DD108,Funktionsbezeichnungen,3,0)</f>
        <v>5</v>
      </c>
      <c r="DF108" s="83" t="str">
        <f>VLOOKUP($DD108,Funktionsbezeichnungen,2,0)</f>
        <v>Konstrukteur 2 / -planer 2</v>
      </c>
      <c r="DG108" s="20"/>
      <c r="DH108" s="33">
        <v>732</v>
      </c>
      <c r="DI108" s="33">
        <f>VLOOKUP($DH108,Funktionsbezeichnungen,3,0)</f>
        <v>5</v>
      </c>
      <c r="DJ108" s="83" t="str">
        <f>VLOOKUP($DH108,Funktionsbezeichnungen,2,0)</f>
        <v>Konstrukteur 2 / -planer 2</v>
      </c>
      <c r="DO108" s="19">
        <f>+CT108</f>
        <v>9687</v>
      </c>
      <c r="DP108" s="153">
        <v>6</v>
      </c>
      <c r="DQ108" s="19">
        <v>0</v>
      </c>
      <c r="DR108" s="19" t="s">
        <v>964</v>
      </c>
    </row>
    <row r="109" spans="1:122" s="19" customFormat="1" ht="27" x14ac:dyDescent="0.2">
      <c r="A109" s="218">
        <v>0</v>
      </c>
      <c r="B109" s="218"/>
      <c r="C109" s="218">
        <f>IF(Z109&gt;=10,1,0)</f>
        <v>0</v>
      </c>
      <c r="D109" s="219"/>
      <c r="E109" s="219">
        <v>1</v>
      </c>
      <c r="F109" s="220"/>
      <c r="G109" s="221"/>
      <c r="H109" s="221"/>
      <c r="I109" s="220"/>
      <c r="J109" s="221">
        <v>1</v>
      </c>
      <c r="K109" s="220"/>
      <c r="L109" s="220"/>
      <c r="M109" s="220"/>
      <c r="N109" s="211"/>
      <c r="O109" s="215" t="s">
        <v>1301</v>
      </c>
      <c r="P109" s="212" t="s">
        <v>1200</v>
      </c>
      <c r="Q109" s="15">
        <v>105</v>
      </c>
      <c r="R109" s="213"/>
      <c r="S109" s="20" t="s">
        <v>1201</v>
      </c>
      <c r="T109" s="118">
        <v>1985</v>
      </c>
      <c r="U109" s="120" t="s">
        <v>1202</v>
      </c>
      <c r="V109" s="118">
        <v>2009</v>
      </c>
      <c r="W109" s="214"/>
      <c r="X109" s="118"/>
      <c r="Y109" s="214"/>
      <c r="Z109" s="118">
        <f>$AD$3-V109</f>
        <v>9</v>
      </c>
      <c r="AA109" s="120" t="s">
        <v>129</v>
      </c>
      <c r="AB109" s="118" t="s">
        <v>121</v>
      </c>
      <c r="AC109" s="118"/>
      <c r="AD109" s="210"/>
      <c r="AE109" s="217" t="s">
        <v>377</v>
      </c>
      <c r="AF109" s="82"/>
      <c r="CP109" s="19" t="str">
        <f>+S109</f>
        <v>Grabherr Mathieu</v>
      </c>
      <c r="CR109" s="19">
        <f>+Z109</f>
        <v>9</v>
      </c>
      <c r="CS109" s="19" t="str">
        <f>+AB109</f>
        <v>D</v>
      </c>
      <c r="CT109" s="154">
        <v>5641</v>
      </c>
      <c r="CU109" s="125">
        <v>733</v>
      </c>
      <c r="CV109" s="33">
        <f>VLOOKUP($CU109,Funktionsbezeichnungen,3,0)</f>
        <v>6</v>
      </c>
      <c r="CW109" s="83" t="str">
        <f>VLOOKUP($CU109,Funktionsbezeichnungen,2,0)</f>
        <v>Konstrukteur 3 / -planer 3 / Gruppenchef 1</v>
      </c>
      <c r="CX109" s="125"/>
      <c r="CY109" s="33"/>
      <c r="CZ109" s="83"/>
      <c r="DA109" s="125"/>
      <c r="DB109" s="33"/>
      <c r="DC109" s="83"/>
      <c r="DD109" s="33"/>
      <c r="DE109" s="33"/>
      <c r="DF109" s="83"/>
      <c r="DH109" s="33"/>
      <c r="DI109" s="33"/>
      <c r="DJ109" s="83"/>
      <c r="DO109" s="19">
        <f>+CT109</f>
        <v>5641</v>
      </c>
      <c r="DP109" s="153">
        <v>6</v>
      </c>
      <c r="DQ109" s="19">
        <v>0</v>
      </c>
      <c r="DR109" s="19" t="s">
        <v>965</v>
      </c>
    </row>
    <row r="110" spans="1:122" s="19" customFormat="1" ht="15.75" x14ac:dyDescent="0.2">
      <c r="A110" s="53">
        <v>0</v>
      </c>
      <c r="B110" s="53">
        <v>1</v>
      </c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905</v>
      </c>
      <c r="Q110" s="15">
        <v>106</v>
      </c>
      <c r="R110" s="42"/>
      <c r="S110" s="20" t="s">
        <v>906</v>
      </c>
      <c r="T110" s="21">
        <v>1990</v>
      </c>
      <c r="U110" s="28" t="s">
        <v>239</v>
      </c>
      <c r="V110" s="21">
        <v>2012</v>
      </c>
      <c r="W110" s="25" t="s">
        <v>1290</v>
      </c>
      <c r="X110" s="21">
        <v>2016</v>
      </c>
      <c r="Y110" s="25"/>
      <c r="Z110" s="21">
        <f>$AD$3-V110</f>
        <v>6</v>
      </c>
      <c r="AA110" s="25" t="s">
        <v>1291</v>
      </c>
      <c r="AB110" s="21" t="s">
        <v>1289</v>
      </c>
      <c r="AC110" s="21"/>
      <c r="AE110" s="90" t="s">
        <v>1211</v>
      </c>
      <c r="AF110" s="82"/>
      <c r="CP110" s="19" t="str">
        <f>+S110</f>
        <v>Zymeri Shaha</v>
      </c>
      <c r="CR110" s="19">
        <f>+Z110</f>
        <v>6</v>
      </c>
      <c r="CS110" s="19" t="str">
        <f>+AB110</f>
        <v xml:space="preserve"> D/E 4)</v>
      </c>
      <c r="CT110" s="154">
        <v>9733</v>
      </c>
      <c r="CU110" s="125">
        <v>732</v>
      </c>
      <c r="CV110" s="33">
        <f>VLOOKUP($CU110,Funktionsbezeichnungen,3,0)</f>
        <v>5</v>
      </c>
      <c r="CW110" s="83" t="str">
        <f>VLOOKUP($CU110,Funktionsbezeichnungen,2,0)</f>
        <v>Konstrukteur 2 / -planer 2</v>
      </c>
      <c r="CX110" s="125">
        <v>731</v>
      </c>
      <c r="CY110" s="33">
        <f>VLOOKUP($CX110,Funktionsbezeichnungen,3,0)</f>
        <v>4</v>
      </c>
      <c r="CZ110" s="83" t="str">
        <f>VLOOKUP($CX110,Funktionsbezeichnungen,2,0)</f>
        <v>Konstrukteur 1 / -planer 1</v>
      </c>
      <c r="DA110" s="125"/>
      <c r="DB110" s="33"/>
      <c r="DC110" s="83"/>
      <c r="DD110" s="125"/>
      <c r="DE110" s="33"/>
      <c r="DF110" s="83"/>
      <c r="DG110" s="20"/>
      <c r="DH110" s="33">
        <v>731</v>
      </c>
      <c r="DI110" s="33">
        <f>VLOOKUP($DH110,Funktionsbezeichnungen,3,0)</f>
        <v>4</v>
      </c>
      <c r="DJ110" s="83" t="str">
        <f>VLOOKUP($DH110,Funktionsbezeichnungen,2,0)</f>
        <v>Konstrukteur 1 / -planer 1</v>
      </c>
      <c r="DO110" s="19">
        <f>+CT110</f>
        <v>9733</v>
      </c>
      <c r="DP110" s="153">
        <v>7</v>
      </c>
      <c r="DQ110" s="19">
        <v>0</v>
      </c>
      <c r="DR110" s="19" t="s">
        <v>964</v>
      </c>
    </row>
    <row r="111" spans="1:122" s="19" customFormat="1" x14ac:dyDescent="0.2">
      <c r="A111" s="53">
        <v>0</v>
      </c>
      <c r="B111" s="53"/>
      <c r="C111" s="53">
        <f t="shared" si="50"/>
        <v>1</v>
      </c>
      <c r="D111" s="55"/>
      <c r="E111" s="55"/>
      <c r="F111" s="56"/>
      <c r="G111" s="54"/>
      <c r="H111" s="54"/>
      <c r="I111" s="56">
        <v>1</v>
      </c>
      <c r="J111" s="54"/>
      <c r="K111" s="56"/>
      <c r="L111" s="56"/>
      <c r="M111" s="56"/>
      <c r="N111" s="58"/>
      <c r="O111" s="52" t="s">
        <v>358</v>
      </c>
      <c r="P111" s="15" t="s">
        <v>652</v>
      </c>
      <c r="Q111" s="15">
        <v>107</v>
      </c>
      <c r="R111" s="16"/>
      <c r="S111" s="20" t="s">
        <v>651</v>
      </c>
      <c r="T111" s="21">
        <v>1967</v>
      </c>
      <c r="U111" s="28" t="s">
        <v>653</v>
      </c>
      <c r="V111" s="21">
        <v>1988</v>
      </c>
      <c r="W111" s="25"/>
      <c r="X111" s="21"/>
      <c r="Y111" s="28"/>
      <c r="Z111" s="21">
        <f t="shared" si="51"/>
        <v>30</v>
      </c>
      <c r="AA111" s="25" t="s">
        <v>653</v>
      </c>
      <c r="AB111" s="21" t="s">
        <v>142</v>
      </c>
      <c r="AC111" s="21"/>
      <c r="AE111" s="187" t="s">
        <v>378</v>
      </c>
      <c r="AF111" s="82"/>
      <c r="CP111" s="19" t="str">
        <f t="shared" si="52"/>
        <v>Dettwiler Markus</v>
      </c>
      <c r="CR111" s="19">
        <f t="shared" si="53"/>
        <v>30</v>
      </c>
      <c r="CS111" s="19" t="str">
        <f t="shared" si="54"/>
        <v>E</v>
      </c>
      <c r="CT111" s="154">
        <v>5639</v>
      </c>
      <c r="CU111" s="125">
        <v>741</v>
      </c>
      <c r="CV111" s="33">
        <f t="shared" si="63"/>
        <v>7</v>
      </c>
      <c r="CW111" s="83" t="str">
        <f t="shared" si="64"/>
        <v>Konstrukteur 4 / Fachplaner 4 / Gruppenchef 2</v>
      </c>
      <c r="CX111" s="125">
        <v>741</v>
      </c>
      <c r="CY111" s="33">
        <f t="shared" ref="CY111:CY135" si="65">VLOOKUP($CX111,Funktionsbezeichnungen,3,0)</f>
        <v>7</v>
      </c>
      <c r="CZ111" s="83" t="str">
        <f t="shared" ref="CZ111:CZ135" si="66">VLOOKUP($CX111,Funktionsbezeichnungen,2,0)</f>
        <v>Konstrukteur 4 / Fachplaner 4 / Gruppenchef 2</v>
      </c>
      <c r="DA111" s="125">
        <v>741</v>
      </c>
      <c r="DB111" s="33">
        <f t="shared" si="57"/>
        <v>7</v>
      </c>
      <c r="DC111" s="83" t="str">
        <f t="shared" si="58"/>
        <v>Konstrukteur 4 / Fachplaner 4 / Gruppenchef 2</v>
      </c>
      <c r="DD111" s="125">
        <v>741</v>
      </c>
      <c r="DE111" s="33">
        <f t="shared" si="59"/>
        <v>7</v>
      </c>
      <c r="DF111" s="83" t="str">
        <f t="shared" si="60"/>
        <v>Konstrukteur 4 / Fachplaner 4 / Gruppenchef 2</v>
      </c>
      <c r="DG111" s="20"/>
      <c r="DH111" s="125">
        <v>741</v>
      </c>
      <c r="DI111" s="33">
        <f t="shared" si="61"/>
        <v>7</v>
      </c>
      <c r="DJ111" s="83" t="str">
        <f t="shared" si="62"/>
        <v>Konstrukteur 4 / Fachplaner 4 / Gruppenchef 2</v>
      </c>
      <c r="DO111" s="19">
        <f t="shared" si="55"/>
        <v>5639</v>
      </c>
      <c r="DP111" s="153">
        <v>6</v>
      </c>
      <c r="DQ111" s="19">
        <v>0</v>
      </c>
      <c r="DR111" s="19" t="s">
        <v>965</v>
      </c>
    </row>
    <row r="112" spans="1:122" s="19" customFormat="1" x14ac:dyDescent="0.2">
      <c r="A112" s="53">
        <v>0</v>
      </c>
      <c r="B112" s="53"/>
      <c r="C112" s="53">
        <f t="shared" si="50"/>
        <v>1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1"/>
        <v>10</v>
      </c>
      <c r="AA112" s="25" t="s">
        <v>235</v>
      </c>
      <c r="AB112" s="21" t="s">
        <v>142</v>
      </c>
      <c r="AC112" s="21"/>
      <c r="AE112" s="90" t="s">
        <v>378</v>
      </c>
      <c r="AF112" s="82"/>
      <c r="CP112" s="19" t="str">
        <f t="shared" si="52"/>
        <v>Breiter Michael</v>
      </c>
      <c r="CR112" s="19">
        <f t="shared" si="53"/>
        <v>10</v>
      </c>
      <c r="CS112" s="19" t="str">
        <f t="shared" si="54"/>
        <v>E</v>
      </c>
      <c r="CT112" s="154">
        <v>7702</v>
      </c>
      <c r="CU112" s="125">
        <v>733</v>
      </c>
      <c r="CV112" s="33">
        <f t="shared" si="63"/>
        <v>6</v>
      </c>
      <c r="CW112" s="83" t="str">
        <f t="shared" si="64"/>
        <v>Konstrukteur 3 / -planer 3 / Gruppenchef 1</v>
      </c>
      <c r="CX112" s="125"/>
      <c r="CY112" s="33"/>
      <c r="CZ112" s="83"/>
      <c r="DA112" s="125">
        <v>732</v>
      </c>
      <c r="DB112" s="33">
        <f>VLOOKUP($DA112,Funktionsbezeichnungen,3,0)</f>
        <v>5</v>
      </c>
      <c r="DC112" s="83" t="str">
        <f>VLOOKUP($DA112,Funktionsbezeichnungen,2,0)</f>
        <v>Konstrukteur 2 / -planer 2</v>
      </c>
      <c r="DD112" s="33">
        <v>732</v>
      </c>
      <c r="DE112" s="33">
        <f>VLOOKUP($DD112,Funktionsbezeichnungen,3,0)</f>
        <v>5</v>
      </c>
      <c r="DF112" s="83" t="str">
        <f>VLOOKUP($DD112,Funktionsbezeichnungen,2,0)</f>
        <v>Konstrukteur 2 / -planer 2</v>
      </c>
      <c r="DH112" s="33">
        <v>732</v>
      </c>
      <c r="DI112" s="33">
        <f t="shared" ref="DI112:DI132" si="67">VLOOKUP($DH112,Funktionsbezeichnungen,3,0)</f>
        <v>5</v>
      </c>
      <c r="DJ112" s="83" t="str">
        <f t="shared" ref="DJ112:DJ132" si="68">VLOOKUP($DH112,Funktionsbezeichnungen,2,0)</f>
        <v>Konstrukteur 2 / -planer 2</v>
      </c>
      <c r="DO112" s="19">
        <f t="shared" si="55"/>
        <v>7702</v>
      </c>
      <c r="DP112" s="153">
        <v>6</v>
      </c>
      <c r="DQ112" s="19">
        <v>0</v>
      </c>
      <c r="DR112" s="19" t="s">
        <v>964</v>
      </c>
    </row>
    <row r="113" spans="1:122" s="19" customFormat="1" x14ac:dyDescent="0.2">
      <c r="A113" s="53">
        <v>0</v>
      </c>
      <c r="B113" s="53"/>
      <c r="C113" s="53">
        <f t="shared" si="50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1140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1"/>
        <v>8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52"/>
        <v>Niederberger Benjamin</v>
      </c>
      <c r="CR113" s="19">
        <f t="shared" si="53"/>
        <v>8</v>
      </c>
      <c r="CS113" s="19" t="str">
        <f t="shared" si="54"/>
        <v>E</v>
      </c>
      <c r="CT113" s="154">
        <v>9701</v>
      </c>
      <c r="CU113" s="125">
        <v>733</v>
      </c>
      <c r="CV113" s="33">
        <f t="shared" si="63"/>
        <v>6</v>
      </c>
      <c r="CW113" s="83" t="str">
        <f t="shared" si="64"/>
        <v>Konstrukteur 3 / -planer 3 / Gruppenchef 1</v>
      </c>
      <c r="CX113" s="125">
        <v>732</v>
      </c>
      <c r="CY113" s="33">
        <f t="shared" si="65"/>
        <v>5</v>
      </c>
      <c r="CZ113" s="83" t="str">
        <f t="shared" si="66"/>
        <v>Konstrukteur 2 / -planer 2</v>
      </c>
      <c r="DA113" s="125">
        <v>731</v>
      </c>
      <c r="DB113" s="33">
        <f t="shared" ref="DB113:DB132" si="69">VLOOKUP($DA113,Funktionsbezeichnungen,3,0)</f>
        <v>4</v>
      </c>
      <c r="DC113" s="83" t="str">
        <f t="shared" ref="DC113:DC132" si="70">VLOOKUP($DA113,Funktionsbezeichnungen,2,0)</f>
        <v>Konstrukteur 1 / -planer 1</v>
      </c>
      <c r="DD113" s="125">
        <v>731</v>
      </c>
      <c r="DE113" s="33">
        <f t="shared" si="59"/>
        <v>4</v>
      </c>
      <c r="DF113" s="83" t="str">
        <f t="shared" si="60"/>
        <v>Konstrukteur 1 / -planer 1</v>
      </c>
      <c r="DG113" s="20"/>
      <c r="DH113" s="33">
        <v>731</v>
      </c>
      <c r="DI113" s="33">
        <f t="shared" si="67"/>
        <v>4</v>
      </c>
      <c r="DJ113" s="83" t="str">
        <f t="shared" si="68"/>
        <v>Konstrukteur 1 / -planer 1</v>
      </c>
      <c r="DO113" s="19">
        <f t="shared" si="55"/>
        <v>9701</v>
      </c>
      <c r="DP113" s="153">
        <v>6</v>
      </c>
      <c r="DQ113" s="19">
        <v>0</v>
      </c>
      <c r="DR113" s="19" t="s">
        <v>964</v>
      </c>
    </row>
    <row r="114" spans="1:122" s="19" customFormat="1" x14ac:dyDescent="0.2">
      <c r="A114" s="53">
        <v>0</v>
      </c>
      <c r="B114" s="53"/>
      <c r="C114" s="53">
        <f t="shared" ref="C114:C115" si="71">IF(Z114&gt;=10,1,0)</f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ref="Z114:Z115" si="72">$AD$3-V114</f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P114" s="19" t="str">
        <f t="shared" ref="CP114:CP115" si="73">+S114</f>
        <v>Schär Cedric</v>
      </c>
      <c r="CR114" s="19">
        <f t="shared" ref="CR114:CR115" si="74">+Z114</f>
        <v>5</v>
      </c>
      <c r="CS114" s="19" t="str">
        <f t="shared" ref="CS114:CS115" si="75">+AB114</f>
        <v>F</v>
      </c>
      <c r="CT114" s="154">
        <v>9715</v>
      </c>
      <c r="CU114" s="125">
        <v>732</v>
      </c>
      <c r="CV114" s="33">
        <f t="shared" si="63"/>
        <v>5</v>
      </c>
      <c r="CW114" s="83" t="str">
        <f t="shared" si="64"/>
        <v>Konstrukteur 2 / -planer 2</v>
      </c>
      <c r="CX114" s="125">
        <v>731</v>
      </c>
      <c r="CY114" s="33">
        <f t="shared" si="65"/>
        <v>4</v>
      </c>
      <c r="CZ114" s="83" t="str">
        <f t="shared" si="66"/>
        <v>Konstrukteur 1 / -planer 1</v>
      </c>
      <c r="DA114" s="125"/>
      <c r="DB114" s="33"/>
      <c r="DC114" s="83"/>
      <c r="DD114" s="125"/>
      <c r="DE114" s="33"/>
      <c r="DF114" s="83"/>
      <c r="DG114" s="20"/>
      <c r="DH114" s="33">
        <v>731</v>
      </c>
      <c r="DI114" s="33">
        <f t="shared" si="67"/>
        <v>4</v>
      </c>
      <c r="DJ114" s="83" t="str">
        <f t="shared" si="68"/>
        <v>Konstrukteur 1 / -planer 1</v>
      </c>
      <c r="DO114" s="19">
        <f t="shared" ref="DO114:DO115" si="76">+CT114</f>
        <v>9715</v>
      </c>
      <c r="DP114" s="153">
        <v>6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si="71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72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si="73"/>
        <v>Boschung Jan</v>
      </c>
      <c r="CR115" s="19">
        <f t="shared" si="74"/>
        <v>2</v>
      </c>
      <c r="CS115" s="19" t="str">
        <f t="shared" si="75"/>
        <v>F</v>
      </c>
      <c r="CT115" s="154">
        <v>9740</v>
      </c>
      <c r="CU115" s="125">
        <v>731</v>
      </c>
      <c r="CV115" s="33">
        <f t="shared" ref="CV115:CV142" si="77">VLOOKUP($CU115,Funktionsbezeichnungen,3,0)</f>
        <v>4</v>
      </c>
      <c r="CW115" s="83" t="str">
        <f t="shared" ref="CW115:CW142" si="78">VLOOKUP($CU115,Funktionsbezeichnungen,2,0)</f>
        <v>Konstrukteur 1 / -planer 1</v>
      </c>
      <c r="CX115" s="125"/>
      <c r="CY115" s="33"/>
      <c r="CZ115" s="83"/>
      <c r="DA115" s="125"/>
      <c r="DB115" s="33"/>
      <c r="DC115" s="83"/>
      <c r="DD115" s="125"/>
      <c r="DE115" s="33"/>
      <c r="DF115" s="83"/>
      <c r="DG115" s="20"/>
      <c r="DH115" s="33"/>
      <c r="DI115" s="33"/>
      <c r="DJ115" s="83"/>
      <c r="DO115" s="19">
        <f t="shared" si="76"/>
        <v>9740</v>
      </c>
      <c r="DP115" s="153">
        <v>8</v>
      </c>
      <c r="DQ115" s="19">
        <v>0</v>
      </c>
      <c r="DR115" s="185" t="s">
        <v>976</v>
      </c>
    </row>
    <row r="116" spans="1:122" s="19" customFormat="1" x14ac:dyDescent="0.2">
      <c r="A116" s="53">
        <v>0</v>
      </c>
      <c r="B116" s="53"/>
      <c r="C116" s="53">
        <f t="shared" si="50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51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52"/>
        <v>Stucki Tizian</v>
      </c>
      <c r="CR116" s="19">
        <f t="shared" si="53"/>
        <v>1</v>
      </c>
      <c r="CS116" s="19" t="str">
        <f t="shared" si="54"/>
        <v>F</v>
      </c>
      <c r="CT116" s="222">
        <v>9743</v>
      </c>
      <c r="CU116" s="125">
        <v>731</v>
      </c>
      <c r="CV116" s="33">
        <f t="shared" si="77"/>
        <v>4</v>
      </c>
      <c r="CW116" s="83" t="str">
        <f t="shared" si="78"/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55"/>
        <v>9743</v>
      </c>
      <c r="DP116" s="153">
        <v>8</v>
      </c>
      <c r="DQ116" s="19">
        <v>0</v>
      </c>
      <c r="DR116" s="185" t="s">
        <v>976</v>
      </c>
    </row>
    <row r="117" spans="1:122" s="19" customFormat="1" ht="40.5" x14ac:dyDescent="0.2">
      <c r="A117" s="53">
        <v>0</v>
      </c>
      <c r="B117" s="53"/>
      <c r="C117" s="53">
        <f t="shared" si="50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8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51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P117" s="19" t="str">
        <f t="shared" si="52"/>
        <v>Kiefer Patrick</v>
      </c>
      <c r="CR117" s="19">
        <f t="shared" si="53"/>
        <v>16</v>
      </c>
      <c r="CS117" s="19" t="str">
        <f t="shared" si="54"/>
        <v>C</v>
      </c>
      <c r="CT117" s="154">
        <v>6753</v>
      </c>
      <c r="CU117" s="125">
        <v>223</v>
      </c>
      <c r="CV117" s="33">
        <f t="shared" si="77"/>
        <v>10</v>
      </c>
      <c r="CW117" s="83" t="str">
        <f t="shared" si="78"/>
        <v>Finanz-Fachspezialist / Controller 3</v>
      </c>
      <c r="CX117" s="125">
        <v>223</v>
      </c>
      <c r="CY117" s="33">
        <f>VLOOKUP($CX117,Funktionsbezeichnungen,3,0)</f>
        <v>10</v>
      </c>
      <c r="CZ117" s="83" t="str">
        <f>VLOOKUP($CX117,Funktionsbezeichnungen,2,0)</f>
        <v>Finanz-Fachspezialist / Controller 3</v>
      </c>
      <c r="DA117" s="125">
        <v>223</v>
      </c>
      <c r="DB117" s="33">
        <f>VLOOKUP($DA117,Funktionsbezeichnungen,3,0)</f>
        <v>10</v>
      </c>
      <c r="DC117" s="83" t="str">
        <f>VLOOKUP($DA117,Funktionsbezeichnungen,2,0)</f>
        <v>Finanz-Fachspezialist / Controller 3</v>
      </c>
      <c r="DD117" s="125">
        <v>223</v>
      </c>
      <c r="DE117" s="33">
        <f>VLOOKUP($DD117,Funktionsbezeichnungen,3,0)</f>
        <v>10</v>
      </c>
      <c r="DF117" s="83" t="str">
        <f>VLOOKUP($DD117,Funktionsbezeichnungen,2,0)</f>
        <v>Finanz-Fachspezialist / Controller 3</v>
      </c>
      <c r="DG117" s="20"/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3</v>
      </c>
      <c r="DO117" s="19">
        <f t="shared" si="55"/>
        <v>6753</v>
      </c>
      <c r="DP117" s="153">
        <v>3</v>
      </c>
      <c r="DQ117" s="19">
        <v>0</v>
      </c>
      <c r="DR117" s="185" t="s">
        <v>972</v>
      </c>
    </row>
    <row r="118" spans="1:122" s="19" customFormat="1" x14ac:dyDescent="0.2">
      <c r="A118" s="53">
        <v>0</v>
      </c>
      <c r="B118" s="53">
        <v>1</v>
      </c>
      <c r="C118" s="53">
        <f t="shared" si="50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51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P118" s="19" t="str">
        <f t="shared" si="52"/>
        <v>Meister Christine</v>
      </c>
      <c r="CR118" s="19">
        <f t="shared" si="53"/>
        <v>47</v>
      </c>
      <c r="CS118" s="19" t="str">
        <f t="shared" si="54"/>
        <v>D</v>
      </c>
      <c r="CT118" s="154">
        <v>4245</v>
      </c>
      <c r="CU118" s="125">
        <v>134</v>
      </c>
      <c r="CV118" s="33">
        <f t="shared" si="77"/>
        <v>7</v>
      </c>
      <c r="CW118" s="83" t="str">
        <f t="shared" si="78"/>
        <v>Kaufmännischer Mitarbeiter 4 / Gruppenchef 2</v>
      </c>
      <c r="CX118" s="125">
        <v>134</v>
      </c>
      <c r="CY118" s="33">
        <f t="shared" si="65"/>
        <v>7</v>
      </c>
      <c r="CZ118" s="83" t="str">
        <f t="shared" si="66"/>
        <v>Kaufmännischer Mitarbeiter 4 / Gruppenchef 2</v>
      </c>
      <c r="DA118" s="125">
        <v>134</v>
      </c>
      <c r="DB118" s="33">
        <f t="shared" si="69"/>
        <v>7</v>
      </c>
      <c r="DC118" s="83" t="str">
        <f t="shared" si="70"/>
        <v>Kaufmännischer Mitarbeiter 4 / Gruppenchef 2</v>
      </c>
      <c r="DD118" s="125">
        <v>134</v>
      </c>
      <c r="DE118" s="33">
        <f t="shared" ref="DE118:DE132" si="79">VLOOKUP($DD118,Funktionsbezeichnungen,3,0)</f>
        <v>7</v>
      </c>
      <c r="DF118" s="83" t="str">
        <f t="shared" ref="DF118:DF132" si="80">VLOOKUP($DD118,Funktionsbezeichnungen,2,0)</f>
        <v>Kaufmännischer Mitarbeiter 4 / Gruppenchef 2</v>
      </c>
      <c r="DG118" s="20"/>
      <c r="DH118" s="125">
        <v>134</v>
      </c>
      <c r="DI118" s="33">
        <f t="shared" si="67"/>
        <v>7</v>
      </c>
      <c r="DJ118" s="83" t="str">
        <f t="shared" si="68"/>
        <v>Kaufmännischer Mitarbeiter 4 / Gruppenchef 2</v>
      </c>
      <c r="DO118" s="19">
        <f t="shared" si="55"/>
        <v>4245</v>
      </c>
      <c r="DP118" s="153">
        <v>6</v>
      </c>
      <c r="DQ118" s="19">
        <v>0</v>
      </c>
      <c r="DR118" s="19" t="s">
        <v>955</v>
      </c>
    </row>
    <row r="119" spans="1:122" s="19" customFormat="1" x14ac:dyDescent="0.2">
      <c r="A119" s="53">
        <v>0</v>
      </c>
      <c r="B119" s="53">
        <v>1</v>
      </c>
      <c r="C119" s="53">
        <f t="shared" si="50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51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P119" s="19" t="str">
        <f t="shared" si="52"/>
        <v>Derezynski Françoise</v>
      </c>
      <c r="CR119" s="19">
        <f t="shared" si="53"/>
        <v>47</v>
      </c>
      <c r="CS119" s="19" t="str">
        <f t="shared" si="54"/>
        <v>D</v>
      </c>
      <c r="CT119" s="154">
        <v>4266</v>
      </c>
      <c r="CU119" s="125">
        <v>141</v>
      </c>
      <c r="CV119" s="33">
        <f t="shared" si="77"/>
        <v>8</v>
      </c>
      <c r="CW119" s="83" t="str">
        <f t="shared" si="78"/>
        <v>Kaufmännischer Fachspezialist 1</v>
      </c>
      <c r="CX119" s="125">
        <v>141</v>
      </c>
      <c r="CY119" s="33">
        <f>VLOOKUP($CX119,Funktionsbezeichnungen,3,0)</f>
        <v>8</v>
      </c>
      <c r="CZ119" s="83" t="str">
        <f>VLOOKUP($CX119,Funktionsbezeichnungen,2,0)</f>
        <v>Kaufmännischer Fachspezialist 1</v>
      </c>
      <c r="DA119" s="125">
        <v>134</v>
      </c>
      <c r="DB119" s="33">
        <f>VLOOKUP($DA119,Funktionsbezeichnungen,3,0)</f>
        <v>7</v>
      </c>
      <c r="DC119" s="83" t="str">
        <f>VLOOKUP($DA119,Funktionsbezeichnungen,2,0)</f>
        <v>Kaufmännischer Mitarbeiter 4 / Gruppenchef 2</v>
      </c>
      <c r="DD119" s="125">
        <v>134</v>
      </c>
      <c r="DE119" s="33">
        <f>VLOOKUP($DD119,Funktionsbezeichnungen,3,0)</f>
        <v>7</v>
      </c>
      <c r="DF119" s="83" t="str">
        <f>VLOOKUP($DD119,Funktionsbezeichnungen,2,0)</f>
        <v>Kaufmännischer Mitarbeiter 4 / Gruppenchef 2</v>
      </c>
      <c r="DG119" s="20"/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4 / Gruppenchef 2</v>
      </c>
      <c r="DO119" s="19">
        <f t="shared" si="55"/>
        <v>4266</v>
      </c>
      <c r="DP119" s="153">
        <v>6</v>
      </c>
      <c r="DQ119" s="19">
        <v>0</v>
      </c>
      <c r="DR119" s="185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50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51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P120" s="19" t="str">
        <f t="shared" si="52"/>
        <v>Szirt Madeleine</v>
      </c>
      <c r="CR120" s="19">
        <f t="shared" si="53"/>
        <v>41</v>
      </c>
      <c r="CS120" s="19" t="str">
        <f t="shared" si="54"/>
        <v>D</v>
      </c>
      <c r="CT120" s="154">
        <v>4216</v>
      </c>
      <c r="CU120" s="125">
        <v>162</v>
      </c>
      <c r="CV120" s="33">
        <f t="shared" si="77"/>
        <v>9</v>
      </c>
      <c r="CW120" s="83" t="str">
        <f t="shared" si="78"/>
        <v>Personal-Fachspezialist 2</v>
      </c>
      <c r="CX120" s="125">
        <v>162</v>
      </c>
      <c r="CY120" s="33">
        <f>VLOOKUP($CX120,Funktionsbezeichnungen,3,0)</f>
        <v>9</v>
      </c>
      <c r="CZ120" s="83" t="str">
        <f>VLOOKUP($CX120,Funktionsbezeichnungen,2,0)</f>
        <v>Personal-Fachspezialist 2</v>
      </c>
      <c r="DA120" s="125">
        <v>162</v>
      </c>
      <c r="DB120" s="33">
        <f>VLOOKUP($DA120,Funktionsbezeichnungen,3,0)</f>
        <v>9</v>
      </c>
      <c r="DC120" s="83" t="str">
        <f>VLOOKUP($DA120,Funktionsbezeichnungen,2,0)</f>
        <v>Personal-Fachspezialist 2</v>
      </c>
      <c r="DD120" s="125">
        <v>162</v>
      </c>
      <c r="DE120" s="33">
        <f>VLOOKUP($DD120,Funktionsbezeichnungen,3,0)</f>
        <v>9</v>
      </c>
      <c r="DF120" s="83" t="str">
        <f>VLOOKUP($DD120,Funktionsbezeichnungen,2,0)</f>
        <v>Personal-Fachspezialist 2</v>
      </c>
      <c r="DG120" s="20"/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2</v>
      </c>
      <c r="DO120" s="19">
        <f t="shared" si="55"/>
        <v>4216</v>
      </c>
      <c r="DP120" s="153">
        <v>3</v>
      </c>
      <c r="DQ120" s="19">
        <v>0</v>
      </c>
      <c r="DR120" s="185" t="s">
        <v>971</v>
      </c>
    </row>
    <row r="121" spans="1:122" s="19" customFormat="1" x14ac:dyDescent="0.2">
      <c r="A121" s="53">
        <v>0</v>
      </c>
      <c r="B121" s="53">
        <v>1</v>
      </c>
      <c r="C121" s="53">
        <f t="shared" si="50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51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P121" s="19" t="str">
        <f t="shared" si="52"/>
        <v>Canetti Rosemarie</v>
      </c>
      <c r="CR121" s="19">
        <f t="shared" si="53"/>
        <v>41</v>
      </c>
      <c r="CS121" s="19" t="str">
        <f t="shared" si="54"/>
        <v>D</v>
      </c>
      <c r="CT121" s="154">
        <v>4320</v>
      </c>
      <c r="CU121" s="125">
        <v>134</v>
      </c>
      <c r="CV121" s="33">
        <f t="shared" si="77"/>
        <v>7</v>
      </c>
      <c r="CW121" s="83" t="str">
        <f t="shared" si="78"/>
        <v>Kaufmännischer Mitarbeiter 4 / Gruppenchef 2</v>
      </c>
      <c r="CX121" s="125"/>
      <c r="CY121" s="33"/>
      <c r="CZ121" s="83"/>
      <c r="DA121" s="125">
        <v>134</v>
      </c>
      <c r="DB121" s="33">
        <f t="shared" si="69"/>
        <v>7</v>
      </c>
      <c r="DC121" s="83" t="str">
        <f t="shared" si="70"/>
        <v>Kaufmännischer Mitarbeiter 4 / Gruppenchef 2</v>
      </c>
      <c r="DD121" s="125">
        <v>134</v>
      </c>
      <c r="DE121" s="33">
        <f t="shared" si="79"/>
        <v>7</v>
      </c>
      <c r="DF121" s="83" t="str">
        <f t="shared" si="80"/>
        <v>Kaufmännischer Mitarbeiter 4 / Gruppenchef 2</v>
      </c>
      <c r="DG121" s="20"/>
      <c r="DH121" s="125">
        <v>134</v>
      </c>
      <c r="DI121" s="33">
        <f t="shared" si="67"/>
        <v>7</v>
      </c>
      <c r="DJ121" s="83" t="str">
        <f t="shared" si="68"/>
        <v>Kaufmännischer Mitarbeiter 4 / Gruppenchef 2</v>
      </c>
      <c r="DO121" s="19">
        <f t="shared" si="55"/>
        <v>4320</v>
      </c>
      <c r="DP121" s="153">
        <v>6</v>
      </c>
      <c r="DQ121" s="19">
        <v>0</v>
      </c>
      <c r="DR121" s="19" t="s">
        <v>955</v>
      </c>
    </row>
    <row r="122" spans="1:122" s="19" customFormat="1" x14ac:dyDescent="0.2">
      <c r="A122" s="53">
        <v>0</v>
      </c>
      <c r="B122" s="53">
        <v>1</v>
      </c>
      <c r="C122" s="53">
        <f t="shared" si="50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51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P122" s="19" t="str">
        <f t="shared" si="52"/>
        <v>Peier Doris</v>
      </c>
      <c r="CR122" s="19">
        <f t="shared" si="53"/>
        <v>36</v>
      </c>
      <c r="CS122" s="19" t="str">
        <f t="shared" si="54"/>
        <v>D</v>
      </c>
      <c r="CT122" s="154">
        <v>5581</v>
      </c>
      <c r="CU122" s="125">
        <v>134</v>
      </c>
      <c r="CV122" s="33">
        <f t="shared" si="77"/>
        <v>7</v>
      </c>
      <c r="CW122" s="83" t="str">
        <f t="shared" si="78"/>
        <v>Kaufmännischer Mitarbeiter 4 / Gruppenchef 2</v>
      </c>
      <c r="CX122" s="125">
        <v>134</v>
      </c>
      <c r="CY122" s="33">
        <f t="shared" si="65"/>
        <v>7</v>
      </c>
      <c r="CZ122" s="83" t="str">
        <f t="shared" si="66"/>
        <v>Kaufmännischer Mitarbeiter 4 / Gruppenchef 2</v>
      </c>
      <c r="DA122" s="125">
        <v>134</v>
      </c>
      <c r="DB122" s="33">
        <f t="shared" si="69"/>
        <v>7</v>
      </c>
      <c r="DC122" s="83" t="str">
        <f t="shared" si="70"/>
        <v>Kaufmännischer Mitarbeiter 4 / Gruppenchef 2</v>
      </c>
      <c r="DD122" s="125">
        <v>134</v>
      </c>
      <c r="DE122" s="33">
        <f t="shared" si="79"/>
        <v>7</v>
      </c>
      <c r="DF122" s="83" t="str">
        <f t="shared" si="80"/>
        <v>Kaufmännischer Mitarbeiter 4 / Gruppenchef 2</v>
      </c>
      <c r="DG122" s="20"/>
      <c r="DH122" s="125">
        <v>134</v>
      </c>
      <c r="DI122" s="33">
        <f t="shared" si="67"/>
        <v>7</v>
      </c>
      <c r="DJ122" s="83" t="str">
        <f t="shared" si="68"/>
        <v>Kaufmännischer Mitarbeiter 4 / Gruppenchef 2</v>
      </c>
      <c r="DO122" s="19">
        <f t="shared" si="55"/>
        <v>5581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50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51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52"/>
        <v>Beuret Agnès</v>
      </c>
      <c r="CR123" s="19">
        <f t="shared" si="53"/>
        <v>33</v>
      </c>
      <c r="CS123" s="19" t="str">
        <f t="shared" si="54"/>
        <v>D</v>
      </c>
      <c r="CT123" s="154">
        <v>4352</v>
      </c>
      <c r="CU123" s="125">
        <v>134</v>
      </c>
      <c r="CV123" s="33">
        <f t="shared" si="77"/>
        <v>7</v>
      </c>
      <c r="CW123" s="83" t="str">
        <f t="shared" si="78"/>
        <v>Kaufmännischer Mitarbeiter 4 / Gruppenchef 2</v>
      </c>
      <c r="CX123" s="125">
        <v>134</v>
      </c>
      <c r="CY123" s="33">
        <f t="shared" si="65"/>
        <v>7</v>
      </c>
      <c r="CZ123" s="83" t="str">
        <f t="shared" si="66"/>
        <v>Kaufmännischer Mitarbeiter 4 / Gruppenchef 2</v>
      </c>
      <c r="DA123" s="125">
        <v>134</v>
      </c>
      <c r="DB123" s="33">
        <f t="shared" si="69"/>
        <v>7</v>
      </c>
      <c r="DC123" s="83" t="str">
        <f t="shared" si="70"/>
        <v>Kaufmännischer Mitarbeiter 4 / Gruppenchef 2</v>
      </c>
      <c r="DD123" s="125">
        <v>134</v>
      </c>
      <c r="DE123" s="33">
        <f t="shared" si="79"/>
        <v>7</v>
      </c>
      <c r="DF123" s="83" t="str">
        <f t="shared" si="80"/>
        <v>Kaufmännischer Mitarbeiter 4 / Gruppenchef 2</v>
      </c>
      <c r="DG123" s="20"/>
      <c r="DH123" s="125">
        <v>134</v>
      </c>
      <c r="DI123" s="33">
        <f t="shared" si="67"/>
        <v>7</v>
      </c>
      <c r="DJ123" s="83" t="str">
        <f t="shared" si="68"/>
        <v>Kaufmännischer Mitarbeiter 4 / Gruppenchef 2</v>
      </c>
      <c r="DO123" s="19">
        <f t="shared" si="55"/>
        <v>4352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50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51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52"/>
        <v>Weider Noelle</v>
      </c>
      <c r="CR124" s="19">
        <f t="shared" si="53"/>
        <v>28</v>
      </c>
      <c r="CS124" s="19" t="str">
        <f t="shared" si="54"/>
        <v>D</v>
      </c>
      <c r="CT124" s="154">
        <v>5604</v>
      </c>
      <c r="CU124" s="125">
        <v>134</v>
      </c>
      <c r="CV124" s="33">
        <f t="shared" si="77"/>
        <v>7</v>
      </c>
      <c r="CW124" s="83" t="str">
        <f t="shared" si="78"/>
        <v>Kaufmännischer Mitarbeiter 4 / Gruppenchef 2</v>
      </c>
      <c r="CX124" s="125">
        <v>134</v>
      </c>
      <c r="CY124" s="33">
        <f t="shared" si="65"/>
        <v>7</v>
      </c>
      <c r="CZ124" s="83" t="str">
        <f t="shared" si="66"/>
        <v>Kaufmännischer Mitarbeiter 4 / Gruppenchef 2</v>
      </c>
      <c r="DA124" s="125">
        <v>134</v>
      </c>
      <c r="DB124" s="33">
        <f t="shared" si="69"/>
        <v>7</v>
      </c>
      <c r="DC124" s="83" t="str">
        <f t="shared" si="70"/>
        <v>Kaufmännischer Mitarbeiter 4 / Gruppenchef 2</v>
      </c>
      <c r="DD124" s="125">
        <v>134</v>
      </c>
      <c r="DE124" s="33">
        <f t="shared" si="79"/>
        <v>7</v>
      </c>
      <c r="DF124" s="83" t="str">
        <f t="shared" si="80"/>
        <v>Kaufmännischer Mitarbeiter 4 / Gruppenchef 2</v>
      </c>
      <c r="DG124" s="20"/>
      <c r="DH124" s="125">
        <v>134</v>
      </c>
      <c r="DI124" s="33">
        <f t="shared" si="67"/>
        <v>7</v>
      </c>
      <c r="DJ124" s="83" t="str">
        <f t="shared" si="68"/>
        <v>Kaufmännischer Mitarbeiter 4 / Gruppenchef 2</v>
      </c>
      <c r="DO124" s="19">
        <f t="shared" si="55"/>
        <v>5604</v>
      </c>
      <c r="DP124" s="153">
        <v>6</v>
      </c>
      <c r="DQ124" s="19">
        <v>0</v>
      </c>
      <c r="DR124" s="19" t="s">
        <v>955</v>
      </c>
    </row>
    <row r="125" spans="1:122" s="19" customFormat="1" ht="27" x14ac:dyDescent="0.2">
      <c r="A125" s="53">
        <v>0</v>
      </c>
      <c r="B125" s="53"/>
      <c r="C125" s="53">
        <f t="shared" si="50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8" t="s">
        <v>243</v>
      </c>
      <c r="V125" s="21">
        <v>2002</v>
      </c>
      <c r="W125" s="25"/>
      <c r="X125" s="21"/>
      <c r="Y125" s="25" t="s">
        <v>327</v>
      </c>
      <c r="Z125" s="21">
        <f t="shared" si="51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P125" s="19" t="str">
        <f t="shared" si="52"/>
        <v>Fischer Michel</v>
      </c>
      <c r="CR125" s="19">
        <f t="shared" si="53"/>
        <v>16</v>
      </c>
      <c r="CS125" s="19" t="str">
        <f t="shared" si="54"/>
        <v>D</v>
      </c>
      <c r="CT125" s="154">
        <v>8655</v>
      </c>
      <c r="CU125" s="125">
        <v>542</v>
      </c>
      <c r="CV125" s="33">
        <f t="shared" si="77"/>
        <v>7</v>
      </c>
      <c r="CW125" s="83" t="str">
        <f t="shared" si="78"/>
        <v>Technischer Sachbearbeiter 2</v>
      </c>
      <c r="CX125" s="125">
        <v>542</v>
      </c>
      <c r="CY125" s="33">
        <f t="shared" si="65"/>
        <v>7</v>
      </c>
      <c r="CZ125" s="83" t="str">
        <f t="shared" si="66"/>
        <v>Technischer Sachbearbeiter 2</v>
      </c>
      <c r="DA125" s="125">
        <v>542</v>
      </c>
      <c r="DB125" s="33">
        <f t="shared" si="69"/>
        <v>7</v>
      </c>
      <c r="DC125" s="83" t="str">
        <f t="shared" si="70"/>
        <v>Technischer Sachbearbeiter 2</v>
      </c>
      <c r="DD125" s="125">
        <v>541</v>
      </c>
      <c r="DE125" s="33">
        <f t="shared" si="79"/>
        <v>6</v>
      </c>
      <c r="DF125" s="83" t="str">
        <f t="shared" si="80"/>
        <v>Technischer Sachbearbeiter 1</v>
      </c>
      <c r="DG125" s="20"/>
      <c r="DH125" s="125">
        <v>351</v>
      </c>
      <c r="DI125" s="33">
        <f t="shared" si="67"/>
        <v>7</v>
      </c>
      <c r="DJ125" s="83" t="str">
        <f t="shared" si="68"/>
        <v>Marketing - / Product - Manager 1</v>
      </c>
      <c r="DO125" s="19">
        <f t="shared" si="55"/>
        <v>8655</v>
      </c>
      <c r="DP125" s="153">
        <v>6</v>
      </c>
      <c r="DQ125" s="19">
        <v>0</v>
      </c>
      <c r="DR125" s="19" t="s">
        <v>967</v>
      </c>
    </row>
    <row r="126" spans="1:122" s="19" customFormat="1" x14ac:dyDescent="0.2">
      <c r="A126" s="53">
        <v>0</v>
      </c>
      <c r="B126" s="53">
        <v>1</v>
      </c>
      <c r="C126" s="53">
        <f t="shared" si="50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51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P126" s="19" t="str">
        <f t="shared" si="52"/>
        <v>Willig Martine</v>
      </c>
      <c r="CR126" s="19">
        <f t="shared" si="53"/>
        <v>42</v>
      </c>
      <c r="CS126" s="19" t="str">
        <f t="shared" si="54"/>
        <v>E</v>
      </c>
      <c r="CT126" s="154">
        <v>5637</v>
      </c>
      <c r="CU126" s="125">
        <v>133</v>
      </c>
      <c r="CV126" s="33">
        <f t="shared" si="77"/>
        <v>6</v>
      </c>
      <c r="CW126" s="83" t="str">
        <f t="shared" si="78"/>
        <v>Kaufmännischer Mitarbeiter 3 / Gruppenchef 1</v>
      </c>
      <c r="CX126" s="125">
        <v>133</v>
      </c>
      <c r="CY126" s="33">
        <f t="shared" si="65"/>
        <v>6</v>
      </c>
      <c r="CZ126" s="83" t="str">
        <f t="shared" si="66"/>
        <v>Kaufmännischer Mitarbeiter 3 / Gruppenchef 1</v>
      </c>
      <c r="DA126" s="125">
        <v>133</v>
      </c>
      <c r="DB126" s="33">
        <f t="shared" si="69"/>
        <v>6</v>
      </c>
      <c r="DC126" s="83" t="str">
        <f t="shared" si="70"/>
        <v>Kaufmännischer Mitarbeiter 3 / Gruppenchef 1</v>
      </c>
      <c r="DD126" s="125">
        <v>133</v>
      </c>
      <c r="DE126" s="33">
        <f t="shared" si="79"/>
        <v>6</v>
      </c>
      <c r="DF126" s="83" t="str">
        <f t="shared" si="80"/>
        <v>Kaufmännischer Mitarbeiter 3 / Gruppenchef 1</v>
      </c>
      <c r="DG126" s="20"/>
      <c r="DH126" s="125">
        <v>133</v>
      </c>
      <c r="DI126" s="33">
        <f t="shared" si="67"/>
        <v>6</v>
      </c>
      <c r="DJ126" s="83" t="str">
        <f t="shared" si="68"/>
        <v>Kaufmännischer Mitarbeiter 3 / Gruppenchef 1</v>
      </c>
      <c r="DO126" s="19">
        <f t="shared" si="55"/>
        <v>5637</v>
      </c>
      <c r="DP126" s="153">
        <v>6</v>
      </c>
      <c r="DQ126" s="19">
        <v>0</v>
      </c>
      <c r="DR126" s="185" t="s">
        <v>973</v>
      </c>
    </row>
    <row r="127" spans="1:122" s="19" customFormat="1" x14ac:dyDescent="0.2">
      <c r="A127" s="53">
        <v>0</v>
      </c>
      <c r="B127" s="53">
        <v>1</v>
      </c>
      <c r="C127" s="53">
        <f t="shared" si="50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51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P127" s="258" t="str">
        <f t="shared" si="52"/>
        <v>Boschung Brigitte</v>
      </c>
      <c r="CQ127" s="259"/>
      <c r="CR127" s="19">
        <f t="shared" si="53"/>
        <v>33</v>
      </c>
      <c r="CS127" s="19" t="str">
        <f t="shared" si="54"/>
        <v>E</v>
      </c>
      <c r="CT127" s="154">
        <v>7703</v>
      </c>
      <c r="CU127" s="125">
        <v>133</v>
      </c>
      <c r="CV127" s="33">
        <f t="shared" si="77"/>
        <v>6</v>
      </c>
      <c r="CW127" s="83" t="str">
        <f t="shared" si="78"/>
        <v>Kaufmännischer Mitarbeiter 3 / Gruppenchef 1</v>
      </c>
      <c r="CX127" s="125">
        <v>133</v>
      </c>
      <c r="CY127" s="33">
        <f>VLOOKUP($CX127,Funktionsbezeichnungen,3,0)</f>
        <v>6</v>
      </c>
      <c r="CZ127" s="83" t="str">
        <f>VLOOKUP($CX127,Funktionsbezeichnungen,2,0)</f>
        <v>Kaufmännischer Mitarbeiter 3 / Gruppenchef 1</v>
      </c>
      <c r="DA127" s="125">
        <v>112</v>
      </c>
      <c r="DB127" s="33">
        <f>VLOOKUP($DA127,Funktionsbezeichnungen,3,0)</f>
        <v>5</v>
      </c>
      <c r="DC127" s="83" t="str">
        <f>VLOOKUP($DA127,Funktionsbezeichnungen,2,0)</f>
        <v>Réceptionist / Telefonist / Service-Disponent 2</v>
      </c>
      <c r="DD127" s="125">
        <v>112</v>
      </c>
      <c r="DE127" s="33">
        <f>VLOOKUP($DD127,Funktionsbezeichnungen,3,0)</f>
        <v>5</v>
      </c>
      <c r="DF127" s="83" t="str">
        <f>VLOOKUP($DD127,Funktionsbezeichnungen,2,0)</f>
        <v>Réceptionist / Telefonist / Service-Disponent 2</v>
      </c>
      <c r="DG127" s="20"/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2</v>
      </c>
      <c r="DO127" s="19">
        <f t="shared" si="55"/>
        <v>7703</v>
      </c>
      <c r="DP127" s="153">
        <v>6</v>
      </c>
      <c r="DQ127" s="19">
        <v>0</v>
      </c>
      <c r="DR127" s="19" t="s">
        <v>953</v>
      </c>
    </row>
    <row r="128" spans="1:122" s="19" customFormat="1" x14ac:dyDescent="0.2">
      <c r="A128" s="53">
        <v>0</v>
      </c>
      <c r="B128" s="53">
        <v>1</v>
      </c>
      <c r="C128" s="53">
        <f t="shared" si="50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51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P128" s="19" t="str">
        <f t="shared" si="52"/>
        <v>Meier Jacqueline</v>
      </c>
      <c r="CR128" s="19">
        <f t="shared" si="53"/>
        <v>31</v>
      </c>
      <c r="CS128" s="19" t="str">
        <f t="shared" si="54"/>
        <v>E</v>
      </c>
      <c r="CT128" s="154">
        <v>7700</v>
      </c>
      <c r="CU128" s="125">
        <v>212</v>
      </c>
      <c r="CV128" s="33">
        <f t="shared" si="77"/>
        <v>5</v>
      </c>
      <c r="CW128" s="83" t="str">
        <f t="shared" si="78"/>
        <v>Buchhalter 2</v>
      </c>
      <c r="CX128" s="125">
        <v>212</v>
      </c>
      <c r="CY128" s="33">
        <f t="shared" si="65"/>
        <v>5</v>
      </c>
      <c r="CZ128" s="83" t="str">
        <f t="shared" si="66"/>
        <v>Buchhalter 2</v>
      </c>
      <c r="DA128" s="125">
        <v>212</v>
      </c>
      <c r="DB128" s="33">
        <f t="shared" si="69"/>
        <v>5</v>
      </c>
      <c r="DC128" s="83" t="str">
        <f t="shared" si="70"/>
        <v>Buchhalter 2</v>
      </c>
      <c r="DD128" s="125">
        <v>212</v>
      </c>
      <c r="DE128" s="33">
        <f t="shared" si="79"/>
        <v>5</v>
      </c>
      <c r="DF128" s="83" t="str">
        <f t="shared" si="80"/>
        <v>Buchhalter 2</v>
      </c>
      <c r="DG128" s="20"/>
      <c r="DH128" s="125">
        <v>212</v>
      </c>
      <c r="DI128" s="33">
        <f t="shared" si="67"/>
        <v>5</v>
      </c>
      <c r="DJ128" s="83" t="str">
        <f t="shared" si="68"/>
        <v>Buchhalter 2</v>
      </c>
      <c r="DO128" s="19">
        <f t="shared" si="55"/>
        <v>7700</v>
      </c>
      <c r="DP128" s="153">
        <v>6</v>
      </c>
      <c r="DQ128" s="19">
        <v>0</v>
      </c>
      <c r="DR128" s="19" t="s">
        <v>958</v>
      </c>
    </row>
    <row r="129" spans="1:122" s="19" customFormat="1" x14ac:dyDescent="0.2">
      <c r="A129" s="53">
        <v>0</v>
      </c>
      <c r="B129" s="53">
        <v>1</v>
      </c>
      <c r="C129" s="53">
        <f t="shared" si="50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51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P129" s="19" t="str">
        <f t="shared" si="52"/>
        <v>Oruk Makbule</v>
      </c>
      <c r="CR129" s="19">
        <f t="shared" si="53"/>
        <v>13</v>
      </c>
      <c r="CS129" s="19" t="str">
        <f t="shared" si="54"/>
        <v>E</v>
      </c>
      <c r="CT129" s="154">
        <v>6762</v>
      </c>
      <c r="CU129" s="125">
        <v>212</v>
      </c>
      <c r="CV129" s="33">
        <f t="shared" si="77"/>
        <v>5</v>
      </c>
      <c r="CW129" s="83" t="str">
        <f t="shared" si="78"/>
        <v>Buchhalter 2</v>
      </c>
      <c r="CX129" s="125">
        <v>212</v>
      </c>
      <c r="CY129" s="33">
        <f t="shared" si="65"/>
        <v>5</v>
      </c>
      <c r="CZ129" s="83" t="str">
        <f t="shared" si="66"/>
        <v>Buchhalter 2</v>
      </c>
      <c r="DA129" s="125">
        <v>212</v>
      </c>
      <c r="DB129" s="33">
        <f t="shared" si="69"/>
        <v>5</v>
      </c>
      <c r="DC129" s="83" t="str">
        <f t="shared" si="70"/>
        <v>Buchhalter 2</v>
      </c>
      <c r="DD129" s="125">
        <v>212</v>
      </c>
      <c r="DE129" s="33">
        <f t="shared" si="79"/>
        <v>5</v>
      </c>
      <c r="DF129" s="83" t="str">
        <f t="shared" si="80"/>
        <v>Buchhalter 2</v>
      </c>
      <c r="DG129" s="20"/>
      <c r="DH129" s="125">
        <v>212</v>
      </c>
      <c r="DI129" s="33">
        <f t="shared" si="67"/>
        <v>5</v>
      </c>
      <c r="DJ129" s="83" t="str">
        <f t="shared" si="68"/>
        <v>Buchhalter 2</v>
      </c>
      <c r="DO129" s="19">
        <f t="shared" si="55"/>
        <v>6762</v>
      </c>
      <c r="DP129" s="153">
        <v>6</v>
      </c>
      <c r="DQ129" s="19">
        <v>0</v>
      </c>
      <c r="DR129" s="19" t="s">
        <v>958</v>
      </c>
    </row>
    <row r="130" spans="1:122" s="19" customFormat="1" x14ac:dyDescent="0.2">
      <c r="A130" s="53">
        <v>0</v>
      </c>
      <c r="B130" s="53"/>
      <c r="C130" s="53">
        <f t="shared" si="50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51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P130" s="19" t="str">
        <f t="shared" si="52"/>
        <v>Steg Günther</v>
      </c>
      <c r="CR130" s="19">
        <f t="shared" si="53"/>
        <v>39</v>
      </c>
      <c r="CS130" s="19" t="str">
        <f t="shared" si="54"/>
        <v>C</v>
      </c>
      <c r="CT130" s="154">
        <v>4226</v>
      </c>
      <c r="CU130" s="125">
        <v>413</v>
      </c>
      <c r="CV130" s="33">
        <f t="shared" si="77"/>
        <v>8</v>
      </c>
      <c r="CW130" s="83" t="str">
        <f t="shared" si="78"/>
        <v>Senior System-Controller</v>
      </c>
      <c r="CX130" s="125">
        <v>413</v>
      </c>
      <c r="CY130" s="33">
        <f t="shared" si="65"/>
        <v>8</v>
      </c>
      <c r="CZ130" s="83" t="str">
        <f t="shared" si="66"/>
        <v>Senior System-Controller</v>
      </c>
      <c r="DA130" s="125">
        <v>413</v>
      </c>
      <c r="DB130" s="33">
        <f t="shared" si="69"/>
        <v>8</v>
      </c>
      <c r="DC130" s="83" t="str">
        <f t="shared" si="70"/>
        <v>Senior System-Controller</v>
      </c>
      <c r="DD130" s="125">
        <v>413</v>
      </c>
      <c r="DE130" s="33">
        <f t="shared" si="79"/>
        <v>8</v>
      </c>
      <c r="DF130" s="83" t="str">
        <f t="shared" si="80"/>
        <v>Senior System-Controller</v>
      </c>
      <c r="DG130" s="20"/>
      <c r="DH130" s="125">
        <v>413</v>
      </c>
      <c r="DI130" s="33">
        <f t="shared" si="67"/>
        <v>8</v>
      </c>
      <c r="DJ130" s="83" t="str">
        <f t="shared" si="68"/>
        <v>Senior System-Controller</v>
      </c>
      <c r="DO130" s="19">
        <f t="shared" si="55"/>
        <v>4226</v>
      </c>
      <c r="DP130" s="153">
        <v>6</v>
      </c>
      <c r="DQ130" s="19">
        <v>0</v>
      </c>
      <c r="DR130" s="19" t="s">
        <v>961</v>
      </c>
    </row>
    <row r="131" spans="1:122" s="19" customFormat="1" ht="27" x14ac:dyDescent="0.2">
      <c r="A131" s="53">
        <v>0</v>
      </c>
      <c r="B131" s="53"/>
      <c r="C131" s="53">
        <f t="shared" si="50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51"/>
        <v>26</v>
      </c>
      <c r="AA131" s="25" t="s">
        <v>692</v>
      </c>
      <c r="AB131" s="21" t="s">
        <v>105</v>
      </c>
      <c r="AC131" s="21"/>
      <c r="AE131" s="90" t="s">
        <v>537</v>
      </c>
      <c r="AF131" s="82"/>
      <c r="CP131" s="19" t="str">
        <f t="shared" si="52"/>
        <v>Grimm Stephan</v>
      </c>
      <c r="CR131" s="19">
        <f t="shared" si="53"/>
        <v>26</v>
      </c>
      <c r="CS131" s="19" t="str">
        <f t="shared" si="54"/>
        <v>C</v>
      </c>
      <c r="CT131" s="154">
        <v>3203</v>
      </c>
      <c r="CU131" s="125">
        <v>443</v>
      </c>
      <c r="CV131" s="33">
        <f t="shared" si="77"/>
        <v>9</v>
      </c>
      <c r="CW131" s="83" t="str">
        <f t="shared" si="78"/>
        <v>System-Spezialist 3</v>
      </c>
      <c r="CX131" s="125">
        <v>443</v>
      </c>
      <c r="CY131" s="33">
        <f t="shared" si="65"/>
        <v>9</v>
      </c>
      <c r="CZ131" s="83" t="str">
        <f t="shared" si="66"/>
        <v>System-Spezialist 3</v>
      </c>
      <c r="DA131" s="125">
        <v>443</v>
      </c>
      <c r="DB131" s="33">
        <f t="shared" si="69"/>
        <v>9</v>
      </c>
      <c r="DC131" s="83" t="str">
        <f t="shared" si="70"/>
        <v>System-Spezialist 3</v>
      </c>
      <c r="DD131" s="125">
        <v>443</v>
      </c>
      <c r="DE131" s="33">
        <f t="shared" si="79"/>
        <v>9</v>
      </c>
      <c r="DF131" s="83" t="str">
        <f t="shared" si="80"/>
        <v>System-Spezialist 3</v>
      </c>
      <c r="DG131" s="20"/>
      <c r="DH131" s="125">
        <v>413</v>
      </c>
      <c r="DI131" s="33">
        <f t="shared" si="67"/>
        <v>8</v>
      </c>
      <c r="DJ131" s="83" t="str">
        <f t="shared" si="68"/>
        <v>Senior System-Controller</v>
      </c>
      <c r="DO131" s="19">
        <f t="shared" si="55"/>
        <v>3203</v>
      </c>
      <c r="DP131" s="153">
        <v>3</v>
      </c>
      <c r="DQ131" s="19">
        <v>0</v>
      </c>
      <c r="DR131" s="19" t="s">
        <v>962</v>
      </c>
    </row>
    <row r="132" spans="1:122" s="19" customFormat="1" x14ac:dyDescent="0.2">
      <c r="A132" s="53">
        <v>0</v>
      </c>
      <c r="B132" s="53"/>
      <c r="C132" s="53">
        <f t="shared" si="50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51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P132" s="19" t="str">
        <f t="shared" si="52"/>
        <v>Hänni Alexander</v>
      </c>
      <c r="CR132" s="19">
        <f t="shared" si="53"/>
        <v>19</v>
      </c>
      <c r="CS132" s="19" t="str">
        <f t="shared" si="54"/>
        <v>D</v>
      </c>
      <c r="CT132" s="154">
        <v>6755</v>
      </c>
      <c r="CU132" s="125">
        <v>423</v>
      </c>
      <c r="CV132" s="33">
        <f t="shared" si="77"/>
        <v>7</v>
      </c>
      <c r="CW132" s="83" t="str">
        <f t="shared" si="78"/>
        <v>IC-Berater / -Techniker 3 / LAN-Supporter</v>
      </c>
      <c r="CX132" s="125">
        <v>423</v>
      </c>
      <c r="CY132" s="33">
        <f t="shared" si="65"/>
        <v>7</v>
      </c>
      <c r="CZ132" s="83" t="str">
        <f t="shared" si="66"/>
        <v>IC-Berater / -Techniker 3 / LAN-Supporter</v>
      </c>
      <c r="DA132" s="125">
        <v>423</v>
      </c>
      <c r="DB132" s="33">
        <f t="shared" si="69"/>
        <v>7</v>
      </c>
      <c r="DC132" s="83" t="str">
        <f t="shared" si="70"/>
        <v>IC-Berater / -Techniker 3 / LAN-Supporter</v>
      </c>
      <c r="DD132" s="125">
        <v>422</v>
      </c>
      <c r="DE132" s="33">
        <f t="shared" si="79"/>
        <v>6</v>
      </c>
      <c r="DF132" s="83" t="str">
        <f t="shared" si="80"/>
        <v>IC-Berater / -Techniker 2 / LAN-Grundstufe</v>
      </c>
      <c r="DG132" s="20"/>
      <c r="DH132" s="125">
        <v>422</v>
      </c>
      <c r="DI132" s="33">
        <f t="shared" si="67"/>
        <v>6</v>
      </c>
      <c r="DJ132" s="83" t="str">
        <f t="shared" si="68"/>
        <v>IC-Berater / -Techniker 2 / LAN-Grundstufe</v>
      </c>
      <c r="DO132" s="19">
        <f t="shared" si="55"/>
        <v>6755</v>
      </c>
      <c r="DP132" s="153">
        <v>6</v>
      </c>
      <c r="DQ132" s="19">
        <v>0</v>
      </c>
      <c r="DR132" s="19" t="s">
        <v>960</v>
      </c>
    </row>
    <row r="133" spans="1:122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1301</v>
      </c>
      <c r="P133" s="15" t="s">
        <v>514</v>
      </c>
      <c r="Q133" s="15">
        <v>129</v>
      </c>
      <c r="R133" s="245" t="s">
        <v>344</v>
      </c>
      <c r="S133" s="27" t="s">
        <v>230</v>
      </c>
      <c r="T133" s="21">
        <v>1965</v>
      </c>
      <c r="U133" s="28" t="s">
        <v>151</v>
      </c>
      <c r="V133" s="21">
        <v>1984</v>
      </c>
      <c r="W133" s="25"/>
      <c r="X133" s="21"/>
      <c r="Y133" s="25"/>
      <c r="Z133" s="21">
        <f>$AD$3-V133</f>
        <v>34</v>
      </c>
      <c r="AA133" s="25" t="s">
        <v>339</v>
      </c>
      <c r="AB133" s="21" t="s">
        <v>121</v>
      </c>
      <c r="AC133" s="21"/>
      <c r="AE133" s="90" t="s">
        <v>425</v>
      </c>
      <c r="AF133" s="82"/>
      <c r="CP133" s="19" t="str">
        <f t="shared" si="52"/>
        <v>Eichenberger Sylvia</v>
      </c>
      <c r="CR133" s="19">
        <f t="shared" si="53"/>
        <v>34</v>
      </c>
      <c r="CS133" s="19" t="str">
        <f t="shared" si="54"/>
        <v>D</v>
      </c>
      <c r="CT133" s="154">
        <v>5626</v>
      </c>
      <c r="CU133" s="125">
        <v>134</v>
      </c>
      <c r="CV133" s="33">
        <f t="shared" si="77"/>
        <v>7</v>
      </c>
      <c r="CW133" s="83" t="str">
        <f t="shared" si="78"/>
        <v>Kaufmännischer Mitarbeiter 4 / Gruppenchef 2</v>
      </c>
      <c r="CX133" s="125">
        <v>134</v>
      </c>
      <c r="CY133" s="33">
        <f t="shared" si="65"/>
        <v>7</v>
      </c>
      <c r="CZ133" s="83" t="str">
        <f t="shared" si="66"/>
        <v>Kaufmännischer Mitarbeiter 4 / Gruppenchef 2</v>
      </c>
      <c r="DA133" s="125">
        <v>134</v>
      </c>
      <c r="DB133" s="33">
        <f t="shared" ref="DB133:DB142" si="81">VLOOKUP($DA133,Funktionsbezeichnungen,3,0)</f>
        <v>7</v>
      </c>
      <c r="DC133" s="83" t="str">
        <f t="shared" ref="DC133:DC142" si="82">VLOOKUP($DA133,Funktionsbezeichnungen,2,0)</f>
        <v>Kaufmännischer Mitarbeiter 4 / Gruppenchef 2</v>
      </c>
      <c r="DD133" s="125">
        <v>134</v>
      </c>
      <c r="DE133" s="33">
        <f t="shared" ref="DE133:DE142" si="83">VLOOKUP($DD133,Funktionsbezeichnungen,3,0)</f>
        <v>7</v>
      </c>
      <c r="DF133" s="83" t="str">
        <f t="shared" ref="DF133:DF142" si="84">VLOOKUP($DD133,Funktionsbezeichnungen,2,0)</f>
        <v>Kaufmännischer Mitarbeiter 4 / Gruppenchef 2</v>
      </c>
      <c r="DG133" s="20"/>
      <c r="DH133" s="125">
        <v>134</v>
      </c>
      <c r="DI133" s="33">
        <f t="shared" ref="DI133:DI142" si="85">VLOOKUP($DH133,Funktionsbezeichnungen,3,0)</f>
        <v>7</v>
      </c>
      <c r="DJ133" s="83" t="str">
        <f t="shared" ref="DJ133:DJ142" si="86">VLOOKUP($DH133,Funktionsbezeichnungen,2,0)</f>
        <v>Kaufmännischer Mitarbeiter 4 / Gruppenchef 2</v>
      </c>
      <c r="DO133" s="19">
        <f t="shared" si="55"/>
        <v>5626</v>
      </c>
      <c r="DP133" s="153">
        <v>6</v>
      </c>
      <c r="DQ133" s="19">
        <v>0</v>
      </c>
      <c r="DR133" s="19" t="s">
        <v>955</v>
      </c>
    </row>
    <row r="134" spans="1:122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358</v>
      </c>
      <c r="P134" s="15" t="s">
        <v>505</v>
      </c>
      <c r="Q134" s="15">
        <v>130</v>
      </c>
      <c r="R134" s="245"/>
      <c r="S134" s="27" t="s">
        <v>396</v>
      </c>
      <c r="T134" s="21">
        <v>1965</v>
      </c>
      <c r="U134" s="28" t="s">
        <v>397</v>
      </c>
      <c r="V134" s="21">
        <v>1985</v>
      </c>
      <c r="W134" s="25"/>
      <c r="X134" s="21"/>
      <c r="Y134" s="25"/>
      <c r="Z134" s="21">
        <f>$AD$3-V134</f>
        <v>33</v>
      </c>
      <c r="AA134" s="25" t="s">
        <v>339</v>
      </c>
      <c r="AB134" s="21" t="s">
        <v>121</v>
      </c>
      <c r="AC134" s="21"/>
      <c r="AE134" s="90" t="s">
        <v>425</v>
      </c>
      <c r="AF134" s="82"/>
      <c r="CP134" s="19" t="str">
        <f t="shared" si="52"/>
        <v>Ehret-Kreutz Elke</v>
      </c>
      <c r="CR134" s="19">
        <f t="shared" si="53"/>
        <v>33</v>
      </c>
      <c r="CS134" s="19" t="str">
        <f t="shared" si="54"/>
        <v>D</v>
      </c>
      <c r="CT134" s="154">
        <v>5633</v>
      </c>
      <c r="CU134" s="125">
        <v>134</v>
      </c>
      <c r="CV134" s="33">
        <f t="shared" si="77"/>
        <v>7</v>
      </c>
      <c r="CW134" s="83" t="str">
        <f t="shared" si="78"/>
        <v>Kaufmännischer Mitarbeiter 4 / Gruppenchef 2</v>
      </c>
      <c r="CX134" s="125">
        <v>134</v>
      </c>
      <c r="CY134" s="33">
        <f>VLOOKUP($CX134,Funktionsbezeichnungen,3,0)</f>
        <v>7</v>
      </c>
      <c r="CZ134" s="83" t="str">
        <f>VLOOKUP($CX134,Funktionsbezeichnungen,2,0)</f>
        <v>Kaufmännischer Mitarbeiter 4 / Gruppenchef 2</v>
      </c>
      <c r="DA134" s="125">
        <v>134</v>
      </c>
      <c r="DB134" s="33">
        <f>VLOOKUP($DA134,Funktionsbezeichnungen,3,0)</f>
        <v>7</v>
      </c>
      <c r="DC134" s="83" t="str">
        <f>VLOOKUP($DA134,Funktionsbezeichnungen,2,0)</f>
        <v>Kaufmännischer Mitarbeiter 4 / Gruppenchef 2</v>
      </c>
      <c r="DD134" s="125">
        <v>134</v>
      </c>
      <c r="DE134" s="33">
        <f>VLOOKUP($DD134,Funktionsbezeichnungen,3,0)</f>
        <v>7</v>
      </c>
      <c r="DF134" s="83" t="str">
        <f>VLOOKUP($DD134,Funktionsbezeichnungen,2,0)</f>
        <v>Kaufmännischer Mitarbeiter 4 / Gruppenchef 2</v>
      </c>
      <c r="DG134" s="20"/>
      <c r="DH134" s="125">
        <v>134</v>
      </c>
      <c r="DI134" s="33">
        <f>VLOOKUP($DH134,Funktionsbezeichnungen,3,0)</f>
        <v>7</v>
      </c>
      <c r="DJ134" s="83" t="str">
        <f>VLOOKUP($DH134,Funktionsbezeichnungen,2,0)</f>
        <v>Kaufmännischer Mitarbeiter 4 / Gruppenchef 2</v>
      </c>
      <c r="DO134" s="19">
        <f t="shared" si="55"/>
        <v>5633</v>
      </c>
      <c r="DP134" s="153">
        <v>6</v>
      </c>
      <c r="DQ134" s="19">
        <v>0</v>
      </c>
      <c r="DR134" s="19" t="s">
        <v>955</v>
      </c>
    </row>
    <row r="135" spans="1:122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P135" s="19" t="str">
        <f t="shared" si="52"/>
        <v>Gerber Beatrice</v>
      </c>
      <c r="CR135" s="19">
        <f t="shared" si="53"/>
        <v>32</v>
      </c>
      <c r="CS135" s="19" t="str">
        <f t="shared" si="54"/>
        <v>D</v>
      </c>
      <c r="CT135" s="154">
        <v>4289</v>
      </c>
      <c r="CU135" s="125">
        <v>141</v>
      </c>
      <c r="CV135" s="33">
        <f t="shared" si="77"/>
        <v>8</v>
      </c>
      <c r="CW135" s="83" t="str">
        <f t="shared" si="78"/>
        <v>Kaufmännischer Fachspezialist 1</v>
      </c>
      <c r="CX135" s="125">
        <v>141</v>
      </c>
      <c r="CY135" s="33">
        <f t="shared" si="65"/>
        <v>8</v>
      </c>
      <c r="CZ135" s="83" t="str">
        <f t="shared" si="66"/>
        <v>Kaufmännischer Fachspezialist 1</v>
      </c>
      <c r="DA135" s="125">
        <v>141</v>
      </c>
      <c r="DB135" s="33">
        <f t="shared" si="81"/>
        <v>8</v>
      </c>
      <c r="DC135" s="83" t="str">
        <f t="shared" si="82"/>
        <v>Kaufmännischer Fachspezialist 1</v>
      </c>
      <c r="DD135" s="125">
        <v>141</v>
      </c>
      <c r="DE135" s="33">
        <f t="shared" si="83"/>
        <v>8</v>
      </c>
      <c r="DF135" s="83" t="str">
        <f t="shared" si="84"/>
        <v>Kaufmännischer Fachspezialist 1</v>
      </c>
      <c r="DG135" s="20"/>
      <c r="DH135" s="125">
        <v>141</v>
      </c>
      <c r="DI135" s="33">
        <f t="shared" si="85"/>
        <v>8</v>
      </c>
      <c r="DJ135" s="83" t="str">
        <f t="shared" si="86"/>
        <v>Kaufmännischer Fachspezialist 1</v>
      </c>
      <c r="DO135" s="19">
        <f t="shared" si="55"/>
        <v>4289</v>
      </c>
      <c r="DP135" s="153">
        <v>6</v>
      </c>
      <c r="DQ135" s="19">
        <v>0</v>
      </c>
      <c r="DR135" s="19" t="s">
        <v>956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1303</v>
      </c>
      <c r="P136" s="15" t="s">
        <v>515</v>
      </c>
      <c r="Q136" s="15">
        <v>132</v>
      </c>
      <c r="R136" s="245"/>
      <c r="S136" s="27" t="s">
        <v>163</v>
      </c>
      <c r="T136" s="21">
        <v>1956</v>
      </c>
      <c r="U136" s="28"/>
      <c r="V136" s="21">
        <v>1989</v>
      </c>
      <c r="W136" s="25"/>
      <c r="X136" s="21"/>
      <c r="Y136" s="25"/>
      <c r="Z136" s="21">
        <f>$AD$3-V136</f>
        <v>29</v>
      </c>
      <c r="AA136" s="25" t="s">
        <v>339</v>
      </c>
      <c r="AB136" s="21" t="s">
        <v>142</v>
      </c>
      <c r="AC136" s="21"/>
      <c r="AE136" s="90" t="s">
        <v>425</v>
      </c>
      <c r="AF136" s="82"/>
      <c r="CP136" s="19" t="str">
        <f>+S136</f>
        <v>Körkel Agnes</v>
      </c>
      <c r="CR136" s="19">
        <f>+Z136</f>
        <v>29</v>
      </c>
      <c r="CS136" s="19" t="str">
        <f>+AB136</f>
        <v>E</v>
      </c>
      <c r="CT136" s="154">
        <v>5605</v>
      </c>
      <c r="CU136" s="125">
        <v>132</v>
      </c>
      <c r="CV136" s="33">
        <f>VLOOKUP($CU136,Funktionsbezeichnungen,3,0)</f>
        <v>5</v>
      </c>
      <c r="CW136" s="83" t="str">
        <f>VLOOKUP($CU136,Funktionsbezeichnungen,2,0)</f>
        <v>Kaufmännischer Mitarbeiter 2</v>
      </c>
      <c r="CX136" s="125">
        <v>132</v>
      </c>
      <c r="CY136" s="33">
        <f>VLOOKUP($CX136,Funktionsbezeichnungen,3,0)</f>
        <v>5</v>
      </c>
      <c r="CZ136" s="83" t="str">
        <f>VLOOKUP($CX136,Funktionsbezeichnungen,2,0)</f>
        <v>Kaufmännischer Mitarbeiter 2</v>
      </c>
      <c r="DA136" s="125">
        <v>132</v>
      </c>
      <c r="DB136" s="33">
        <f>VLOOKUP($DA136,Funktionsbezeichnungen,3,0)</f>
        <v>5</v>
      </c>
      <c r="DC136" s="83" t="str">
        <f>VLOOKUP($DA136,Funktionsbezeichnungen,2,0)</f>
        <v>Kaufmännischer Mitarbeiter 2</v>
      </c>
      <c r="DD136" s="125">
        <v>132</v>
      </c>
      <c r="DE136" s="33">
        <f>VLOOKUP($DD136,Funktionsbezeichnungen,3,0)</f>
        <v>5</v>
      </c>
      <c r="DF136" s="83" t="str">
        <f>VLOOKUP($DD136,Funktionsbezeichnungen,2,0)</f>
        <v>Kaufmännischer Mitarbeiter 2</v>
      </c>
      <c r="DG136" s="20"/>
      <c r="DH136" s="125">
        <v>132</v>
      </c>
      <c r="DI136" s="33">
        <f>VLOOKUP($DH136,Funktionsbezeichnungen,3,0)</f>
        <v>5</v>
      </c>
      <c r="DJ136" s="83" t="str">
        <f>VLOOKUP($DH136,Funktionsbezeichnungen,2,0)</f>
        <v>Kaufmännischer Mitarbeiter 2</v>
      </c>
      <c r="DO136" s="19">
        <f>+CT136</f>
        <v>5605</v>
      </c>
      <c r="DP136" s="153">
        <v>7</v>
      </c>
      <c r="DQ136" s="19">
        <v>0</v>
      </c>
      <c r="DR136" s="19" t="s">
        <v>955</v>
      </c>
    </row>
    <row r="137" spans="1:122" s="19" customFormat="1" x14ac:dyDescent="0.2">
      <c r="A137" s="53">
        <v>0</v>
      </c>
      <c r="B137" s="53">
        <v>1</v>
      </c>
      <c r="C137" s="53">
        <f t="shared" ref="C137:C153" si="87"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357</v>
      </c>
      <c r="P137" s="15" t="s">
        <v>1278</v>
      </c>
      <c r="Q137" s="15">
        <v>133</v>
      </c>
      <c r="R137" s="245"/>
      <c r="S137" s="27" t="s">
        <v>1277</v>
      </c>
      <c r="T137" s="21">
        <v>1964</v>
      </c>
      <c r="U137" s="28" t="s">
        <v>151</v>
      </c>
      <c r="V137" s="21">
        <v>1983</v>
      </c>
      <c r="W137" s="28"/>
      <c r="X137" s="21"/>
      <c r="Y137" s="25"/>
      <c r="Z137" s="21">
        <f t="shared" si="51"/>
        <v>35</v>
      </c>
      <c r="AA137" s="25" t="s">
        <v>414</v>
      </c>
      <c r="AB137" s="21" t="s">
        <v>142</v>
      </c>
      <c r="AC137" s="21"/>
      <c r="AE137" s="90" t="s">
        <v>428</v>
      </c>
      <c r="AF137" s="82"/>
      <c r="CP137" s="192" t="str">
        <f t="shared" si="52"/>
        <v>Halbeisen Gisela</v>
      </c>
      <c r="CQ137" s="192"/>
      <c r="CR137" s="192">
        <f t="shared" si="53"/>
        <v>35</v>
      </c>
      <c r="CS137" s="192" t="str">
        <f t="shared" si="54"/>
        <v>E</v>
      </c>
      <c r="CT137" s="222">
        <v>7710</v>
      </c>
      <c r="CU137" s="125">
        <v>112</v>
      </c>
      <c r="CV137" s="33">
        <f t="shared" si="77"/>
        <v>5</v>
      </c>
      <c r="CW137" s="83" t="str">
        <f t="shared" si="78"/>
        <v>Réceptionist / Telefonist / Service-Disponent 2</v>
      </c>
      <c r="CX137" s="125">
        <v>112</v>
      </c>
      <c r="CY137" s="33">
        <f t="shared" ref="CY137:CY142" si="88">VLOOKUP($CX137,Funktionsbezeichnungen,3,0)</f>
        <v>5</v>
      </c>
      <c r="CZ137" s="83" t="str">
        <f t="shared" ref="CZ137:CZ142" si="89">VLOOKUP($CX137,Funktionsbezeichnungen,2,0)</f>
        <v>Réceptionist / Telefonist / Service-Disponent 2</v>
      </c>
      <c r="DA137" s="125">
        <v>112</v>
      </c>
      <c r="DB137" s="33">
        <f t="shared" si="81"/>
        <v>5</v>
      </c>
      <c r="DC137" s="83" t="str">
        <f t="shared" si="82"/>
        <v>Réceptionist / Telefonist / Service-Disponent 2</v>
      </c>
      <c r="DD137" s="125">
        <v>112</v>
      </c>
      <c r="DE137" s="33">
        <f t="shared" si="83"/>
        <v>5</v>
      </c>
      <c r="DF137" s="83" t="str">
        <f t="shared" si="84"/>
        <v>Réceptionist / Telefonist / Service-Disponent 2</v>
      </c>
      <c r="DG137" s="20"/>
      <c r="DH137" s="125">
        <v>112</v>
      </c>
      <c r="DI137" s="33">
        <f t="shared" si="85"/>
        <v>5</v>
      </c>
      <c r="DJ137" s="83" t="str">
        <f t="shared" si="86"/>
        <v>Réceptionist / Telefonist / Service-Disponent 2</v>
      </c>
      <c r="DO137" s="19">
        <f t="shared" si="55"/>
        <v>7710</v>
      </c>
      <c r="DP137" s="153">
        <v>6</v>
      </c>
      <c r="DQ137" s="19">
        <v>0</v>
      </c>
      <c r="DR137" s="19" t="s">
        <v>953</v>
      </c>
    </row>
    <row r="138" spans="1:122" s="19" customFormat="1" x14ac:dyDescent="0.2">
      <c r="A138" s="53">
        <v>0</v>
      </c>
      <c r="B138" s="53">
        <v>1</v>
      </c>
      <c r="C138" s="53">
        <f t="shared" ref="C138:C139" si="90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884</v>
      </c>
      <c r="Q138" s="15">
        <v>134</v>
      </c>
      <c r="R138" s="245"/>
      <c r="S138" s="27" t="s">
        <v>883</v>
      </c>
      <c r="T138" s="21">
        <v>1970</v>
      </c>
      <c r="U138" s="28" t="s">
        <v>264</v>
      </c>
      <c r="V138" s="21">
        <v>1987</v>
      </c>
      <c r="W138" s="25"/>
      <c r="X138" s="21"/>
      <c r="Y138" s="25"/>
      <c r="Z138" s="21">
        <f t="shared" ref="Z138" si="91">$AD$3-V138</f>
        <v>31</v>
      </c>
      <c r="AA138" s="25" t="s">
        <v>414</v>
      </c>
      <c r="AB138" s="21" t="s">
        <v>142</v>
      </c>
      <c r="AC138" s="21"/>
      <c r="AE138" s="90" t="s">
        <v>428</v>
      </c>
      <c r="AF138" s="82"/>
      <c r="CP138" s="19" t="str">
        <f t="shared" ref="CP138:CP139" si="92">+S138</f>
        <v>Wirtz Christine</v>
      </c>
      <c r="CR138" s="19">
        <f t="shared" ref="CR138" si="93">+Z138</f>
        <v>31</v>
      </c>
      <c r="CS138" s="19" t="str">
        <f t="shared" ref="CS138" si="94">+AB138</f>
        <v>E</v>
      </c>
      <c r="CT138" s="154">
        <v>5627</v>
      </c>
      <c r="CU138" s="125">
        <v>112</v>
      </c>
      <c r="CV138" s="33">
        <f t="shared" si="77"/>
        <v>5</v>
      </c>
      <c r="CW138" s="83" t="str">
        <f t="shared" si="78"/>
        <v>Réceptionist / Telefonist / Service-Disponent 2</v>
      </c>
      <c r="CX138" s="125">
        <v>112</v>
      </c>
      <c r="CY138" s="33">
        <f t="shared" si="88"/>
        <v>5</v>
      </c>
      <c r="CZ138" s="83" t="str">
        <f t="shared" si="89"/>
        <v>Réceptionist / Telefonist / Service-Disponent 2</v>
      </c>
      <c r="DA138" s="125">
        <v>112</v>
      </c>
      <c r="DB138" s="33">
        <f t="shared" si="81"/>
        <v>5</v>
      </c>
      <c r="DC138" s="83" t="str">
        <f t="shared" si="82"/>
        <v>Réceptionist / Telefonist / Service-Disponent 2</v>
      </c>
      <c r="DD138" s="125">
        <v>112</v>
      </c>
      <c r="DE138" s="33">
        <f t="shared" si="83"/>
        <v>5</v>
      </c>
      <c r="DF138" s="83" t="str">
        <f t="shared" si="84"/>
        <v>Réceptionist / Telefonist / Service-Disponent 2</v>
      </c>
      <c r="DG138" s="20"/>
      <c r="DH138" s="125">
        <v>112</v>
      </c>
      <c r="DI138" s="33">
        <f t="shared" si="85"/>
        <v>5</v>
      </c>
      <c r="DJ138" s="83" t="str">
        <f t="shared" si="86"/>
        <v>Réceptionist / Telefonist / Service-Disponent 2</v>
      </c>
      <c r="DO138" s="19">
        <f t="shared" ref="DO138:DO139" si="95">+CT138</f>
        <v>5627</v>
      </c>
      <c r="DP138" s="153">
        <v>6</v>
      </c>
      <c r="DQ138" s="19">
        <v>0</v>
      </c>
      <c r="DR138" s="19" t="s">
        <v>953</v>
      </c>
    </row>
    <row r="139" spans="1:122" s="19" customFormat="1" x14ac:dyDescent="0.2">
      <c r="A139" s="53">
        <v>0</v>
      </c>
      <c r="B139" s="53">
        <v>1</v>
      </c>
      <c r="C139" s="53">
        <f t="shared" si="90"/>
        <v>0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361</v>
      </c>
      <c r="P139" s="15" t="s">
        <v>1237</v>
      </c>
      <c r="Q139" s="15">
        <v>135</v>
      </c>
      <c r="R139" s="245"/>
      <c r="S139" s="27" t="s">
        <v>1238</v>
      </c>
      <c r="T139" s="21">
        <v>1971</v>
      </c>
      <c r="U139" s="28" t="s">
        <v>1239</v>
      </c>
      <c r="V139" s="21">
        <v>1995</v>
      </c>
      <c r="W139" s="25" t="s">
        <v>1240</v>
      </c>
      <c r="X139" s="162">
        <v>2012</v>
      </c>
      <c r="Y139" s="25"/>
      <c r="Z139" s="162">
        <f>$AD$3-X139</f>
        <v>6</v>
      </c>
      <c r="AA139" s="25" t="s">
        <v>339</v>
      </c>
      <c r="AB139" s="21" t="s">
        <v>142</v>
      </c>
      <c r="AC139" s="21"/>
      <c r="AE139" s="90" t="s">
        <v>425</v>
      </c>
      <c r="AF139" s="82"/>
      <c r="CP139" s="192" t="str">
        <f t="shared" si="92"/>
        <v>Lazar Sonja</v>
      </c>
      <c r="CQ139" s="192"/>
      <c r="CR139" s="19">
        <f>+Z139</f>
        <v>6</v>
      </c>
      <c r="CS139" s="19" t="str">
        <f>+AB139</f>
        <v>E</v>
      </c>
      <c r="CT139" s="222">
        <v>6767</v>
      </c>
      <c r="CU139" s="125">
        <v>132</v>
      </c>
      <c r="CV139" s="33">
        <f t="shared" si="77"/>
        <v>5</v>
      </c>
      <c r="CW139" s="83" t="str">
        <f t="shared" si="78"/>
        <v>Kaufmännischer Mitarbeiter 2</v>
      </c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125"/>
      <c r="DI139" s="33"/>
      <c r="DJ139" s="83"/>
      <c r="DO139" s="19">
        <f t="shared" si="95"/>
        <v>6767</v>
      </c>
      <c r="DP139" s="153">
        <v>6</v>
      </c>
      <c r="DQ139" s="19">
        <v>0</v>
      </c>
      <c r="DR139" s="19" t="s">
        <v>955</v>
      </c>
    </row>
    <row r="140" spans="1:122" s="19" customFormat="1" x14ac:dyDescent="0.2">
      <c r="A140" s="53">
        <v>0</v>
      </c>
      <c r="B140" s="53">
        <v>1</v>
      </c>
      <c r="C140" s="53">
        <f t="shared" si="87"/>
        <v>1</v>
      </c>
      <c r="D140" s="55"/>
      <c r="E140" s="55"/>
      <c r="F140" s="55"/>
      <c r="G140" s="53"/>
      <c r="H140" s="53"/>
      <c r="I140" s="55"/>
      <c r="J140" s="53"/>
      <c r="K140" s="55"/>
      <c r="L140" s="55"/>
      <c r="M140" s="55">
        <v>1</v>
      </c>
      <c r="N140" s="59"/>
      <c r="O140" s="19" t="s">
        <v>361</v>
      </c>
      <c r="P140" s="15" t="s">
        <v>521</v>
      </c>
      <c r="Q140" s="15">
        <v>136</v>
      </c>
      <c r="R140" s="245" t="s">
        <v>345</v>
      </c>
      <c r="S140" s="27" t="s">
        <v>170</v>
      </c>
      <c r="T140" s="21">
        <v>1961</v>
      </c>
      <c r="U140" s="28" t="s">
        <v>169</v>
      </c>
      <c r="V140" s="21">
        <v>1980</v>
      </c>
      <c r="W140" s="25"/>
      <c r="X140" s="21"/>
      <c r="Y140" s="25"/>
      <c r="Z140" s="21">
        <f>$AD$3-V140</f>
        <v>38</v>
      </c>
      <c r="AA140" s="25" t="s">
        <v>169</v>
      </c>
      <c r="AB140" s="21" t="s">
        <v>142</v>
      </c>
      <c r="AC140" s="21"/>
      <c r="AE140" s="90" t="s">
        <v>429</v>
      </c>
      <c r="AF140" s="82"/>
      <c r="CP140" s="19" t="str">
        <f t="shared" si="52"/>
        <v>Eilers Brigitte</v>
      </c>
      <c r="CR140" s="19">
        <f>+Z140</f>
        <v>38</v>
      </c>
      <c r="CS140" s="19" t="str">
        <f>+AB140</f>
        <v>E</v>
      </c>
      <c r="CT140" s="154">
        <v>6740</v>
      </c>
      <c r="CU140" s="125">
        <v>133</v>
      </c>
      <c r="CV140" s="33">
        <f t="shared" si="77"/>
        <v>6</v>
      </c>
      <c r="CW140" s="83" t="str">
        <f t="shared" si="78"/>
        <v>Kaufmännischer Mitarbeiter 3 / Gruppenchef 1</v>
      </c>
      <c r="CX140" s="125">
        <v>133</v>
      </c>
      <c r="CY140" s="33">
        <f t="shared" si="88"/>
        <v>6</v>
      </c>
      <c r="CZ140" s="83" t="str">
        <f t="shared" si="89"/>
        <v>Kaufmännischer Mitarbeiter 3 / Gruppenchef 1</v>
      </c>
      <c r="DA140" s="125">
        <v>133</v>
      </c>
      <c r="DB140" s="33">
        <f t="shared" si="81"/>
        <v>6</v>
      </c>
      <c r="DC140" s="83" t="str">
        <f t="shared" si="82"/>
        <v>Kaufmännischer Mitarbeiter 3 / Gruppenchef 1</v>
      </c>
      <c r="DD140" s="125">
        <v>133</v>
      </c>
      <c r="DE140" s="33">
        <f t="shared" si="83"/>
        <v>6</v>
      </c>
      <c r="DF140" s="83" t="str">
        <f t="shared" si="84"/>
        <v>Kaufmännischer Mitarbeiter 3 / Gruppenchef 1</v>
      </c>
      <c r="DG140" s="20"/>
      <c r="DH140" s="125">
        <v>133</v>
      </c>
      <c r="DI140" s="33">
        <f t="shared" si="85"/>
        <v>6</v>
      </c>
      <c r="DJ140" s="83" t="str">
        <f t="shared" si="86"/>
        <v>Kaufmännischer Mitarbeiter 3 / Gruppenchef 1</v>
      </c>
      <c r="DO140" s="19">
        <f t="shared" si="55"/>
        <v>6740</v>
      </c>
      <c r="DP140" s="153">
        <v>6</v>
      </c>
      <c r="DQ140" s="19">
        <v>0</v>
      </c>
      <c r="DR140" s="185" t="s">
        <v>977</v>
      </c>
    </row>
    <row r="141" spans="1:122" s="19" customFormat="1" x14ac:dyDescent="0.2">
      <c r="A141" s="53">
        <v>0</v>
      </c>
      <c r="B141" s="53">
        <v>1</v>
      </c>
      <c r="C141" s="53">
        <f t="shared" si="87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519</v>
      </c>
      <c r="Q141" s="15">
        <v>137</v>
      </c>
      <c r="R141" s="245"/>
      <c r="S141" s="27" t="s">
        <v>911</v>
      </c>
      <c r="T141" s="21">
        <v>1969</v>
      </c>
      <c r="U141" s="28" t="s">
        <v>245</v>
      </c>
      <c r="V141" s="21">
        <v>1988</v>
      </c>
      <c r="W141" s="25"/>
      <c r="X141" s="21"/>
      <c r="Y141" s="25"/>
      <c r="Z141" s="21">
        <f>$AD$3-V141</f>
        <v>30</v>
      </c>
      <c r="AA141" s="25" t="s">
        <v>169</v>
      </c>
      <c r="AB141" s="21" t="s">
        <v>142</v>
      </c>
      <c r="AC141" s="21"/>
      <c r="AE141" s="90" t="s">
        <v>429</v>
      </c>
      <c r="AF141" s="82"/>
      <c r="CP141" s="19" t="str">
        <f t="shared" ref="CP141:CP153" si="96">+S141</f>
        <v>Barth Sandra</v>
      </c>
      <c r="CR141" s="19">
        <f>+Z141</f>
        <v>30</v>
      </c>
      <c r="CS141" s="19" t="str">
        <f>+AB141</f>
        <v>E</v>
      </c>
      <c r="CT141" s="154">
        <v>7701</v>
      </c>
      <c r="CU141" s="125">
        <v>132</v>
      </c>
      <c r="CV141" s="33">
        <f t="shared" si="77"/>
        <v>5</v>
      </c>
      <c r="CW141" s="83" t="str">
        <f t="shared" si="78"/>
        <v>Kaufmännischer Mitarbeiter 2</v>
      </c>
      <c r="CX141" s="125">
        <v>132</v>
      </c>
      <c r="CY141" s="33">
        <f t="shared" si="88"/>
        <v>5</v>
      </c>
      <c r="CZ141" s="83" t="str">
        <f t="shared" si="89"/>
        <v>Kaufmännischer Mitarbeiter 2</v>
      </c>
      <c r="DA141" s="125">
        <v>132</v>
      </c>
      <c r="DB141" s="33">
        <f t="shared" si="81"/>
        <v>5</v>
      </c>
      <c r="DC141" s="83" t="str">
        <f t="shared" si="82"/>
        <v>Kaufmännischer Mitarbeiter 2</v>
      </c>
      <c r="DD141" s="125">
        <v>132</v>
      </c>
      <c r="DE141" s="33">
        <f t="shared" si="83"/>
        <v>5</v>
      </c>
      <c r="DF141" s="83" t="str">
        <f t="shared" si="84"/>
        <v>Kaufmännischer Mitarbeiter 2</v>
      </c>
      <c r="DG141" s="20"/>
      <c r="DH141" s="125">
        <v>132</v>
      </c>
      <c r="DI141" s="33">
        <f t="shared" si="85"/>
        <v>5</v>
      </c>
      <c r="DJ141" s="83" t="str">
        <f t="shared" si="86"/>
        <v>Kaufmännischer Mitarbeiter 2</v>
      </c>
      <c r="DO141" s="19">
        <f t="shared" ref="DO141:DO142" si="97">+CT141</f>
        <v>7701</v>
      </c>
      <c r="DP141" s="153">
        <v>7</v>
      </c>
      <c r="DQ141" s="19">
        <v>0</v>
      </c>
      <c r="DR141" s="185" t="s">
        <v>977</v>
      </c>
    </row>
    <row r="142" spans="1:122" s="19" customFormat="1" x14ac:dyDescent="0.2">
      <c r="A142" s="53">
        <v>0</v>
      </c>
      <c r="B142" s="53"/>
      <c r="C142" s="53">
        <f t="shared" si="87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359</v>
      </c>
      <c r="P142" s="15" t="s">
        <v>522</v>
      </c>
      <c r="Q142" s="15">
        <v>138</v>
      </c>
      <c r="R142" s="245"/>
      <c r="S142" s="27" t="s">
        <v>171</v>
      </c>
      <c r="T142" s="21">
        <v>1960</v>
      </c>
      <c r="U142" s="28"/>
      <c r="V142" s="21">
        <v>1984</v>
      </c>
      <c r="W142" s="25"/>
      <c r="X142" s="21"/>
      <c r="Y142" s="25"/>
      <c r="Z142" s="21">
        <f>$AD$3-V142</f>
        <v>34</v>
      </c>
      <c r="AA142" s="25" t="s">
        <v>172</v>
      </c>
      <c r="AB142" s="21" t="s">
        <v>147</v>
      </c>
      <c r="AC142" s="21"/>
      <c r="AE142" s="90" t="s">
        <v>430</v>
      </c>
      <c r="AF142" s="82"/>
      <c r="CP142" s="19" t="str">
        <f t="shared" si="96"/>
        <v>Schurrer Gabriel</v>
      </c>
      <c r="CR142" s="19">
        <f>+Z142</f>
        <v>34</v>
      </c>
      <c r="CS142" s="19" t="str">
        <f>+AB142</f>
        <v>F</v>
      </c>
      <c r="CT142" s="154">
        <v>7654</v>
      </c>
      <c r="CU142" s="125">
        <v>614</v>
      </c>
      <c r="CV142" s="33">
        <f t="shared" si="77"/>
        <v>4</v>
      </c>
      <c r="CW142" s="83" t="str">
        <f t="shared" si="78"/>
        <v>Laborassistenz 2</v>
      </c>
      <c r="CX142" s="125">
        <v>614</v>
      </c>
      <c r="CY142" s="33">
        <f t="shared" si="88"/>
        <v>4</v>
      </c>
      <c r="CZ142" s="83" t="str">
        <f t="shared" si="89"/>
        <v>Laborassistenz 2</v>
      </c>
      <c r="DA142" s="125">
        <v>614</v>
      </c>
      <c r="DB142" s="33">
        <f t="shared" si="81"/>
        <v>4</v>
      </c>
      <c r="DC142" s="83" t="str">
        <f t="shared" si="82"/>
        <v>Laborassistenz 2</v>
      </c>
      <c r="DD142" s="125">
        <v>614</v>
      </c>
      <c r="DE142" s="33">
        <f t="shared" si="83"/>
        <v>4</v>
      </c>
      <c r="DF142" s="83" t="str">
        <f t="shared" si="84"/>
        <v>Laborassistenz 2</v>
      </c>
      <c r="DG142" s="20"/>
      <c r="DH142" s="125">
        <v>614</v>
      </c>
      <c r="DI142" s="33">
        <f t="shared" si="85"/>
        <v>4</v>
      </c>
      <c r="DJ142" s="83" t="str">
        <f t="shared" si="86"/>
        <v>Laborassistenz 2</v>
      </c>
      <c r="DO142" s="19">
        <f t="shared" si="97"/>
        <v>7654</v>
      </c>
      <c r="DP142" s="153">
        <v>7</v>
      </c>
      <c r="DQ142" s="19">
        <v>0</v>
      </c>
      <c r="DR142" s="19" t="s">
        <v>963</v>
      </c>
    </row>
    <row r="143" spans="1:122" x14ac:dyDescent="0.25">
      <c r="A143" s="53">
        <v>0</v>
      </c>
      <c r="B143" s="53"/>
      <c r="C143" s="53">
        <f t="shared" si="87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1301</v>
      </c>
      <c r="P143" s="15" t="s">
        <v>1087</v>
      </c>
      <c r="Q143" s="15">
        <v>139</v>
      </c>
      <c r="R143" s="245" t="s">
        <v>365</v>
      </c>
      <c r="S143" s="27" t="s">
        <v>1088</v>
      </c>
      <c r="T143" s="21">
        <v>1997</v>
      </c>
      <c r="U143" s="28" t="s">
        <v>628</v>
      </c>
      <c r="V143" s="21"/>
      <c r="W143" s="25"/>
      <c r="X143" s="21"/>
      <c r="Y143" s="25" t="s">
        <v>173</v>
      </c>
      <c r="Z143" s="21"/>
      <c r="AA143" s="25" t="s">
        <v>1268</v>
      </c>
      <c r="AB143" s="21" t="s">
        <v>175</v>
      </c>
      <c r="AC143" s="21"/>
      <c r="AD143" s="19"/>
      <c r="AE143" s="90" t="s">
        <v>381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 t="str">
        <f t="shared" si="96"/>
        <v>Berger Noah</v>
      </c>
      <c r="CQ143" s="19"/>
      <c r="CT143" s="154">
        <v>9740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</row>
    <row r="144" spans="1:122" s="19" customFormat="1" x14ac:dyDescent="0.2">
      <c r="A144" s="53">
        <v>0</v>
      </c>
      <c r="B144" s="53"/>
      <c r="C144" s="53">
        <f t="shared" si="87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1091</v>
      </c>
      <c r="Q144" s="15">
        <v>140</v>
      </c>
      <c r="R144" s="42"/>
      <c r="S144" s="27" t="s">
        <v>1089</v>
      </c>
      <c r="T144" s="21">
        <v>1998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E144" s="90" t="s">
        <v>381</v>
      </c>
      <c r="AF144" s="82"/>
      <c r="CP144" s="19" t="str">
        <f t="shared" si="96"/>
        <v>Pertoldi Noeh</v>
      </c>
      <c r="CT144" s="154">
        <v>9742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 t="shared" ref="DO144:DO153" si="98">+CT144</f>
        <v>9742</v>
      </c>
      <c r="DP144" s="153">
        <v>8</v>
      </c>
      <c r="DQ144" s="19">
        <v>0</v>
      </c>
      <c r="DR144" s="185" t="s">
        <v>976</v>
      </c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1092</v>
      </c>
      <c r="Q145" s="15">
        <v>141</v>
      </c>
      <c r="R145" s="42"/>
      <c r="S145" s="27" t="s">
        <v>1090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P145" s="19" t="str">
        <f t="shared" si="96"/>
        <v>Thahiri Florian</v>
      </c>
      <c r="CT145" s="154">
        <v>9740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>+CT145</f>
        <v>9740</v>
      </c>
      <c r="DP145" s="153">
        <v>8</v>
      </c>
      <c r="DQ145" s="19">
        <v>0</v>
      </c>
      <c r="DR145" s="185" t="s">
        <v>976</v>
      </c>
    </row>
    <row r="146" spans="1:141" s="19" customFormat="1" x14ac:dyDescent="0.2">
      <c r="A146" s="53">
        <v>0</v>
      </c>
      <c r="B146" s="53"/>
      <c r="C146" s="53">
        <f t="shared" si="87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358</v>
      </c>
      <c r="P146" s="15" t="s">
        <v>1162</v>
      </c>
      <c r="Q146" s="15">
        <v>142</v>
      </c>
      <c r="R146" s="42"/>
      <c r="S146" s="27" t="s">
        <v>1160</v>
      </c>
      <c r="T146" s="21">
        <v>1999</v>
      </c>
      <c r="U146" s="28" t="s">
        <v>628</v>
      </c>
      <c r="V146" s="21"/>
      <c r="W146" s="25"/>
      <c r="X146" s="21"/>
      <c r="Y146" s="25" t="s">
        <v>176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P146" s="19" t="str">
        <f t="shared" si="96"/>
        <v>Hirsbrunner Nico</v>
      </c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98"/>
        <v>9740</v>
      </c>
      <c r="DP146" s="153">
        <v>8</v>
      </c>
      <c r="DQ146" s="19">
        <v>0</v>
      </c>
      <c r="DR146" s="185" t="s">
        <v>976</v>
      </c>
    </row>
    <row r="147" spans="1:141" s="19" customFormat="1" x14ac:dyDescent="0.2">
      <c r="A147" s="53">
        <v>0</v>
      </c>
      <c r="B147" s="53"/>
      <c r="C147" s="53">
        <f t="shared" si="87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1161</v>
      </c>
      <c r="Q147" s="15">
        <v>143</v>
      </c>
      <c r="R147" s="42"/>
      <c r="S147" s="27" t="s">
        <v>1159</v>
      </c>
      <c r="T147" s="21">
        <v>1998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96"/>
        <v>Christ Florian</v>
      </c>
      <c r="CT147" s="154">
        <v>9739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98"/>
        <v>9739</v>
      </c>
      <c r="DP147" s="153">
        <v>8</v>
      </c>
      <c r="DQ147" s="19">
        <v>0</v>
      </c>
      <c r="DR147" s="185" t="s">
        <v>976</v>
      </c>
      <c r="EK147"/>
    </row>
    <row r="148" spans="1:141" s="19" customFormat="1" x14ac:dyDescent="0.2">
      <c r="A148" s="53">
        <v>0</v>
      </c>
      <c r="B148" s="53"/>
      <c r="C148" s="53">
        <f t="shared" si="87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1163</v>
      </c>
      <c r="Q148" s="15">
        <v>144</v>
      </c>
      <c r="R148" s="42"/>
      <c r="S148" s="27" t="s">
        <v>1164</v>
      </c>
      <c r="T148" s="21">
        <v>1997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96"/>
        <v>Sivasundaram Aschveni</v>
      </c>
      <c r="CT148" s="154">
        <v>9751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>+CT148</f>
        <v>9751</v>
      </c>
      <c r="DP148" s="153">
        <v>8</v>
      </c>
      <c r="DQ148" s="19">
        <v>0</v>
      </c>
      <c r="DR148" s="185" t="s">
        <v>976</v>
      </c>
      <c r="EK148"/>
    </row>
    <row r="149" spans="1:141" s="19" customFormat="1" x14ac:dyDescent="0.2">
      <c r="A149" s="53">
        <v>0</v>
      </c>
      <c r="B149" s="53"/>
      <c r="C149" s="53">
        <f t="shared" si="87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358</v>
      </c>
      <c r="P149" s="15" t="s">
        <v>1208</v>
      </c>
      <c r="Q149" s="15">
        <v>145</v>
      </c>
      <c r="R149" s="42"/>
      <c r="S149" s="27" t="s">
        <v>1205</v>
      </c>
      <c r="T149" s="21">
        <v>1996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>+S149</f>
        <v>Leuch Georges</v>
      </c>
      <c r="CT149" s="154">
        <v>9750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>+CT149</f>
        <v>9750</v>
      </c>
      <c r="DP149" s="153">
        <v>8</v>
      </c>
      <c r="DQ149" s="19">
        <v>0</v>
      </c>
      <c r="DR149" s="185" t="s">
        <v>976</v>
      </c>
      <c r="EK149"/>
    </row>
    <row r="150" spans="1:141" s="19" customFormat="1" x14ac:dyDescent="0.2">
      <c r="A150" s="53">
        <v>0</v>
      </c>
      <c r="B150" s="53"/>
      <c r="C150" s="53">
        <f t="shared" si="87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359</v>
      </c>
      <c r="P150" s="15" t="s">
        <v>1209</v>
      </c>
      <c r="Q150" s="15">
        <v>146</v>
      </c>
      <c r="R150" s="42"/>
      <c r="S150" s="27" t="s">
        <v>1206</v>
      </c>
      <c r="T150" s="21">
        <v>2000</v>
      </c>
      <c r="U150" s="28" t="s">
        <v>628</v>
      </c>
      <c r="V150" s="21"/>
      <c r="W150" s="25"/>
      <c r="X150" s="21"/>
      <c r="Y150" s="25" t="s">
        <v>180</v>
      </c>
      <c r="Z150" s="21"/>
      <c r="AA150" s="25" t="s">
        <v>1268</v>
      </c>
      <c r="AB150" s="21" t="s">
        <v>177</v>
      </c>
      <c r="AC150" s="21"/>
      <c r="AE150" s="90" t="s">
        <v>381</v>
      </c>
      <c r="AF150" s="82"/>
      <c r="CP150" s="19" t="str">
        <f t="shared" ref="CP150:CP151" si="99">+S150</f>
        <v>Boser Florian</v>
      </c>
      <c r="CT150" s="154">
        <v>9750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 t="shared" ref="DO150:DO151" si="100">+CT150</f>
        <v>9750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87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1303</v>
      </c>
      <c r="P151" s="15" t="s">
        <v>1210</v>
      </c>
      <c r="Q151" s="15">
        <v>147</v>
      </c>
      <c r="R151" s="42"/>
      <c r="S151" s="27" t="s">
        <v>1207</v>
      </c>
      <c r="T151" s="21">
        <v>1999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P151" s="19" t="str">
        <f t="shared" si="99"/>
        <v>Kaupp Nicolas</v>
      </c>
      <c r="CT151" s="154">
        <v>9752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 t="shared" si="100"/>
        <v>9752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87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361</v>
      </c>
      <c r="P152" s="15" t="s">
        <v>1266</v>
      </c>
      <c r="Q152" s="15">
        <v>148</v>
      </c>
      <c r="R152" s="42"/>
      <c r="S152" s="27" t="s">
        <v>1264</v>
      </c>
      <c r="T152" s="21">
        <v>2000</v>
      </c>
      <c r="U152" s="28" t="s">
        <v>628</v>
      </c>
      <c r="V152" s="21"/>
      <c r="W152" s="25"/>
      <c r="X152" s="21"/>
      <c r="Y152" s="25" t="s">
        <v>182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P152" s="192" t="str">
        <f t="shared" si="96"/>
        <v>Tesan Laila</v>
      </c>
      <c r="CQ152" s="192"/>
      <c r="CR152" s="192"/>
      <c r="CS152" s="192"/>
      <c r="CT152" s="222">
        <v>9776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 t="shared" si="98"/>
        <v>9776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87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1267</v>
      </c>
      <c r="Q153" s="15">
        <v>149</v>
      </c>
      <c r="R153" s="42"/>
      <c r="S153" s="27" t="s">
        <v>1265</v>
      </c>
      <c r="T153" s="21">
        <v>2001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2" t="str">
        <f t="shared" si="96"/>
        <v>Davet Kilian</v>
      </c>
      <c r="CQ153" s="192"/>
      <c r="CR153" s="192"/>
      <c r="CS153" s="192"/>
      <c r="CT153" s="222">
        <v>9775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si="98"/>
        <v>9775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5">
      <c r="A154" s="66"/>
      <c r="B154" s="66"/>
      <c r="C154" s="66"/>
      <c r="D154" s="66"/>
      <c r="E154" s="66"/>
      <c r="F154" s="60"/>
      <c r="G154" s="60"/>
      <c r="H154" s="60"/>
      <c r="I154" s="60"/>
      <c r="J154" s="60"/>
      <c r="K154" s="60"/>
      <c r="L154" s="60"/>
      <c r="M154" s="60"/>
      <c r="N154" s="60"/>
      <c r="O154" s="67"/>
      <c r="P154" s="68"/>
      <c r="Q154" s="68"/>
      <c r="R154" s="44"/>
      <c r="S154" s="30" t="s">
        <v>183</v>
      </c>
      <c r="T154" s="31">
        <f>+Q153</f>
        <v>149</v>
      </c>
      <c r="U154" s="65" t="s">
        <v>700</v>
      </c>
      <c r="V154" s="32"/>
      <c r="W154" s="34"/>
      <c r="X154" s="32"/>
      <c r="Y154" s="40"/>
      <c r="Z154" s="33"/>
      <c r="AA154" s="34"/>
      <c r="AB154" s="33"/>
      <c r="AC154" s="35"/>
      <c r="AE154" s="84"/>
      <c r="AF154" s="83"/>
      <c r="CT154" s="126"/>
      <c r="CU154" s="141"/>
      <c r="CV154" s="141"/>
      <c r="CW154" s="126"/>
      <c r="CX154" s="141"/>
      <c r="CY154" s="141"/>
      <c r="CZ154" s="126"/>
      <c r="DA154" s="141"/>
      <c r="DB154" s="141"/>
      <c r="DC154" s="126"/>
      <c r="DD154" s="141"/>
      <c r="DE154" s="141"/>
      <c r="DF154" s="126"/>
      <c r="DG154" s="126"/>
      <c r="DH154" s="138"/>
      <c r="DI154" s="138"/>
      <c r="EK154"/>
    </row>
    <row r="155" spans="1:141" customFormat="1" x14ac:dyDescent="0.25">
      <c r="A155" s="48">
        <f t="shared" ref="A155:N155" si="101">SUM(A5:A153)</f>
        <v>8</v>
      </c>
      <c r="B155" s="48">
        <f t="shared" si="101"/>
        <v>37</v>
      </c>
      <c r="C155" s="48">
        <f t="shared" si="101"/>
        <v>107</v>
      </c>
      <c r="D155" s="48">
        <f t="shared" si="101"/>
        <v>30</v>
      </c>
      <c r="E155" s="48">
        <f t="shared" si="101"/>
        <v>46</v>
      </c>
      <c r="F155" s="48">
        <f t="shared" si="101"/>
        <v>4</v>
      </c>
      <c r="G155" s="48">
        <f t="shared" si="101"/>
        <v>4</v>
      </c>
      <c r="H155" s="48">
        <f t="shared" si="101"/>
        <v>33</v>
      </c>
      <c r="I155" s="48">
        <f t="shared" si="101"/>
        <v>32</v>
      </c>
      <c r="J155" s="48">
        <f t="shared" si="101"/>
        <v>12</v>
      </c>
      <c r="K155" s="48">
        <f t="shared" si="101"/>
        <v>11</v>
      </c>
      <c r="L155" s="48">
        <f t="shared" si="101"/>
        <v>20</v>
      </c>
      <c r="M155" s="48">
        <f t="shared" si="101"/>
        <v>6</v>
      </c>
      <c r="N155" s="48">
        <f t="shared" si="101"/>
        <v>0</v>
      </c>
      <c r="O155" s="64">
        <f>SUM(D155+E155+F155+I155+K155+L155+M155)</f>
        <v>149</v>
      </c>
      <c r="P155" s="12"/>
      <c r="Q155" s="12" t="s">
        <v>224</v>
      </c>
      <c r="R155" s="45" t="s">
        <v>342</v>
      </c>
      <c r="S155" s="11" t="s">
        <v>88</v>
      </c>
      <c r="T155" s="13"/>
      <c r="U155" s="37"/>
      <c r="V155" s="13"/>
      <c r="W155" s="123"/>
      <c r="X155" s="13"/>
      <c r="Y155" s="37"/>
      <c r="Z155" s="13"/>
      <c r="AA155" s="14" t="s">
        <v>1036</v>
      </c>
      <c r="AB155" s="13"/>
      <c r="AC155" s="13"/>
      <c r="AD155" s="11"/>
      <c r="AE155" s="87" t="s">
        <v>382</v>
      </c>
      <c r="AF155" s="88" t="s">
        <v>385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9"/>
      <c r="CO155" s="19"/>
      <c r="CP155" s="11"/>
      <c r="CQ155" s="11"/>
      <c r="CR155" s="11"/>
      <c r="CS155" s="11"/>
      <c r="CT155" s="11"/>
      <c r="CU155" s="49"/>
      <c r="CV155" s="49"/>
      <c r="CW155" s="11"/>
      <c r="CX155" s="49"/>
      <c r="CY155" s="49"/>
      <c r="CZ155" s="11"/>
      <c r="DA155" s="49"/>
      <c r="DB155" s="49"/>
      <c r="DC155" s="11"/>
      <c r="DD155" s="49"/>
      <c r="DE155" s="49"/>
      <c r="DF155" s="11"/>
      <c r="DG155" s="115"/>
      <c r="DH155" s="13"/>
      <c r="DI155" s="13"/>
      <c r="DJ155" s="11"/>
      <c r="DM155" s="11"/>
      <c r="DN155" s="11"/>
      <c r="DO155" s="11"/>
      <c r="DV155" s="19"/>
    </row>
    <row r="156" spans="1:141" customFormat="1" x14ac:dyDescent="0.25">
      <c r="A156" s="11">
        <f t="shared" ref="A156:N156" si="102">SUBTOTAL(9,A5:A153)</f>
        <v>8</v>
      </c>
      <c r="B156" s="11">
        <f t="shared" si="102"/>
        <v>37</v>
      </c>
      <c r="C156" s="11">
        <f t="shared" si="102"/>
        <v>107</v>
      </c>
      <c r="D156" s="11">
        <f t="shared" si="102"/>
        <v>30</v>
      </c>
      <c r="E156" s="11">
        <f t="shared" si="102"/>
        <v>46</v>
      </c>
      <c r="F156" s="11">
        <f t="shared" si="102"/>
        <v>4</v>
      </c>
      <c r="G156" s="11">
        <f t="shared" si="102"/>
        <v>4</v>
      </c>
      <c r="H156" s="11">
        <f t="shared" si="102"/>
        <v>33</v>
      </c>
      <c r="I156" s="11">
        <f t="shared" si="102"/>
        <v>32</v>
      </c>
      <c r="J156" s="11">
        <f t="shared" si="102"/>
        <v>12</v>
      </c>
      <c r="K156" s="11">
        <f t="shared" si="102"/>
        <v>11</v>
      </c>
      <c r="L156" s="11">
        <f t="shared" si="102"/>
        <v>20</v>
      </c>
      <c r="M156" s="11">
        <f t="shared" si="102"/>
        <v>6</v>
      </c>
      <c r="N156" s="11">
        <f t="shared" si="102"/>
        <v>0</v>
      </c>
      <c r="O156" s="64">
        <f>SUM(D156+E156+F156+I156+K156+L156+M156)</f>
        <v>149</v>
      </c>
      <c r="P156" s="12"/>
      <c r="Q156" s="12" t="s">
        <v>224</v>
      </c>
      <c r="R156" s="45" t="s">
        <v>370</v>
      </c>
      <c r="S156" s="11" t="s">
        <v>371</v>
      </c>
      <c r="T156" s="13"/>
      <c r="U156" s="37"/>
      <c r="V156" s="13"/>
      <c r="W156" s="123"/>
      <c r="X156" s="13"/>
      <c r="Y156" s="37"/>
      <c r="Z156" s="13" t="s">
        <v>185</v>
      </c>
      <c r="AA156" s="14" t="s">
        <v>886</v>
      </c>
      <c r="AB156" s="13"/>
      <c r="AC156" s="13"/>
      <c r="AD156" s="11"/>
      <c r="AE156" s="87" t="s">
        <v>373</v>
      </c>
      <c r="AF156" s="88" t="s">
        <v>97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/>
      <c r="CP156" s="11"/>
      <c r="CQ156" s="11"/>
      <c r="CR156" s="11"/>
      <c r="CS156" s="11"/>
      <c r="CT156" s="11"/>
      <c r="CU156" s="49"/>
      <c r="CV156" s="49"/>
      <c r="CW156" s="11"/>
      <c r="CX156" s="49"/>
      <c r="CY156" s="49"/>
      <c r="CZ156" s="11"/>
      <c r="DA156" s="49"/>
      <c r="DB156" s="49"/>
      <c r="DC156" s="11"/>
      <c r="DD156" s="49"/>
      <c r="DE156" s="49"/>
      <c r="DF156" s="11"/>
      <c r="DG156" s="115"/>
      <c r="DH156" s="13"/>
      <c r="DI156" s="13"/>
      <c r="DJ156" s="11"/>
      <c r="DM156" s="11"/>
      <c r="DN156" s="11"/>
      <c r="DO156" s="11"/>
      <c r="DP156" s="45" t="s">
        <v>980</v>
      </c>
      <c r="DV156" s="19"/>
    </row>
    <row r="157" spans="1:141" customFormat="1" x14ac:dyDescent="0.25">
      <c r="A157" s="11"/>
      <c r="B157" s="11"/>
      <c r="C157" s="11"/>
      <c r="D157" s="49"/>
      <c r="E157" s="49"/>
      <c r="F157" s="50"/>
      <c r="G157" s="51"/>
      <c r="H157" s="51"/>
      <c r="I157" s="50"/>
      <c r="J157" s="51"/>
      <c r="K157" s="50"/>
      <c r="L157" s="50"/>
      <c r="M157" s="50"/>
      <c r="N157" s="50"/>
      <c r="O157" s="48"/>
      <c r="P157" s="12"/>
      <c r="Q157" s="12"/>
      <c r="R157" s="45" t="s">
        <v>369</v>
      </c>
      <c r="S157" s="11" t="s">
        <v>150</v>
      </c>
      <c r="T157" s="13"/>
      <c r="U157" s="37"/>
      <c r="V157" s="13"/>
      <c r="W157" s="123"/>
      <c r="X157" s="13"/>
      <c r="Y157" s="37"/>
      <c r="Z157" s="13" t="s">
        <v>186</v>
      </c>
      <c r="AA157" s="14" t="s">
        <v>1226</v>
      </c>
      <c r="AB157" s="13"/>
      <c r="AC157" s="13"/>
      <c r="AD157" s="11"/>
      <c r="AE157" s="87" t="s">
        <v>375</v>
      </c>
      <c r="AF157" s="88" t="s">
        <v>386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/>
      <c r="CP157" s="11"/>
      <c r="CQ157" s="11"/>
      <c r="CR157" s="11"/>
      <c r="CS157" s="11"/>
      <c r="CT157" s="11"/>
      <c r="CU157" s="49"/>
      <c r="CV157" s="49"/>
      <c r="CW157" s="11"/>
      <c r="CX157" s="49"/>
      <c r="CY157" s="49"/>
      <c r="CZ157" s="11"/>
      <c r="DA157" s="49"/>
      <c r="DB157" s="49"/>
      <c r="DC157" s="11"/>
      <c r="DD157" s="49"/>
      <c r="DE157" s="49"/>
      <c r="DF157" s="11"/>
      <c r="DG157" s="115"/>
      <c r="DH157" s="13"/>
      <c r="DI157" s="13"/>
      <c r="DJ157" s="11"/>
      <c r="DM157" s="11"/>
      <c r="DN157" s="11"/>
      <c r="DO157" s="11"/>
      <c r="DP157" s="11" t="s">
        <v>986</v>
      </c>
      <c r="DV157" s="19"/>
      <c r="EK157" s="11"/>
    </row>
    <row r="158" spans="1:141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11"/>
      <c r="K158" s="50"/>
      <c r="L158" s="50"/>
      <c r="M158" s="50"/>
      <c r="N158" s="50"/>
      <c r="O158" s="48"/>
      <c r="P158" s="69" t="s">
        <v>366</v>
      </c>
      <c r="Q158" s="69" t="s">
        <v>366</v>
      </c>
      <c r="R158" s="45" t="s">
        <v>341</v>
      </c>
      <c r="S158" s="11" t="s">
        <v>158</v>
      </c>
      <c r="T158" s="13"/>
      <c r="U158" s="37"/>
      <c r="V158" s="13"/>
      <c r="W158" s="123"/>
      <c r="X158" s="13"/>
      <c r="Y158" s="37"/>
      <c r="Z158" s="13" t="s">
        <v>189</v>
      </c>
      <c r="AA158" s="14" t="s">
        <v>888</v>
      </c>
      <c r="AB158" s="13"/>
      <c r="AC158" s="13"/>
      <c r="AD158" s="11"/>
      <c r="AE158" s="87" t="s">
        <v>376</v>
      </c>
      <c r="AF158" s="88" t="s">
        <v>110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P158" s="11" t="s">
        <v>987</v>
      </c>
      <c r="DV158" s="19"/>
      <c r="EK158" s="11"/>
    </row>
    <row r="159" spans="1:141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12"/>
      <c r="Q159" s="12"/>
      <c r="R159" s="45" t="s">
        <v>368</v>
      </c>
      <c r="S159" s="11" t="s">
        <v>161</v>
      </c>
      <c r="T159" s="13"/>
      <c r="U159" s="37"/>
      <c r="V159" s="13"/>
      <c r="W159" s="123"/>
      <c r="X159" s="13"/>
      <c r="Y159" s="37"/>
      <c r="Z159" s="13" t="s">
        <v>876</v>
      </c>
      <c r="AA159" s="14" t="s">
        <v>1227</v>
      </c>
      <c r="AB159" s="13"/>
      <c r="AC159" s="13"/>
      <c r="AD159" s="11"/>
      <c r="AE159" s="87" t="s">
        <v>379</v>
      </c>
      <c r="AF159" s="88" t="s">
        <v>387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11" t="s">
        <v>988</v>
      </c>
      <c r="DV159" s="19"/>
      <c r="EK159" s="11"/>
    </row>
    <row r="160" spans="1:141" x14ac:dyDescent="0.25">
      <c r="R160" s="45" t="s">
        <v>367</v>
      </c>
      <c r="S160" s="11" t="s">
        <v>166</v>
      </c>
      <c r="Z160" s="13" t="s">
        <v>887</v>
      </c>
      <c r="AA160" s="14" t="s">
        <v>1288</v>
      </c>
      <c r="AE160" s="87" t="s">
        <v>394</v>
      </c>
      <c r="AF160" s="88" t="s">
        <v>395</v>
      </c>
      <c r="CN160" s="19"/>
      <c r="CO160" s="19"/>
      <c r="DP160" s="11" t="s">
        <v>981</v>
      </c>
      <c r="DV160" s="19"/>
    </row>
    <row r="161" spans="15:126" x14ac:dyDescent="0.25">
      <c r="R161" s="45" t="s">
        <v>365</v>
      </c>
      <c r="S161" s="11" t="s">
        <v>249</v>
      </c>
      <c r="Z161" s="223" t="s">
        <v>1228</v>
      </c>
      <c r="AA161" s="14" t="s">
        <v>1229</v>
      </c>
      <c r="AE161" s="87" t="s">
        <v>383</v>
      </c>
      <c r="AF161" s="88" t="s">
        <v>388</v>
      </c>
      <c r="CN161" s="19"/>
      <c r="CO161" s="19"/>
      <c r="DP161" s="11" t="s">
        <v>982</v>
      </c>
      <c r="DV161" s="19"/>
    </row>
    <row r="162" spans="15:126" x14ac:dyDescent="0.25">
      <c r="AE162" s="91" t="s">
        <v>365</v>
      </c>
      <c r="AF162" s="89" t="s">
        <v>249</v>
      </c>
      <c r="CN162" s="19"/>
      <c r="CO162" s="19"/>
      <c r="DP162" s="11" t="s">
        <v>989</v>
      </c>
      <c r="DV162" s="19"/>
    </row>
    <row r="163" spans="15:126" x14ac:dyDescent="0.25">
      <c r="AE163" s="80"/>
      <c r="DP163" s="11" t="s">
        <v>990</v>
      </c>
    </row>
    <row r="164" spans="15:126" x14ac:dyDescent="0.25">
      <c r="AE164" s="80" t="s">
        <v>408</v>
      </c>
      <c r="DP164" s="11" t="s">
        <v>991</v>
      </c>
    </row>
    <row r="165" spans="15:126" x14ac:dyDescent="0.25">
      <c r="O165" s="109"/>
      <c r="P165" s="110"/>
      <c r="Q165" s="111"/>
      <c r="R165" s="112"/>
      <c r="S165" s="113"/>
      <c r="AE165" s="80" t="s">
        <v>410</v>
      </c>
      <c r="DP165" s="11" t="s">
        <v>983</v>
      </c>
    </row>
    <row r="166" spans="15:126" x14ac:dyDescent="0.25">
      <c r="O166" s="109"/>
      <c r="P166" s="110"/>
      <c r="Q166" s="111"/>
      <c r="R166" s="112"/>
      <c r="S166" s="113"/>
      <c r="AE166" s="80" t="s">
        <v>409</v>
      </c>
      <c r="DP166" s="11" t="s">
        <v>984</v>
      </c>
    </row>
    <row r="167" spans="15:126" x14ac:dyDescent="0.25">
      <c r="O167" s="109"/>
      <c r="P167" s="110"/>
      <c r="Q167" s="111"/>
      <c r="R167" s="112"/>
      <c r="S167" s="113"/>
      <c r="AE167" s="80"/>
      <c r="DP167" s="11" t="s">
        <v>992</v>
      </c>
    </row>
    <row r="168" spans="15:126" x14ac:dyDescent="0.25">
      <c r="O168" s="114"/>
      <c r="P168" s="111"/>
      <c r="Q168" s="111"/>
      <c r="R168" s="112"/>
      <c r="S168" s="115"/>
      <c r="AE168" s="80" t="s">
        <v>411</v>
      </c>
      <c r="DP168" s="11" t="s">
        <v>985</v>
      </c>
    </row>
    <row r="169" spans="15:126" x14ac:dyDescent="0.25">
      <c r="AE169" s="80" t="s">
        <v>413</v>
      </c>
    </row>
    <row r="170" spans="15:126" x14ac:dyDescent="0.25">
      <c r="AE170" s="80" t="s">
        <v>412</v>
      </c>
      <c r="DQ170" s="45" t="s">
        <v>993</v>
      </c>
    </row>
    <row r="171" spans="15:126" x14ac:dyDescent="0.25">
      <c r="AE171" s="80"/>
      <c r="DQ171" s="11" t="s">
        <v>994</v>
      </c>
    </row>
    <row r="172" spans="15:126" x14ac:dyDescent="0.25">
      <c r="AE172" s="80"/>
      <c r="DQ172" s="11" t="s">
        <v>995</v>
      </c>
    </row>
    <row r="173" spans="15:126" x14ac:dyDescent="0.25">
      <c r="AE173" s="80"/>
      <c r="DQ173" s="11" t="s">
        <v>996</v>
      </c>
    </row>
    <row r="174" spans="15:126" x14ac:dyDescent="0.25">
      <c r="AE174" s="80"/>
      <c r="DQ174" s="11" t="s">
        <v>997</v>
      </c>
    </row>
    <row r="175" spans="15:126" x14ac:dyDescent="0.25">
      <c r="AE175" s="80"/>
    </row>
    <row r="176" spans="15:126" x14ac:dyDescent="0.25">
      <c r="AE176" s="80"/>
    </row>
    <row r="177" spans="31:124" x14ac:dyDescent="0.25">
      <c r="AE177" s="80"/>
    </row>
    <row r="178" spans="31:124" x14ac:dyDescent="0.25">
      <c r="AE178" s="80"/>
    </row>
    <row r="179" spans="31:124" x14ac:dyDescent="0.25">
      <c r="AE179" s="80"/>
      <c r="DT179" s="11" t="s">
        <v>998</v>
      </c>
    </row>
    <row r="180" spans="31:124" x14ac:dyDescent="0.25">
      <c r="AE180" s="80"/>
    </row>
    <row r="181" spans="31:124" x14ac:dyDescent="0.25">
      <c r="AE181" s="80"/>
    </row>
    <row r="182" spans="31:124" x14ac:dyDescent="0.25">
      <c r="AE182" s="80"/>
      <c r="DM182" s="885" t="s">
        <v>78</v>
      </c>
      <c r="DN182" s="886"/>
      <c r="DO182" s="887"/>
      <c r="DP182" s="173" t="s">
        <v>950</v>
      </c>
    </row>
    <row r="183" spans="31:124" x14ac:dyDescent="0.25">
      <c r="AE183" s="80"/>
      <c r="DM183" s="174" t="s">
        <v>76</v>
      </c>
      <c r="DN183" s="175" t="s">
        <v>77</v>
      </c>
      <c r="DO183" s="176" t="s">
        <v>701</v>
      </c>
      <c r="DP183" s="171"/>
    </row>
    <row r="184" spans="31:124" x14ac:dyDescent="0.25">
      <c r="AE184" s="80"/>
      <c r="DM184" s="177">
        <v>101</v>
      </c>
      <c r="DN184" s="178" t="s">
        <v>712</v>
      </c>
      <c r="DO184" s="179">
        <v>2</v>
      </c>
      <c r="DP184" s="171"/>
    </row>
    <row r="185" spans="31:124" x14ac:dyDescent="0.25">
      <c r="AE185" s="80"/>
      <c r="DM185" s="177">
        <v>102</v>
      </c>
      <c r="DN185" s="178" t="s">
        <v>713</v>
      </c>
      <c r="DO185" s="179">
        <v>3</v>
      </c>
      <c r="DP185" s="171"/>
    </row>
    <row r="186" spans="31:124" x14ac:dyDescent="0.25">
      <c r="AE186" s="80"/>
      <c r="DM186" s="177">
        <v>103</v>
      </c>
      <c r="DN186" s="178" t="s">
        <v>714</v>
      </c>
      <c r="DO186" s="179">
        <v>4</v>
      </c>
      <c r="DP186" s="171"/>
    </row>
    <row r="187" spans="31:124" x14ac:dyDescent="0.25">
      <c r="AE187" s="80"/>
      <c r="DM187" s="177">
        <v>104</v>
      </c>
      <c r="DN187" s="178" t="s">
        <v>715</v>
      </c>
      <c r="DO187" s="179">
        <v>5</v>
      </c>
      <c r="DP187" s="171"/>
    </row>
    <row r="188" spans="31:124" x14ac:dyDescent="0.25">
      <c r="AE188" s="80"/>
      <c r="DM188" s="177">
        <v>111</v>
      </c>
      <c r="DN188" s="178" t="s">
        <v>716</v>
      </c>
      <c r="DO188" s="179">
        <v>4</v>
      </c>
      <c r="DP188" s="171" t="s">
        <v>953</v>
      </c>
    </row>
    <row r="189" spans="31:124" x14ac:dyDescent="0.25">
      <c r="AE189" s="80"/>
      <c r="DM189" s="177">
        <v>112</v>
      </c>
      <c r="DN189" s="178" t="s">
        <v>717</v>
      </c>
      <c r="DO189" s="179">
        <v>5</v>
      </c>
      <c r="DP189" s="171" t="s">
        <v>953</v>
      </c>
    </row>
    <row r="190" spans="31:124" x14ac:dyDescent="0.25">
      <c r="AE190" s="80"/>
      <c r="DM190" s="177">
        <v>121</v>
      </c>
      <c r="DN190" s="178" t="s">
        <v>718</v>
      </c>
      <c r="DO190" s="179">
        <v>4</v>
      </c>
      <c r="DP190" s="171" t="s">
        <v>954</v>
      </c>
    </row>
    <row r="191" spans="31:124" x14ac:dyDescent="0.25">
      <c r="AE191" s="80"/>
      <c r="DM191" s="177">
        <v>122</v>
      </c>
      <c r="DN191" s="178" t="s">
        <v>719</v>
      </c>
      <c r="DO191" s="179">
        <v>5</v>
      </c>
      <c r="DP191" s="171" t="s">
        <v>954</v>
      </c>
    </row>
    <row r="192" spans="31:124" x14ac:dyDescent="0.25">
      <c r="DM192" s="177">
        <v>123</v>
      </c>
      <c r="DN192" s="178" t="s">
        <v>720</v>
      </c>
      <c r="DO192" s="179">
        <v>6</v>
      </c>
      <c r="DP192" s="171" t="s">
        <v>954</v>
      </c>
    </row>
    <row r="193" spans="117:120" x14ac:dyDescent="0.25">
      <c r="DM193" s="177">
        <v>124</v>
      </c>
      <c r="DN193" s="178" t="s">
        <v>721</v>
      </c>
      <c r="DO193" s="179">
        <v>7</v>
      </c>
      <c r="DP193" s="171" t="s">
        <v>954</v>
      </c>
    </row>
    <row r="194" spans="117:120" x14ac:dyDescent="0.25">
      <c r="DM194" s="177">
        <v>131</v>
      </c>
      <c r="DN194" s="178" t="s">
        <v>722</v>
      </c>
      <c r="DO194" s="179">
        <v>4</v>
      </c>
      <c r="DP194" s="171" t="s">
        <v>955</v>
      </c>
    </row>
    <row r="195" spans="117:120" x14ac:dyDescent="0.25">
      <c r="DM195" s="177">
        <v>132</v>
      </c>
      <c r="DN195" s="178" t="s">
        <v>723</v>
      </c>
      <c r="DO195" s="179">
        <v>5</v>
      </c>
      <c r="DP195" s="171" t="s">
        <v>955</v>
      </c>
    </row>
    <row r="196" spans="117:120" x14ac:dyDescent="0.25">
      <c r="DM196" s="177">
        <v>133</v>
      </c>
      <c r="DN196" s="178" t="s">
        <v>724</v>
      </c>
      <c r="DO196" s="179">
        <v>6</v>
      </c>
      <c r="DP196" s="171" t="s">
        <v>955</v>
      </c>
    </row>
    <row r="197" spans="117:120" x14ac:dyDescent="0.25">
      <c r="DM197" s="177">
        <v>134</v>
      </c>
      <c r="DN197" s="178" t="s">
        <v>725</v>
      </c>
      <c r="DO197" s="179">
        <v>7</v>
      </c>
      <c r="DP197" s="171" t="s">
        <v>955</v>
      </c>
    </row>
    <row r="198" spans="117:120" x14ac:dyDescent="0.25">
      <c r="DM198" s="177">
        <v>138</v>
      </c>
      <c r="DN198" s="178" t="s">
        <v>726</v>
      </c>
      <c r="DO198" s="179">
        <v>6</v>
      </c>
      <c r="DP198" s="171"/>
    </row>
    <row r="199" spans="117:120" x14ac:dyDescent="0.25">
      <c r="DM199" s="177">
        <v>139</v>
      </c>
      <c r="DN199" s="178" t="s">
        <v>727</v>
      </c>
      <c r="DO199" s="179">
        <v>7</v>
      </c>
      <c r="DP199" s="171"/>
    </row>
    <row r="200" spans="117:120" x14ac:dyDescent="0.25">
      <c r="DM200" s="177">
        <v>141</v>
      </c>
      <c r="DN200" s="178" t="s">
        <v>728</v>
      </c>
      <c r="DO200" s="179">
        <v>8</v>
      </c>
      <c r="DP200" s="171" t="s">
        <v>956</v>
      </c>
    </row>
    <row r="201" spans="117:120" x14ac:dyDescent="0.25">
      <c r="DM201" s="177">
        <v>142</v>
      </c>
      <c r="DN201" s="178" t="s">
        <v>729</v>
      </c>
      <c r="DO201" s="179">
        <v>9</v>
      </c>
      <c r="DP201" s="171" t="s">
        <v>956</v>
      </c>
    </row>
    <row r="202" spans="117:120" x14ac:dyDescent="0.25">
      <c r="DM202" s="177">
        <v>143</v>
      </c>
      <c r="DN202" s="178" t="s">
        <v>730</v>
      </c>
      <c r="DO202" s="179">
        <v>10</v>
      </c>
      <c r="DP202" s="171" t="s">
        <v>956</v>
      </c>
    </row>
    <row r="203" spans="117:120" x14ac:dyDescent="0.25">
      <c r="DM203" s="177">
        <v>144</v>
      </c>
      <c r="DN203" s="178" t="s">
        <v>731</v>
      </c>
      <c r="DO203" s="179">
        <v>11</v>
      </c>
      <c r="DP203" s="171" t="s">
        <v>956</v>
      </c>
    </row>
    <row r="204" spans="117:120" x14ac:dyDescent="0.25">
      <c r="DM204" s="177">
        <v>150</v>
      </c>
      <c r="DN204" s="178" t="s">
        <v>732</v>
      </c>
      <c r="DO204" s="179">
        <v>8</v>
      </c>
      <c r="DP204" s="171"/>
    </row>
    <row r="205" spans="117:120" x14ac:dyDescent="0.25">
      <c r="DM205" s="177">
        <v>151</v>
      </c>
      <c r="DN205" s="178" t="s">
        <v>733</v>
      </c>
      <c r="DO205" s="179">
        <v>9</v>
      </c>
      <c r="DP205" s="171"/>
    </row>
    <row r="206" spans="117:120" x14ac:dyDescent="0.25">
      <c r="DM206" s="177">
        <v>152</v>
      </c>
      <c r="DN206" s="178" t="s">
        <v>734</v>
      </c>
      <c r="DO206" s="179">
        <v>10</v>
      </c>
      <c r="DP206" s="171"/>
    </row>
    <row r="207" spans="117:120" x14ac:dyDescent="0.25">
      <c r="DM207" s="177">
        <v>153</v>
      </c>
      <c r="DN207" s="178" t="s">
        <v>735</v>
      </c>
      <c r="DO207" s="179">
        <v>11</v>
      </c>
      <c r="DP207" s="171"/>
    </row>
    <row r="208" spans="117:120" x14ac:dyDescent="0.25">
      <c r="DM208" s="177">
        <v>154</v>
      </c>
      <c r="DN208" s="178" t="s">
        <v>736</v>
      </c>
      <c r="DO208" s="179">
        <v>12</v>
      </c>
      <c r="DP208" s="171"/>
    </row>
    <row r="209" spans="117:120" x14ac:dyDescent="0.25">
      <c r="DM209" s="177">
        <v>161</v>
      </c>
      <c r="DN209" s="178" t="s">
        <v>737</v>
      </c>
      <c r="DO209" s="179">
        <v>8</v>
      </c>
      <c r="DP209" s="171" t="s">
        <v>957</v>
      </c>
    </row>
    <row r="210" spans="117:120" x14ac:dyDescent="0.25">
      <c r="DM210" s="177">
        <v>162</v>
      </c>
      <c r="DN210" s="178" t="s">
        <v>738</v>
      </c>
      <c r="DO210" s="179">
        <v>9</v>
      </c>
      <c r="DP210" s="171" t="s">
        <v>957</v>
      </c>
    </row>
    <row r="211" spans="117:120" x14ac:dyDescent="0.25">
      <c r="DM211" s="177">
        <v>163</v>
      </c>
      <c r="DN211" s="178" t="s">
        <v>739</v>
      </c>
      <c r="DO211" s="179">
        <v>10</v>
      </c>
      <c r="DP211" s="171"/>
    </row>
    <row r="212" spans="117:120" x14ac:dyDescent="0.25">
      <c r="DM212" s="177">
        <v>164</v>
      </c>
      <c r="DN212" s="178" t="s">
        <v>740</v>
      </c>
      <c r="DO212" s="179">
        <v>11</v>
      </c>
      <c r="DP212" s="171"/>
    </row>
    <row r="213" spans="117:120" x14ac:dyDescent="0.25">
      <c r="DM213" s="177">
        <v>171</v>
      </c>
      <c r="DN213" s="178" t="s">
        <v>741</v>
      </c>
      <c r="DO213" s="179">
        <v>9</v>
      </c>
      <c r="DP213" s="171"/>
    </row>
    <row r="214" spans="117:120" x14ac:dyDescent="0.25">
      <c r="DM214" s="177">
        <v>172</v>
      </c>
      <c r="DN214" s="178" t="s">
        <v>742</v>
      </c>
      <c r="DO214" s="179">
        <v>10</v>
      </c>
      <c r="DP214" s="171"/>
    </row>
    <row r="215" spans="117:120" x14ac:dyDescent="0.25">
      <c r="DM215" s="177">
        <v>173</v>
      </c>
      <c r="DN215" s="178" t="s">
        <v>743</v>
      </c>
      <c r="DO215" s="179">
        <v>11</v>
      </c>
      <c r="DP215" s="171"/>
    </row>
    <row r="216" spans="117:120" x14ac:dyDescent="0.25">
      <c r="DM216" s="177">
        <v>174</v>
      </c>
      <c r="DN216" s="178" t="s">
        <v>744</v>
      </c>
      <c r="DO216" s="179">
        <v>12</v>
      </c>
      <c r="DP216" s="171"/>
    </row>
    <row r="217" spans="117:120" x14ac:dyDescent="0.25">
      <c r="DM217" s="177">
        <v>181</v>
      </c>
      <c r="DN217" s="178" t="s">
        <v>745</v>
      </c>
      <c r="DO217" s="179">
        <v>10</v>
      </c>
      <c r="DP217" s="171"/>
    </row>
    <row r="218" spans="117:120" x14ac:dyDescent="0.25">
      <c r="DM218" s="177">
        <v>183</v>
      </c>
      <c r="DN218" s="178" t="s">
        <v>746</v>
      </c>
      <c r="DO218" s="179">
        <v>12</v>
      </c>
      <c r="DP218" s="171"/>
    </row>
    <row r="219" spans="117:120" x14ac:dyDescent="0.25">
      <c r="DM219" s="177">
        <v>191</v>
      </c>
      <c r="DN219" s="178" t="s">
        <v>747</v>
      </c>
      <c r="DO219" s="179">
        <v>7</v>
      </c>
      <c r="DP219" s="171"/>
    </row>
    <row r="220" spans="117:120" x14ac:dyDescent="0.25">
      <c r="DM220" s="177">
        <v>192</v>
      </c>
      <c r="DN220" s="178" t="s">
        <v>748</v>
      </c>
      <c r="DO220" s="179">
        <v>8</v>
      </c>
      <c r="DP220" s="171"/>
    </row>
    <row r="221" spans="117:120" x14ac:dyDescent="0.25">
      <c r="DM221" s="177">
        <v>193</v>
      </c>
      <c r="DN221" s="178" t="s">
        <v>749</v>
      </c>
      <c r="DO221" s="179">
        <v>9</v>
      </c>
      <c r="DP221" s="171"/>
    </row>
    <row r="222" spans="117:120" x14ac:dyDescent="0.25">
      <c r="DM222" s="177">
        <v>201</v>
      </c>
      <c r="DN222" s="178" t="s">
        <v>750</v>
      </c>
      <c r="DO222" s="179">
        <v>2</v>
      </c>
      <c r="DP222" s="171"/>
    </row>
    <row r="223" spans="117:120" x14ac:dyDescent="0.25">
      <c r="DM223" s="177">
        <v>202</v>
      </c>
      <c r="DN223" s="178" t="s">
        <v>751</v>
      </c>
      <c r="DO223" s="179">
        <v>3</v>
      </c>
      <c r="DP223" s="171"/>
    </row>
    <row r="224" spans="117:120" x14ac:dyDescent="0.25">
      <c r="DM224" s="177">
        <v>211</v>
      </c>
      <c r="DN224" s="178" t="s">
        <v>752</v>
      </c>
      <c r="DO224" s="179">
        <v>4</v>
      </c>
      <c r="DP224" s="171" t="s">
        <v>958</v>
      </c>
    </row>
    <row r="225" spans="117:120" x14ac:dyDescent="0.25">
      <c r="DM225" s="177">
        <v>212</v>
      </c>
      <c r="DN225" s="178" t="s">
        <v>753</v>
      </c>
      <c r="DO225" s="179">
        <v>5</v>
      </c>
      <c r="DP225" s="171" t="s">
        <v>958</v>
      </c>
    </row>
    <row r="226" spans="117:120" x14ac:dyDescent="0.25">
      <c r="DM226" s="177">
        <v>213</v>
      </c>
      <c r="DN226" s="178" t="s">
        <v>754</v>
      </c>
      <c r="DO226" s="179">
        <v>6</v>
      </c>
      <c r="DP226" s="171" t="s">
        <v>958</v>
      </c>
    </row>
    <row r="227" spans="117:120" x14ac:dyDescent="0.25">
      <c r="DM227" s="177">
        <v>214</v>
      </c>
      <c r="DN227" s="178" t="s">
        <v>755</v>
      </c>
      <c r="DO227" s="179">
        <v>7</v>
      </c>
      <c r="DP227" s="171" t="s">
        <v>958</v>
      </c>
    </row>
    <row r="228" spans="117:120" x14ac:dyDescent="0.25">
      <c r="DM228" s="177">
        <v>221</v>
      </c>
      <c r="DN228" s="178" t="s">
        <v>756</v>
      </c>
      <c r="DO228" s="179">
        <v>8</v>
      </c>
      <c r="DP228" s="171" t="s">
        <v>959</v>
      </c>
    </row>
    <row r="229" spans="117:120" x14ac:dyDescent="0.25">
      <c r="DM229" s="177">
        <v>222</v>
      </c>
      <c r="DN229" s="178" t="s">
        <v>757</v>
      </c>
      <c r="DO229" s="179">
        <v>9</v>
      </c>
      <c r="DP229" s="171" t="s">
        <v>959</v>
      </c>
    </row>
    <row r="230" spans="117:120" x14ac:dyDescent="0.25">
      <c r="DM230" s="177">
        <v>223</v>
      </c>
      <c r="DN230" s="178" t="s">
        <v>758</v>
      </c>
      <c r="DO230" s="179">
        <v>10</v>
      </c>
      <c r="DP230" s="171" t="s">
        <v>959</v>
      </c>
    </row>
    <row r="231" spans="117:120" x14ac:dyDescent="0.25">
      <c r="DM231" s="177">
        <v>224</v>
      </c>
      <c r="DN231" s="178" t="s">
        <v>759</v>
      </c>
      <c r="DO231" s="179">
        <v>11</v>
      </c>
      <c r="DP231" s="171" t="s">
        <v>959</v>
      </c>
    </row>
    <row r="232" spans="117:120" x14ac:dyDescent="0.25">
      <c r="DM232" s="177">
        <v>241</v>
      </c>
      <c r="DN232" s="178" t="s">
        <v>760</v>
      </c>
      <c r="DO232" s="179">
        <v>8</v>
      </c>
      <c r="DP232" s="171"/>
    </row>
    <row r="233" spans="117:120" x14ac:dyDescent="0.25">
      <c r="DM233" s="177">
        <v>242</v>
      </c>
      <c r="DN233" s="178" t="s">
        <v>761</v>
      </c>
      <c r="DO233" s="179">
        <v>9</v>
      </c>
      <c r="DP233" s="171"/>
    </row>
    <row r="234" spans="117:120" x14ac:dyDescent="0.25">
      <c r="DM234" s="177">
        <v>243</v>
      </c>
      <c r="DN234" s="178" t="s">
        <v>762</v>
      </c>
      <c r="DO234" s="179">
        <v>10</v>
      </c>
      <c r="DP234" s="171"/>
    </row>
    <row r="235" spans="117:120" x14ac:dyDescent="0.25">
      <c r="DM235" s="177">
        <v>244</v>
      </c>
      <c r="DN235" s="178" t="s">
        <v>763</v>
      </c>
      <c r="DO235" s="179">
        <v>11</v>
      </c>
      <c r="DP235" s="171"/>
    </row>
    <row r="236" spans="117:120" x14ac:dyDescent="0.25">
      <c r="DM236" s="177">
        <v>250</v>
      </c>
      <c r="DN236" s="178" t="s">
        <v>764</v>
      </c>
      <c r="DO236" s="179">
        <v>8</v>
      </c>
      <c r="DP236" s="171"/>
    </row>
    <row r="237" spans="117:120" x14ac:dyDescent="0.25">
      <c r="DM237" s="177">
        <v>251</v>
      </c>
      <c r="DN237" s="178" t="s">
        <v>765</v>
      </c>
      <c r="DO237" s="179">
        <v>9</v>
      </c>
      <c r="DP237" s="171"/>
    </row>
    <row r="238" spans="117:120" x14ac:dyDescent="0.25">
      <c r="DM238" s="177">
        <v>252</v>
      </c>
      <c r="DN238" s="178" t="s">
        <v>766</v>
      </c>
      <c r="DO238" s="179">
        <v>10</v>
      </c>
      <c r="DP238" s="171"/>
    </row>
    <row r="239" spans="117:120" x14ac:dyDescent="0.25">
      <c r="DM239" s="177">
        <v>253</v>
      </c>
      <c r="DN239" s="178" t="s">
        <v>767</v>
      </c>
      <c r="DO239" s="179">
        <v>11</v>
      </c>
      <c r="DP239" s="171"/>
    </row>
    <row r="240" spans="117:120" x14ac:dyDescent="0.25">
      <c r="DM240" s="177">
        <v>254</v>
      </c>
      <c r="DN240" s="178" t="s">
        <v>768</v>
      </c>
      <c r="DO240" s="179">
        <v>12</v>
      </c>
      <c r="DP240" s="171"/>
    </row>
    <row r="241" spans="117:120" x14ac:dyDescent="0.25">
      <c r="DM241" s="177">
        <v>351</v>
      </c>
      <c r="DN241" s="178" t="s">
        <v>769</v>
      </c>
      <c r="DO241" s="179">
        <v>7</v>
      </c>
      <c r="DP241" s="171"/>
    </row>
    <row r="242" spans="117:120" x14ac:dyDescent="0.25">
      <c r="DM242" s="177">
        <v>352</v>
      </c>
      <c r="DN242" s="178" t="s">
        <v>770</v>
      </c>
      <c r="DO242" s="179">
        <v>8</v>
      </c>
      <c r="DP242" s="171"/>
    </row>
    <row r="243" spans="117:120" x14ac:dyDescent="0.25">
      <c r="DM243" s="177">
        <v>353</v>
      </c>
      <c r="DN243" s="178" t="s">
        <v>771</v>
      </c>
      <c r="DO243" s="179">
        <v>9</v>
      </c>
      <c r="DP243" s="171"/>
    </row>
    <row r="244" spans="117:120" x14ac:dyDescent="0.25">
      <c r="DM244" s="177">
        <v>354</v>
      </c>
      <c r="DN244" s="178" t="s">
        <v>772</v>
      </c>
      <c r="DO244" s="179">
        <v>10</v>
      </c>
      <c r="DP244" s="171"/>
    </row>
    <row r="245" spans="117:120" x14ac:dyDescent="0.25">
      <c r="DM245" s="177">
        <v>355</v>
      </c>
      <c r="DN245" s="178" t="s">
        <v>773</v>
      </c>
      <c r="DO245" s="179">
        <v>11</v>
      </c>
      <c r="DP245" s="171"/>
    </row>
    <row r="246" spans="117:120" x14ac:dyDescent="0.25">
      <c r="DM246" s="177">
        <v>356</v>
      </c>
      <c r="DN246" s="178" t="s">
        <v>774</v>
      </c>
      <c r="DO246" s="179">
        <v>12</v>
      </c>
      <c r="DP246" s="171"/>
    </row>
    <row r="247" spans="117:120" x14ac:dyDescent="0.25">
      <c r="DM247" s="177">
        <v>361</v>
      </c>
      <c r="DN247" s="178" t="s">
        <v>775</v>
      </c>
      <c r="DO247" s="179">
        <v>6</v>
      </c>
      <c r="DP247" s="171"/>
    </row>
    <row r="248" spans="117:120" x14ac:dyDescent="0.25">
      <c r="DM248" s="177">
        <v>362</v>
      </c>
      <c r="DN248" s="178" t="s">
        <v>776</v>
      </c>
      <c r="DO248" s="179">
        <v>7</v>
      </c>
      <c r="DP248" s="171"/>
    </row>
    <row r="249" spans="117:120" x14ac:dyDescent="0.25">
      <c r="DM249" s="177">
        <v>363</v>
      </c>
      <c r="DN249" s="178" t="s">
        <v>777</v>
      </c>
      <c r="DO249" s="179">
        <v>8</v>
      </c>
      <c r="DP249" s="171"/>
    </row>
    <row r="250" spans="117:120" x14ac:dyDescent="0.25">
      <c r="DM250" s="177">
        <v>364</v>
      </c>
      <c r="DN250" s="178" t="s">
        <v>778</v>
      </c>
      <c r="DO250" s="179">
        <v>9</v>
      </c>
      <c r="DP250" s="171"/>
    </row>
    <row r="251" spans="117:120" x14ac:dyDescent="0.25">
      <c r="DM251" s="177">
        <v>366</v>
      </c>
      <c r="DN251" s="178" t="s">
        <v>779</v>
      </c>
      <c r="DO251" s="179">
        <v>8</v>
      </c>
      <c r="DP251" s="171"/>
    </row>
    <row r="252" spans="117:120" x14ac:dyDescent="0.25">
      <c r="DM252" s="177">
        <v>367</v>
      </c>
      <c r="DN252" s="178" t="s">
        <v>780</v>
      </c>
      <c r="DO252" s="179">
        <v>9</v>
      </c>
      <c r="DP252" s="171"/>
    </row>
    <row r="253" spans="117:120" x14ac:dyDescent="0.25">
      <c r="DM253" s="177">
        <v>368</v>
      </c>
      <c r="DN253" s="178" t="s">
        <v>781</v>
      </c>
      <c r="DO253" s="179">
        <v>10</v>
      </c>
      <c r="DP253" s="171"/>
    </row>
    <row r="254" spans="117:120" x14ac:dyDescent="0.25">
      <c r="DM254" s="177">
        <v>371</v>
      </c>
      <c r="DN254" s="178" t="s">
        <v>782</v>
      </c>
      <c r="DO254" s="179">
        <v>7</v>
      </c>
      <c r="DP254" s="171"/>
    </row>
    <row r="255" spans="117:120" x14ac:dyDescent="0.25">
      <c r="DM255" s="177">
        <v>372</v>
      </c>
      <c r="DN255" s="178" t="s">
        <v>783</v>
      </c>
      <c r="DO255" s="179">
        <v>8</v>
      </c>
      <c r="DP255" s="171"/>
    </row>
    <row r="256" spans="117:120" x14ac:dyDescent="0.25">
      <c r="DM256" s="177">
        <v>373</v>
      </c>
      <c r="DN256" s="178" t="s">
        <v>784</v>
      </c>
      <c r="DO256" s="179">
        <v>9</v>
      </c>
      <c r="DP256" s="171"/>
    </row>
    <row r="257" spans="117:120" x14ac:dyDescent="0.25">
      <c r="DM257" s="177">
        <v>374</v>
      </c>
      <c r="DN257" s="178" t="s">
        <v>785</v>
      </c>
      <c r="DO257" s="179">
        <v>10</v>
      </c>
      <c r="DP257" s="171"/>
    </row>
    <row r="258" spans="117:120" x14ac:dyDescent="0.25">
      <c r="DM258" s="177">
        <v>375</v>
      </c>
      <c r="DN258" s="178" t="s">
        <v>786</v>
      </c>
      <c r="DO258" s="179">
        <v>11</v>
      </c>
      <c r="DP258" s="171"/>
    </row>
    <row r="259" spans="117:120" x14ac:dyDescent="0.25">
      <c r="DM259" s="177">
        <v>376</v>
      </c>
      <c r="DN259" s="178" t="s">
        <v>787</v>
      </c>
      <c r="DO259" s="179">
        <v>8</v>
      </c>
      <c r="DP259" s="171"/>
    </row>
    <row r="260" spans="117:120" x14ac:dyDescent="0.25">
      <c r="DM260" s="177">
        <v>377</v>
      </c>
      <c r="DN260" s="178" t="s">
        <v>788</v>
      </c>
      <c r="DO260" s="179">
        <v>9</v>
      </c>
      <c r="DP260" s="171"/>
    </row>
    <row r="261" spans="117:120" x14ac:dyDescent="0.25">
      <c r="DM261" s="177">
        <v>378</v>
      </c>
      <c r="DN261" s="178" t="s">
        <v>789</v>
      </c>
      <c r="DO261" s="179">
        <v>11</v>
      </c>
      <c r="DP261" s="171"/>
    </row>
    <row r="262" spans="117:120" x14ac:dyDescent="0.25">
      <c r="DM262" s="177">
        <v>381</v>
      </c>
      <c r="DN262" s="178" t="s">
        <v>732</v>
      </c>
      <c r="DO262" s="179">
        <v>10</v>
      </c>
      <c r="DP262" s="171"/>
    </row>
    <row r="263" spans="117:120" x14ac:dyDescent="0.25">
      <c r="DM263" s="177">
        <v>382</v>
      </c>
      <c r="DN263" s="178" t="s">
        <v>733</v>
      </c>
      <c r="DO263" s="179">
        <v>11</v>
      </c>
      <c r="DP263" s="171"/>
    </row>
    <row r="264" spans="117:120" x14ac:dyDescent="0.25">
      <c r="DM264" s="177">
        <v>383</v>
      </c>
      <c r="DN264" s="178" t="s">
        <v>734</v>
      </c>
      <c r="DO264" s="179">
        <v>12</v>
      </c>
      <c r="DP264" s="171"/>
    </row>
    <row r="265" spans="117:120" x14ac:dyDescent="0.25">
      <c r="DM265" s="177">
        <v>410</v>
      </c>
      <c r="DN265" s="178" t="s">
        <v>790</v>
      </c>
      <c r="DO265" s="179">
        <v>5</v>
      </c>
      <c r="DP265" s="171"/>
    </row>
    <row r="266" spans="117:120" x14ac:dyDescent="0.25">
      <c r="DM266" s="177">
        <v>411</v>
      </c>
      <c r="DN266" s="178" t="s">
        <v>791</v>
      </c>
      <c r="DO266" s="179">
        <v>6</v>
      </c>
      <c r="DP266" s="171" t="s">
        <v>961</v>
      </c>
    </row>
    <row r="267" spans="117:120" x14ac:dyDescent="0.25">
      <c r="DM267" s="177">
        <v>412</v>
      </c>
      <c r="DN267" s="178" t="s">
        <v>792</v>
      </c>
      <c r="DO267" s="179">
        <v>7</v>
      </c>
      <c r="DP267" s="171" t="s">
        <v>961</v>
      </c>
    </row>
    <row r="268" spans="117:120" x14ac:dyDescent="0.25">
      <c r="DM268" s="177">
        <v>413</v>
      </c>
      <c r="DN268" s="178" t="s">
        <v>793</v>
      </c>
      <c r="DO268" s="179">
        <v>8</v>
      </c>
      <c r="DP268" s="171" t="s">
        <v>961</v>
      </c>
    </row>
    <row r="269" spans="117:120" x14ac:dyDescent="0.25">
      <c r="DM269" s="177">
        <v>420</v>
      </c>
      <c r="DN269" s="178" t="s">
        <v>794</v>
      </c>
      <c r="DO269" s="179">
        <v>4</v>
      </c>
      <c r="DP269" s="171" t="s">
        <v>960</v>
      </c>
    </row>
    <row r="270" spans="117:120" x14ac:dyDescent="0.25">
      <c r="DM270" s="177">
        <v>421</v>
      </c>
      <c r="DN270" s="178" t="s">
        <v>795</v>
      </c>
      <c r="DO270" s="179">
        <v>5</v>
      </c>
      <c r="DP270" s="171" t="s">
        <v>960</v>
      </c>
    </row>
    <row r="271" spans="117:120" x14ac:dyDescent="0.25">
      <c r="DM271" s="177">
        <v>422</v>
      </c>
      <c r="DN271" s="178" t="s">
        <v>796</v>
      </c>
      <c r="DO271" s="179">
        <v>6</v>
      </c>
      <c r="DP271" s="171" t="s">
        <v>960</v>
      </c>
    </row>
    <row r="272" spans="117:120" x14ac:dyDescent="0.25">
      <c r="DM272" s="177">
        <v>423</v>
      </c>
      <c r="DN272" s="178" t="s">
        <v>797</v>
      </c>
      <c r="DO272" s="179">
        <v>7</v>
      </c>
      <c r="DP272" s="171" t="s">
        <v>960</v>
      </c>
    </row>
    <row r="273" spans="117:120" x14ac:dyDescent="0.25">
      <c r="DM273" s="177">
        <v>424</v>
      </c>
      <c r="DN273" s="178" t="s">
        <v>798</v>
      </c>
      <c r="DO273" s="179">
        <v>8</v>
      </c>
      <c r="DP273" s="171" t="s">
        <v>960</v>
      </c>
    </row>
    <row r="274" spans="117:120" x14ac:dyDescent="0.25">
      <c r="DM274" s="177">
        <v>430</v>
      </c>
      <c r="DN274" s="178" t="s">
        <v>799</v>
      </c>
      <c r="DO274" s="179">
        <v>6</v>
      </c>
      <c r="DP274" s="171"/>
    </row>
    <row r="275" spans="117:120" x14ac:dyDescent="0.25">
      <c r="DM275" s="177">
        <v>431</v>
      </c>
      <c r="DN275" s="178" t="s">
        <v>800</v>
      </c>
      <c r="DO275" s="179">
        <v>7</v>
      </c>
      <c r="DP275" s="171"/>
    </row>
    <row r="276" spans="117:120" x14ac:dyDescent="0.25">
      <c r="DM276" s="177">
        <v>432</v>
      </c>
      <c r="DN276" s="178" t="s">
        <v>801</v>
      </c>
      <c r="DO276" s="179">
        <v>8</v>
      </c>
      <c r="DP276" s="171"/>
    </row>
    <row r="277" spans="117:120" x14ac:dyDescent="0.25">
      <c r="DM277" s="177">
        <v>433</v>
      </c>
      <c r="DN277" s="178" t="s">
        <v>802</v>
      </c>
      <c r="DO277" s="179">
        <v>9</v>
      </c>
      <c r="DP277" s="171"/>
    </row>
    <row r="278" spans="117:120" x14ac:dyDescent="0.25">
      <c r="DM278" s="177">
        <v>434</v>
      </c>
      <c r="DN278" s="178" t="s">
        <v>803</v>
      </c>
      <c r="DO278" s="179">
        <v>10</v>
      </c>
      <c r="DP278" s="171"/>
    </row>
    <row r="279" spans="117:120" x14ac:dyDescent="0.25">
      <c r="DM279" s="177">
        <v>441</v>
      </c>
      <c r="DN279" s="178" t="s">
        <v>804</v>
      </c>
      <c r="DO279" s="179">
        <v>7</v>
      </c>
      <c r="DP279" s="171" t="s">
        <v>962</v>
      </c>
    </row>
    <row r="280" spans="117:120" x14ac:dyDescent="0.25">
      <c r="DM280" s="177">
        <v>442</v>
      </c>
      <c r="DN280" s="178" t="s">
        <v>805</v>
      </c>
      <c r="DO280" s="179">
        <v>8</v>
      </c>
      <c r="DP280" s="171" t="s">
        <v>962</v>
      </c>
    </row>
    <row r="281" spans="117:120" x14ac:dyDescent="0.25">
      <c r="DM281" s="177">
        <v>443</v>
      </c>
      <c r="DN281" s="178" t="s">
        <v>806</v>
      </c>
      <c r="DO281" s="179">
        <v>9</v>
      </c>
      <c r="DP281" s="171" t="s">
        <v>962</v>
      </c>
    </row>
    <row r="282" spans="117:120" x14ac:dyDescent="0.25">
      <c r="DM282" s="177">
        <v>444</v>
      </c>
      <c r="DN282" s="178" t="s">
        <v>807</v>
      </c>
      <c r="DO282" s="179">
        <v>10</v>
      </c>
      <c r="DP282" s="171" t="s">
        <v>962</v>
      </c>
    </row>
    <row r="283" spans="117:120" x14ac:dyDescent="0.25">
      <c r="DM283" s="177">
        <v>451</v>
      </c>
      <c r="DN283" s="178" t="s">
        <v>808</v>
      </c>
      <c r="DO283" s="179">
        <v>7</v>
      </c>
      <c r="DP283" s="171"/>
    </row>
    <row r="284" spans="117:120" x14ac:dyDescent="0.25">
      <c r="DM284" s="177">
        <v>452</v>
      </c>
      <c r="DN284" s="178" t="s">
        <v>809</v>
      </c>
      <c r="DO284" s="179">
        <v>8</v>
      </c>
      <c r="DP284" s="171"/>
    </row>
    <row r="285" spans="117:120" x14ac:dyDescent="0.25">
      <c r="DM285" s="177">
        <v>453</v>
      </c>
      <c r="DN285" s="178" t="s">
        <v>810</v>
      </c>
      <c r="DO285" s="179">
        <v>9</v>
      </c>
      <c r="DP285" s="171"/>
    </row>
    <row r="286" spans="117:120" x14ac:dyDescent="0.25">
      <c r="DM286" s="177">
        <v>454</v>
      </c>
      <c r="DN286" s="178" t="s">
        <v>811</v>
      </c>
      <c r="DO286" s="179">
        <v>10</v>
      </c>
      <c r="DP286" s="171"/>
    </row>
    <row r="287" spans="117:120" x14ac:dyDescent="0.25">
      <c r="DM287" s="177">
        <v>460</v>
      </c>
      <c r="DN287" s="178" t="s">
        <v>812</v>
      </c>
      <c r="DO287" s="179">
        <v>6</v>
      </c>
      <c r="DP287" s="171"/>
    </row>
    <row r="288" spans="117:120" x14ac:dyDescent="0.25">
      <c r="DM288" s="177">
        <v>461</v>
      </c>
      <c r="DN288" s="178" t="s">
        <v>813</v>
      </c>
      <c r="DO288" s="179">
        <v>7</v>
      </c>
      <c r="DP288" s="171"/>
    </row>
    <row r="289" spans="117:120" x14ac:dyDescent="0.25">
      <c r="DM289" s="177">
        <v>462</v>
      </c>
      <c r="DN289" s="178" t="s">
        <v>814</v>
      </c>
      <c r="DO289" s="179">
        <v>8</v>
      </c>
      <c r="DP289" s="171"/>
    </row>
    <row r="290" spans="117:120" x14ac:dyDescent="0.25">
      <c r="DM290" s="177">
        <v>463</v>
      </c>
      <c r="DN290" s="178" t="s">
        <v>815</v>
      </c>
      <c r="DO290" s="179">
        <v>9</v>
      </c>
      <c r="DP290" s="171"/>
    </row>
    <row r="291" spans="117:120" x14ac:dyDescent="0.25">
      <c r="DM291" s="177">
        <v>464</v>
      </c>
      <c r="DN291" s="178" t="s">
        <v>816</v>
      </c>
      <c r="DO291" s="179">
        <v>10</v>
      </c>
      <c r="DP291" s="171"/>
    </row>
    <row r="292" spans="117:120" x14ac:dyDescent="0.25">
      <c r="DM292" s="177">
        <v>490</v>
      </c>
      <c r="DN292" s="178" t="s">
        <v>732</v>
      </c>
      <c r="DO292" s="179">
        <v>8</v>
      </c>
      <c r="DP292" s="171"/>
    </row>
    <row r="293" spans="117:120" x14ac:dyDescent="0.25">
      <c r="DM293" s="177">
        <v>491</v>
      </c>
      <c r="DN293" s="178" t="s">
        <v>733</v>
      </c>
      <c r="DO293" s="179">
        <v>9</v>
      </c>
      <c r="DP293" s="171"/>
    </row>
    <row r="294" spans="117:120" x14ac:dyDescent="0.25">
      <c r="DM294" s="177">
        <v>492</v>
      </c>
      <c r="DN294" s="178" t="s">
        <v>734</v>
      </c>
      <c r="DO294" s="179">
        <v>10</v>
      </c>
      <c r="DP294" s="171"/>
    </row>
    <row r="295" spans="117:120" x14ac:dyDescent="0.25">
      <c r="DM295" s="177">
        <v>493</v>
      </c>
      <c r="DN295" s="178" t="s">
        <v>817</v>
      </c>
      <c r="DO295" s="179">
        <v>11</v>
      </c>
      <c r="DP295" s="171"/>
    </row>
    <row r="296" spans="117:120" x14ac:dyDescent="0.25">
      <c r="DM296" s="177">
        <v>494</v>
      </c>
      <c r="DN296" s="178" t="s">
        <v>736</v>
      </c>
      <c r="DO296" s="179">
        <v>12</v>
      </c>
      <c r="DP296" s="171"/>
    </row>
    <row r="297" spans="117:120" x14ac:dyDescent="0.25">
      <c r="DM297" s="177">
        <v>501</v>
      </c>
      <c r="DN297" s="178" t="s">
        <v>818</v>
      </c>
      <c r="DO297" s="179">
        <v>1</v>
      </c>
      <c r="DP297" s="171"/>
    </row>
    <row r="298" spans="117:120" x14ac:dyDescent="0.25">
      <c r="DM298" s="177">
        <v>502</v>
      </c>
      <c r="DN298" s="178" t="s">
        <v>819</v>
      </c>
      <c r="DO298" s="179">
        <v>2</v>
      </c>
      <c r="DP298" s="171"/>
    </row>
    <row r="299" spans="117:120" x14ac:dyDescent="0.25">
      <c r="DM299" s="177">
        <v>504</v>
      </c>
      <c r="DN299" s="178" t="s">
        <v>821</v>
      </c>
      <c r="DO299" s="179">
        <v>4</v>
      </c>
      <c r="DP299" s="171"/>
    </row>
    <row r="300" spans="117:120" x14ac:dyDescent="0.25">
      <c r="DM300" s="177">
        <v>506</v>
      </c>
      <c r="DN300" s="178" t="s">
        <v>822</v>
      </c>
      <c r="DO300" s="179">
        <v>3</v>
      </c>
      <c r="DP300" s="171"/>
    </row>
    <row r="301" spans="117:120" x14ac:dyDescent="0.25">
      <c r="DM301" s="177">
        <v>507</v>
      </c>
      <c r="DN301" s="178" t="s">
        <v>823</v>
      </c>
      <c r="DO301" s="179">
        <v>4</v>
      </c>
      <c r="DP301" s="171"/>
    </row>
    <row r="302" spans="117:120" x14ac:dyDescent="0.25">
      <c r="DM302" s="177">
        <v>503</v>
      </c>
      <c r="DN302" s="178" t="s">
        <v>820</v>
      </c>
      <c r="DO302" s="179">
        <v>3</v>
      </c>
      <c r="DP302" s="171"/>
    </row>
    <row r="303" spans="117:120" x14ac:dyDescent="0.25">
      <c r="DM303" s="177">
        <v>508</v>
      </c>
      <c r="DN303" s="178" t="s">
        <v>824</v>
      </c>
      <c r="DO303" s="179">
        <v>5</v>
      </c>
      <c r="DP303" s="171"/>
    </row>
    <row r="304" spans="117:120" x14ac:dyDescent="0.25">
      <c r="DM304" s="177">
        <v>509</v>
      </c>
      <c r="DN304" s="178" t="s">
        <v>825</v>
      </c>
      <c r="DO304" s="179">
        <v>6</v>
      </c>
      <c r="DP304" s="171"/>
    </row>
    <row r="305" spans="117:120" x14ac:dyDescent="0.25">
      <c r="DM305" s="177">
        <v>511</v>
      </c>
      <c r="DN305" s="178" t="s">
        <v>826</v>
      </c>
      <c r="DO305" s="179">
        <v>4</v>
      </c>
      <c r="DP305" s="171"/>
    </row>
    <row r="306" spans="117:120" x14ac:dyDescent="0.25">
      <c r="DM306" s="177">
        <v>512</v>
      </c>
      <c r="DN306" s="178" t="s">
        <v>827</v>
      </c>
      <c r="DO306" s="179">
        <v>5</v>
      </c>
      <c r="DP306" s="171"/>
    </row>
    <row r="307" spans="117:120" x14ac:dyDescent="0.25">
      <c r="DM307" s="177">
        <v>513</v>
      </c>
      <c r="DN307" s="178" t="s">
        <v>828</v>
      </c>
      <c r="DO307" s="179">
        <v>6</v>
      </c>
      <c r="DP307" s="171"/>
    </row>
    <row r="308" spans="117:120" x14ac:dyDescent="0.25">
      <c r="DM308" s="177">
        <v>514</v>
      </c>
      <c r="DN308" s="178" t="s">
        <v>829</v>
      </c>
      <c r="DO308" s="179">
        <v>7</v>
      </c>
      <c r="DP308" s="171"/>
    </row>
    <row r="309" spans="117:120" x14ac:dyDescent="0.25">
      <c r="DM309" s="177">
        <v>516</v>
      </c>
      <c r="DN309" s="178" t="s">
        <v>830</v>
      </c>
      <c r="DO309" s="179">
        <v>4</v>
      </c>
      <c r="DP309" s="171"/>
    </row>
    <row r="310" spans="117:120" x14ac:dyDescent="0.25">
      <c r="DM310" s="177">
        <v>517</v>
      </c>
      <c r="DN310" s="178" t="s">
        <v>831</v>
      </c>
      <c r="DO310" s="179">
        <v>5</v>
      </c>
      <c r="DP310" s="171"/>
    </row>
    <row r="311" spans="117:120" x14ac:dyDescent="0.25">
      <c r="DM311" s="177">
        <v>518</v>
      </c>
      <c r="DN311" s="178" t="s">
        <v>832</v>
      </c>
      <c r="DO311" s="179">
        <v>6</v>
      </c>
      <c r="DP311" s="171"/>
    </row>
    <row r="312" spans="117:120" x14ac:dyDescent="0.25">
      <c r="DM312" s="177">
        <v>521</v>
      </c>
      <c r="DN312" s="178" t="s">
        <v>833</v>
      </c>
      <c r="DO312" s="179">
        <v>4</v>
      </c>
      <c r="DP312" s="171"/>
    </row>
    <row r="313" spans="117:120" x14ac:dyDescent="0.25">
      <c r="DM313" s="177">
        <v>522</v>
      </c>
      <c r="DN313" s="178" t="s">
        <v>834</v>
      </c>
      <c r="DO313" s="179">
        <v>5</v>
      </c>
      <c r="DP313" s="171"/>
    </row>
    <row r="314" spans="117:120" x14ac:dyDescent="0.25">
      <c r="DM314" s="177">
        <v>523</v>
      </c>
      <c r="DN314" s="178" t="s">
        <v>835</v>
      </c>
      <c r="DO314" s="179">
        <v>6</v>
      </c>
      <c r="DP314" s="171"/>
    </row>
    <row r="315" spans="117:120" x14ac:dyDescent="0.25">
      <c r="DM315" s="177">
        <v>524</v>
      </c>
      <c r="DN315" s="178" t="s">
        <v>836</v>
      </c>
      <c r="DO315" s="179">
        <v>7</v>
      </c>
      <c r="DP315" s="171"/>
    </row>
    <row r="316" spans="117:120" x14ac:dyDescent="0.25">
      <c r="DM316" s="177">
        <v>531</v>
      </c>
      <c r="DN316" s="178" t="s">
        <v>837</v>
      </c>
      <c r="DO316" s="179">
        <v>5</v>
      </c>
      <c r="DP316" s="171"/>
    </row>
    <row r="317" spans="117:120" x14ac:dyDescent="0.25">
      <c r="DM317" s="177">
        <v>532</v>
      </c>
      <c r="DN317" s="178" t="s">
        <v>838</v>
      </c>
      <c r="DO317" s="179">
        <v>6</v>
      </c>
      <c r="DP317" s="171"/>
    </row>
    <row r="318" spans="117:120" x14ac:dyDescent="0.25">
      <c r="DM318" s="177">
        <v>533</v>
      </c>
      <c r="DN318" s="178" t="s">
        <v>839</v>
      </c>
      <c r="DO318" s="179">
        <v>6</v>
      </c>
      <c r="DP318" s="171"/>
    </row>
    <row r="319" spans="117:120" x14ac:dyDescent="0.25">
      <c r="DM319" s="177">
        <v>534</v>
      </c>
      <c r="DN319" s="178" t="s">
        <v>840</v>
      </c>
      <c r="DO319" s="179">
        <v>7</v>
      </c>
      <c r="DP319" s="171"/>
    </row>
    <row r="320" spans="117:120" x14ac:dyDescent="0.25">
      <c r="DM320" s="177">
        <v>541</v>
      </c>
      <c r="DN320" s="178" t="s">
        <v>841</v>
      </c>
      <c r="DO320" s="179">
        <v>6</v>
      </c>
      <c r="DP320" s="171"/>
    </row>
    <row r="321" spans="117:120" x14ac:dyDescent="0.25">
      <c r="DM321" s="177">
        <v>542</v>
      </c>
      <c r="DN321" s="178" t="s">
        <v>842</v>
      </c>
      <c r="DO321" s="179">
        <v>7</v>
      </c>
      <c r="DP321" s="171" t="s">
        <v>967</v>
      </c>
    </row>
    <row r="322" spans="117:120" x14ac:dyDescent="0.25">
      <c r="DM322" s="177">
        <v>543</v>
      </c>
      <c r="DN322" s="178" t="s">
        <v>843</v>
      </c>
      <c r="DO322" s="179">
        <v>8</v>
      </c>
      <c r="DP322" s="171"/>
    </row>
    <row r="323" spans="117:120" x14ac:dyDescent="0.25">
      <c r="DM323" s="177">
        <v>544</v>
      </c>
      <c r="DN323" s="178" t="s">
        <v>844</v>
      </c>
      <c r="DO323" s="179">
        <v>9</v>
      </c>
      <c r="DP323" s="171"/>
    </row>
    <row r="324" spans="117:120" x14ac:dyDescent="0.25">
      <c r="DM324" s="177">
        <v>545</v>
      </c>
      <c r="DN324" s="178" t="s">
        <v>845</v>
      </c>
      <c r="DO324" s="179">
        <v>10</v>
      </c>
      <c r="DP324" s="171"/>
    </row>
    <row r="325" spans="117:120" x14ac:dyDescent="0.25">
      <c r="DM325" s="177">
        <v>550</v>
      </c>
      <c r="DN325" s="178" t="s">
        <v>846</v>
      </c>
      <c r="DO325" s="179">
        <v>7</v>
      </c>
      <c r="DP325" s="171"/>
    </row>
    <row r="326" spans="117:120" x14ac:dyDescent="0.25">
      <c r="DM326" s="177">
        <v>551</v>
      </c>
      <c r="DN326" s="178" t="s">
        <v>732</v>
      </c>
      <c r="DO326" s="179">
        <v>8</v>
      </c>
      <c r="DP326" s="171"/>
    </row>
    <row r="327" spans="117:120" x14ac:dyDescent="0.25">
      <c r="DM327" s="177">
        <v>552</v>
      </c>
      <c r="DN327" s="178" t="s">
        <v>733</v>
      </c>
      <c r="DO327" s="179">
        <v>9</v>
      </c>
      <c r="DP327" s="171"/>
    </row>
    <row r="328" spans="117:120" x14ac:dyDescent="0.25">
      <c r="DM328" s="177">
        <v>553</v>
      </c>
      <c r="DN328" s="178" t="s">
        <v>734</v>
      </c>
      <c r="DO328" s="179">
        <v>10</v>
      </c>
      <c r="DP328" s="171"/>
    </row>
    <row r="329" spans="117:120" x14ac:dyDescent="0.25">
      <c r="DM329" s="177">
        <v>554</v>
      </c>
      <c r="DN329" s="178" t="s">
        <v>817</v>
      </c>
      <c r="DO329" s="179">
        <v>11</v>
      </c>
      <c r="DP329" s="171"/>
    </row>
    <row r="330" spans="117:120" x14ac:dyDescent="0.25">
      <c r="DM330" s="177">
        <v>555</v>
      </c>
      <c r="DN330" s="180" t="s">
        <v>736</v>
      </c>
      <c r="DO330" s="179">
        <v>12</v>
      </c>
      <c r="DP330" s="171"/>
    </row>
    <row r="331" spans="117:120" x14ac:dyDescent="0.25">
      <c r="DM331" s="177">
        <v>561</v>
      </c>
      <c r="DN331" s="178" t="s">
        <v>847</v>
      </c>
      <c r="DO331" s="179">
        <v>3</v>
      </c>
      <c r="DP331" s="171"/>
    </row>
    <row r="332" spans="117:120" x14ac:dyDescent="0.25">
      <c r="DM332" s="177">
        <v>562</v>
      </c>
      <c r="DN332" s="178" t="s">
        <v>848</v>
      </c>
      <c r="DO332" s="179">
        <v>4</v>
      </c>
      <c r="DP332" s="171"/>
    </row>
    <row r="333" spans="117:120" x14ac:dyDescent="0.25">
      <c r="DM333" s="177">
        <v>563</v>
      </c>
      <c r="DN333" s="178" t="s">
        <v>849</v>
      </c>
      <c r="DO333" s="179">
        <v>5</v>
      </c>
      <c r="DP333" s="171"/>
    </row>
    <row r="334" spans="117:120" x14ac:dyDescent="0.25">
      <c r="DM334" s="177">
        <v>564</v>
      </c>
      <c r="DN334" s="178" t="s">
        <v>850</v>
      </c>
      <c r="DO334" s="179">
        <v>6</v>
      </c>
      <c r="DP334" s="171"/>
    </row>
    <row r="335" spans="117:120" x14ac:dyDescent="0.25">
      <c r="DM335" s="177">
        <v>565</v>
      </c>
      <c r="DN335" s="178" t="s">
        <v>851</v>
      </c>
      <c r="DO335" s="179">
        <v>7</v>
      </c>
      <c r="DP335" s="171"/>
    </row>
    <row r="336" spans="117:120" x14ac:dyDescent="0.25">
      <c r="DM336" s="177">
        <v>566</v>
      </c>
      <c r="DN336" s="178" t="s">
        <v>0</v>
      </c>
      <c r="DO336" s="179">
        <v>8</v>
      </c>
      <c r="DP336" s="171"/>
    </row>
    <row r="337" spans="117:120" x14ac:dyDescent="0.25">
      <c r="DM337" s="177">
        <v>571</v>
      </c>
      <c r="DN337" s="178" t="s">
        <v>1</v>
      </c>
      <c r="DO337" s="179">
        <v>3</v>
      </c>
      <c r="DP337" s="171"/>
    </row>
    <row r="338" spans="117:120" x14ac:dyDescent="0.25">
      <c r="DM338" s="177">
        <v>572</v>
      </c>
      <c r="DN338" s="178" t="s">
        <v>2</v>
      </c>
      <c r="DO338" s="179">
        <v>4</v>
      </c>
      <c r="DP338" s="171"/>
    </row>
    <row r="339" spans="117:120" x14ac:dyDescent="0.25">
      <c r="DM339" s="177">
        <v>573</v>
      </c>
      <c r="DN339" s="178" t="s">
        <v>3</v>
      </c>
      <c r="DO339" s="179">
        <v>5</v>
      </c>
      <c r="DP339" s="171"/>
    </row>
    <row r="340" spans="117:120" x14ac:dyDescent="0.25">
      <c r="DM340" s="177">
        <v>574</v>
      </c>
      <c r="DN340" s="178" t="s">
        <v>4</v>
      </c>
      <c r="DO340" s="179">
        <v>6</v>
      </c>
      <c r="DP340" s="171"/>
    </row>
    <row r="341" spans="117:120" x14ac:dyDescent="0.25">
      <c r="DM341" s="177">
        <v>575</v>
      </c>
      <c r="DN341" s="178" t="s">
        <v>5</v>
      </c>
      <c r="DO341" s="179">
        <v>7</v>
      </c>
      <c r="DP341" s="171"/>
    </row>
    <row r="342" spans="117:120" x14ac:dyDescent="0.25">
      <c r="DM342" s="177">
        <v>576</v>
      </c>
      <c r="DN342" s="178" t="s">
        <v>6</v>
      </c>
      <c r="DO342" s="179">
        <v>8</v>
      </c>
      <c r="DP342" s="171"/>
    </row>
    <row r="343" spans="117:120" x14ac:dyDescent="0.25">
      <c r="DM343" s="177">
        <v>577</v>
      </c>
      <c r="DN343" s="178" t="s">
        <v>7</v>
      </c>
      <c r="DO343" s="181"/>
      <c r="DP343" s="171"/>
    </row>
    <row r="344" spans="117:120" x14ac:dyDescent="0.25">
      <c r="DM344" s="177">
        <v>578</v>
      </c>
      <c r="DN344" s="178" t="s">
        <v>8</v>
      </c>
      <c r="DO344" s="179">
        <v>7</v>
      </c>
      <c r="DP344" s="171"/>
    </row>
    <row r="345" spans="117:120" x14ac:dyDescent="0.25">
      <c r="DM345" s="177">
        <v>580</v>
      </c>
      <c r="DN345" s="178" t="s">
        <v>9</v>
      </c>
      <c r="DO345" s="179">
        <v>2</v>
      </c>
      <c r="DP345" s="171"/>
    </row>
    <row r="346" spans="117:120" x14ac:dyDescent="0.25">
      <c r="DM346" s="177">
        <v>581</v>
      </c>
      <c r="DN346" s="178" t="s">
        <v>10</v>
      </c>
      <c r="DO346" s="179">
        <v>3</v>
      </c>
      <c r="DP346" s="171"/>
    </row>
    <row r="347" spans="117:120" x14ac:dyDescent="0.25">
      <c r="DM347" s="177">
        <v>582</v>
      </c>
      <c r="DN347" s="178" t="s">
        <v>11</v>
      </c>
      <c r="DO347" s="179">
        <v>4</v>
      </c>
      <c r="DP347" s="171"/>
    </row>
    <row r="348" spans="117:120" x14ac:dyDescent="0.25">
      <c r="DM348" s="177">
        <v>583</v>
      </c>
      <c r="DN348" s="178" t="s">
        <v>12</v>
      </c>
      <c r="DO348" s="179">
        <v>4</v>
      </c>
      <c r="DP348" s="171"/>
    </row>
    <row r="349" spans="117:120" x14ac:dyDescent="0.25">
      <c r="DM349" s="177">
        <v>584</v>
      </c>
      <c r="DN349" s="178" t="s">
        <v>13</v>
      </c>
      <c r="DO349" s="179">
        <v>5</v>
      </c>
      <c r="DP349" s="171"/>
    </row>
    <row r="350" spans="117:120" x14ac:dyDescent="0.25">
      <c r="DM350" s="177">
        <v>585</v>
      </c>
      <c r="DN350" s="178" t="s">
        <v>14</v>
      </c>
      <c r="DO350" s="179">
        <v>6</v>
      </c>
      <c r="DP350" s="171"/>
    </row>
    <row r="351" spans="117:120" x14ac:dyDescent="0.25">
      <c r="DM351" s="177">
        <v>586</v>
      </c>
      <c r="DN351" s="178" t="s">
        <v>15</v>
      </c>
      <c r="DO351" s="179">
        <v>7</v>
      </c>
      <c r="DP351" s="171"/>
    </row>
    <row r="352" spans="117:120" x14ac:dyDescent="0.25">
      <c r="DM352" s="177">
        <v>587</v>
      </c>
      <c r="DN352" s="178" t="s">
        <v>16</v>
      </c>
      <c r="DO352" s="179">
        <v>8</v>
      </c>
      <c r="DP352" s="171"/>
    </row>
    <row r="353" spans="117:120" x14ac:dyDescent="0.25">
      <c r="DM353" s="177">
        <v>590</v>
      </c>
      <c r="DN353" s="178" t="s">
        <v>846</v>
      </c>
      <c r="DO353" s="179">
        <v>7</v>
      </c>
      <c r="DP353" s="171"/>
    </row>
    <row r="354" spans="117:120" x14ac:dyDescent="0.25">
      <c r="DM354" s="177">
        <v>591</v>
      </c>
      <c r="DN354" s="178" t="s">
        <v>17</v>
      </c>
      <c r="DO354" s="179">
        <v>8</v>
      </c>
      <c r="DP354" s="171"/>
    </row>
    <row r="355" spans="117:120" x14ac:dyDescent="0.25">
      <c r="DM355" s="177">
        <v>592</v>
      </c>
      <c r="DN355" s="178" t="s">
        <v>18</v>
      </c>
      <c r="DO355" s="179">
        <v>9</v>
      </c>
      <c r="DP355" s="171"/>
    </row>
    <row r="356" spans="117:120" x14ac:dyDescent="0.25">
      <c r="DM356" s="177">
        <v>593</v>
      </c>
      <c r="DN356" s="178" t="s">
        <v>19</v>
      </c>
      <c r="DO356" s="179">
        <v>10</v>
      </c>
      <c r="DP356" s="171"/>
    </row>
    <row r="357" spans="117:120" x14ac:dyDescent="0.25">
      <c r="DM357" s="177">
        <v>594</v>
      </c>
      <c r="DN357" s="178" t="s">
        <v>20</v>
      </c>
      <c r="DO357" s="179">
        <v>11</v>
      </c>
      <c r="DP357" s="171"/>
    </row>
    <row r="358" spans="117:120" x14ac:dyDescent="0.25">
      <c r="DM358" s="177">
        <v>601</v>
      </c>
      <c r="DN358" s="178" t="s">
        <v>21</v>
      </c>
      <c r="DO358" s="179">
        <v>4</v>
      </c>
      <c r="DP358" s="171"/>
    </row>
    <row r="359" spans="117:120" x14ac:dyDescent="0.25">
      <c r="DM359" s="177">
        <v>602</v>
      </c>
      <c r="DN359" s="178" t="s">
        <v>22</v>
      </c>
      <c r="DO359" s="179">
        <v>5</v>
      </c>
      <c r="DP359" s="171"/>
    </row>
    <row r="360" spans="117:120" x14ac:dyDescent="0.25">
      <c r="DM360" s="177">
        <v>603</v>
      </c>
      <c r="DN360" s="178" t="s">
        <v>23</v>
      </c>
      <c r="DO360" s="179">
        <v>6</v>
      </c>
      <c r="DP360" s="171"/>
    </row>
    <row r="361" spans="117:120" x14ac:dyDescent="0.25">
      <c r="DM361" s="177">
        <v>604</v>
      </c>
      <c r="DN361" s="178" t="s">
        <v>24</v>
      </c>
      <c r="DO361" s="179">
        <v>7</v>
      </c>
      <c r="DP361" s="171"/>
    </row>
    <row r="362" spans="117:120" x14ac:dyDescent="0.25">
      <c r="DM362" s="177">
        <v>611</v>
      </c>
      <c r="DN362" s="178" t="s">
        <v>25</v>
      </c>
      <c r="DO362" s="179">
        <v>1</v>
      </c>
      <c r="DP362" s="171"/>
    </row>
    <row r="363" spans="117:120" x14ac:dyDescent="0.25">
      <c r="DM363" s="177">
        <v>612</v>
      </c>
      <c r="DN363" s="178" t="s">
        <v>26</v>
      </c>
      <c r="DO363" s="179">
        <v>2</v>
      </c>
      <c r="DP363" s="171"/>
    </row>
    <row r="364" spans="117:120" x14ac:dyDescent="0.25">
      <c r="DM364" s="177">
        <v>613</v>
      </c>
      <c r="DN364" s="178" t="s">
        <v>27</v>
      </c>
      <c r="DO364" s="179">
        <v>3</v>
      </c>
      <c r="DP364" s="171" t="s">
        <v>963</v>
      </c>
    </row>
    <row r="365" spans="117:120" x14ac:dyDescent="0.25">
      <c r="DM365" s="177">
        <v>614</v>
      </c>
      <c r="DN365" s="178" t="s">
        <v>28</v>
      </c>
      <c r="DO365" s="179">
        <v>4</v>
      </c>
      <c r="DP365" s="171" t="s">
        <v>963</v>
      </c>
    </row>
    <row r="366" spans="117:120" x14ac:dyDescent="0.25">
      <c r="DM366" s="177">
        <v>631</v>
      </c>
      <c r="DN366" s="178" t="s">
        <v>29</v>
      </c>
      <c r="DO366" s="179">
        <v>8</v>
      </c>
      <c r="DP366" s="171"/>
    </row>
    <row r="367" spans="117:120" x14ac:dyDescent="0.25">
      <c r="DM367" s="177">
        <v>632</v>
      </c>
      <c r="DN367" s="178" t="s">
        <v>30</v>
      </c>
      <c r="DO367" s="179">
        <v>9</v>
      </c>
      <c r="DP367" s="171"/>
    </row>
    <row r="368" spans="117:120" x14ac:dyDescent="0.25">
      <c r="DM368" s="177">
        <v>633</v>
      </c>
      <c r="DN368" s="178" t="s">
        <v>31</v>
      </c>
      <c r="DO368" s="179">
        <v>10</v>
      </c>
      <c r="DP368" s="171"/>
    </row>
    <row r="369" spans="117:120" x14ac:dyDescent="0.25">
      <c r="DM369" s="177">
        <v>634</v>
      </c>
      <c r="DN369" s="178" t="s">
        <v>32</v>
      </c>
      <c r="DO369" s="179">
        <v>11</v>
      </c>
      <c r="DP369" s="171"/>
    </row>
    <row r="370" spans="117:120" x14ac:dyDescent="0.25">
      <c r="DM370" s="177">
        <v>690</v>
      </c>
      <c r="DN370" s="178" t="s">
        <v>732</v>
      </c>
      <c r="DO370" s="179">
        <v>8</v>
      </c>
      <c r="DP370" s="171"/>
    </row>
    <row r="371" spans="117:120" x14ac:dyDescent="0.25">
      <c r="DM371" s="177">
        <v>691</v>
      </c>
      <c r="DN371" s="178" t="s">
        <v>733</v>
      </c>
      <c r="DO371" s="179">
        <v>9</v>
      </c>
      <c r="DP371" s="171"/>
    </row>
    <row r="372" spans="117:120" x14ac:dyDescent="0.25">
      <c r="DM372" s="177">
        <v>692</v>
      </c>
      <c r="DN372" s="178" t="s">
        <v>734</v>
      </c>
      <c r="DO372" s="179">
        <v>10</v>
      </c>
      <c r="DP372" s="171"/>
    </row>
    <row r="373" spans="117:120" x14ac:dyDescent="0.25">
      <c r="DM373" s="177">
        <v>693</v>
      </c>
      <c r="DN373" s="178" t="s">
        <v>817</v>
      </c>
      <c r="DO373" s="179">
        <v>11</v>
      </c>
      <c r="DP373" s="171"/>
    </row>
    <row r="374" spans="117:120" x14ac:dyDescent="0.25">
      <c r="DM374" s="177">
        <v>694</v>
      </c>
      <c r="DN374" s="178" t="s">
        <v>736</v>
      </c>
      <c r="DO374" s="179">
        <v>12</v>
      </c>
      <c r="DP374" s="171"/>
    </row>
    <row r="375" spans="117:120" x14ac:dyDescent="0.25">
      <c r="DM375" s="177">
        <v>706</v>
      </c>
      <c r="DN375" s="178" t="s">
        <v>33</v>
      </c>
      <c r="DO375" s="179">
        <v>4</v>
      </c>
      <c r="DP375" s="171"/>
    </row>
    <row r="376" spans="117:120" x14ac:dyDescent="0.25">
      <c r="DM376" s="177">
        <v>707</v>
      </c>
      <c r="DN376" s="178" t="s">
        <v>34</v>
      </c>
      <c r="DO376" s="179">
        <v>5</v>
      </c>
      <c r="DP376" s="171"/>
    </row>
    <row r="377" spans="117:120" x14ac:dyDescent="0.25">
      <c r="DM377" s="177">
        <v>708</v>
      </c>
      <c r="DN377" s="178" t="s">
        <v>35</v>
      </c>
      <c r="DO377" s="179">
        <v>6</v>
      </c>
      <c r="DP377" s="171"/>
    </row>
    <row r="378" spans="117:120" x14ac:dyDescent="0.25">
      <c r="DM378" s="177">
        <v>709</v>
      </c>
      <c r="DN378" s="178" t="s">
        <v>36</v>
      </c>
      <c r="DO378" s="179">
        <v>7</v>
      </c>
      <c r="DP378" s="171"/>
    </row>
    <row r="379" spans="117:120" x14ac:dyDescent="0.25">
      <c r="DM379" s="177">
        <v>710</v>
      </c>
      <c r="DN379" s="178" t="s">
        <v>37</v>
      </c>
      <c r="DO379" s="179">
        <v>6</v>
      </c>
      <c r="DP379" s="171"/>
    </row>
    <row r="380" spans="117:120" x14ac:dyDescent="0.25">
      <c r="DM380" s="177">
        <v>711</v>
      </c>
      <c r="DN380" s="178" t="s">
        <v>38</v>
      </c>
      <c r="DO380" s="179">
        <v>7</v>
      </c>
      <c r="DP380" s="171"/>
    </row>
    <row r="381" spans="117:120" x14ac:dyDescent="0.25">
      <c r="DM381" s="177">
        <v>712</v>
      </c>
      <c r="DN381" s="178" t="s">
        <v>39</v>
      </c>
      <c r="DO381" s="179">
        <v>8</v>
      </c>
      <c r="DP381" s="171"/>
    </row>
    <row r="382" spans="117:120" x14ac:dyDescent="0.25">
      <c r="DM382" s="177">
        <v>713</v>
      </c>
      <c r="DN382" s="178" t="s">
        <v>40</v>
      </c>
      <c r="DO382" s="179">
        <v>9</v>
      </c>
      <c r="DP382" s="171"/>
    </row>
    <row r="383" spans="117:120" x14ac:dyDescent="0.25">
      <c r="DM383" s="177">
        <v>714</v>
      </c>
      <c r="DN383" s="178" t="s">
        <v>41</v>
      </c>
      <c r="DO383" s="179">
        <v>10</v>
      </c>
      <c r="DP383" s="171"/>
    </row>
    <row r="384" spans="117:120" x14ac:dyDescent="0.25">
      <c r="DM384" s="177">
        <v>720</v>
      </c>
      <c r="DN384" s="178" t="s">
        <v>42</v>
      </c>
      <c r="DO384" s="179">
        <v>6</v>
      </c>
      <c r="DP384" s="171"/>
    </row>
    <row r="385" spans="117:120" x14ac:dyDescent="0.25">
      <c r="DM385" s="177">
        <v>721</v>
      </c>
      <c r="DN385" s="178" t="s">
        <v>43</v>
      </c>
      <c r="DO385" s="179">
        <v>7</v>
      </c>
      <c r="DP385" s="171"/>
    </row>
    <row r="386" spans="117:120" x14ac:dyDescent="0.25">
      <c r="DM386" s="177">
        <v>722</v>
      </c>
      <c r="DN386" s="178" t="s">
        <v>44</v>
      </c>
      <c r="DO386" s="179">
        <v>8</v>
      </c>
      <c r="DP386" s="171"/>
    </row>
    <row r="387" spans="117:120" x14ac:dyDescent="0.25">
      <c r="DM387" s="177">
        <v>723</v>
      </c>
      <c r="DN387" s="178" t="s">
        <v>45</v>
      </c>
      <c r="DO387" s="179">
        <v>9</v>
      </c>
      <c r="DP387" s="171"/>
    </row>
    <row r="388" spans="117:120" x14ac:dyDescent="0.25">
      <c r="DM388" s="177">
        <v>724</v>
      </c>
      <c r="DN388" s="178" t="s">
        <v>46</v>
      </c>
      <c r="DO388" s="179">
        <v>10</v>
      </c>
      <c r="DP388" s="171"/>
    </row>
    <row r="389" spans="117:120" x14ac:dyDescent="0.25">
      <c r="DM389" s="177">
        <v>731</v>
      </c>
      <c r="DN389" s="178" t="s">
        <v>47</v>
      </c>
      <c r="DO389" s="179">
        <v>4</v>
      </c>
      <c r="DP389" s="171" t="s">
        <v>964</v>
      </c>
    </row>
    <row r="390" spans="117:120" x14ac:dyDescent="0.25">
      <c r="DM390" s="177">
        <v>732</v>
      </c>
      <c r="DN390" s="178" t="s">
        <v>48</v>
      </c>
      <c r="DO390" s="179">
        <v>5</v>
      </c>
      <c r="DP390" s="171" t="s">
        <v>964</v>
      </c>
    </row>
    <row r="391" spans="117:120" x14ac:dyDescent="0.25">
      <c r="DM391" s="177">
        <v>733</v>
      </c>
      <c r="DN391" s="178" t="s">
        <v>49</v>
      </c>
      <c r="DO391" s="179">
        <v>6</v>
      </c>
      <c r="DP391" s="171" t="s">
        <v>964</v>
      </c>
    </row>
    <row r="392" spans="117:120" x14ac:dyDescent="0.25">
      <c r="DM392" s="177">
        <v>741</v>
      </c>
      <c r="DN392" s="178" t="s">
        <v>50</v>
      </c>
      <c r="DO392" s="179">
        <v>7</v>
      </c>
      <c r="DP392" s="171" t="s">
        <v>965</v>
      </c>
    </row>
    <row r="393" spans="117:120" x14ac:dyDescent="0.25">
      <c r="DM393" s="177">
        <v>742</v>
      </c>
      <c r="DN393" s="178" t="s">
        <v>51</v>
      </c>
      <c r="DO393" s="179">
        <v>8</v>
      </c>
      <c r="DP393" s="171" t="s">
        <v>966</v>
      </c>
    </row>
    <row r="394" spans="117:120" x14ac:dyDescent="0.25">
      <c r="DM394" s="177">
        <v>743</v>
      </c>
      <c r="DN394" s="178" t="s">
        <v>52</v>
      </c>
      <c r="DO394" s="179">
        <v>9</v>
      </c>
      <c r="DP394" s="171"/>
    </row>
    <row r="395" spans="117:120" x14ac:dyDescent="0.25">
      <c r="DM395" s="177">
        <v>750</v>
      </c>
      <c r="DN395" s="178" t="s">
        <v>732</v>
      </c>
      <c r="DO395" s="179">
        <v>9</v>
      </c>
      <c r="DP395" s="171" t="s">
        <v>951</v>
      </c>
    </row>
    <row r="396" spans="117:120" x14ac:dyDescent="0.25">
      <c r="DM396" s="177">
        <v>751</v>
      </c>
      <c r="DN396" s="178" t="s">
        <v>733</v>
      </c>
      <c r="DO396" s="179">
        <v>10</v>
      </c>
      <c r="DP396" s="171" t="s">
        <v>951</v>
      </c>
    </row>
    <row r="397" spans="117:120" x14ac:dyDescent="0.25">
      <c r="DM397" s="177">
        <v>752</v>
      </c>
      <c r="DN397" s="178" t="s">
        <v>734</v>
      </c>
      <c r="DO397" s="179">
        <v>11</v>
      </c>
      <c r="DP397" s="171" t="s">
        <v>951</v>
      </c>
    </row>
    <row r="398" spans="117:120" x14ac:dyDescent="0.25">
      <c r="DM398" s="177">
        <v>753</v>
      </c>
      <c r="DN398" s="178" t="s">
        <v>735</v>
      </c>
      <c r="DO398" s="179">
        <v>12</v>
      </c>
      <c r="DP398" s="171" t="s">
        <v>951</v>
      </c>
    </row>
    <row r="399" spans="117:120" x14ac:dyDescent="0.25">
      <c r="DM399" s="177">
        <v>760</v>
      </c>
      <c r="DN399" s="178" t="s">
        <v>53</v>
      </c>
      <c r="DO399" s="179">
        <v>6</v>
      </c>
      <c r="DP399" s="171"/>
    </row>
    <row r="400" spans="117:120" x14ac:dyDescent="0.25">
      <c r="DM400" s="177">
        <v>761</v>
      </c>
      <c r="DN400" s="178" t="s">
        <v>54</v>
      </c>
      <c r="DO400" s="179">
        <v>7</v>
      </c>
      <c r="DP400" s="171"/>
    </row>
    <row r="401" spans="117:120" x14ac:dyDescent="0.25">
      <c r="DM401" s="177">
        <v>762</v>
      </c>
      <c r="DN401" s="178" t="s">
        <v>55</v>
      </c>
      <c r="DO401" s="179">
        <v>8</v>
      </c>
      <c r="DP401" s="171"/>
    </row>
    <row r="402" spans="117:120" x14ac:dyDescent="0.25">
      <c r="DM402" s="177">
        <v>763</v>
      </c>
      <c r="DN402" s="178" t="s">
        <v>56</v>
      </c>
      <c r="DO402" s="179">
        <v>9</v>
      </c>
      <c r="DP402" s="171"/>
    </row>
    <row r="403" spans="117:120" x14ac:dyDescent="0.25">
      <c r="DM403" s="177">
        <v>764</v>
      </c>
      <c r="DN403" s="178" t="s">
        <v>57</v>
      </c>
      <c r="DO403" s="179">
        <v>10</v>
      </c>
      <c r="DP403" s="171"/>
    </row>
    <row r="404" spans="117:120" x14ac:dyDescent="0.25">
      <c r="DM404" s="177">
        <v>770</v>
      </c>
      <c r="DN404" s="178" t="s">
        <v>53</v>
      </c>
      <c r="DO404" s="179">
        <v>6</v>
      </c>
      <c r="DP404" s="171"/>
    </row>
    <row r="405" spans="117:120" x14ac:dyDescent="0.25">
      <c r="DM405" s="177">
        <v>771</v>
      </c>
      <c r="DN405" s="178" t="s">
        <v>54</v>
      </c>
      <c r="DO405" s="179">
        <v>7</v>
      </c>
      <c r="DP405" s="171" t="s">
        <v>951</v>
      </c>
    </row>
    <row r="406" spans="117:120" x14ac:dyDescent="0.25">
      <c r="DM406" s="177">
        <v>772</v>
      </c>
      <c r="DN406" s="178" t="s">
        <v>55</v>
      </c>
      <c r="DO406" s="179">
        <v>8</v>
      </c>
      <c r="DP406" s="171" t="s">
        <v>951</v>
      </c>
    </row>
    <row r="407" spans="117:120" x14ac:dyDescent="0.25">
      <c r="DM407" s="177">
        <v>773</v>
      </c>
      <c r="DN407" s="178" t="s">
        <v>56</v>
      </c>
      <c r="DO407" s="179">
        <v>9</v>
      </c>
      <c r="DP407" s="171" t="s">
        <v>951</v>
      </c>
    </row>
    <row r="408" spans="117:120" x14ac:dyDescent="0.25">
      <c r="DM408" s="177">
        <v>774</v>
      </c>
      <c r="DN408" s="178" t="s">
        <v>57</v>
      </c>
      <c r="DO408" s="179">
        <v>10</v>
      </c>
      <c r="DP408" s="171" t="s">
        <v>951</v>
      </c>
    </row>
    <row r="409" spans="117:120" x14ac:dyDescent="0.25">
      <c r="DM409" s="177">
        <v>780</v>
      </c>
      <c r="DN409" s="178" t="s">
        <v>53</v>
      </c>
      <c r="DO409" s="179">
        <v>6</v>
      </c>
      <c r="DP409" s="171"/>
    </row>
    <row r="410" spans="117:120" x14ac:dyDescent="0.25">
      <c r="DM410" s="177">
        <v>780</v>
      </c>
      <c r="DN410" s="178" t="s">
        <v>53</v>
      </c>
      <c r="DO410" s="179">
        <v>6</v>
      </c>
      <c r="DP410" s="171"/>
    </row>
    <row r="411" spans="117:120" x14ac:dyDescent="0.25">
      <c r="DM411" s="177">
        <v>781</v>
      </c>
      <c r="DN411" s="178" t="s">
        <v>54</v>
      </c>
      <c r="DO411" s="179">
        <v>7</v>
      </c>
      <c r="DP411" s="171" t="s">
        <v>952</v>
      </c>
    </row>
    <row r="412" spans="117:120" x14ac:dyDescent="0.25">
      <c r="DM412" s="177">
        <v>781</v>
      </c>
      <c r="DN412" s="178" t="s">
        <v>54</v>
      </c>
      <c r="DO412" s="179">
        <v>7</v>
      </c>
      <c r="DP412" s="171" t="s">
        <v>952</v>
      </c>
    </row>
    <row r="413" spans="117:120" x14ac:dyDescent="0.25">
      <c r="DM413" s="177">
        <v>782</v>
      </c>
      <c r="DN413" s="178" t="s">
        <v>55</v>
      </c>
      <c r="DO413" s="179">
        <v>8</v>
      </c>
      <c r="DP413" s="171" t="s">
        <v>952</v>
      </c>
    </row>
    <row r="414" spans="117:120" x14ac:dyDescent="0.25">
      <c r="DM414" s="177">
        <v>782</v>
      </c>
      <c r="DN414" s="178" t="s">
        <v>55</v>
      </c>
      <c r="DO414" s="179">
        <v>8</v>
      </c>
      <c r="DP414" s="171" t="s">
        <v>952</v>
      </c>
    </row>
    <row r="415" spans="117:120" x14ac:dyDescent="0.25">
      <c r="DM415" s="177">
        <v>783</v>
      </c>
      <c r="DN415" s="178" t="s">
        <v>56</v>
      </c>
      <c r="DO415" s="179">
        <v>9</v>
      </c>
      <c r="DP415" s="171" t="s">
        <v>952</v>
      </c>
    </row>
    <row r="416" spans="117:120" x14ac:dyDescent="0.25">
      <c r="DM416" s="177">
        <v>783</v>
      </c>
      <c r="DN416" s="178" t="s">
        <v>56</v>
      </c>
      <c r="DO416" s="179">
        <v>9</v>
      </c>
      <c r="DP416" s="171" t="s">
        <v>952</v>
      </c>
    </row>
    <row r="417" spans="117:120" x14ac:dyDescent="0.25">
      <c r="DM417" s="177">
        <v>784</v>
      </c>
      <c r="DN417" s="178" t="s">
        <v>57</v>
      </c>
      <c r="DO417" s="179">
        <v>10</v>
      </c>
      <c r="DP417" s="171" t="s">
        <v>952</v>
      </c>
    </row>
    <row r="418" spans="117:120" x14ac:dyDescent="0.25">
      <c r="DM418" s="177">
        <v>784</v>
      </c>
      <c r="DN418" s="178" t="s">
        <v>57</v>
      </c>
      <c r="DO418" s="179">
        <v>10</v>
      </c>
      <c r="DP418" s="171" t="s">
        <v>952</v>
      </c>
    </row>
    <row r="419" spans="117:120" x14ac:dyDescent="0.25">
      <c r="DM419" s="177">
        <v>811</v>
      </c>
      <c r="DN419" s="178" t="s">
        <v>58</v>
      </c>
      <c r="DO419" s="179">
        <v>4</v>
      </c>
      <c r="DP419" s="171"/>
    </row>
    <row r="420" spans="117:120" x14ac:dyDescent="0.25">
      <c r="DM420" s="177">
        <v>812</v>
      </c>
      <c r="DN420" s="178" t="s">
        <v>59</v>
      </c>
      <c r="DO420" s="179">
        <v>5</v>
      </c>
      <c r="DP420" s="171"/>
    </row>
    <row r="421" spans="117:120" x14ac:dyDescent="0.25">
      <c r="DM421" s="177">
        <v>813</v>
      </c>
      <c r="DN421" s="178" t="s">
        <v>60</v>
      </c>
      <c r="DO421" s="179">
        <v>6</v>
      </c>
      <c r="DP421" s="171"/>
    </row>
    <row r="422" spans="117:120" x14ac:dyDescent="0.25">
      <c r="DM422" s="177">
        <v>814</v>
      </c>
      <c r="DN422" s="178" t="s">
        <v>61</v>
      </c>
      <c r="DO422" s="179">
        <v>7</v>
      </c>
      <c r="DP422" s="171"/>
    </row>
    <row r="423" spans="117:120" x14ac:dyDescent="0.25">
      <c r="DM423" s="177">
        <v>821</v>
      </c>
      <c r="DN423" s="178" t="s">
        <v>62</v>
      </c>
      <c r="DO423" s="179">
        <v>7</v>
      </c>
      <c r="DP423" s="171"/>
    </row>
    <row r="424" spans="117:120" x14ac:dyDescent="0.25">
      <c r="DM424" s="177">
        <v>822</v>
      </c>
      <c r="DN424" s="178" t="s">
        <v>63</v>
      </c>
      <c r="DO424" s="179">
        <v>8</v>
      </c>
      <c r="DP424" s="171"/>
    </row>
    <row r="425" spans="117:120" x14ac:dyDescent="0.25">
      <c r="DM425" s="177">
        <v>823</v>
      </c>
      <c r="DN425" s="178" t="s">
        <v>64</v>
      </c>
      <c r="DO425" s="179">
        <v>9</v>
      </c>
      <c r="DP425" s="171"/>
    </row>
    <row r="426" spans="117:120" x14ac:dyDescent="0.25">
      <c r="DM426" s="177">
        <v>824</v>
      </c>
      <c r="DN426" s="178" t="s">
        <v>65</v>
      </c>
      <c r="DO426" s="179">
        <v>10</v>
      </c>
      <c r="DP426" s="171"/>
    </row>
    <row r="427" spans="117:120" x14ac:dyDescent="0.25">
      <c r="DM427" s="177">
        <v>850</v>
      </c>
      <c r="DN427" s="178" t="s">
        <v>732</v>
      </c>
      <c r="DO427" s="179">
        <v>8</v>
      </c>
      <c r="DP427" s="171"/>
    </row>
    <row r="428" spans="117:120" x14ac:dyDescent="0.25">
      <c r="DM428" s="177">
        <v>851</v>
      </c>
      <c r="DN428" s="178" t="s">
        <v>733</v>
      </c>
      <c r="DO428" s="179">
        <v>9</v>
      </c>
      <c r="DP428" s="171"/>
    </row>
    <row r="429" spans="117:120" x14ac:dyDescent="0.25">
      <c r="DM429" s="177">
        <v>852</v>
      </c>
      <c r="DN429" s="178" t="s">
        <v>734</v>
      </c>
      <c r="DO429" s="179">
        <v>10</v>
      </c>
      <c r="DP429" s="171"/>
    </row>
    <row r="430" spans="117:120" x14ac:dyDescent="0.25">
      <c r="DM430" s="177">
        <v>853</v>
      </c>
      <c r="DN430" s="178" t="s">
        <v>735</v>
      </c>
      <c r="DO430" s="179">
        <v>11</v>
      </c>
      <c r="DP430" s="171"/>
    </row>
    <row r="431" spans="117:120" x14ac:dyDescent="0.25">
      <c r="DM431" s="177">
        <v>951</v>
      </c>
      <c r="DN431" s="178" t="s">
        <v>66</v>
      </c>
      <c r="DO431" s="179">
        <v>6</v>
      </c>
      <c r="DP431" s="171"/>
    </row>
    <row r="432" spans="117:120" x14ac:dyDescent="0.25">
      <c r="DM432" s="177">
        <v>952</v>
      </c>
      <c r="DN432" s="178" t="s">
        <v>67</v>
      </c>
      <c r="DO432" s="179">
        <v>7</v>
      </c>
      <c r="DP432" s="171"/>
    </row>
    <row r="433" spans="117:120" x14ac:dyDescent="0.25">
      <c r="DM433" s="177">
        <v>953</v>
      </c>
      <c r="DN433" s="178" t="s">
        <v>68</v>
      </c>
      <c r="DO433" s="179">
        <v>8</v>
      </c>
      <c r="DP433" s="171"/>
    </row>
    <row r="434" spans="117:120" x14ac:dyDescent="0.25">
      <c r="DM434" s="177">
        <v>954</v>
      </c>
      <c r="DN434" s="178" t="s">
        <v>69</v>
      </c>
      <c r="DO434" s="179">
        <v>8</v>
      </c>
      <c r="DP434" s="171"/>
    </row>
    <row r="435" spans="117:120" x14ac:dyDescent="0.25">
      <c r="DM435" s="177">
        <v>955</v>
      </c>
      <c r="DN435" s="178" t="s">
        <v>70</v>
      </c>
      <c r="DO435" s="179">
        <v>9</v>
      </c>
      <c r="DP435" s="171"/>
    </row>
    <row r="436" spans="117:120" x14ac:dyDescent="0.25">
      <c r="DM436" s="177">
        <v>961</v>
      </c>
      <c r="DN436" s="178" t="s">
        <v>71</v>
      </c>
      <c r="DO436" s="179">
        <v>6</v>
      </c>
      <c r="DP436" s="171"/>
    </row>
    <row r="437" spans="117:120" x14ac:dyDescent="0.25">
      <c r="DM437" s="177">
        <v>962</v>
      </c>
      <c r="DN437" s="178" t="s">
        <v>72</v>
      </c>
      <c r="DO437" s="179">
        <v>7</v>
      </c>
      <c r="DP437" s="171"/>
    </row>
    <row r="438" spans="117:120" x14ac:dyDescent="0.25">
      <c r="DM438" s="177">
        <v>963</v>
      </c>
      <c r="DN438" s="178" t="s">
        <v>73</v>
      </c>
      <c r="DO438" s="179">
        <v>8</v>
      </c>
      <c r="DP438" s="171"/>
    </row>
    <row r="439" spans="117:120" x14ac:dyDescent="0.25">
      <c r="DM439" s="177">
        <v>971</v>
      </c>
      <c r="DN439" s="178" t="s">
        <v>74</v>
      </c>
      <c r="DO439" s="179">
        <v>6</v>
      </c>
      <c r="DP439" s="171"/>
    </row>
    <row r="440" spans="117:120" x14ac:dyDescent="0.25">
      <c r="DM440" s="182">
        <v>972</v>
      </c>
      <c r="DN440" s="183" t="s">
        <v>75</v>
      </c>
      <c r="DO440" s="184">
        <v>7</v>
      </c>
      <c r="DP440" s="172"/>
    </row>
  </sheetData>
  <autoFilter ref="A4:EL162"/>
  <mergeCells count="18">
    <mergeCell ref="F3:F4"/>
    <mergeCell ref="A3:A4"/>
    <mergeCell ref="B3:B4"/>
    <mergeCell ref="C3:C4"/>
    <mergeCell ref="D3:D4"/>
    <mergeCell ref="E3:E4"/>
    <mergeCell ref="DM182:DO182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2 DA144 DD134 DD120 DD122:DD124 DD74 DA146:DA148 DD144:DD148 DD117 DA116 DD76:DD78 DD152:DD153 DA152:DA153 DD84:DD85 DA24 DD61:DD67 DD126:DD132 DD20:DD33 DD8:DD10 DD12:DD17 DD113:DD114 DD56:DD59 DD69:DD71 DD36:DD54 DD110:DD111 DD87:DD108 DD136:DD142">
    <cfRule type="cellIs" dxfId="996" priority="138" stopIfTrue="1" operator="notEqual">
      <formula>$DH8</formula>
    </cfRule>
  </conditionalFormatting>
  <conditionalFormatting sqref="DA14:DA17 DA134 DA120 DA122:DA124 DA117 DA74 DA76:DA78 DA20:DA23 DA84:DA85 DA61:DA67 DA126:DA132 DA25:DA33 DA8:DA10 DA56:DA59 DA69:DA71 DA35:DA54 DA87:DA114 DA136:DA142">
    <cfRule type="cellIs" dxfId="995" priority="139" stopIfTrue="1" operator="notEqual">
      <formula>$DD8</formula>
    </cfRule>
  </conditionalFormatting>
  <conditionalFormatting sqref="DD34">
    <cfRule type="cellIs" dxfId="994" priority="132" stopIfTrue="1" operator="notEqual">
      <formula>$DH34</formula>
    </cfRule>
  </conditionalFormatting>
  <conditionalFormatting sqref="DA34">
    <cfRule type="cellIs" dxfId="993" priority="133" stopIfTrue="1" operator="notEqual">
      <formula>$DD34</formula>
    </cfRule>
  </conditionalFormatting>
  <conditionalFormatting sqref="DD68">
    <cfRule type="cellIs" dxfId="992" priority="130" stopIfTrue="1" operator="notEqual">
      <formula>$DH68</formula>
    </cfRule>
  </conditionalFormatting>
  <conditionalFormatting sqref="DA68">
    <cfRule type="cellIs" dxfId="991" priority="131" stopIfTrue="1" operator="notEqual">
      <formula>$DD68</formula>
    </cfRule>
  </conditionalFormatting>
  <conditionalFormatting sqref="DA13">
    <cfRule type="cellIs" dxfId="990" priority="125" stopIfTrue="1" operator="notEqual">
      <formula>$DH13</formula>
    </cfRule>
  </conditionalFormatting>
  <conditionalFormatting sqref="CX120:CX124 CX74:CX78 CX81:CX85 CX126 CX6:CX17 CX56:CX59 CX61:CX71 CX19:CX54 CX87:CX118 CX128:CX142">
    <cfRule type="cellIs" dxfId="989" priority="127" operator="notEqual">
      <formula>$CX6</formula>
    </cfRule>
  </conditionalFormatting>
  <conditionalFormatting sqref="CX144 CX146:CX148 CU146:CU148 CU152:CU153 CX152:CX153">
    <cfRule type="cellIs" dxfId="988" priority="126" stopIfTrue="1" operator="notEqual">
      <formula>$DA144</formula>
    </cfRule>
  </conditionalFormatting>
  <conditionalFormatting sqref="DD75">
    <cfRule type="cellIs" dxfId="987" priority="123" stopIfTrue="1" operator="notEqual">
      <formula>$DH75</formula>
    </cfRule>
  </conditionalFormatting>
  <conditionalFormatting sqref="DA75">
    <cfRule type="cellIs" dxfId="986" priority="124" stopIfTrue="1" operator="notEqual">
      <formula>$DD75</formula>
    </cfRule>
  </conditionalFormatting>
  <conditionalFormatting sqref="DA147">
    <cfRule type="cellIs" dxfId="985" priority="122" stopIfTrue="1" operator="notEqual">
      <formula>$DH147</formula>
    </cfRule>
  </conditionalFormatting>
  <conditionalFormatting sqref="DD115">
    <cfRule type="cellIs" dxfId="984" priority="120" stopIfTrue="1" operator="notEqual">
      <formula>$DH115</formula>
    </cfRule>
  </conditionalFormatting>
  <conditionalFormatting sqref="DA115">
    <cfRule type="cellIs" dxfId="983" priority="121" stopIfTrue="1" operator="notEqual">
      <formula>$DD115</formula>
    </cfRule>
  </conditionalFormatting>
  <conditionalFormatting sqref="DD143">
    <cfRule type="cellIs" dxfId="982" priority="119" stopIfTrue="1" operator="notEqual">
      <formula>$DH143</formula>
    </cfRule>
  </conditionalFormatting>
  <conditionalFormatting sqref="DA143">
    <cfRule type="cellIs" dxfId="981" priority="118" stopIfTrue="1" operator="notEqual">
      <formula>$DH143</formula>
    </cfRule>
  </conditionalFormatting>
  <conditionalFormatting sqref="CX143">
    <cfRule type="cellIs" dxfId="980" priority="117" stopIfTrue="1" operator="notEqual">
      <formula>$DA143</formula>
    </cfRule>
  </conditionalFormatting>
  <conditionalFormatting sqref="DD83">
    <cfRule type="cellIs" dxfId="979" priority="115" stopIfTrue="1" operator="notEqual">
      <formula>$DH83</formula>
    </cfRule>
  </conditionalFormatting>
  <conditionalFormatting sqref="DA83">
    <cfRule type="cellIs" dxfId="978" priority="116" stopIfTrue="1" operator="notEqual">
      <formula>$DD83</formula>
    </cfRule>
  </conditionalFormatting>
  <conditionalFormatting sqref="DD82">
    <cfRule type="cellIs" dxfId="977" priority="113" stopIfTrue="1" operator="notEqual">
      <formula>$DH82</formula>
    </cfRule>
  </conditionalFormatting>
  <conditionalFormatting sqref="DA82">
    <cfRule type="cellIs" dxfId="976" priority="114" stopIfTrue="1" operator="notEqual">
      <formula>$DD82</formula>
    </cfRule>
  </conditionalFormatting>
  <conditionalFormatting sqref="DD74">
    <cfRule type="cellIs" dxfId="975" priority="111" stopIfTrue="1" operator="notEqual">
      <formula>$DH74</formula>
    </cfRule>
  </conditionalFormatting>
  <conditionalFormatting sqref="DA74">
    <cfRule type="cellIs" dxfId="974" priority="112" stopIfTrue="1" operator="notEqual">
      <formula>$DD74</formula>
    </cfRule>
  </conditionalFormatting>
  <conditionalFormatting sqref="DD75">
    <cfRule type="cellIs" dxfId="973" priority="109" stopIfTrue="1" operator="notEqual">
      <formula>$DH75</formula>
    </cfRule>
  </conditionalFormatting>
  <conditionalFormatting sqref="DA75">
    <cfRule type="cellIs" dxfId="972" priority="110" stopIfTrue="1" operator="notEqual">
      <formula>$DD75</formula>
    </cfRule>
  </conditionalFormatting>
  <conditionalFormatting sqref="DD116">
    <cfRule type="cellIs" dxfId="971" priority="108" stopIfTrue="1" operator="notEqual">
      <formula>$DH116</formula>
    </cfRule>
  </conditionalFormatting>
  <conditionalFormatting sqref="DD121">
    <cfRule type="cellIs" dxfId="970" priority="106" stopIfTrue="1" operator="notEqual">
      <formula>$DH121</formula>
    </cfRule>
  </conditionalFormatting>
  <conditionalFormatting sqref="DA121">
    <cfRule type="cellIs" dxfId="969" priority="107" stopIfTrue="1" operator="notEqual">
      <formula>$DD121</formula>
    </cfRule>
  </conditionalFormatting>
  <conditionalFormatting sqref="DA145">
    <cfRule type="cellIs" dxfId="968" priority="105" stopIfTrue="1" operator="notEqual">
      <formula>$DH145</formula>
    </cfRule>
  </conditionalFormatting>
  <conditionalFormatting sqref="CX145">
    <cfRule type="cellIs" dxfId="967" priority="104" stopIfTrue="1" operator="notEqual">
      <formula>$DA145</formula>
    </cfRule>
  </conditionalFormatting>
  <conditionalFormatting sqref="DD135">
    <cfRule type="cellIs" dxfId="966" priority="102" stopIfTrue="1" operator="notEqual">
      <formula>$DH135</formula>
    </cfRule>
  </conditionalFormatting>
  <conditionalFormatting sqref="DA135">
    <cfRule type="cellIs" dxfId="965" priority="103" stopIfTrue="1" operator="notEqual">
      <formula>$DD135</formula>
    </cfRule>
  </conditionalFormatting>
  <conditionalFormatting sqref="DD133">
    <cfRule type="cellIs" dxfId="964" priority="100" stopIfTrue="1" operator="notEqual">
      <formula>$DH133</formula>
    </cfRule>
  </conditionalFormatting>
  <conditionalFormatting sqref="DA133">
    <cfRule type="cellIs" dxfId="963" priority="101" stopIfTrue="1" operator="notEqual">
      <formula>$DD133</formula>
    </cfRule>
  </conditionalFormatting>
  <conditionalFormatting sqref="DD77:DD78">
    <cfRule type="cellIs" dxfId="962" priority="98" stopIfTrue="1" operator="notEqual">
      <formula>$DH77</formula>
    </cfRule>
  </conditionalFormatting>
  <conditionalFormatting sqref="DA77:DA78">
    <cfRule type="cellIs" dxfId="961" priority="99" stopIfTrue="1" operator="notEqual">
      <formula>$DD77</formula>
    </cfRule>
  </conditionalFormatting>
  <conditionalFormatting sqref="DD77:DD78">
    <cfRule type="cellIs" dxfId="960" priority="96" stopIfTrue="1" operator="notEqual">
      <formula>$DH77</formula>
    </cfRule>
  </conditionalFormatting>
  <conditionalFormatting sqref="DA77:DA78">
    <cfRule type="cellIs" dxfId="959" priority="97" stopIfTrue="1" operator="notEqual">
      <formula>$DD77</formula>
    </cfRule>
  </conditionalFormatting>
  <conditionalFormatting sqref="DD81">
    <cfRule type="cellIs" dxfId="958" priority="94" stopIfTrue="1" operator="notEqual">
      <formula>$DH81</formula>
    </cfRule>
  </conditionalFormatting>
  <conditionalFormatting sqref="DA81">
    <cfRule type="cellIs" dxfId="957" priority="95" stopIfTrue="1" operator="notEqual">
      <formula>$DD81</formula>
    </cfRule>
  </conditionalFormatting>
  <conditionalFormatting sqref="DD118">
    <cfRule type="cellIs" dxfId="956" priority="90" stopIfTrue="1" operator="notEqual">
      <formula>$DH118</formula>
    </cfRule>
  </conditionalFormatting>
  <conditionalFormatting sqref="DA118">
    <cfRule type="cellIs" dxfId="955" priority="91" stopIfTrue="1" operator="notEqual">
      <formula>$DD118</formula>
    </cfRule>
  </conditionalFormatting>
  <conditionalFormatting sqref="DD19">
    <cfRule type="cellIs" dxfId="954" priority="88" stopIfTrue="1" operator="notEqual">
      <formula>$DH19</formula>
    </cfRule>
  </conditionalFormatting>
  <conditionalFormatting sqref="DA19">
    <cfRule type="cellIs" dxfId="953" priority="89" stopIfTrue="1" operator="notEqual">
      <formula>$DD19</formula>
    </cfRule>
  </conditionalFormatting>
  <conditionalFormatting sqref="CU144">
    <cfRule type="cellIs" dxfId="952" priority="87" stopIfTrue="1" operator="notEqual">
      <formula>$DA144</formula>
    </cfRule>
  </conditionalFormatting>
  <conditionalFormatting sqref="CU143">
    <cfRule type="cellIs" dxfId="951" priority="86" stopIfTrue="1" operator="notEqual">
      <formula>$DA143</formula>
    </cfRule>
  </conditionalFormatting>
  <conditionalFormatting sqref="CU145">
    <cfRule type="cellIs" dxfId="950" priority="85" stopIfTrue="1" operator="notEqual">
      <formula>$DA145</formula>
    </cfRule>
  </conditionalFormatting>
  <conditionalFormatting sqref="CU120:CU124 CU74:CU78 CU81:CU85 CU6:CU17 CU56:CU59 CU61:CU71 CU19:CU54 CU87:CU118 CU126:CU142">
    <cfRule type="expression" dxfId="949" priority="83" stopIfTrue="1">
      <formula>$CX6=""</formula>
    </cfRule>
    <cfRule type="cellIs" dxfId="948" priority="84" stopIfTrue="1" operator="notEqual">
      <formula>$CX6</formula>
    </cfRule>
  </conditionalFormatting>
  <conditionalFormatting sqref="CU5">
    <cfRule type="expression" dxfId="947" priority="80" stopIfTrue="1">
      <formula>$CX5=""</formula>
    </cfRule>
    <cfRule type="cellIs" dxfId="946" priority="81" stopIfTrue="1" operator="notEqual">
      <formula>$CX5</formula>
    </cfRule>
  </conditionalFormatting>
  <conditionalFormatting sqref="CX5">
    <cfRule type="cellIs" dxfId="945" priority="82" operator="notEqual">
      <formula>$CX5</formula>
    </cfRule>
  </conditionalFormatting>
  <conditionalFormatting sqref="DD72">
    <cfRule type="cellIs" dxfId="944" priority="73" stopIfTrue="1" operator="notEqual">
      <formula>$DH72</formula>
    </cfRule>
  </conditionalFormatting>
  <conditionalFormatting sqref="DA72">
    <cfRule type="cellIs" dxfId="943" priority="74" stopIfTrue="1" operator="notEqual">
      <formula>$DD72</formula>
    </cfRule>
  </conditionalFormatting>
  <conditionalFormatting sqref="CX72">
    <cfRule type="cellIs" dxfId="942" priority="72" operator="notEqual">
      <formula>$CX72</formula>
    </cfRule>
  </conditionalFormatting>
  <conditionalFormatting sqref="CU72">
    <cfRule type="expression" dxfId="941" priority="70" stopIfTrue="1">
      <formula>$CX72=""</formula>
    </cfRule>
    <cfRule type="cellIs" dxfId="940" priority="71" stopIfTrue="1" operator="notEqual">
      <formula>$CX72</formula>
    </cfRule>
  </conditionalFormatting>
  <conditionalFormatting sqref="DD73">
    <cfRule type="cellIs" dxfId="939" priority="68" stopIfTrue="1" operator="notEqual">
      <formula>$DH73</formula>
    </cfRule>
  </conditionalFormatting>
  <conditionalFormatting sqref="DA73">
    <cfRule type="cellIs" dxfId="938" priority="69" stopIfTrue="1" operator="notEqual">
      <formula>$DD73</formula>
    </cfRule>
  </conditionalFormatting>
  <conditionalFormatting sqref="CX73">
    <cfRule type="cellIs" dxfId="937" priority="67" operator="notEqual">
      <formula>$CX73</formula>
    </cfRule>
  </conditionalFormatting>
  <conditionalFormatting sqref="CU73">
    <cfRule type="expression" dxfId="936" priority="65" stopIfTrue="1">
      <formula>$CX73=""</formula>
    </cfRule>
    <cfRule type="cellIs" dxfId="935" priority="66" stopIfTrue="1" operator="notEqual">
      <formula>$CX73</formula>
    </cfRule>
  </conditionalFormatting>
  <conditionalFormatting sqref="DD60">
    <cfRule type="cellIs" dxfId="934" priority="58" stopIfTrue="1" operator="notEqual">
      <formula>$DH60</formula>
    </cfRule>
  </conditionalFormatting>
  <conditionalFormatting sqref="DA60">
    <cfRule type="cellIs" dxfId="933" priority="59" stopIfTrue="1" operator="notEqual">
      <formula>$DD60</formula>
    </cfRule>
  </conditionalFormatting>
  <conditionalFormatting sqref="CX60">
    <cfRule type="cellIs" dxfId="932" priority="57" operator="notEqual">
      <formula>$CX60</formula>
    </cfRule>
  </conditionalFormatting>
  <conditionalFormatting sqref="CU60">
    <cfRule type="expression" dxfId="931" priority="55" stopIfTrue="1">
      <formula>$CX60=""</formula>
    </cfRule>
    <cfRule type="cellIs" dxfId="930" priority="56" stopIfTrue="1" operator="notEqual">
      <formula>$CX60</formula>
    </cfRule>
  </conditionalFormatting>
  <conditionalFormatting sqref="DD119">
    <cfRule type="cellIs" dxfId="929" priority="53" stopIfTrue="1" operator="notEqual">
      <formula>$DH119</formula>
    </cfRule>
  </conditionalFormatting>
  <conditionalFormatting sqref="DA119">
    <cfRule type="cellIs" dxfId="928" priority="54" stopIfTrue="1" operator="notEqual">
      <formula>$DD119</formula>
    </cfRule>
  </conditionalFormatting>
  <conditionalFormatting sqref="CX119">
    <cfRule type="cellIs" dxfId="927" priority="52" operator="notEqual">
      <formula>$CX119</formula>
    </cfRule>
  </conditionalFormatting>
  <conditionalFormatting sqref="CU119">
    <cfRule type="expression" dxfId="926" priority="50" stopIfTrue="1">
      <formula>$CX119=""</formula>
    </cfRule>
    <cfRule type="cellIs" dxfId="925" priority="51" stopIfTrue="1" operator="notEqual">
      <formula>$CX119</formula>
    </cfRule>
  </conditionalFormatting>
  <conditionalFormatting sqref="DD125">
    <cfRule type="cellIs" dxfId="924" priority="48" stopIfTrue="1" operator="notEqual">
      <formula>$DH125</formula>
    </cfRule>
  </conditionalFormatting>
  <conditionalFormatting sqref="DA125">
    <cfRule type="cellIs" dxfId="923" priority="49" stopIfTrue="1" operator="notEqual">
      <formula>$DD125</formula>
    </cfRule>
  </conditionalFormatting>
  <conditionalFormatting sqref="CX125">
    <cfRule type="cellIs" dxfId="922" priority="47" operator="notEqual">
      <formula>$CX125</formula>
    </cfRule>
  </conditionalFormatting>
  <conditionalFormatting sqref="CU125">
    <cfRule type="expression" dxfId="921" priority="45" stopIfTrue="1">
      <formula>$CX125=""</formula>
    </cfRule>
    <cfRule type="cellIs" dxfId="920" priority="46" stopIfTrue="1" operator="notEqual">
      <formula>$CX125</formula>
    </cfRule>
  </conditionalFormatting>
  <conditionalFormatting sqref="CX79">
    <cfRule type="cellIs" dxfId="919" priority="44" operator="notEqual">
      <formula>$CX79</formula>
    </cfRule>
  </conditionalFormatting>
  <conditionalFormatting sqref="DD79">
    <cfRule type="cellIs" dxfId="918" priority="42" stopIfTrue="1" operator="notEqual">
      <formula>$DH79</formula>
    </cfRule>
  </conditionalFormatting>
  <conditionalFormatting sqref="DA79">
    <cfRule type="cellIs" dxfId="917" priority="43" stopIfTrue="1" operator="notEqual">
      <formula>$DD79</formula>
    </cfRule>
  </conditionalFormatting>
  <conditionalFormatting sqref="CU79">
    <cfRule type="expression" dxfId="916" priority="40" stopIfTrue="1">
      <formula>$CX79=""</formula>
    </cfRule>
    <cfRule type="cellIs" dxfId="915" priority="41" stopIfTrue="1" operator="notEqual">
      <formula>$CX79</formula>
    </cfRule>
  </conditionalFormatting>
  <conditionalFormatting sqref="DD86">
    <cfRule type="cellIs" dxfId="914" priority="38" stopIfTrue="1" operator="notEqual">
      <formula>$DH86</formula>
    </cfRule>
  </conditionalFormatting>
  <conditionalFormatting sqref="DA86">
    <cfRule type="cellIs" dxfId="913" priority="39" stopIfTrue="1" operator="notEqual">
      <formula>$DD86</formula>
    </cfRule>
  </conditionalFormatting>
  <conditionalFormatting sqref="CX86">
    <cfRule type="cellIs" dxfId="912" priority="37" operator="notEqual">
      <formula>$CX86</formula>
    </cfRule>
  </conditionalFormatting>
  <conditionalFormatting sqref="CU86">
    <cfRule type="expression" dxfId="911" priority="35" stopIfTrue="1">
      <formula>$CX86=""</formula>
    </cfRule>
    <cfRule type="cellIs" dxfId="910" priority="36" stopIfTrue="1" operator="notEqual">
      <formula>$CX86</formula>
    </cfRule>
  </conditionalFormatting>
  <conditionalFormatting sqref="DA115">
    <cfRule type="cellIs" dxfId="909" priority="34" stopIfTrue="1" operator="notEqual">
      <formula>$DH115</formula>
    </cfRule>
  </conditionalFormatting>
  <conditionalFormatting sqref="DD114">
    <cfRule type="cellIs" dxfId="908" priority="32" stopIfTrue="1" operator="notEqual">
      <formula>$DH114</formula>
    </cfRule>
  </conditionalFormatting>
  <conditionalFormatting sqref="DA114">
    <cfRule type="cellIs" dxfId="907" priority="33" stopIfTrue="1" operator="notEqual">
      <formula>$DD114</formula>
    </cfRule>
  </conditionalFormatting>
  <conditionalFormatting sqref="DD115">
    <cfRule type="cellIs" dxfId="906" priority="31" stopIfTrue="1" operator="notEqual">
      <formula>$DH115</formula>
    </cfRule>
  </conditionalFormatting>
  <conditionalFormatting sqref="DD150:DD151 DA150:DA151">
    <cfRule type="cellIs" dxfId="905" priority="30" stopIfTrue="1" operator="notEqual">
      <formula>$DH150</formula>
    </cfRule>
  </conditionalFormatting>
  <conditionalFormatting sqref="CU150:CU151 CX150:CX151">
    <cfRule type="cellIs" dxfId="904" priority="29" stopIfTrue="1" operator="notEqual">
      <formula>$DA150</formula>
    </cfRule>
  </conditionalFormatting>
  <conditionalFormatting sqref="DD149 DA149">
    <cfRule type="cellIs" dxfId="903" priority="28" stopIfTrue="1" operator="notEqual">
      <formula>$DH149</formula>
    </cfRule>
  </conditionalFormatting>
  <conditionalFormatting sqref="CU149 CX149">
    <cfRule type="cellIs" dxfId="902" priority="27" stopIfTrue="1" operator="notEqual">
      <formula>$DA149</formula>
    </cfRule>
  </conditionalFormatting>
  <conditionalFormatting sqref="CX79">
    <cfRule type="cellIs" dxfId="901" priority="26" operator="notEqual">
      <formula>$CX79</formula>
    </cfRule>
  </conditionalFormatting>
  <conditionalFormatting sqref="DD79">
    <cfRule type="cellIs" dxfId="900" priority="24" stopIfTrue="1" operator="notEqual">
      <formula>$DH79</formula>
    </cfRule>
  </conditionalFormatting>
  <conditionalFormatting sqref="DA79">
    <cfRule type="cellIs" dxfId="899" priority="25" stopIfTrue="1" operator="notEqual">
      <formula>$DD79</formula>
    </cfRule>
  </conditionalFormatting>
  <conditionalFormatting sqref="CU79">
    <cfRule type="expression" dxfId="898" priority="22" stopIfTrue="1">
      <formula>$CX79=""</formula>
    </cfRule>
    <cfRule type="cellIs" dxfId="897" priority="23" stopIfTrue="1" operator="notEqual">
      <formula>$CX79</formula>
    </cfRule>
  </conditionalFormatting>
  <conditionalFormatting sqref="CX78">
    <cfRule type="cellIs" dxfId="896" priority="21" operator="notEqual">
      <formula>$CX78</formula>
    </cfRule>
  </conditionalFormatting>
  <conditionalFormatting sqref="DD78">
    <cfRule type="cellIs" dxfId="895" priority="19" stopIfTrue="1" operator="notEqual">
      <formula>$DH78</formula>
    </cfRule>
  </conditionalFormatting>
  <conditionalFormatting sqref="DA78">
    <cfRule type="cellIs" dxfId="894" priority="20" stopIfTrue="1" operator="notEqual">
      <formula>$DD78</formula>
    </cfRule>
  </conditionalFormatting>
  <conditionalFormatting sqref="CU78">
    <cfRule type="expression" dxfId="893" priority="17" stopIfTrue="1">
      <formula>$CX78=""</formula>
    </cfRule>
    <cfRule type="cellIs" dxfId="892" priority="18" stopIfTrue="1" operator="notEqual">
      <formula>$CX78</formula>
    </cfRule>
  </conditionalFormatting>
  <conditionalFormatting sqref="CX80">
    <cfRule type="cellIs" dxfId="891" priority="16" operator="notEqual">
      <formula>$CX80</formula>
    </cfRule>
  </conditionalFormatting>
  <conditionalFormatting sqref="DD80">
    <cfRule type="cellIs" dxfId="890" priority="14" stopIfTrue="1" operator="notEqual">
      <formula>$DH80</formula>
    </cfRule>
  </conditionalFormatting>
  <conditionalFormatting sqref="DA80">
    <cfRule type="cellIs" dxfId="889" priority="15" stopIfTrue="1" operator="notEqual">
      <formula>$DD80</formula>
    </cfRule>
  </conditionalFormatting>
  <conditionalFormatting sqref="CU80">
    <cfRule type="expression" dxfId="888" priority="12" stopIfTrue="1">
      <formula>$CX80=""</formula>
    </cfRule>
    <cfRule type="cellIs" dxfId="887" priority="13" stopIfTrue="1" operator="notEqual">
      <formula>$CX80</formula>
    </cfRule>
  </conditionalFormatting>
  <conditionalFormatting sqref="DD55">
    <cfRule type="cellIs" dxfId="886" priority="10" stopIfTrue="1" operator="notEqual">
      <formula>$DH55</formula>
    </cfRule>
  </conditionalFormatting>
  <conditionalFormatting sqref="DA55">
    <cfRule type="cellIs" dxfId="885" priority="11" stopIfTrue="1" operator="notEqual">
      <formula>$DD55</formula>
    </cfRule>
  </conditionalFormatting>
  <conditionalFormatting sqref="CX55">
    <cfRule type="cellIs" dxfId="884" priority="9" operator="notEqual">
      <formula>$CX55</formula>
    </cfRule>
  </conditionalFormatting>
  <conditionalFormatting sqref="CU55">
    <cfRule type="expression" dxfId="883" priority="7" stopIfTrue="1">
      <formula>$CX55=""</formula>
    </cfRule>
    <cfRule type="cellIs" dxfId="882" priority="8" stopIfTrue="1" operator="notEqual">
      <formula>$CX55</formula>
    </cfRule>
  </conditionalFormatting>
  <conditionalFormatting sqref="DD18">
    <cfRule type="cellIs" dxfId="881" priority="5" stopIfTrue="1" operator="notEqual">
      <formula>$DH18</formula>
    </cfRule>
  </conditionalFormatting>
  <conditionalFormatting sqref="DA18">
    <cfRule type="cellIs" dxfId="880" priority="6" stopIfTrue="1" operator="notEqual">
      <formula>$DD18</formula>
    </cfRule>
  </conditionalFormatting>
  <conditionalFormatting sqref="CX18">
    <cfRule type="cellIs" dxfId="879" priority="4" operator="notEqual">
      <formula>$CX18</formula>
    </cfRule>
  </conditionalFormatting>
  <conditionalFormatting sqref="CU18">
    <cfRule type="expression" dxfId="878" priority="2" stopIfTrue="1">
      <formula>$CX18=""</formula>
    </cfRule>
    <cfRule type="cellIs" dxfId="877" priority="3" stopIfTrue="1" operator="notEqual">
      <formula>$CX18</formula>
    </cfRule>
  </conditionalFormatting>
  <conditionalFormatting sqref="CX127">
    <cfRule type="cellIs" dxfId="876" priority="1" operator="notEqual">
      <formula>$CX127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78.0 / Gültig ab: 01.01.18 / Seite &amp;P (&amp;N)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3"/>
  <sheetViews>
    <sheetView zoomScaleNormal="100" zoomScaleSheetLayoutView="75" workbookViewId="0">
      <selection activeCell="K26" sqref="K26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1270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2017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3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358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2" si="1">$AD$3-V5</f>
        <v>35</v>
      </c>
      <c r="AA5" s="25" t="s">
        <v>656</v>
      </c>
      <c r="AB5" s="21" t="s">
        <v>89</v>
      </c>
      <c r="AC5" s="21"/>
      <c r="AE5" s="90" t="s">
        <v>399</v>
      </c>
      <c r="AF5" s="82"/>
      <c r="CP5" s="19" t="str">
        <f t="shared" ref="CP5:CP73" si="2">+S5</f>
        <v>Chiaverio Flavio</v>
      </c>
      <c r="CR5" s="19">
        <f t="shared" ref="CR5:CR73" si="3">+Z5</f>
        <v>35</v>
      </c>
      <c r="CS5" s="19" t="str">
        <f t="shared" ref="CS5:CS73" si="4">+AB5</f>
        <v>A</v>
      </c>
      <c r="CT5" s="154">
        <v>5558</v>
      </c>
      <c r="CU5" s="125">
        <v>753</v>
      </c>
      <c r="CV5" s="33">
        <f>VLOOKUP($CU5,Funktionsbezeichnungen,3,0)</f>
        <v>12</v>
      </c>
      <c r="CW5" s="83" t="str">
        <f>VLOOKUP($CU5,Funktionsbezeichnungen,2,0)</f>
        <v>Vorgesetzter  -  4 . Stufe</v>
      </c>
      <c r="CX5" s="125">
        <v>753</v>
      </c>
      <c r="CY5" s="33">
        <f t="shared" ref="CY5:CY9" si="5">VLOOKUP($CX5,Funktionsbezeichnungen,3,0)</f>
        <v>12</v>
      </c>
      <c r="CZ5" s="83" t="str">
        <f t="shared" ref="CZ5:CZ9" si="6">VLOOKUP($CX5,Funktionsbezeichnungen,2,0)</f>
        <v>Vorgesetzter  -  4 . Stufe</v>
      </c>
      <c r="DA5" s="125">
        <v>753</v>
      </c>
      <c r="DB5" s="33">
        <f t="shared" ref="DB5:DB9" si="7">VLOOKUP($DA5,Funktionsbezeichnungen,3,0)</f>
        <v>12</v>
      </c>
      <c r="DC5" s="83" t="str">
        <f t="shared" ref="DC5:DC9" si="8">VLOOKUP($DA5,Funktionsbezeichnungen,2,0)</f>
        <v>Vorgesetzter  -  4 . Stufe</v>
      </c>
      <c r="DD5" s="124">
        <v>753</v>
      </c>
      <c r="DE5" s="33">
        <f t="shared" ref="DE5:DE9" si="9">VLOOKUP($DD5,Funktionsbezeichnungen,3,0)</f>
        <v>12</v>
      </c>
      <c r="DF5" s="83" t="str">
        <f t="shared" ref="DF5:DF9" si="10">VLOOKUP($DD5,Funktionsbezeichnungen,2,0)</f>
        <v>Vorgesetzter  -  4 . Stufe</v>
      </c>
      <c r="DG5" s="20"/>
      <c r="DH5" s="124">
        <v>753</v>
      </c>
      <c r="DI5" s="33">
        <f t="shared" ref="DI5:DI9" si="11">VLOOKUP($DH5,Funktionsbezeichnungen,3,0)</f>
        <v>12</v>
      </c>
      <c r="DJ5" s="83" t="str">
        <f t="shared" ref="DJ5:DJ9" si="12">VLOOKUP($DH5,Funktionsbezeichnungen,2,0)</f>
        <v>Vorgesetzter  -  4 . Stufe</v>
      </c>
      <c r="DO5" s="19">
        <f t="shared" ref="DO5:DO73" si="13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34</v>
      </c>
      <c r="AA6" s="25" t="s">
        <v>657</v>
      </c>
      <c r="AB6" s="21" t="s">
        <v>89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34</v>
      </c>
      <c r="CS6" s="19" t="str">
        <f t="shared" si="4"/>
        <v>A</v>
      </c>
      <c r="CT6" s="154">
        <v>4155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si="13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207" t="s">
        <v>1140</v>
      </c>
      <c r="P7" s="15" t="s">
        <v>435</v>
      </c>
      <c r="Q7" s="15">
        <v>3</v>
      </c>
      <c r="R7" s="16"/>
      <c r="S7" s="20" t="s">
        <v>94</v>
      </c>
      <c r="T7" s="21">
        <v>1962</v>
      </c>
      <c r="U7" s="28" t="s">
        <v>194</v>
      </c>
      <c r="V7" s="21">
        <v>1987</v>
      </c>
      <c r="W7" s="25" t="s">
        <v>314</v>
      </c>
      <c r="X7" s="21">
        <v>2000</v>
      </c>
      <c r="Y7" s="28" t="s">
        <v>333</v>
      </c>
      <c r="Z7" s="118">
        <f t="shared" si="1"/>
        <v>30</v>
      </c>
      <c r="AA7" s="25" t="s">
        <v>667</v>
      </c>
      <c r="AB7" s="21" t="s">
        <v>89</v>
      </c>
      <c r="AC7" s="21"/>
      <c r="AE7" s="90" t="s">
        <v>400</v>
      </c>
      <c r="AF7" s="82"/>
      <c r="CP7" s="19" t="str">
        <f t="shared" si="2"/>
        <v>Rentsch Lucas</v>
      </c>
      <c r="CR7" s="19">
        <f t="shared" si="3"/>
        <v>30</v>
      </c>
      <c r="CS7" s="19" t="str">
        <f t="shared" si="4"/>
        <v>A</v>
      </c>
      <c r="CT7" s="154">
        <v>5574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3"/>
        <v>5574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361</v>
      </c>
      <c r="P8" s="15" t="s">
        <v>436</v>
      </c>
      <c r="Q8" s="15">
        <v>4</v>
      </c>
      <c r="R8" s="16"/>
      <c r="S8" s="20" t="s">
        <v>101</v>
      </c>
      <c r="T8" s="21">
        <v>1961</v>
      </c>
      <c r="U8" s="28" t="s">
        <v>197</v>
      </c>
      <c r="V8" s="21">
        <v>1987</v>
      </c>
      <c r="W8" s="25"/>
      <c r="X8" s="21"/>
      <c r="Y8" s="28" t="s">
        <v>102</v>
      </c>
      <c r="Z8" s="118">
        <f t="shared" si="1"/>
        <v>30</v>
      </c>
      <c r="AA8" s="25" t="s">
        <v>658</v>
      </c>
      <c r="AB8" s="21" t="s">
        <v>1035</v>
      </c>
      <c r="AC8" s="21"/>
      <c r="AE8" s="90" t="s">
        <v>401</v>
      </c>
      <c r="AF8" s="82"/>
      <c r="CP8" s="19" t="str">
        <f t="shared" si="2"/>
        <v>Zenners Guy</v>
      </c>
      <c r="CR8" s="19">
        <f t="shared" si="3"/>
        <v>30</v>
      </c>
      <c r="CS8" s="19" t="str">
        <f t="shared" si="4"/>
        <v xml:space="preserve"> A</v>
      </c>
      <c r="CT8" s="154">
        <v>4182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3"/>
        <v>4182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0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360</v>
      </c>
      <c r="P9" s="15" t="s">
        <v>443</v>
      </c>
      <c r="Q9" s="15">
        <v>5</v>
      </c>
      <c r="R9" s="42"/>
      <c r="S9" s="20" t="s">
        <v>253</v>
      </c>
      <c r="T9" s="21">
        <v>1967</v>
      </c>
      <c r="U9" s="28" t="s">
        <v>194</v>
      </c>
      <c r="V9" s="21">
        <v>1992</v>
      </c>
      <c r="W9" s="25" t="s">
        <v>314</v>
      </c>
      <c r="X9" s="21">
        <v>1999</v>
      </c>
      <c r="Y9" s="28" t="s">
        <v>315</v>
      </c>
      <c r="Z9" s="21">
        <f t="shared" si="1"/>
        <v>25</v>
      </c>
      <c r="AA9" s="25" t="s">
        <v>1128</v>
      </c>
      <c r="AB9" s="21" t="s">
        <v>89</v>
      </c>
      <c r="AC9" s="21"/>
      <c r="AE9" s="90" t="s">
        <v>1100</v>
      </c>
      <c r="AF9" s="82"/>
      <c r="CP9" s="19" t="str">
        <f t="shared" si="2"/>
        <v>Suter Thomas</v>
      </c>
      <c r="CR9" s="19">
        <f t="shared" si="3"/>
        <v>25</v>
      </c>
      <c r="CS9" s="19" t="str">
        <f t="shared" si="4"/>
        <v>A</v>
      </c>
      <c r="CT9" s="154">
        <v>3201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774</v>
      </c>
      <c r="CY9" s="33">
        <f t="shared" si="5"/>
        <v>10</v>
      </c>
      <c r="CZ9" s="83" t="str">
        <f t="shared" si="6"/>
        <v>Senior Projektingenieur</v>
      </c>
      <c r="DA9" s="125">
        <v>774</v>
      </c>
      <c r="DB9" s="33">
        <f t="shared" si="7"/>
        <v>10</v>
      </c>
      <c r="DC9" s="83" t="str">
        <f t="shared" si="8"/>
        <v>Senior Projektingenieur</v>
      </c>
      <c r="DD9" s="125">
        <v>774</v>
      </c>
      <c r="DE9" s="33">
        <f t="shared" si="9"/>
        <v>10</v>
      </c>
      <c r="DF9" s="83" t="str">
        <f t="shared" si="10"/>
        <v>Senior Projektingenieur</v>
      </c>
      <c r="DG9" s="20"/>
      <c r="DH9" s="33">
        <v>773</v>
      </c>
      <c r="DI9" s="33">
        <f t="shared" si="11"/>
        <v>9</v>
      </c>
      <c r="DJ9" s="83" t="str">
        <f t="shared" si="12"/>
        <v>Projektingenieur 3</v>
      </c>
      <c r="DO9" s="19">
        <f t="shared" si="13"/>
        <v>3201</v>
      </c>
      <c r="DP9" s="153">
        <v>1</v>
      </c>
      <c r="DQ9" s="19">
        <v>2</v>
      </c>
      <c r="DR9" s="19" t="s">
        <v>951</v>
      </c>
    </row>
    <row r="10" spans="1:142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48</v>
      </c>
      <c r="AA10" s="25" t="s">
        <v>659</v>
      </c>
      <c r="AB10" s="21" t="s">
        <v>1037</v>
      </c>
      <c r="AC10" s="21"/>
      <c r="AE10" s="193" t="s">
        <v>1078</v>
      </c>
      <c r="AF10" s="82"/>
      <c r="CP10" s="19" t="str">
        <f t="shared" si="2"/>
        <v>Kalak Josef</v>
      </c>
      <c r="CR10" s="19">
        <f t="shared" si="3"/>
        <v>48</v>
      </c>
      <c r="CS10" s="19" t="str">
        <f t="shared" si="4"/>
        <v>B/A 1)</v>
      </c>
      <c r="CT10" s="154">
        <v>3136</v>
      </c>
      <c r="CU10" s="125" t="s">
        <v>711</v>
      </c>
      <c r="CV10" s="33"/>
      <c r="CW10" s="83"/>
      <c r="CX10" s="125" t="s">
        <v>711</v>
      </c>
      <c r="CY10" s="33"/>
      <c r="CZ10" s="83"/>
      <c r="DA10" s="125" t="s">
        <v>711</v>
      </c>
      <c r="DB10" s="33"/>
      <c r="DC10" s="83"/>
      <c r="DD10" s="125" t="s">
        <v>711</v>
      </c>
      <c r="DE10" s="33"/>
      <c r="DF10" s="83"/>
      <c r="DG10" s="20"/>
      <c r="DH10" s="125" t="s">
        <v>711</v>
      </c>
      <c r="DI10" s="125" t="s">
        <v>711</v>
      </c>
      <c r="DJ10" s="83"/>
      <c r="DO10" s="19">
        <f t="shared" si="13"/>
        <v>3136</v>
      </c>
      <c r="DP10" s="153">
        <v>1</v>
      </c>
      <c r="DQ10" s="19">
        <v>2</v>
      </c>
      <c r="DR10" s="185" t="s">
        <v>951</v>
      </c>
    </row>
    <row r="11" spans="1:142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06">
        <f t="shared" si="1"/>
        <v>43</v>
      </c>
      <c r="AA11" s="25" t="s">
        <v>97</v>
      </c>
      <c r="AB11" s="21" t="s">
        <v>95</v>
      </c>
      <c r="AC11" s="21"/>
      <c r="AE11" s="193" t="s">
        <v>1078</v>
      </c>
      <c r="AF11" s="82"/>
      <c r="CP11" s="19" t="str">
        <f t="shared" si="2"/>
        <v>Hausammann Erich</v>
      </c>
      <c r="CR11" s="19">
        <f t="shared" si="3"/>
        <v>43</v>
      </c>
      <c r="CS11" s="19" t="str">
        <f t="shared" si="4"/>
        <v>B</v>
      </c>
      <c r="CT11" s="154">
        <v>3148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>
        <v>774</v>
      </c>
      <c r="DE11" s="33">
        <f t="shared" ref="DE11:DE28" si="14">VLOOKUP($DD11,Funktionsbezeichnungen,3,0)</f>
        <v>10</v>
      </c>
      <c r="DF11" s="83" t="str">
        <f t="shared" ref="DF11:DF28" si="15">VLOOKUP($DD11,Funktionsbezeichnungen,2,0)</f>
        <v>Senior Projektingenieur</v>
      </c>
      <c r="DG11" s="20"/>
      <c r="DH11" s="125">
        <v>773</v>
      </c>
      <c r="DI11" s="33">
        <f t="shared" ref="DI11:DI28" si="16">VLOOKUP($DH11,Funktionsbezeichnungen,3,0)</f>
        <v>9</v>
      </c>
      <c r="DJ11" s="83" t="str">
        <f t="shared" ref="DJ11:DJ28" si="17">VLOOKUP($DH11,Funktionsbezeichnungen,2,0)</f>
        <v>Projektingenieur 3</v>
      </c>
      <c r="DO11" s="19">
        <f t="shared" si="13"/>
        <v>3148</v>
      </c>
      <c r="DP11" s="153">
        <v>2</v>
      </c>
      <c r="DQ11" s="19">
        <v>3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>IF(Z12&gt;=10,1,0)</f>
        <v>1</v>
      </c>
      <c r="D12" s="55">
        <v>1</v>
      </c>
      <c r="E12" s="55"/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574</v>
      </c>
      <c r="Q12" s="15">
        <v>8</v>
      </c>
      <c r="R12" s="16"/>
      <c r="S12" s="20" t="s">
        <v>571</v>
      </c>
      <c r="T12" s="21">
        <v>1953</v>
      </c>
      <c r="U12" s="28" t="s">
        <v>572</v>
      </c>
      <c r="V12" s="21">
        <v>1978</v>
      </c>
      <c r="W12" s="25"/>
      <c r="X12" s="21"/>
      <c r="Y12" s="28" t="s">
        <v>573</v>
      </c>
      <c r="Z12" s="21">
        <f t="shared" si="1"/>
        <v>39</v>
      </c>
      <c r="AA12" s="25" t="s">
        <v>97</v>
      </c>
      <c r="AB12" s="21" t="s">
        <v>95</v>
      </c>
      <c r="AC12" s="21"/>
      <c r="AE12" s="90" t="s">
        <v>373</v>
      </c>
      <c r="AF12" s="82"/>
      <c r="CP12" s="19" t="str">
        <f t="shared" si="2"/>
        <v>Bosshard Heinz</v>
      </c>
      <c r="CR12" s="19">
        <f t="shared" si="3"/>
        <v>39</v>
      </c>
      <c r="CS12" s="19" t="str">
        <f t="shared" si="4"/>
        <v>B</v>
      </c>
      <c r="CT12" s="154">
        <v>3205</v>
      </c>
      <c r="CU12" s="125">
        <v>773</v>
      </c>
      <c r="CV12" s="33">
        <f t="shared" ref="CV12:CV28" si="18">VLOOKUP($CU12,Funktionsbezeichnungen,3,0)</f>
        <v>9</v>
      </c>
      <c r="CW12" s="83" t="str">
        <f t="shared" ref="CW12:CW28" si="19">VLOOKUP($CU12,Funktionsbezeichnungen,2,0)</f>
        <v>Projektingenieur 3</v>
      </c>
      <c r="CX12" s="125">
        <v>773</v>
      </c>
      <c r="CY12" s="33">
        <f>VLOOKUP($CX12,Funktionsbezeichnungen,3,0)</f>
        <v>9</v>
      </c>
      <c r="CZ12" s="83" t="str">
        <f>VLOOKUP($CX12,Funktionsbezeichnungen,2,0)</f>
        <v>Projektingenieur 3</v>
      </c>
      <c r="DA12" s="125">
        <v>773</v>
      </c>
      <c r="DB12" s="33">
        <f t="shared" ref="DB12:DB28" si="20">VLOOKUP($DA12,Funktionsbezeichnungen,3,0)</f>
        <v>9</v>
      </c>
      <c r="DC12" s="83" t="str">
        <f t="shared" ref="DC12:DC28" si="21">VLOOKUP($DA12,Funktionsbezeichnungen,2,0)</f>
        <v>Projektingenieur 3</v>
      </c>
      <c r="DD12" s="125">
        <v>773</v>
      </c>
      <c r="DE12" s="33">
        <f t="shared" si="14"/>
        <v>9</v>
      </c>
      <c r="DF12" s="83" t="str">
        <f t="shared" si="15"/>
        <v>Projektingenieur 3</v>
      </c>
      <c r="DG12" s="20"/>
      <c r="DH12" s="33">
        <v>772</v>
      </c>
      <c r="DI12" s="33">
        <f t="shared" si="16"/>
        <v>8</v>
      </c>
      <c r="DJ12" s="83" t="str">
        <f t="shared" si="17"/>
        <v>Projektingenieur 2</v>
      </c>
      <c r="DO12" s="19">
        <f t="shared" si="13"/>
        <v>3205</v>
      </c>
      <c r="DP12" s="153">
        <v>1</v>
      </c>
      <c r="DQ12" s="19">
        <v>2</v>
      </c>
      <c r="DR12" s="19" t="s">
        <v>951</v>
      </c>
    </row>
    <row r="13" spans="1:142" s="19" customFormat="1" x14ac:dyDescent="0.2">
      <c r="A13" s="53">
        <v>0</v>
      </c>
      <c r="B13" s="53"/>
      <c r="C13" s="53">
        <f>IF(Z13&gt;=10,1,0)</f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441</v>
      </c>
      <c r="Q13" s="15">
        <v>9</v>
      </c>
      <c r="R13" s="16"/>
      <c r="S13" s="20" t="s">
        <v>113</v>
      </c>
      <c r="T13" s="21">
        <v>1958</v>
      </c>
      <c r="U13" s="28" t="s">
        <v>195</v>
      </c>
      <c r="V13" s="21">
        <v>1981</v>
      </c>
      <c r="W13" s="25"/>
      <c r="X13" s="21"/>
      <c r="Y13" s="28" t="s">
        <v>222</v>
      </c>
      <c r="Z13" s="21">
        <f t="shared" si="1"/>
        <v>36</v>
      </c>
      <c r="AA13" s="25" t="s">
        <v>1253</v>
      </c>
      <c r="AB13" s="21" t="s">
        <v>95</v>
      </c>
      <c r="AC13" s="21"/>
      <c r="AE13" s="90" t="s">
        <v>402</v>
      </c>
      <c r="AF13" s="82"/>
      <c r="CP13" s="19" t="str">
        <f t="shared" si="2"/>
        <v>Schär Robert</v>
      </c>
      <c r="CR13" s="19">
        <f t="shared" si="3"/>
        <v>36</v>
      </c>
      <c r="CS13" s="19" t="str">
        <f t="shared" si="4"/>
        <v>B</v>
      </c>
      <c r="CT13" s="154">
        <v>5557</v>
      </c>
      <c r="CU13" s="125">
        <v>773</v>
      </c>
      <c r="CV13" s="33">
        <f t="shared" si="18"/>
        <v>9</v>
      </c>
      <c r="CW13" s="83" t="str">
        <f t="shared" si="19"/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si="20"/>
        <v>9</v>
      </c>
      <c r="DC13" s="83" t="str">
        <f t="shared" si="21"/>
        <v>Projektingenieur 3</v>
      </c>
      <c r="DD13" s="125">
        <v>773</v>
      </c>
      <c r="DE13" s="33">
        <f t="shared" si="14"/>
        <v>9</v>
      </c>
      <c r="DF13" s="83" t="str">
        <f t="shared" si="15"/>
        <v>Projektingenieur 3</v>
      </c>
      <c r="DG13" s="20"/>
      <c r="DH13" s="33">
        <v>773</v>
      </c>
      <c r="DI13" s="33">
        <f t="shared" si="16"/>
        <v>9</v>
      </c>
      <c r="DJ13" s="83" t="str">
        <f t="shared" si="17"/>
        <v>Projektingenieur 3</v>
      </c>
      <c r="DO13" s="19">
        <f t="shared" si="13"/>
        <v>5557</v>
      </c>
      <c r="DP13" s="153">
        <v>2</v>
      </c>
      <c r="DQ13" s="19">
        <v>3</v>
      </c>
      <c r="DR13" s="19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359</v>
      </c>
      <c r="P14" s="15" t="s">
        <v>449</v>
      </c>
      <c r="Q14" s="15">
        <v>10</v>
      </c>
      <c r="R14" s="16"/>
      <c r="S14" s="20" t="s">
        <v>114</v>
      </c>
      <c r="T14" s="21">
        <v>1957</v>
      </c>
      <c r="U14" s="28" t="s">
        <v>195</v>
      </c>
      <c r="V14" s="21">
        <v>1984</v>
      </c>
      <c r="W14" s="25"/>
      <c r="X14" s="21"/>
      <c r="Y14" s="28" t="s">
        <v>90</v>
      </c>
      <c r="Z14" s="21">
        <f t="shared" si="1"/>
        <v>33</v>
      </c>
      <c r="AA14" s="25" t="s">
        <v>663</v>
      </c>
      <c r="AB14" s="21" t="s">
        <v>95</v>
      </c>
      <c r="AC14" s="21"/>
      <c r="AE14" s="90" t="s">
        <v>1212</v>
      </c>
      <c r="AF14" s="82"/>
      <c r="CP14" s="19" t="str">
        <f t="shared" si="2"/>
        <v xml:space="preserve">Spieler Daniel </v>
      </c>
      <c r="CR14" s="19">
        <f t="shared" si="3"/>
        <v>33</v>
      </c>
      <c r="CS14" s="19" t="str">
        <f t="shared" si="4"/>
        <v>B</v>
      </c>
      <c r="CT14" s="154">
        <v>4209</v>
      </c>
      <c r="CU14" s="125">
        <v>773</v>
      </c>
      <c r="CV14" s="33">
        <f t="shared" si="18"/>
        <v>9</v>
      </c>
      <c r="CW14" s="83" t="str">
        <f t="shared" si="19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0"/>
        <v>9</v>
      </c>
      <c r="DC14" s="83" t="str">
        <f t="shared" si="21"/>
        <v>Projektingenieur 3</v>
      </c>
      <c r="DD14" s="125">
        <v>773</v>
      </c>
      <c r="DE14" s="33">
        <f t="shared" si="14"/>
        <v>9</v>
      </c>
      <c r="DF14" s="83" t="str">
        <f t="shared" si="15"/>
        <v>Projektingenieur 3</v>
      </c>
      <c r="DG14" s="20"/>
      <c r="DH14" s="33">
        <v>773</v>
      </c>
      <c r="DI14" s="33">
        <f t="shared" si="16"/>
        <v>9</v>
      </c>
      <c r="DJ14" s="83" t="str">
        <f t="shared" si="17"/>
        <v>Projektingenieur 3</v>
      </c>
      <c r="DO14" s="19">
        <f t="shared" si="13"/>
        <v>4209</v>
      </c>
      <c r="DP14" s="153">
        <v>2</v>
      </c>
      <c r="DQ14" s="19">
        <v>3</v>
      </c>
      <c r="DR14" s="19" t="s">
        <v>951</v>
      </c>
    </row>
    <row r="15" spans="1:142" s="19" customFormat="1" ht="27" x14ac:dyDescent="0.2">
      <c r="A15" s="53">
        <v>0</v>
      </c>
      <c r="B15" s="53"/>
      <c r="C15" s="53">
        <f t="shared" si="0"/>
        <v>1</v>
      </c>
      <c r="D15" s="55">
        <v>1</v>
      </c>
      <c r="E15" s="55"/>
      <c r="F15" s="56"/>
      <c r="G15" s="54"/>
      <c r="H15" s="54"/>
      <c r="I15" s="56"/>
      <c r="J15" s="54"/>
      <c r="K15" s="56"/>
      <c r="L15" s="56"/>
      <c r="M15" s="56"/>
      <c r="N15" s="58"/>
      <c r="O15" s="52" t="s">
        <v>361</v>
      </c>
      <c r="P15" s="15" t="s">
        <v>439</v>
      </c>
      <c r="Q15" s="15">
        <v>11</v>
      </c>
      <c r="R15" s="16"/>
      <c r="S15" s="20" t="s">
        <v>115</v>
      </c>
      <c r="T15" s="21">
        <v>1959</v>
      </c>
      <c r="U15" s="28" t="s">
        <v>100</v>
      </c>
      <c r="V15" s="21">
        <v>1985</v>
      </c>
      <c r="W15" s="25"/>
      <c r="X15" s="21"/>
      <c r="Y15" s="28" t="s">
        <v>335</v>
      </c>
      <c r="Z15" s="118">
        <f t="shared" si="1"/>
        <v>32</v>
      </c>
      <c r="AA15" s="25" t="s">
        <v>946</v>
      </c>
      <c r="AB15" s="21" t="s">
        <v>95</v>
      </c>
      <c r="AC15" s="21"/>
      <c r="AE15" s="90" t="s">
        <v>373</v>
      </c>
      <c r="AF15" s="82"/>
      <c r="CP15" s="19" t="str">
        <f t="shared" si="2"/>
        <v>Gysin Daniel</v>
      </c>
      <c r="CR15" s="19">
        <f t="shared" si="3"/>
        <v>32</v>
      </c>
      <c r="CS15" s="19" t="str">
        <f t="shared" si="4"/>
        <v>B</v>
      </c>
      <c r="CT15" s="154">
        <v>5625</v>
      </c>
      <c r="CU15" s="125">
        <v>784</v>
      </c>
      <c r="CV15" s="33">
        <f t="shared" si="18"/>
        <v>10</v>
      </c>
      <c r="CW15" s="83" t="str">
        <f t="shared" si="19"/>
        <v>Senior Projektingenieur</v>
      </c>
      <c r="CX15" s="125">
        <v>784</v>
      </c>
      <c r="CY15" s="33">
        <f t="shared" ref="CY15:CY24" si="22">VLOOKUP($CX15,Funktionsbezeichnungen,3,0)</f>
        <v>10</v>
      </c>
      <c r="CZ15" s="83" t="str">
        <f t="shared" ref="CZ15:CZ24" si="23">VLOOKUP($CX15,Funktionsbezeichnungen,2,0)</f>
        <v>Senior Projektingenieur</v>
      </c>
      <c r="DA15" s="125">
        <v>784</v>
      </c>
      <c r="DB15" s="33">
        <f t="shared" si="20"/>
        <v>10</v>
      </c>
      <c r="DC15" s="83" t="str">
        <f t="shared" si="21"/>
        <v>Senior Projektingenieur</v>
      </c>
      <c r="DD15" s="125">
        <v>784</v>
      </c>
      <c r="DE15" s="33">
        <f t="shared" si="14"/>
        <v>10</v>
      </c>
      <c r="DF15" s="83" t="str">
        <f t="shared" si="15"/>
        <v>Senior Projektingenieur</v>
      </c>
      <c r="DG15" s="20"/>
      <c r="DH15" s="33">
        <v>783</v>
      </c>
      <c r="DI15" s="33">
        <f t="shared" si="16"/>
        <v>9</v>
      </c>
      <c r="DJ15" s="83" t="str">
        <f t="shared" si="17"/>
        <v>Projektingenieur 3</v>
      </c>
      <c r="DO15" s="19">
        <f t="shared" si="13"/>
        <v>5625</v>
      </c>
      <c r="DP15" s="153">
        <v>1</v>
      </c>
      <c r="DQ15" s="19">
        <v>2</v>
      </c>
      <c r="DR15" s="19" t="s">
        <v>952</v>
      </c>
    </row>
    <row r="16" spans="1:142" s="19" customFormat="1" x14ac:dyDescent="0.2">
      <c r="A16" s="53">
        <v>0</v>
      </c>
      <c r="B16" s="53"/>
      <c r="C16" s="53">
        <f t="shared" ref="C16" si="24">IF(Z16&gt;=10,1,0)</f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360</v>
      </c>
      <c r="P16" s="15" t="s">
        <v>1281</v>
      </c>
      <c r="Q16" s="15">
        <v>12</v>
      </c>
      <c r="R16" s="16"/>
      <c r="S16" s="20" t="s">
        <v>1282</v>
      </c>
      <c r="T16" s="21">
        <v>1959</v>
      </c>
      <c r="U16" s="28" t="s">
        <v>194</v>
      </c>
      <c r="V16" s="21">
        <v>1985</v>
      </c>
      <c r="W16" s="25"/>
      <c r="X16" s="21"/>
      <c r="Y16" s="28" t="s">
        <v>1284</v>
      </c>
      <c r="Z16" s="118">
        <f t="shared" ref="Z16" si="25">$AD$3-V16</f>
        <v>32</v>
      </c>
      <c r="AA16" s="25" t="s">
        <v>1283</v>
      </c>
      <c r="AB16" s="21" t="s">
        <v>95</v>
      </c>
      <c r="AC16" s="21"/>
      <c r="AE16" s="90" t="s">
        <v>373</v>
      </c>
      <c r="AF16" s="82"/>
      <c r="CP16" s="192" t="str">
        <f t="shared" ref="CP16" si="26">+S16</f>
        <v>Koch Urs-Martin</v>
      </c>
      <c r="CQ16" s="192"/>
      <c r="CR16" s="192">
        <f t="shared" ref="CR16" si="27">+Z16</f>
        <v>32</v>
      </c>
      <c r="CS16" s="192" t="str">
        <f t="shared" ref="CS16" si="28">+AB16</f>
        <v>B</v>
      </c>
      <c r="CT16" s="222">
        <v>3218</v>
      </c>
      <c r="CU16" s="125">
        <v>784</v>
      </c>
      <c r="CV16" s="33">
        <f t="shared" si="18"/>
        <v>10</v>
      </c>
      <c r="CW16" s="83" t="str">
        <f t="shared" si="19"/>
        <v>Senior Projektingenieur</v>
      </c>
      <c r="CX16" s="125">
        <v>784</v>
      </c>
      <c r="CY16" s="33">
        <f t="shared" si="22"/>
        <v>10</v>
      </c>
      <c r="CZ16" s="83" t="str">
        <f t="shared" si="23"/>
        <v>Senior Projektingenieur</v>
      </c>
      <c r="DA16" s="125">
        <v>784</v>
      </c>
      <c r="DB16" s="33">
        <f t="shared" si="20"/>
        <v>10</v>
      </c>
      <c r="DC16" s="83" t="str">
        <f t="shared" si="21"/>
        <v>Senior Projektingenieur</v>
      </c>
      <c r="DD16" s="125">
        <v>784</v>
      </c>
      <c r="DE16" s="33">
        <f t="shared" si="14"/>
        <v>10</v>
      </c>
      <c r="DF16" s="83" t="str">
        <f t="shared" si="15"/>
        <v>Senior Projektingenieur</v>
      </c>
      <c r="DG16" s="20"/>
      <c r="DH16" s="33">
        <v>783</v>
      </c>
      <c r="DI16" s="33">
        <f t="shared" si="16"/>
        <v>9</v>
      </c>
      <c r="DJ16" s="83" t="str">
        <f t="shared" si="17"/>
        <v>Projektingenieur 3</v>
      </c>
      <c r="DO16" s="19">
        <f t="shared" ref="DO16" si="29">+CT16</f>
        <v>3218</v>
      </c>
      <c r="DP16" s="153">
        <v>1</v>
      </c>
      <c r="DQ16" s="19">
        <v>2</v>
      </c>
      <c r="DR16" s="19" t="s">
        <v>952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1140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31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31</v>
      </c>
      <c r="CS17" s="19" t="str">
        <f t="shared" si="4"/>
        <v>B</v>
      </c>
      <c r="CT17" s="154">
        <v>3214</v>
      </c>
      <c r="CU17" s="125">
        <v>774</v>
      </c>
      <c r="CV17" s="33">
        <f t="shared" si="18"/>
        <v>10</v>
      </c>
      <c r="CW17" s="83" t="str">
        <f t="shared" si="19"/>
        <v>Senior Projektingenieur</v>
      </c>
      <c r="CX17" s="125"/>
      <c r="CY17" s="33"/>
      <c r="CZ17" s="83"/>
      <c r="DA17" s="125"/>
      <c r="DB17" s="33"/>
      <c r="DC17" s="83"/>
      <c r="DD17" s="125"/>
      <c r="DE17" s="33"/>
      <c r="DF17" s="83"/>
      <c r="DG17" s="20"/>
      <c r="DH17" s="33"/>
      <c r="DI17" s="33"/>
      <c r="DJ17" s="83"/>
      <c r="DO17" s="19">
        <f t="shared" si="13"/>
        <v>3214</v>
      </c>
      <c r="DP17" s="153">
        <v>2</v>
      </c>
      <c r="DQ17" s="19">
        <v>3</v>
      </c>
      <c r="DR17" s="19" t="s">
        <v>951</v>
      </c>
    </row>
    <row r="18" spans="1:122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30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30</v>
      </c>
      <c r="CS18" s="19" t="str">
        <f t="shared" si="4"/>
        <v>B</v>
      </c>
      <c r="CT18" s="154">
        <v>4187</v>
      </c>
      <c r="CU18" s="125">
        <v>774</v>
      </c>
      <c r="CV18" s="33">
        <f t="shared" si="18"/>
        <v>10</v>
      </c>
      <c r="CW18" s="83" t="str">
        <f t="shared" si="19"/>
        <v>Senior Projektingenieur</v>
      </c>
      <c r="CX18" s="125">
        <v>774</v>
      </c>
      <c r="CY18" s="33">
        <f>VLOOKUP($CX18,Funktionsbezeichnungen,3,0)</f>
        <v>10</v>
      </c>
      <c r="CZ18" s="83" t="str">
        <f>VLOOKUP($CX18,Funktionsbezeichnungen,2,0)</f>
        <v>Senior Projektingenieur</v>
      </c>
      <c r="DA18" s="125">
        <v>774</v>
      </c>
      <c r="DB18" s="33">
        <f t="shared" si="20"/>
        <v>10</v>
      </c>
      <c r="DC18" s="83" t="str">
        <f t="shared" si="21"/>
        <v>Senior Projektingenieur</v>
      </c>
      <c r="DD18" s="125">
        <v>773</v>
      </c>
      <c r="DE18" s="33">
        <f t="shared" si="14"/>
        <v>9</v>
      </c>
      <c r="DF18" s="83" t="str">
        <f t="shared" si="15"/>
        <v>Projektingenieur 3</v>
      </c>
      <c r="DG18" s="20"/>
      <c r="DH18" s="33">
        <v>773</v>
      </c>
      <c r="DI18" s="33">
        <f t="shared" si="16"/>
        <v>9</v>
      </c>
      <c r="DJ18" s="83" t="str">
        <f t="shared" si="17"/>
        <v>Projektingenieur 3</v>
      </c>
      <c r="DO18" s="19">
        <f t="shared" si="13"/>
        <v>4187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30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30</v>
      </c>
      <c r="CS19" s="19" t="str">
        <f t="shared" si="4"/>
        <v>B</v>
      </c>
      <c r="CT19" s="154">
        <v>4179</v>
      </c>
      <c r="CU19" s="125">
        <v>773</v>
      </c>
      <c r="CV19" s="33">
        <f t="shared" si="18"/>
        <v>9</v>
      </c>
      <c r="CW19" s="83" t="str">
        <f t="shared" si="19"/>
        <v>Projektingenieur 3</v>
      </c>
      <c r="CX19" s="125">
        <v>773</v>
      </c>
      <c r="CY19" s="33">
        <f>VLOOKUP($CX19,Funktionsbezeichnungen,3,0)</f>
        <v>9</v>
      </c>
      <c r="CZ19" s="83" t="str">
        <f>VLOOKUP($CX19,Funktionsbezeichnungen,2,0)</f>
        <v>Projektingenieur 3</v>
      </c>
      <c r="DA19" s="125">
        <v>773</v>
      </c>
      <c r="DB19" s="33">
        <f t="shared" si="20"/>
        <v>9</v>
      </c>
      <c r="DC19" s="83" t="str">
        <f t="shared" si="21"/>
        <v>Projektingenieur 3</v>
      </c>
      <c r="DD19" s="125">
        <v>773</v>
      </c>
      <c r="DE19" s="33">
        <f t="shared" si="14"/>
        <v>9</v>
      </c>
      <c r="DF19" s="83" t="str">
        <f t="shared" si="15"/>
        <v>Projektingenieur 3</v>
      </c>
      <c r="DG19" s="20"/>
      <c r="DH19" s="33">
        <v>772</v>
      </c>
      <c r="DI19" s="33">
        <f t="shared" si="16"/>
        <v>8</v>
      </c>
      <c r="DJ19" s="83" t="str">
        <f t="shared" si="17"/>
        <v>Projektingenieur 2</v>
      </c>
      <c r="DO19" s="19">
        <f t="shared" si="13"/>
        <v>4179</v>
      </c>
      <c r="DP19" s="153">
        <v>2</v>
      </c>
      <c r="DQ19" s="19">
        <v>3</v>
      </c>
      <c r="DR19" s="19" t="s">
        <v>951</v>
      </c>
    </row>
    <row r="20" spans="1:122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29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29</v>
      </c>
      <c r="CS20" s="19" t="str">
        <f t="shared" si="4"/>
        <v>B</v>
      </c>
      <c r="CT20" s="154">
        <v>4168</v>
      </c>
      <c r="CU20" s="125">
        <v>774</v>
      </c>
      <c r="CV20" s="33">
        <f t="shared" si="18"/>
        <v>10</v>
      </c>
      <c r="CW20" s="83" t="str">
        <f t="shared" si="19"/>
        <v>Senior Projektingenieur</v>
      </c>
      <c r="CX20" s="125">
        <v>774</v>
      </c>
      <c r="CY20" s="33">
        <f t="shared" si="22"/>
        <v>10</v>
      </c>
      <c r="CZ20" s="83" t="str">
        <f t="shared" si="23"/>
        <v>Senior Projektingenieur</v>
      </c>
      <c r="DA20" s="125">
        <v>774</v>
      </c>
      <c r="DB20" s="33">
        <f t="shared" si="20"/>
        <v>10</v>
      </c>
      <c r="DC20" s="83" t="str">
        <f t="shared" si="21"/>
        <v>Senior Projektingenieur</v>
      </c>
      <c r="DD20" s="125">
        <v>774</v>
      </c>
      <c r="DE20" s="33">
        <f t="shared" si="14"/>
        <v>10</v>
      </c>
      <c r="DF20" s="83" t="str">
        <f t="shared" si="15"/>
        <v>Senior Projektingenieur</v>
      </c>
      <c r="DG20" s="20"/>
      <c r="DH20" s="33">
        <v>773</v>
      </c>
      <c r="DI20" s="33">
        <f t="shared" si="16"/>
        <v>9</v>
      </c>
      <c r="DJ20" s="83" t="str">
        <f t="shared" si="17"/>
        <v>Projektingenieur 3</v>
      </c>
      <c r="DO20" s="19">
        <f t="shared" si="13"/>
        <v>4168</v>
      </c>
      <c r="DP20" s="153">
        <v>1</v>
      </c>
      <c r="DQ20" s="19">
        <v>2</v>
      </c>
      <c r="DR20" s="19" t="s">
        <v>951</v>
      </c>
    </row>
    <row r="21" spans="1:122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29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29</v>
      </c>
      <c r="CS21" s="19" t="str">
        <f t="shared" si="4"/>
        <v>B</v>
      </c>
      <c r="CT21" s="154">
        <v>4176</v>
      </c>
      <c r="CU21" s="125">
        <v>774</v>
      </c>
      <c r="CV21" s="33">
        <f t="shared" si="18"/>
        <v>10</v>
      </c>
      <c r="CW21" s="83" t="str">
        <f t="shared" si="19"/>
        <v>Senior Projektingenieur</v>
      </c>
      <c r="CX21" s="125">
        <v>774</v>
      </c>
      <c r="CY21" s="33">
        <f t="shared" si="22"/>
        <v>10</v>
      </c>
      <c r="CZ21" s="83" t="str">
        <f t="shared" si="23"/>
        <v>Senior Projektingenieur</v>
      </c>
      <c r="DA21" s="125">
        <v>774</v>
      </c>
      <c r="DB21" s="33">
        <f t="shared" si="20"/>
        <v>10</v>
      </c>
      <c r="DC21" s="83" t="str">
        <f t="shared" si="21"/>
        <v>Senior Projektingenieur</v>
      </c>
      <c r="DD21" s="125">
        <v>773</v>
      </c>
      <c r="DE21" s="33">
        <f t="shared" si="14"/>
        <v>9</v>
      </c>
      <c r="DF21" s="83" t="str">
        <f t="shared" si="15"/>
        <v>Projektingenieur 3</v>
      </c>
      <c r="DG21" s="20"/>
      <c r="DH21" s="33">
        <v>773</v>
      </c>
      <c r="DI21" s="33">
        <f t="shared" si="16"/>
        <v>9</v>
      </c>
      <c r="DJ21" s="83" t="str">
        <f t="shared" si="17"/>
        <v>Projektingenieur 3</v>
      </c>
      <c r="DO21" s="19">
        <f t="shared" si="13"/>
        <v>4176</v>
      </c>
      <c r="DP21" s="153">
        <v>1</v>
      </c>
      <c r="DQ21" s="19">
        <v>2</v>
      </c>
      <c r="DR21" s="19" t="s">
        <v>951</v>
      </c>
    </row>
    <row r="22" spans="1:122" s="230" customFormat="1" x14ac:dyDescent="0.2">
      <c r="A22" s="218">
        <v>0</v>
      </c>
      <c r="C22" s="218">
        <f t="shared" si="0"/>
        <v>1</v>
      </c>
      <c r="D22" s="231"/>
      <c r="E22" s="231"/>
      <c r="F22" s="220">
        <v>1</v>
      </c>
      <c r="G22" s="221">
        <v>1</v>
      </c>
      <c r="H22" s="215"/>
      <c r="I22" s="232"/>
      <c r="J22" s="215"/>
      <c r="K22" s="232"/>
      <c r="L22" s="232"/>
      <c r="M22" s="232"/>
      <c r="N22" s="233"/>
      <c r="O22" s="234" t="s">
        <v>1140</v>
      </c>
      <c r="P22" s="235" t="s">
        <v>1241</v>
      </c>
      <c r="Q22" s="15">
        <v>18</v>
      </c>
      <c r="R22" s="168"/>
      <c r="S22" s="216" t="s">
        <v>1242</v>
      </c>
      <c r="T22" s="118">
        <v>1951</v>
      </c>
      <c r="U22" s="120" t="s">
        <v>1252</v>
      </c>
      <c r="V22" s="118">
        <v>1993</v>
      </c>
      <c r="W22" s="120" t="s">
        <v>1251</v>
      </c>
      <c r="X22" s="118">
        <v>1999</v>
      </c>
      <c r="Y22" s="236"/>
      <c r="Z22" s="228">
        <f t="shared" si="1"/>
        <v>24</v>
      </c>
      <c r="AA22" s="120" t="s">
        <v>1243</v>
      </c>
      <c r="AB22" s="118" t="s">
        <v>95</v>
      </c>
      <c r="AC22" s="119"/>
      <c r="AE22" s="237" t="s">
        <v>1078</v>
      </c>
      <c r="AF22" s="216"/>
      <c r="CP22" s="243" t="str">
        <f t="shared" si="2"/>
        <v>Gmür Peter</v>
      </c>
      <c r="CR22" s="230">
        <f t="shared" si="3"/>
        <v>24</v>
      </c>
      <c r="CS22" s="230" t="str">
        <f t="shared" si="4"/>
        <v>B</v>
      </c>
      <c r="CT22" s="244">
        <v>4323</v>
      </c>
      <c r="CU22" s="229" t="s">
        <v>711</v>
      </c>
      <c r="CV22" s="239"/>
      <c r="CW22" s="239"/>
      <c r="CX22" s="238"/>
      <c r="CY22" s="239"/>
      <c r="CZ22" s="239"/>
      <c r="DA22" s="238"/>
      <c r="DB22" s="239"/>
      <c r="DC22" s="239"/>
      <c r="DD22" s="238"/>
      <c r="DE22" s="239"/>
      <c r="DF22" s="239"/>
      <c r="DG22" s="216"/>
      <c r="DH22" s="238"/>
      <c r="DI22" s="239"/>
      <c r="DJ22" s="239"/>
      <c r="DO22" s="230">
        <f t="shared" si="13"/>
        <v>4323</v>
      </c>
      <c r="DP22" s="240">
        <v>2</v>
      </c>
      <c r="DQ22" s="230">
        <v>3</v>
      </c>
      <c r="DR22" s="241" t="s">
        <v>951</v>
      </c>
    </row>
    <row r="23" spans="1:122" s="19" customFormat="1" ht="27" x14ac:dyDescent="0.2">
      <c r="A23" s="53">
        <v>0</v>
      </c>
      <c r="B23" s="53"/>
      <c r="C23" s="53">
        <f>IF(Z23&gt;=10,1,0)</f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461</v>
      </c>
      <c r="Q23" s="15">
        <v>19</v>
      </c>
      <c r="R23" s="42"/>
      <c r="S23" s="20" t="s">
        <v>234</v>
      </c>
      <c r="T23" s="21">
        <v>1972</v>
      </c>
      <c r="U23" s="28" t="s">
        <v>195</v>
      </c>
      <c r="V23" s="21">
        <v>1996</v>
      </c>
      <c r="W23" s="25" t="s">
        <v>314</v>
      </c>
      <c r="X23" s="21">
        <v>2002</v>
      </c>
      <c r="Y23" s="28" t="s">
        <v>547</v>
      </c>
      <c r="Z23" s="118">
        <f t="shared" si="1"/>
        <v>21</v>
      </c>
      <c r="AA23" s="25" t="s">
        <v>676</v>
      </c>
      <c r="AB23" s="21" t="s">
        <v>95</v>
      </c>
      <c r="AC23" s="21"/>
      <c r="AE23" s="90" t="s">
        <v>373</v>
      </c>
      <c r="AF23" s="82"/>
      <c r="CP23" s="19" t="str">
        <f t="shared" si="2"/>
        <v>Müller Thomas</v>
      </c>
      <c r="CR23" s="19">
        <f t="shared" si="3"/>
        <v>21</v>
      </c>
      <c r="CS23" s="19" t="str">
        <f t="shared" si="4"/>
        <v>B</v>
      </c>
      <c r="CT23" s="154">
        <v>4276</v>
      </c>
      <c r="CU23" s="125">
        <v>774</v>
      </c>
      <c r="CV23" s="33">
        <f t="shared" si="18"/>
        <v>10</v>
      </c>
      <c r="CW23" s="83" t="str">
        <f t="shared" si="19"/>
        <v>Senior Projektingenieur</v>
      </c>
      <c r="CX23" s="125">
        <v>773</v>
      </c>
      <c r="CY23" s="33">
        <f>VLOOKUP($CX23,Funktionsbezeichnungen,3,0)</f>
        <v>9</v>
      </c>
      <c r="CZ23" s="83" t="str">
        <f>VLOOKUP($CX23,Funktionsbezeichnungen,2,0)</f>
        <v>Projektingenieur 3</v>
      </c>
      <c r="DA23" s="125">
        <v>773</v>
      </c>
      <c r="DB23" s="33">
        <f t="shared" si="20"/>
        <v>9</v>
      </c>
      <c r="DC23" s="83" t="str">
        <f t="shared" si="21"/>
        <v>Projektingenieur 3</v>
      </c>
      <c r="DD23" s="125">
        <v>773</v>
      </c>
      <c r="DE23" s="33">
        <f t="shared" si="14"/>
        <v>9</v>
      </c>
      <c r="DF23" s="83" t="str">
        <f t="shared" si="15"/>
        <v>Projektingenieur 3</v>
      </c>
      <c r="DG23" s="20"/>
      <c r="DH23" s="33">
        <v>772</v>
      </c>
      <c r="DI23" s="33">
        <f t="shared" si="16"/>
        <v>8</v>
      </c>
      <c r="DJ23" s="83" t="str">
        <f t="shared" si="17"/>
        <v>Projektingenieur 2</v>
      </c>
      <c r="DO23" s="19">
        <f t="shared" si="13"/>
        <v>4276</v>
      </c>
      <c r="DP23" s="153">
        <v>2</v>
      </c>
      <c r="DQ23" s="19">
        <v>3</v>
      </c>
      <c r="DR23" s="19" t="s">
        <v>951</v>
      </c>
    </row>
    <row r="24" spans="1:122" s="19" customFormat="1" ht="27" x14ac:dyDescent="0.2">
      <c r="A24" s="53">
        <v>1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207" t="s">
        <v>1140</v>
      </c>
      <c r="P24" s="52" t="s">
        <v>467</v>
      </c>
      <c r="Q24" s="15">
        <v>20</v>
      </c>
      <c r="R24" s="16"/>
      <c r="S24" s="20" t="s">
        <v>124</v>
      </c>
      <c r="T24" s="21">
        <v>1971</v>
      </c>
      <c r="U24" s="28" t="s">
        <v>197</v>
      </c>
      <c r="V24" s="21">
        <v>1997</v>
      </c>
      <c r="W24" s="25" t="s">
        <v>324</v>
      </c>
      <c r="X24" s="21">
        <v>2007</v>
      </c>
      <c r="Y24" s="28" t="s">
        <v>317</v>
      </c>
      <c r="Z24" s="170">
        <f t="shared" si="1"/>
        <v>20</v>
      </c>
      <c r="AA24" s="25" t="s">
        <v>705</v>
      </c>
      <c r="AB24" s="21" t="s">
        <v>95</v>
      </c>
      <c r="AC24" s="21"/>
      <c r="AE24" s="90" t="s">
        <v>373</v>
      </c>
      <c r="AF24" s="82" t="s">
        <v>1083</v>
      </c>
      <c r="CP24" s="19" t="str">
        <f t="shared" si="2"/>
        <v>Brunkhorst Marc</v>
      </c>
      <c r="CR24" s="19">
        <f t="shared" si="3"/>
        <v>20</v>
      </c>
      <c r="CS24" s="19" t="str">
        <f t="shared" si="4"/>
        <v>B</v>
      </c>
      <c r="CT24" s="154">
        <v>7679</v>
      </c>
      <c r="CU24" s="125">
        <v>774</v>
      </c>
      <c r="CV24" s="33">
        <f t="shared" si="18"/>
        <v>10</v>
      </c>
      <c r="CW24" s="83" t="str">
        <f t="shared" si="19"/>
        <v>Senior Projektingenieur</v>
      </c>
      <c r="CX24" s="125">
        <v>774</v>
      </c>
      <c r="CY24" s="33">
        <f t="shared" si="22"/>
        <v>10</v>
      </c>
      <c r="CZ24" s="83" t="str">
        <f t="shared" si="23"/>
        <v>Senior Projektingenieur</v>
      </c>
      <c r="DA24" s="125">
        <v>773</v>
      </c>
      <c r="DB24" s="33">
        <f t="shared" si="20"/>
        <v>9</v>
      </c>
      <c r="DC24" s="83" t="str">
        <f t="shared" si="21"/>
        <v>Projektingenieur 3</v>
      </c>
      <c r="DD24" s="125">
        <v>773</v>
      </c>
      <c r="DE24" s="33">
        <f t="shared" si="14"/>
        <v>9</v>
      </c>
      <c r="DF24" s="83" t="str">
        <f t="shared" si="15"/>
        <v>Projektingenieur 3</v>
      </c>
      <c r="DG24" s="20"/>
      <c r="DH24" s="33">
        <v>772</v>
      </c>
      <c r="DI24" s="33">
        <f t="shared" si="16"/>
        <v>8</v>
      </c>
      <c r="DJ24" s="83" t="str">
        <f t="shared" si="17"/>
        <v>Projektingenieur 2</v>
      </c>
      <c r="DO24" s="19">
        <f t="shared" si="13"/>
        <v>7679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358</v>
      </c>
      <c r="P25" s="15" t="s">
        <v>462</v>
      </c>
      <c r="Q25" s="15">
        <v>21</v>
      </c>
      <c r="R25" s="42"/>
      <c r="S25" s="20" t="s">
        <v>125</v>
      </c>
      <c r="T25" s="21">
        <v>1969</v>
      </c>
      <c r="U25" s="28" t="s">
        <v>194</v>
      </c>
      <c r="V25" s="21">
        <v>1997</v>
      </c>
      <c r="W25" s="25"/>
      <c r="X25" s="21"/>
      <c r="Y25" s="28" t="s">
        <v>336</v>
      </c>
      <c r="Z25" s="118">
        <f t="shared" si="1"/>
        <v>20</v>
      </c>
      <c r="AA25" s="25" t="s">
        <v>677</v>
      </c>
      <c r="AB25" s="21" t="s">
        <v>95</v>
      </c>
      <c r="AC25" s="21"/>
      <c r="AE25" s="90" t="s">
        <v>373</v>
      </c>
      <c r="AF25" s="82"/>
      <c r="CP25" s="19" t="str">
        <f t="shared" si="2"/>
        <v>Rauchfleisch Alexander</v>
      </c>
      <c r="CR25" s="19">
        <f t="shared" si="3"/>
        <v>20</v>
      </c>
      <c r="CS25" s="19" t="str">
        <f t="shared" si="4"/>
        <v>B</v>
      </c>
      <c r="CT25" s="154">
        <v>4254</v>
      </c>
      <c r="CU25" s="125">
        <v>774</v>
      </c>
      <c r="CV25" s="33">
        <f t="shared" si="18"/>
        <v>10</v>
      </c>
      <c r="CW25" s="83" t="str">
        <f t="shared" si="19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0"/>
        <v>9</v>
      </c>
      <c r="DC25" s="83" t="str">
        <f t="shared" si="21"/>
        <v>Projektingenieur 3</v>
      </c>
      <c r="DD25" s="125">
        <v>773</v>
      </c>
      <c r="DE25" s="33">
        <f t="shared" si="14"/>
        <v>9</v>
      </c>
      <c r="DF25" s="83" t="str">
        <f t="shared" si="15"/>
        <v>Projektingenieur 3</v>
      </c>
      <c r="DG25" s="20"/>
      <c r="DH25" s="33">
        <v>772</v>
      </c>
      <c r="DI25" s="33">
        <f t="shared" si="16"/>
        <v>8</v>
      </c>
      <c r="DJ25" s="83" t="str">
        <f t="shared" si="17"/>
        <v>Projektingenieur 2</v>
      </c>
      <c r="DO25" s="19">
        <f t="shared" si="13"/>
        <v>4254</v>
      </c>
      <c r="DP25" s="153">
        <v>1</v>
      </c>
      <c r="DQ25" s="19">
        <v>2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360</v>
      </c>
      <c r="P26" s="15" t="s">
        <v>463</v>
      </c>
      <c r="Q26" s="15">
        <v>22</v>
      </c>
      <c r="R26" s="42"/>
      <c r="S26" s="20" t="s">
        <v>190</v>
      </c>
      <c r="T26" s="21">
        <v>1972</v>
      </c>
      <c r="U26" s="28" t="s">
        <v>194</v>
      </c>
      <c r="V26" s="21">
        <v>1997</v>
      </c>
      <c r="W26" s="25"/>
      <c r="X26" s="21"/>
      <c r="Y26" s="28" t="s">
        <v>1021</v>
      </c>
      <c r="Z26" s="118">
        <f t="shared" si="1"/>
        <v>20</v>
      </c>
      <c r="AA26" s="25" t="s">
        <v>1132</v>
      </c>
      <c r="AB26" s="21" t="s">
        <v>95</v>
      </c>
      <c r="AC26" s="21"/>
      <c r="AE26" s="90" t="s">
        <v>402</v>
      </c>
      <c r="AF26" s="82"/>
      <c r="CP26" s="19" t="str">
        <f t="shared" si="2"/>
        <v>Stoffel Patric</v>
      </c>
      <c r="CR26" s="19">
        <f t="shared" si="3"/>
        <v>20</v>
      </c>
      <c r="CS26" s="19" t="str">
        <f t="shared" si="4"/>
        <v>B</v>
      </c>
      <c r="CT26" s="154">
        <v>4258</v>
      </c>
      <c r="CU26" s="125">
        <v>774</v>
      </c>
      <c r="CV26" s="33">
        <f t="shared" si="18"/>
        <v>10</v>
      </c>
      <c r="CW26" s="83" t="str">
        <f t="shared" si="19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0"/>
        <v>9</v>
      </c>
      <c r="DC26" s="83" t="str">
        <f t="shared" si="21"/>
        <v>Projektingenieur 3</v>
      </c>
      <c r="DD26" s="125">
        <v>773</v>
      </c>
      <c r="DE26" s="33">
        <f t="shared" si="14"/>
        <v>9</v>
      </c>
      <c r="DF26" s="83" t="str">
        <f t="shared" si="15"/>
        <v>Projektingenieur 3</v>
      </c>
      <c r="DG26" s="20"/>
      <c r="DH26" s="33">
        <v>772</v>
      </c>
      <c r="DI26" s="33">
        <f t="shared" si="16"/>
        <v>8</v>
      </c>
      <c r="DJ26" s="83" t="str">
        <f t="shared" si="17"/>
        <v>Projektingenieur 2</v>
      </c>
      <c r="DO26" s="19">
        <f t="shared" si="13"/>
        <v>4258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19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19</v>
      </c>
      <c r="CS27" s="19" t="str">
        <f t="shared" si="4"/>
        <v>B</v>
      </c>
      <c r="CT27" s="154">
        <v>4288</v>
      </c>
      <c r="CU27" s="125">
        <v>784</v>
      </c>
      <c r="CV27" s="33">
        <f t="shared" si="18"/>
        <v>10</v>
      </c>
      <c r="CW27" s="83" t="str">
        <f t="shared" si="19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0"/>
        <v>8</v>
      </c>
      <c r="DC27" s="83" t="str">
        <f t="shared" si="21"/>
        <v>Projektingenieur 2</v>
      </c>
      <c r="DD27" s="125">
        <v>772</v>
      </c>
      <c r="DE27" s="33">
        <f t="shared" si="14"/>
        <v>8</v>
      </c>
      <c r="DF27" s="83" t="str">
        <f t="shared" si="15"/>
        <v>Projektingenieur 2</v>
      </c>
      <c r="DG27" s="20"/>
      <c r="DH27" s="33">
        <v>772</v>
      </c>
      <c r="DI27" s="33">
        <f t="shared" si="16"/>
        <v>8</v>
      </c>
      <c r="DJ27" s="83" t="str">
        <f t="shared" si="17"/>
        <v>Projektingenieur 2</v>
      </c>
      <c r="DO27" s="19">
        <f t="shared" si="13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19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19</v>
      </c>
      <c r="CS28" s="19" t="str">
        <f t="shared" si="4"/>
        <v>B</v>
      </c>
      <c r="CT28" s="154">
        <v>4263</v>
      </c>
      <c r="CU28" s="125">
        <v>774</v>
      </c>
      <c r="CV28" s="33">
        <f t="shared" si="18"/>
        <v>10</v>
      </c>
      <c r="CW28" s="83" t="str">
        <f t="shared" si="19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0"/>
        <v>9</v>
      </c>
      <c r="DC28" s="83" t="str">
        <f t="shared" si="21"/>
        <v>Projektingenieur 3</v>
      </c>
      <c r="DD28" s="125">
        <v>773</v>
      </c>
      <c r="DE28" s="33">
        <f t="shared" si="14"/>
        <v>9</v>
      </c>
      <c r="DF28" s="83" t="str">
        <f t="shared" si="15"/>
        <v>Projektingenieur 3</v>
      </c>
      <c r="DG28" s="20"/>
      <c r="DH28" s="33">
        <v>772</v>
      </c>
      <c r="DI28" s="33">
        <f t="shared" si="16"/>
        <v>8</v>
      </c>
      <c r="DJ28" s="83" t="str">
        <f t="shared" si="17"/>
        <v>Projektingenieur 2</v>
      </c>
      <c r="DO28" s="19">
        <f t="shared" si="13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16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16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16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16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16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16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360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16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16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17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17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46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46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3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358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41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41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:CV46" si="30">VLOOKUP($CU35,Funktionsbezeichnungen,3,0)</f>
        <v>10</v>
      </c>
      <c r="CW35" s="83" t="str">
        <f t="shared" ref="CW35:CW46" si="31">VLOOKUP($CU35,Funktionsbezeichnungen,2,0)</f>
        <v>Vorgesetzter  -  2. Stufe</v>
      </c>
      <c r="CX35" s="125">
        <v>751</v>
      </c>
      <c r="CY35" s="33">
        <f t="shared" ref="CY35:CY46" si="32">VLOOKUP($CX35,Funktionsbezeichnungen,3,0)</f>
        <v>10</v>
      </c>
      <c r="CZ35" s="83" t="str">
        <f t="shared" ref="CZ35:CZ46" si="33">VLOOKUP($CX35,Funktionsbezeichnungen,2,0)</f>
        <v>Vorgesetzter  -  2. Stufe</v>
      </c>
      <c r="DA35" s="125">
        <v>751</v>
      </c>
      <c r="DB35" s="33">
        <f t="shared" ref="DB35:DB46" si="34">VLOOKUP($DA35,Funktionsbezeichnungen,3,0)</f>
        <v>10</v>
      </c>
      <c r="DC35" s="83" t="str">
        <f t="shared" ref="DC35:DC46" si="35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:DI46" si="36">VLOOKUP($DH35,Funktionsbezeichnungen,3,0)</f>
        <v>10</v>
      </c>
      <c r="DJ35" s="83" t="str">
        <f t="shared" ref="DJ35:DJ46" si="37">VLOOKUP($DH35,Funktionsbezeichnungen,2,0)</f>
        <v>Vorgesetzter  -  2. Stufe</v>
      </c>
      <c r="DO35" s="19">
        <f t="shared" si="13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>$AD$3-V36</f>
        <v>36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>+S36</f>
        <v>Bergmann Georg</v>
      </c>
      <c r="CR36" s="19">
        <f>+Z36</f>
        <v>36</v>
      </c>
      <c r="CS36" s="19" t="str">
        <f>+AB36</f>
        <v xml:space="preserve"> C/B 2)</v>
      </c>
      <c r="CT36" s="154">
        <v>4185</v>
      </c>
      <c r="CU36" s="125">
        <v>772</v>
      </c>
      <c r="CV36" s="33">
        <f>VLOOKUP($CU36,Funktionsbezeichnungen,3,0)</f>
        <v>8</v>
      </c>
      <c r="CW36" s="83" t="str">
        <f>VLOOKUP($CU36,Funktionsbezeichnungen,2,0)</f>
        <v>Projektingenieur 2</v>
      </c>
      <c r="CX36" s="125">
        <v>772</v>
      </c>
      <c r="CY36" s="33">
        <f>VLOOKUP($CX36,Funktionsbezeichnungen,3,0)</f>
        <v>8</v>
      </c>
      <c r="CZ36" s="83" t="str">
        <f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>+CT36</f>
        <v>4185</v>
      </c>
      <c r="DP36" s="153">
        <v>1</v>
      </c>
      <c r="DQ36" s="19">
        <v>2</v>
      </c>
      <c r="DR36" s="19" t="s">
        <v>951</v>
      </c>
    </row>
    <row r="37" spans="1:122" s="19" customFormat="1" ht="27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207" t="s">
        <v>1140</v>
      </c>
      <c r="P37" s="15" t="s">
        <v>873</v>
      </c>
      <c r="Q37" s="15">
        <v>33</v>
      </c>
      <c r="R37" s="16"/>
      <c r="S37" s="20" t="s">
        <v>874</v>
      </c>
      <c r="T37" s="21">
        <v>1959</v>
      </c>
      <c r="U37" s="26" t="s">
        <v>1070</v>
      </c>
      <c r="V37" s="21">
        <v>1990</v>
      </c>
      <c r="W37" s="25"/>
      <c r="X37" s="21"/>
      <c r="Y37" s="28" t="s">
        <v>1141</v>
      </c>
      <c r="Z37" s="21">
        <f>$AD$3-V37</f>
        <v>27</v>
      </c>
      <c r="AA37" s="25" t="s">
        <v>1142</v>
      </c>
      <c r="AB37" s="162" t="s">
        <v>1043</v>
      </c>
      <c r="AC37" s="21"/>
      <c r="AE37" s="90" t="s">
        <v>389</v>
      </c>
      <c r="AF37" s="82" t="s">
        <v>1083</v>
      </c>
      <c r="CP37" s="19" t="str">
        <f>+S37</f>
        <v>Wick Bernd</v>
      </c>
      <c r="CR37" s="19">
        <f>+Z37</f>
        <v>27</v>
      </c>
      <c r="CS37" s="19" t="str">
        <f>+AB37</f>
        <v xml:space="preserve"> C/B 2)</v>
      </c>
      <c r="CT37" s="154">
        <v>3208</v>
      </c>
      <c r="CU37" s="125">
        <v>772</v>
      </c>
      <c r="CV37" s="33">
        <f>VLOOKUP($CU37,Funktionsbezeichnungen,3,0)</f>
        <v>8</v>
      </c>
      <c r="CW37" s="83" t="str">
        <f>VLOOKUP($CU37,Funktionsbezeichnungen,2,0)</f>
        <v>Projektingenieur 2</v>
      </c>
      <c r="CX37" s="125">
        <v>772</v>
      </c>
      <c r="CY37" s="33">
        <f>VLOOKUP($CX37,Funktionsbezeichnungen,3,0)</f>
        <v>8</v>
      </c>
      <c r="CZ37" s="83" t="str">
        <f>VLOOKUP($CX37,Funktionsbezeichnungen,2,0)</f>
        <v>Projektingenieur 2</v>
      </c>
      <c r="DA37" s="125">
        <v>772</v>
      </c>
      <c r="DB37" s="33">
        <f>VLOOKUP($DA37,Funktionsbezeichnungen,3,0)</f>
        <v>8</v>
      </c>
      <c r="DC37" s="83" t="str">
        <f>VLOOKUP($DA37,Funktionsbezeichnungen,2,0)</f>
        <v>Projektingenieur 2</v>
      </c>
      <c r="DD37" s="125"/>
      <c r="DE37" s="33"/>
      <c r="DF37" s="83"/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>+CT37</f>
        <v>3208</v>
      </c>
      <c r="DP37" s="153">
        <v>2</v>
      </c>
      <c r="DQ37" s="19">
        <v>3</v>
      </c>
      <c r="DR37" s="19" t="s">
        <v>951</v>
      </c>
    </row>
    <row r="38" spans="1:122" s="19" customFormat="1" ht="15.75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359</v>
      </c>
      <c r="P38" s="15" t="s">
        <v>450</v>
      </c>
      <c r="Q38" s="15">
        <v>34</v>
      </c>
      <c r="R38" s="16"/>
      <c r="S38" s="20" t="s">
        <v>214</v>
      </c>
      <c r="T38" s="21">
        <v>1960</v>
      </c>
      <c r="U38" s="28" t="s">
        <v>237</v>
      </c>
      <c r="V38" s="21">
        <v>1986</v>
      </c>
      <c r="W38" s="25"/>
      <c r="X38" s="21"/>
      <c r="Y38" s="28" t="s">
        <v>228</v>
      </c>
      <c r="Z38" s="21">
        <f t="shared" si="1"/>
        <v>31</v>
      </c>
      <c r="AA38" s="25" t="s">
        <v>672</v>
      </c>
      <c r="AB38" s="162" t="s">
        <v>1043</v>
      </c>
      <c r="AC38" s="21"/>
      <c r="AE38" s="90" t="s">
        <v>1213</v>
      </c>
      <c r="AF38" s="82"/>
      <c r="CP38" s="19" t="str">
        <f t="shared" si="2"/>
        <v>Beck Peter</v>
      </c>
      <c r="CR38" s="19">
        <f t="shared" si="3"/>
        <v>31</v>
      </c>
      <c r="CS38" s="19" t="str">
        <f t="shared" si="4"/>
        <v xml:space="preserve"> C/B 2)</v>
      </c>
      <c r="CT38" s="154">
        <v>4269</v>
      </c>
      <c r="CU38" s="125">
        <v>773</v>
      </c>
      <c r="CV38" s="33">
        <f t="shared" si="30"/>
        <v>9</v>
      </c>
      <c r="CW38" s="83" t="str">
        <f t="shared" si="31"/>
        <v>Projektingenieur 3</v>
      </c>
      <c r="CX38" s="125">
        <v>773</v>
      </c>
      <c r="CY38" s="33">
        <f t="shared" ref="CY38:CY40" si="38">VLOOKUP($CX38,Funktionsbezeichnungen,3,0)</f>
        <v>9</v>
      </c>
      <c r="CZ38" s="83" t="str">
        <f t="shared" ref="CZ38:CZ40" si="39">VLOOKUP($CX38,Funktionsbezeichnungen,2,0)</f>
        <v>Projektingenieur 3</v>
      </c>
      <c r="DA38" s="125">
        <v>773</v>
      </c>
      <c r="DB38" s="33">
        <f>VLOOKUP($DA38,Funktionsbezeichnungen,3,0)</f>
        <v>9</v>
      </c>
      <c r="DC38" s="83" t="str">
        <f>VLOOKUP($DA38,Funktionsbezeichnungen,2,0)</f>
        <v>Projektingenieur 3</v>
      </c>
      <c r="DD38" s="125">
        <v>772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3"/>
        <v>4269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1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52" t="s">
        <v>359</v>
      </c>
      <c r="P39" s="15" t="s">
        <v>452</v>
      </c>
      <c r="Q39" s="15">
        <v>35</v>
      </c>
      <c r="R39" s="42"/>
      <c r="S39" s="27" t="s">
        <v>122</v>
      </c>
      <c r="T39" s="21">
        <v>1968</v>
      </c>
      <c r="U39" s="28" t="s">
        <v>201</v>
      </c>
      <c r="V39" s="21">
        <v>1994</v>
      </c>
      <c r="W39" s="25"/>
      <c r="X39" s="21"/>
      <c r="Y39" s="26" t="s">
        <v>123</v>
      </c>
      <c r="Z39" s="21">
        <f t="shared" si="1"/>
        <v>23</v>
      </c>
      <c r="AA39" s="25" t="s">
        <v>673</v>
      </c>
      <c r="AB39" s="162" t="s">
        <v>1043</v>
      </c>
      <c r="AC39" s="21"/>
      <c r="AE39" s="90" t="s">
        <v>1213</v>
      </c>
      <c r="AF39" s="82"/>
      <c r="CP39" s="19" t="str">
        <f t="shared" si="2"/>
        <v>Kern Etienne</v>
      </c>
      <c r="CR39" s="19">
        <f t="shared" si="3"/>
        <v>23</v>
      </c>
      <c r="CS39" s="19" t="str">
        <f t="shared" si="4"/>
        <v xml:space="preserve"> C/B 2)</v>
      </c>
      <c r="CT39" s="154">
        <v>4246</v>
      </c>
      <c r="CU39" s="125">
        <v>772</v>
      </c>
      <c r="CV39" s="33">
        <f t="shared" si="30"/>
        <v>8</v>
      </c>
      <c r="CW39" s="83" t="str">
        <f t="shared" si="31"/>
        <v>Projektingenieur 2</v>
      </c>
      <c r="CX39" s="125">
        <v>772</v>
      </c>
      <c r="CY39" s="33">
        <f t="shared" si="38"/>
        <v>8</v>
      </c>
      <c r="CZ39" s="83" t="str">
        <f t="shared" si="39"/>
        <v>Projektingenieur 2</v>
      </c>
      <c r="DA39" s="125">
        <v>772</v>
      </c>
      <c r="DB39" s="33">
        <f>VLOOKUP($DA39,Funktionsbezeichnungen,3,0)</f>
        <v>8</v>
      </c>
      <c r="DC39" s="83" t="str">
        <f>VLOOKUP($DA39,Funktionsbezeichnungen,2,0)</f>
        <v>Projektingenieur 2</v>
      </c>
      <c r="DD39" s="125">
        <v>772</v>
      </c>
      <c r="DE39" s="33">
        <f>VLOOKUP($DD39,Funktionsbezeichnungen,3,0)</f>
        <v>8</v>
      </c>
      <c r="DF39" s="83" t="str">
        <f>VLOOKUP($DD39,Funktionsbezeichnungen,2,0)</f>
        <v>Projektingenieur 2</v>
      </c>
      <c r="DG39" s="20"/>
      <c r="DH39" s="33">
        <v>772</v>
      </c>
      <c r="DI39" s="33">
        <f>VLOOKUP($DH39,Funktionsbezeichnungen,3,0)</f>
        <v>8</v>
      </c>
      <c r="DJ39" s="83" t="str">
        <f>VLOOKUP($DH39,Funktionsbezeichnungen,2,0)</f>
        <v>Projektingenieur 2</v>
      </c>
      <c r="DO39" s="19">
        <f t="shared" si="13"/>
        <v>4246</v>
      </c>
      <c r="DP39" s="153">
        <v>1</v>
      </c>
      <c r="DQ39" s="19">
        <v>2</v>
      </c>
      <c r="DR39" s="19" t="s">
        <v>951</v>
      </c>
    </row>
    <row r="40" spans="1:122" s="19" customFormat="1" ht="27" x14ac:dyDescent="0.2">
      <c r="A40" s="53">
        <v>0</v>
      </c>
      <c r="B40" s="53">
        <v>1</v>
      </c>
      <c r="C40" s="53">
        <f t="shared" si="0"/>
        <v>1</v>
      </c>
      <c r="D40" s="55"/>
      <c r="E40" s="55"/>
      <c r="F40" s="56">
        <v>1</v>
      </c>
      <c r="G40" s="54"/>
      <c r="H40" s="54"/>
      <c r="I40" s="56"/>
      <c r="J40" s="54"/>
      <c r="K40" s="56"/>
      <c r="L40" s="56"/>
      <c r="M40" s="56"/>
      <c r="N40" s="58"/>
      <c r="O40" s="166" t="s">
        <v>359</v>
      </c>
      <c r="P40" s="167" t="s">
        <v>460</v>
      </c>
      <c r="Q40" s="15">
        <v>36</v>
      </c>
      <c r="R40" s="168"/>
      <c r="S40" s="20" t="s">
        <v>231</v>
      </c>
      <c r="T40" s="21">
        <v>1967</v>
      </c>
      <c r="U40" s="28" t="s">
        <v>1065</v>
      </c>
      <c r="V40" s="21">
        <v>1996</v>
      </c>
      <c r="W40" s="25" t="s">
        <v>1254</v>
      </c>
      <c r="X40" s="21">
        <v>2002</v>
      </c>
      <c r="Y40" s="28" t="s">
        <v>233</v>
      </c>
      <c r="Z40" s="118">
        <f t="shared" si="1"/>
        <v>21</v>
      </c>
      <c r="AA40" s="25" t="s">
        <v>675</v>
      </c>
      <c r="AB40" s="162" t="s">
        <v>1043</v>
      </c>
      <c r="AC40" s="21"/>
      <c r="AE40" s="90" t="s">
        <v>1213</v>
      </c>
      <c r="AF40" s="82"/>
      <c r="CP40" s="19" t="str">
        <f t="shared" si="2"/>
        <v>Ruff Ute</v>
      </c>
      <c r="CR40" s="19">
        <f t="shared" si="3"/>
        <v>21</v>
      </c>
      <c r="CS40" s="19" t="str">
        <f t="shared" si="4"/>
        <v xml:space="preserve"> C/B 2)</v>
      </c>
      <c r="CT40" s="154">
        <v>4277</v>
      </c>
      <c r="CU40" s="125">
        <v>783</v>
      </c>
      <c r="CV40" s="33">
        <f t="shared" si="30"/>
        <v>9</v>
      </c>
      <c r="CW40" s="83" t="str">
        <f t="shared" si="31"/>
        <v>Projektingenieur 3</v>
      </c>
      <c r="CX40" s="125">
        <v>782</v>
      </c>
      <c r="CY40" s="33">
        <f t="shared" si="38"/>
        <v>8</v>
      </c>
      <c r="CZ40" s="83" t="str">
        <f t="shared" si="39"/>
        <v>Projektingenieur 2</v>
      </c>
      <c r="DA40" s="125">
        <v>782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782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782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13"/>
        <v>4277</v>
      </c>
      <c r="DP40" s="153">
        <v>3</v>
      </c>
      <c r="DQ40" s="19">
        <v>2</v>
      </c>
      <c r="DR40" s="19" t="s">
        <v>952</v>
      </c>
    </row>
    <row r="41" spans="1:122" s="19" customFormat="1" ht="15.75" x14ac:dyDescent="0.2">
      <c r="A41" s="53">
        <v>0</v>
      </c>
      <c r="B41" s="53"/>
      <c r="C41" s="53">
        <f>IF(Z41&gt;=10,1,0)</f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207" t="s">
        <v>1140</v>
      </c>
      <c r="P41" s="15" t="s">
        <v>1120</v>
      </c>
      <c r="Q41" s="15">
        <v>37</v>
      </c>
      <c r="R41" s="42"/>
      <c r="S41" s="20" t="s">
        <v>1118</v>
      </c>
      <c r="T41" s="21">
        <v>1976</v>
      </c>
      <c r="U41" s="28" t="s">
        <v>1119</v>
      </c>
      <c r="V41" s="21">
        <v>2005</v>
      </c>
      <c r="W41" s="25"/>
      <c r="X41" s="21"/>
      <c r="Y41" s="28"/>
      <c r="Z41" s="118">
        <f>$AD$3-V41</f>
        <v>12</v>
      </c>
      <c r="AA41" s="169" t="s">
        <v>1144</v>
      </c>
      <c r="AB41" s="162" t="s">
        <v>1043</v>
      </c>
      <c r="AC41" s="21"/>
      <c r="AE41" s="90" t="s">
        <v>373</v>
      </c>
      <c r="AF41" s="82"/>
      <c r="CP41" s="19" t="str">
        <f>+S41</f>
        <v>Dick David</v>
      </c>
      <c r="CR41" s="19">
        <f>+Z41</f>
        <v>12</v>
      </c>
      <c r="CS41" s="19" t="str">
        <f>+AB41</f>
        <v xml:space="preserve"> C/B 2)</v>
      </c>
      <c r="CT41" s="154">
        <v>4909</v>
      </c>
      <c r="CU41" s="125">
        <v>772</v>
      </c>
      <c r="CV41" s="33">
        <f>VLOOKUP($CU41,Funktionsbezeichnungen,3,0)</f>
        <v>8</v>
      </c>
      <c r="CW41" s="83" t="str">
        <f>VLOOKUP($CU41,Funktionsbezeichnungen,2,0)</f>
        <v>Projektingenieur 2</v>
      </c>
      <c r="CX41" s="125"/>
      <c r="CY41" s="33"/>
      <c r="CZ41" s="83"/>
      <c r="DA41" s="125"/>
      <c r="DB41" s="33"/>
      <c r="DC41" s="83"/>
      <c r="DD41" s="125"/>
      <c r="DE41" s="33"/>
      <c r="DF41" s="83"/>
      <c r="DG41" s="20"/>
      <c r="DH41" s="33"/>
      <c r="DI41" s="33"/>
      <c r="DJ41" s="83"/>
      <c r="DO41" s="19">
        <f>+CT41</f>
        <v>4909</v>
      </c>
      <c r="DP41" s="153">
        <v>2</v>
      </c>
      <c r="DQ41" s="19">
        <v>3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>IF(Z42&gt;=10,1,0)</f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207" t="s">
        <v>1140</v>
      </c>
      <c r="P42" s="15" t="s">
        <v>1223</v>
      </c>
      <c r="Q42" s="15">
        <v>38</v>
      </c>
      <c r="R42" s="42"/>
      <c r="S42" s="20" t="s">
        <v>1218</v>
      </c>
      <c r="T42" s="21">
        <v>1976</v>
      </c>
      <c r="U42" s="28" t="s">
        <v>1219</v>
      </c>
      <c r="V42" s="21">
        <v>2001</v>
      </c>
      <c r="W42" s="25"/>
      <c r="X42" s="21"/>
      <c r="Y42" s="28"/>
      <c r="Z42" s="118">
        <f>$AD$3-V42</f>
        <v>16</v>
      </c>
      <c r="AA42" s="169"/>
      <c r="AB42" s="162" t="s">
        <v>1043</v>
      </c>
      <c r="AC42" s="21"/>
      <c r="AE42" s="90" t="s">
        <v>373</v>
      </c>
      <c r="AF42" s="82"/>
      <c r="CP42" s="19" t="str">
        <f>+S42</f>
        <v>Igual Lorenzo</v>
      </c>
      <c r="CR42" s="19">
        <f>+Z42</f>
        <v>16</v>
      </c>
      <c r="CS42" s="19" t="str">
        <f>+AB42</f>
        <v xml:space="preserve"> C/B 2)</v>
      </c>
      <c r="CT42" s="154">
        <v>3215</v>
      </c>
      <c r="CU42" s="125">
        <v>772</v>
      </c>
      <c r="CV42" s="33">
        <f>VLOOKUP($CU42,Funktionsbezeichnungen,3,0)</f>
        <v>8</v>
      </c>
      <c r="CW42" s="83" t="str">
        <f>VLOOKUP($CU42,Funktionsbezeichnungen,2,0)</f>
        <v>Projektingenieur 2</v>
      </c>
      <c r="CX42" s="125"/>
      <c r="CY42" s="33"/>
      <c r="CZ42" s="83"/>
      <c r="DA42" s="125"/>
      <c r="DB42" s="33"/>
      <c r="DC42" s="83"/>
      <c r="DD42" s="125"/>
      <c r="DE42" s="33"/>
      <c r="DF42" s="83"/>
      <c r="DG42" s="20"/>
      <c r="DH42" s="33"/>
      <c r="DI42" s="33"/>
      <c r="DJ42" s="83"/>
      <c r="DO42" s="19">
        <f>+CT42</f>
        <v>3215</v>
      </c>
      <c r="DP42" s="153">
        <v>2</v>
      </c>
      <c r="DQ42" s="19">
        <v>3</v>
      </c>
      <c r="DR42" s="19" t="s">
        <v>952</v>
      </c>
    </row>
    <row r="43" spans="1:122" s="19" customFormat="1" ht="15.7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358</v>
      </c>
      <c r="P43" s="15" t="s">
        <v>852</v>
      </c>
      <c r="Q43" s="15">
        <v>39</v>
      </c>
      <c r="R43" s="42"/>
      <c r="S43" s="20" t="s">
        <v>870</v>
      </c>
      <c r="T43" s="21">
        <v>1978</v>
      </c>
      <c r="U43" s="28" t="s">
        <v>198</v>
      </c>
      <c r="V43" s="21">
        <v>2004</v>
      </c>
      <c r="W43" s="25"/>
      <c r="X43" s="21"/>
      <c r="Y43" s="28" t="s">
        <v>853</v>
      </c>
      <c r="Z43" s="21">
        <f>$AD$3-V43</f>
        <v>13</v>
      </c>
      <c r="AA43" s="25" t="s">
        <v>671</v>
      </c>
      <c r="AB43" s="162" t="s">
        <v>1043</v>
      </c>
      <c r="AC43" s="21"/>
      <c r="AE43" s="90" t="s">
        <v>373</v>
      </c>
      <c r="AF43" s="82"/>
      <c r="CP43" s="19" t="str">
        <f>+S43</f>
        <v>Hausammann Cédric</v>
      </c>
      <c r="CR43" s="19">
        <f>+Z43</f>
        <v>13</v>
      </c>
      <c r="CS43" s="19" t="str">
        <f>+AB43</f>
        <v xml:space="preserve"> C/B 2)</v>
      </c>
      <c r="CT43" s="154">
        <v>9648</v>
      </c>
      <c r="CU43" s="125">
        <v>772</v>
      </c>
      <c r="CV43" s="33">
        <f>VLOOKUP($CU43,Funktionsbezeichnungen,3,0)</f>
        <v>8</v>
      </c>
      <c r="CW43" s="83" t="str">
        <f>VLOOKUP($CU43,Funktionsbezeichnungen,2,0)</f>
        <v>Projektingenieur 2</v>
      </c>
      <c r="CX43" s="125">
        <v>772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771</v>
      </c>
      <c r="DI43" s="33">
        <f>VLOOKUP($DH43,Funktionsbezeichnungen,3,0)</f>
        <v>7</v>
      </c>
      <c r="DJ43" s="83" t="str">
        <f>VLOOKUP($DH43,Funktionsbezeichnungen,2,0)</f>
        <v>Projektingenieur 1</v>
      </c>
      <c r="DO43" s="19">
        <f>+CT43</f>
        <v>9648</v>
      </c>
      <c r="DP43" s="153">
        <v>2</v>
      </c>
      <c r="DQ43" s="19">
        <v>3</v>
      </c>
      <c r="DR43" s="19" t="s">
        <v>951</v>
      </c>
    </row>
    <row r="44" spans="1:122" s="19" customFormat="1" x14ac:dyDescent="0.2">
      <c r="A44" s="53">
        <v>0</v>
      </c>
      <c r="B44" s="53"/>
      <c r="C44" s="53">
        <f>IF(Z44&gt;=10,1,0)</f>
        <v>1</v>
      </c>
      <c r="D44" s="55"/>
      <c r="E44" s="55">
        <v>1</v>
      </c>
      <c r="F44" s="56"/>
      <c r="G44" s="54"/>
      <c r="H44" s="54">
        <v>1</v>
      </c>
      <c r="I44" s="56"/>
      <c r="J44" s="54"/>
      <c r="K44" s="56"/>
      <c r="L44" s="56"/>
      <c r="M44" s="56"/>
      <c r="N44" s="58"/>
      <c r="O44" s="52" t="s">
        <v>361</v>
      </c>
      <c r="P44" s="15" t="s">
        <v>447</v>
      </c>
      <c r="Q44" s="15">
        <v>40</v>
      </c>
      <c r="R44" s="16"/>
      <c r="S44" s="20" t="s">
        <v>111</v>
      </c>
      <c r="T44" s="21">
        <v>1954</v>
      </c>
      <c r="U44" s="28" t="s">
        <v>195</v>
      </c>
      <c r="V44" s="21">
        <v>1976</v>
      </c>
      <c r="W44" s="25"/>
      <c r="X44" s="21"/>
      <c r="Y44" s="28" t="s">
        <v>547</v>
      </c>
      <c r="Z44" s="21">
        <f>$AD$3-V44</f>
        <v>41</v>
      </c>
      <c r="AA44" s="25" t="s">
        <v>671</v>
      </c>
      <c r="AB44" s="21" t="s">
        <v>105</v>
      </c>
      <c r="AC44" s="21"/>
      <c r="AE44" s="90" t="s">
        <v>415</v>
      </c>
      <c r="AF44" s="82"/>
      <c r="CP44" s="19" t="str">
        <f>+S44</f>
        <v>Buser Edi</v>
      </c>
      <c r="CR44" s="19">
        <f>+Z44</f>
        <v>41</v>
      </c>
      <c r="CS44" s="19" t="str">
        <f>+AB44</f>
        <v>C</v>
      </c>
      <c r="CT44" s="154">
        <v>3160</v>
      </c>
      <c r="CU44" s="125">
        <v>772</v>
      </c>
      <c r="CV44" s="33">
        <f>VLOOKUP($CU44,Funktionsbezeichnungen,3,0)</f>
        <v>8</v>
      </c>
      <c r="CW44" s="83" t="str">
        <f>VLOOKUP($CU44,Funktionsbezeichnungen,2,0)</f>
        <v>Projektingenieur 2</v>
      </c>
      <c r="CX44" s="125">
        <v>772</v>
      </c>
      <c r="CY44" s="33">
        <f>VLOOKUP($CX44,Funktionsbezeichnungen,3,0)</f>
        <v>8</v>
      </c>
      <c r="CZ44" s="83" t="str">
        <f>VLOOKUP($CX44,Funktionsbezeichnungen,2,0)</f>
        <v>Projektingenieur 2</v>
      </c>
      <c r="DA44" s="125">
        <v>772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772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772</v>
      </c>
      <c r="DI44" s="33">
        <f>VLOOKUP($DH44,Funktionsbezeichnungen,3,0)</f>
        <v>8</v>
      </c>
      <c r="DJ44" s="83" t="str">
        <f>VLOOKUP($DH44,Funktionsbezeichnungen,2,0)</f>
        <v>Projektingenieur 2</v>
      </c>
      <c r="DO44" s="19">
        <f>+CT44</f>
        <v>3160</v>
      </c>
      <c r="DP44" s="153">
        <v>2</v>
      </c>
      <c r="DQ44" s="19">
        <v>3</v>
      </c>
      <c r="DR44" s="19" t="s">
        <v>951</v>
      </c>
    </row>
    <row r="45" spans="1:122" s="19" customFormat="1" x14ac:dyDescent="0.2">
      <c r="A45" s="53">
        <v>0</v>
      </c>
      <c r="B45" s="53">
        <v>1</v>
      </c>
      <c r="C45" s="53"/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918</v>
      </c>
      <c r="Q45" s="15">
        <v>41</v>
      </c>
      <c r="R45" s="42"/>
      <c r="S45" s="20" t="s">
        <v>919</v>
      </c>
      <c r="T45" s="21">
        <v>1962</v>
      </c>
      <c r="U45" s="28" t="s">
        <v>1058</v>
      </c>
      <c r="V45" s="21">
        <v>1992</v>
      </c>
      <c r="W45" s="25" t="s">
        <v>921</v>
      </c>
      <c r="X45" s="21">
        <v>2002</v>
      </c>
      <c r="Y45" s="28" t="s">
        <v>922</v>
      </c>
      <c r="Z45" s="118">
        <f t="shared" si="1"/>
        <v>25</v>
      </c>
      <c r="AA45" s="169" t="s">
        <v>1190</v>
      </c>
      <c r="AB45" s="118" t="s">
        <v>105</v>
      </c>
      <c r="AC45" s="21"/>
      <c r="AE45" s="90" t="s">
        <v>373</v>
      </c>
      <c r="AF45" s="82"/>
      <c r="CP45" s="19" t="str">
        <f t="shared" si="2"/>
        <v>Niedermeyer Friederike</v>
      </c>
      <c r="CR45" s="19">
        <f t="shared" si="3"/>
        <v>25</v>
      </c>
      <c r="CS45" s="19" t="str">
        <f t="shared" si="4"/>
        <v>C</v>
      </c>
      <c r="CT45" s="154">
        <v>4307</v>
      </c>
      <c r="CU45" s="125">
        <v>782</v>
      </c>
      <c r="CV45" s="33">
        <f t="shared" si="30"/>
        <v>8</v>
      </c>
      <c r="CW45" s="83" t="str">
        <f t="shared" si="31"/>
        <v>Projektingenieur 2</v>
      </c>
      <c r="CX45" s="125">
        <v>782</v>
      </c>
      <c r="CY45" s="33">
        <f>VLOOKUP($CX45,Funktionsbezeichnungen,3,0)</f>
        <v>8</v>
      </c>
      <c r="CZ45" s="83" t="str">
        <f>VLOOKUP($CX45,Funktionsbezeichnungen,2,0)</f>
        <v>Projektingenieur 2</v>
      </c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13"/>
        <v>4307</v>
      </c>
      <c r="DP45" s="153">
        <v>1</v>
      </c>
      <c r="DQ45" s="19">
        <v>2</v>
      </c>
      <c r="DR45" s="19" t="s">
        <v>952</v>
      </c>
    </row>
    <row r="46" spans="1:122" s="19" customFormat="1" x14ac:dyDescent="0.2">
      <c r="A46" s="53">
        <v>0</v>
      </c>
      <c r="B46" s="53"/>
      <c r="C46" s="53">
        <f t="shared" si="0"/>
        <v>1</v>
      </c>
      <c r="D46" s="55">
        <v>1</v>
      </c>
      <c r="E46" s="55"/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360</v>
      </c>
      <c r="P46" s="15" t="s">
        <v>458</v>
      </c>
      <c r="Q46" s="15">
        <v>42</v>
      </c>
      <c r="R46" s="16"/>
      <c r="S46" s="20" t="s">
        <v>275</v>
      </c>
      <c r="T46" s="21">
        <v>1969</v>
      </c>
      <c r="U46" s="28" t="s">
        <v>299</v>
      </c>
      <c r="V46" s="21">
        <v>1996</v>
      </c>
      <c r="W46" s="25"/>
      <c r="X46" s="21"/>
      <c r="Y46" s="25" t="s">
        <v>276</v>
      </c>
      <c r="Z46" s="21">
        <f t="shared" si="1"/>
        <v>21</v>
      </c>
      <c r="AA46" s="25" t="s">
        <v>110</v>
      </c>
      <c r="AB46" s="21" t="s">
        <v>105</v>
      </c>
      <c r="AC46" s="21"/>
      <c r="AE46" s="90" t="s">
        <v>376</v>
      </c>
      <c r="AF46" s="82"/>
      <c r="CP46" s="19" t="str">
        <f t="shared" si="2"/>
        <v>Knoll Bernd</v>
      </c>
      <c r="CR46" s="19">
        <f t="shared" si="3"/>
        <v>21</v>
      </c>
      <c r="CS46" s="19" t="str">
        <f t="shared" si="4"/>
        <v>C</v>
      </c>
      <c r="CT46" s="154">
        <v>4291</v>
      </c>
      <c r="CU46" s="125">
        <v>772</v>
      </c>
      <c r="CV46" s="33">
        <f t="shared" si="30"/>
        <v>8</v>
      </c>
      <c r="CW46" s="83" t="str">
        <f t="shared" si="31"/>
        <v>Projektingenieur 2</v>
      </c>
      <c r="CX46" s="125">
        <v>772</v>
      </c>
      <c r="CY46" s="33">
        <f t="shared" si="32"/>
        <v>8</v>
      </c>
      <c r="CZ46" s="83" t="str">
        <f t="shared" si="33"/>
        <v>Projektingenieur 2</v>
      </c>
      <c r="DA46" s="125">
        <v>772</v>
      </c>
      <c r="DB46" s="33">
        <f t="shared" si="34"/>
        <v>8</v>
      </c>
      <c r="DC46" s="83" t="str">
        <f t="shared" si="35"/>
        <v>Projektingenieur 2</v>
      </c>
      <c r="DD46" s="125">
        <v>772</v>
      </c>
      <c r="DE46" s="33">
        <f t="shared" ref="DE46:DE49" si="40">VLOOKUP($DD46,Funktionsbezeichnungen,3,0)</f>
        <v>8</v>
      </c>
      <c r="DF46" s="83" t="str">
        <f t="shared" ref="DF46:DF49" si="41">VLOOKUP($DD46,Funktionsbezeichnungen,2,0)</f>
        <v>Projektingenieur 2</v>
      </c>
      <c r="DG46" s="20"/>
      <c r="DH46" s="33">
        <v>772</v>
      </c>
      <c r="DI46" s="33">
        <f t="shared" si="36"/>
        <v>8</v>
      </c>
      <c r="DJ46" s="83" t="str">
        <f t="shared" si="37"/>
        <v>Projektingenieur 2</v>
      </c>
      <c r="DO46" s="19">
        <f t="shared" si="13"/>
        <v>4291</v>
      </c>
      <c r="DP46" s="153">
        <v>1</v>
      </c>
      <c r="DQ46" s="19">
        <v>2</v>
      </c>
      <c r="DR46" s="185" t="s">
        <v>968</v>
      </c>
    </row>
    <row r="47" spans="1:122" s="19" customFormat="1" ht="27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25" t="s">
        <v>1047</v>
      </c>
      <c r="X47" s="21">
        <v>2011</v>
      </c>
      <c r="Y47" s="28" t="s">
        <v>944</v>
      </c>
      <c r="Z47" s="21">
        <f>$AD$3-V47</f>
        <v>18</v>
      </c>
      <c r="AA47" s="25" t="s">
        <v>565</v>
      </c>
      <c r="AB47" s="21" t="s">
        <v>105</v>
      </c>
      <c r="AC47" s="21"/>
      <c r="AE47" s="90" t="s">
        <v>373</v>
      </c>
      <c r="AF47" s="82"/>
      <c r="CP47" s="19" t="str">
        <f>+S47</f>
        <v>Betzold Alexander</v>
      </c>
      <c r="CR47" s="19">
        <f>+Z47</f>
        <v>18</v>
      </c>
      <c r="CS47" s="19" t="str">
        <f>+AB47</f>
        <v>C</v>
      </c>
      <c r="CT47" s="154">
        <v>4306</v>
      </c>
      <c r="CU47" s="125">
        <v>782</v>
      </c>
      <c r="CV47" s="33">
        <f>VLOOKUP($CU47,Funktionsbezeichnungen,3,0)</f>
        <v>8</v>
      </c>
      <c r="CW47" s="83" t="str">
        <f>VLOOKUP($CU47,Funktionsbezeichnungen,2,0)</f>
        <v>Projektingenieur 2</v>
      </c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>VLOOKUP($DD47,Funktionsbezeichnungen,3,0)</f>
        <v>8</v>
      </c>
      <c r="DF47" s="83" t="str">
        <f>VLOOKUP($DD47,Funktionsbezeichnungen,2,0)</f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>+CT47</f>
        <v>4306</v>
      </c>
      <c r="DP47" s="153">
        <v>2</v>
      </c>
      <c r="DQ47" s="19">
        <v>2</v>
      </c>
      <c r="DR47" s="19" t="s">
        <v>952</v>
      </c>
    </row>
    <row r="48" spans="1:122" s="19" customFormat="1" x14ac:dyDescent="0.2">
      <c r="A48" s="53">
        <v>0</v>
      </c>
      <c r="B48" s="53"/>
      <c r="C48" s="53">
        <f>IF(Z48&gt;=10,1,0)</f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359</v>
      </c>
      <c r="P48" s="15" t="s">
        <v>466</v>
      </c>
      <c r="Q48" s="15">
        <v>44</v>
      </c>
      <c r="R48" s="42"/>
      <c r="S48" s="20" t="s">
        <v>246</v>
      </c>
      <c r="T48" s="21">
        <v>1972</v>
      </c>
      <c r="U48" s="28" t="s">
        <v>1064</v>
      </c>
      <c r="V48" s="21">
        <v>1998</v>
      </c>
      <c r="W48" s="25"/>
      <c r="X48" s="21"/>
      <c r="Y48" s="28" t="s">
        <v>247</v>
      </c>
      <c r="Z48" s="21">
        <f>$AD$3-V48</f>
        <v>19</v>
      </c>
      <c r="AA48" s="25" t="s">
        <v>392</v>
      </c>
      <c r="AB48" s="21" t="s">
        <v>105</v>
      </c>
      <c r="AC48" s="21"/>
      <c r="AE48" s="90" t="s">
        <v>404</v>
      </c>
      <c r="AF48" s="82"/>
      <c r="CP48" s="19" t="str">
        <f>+S48</f>
        <v>Martin Dirk</v>
      </c>
      <c r="CR48" s="19">
        <f>+Z48</f>
        <v>19</v>
      </c>
      <c r="CS48" s="19" t="str">
        <f>+AB48</f>
        <v>C</v>
      </c>
      <c r="CT48" s="154">
        <v>7696</v>
      </c>
      <c r="CU48" s="125">
        <v>772</v>
      </c>
      <c r="CV48" s="33">
        <f>VLOOKUP($CU48,Funktionsbezeichnungen,3,0)</f>
        <v>8</v>
      </c>
      <c r="CW48" s="83" t="str">
        <f>VLOOKUP($CU48,Funktionsbezeichnungen,2,0)</f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772</v>
      </c>
      <c r="DE48" s="33">
        <f>VLOOKUP($DD48,Funktionsbezeichnungen,3,0)</f>
        <v>8</v>
      </c>
      <c r="DF48" s="83" t="str">
        <f>VLOOKUP($DD48,Funktionsbezeichnungen,2,0)</f>
        <v>Projektingenieur 2</v>
      </c>
      <c r="DG48" s="20"/>
      <c r="DH48" s="33">
        <v>772</v>
      </c>
      <c r="DI48" s="33">
        <f>VLOOKUP($DH48,Funktionsbezeichnungen,3,0)</f>
        <v>8</v>
      </c>
      <c r="DJ48" s="83" t="str">
        <f>VLOOKUP($DH48,Funktionsbezeichnungen,2,0)</f>
        <v>Projektingenieur 2</v>
      </c>
      <c r="DO48" s="19">
        <f>+CT48</f>
        <v>7696</v>
      </c>
      <c r="DP48" s="153">
        <v>2</v>
      </c>
      <c r="DQ48" s="19">
        <v>3</v>
      </c>
      <c r="DR48" s="19" t="s">
        <v>951</v>
      </c>
    </row>
    <row r="49" spans="1:122" s="19" customFormat="1" ht="27" x14ac:dyDescent="0.2">
      <c r="A49" s="53">
        <v>0</v>
      </c>
      <c r="B49" s="53"/>
      <c r="C49" s="53">
        <f>IF(Z49&gt;=10,1,0)</f>
        <v>1</v>
      </c>
      <c r="D49" s="55">
        <v>1</v>
      </c>
      <c r="E49" s="55"/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52" t="s">
        <v>566</v>
      </c>
      <c r="Q49" s="15">
        <v>45</v>
      </c>
      <c r="R49" s="42"/>
      <c r="S49" s="16" t="s">
        <v>561</v>
      </c>
      <c r="T49" s="21">
        <v>1975</v>
      </c>
      <c r="U49" s="28" t="s">
        <v>562</v>
      </c>
      <c r="V49" s="21">
        <v>2004</v>
      </c>
      <c r="W49" s="25"/>
      <c r="X49" s="21"/>
      <c r="Y49" s="28" t="s">
        <v>564</v>
      </c>
      <c r="Z49" s="118">
        <f t="shared" si="1"/>
        <v>13</v>
      </c>
      <c r="AA49" s="169" t="s">
        <v>565</v>
      </c>
      <c r="AB49" s="21" t="s">
        <v>105</v>
      </c>
      <c r="AC49" s="21"/>
      <c r="AE49" s="90" t="s">
        <v>1084</v>
      </c>
      <c r="AF49" s="82"/>
      <c r="CP49" s="19" t="str">
        <f t="shared" si="2"/>
        <v>That Pueng</v>
      </c>
      <c r="CR49" s="19">
        <f t="shared" si="3"/>
        <v>13</v>
      </c>
      <c r="CS49" s="19" t="str">
        <f t="shared" si="4"/>
        <v>C</v>
      </c>
      <c r="CT49" s="154">
        <v>4345</v>
      </c>
      <c r="CU49" s="125" t="s">
        <v>711</v>
      </c>
      <c r="CV49" s="33"/>
      <c r="CW49" s="83"/>
      <c r="CX49" s="125">
        <v>782</v>
      </c>
      <c r="CY49" s="33">
        <f>VLOOKUP($CX49,Funktionsbezeichnungen,3,0)</f>
        <v>8</v>
      </c>
      <c r="CZ49" s="83" t="str">
        <f>VLOOKUP($CX49,Funktionsbezeichnungen,2,0)</f>
        <v>Projektingenieur 2</v>
      </c>
      <c r="DA49" s="125">
        <v>782</v>
      </c>
      <c r="DB49" s="33">
        <f>VLOOKUP($DA49,Funktionsbezeichnungen,3,0)</f>
        <v>8</v>
      </c>
      <c r="DC49" s="83" t="str">
        <f>VLOOKUP($DA49,Funktionsbezeichnungen,2,0)</f>
        <v>Projektingenieur 2</v>
      </c>
      <c r="DD49" s="125">
        <v>782</v>
      </c>
      <c r="DE49" s="33">
        <f t="shared" si="40"/>
        <v>8</v>
      </c>
      <c r="DF49" s="83" t="str">
        <f t="shared" si="41"/>
        <v>Projektingenieur 2</v>
      </c>
      <c r="DG49" s="20"/>
      <c r="DH49" s="33">
        <v>781</v>
      </c>
      <c r="DI49" s="33">
        <f>VLOOKUP($DH49,Funktionsbezeichnungen,3,0)</f>
        <v>7</v>
      </c>
      <c r="DJ49" s="83" t="str">
        <f>VLOOKUP($DH49,Funktionsbezeichnungen,2,0)</f>
        <v>Projektingenieur 1</v>
      </c>
      <c r="DO49" s="19">
        <f t="shared" si="13"/>
        <v>4345</v>
      </c>
      <c r="DP49" s="153">
        <v>1</v>
      </c>
      <c r="DQ49" s="19">
        <v>2</v>
      </c>
      <c r="DR49" s="19" t="s">
        <v>952</v>
      </c>
    </row>
    <row r="50" spans="1:122" s="19" customFormat="1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358</v>
      </c>
      <c r="P50" s="15" t="s">
        <v>1149</v>
      </c>
      <c r="Q50" s="15">
        <v>46</v>
      </c>
      <c r="R50" s="42"/>
      <c r="S50" s="20" t="s">
        <v>1150</v>
      </c>
      <c r="T50" s="21">
        <v>1976</v>
      </c>
      <c r="U50" s="28" t="s">
        <v>1069</v>
      </c>
      <c r="V50" s="21">
        <v>2004</v>
      </c>
      <c r="W50" s="25" t="s">
        <v>1151</v>
      </c>
      <c r="X50" s="21">
        <v>2011</v>
      </c>
      <c r="Y50" s="28" t="s">
        <v>1152</v>
      </c>
      <c r="Z50" s="21">
        <f t="shared" si="1"/>
        <v>13</v>
      </c>
      <c r="AA50" s="25" t="s">
        <v>698</v>
      </c>
      <c r="AB50" s="118" t="s">
        <v>105</v>
      </c>
      <c r="AC50" s="21"/>
      <c r="AE50" s="90" t="s">
        <v>375</v>
      </c>
      <c r="AF50" s="82"/>
      <c r="CP50" s="19" t="str">
        <f t="shared" si="2"/>
        <v>Titz Markus</v>
      </c>
      <c r="CR50" s="153">
        <f t="shared" si="3"/>
        <v>13</v>
      </c>
      <c r="CS50" s="19" t="str">
        <f t="shared" si="4"/>
        <v>C</v>
      </c>
      <c r="CT50" s="154">
        <v>4912</v>
      </c>
      <c r="CU50" s="125">
        <v>772</v>
      </c>
      <c r="CV50" s="33">
        <f t="shared" ref="CV50:CV83" si="42">VLOOKUP($CU50,Funktionsbezeichnungen,3,0)</f>
        <v>8</v>
      </c>
      <c r="CW50" s="83" t="str">
        <f t="shared" ref="CW50:CW83" si="43">VLOOKUP($CU50,Funktionsbezeichnungen,2,0)</f>
        <v>Projektingenieur 2</v>
      </c>
      <c r="CX50" s="125"/>
      <c r="CY50" s="33"/>
      <c r="CZ50" s="83"/>
      <c r="DA50" s="125"/>
      <c r="DB50" s="33"/>
      <c r="DC50" s="83"/>
      <c r="DD50" s="125"/>
      <c r="DE50" s="33"/>
      <c r="DF50" s="83"/>
      <c r="DG50" s="20"/>
      <c r="DH50" s="33"/>
      <c r="DI50" s="33"/>
      <c r="DJ50" s="83"/>
      <c r="DO50" s="19">
        <f t="shared" si="13"/>
        <v>4912</v>
      </c>
      <c r="DP50" s="153">
        <v>2</v>
      </c>
      <c r="DQ50" s="19">
        <v>3</v>
      </c>
      <c r="DR50" s="19" t="s">
        <v>951</v>
      </c>
    </row>
    <row r="51" spans="1:122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12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12</v>
      </c>
      <c r="CS51" s="19" t="str">
        <f t="shared" si="4"/>
        <v>C</v>
      </c>
      <c r="CT51" s="154">
        <v>4353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ref="CY51:CY52" si="44">VLOOKUP($CX51,Funktionsbezeichnungen,3,0)</f>
        <v>8</v>
      </c>
      <c r="CZ51" s="83" t="str">
        <f t="shared" ref="CZ51:CZ52" si="45">VLOOKUP($CX51,Funktionsbezeichnungen,2,0)</f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771</v>
      </c>
      <c r="DE51" s="33">
        <f>VLOOKUP($DD51,Funktionsbezeichnungen,3,0)</f>
        <v>7</v>
      </c>
      <c r="DF51" s="83" t="str">
        <f>VLOOKUP($DD51,Funktionsbezeichnungen,2,0)</f>
        <v>Projektingenieur 1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3"/>
        <v>4353</v>
      </c>
      <c r="DP51" s="153">
        <v>2</v>
      </c>
      <c r="DQ51" s="19">
        <v>3</v>
      </c>
      <c r="DR51" s="185" t="s">
        <v>968</v>
      </c>
    </row>
    <row r="52" spans="1:122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11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11</v>
      </c>
      <c r="CS52" s="19" t="str">
        <f t="shared" si="4"/>
        <v>C</v>
      </c>
      <c r="CT52" s="154">
        <v>4293</v>
      </c>
      <c r="CU52" s="125">
        <v>772</v>
      </c>
      <c r="CV52" s="33">
        <f t="shared" si="42"/>
        <v>8</v>
      </c>
      <c r="CW52" s="83" t="str">
        <f t="shared" si="43"/>
        <v>Projektingenieur 2</v>
      </c>
      <c r="CX52" s="125">
        <v>772</v>
      </c>
      <c r="CY52" s="33">
        <f t="shared" si="44"/>
        <v>8</v>
      </c>
      <c r="CZ52" s="83" t="str">
        <f t="shared" si="45"/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771</v>
      </c>
      <c r="DI52" s="33">
        <f>VLOOKUP($DH52,Funktionsbezeichnungen,3,0)</f>
        <v>7</v>
      </c>
      <c r="DJ52" s="83" t="str">
        <f>VLOOKUP($DH52,Funktionsbezeichnungen,2,0)</f>
        <v>Projektingenieur 1</v>
      </c>
      <c r="DO52" s="19">
        <f t="shared" si="13"/>
        <v>4293</v>
      </c>
      <c r="DP52" s="153">
        <v>2</v>
      </c>
      <c r="DQ52" s="19">
        <v>3</v>
      </c>
      <c r="DR52" s="19" t="s">
        <v>951</v>
      </c>
    </row>
    <row r="53" spans="1:122" s="19" customFormat="1" x14ac:dyDescent="0.2">
      <c r="A53" s="53">
        <v>0</v>
      </c>
      <c r="B53" s="53"/>
      <c r="C53" s="53">
        <f t="shared" si="0"/>
        <v>1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10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10</v>
      </c>
      <c r="CS53" s="19" t="str">
        <f t="shared" si="4"/>
        <v>C</v>
      </c>
      <c r="CT53" s="154">
        <v>4312</v>
      </c>
      <c r="CU53" s="125">
        <v>772</v>
      </c>
      <c r="CV53" s="33">
        <f t="shared" ref="CV53:CV66" si="46">VLOOKUP($CU53,Funktionsbezeichnungen,3,0)</f>
        <v>8</v>
      </c>
      <c r="CW53" s="83" t="str">
        <f t="shared" ref="CW53:CW66" si="47">VLOOKUP($CU53,Funktionsbezeichnungen,2,0)</f>
        <v>Projektingenieur 2</v>
      </c>
      <c r="CX53" s="125">
        <v>772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13"/>
        <v>4312</v>
      </c>
      <c r="DP53" s="153">
        <v>2</v>
      </c>
      <c r="DQ53" s="19">
        <v>2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ref="C54" si="48">IF(Z54&gt;=10,1,0)</f>
        <v>0</v>
      </c>
      <c r="D54" s="55">
        <v>1</v>
      </c>
      <c r="E54" s="55"/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1279</v>
      </c>
      <c r="Q54" s="15">
        <v>50</v>
      </c>
      <c r="R54" s="42"/>
      <c r="S54" s="20" t="s">
        <v>1280</v>
      </c>
      <c r="T54" s="21">
        <v>1983</v>
      </c>
      <c r="U54" s="28" t="s">
        <v>1230</v>
      </c>
      <c r="V54" s="21">
        <v>2008</v>
      </c>
      <c r="W54" s="25"/>
      <c r="X54" s="21"/>
      <c r="Y54" s="28"/>
      <c r="Z54" s="21">
        <f t="shared" ref="Z54" si="49">$AD$3-V54</f>
        <v>9</v>
      </c>
      <c r="AA54" s="25" t="s">
        <v>698</v>
      </c>
      <c r="AB54" s="118" t="s">
        <v>105</v>
      </c>
      <c r="AC54" s="21"/>
      <c r="AE54" s="90" t="s">
        <v>895</v>
      </c>
      <c r="AF54" s="82"/>
      <c r="CP54" s="192" t="str">
        <f t="shared" ref="CP54" si="50">+S54</f>
        <v>Lamoth Béla</v>
      </c>
      <c r="CQ54" s="192"/>
      <c r="CR54" s="242">
        <f t="shared" ref="CR54" si="51">+Z54</f>
        <v>9</v>
      </c>
      <c r="CS54" s="192" t="str">
        <f t="shared" ref="CS54" si="52">+AB54</f>
        <v>C</v>
      </c>
      <c r="CT54" s="222">
        <v>4329</v>
      </c>
      <c r="CU54" s="125">
        <v>772</v>
      </c>
      <c r="CV54" s="33">
        <f t="shared" si="46"/>
        <v>8</v>
      </c>
      <c r="CW54" s="83" t="str">
        <f t="shared" si="47"/>
        <v>Projektingenieur 2</v>
      </c>
      <c r="CX54" s="125">
        <v>772</v>
      </c>
      <c r="CY54" s="33">
        <f>VLOOKUP($CX54,Funktionsbezeichnungen,3,0)</f>
        <v>8</v>
      </c>
      <c r="CZ54" s="83" t="str">
        <f>VLOOKUP($CX54,Funktionsbezeichnungen,2,0)</f>
        <v>Projektingenieur 2</v>
      </c>
      <c r="DA54" s="125"/>
      <c r="DB54" s="33"/>
      <c r="DC54" s="83"/>
      <c r="DD54" s="125"/>
      <c r="DE54" s="33"/>
      <c r="DF54" s="83"/>
      <c r="DG54" s="20"/>
      <c r="DH54" s="33"/>
      <c r="DI54" s="33"/>
      <c r="DJ54" s="83"/>
      <c r="DO54" s="19">
        <f t="shared" ref="DO54" si="53">+CT54</f>
        <v>4329</v>
      </c>
      <c r="DP54" s="153">
        <v>2</v>
      </c>
      <c r="DQ54" s="19">
        <v>2</v>
      </c>
      <c r="DR54" s="19" t="s">
        <v>951</v>
      </c>
    </row>
    <row r="55" spans="1:122" s="19" customFormat="1" x14ac:dyDescent="0.2">
      <c r="A55" s="53">
        <v>0</v>
      </c>
      <c r="B55" s="53">
        <v>1</v>
      </c>
      <c r="C55" s="53">
        <f t="shared" si="0"/>
        <v>0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1003</v>
      </c>
      <c r="Q55" s="15">
        <v>51</v>
      </c>
      <c r="R55" s="42"/>
      <c r="S55" s="20" t="s">
        <v>1004</v>
      </c>
      <c r="T55" s="21">
        <v>1984</v>
      </c>
      <c r="U55" s="28" t="s">
        <v>1230</v>
      </c>
      <c r="V55" s="21">
        <v>2009</v>
      </c>
      <c r="W55" s="25"/>
      <c r="X55" s="21"/>
      <c r="Y55" s="28" t="s">
        <v>91</v>
      </c>
      <c r="Z55" s="21">
        <f t="shared" si="1"/>
        <v>8</v>
      </c>
      <c r="AA55" s="25" t="s">
        <v>269</v>
      </c>
      <c r="AB55" s="118" t="s">
        <v>105</v>
      </c>
      <c r="AC55" s="21"/>
      <c r="AE55" s="90" t="s">
        <v>895</v>
      </c>
      <c r="AF55" s="82"/>
      <c r="CP55" s="19" t="str">
        <f t="shared" si="2"/>
        <v>Vecchi Sandra</v>
      </c>
      <c r="CR55" s="153">
        <f t="shared" si="3"/>
        <v>8</v>
      </c>
      <c r="CS55" s="19" t="str">
        <f t="shared" si="4"/>
        <v>C</v>
      </c>
      <c r="CT55" s="154">
        <v>4906</v>
      </c>
      <c r="CU55" s="125">
        <v>772</v>
      </c>
      <c r="CV55" s="33">
        <f t="shared" si="46"/>
        <v>8</v>
      </c>
      <c r="CW55" s="83" t="str">
        <f t="shared" si="47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3"/>
        <v>4906</v>
      </c>
      <c r="DP55" s="153">
        <v>2</v>
      </c>
      <c r="DQ55" s="19">
        <v>1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9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9</v>
      </c>
      <c r="CS56" s="19" t="str">
        <f t="shared" si="4"/>
        <v>C</v>
      </c>
      <c r="CT56" s="154">
        <v>9698</v>
      </c>
      <c r="CU56" s="125">
        <v>772</v>
      </c>
      <c r="CV56" s="33">
        <f t="shared" si="46"/>
        <v>8</v>
      </c>
      <c r="CW56" s="83" t="str">
        <f t="shared" si="47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3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9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9</v>
      </c>
      <c r="CS57" s="153" t="str">
        <f t="shared" si="4"/>
        <v>C</v>
      </c>
      <c r="CT57" s="154">
        <v>4322</v>
      </c>
      <c r="CU57" s="125">
        <v>772</v>
      </c>
      <c r="CV57" s="33">
        <f t="shared" si="46"/>
        <v>8</v>
      </c>
      <c r="CW57" s="83" t="str">
        <f t="shared" si="47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3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9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9</v>
      </c>
      <c r="CS58" s="19" t="str">
        <f t="shared" si="4"/>
        <v>C</v>
      </c>
      <c r="CT58" s="154">
        <v>9677</v>
      </c>
      <c r="CU58" s="125">
        <v>772</v>
      </c>
      <c r="CV58" s="33">
        <f t="shared" si="46"/>
        <v>8</v>
      </c>
      <c r="CW58" s="83" t="str">
        <f t="shared" si="47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3"/>
        <v>9677</v>
      </c>
      <c r="DP58" s="153">
        <v>2</v>
      </c>
      <c r="DQ58" s="19">
        <v>3</v>
      </c>
      <c r="DR58" s="19" t="s">
        <v>951</v>
      </c>
    </row>
    <row r="59" spans="1:122" s="19" customFormat="1" ht="27" x14ac:dyDescent="0.2">
      <c r="A59" s="53">
        <v>0</v>
      </c>
      <c r="B59" s="53"/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1046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1066</v>
      </c>
      <c r="X59" s="21">
        <v>2012</v>
      </c>
      <c r="Y59" s="28" t="s">
        <v>1180</v>
      </c>
      <c r="Z59" s="118">
        <f t="shared" si="1"/>
        <v>8</v>
      </c>
      <c r="AA59" s="25" t="s">
        <v>931</v>
      </c>
      <c r="AB59" s="118" t="s">
        <v>105</v>
      </c>
      <c r="AC59" s="21"/>
      <c r="AE59" s="90" t="s">
        <v>373</v>
      </c>
      <c r="AF59" s="82"/>
      <c r="CP59" s="19" t="str">
        <f t="shared" si="2"/>
        <v>Baschong Clemens</v>
      </c>
      <c r="CR59" s="153">
        <f t="shared" si="3"/>
        <v>8</v>
      </c>
      <c r="CS59" s="19" t="str">
        <f t="shared" si="4"/>
        <v>C</v>
      </c>
      <c r="CT59" s="154">
        <v>4311</v>
      </c>
      <c r="CU59" s="125">
        <v>782</v>
      </c>
      <c r="CV59" s="33">
        <f t="shared" si="46"/>
        <v>8</v>
      </c>
      <c r="CW59" s="83" t="str">
        <f t="shared" si="47"/>
        <v>Projektingenieur 2</v>
      </c>
      <c r="CX59" s="125">
        <v>782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3"/>
        <v>4311</v>
      </c>
      <c r="DP59" s="153">
        <v>2</v>
      </c>
      <c r="DQ59" s="19">
        <v>2</v>
      </c>
      <c r="DR59" s="19" t="s">
        <v>952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8</v>
      </c>
      <c r="AA60" s="25" t="s">
        <v>1079</v>
      </c>
      <c r="AB60" s="118" t="s">
        <v>105</v>
      </c>
      <c r="AC60" s="21"/>
      <c r="AE60" s="90" t="s">
        <v>373</v>
      </c>
      <c r="AF60" s="82"/>
      <c r="CP60" s="19" t="str">
        <f t="shared" si="2"/>
        <v>Jung Roman</v>
      </c>
      <c r="CR60" s="153">
        <f t="shared" si="3"/>
        <v>8</v>
      </c>
      <c r="CS60" s="19" t="str">
        <f t="shared" si="4"/>
        <v>C</v>
      </c>
      <c r="CT60" s="154">
        <v>8565</v>
      </c>
      <c r="CU60" s="125">
        <v>772</v>
      </c>
      <c r="CV60" s="33">
        <f t="shared" si="46"/>
        <v>8</v>
      </c>
      <c r="CW60" s="83" t="str">
        <f t="shared" si="47"/>
        <v>Projektingenieur 2</v>
      </c>
      <c r="CX60" s="125">
        <v>772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>
        <v>771</v>
      </c>
      <c r="DB60" s="33">
        <f>VLOOKUP($DA60,Funktionsbezeichnungen,3,0)</f>
        <v>7</v>
      </c>
      <c r="DC60" s="83" t="str">
        <f>VLOOKUP($DA60,Funktionsbezeichnungen,2,0)</f>
        <v>Projektingenieur 1</v>
      </c>
      <c r="DD60" s="125">
        <v>771</v>
      </c>
      <c r="DE60" s="33">
        <f>VLOOKUP($DD60,Funktionsbezeichnungen,3,0)</f>
        <v>7</v>
      </c>
      <c r="DF60" s="83" t="str">
        <f>VLOOKUP($DD60,Funktionsbezeichnungen,2,0)</f>
        <v>Projektingenieur 1</v>
      </c>
      <c r="DG60" s="20"/>
      <c r="DH60" s="33">
        <v>771</v>
      </c>
      <c r="DI60" s="33">
        <f>VLOOKUP($DH60,Funktionsbezeichnungen,3,0)</f>
        <v>7</v>
      </c>
      <c r="DJ60" s="83" t="str">
        <f>VLOOKUP($DH60,Funktionsbezeichnungen,2,0)</f>
        <v>Projektingenieur 1</v>
      </c>
      <c r="DO60" s="19">
        <f t="shared" si="13"/>
        <v>8565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1006</v>
      </c>
      <c r="V61" s="21">
        <v>2009</v>
      </c>
      <c r="W61" s="25"/>
      <c r="X61" s="21"/>
      <c r="Y61" s="28"/>
      <c r="Z61" s="21">
        <f t="shared" si="1"/>
        <v>8</v>
      </c>
      <c r="AA61" s="25" t="s">
        <v>1082</v>
      </c>
      <c r="AB61" s="118" t="s">
        <v>105</v>
      </c>
      <c r="AC61" s="21"/>
      <c r="AE61" s="90" t="s">
        <v>373</v>
      </c>
      <c r="AF61" s="82"/>
      <c r="CP61" s="19" t="str">
        <f t="shared" si="2"/>
        <v>Schoeffel Daniel</v>
      </c>
      <c r="CR61" s="153">
        <f t="shared" si="3"/>
        <v>8</v>
      </c>
      <c r="CS61" s="19" t="str">
        <f t="shared" si="4"/>
        <v>C</v>
      </c>
      <c r="CT61" s="154">
        <v>8569</v>
      </c>
      <c r="CU61" s="125">
        <v>772</v>
      </c>
      <c r="CV61" s="33">
        <f t="shared" si="46"/>
        <v>8</v>
      </c>
      <c r="CW61" s="83" t="str">
        <f t="shared" si="47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3"/>
        <v>8569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1135</v>
      </c>
      <c r="Q62" s="15">
        <v>58</v>
      </c>
      <c r="R62" s="42"/>
      <c r="S62" s="20" t="s">
        <v>1136</v>
      </c>
      <c r="T62" s="21">
        <v>1986</v>
      </c>
      <c r="U62" s="28" t="s">
        <v>1191</v>
      </c>
      <c r="V62" s="21">
        <v>2010</v>
      </c>
      <c r="W62" s="25"/>
      <c r="X62" s="21"/>
      <c r="Y62" s="28"/>
      <c r="Z62" s="21">
        <f t="shared" si="1"/>
        <v>7</v>
      </c>
      <c r="AA62" s="25" t="s">
        <v>698</v>
      </c>
      <c r="AB62" s="118" t="s">
        <v>105</v>
      </c>
      <c r="AC62" s="21"/>
      <c r="AE62" s="90" t="s">
        <v>376</v>
      </c>
      <c r="AF62" s="82"/>
      <c r="CP62" s="19" t="str">
        <f t="shared" si="2"/>
        <v>Berzi Patrick</v>
      </c>
      <c r="CR62" s="153">
        <f t="shared" si="3"/>
        <v>7</v>
      </c>
      <c r="CS62" s="153" t="str">
        <f t="shared" si="4"/>
        <v>C</v>
      </c>
      <c r="CT62" s="154">
        <v>4911</v>
      </c>
      <c r="CU62" s="125">
        <v>772</v>
      </c>
      <c r="CV62" s="33">
        <f t="shared" si="46"/>
        <v>8</v>
      </c>
      <c r="CW62" s="83" t="str">
        <f t="shared" si="47"/>
        <v>Projektingenieur 2</v>
      </c>
      <c r="CX62" s="125"/>
      <c r="CY62" s="33"/>
      <c r="CZ62" s="83"/>
      <c r="DA62" s="125"/>
      <c r="DB62" s="33"/>
      <c r="DC62" s="83"/>
      <c r="DD62" s="125"/>
      <c r="DE62" s="33"/>
      <c r="DF62" s="83"/>
      <c r="DG62" s="20"/>
      <c r="DH62" s="33"/>
      <c r="DI62" s="33"/>
      <c r="DJ62" s="83"/>
      <c r="DO62" s="19">
        <f t="shared" si="13"/>
        <v>4911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7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Bianchi Emmanuelle</v>
      </c>
      <c r="CR63" s="153">
        <f t="shared" si="3"/>
        <v>7</v>
      </c>
      <c r="CS63" s="153" t="str">
        <f t="shared" si="4"/>
        <v>C</v>
      </c>
      <c r="CT63" s="154">
        <v>7706</v>
      </c>
      <c r="CU63" s="125">
        <v>772</v>
      </c>
      <c r="CV63" s="33">
        <f t="shared" si="46"/>
        <v>8</v>
      </c>
      <c r="CW63" s="83" t="str">
        <f t="shared" si="47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3"/>
        <v>7706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7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Kanagasabai Manoja</v>
      </c>
      <c r="CR64" s="153">
        <f t="shared" si="3"/>
        <v>7</v>
      </c>
      <c r="CS64" s="153" t="str">
        <f t="shared" si="4"/>
        <v>C</v>
      </c>
      <c r="CT64" s="154">
        <v>4910</v>
      </c>
      <c r="CU64" s="125">
        <v>772</v>
      </c>
      <c r="CV64" s="33">
        <f t="shared" si="46"/>
        <v>8</v>
      </c>
      <c r="CW64" s="83" t="str">
        <f t="shared" si="47"/>
        <v>Projektingenieur 2</v>
      </c>
      <c r="CX64" s="125"/>
      <c r="CY64" s="33"/>
      <c r="CZ64" s="83"/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3"/>
        <v>4910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699</v>
      </c>
      <c r="Q65" s="15">
        <v>61</v>
      </c>
      <c r="R65" s="42"/>
      <c r="S65" s="20" t="s">
        <v>697</v>
      </c>
      <c r="T65" s="21">
        <v>1984</v>
      </c>
      <c r="U65" s="28" t="s">
        <v>1006</v>
      </c>
      <c r="V65" s="21">
        <v>2010</v>
      </c>
      <c r="W65" s="25"/>
      <c r="X65" s="21"/>
      <c r="Y65" s="28"/>
      <c r="Z65" s="21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2"/>
        <v>Indermitte Martin</v>
      </c>
      <c r="CR65" s="153">
        <f t="shared" si="3"/>
        <v>7</v>
      </c>
      <c r="CS65" s="153" t="str">
        <f t="shared" si="4"/>
        <v>C</v>
      </c>
      <c r="CT65" s="154">
        <v>4901</v>
      </c>
      <c r="CU65" s="125">
        <v>772</v>
      </c>
      <c r="CV65" s="33">
        <f t="shared" si="46"/>
        <v>8</v>
      </c>
      <c r="CW65" s="83" t="str">
        <f t="shared" si="47"/>
        <v>Projektingenieur 2</v>
      </c>
      <c r="CX65" s="125">
        <v>772</v>
      </c>
      <c r="CY65" s="33">
        <f>VLOOKUP($CX65,Funktionsbezeichnungen,3,0)</f>
        <v>8</v>
      </c>
      <c r="CZ65" s="83" t="str">
        <f>VLOOKUP($CX65,Funktionsbezeichnungen,2,0)</f>
        <v>Projektingenieur 2</v>
      </c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3"/>
        <v>4901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1094</v>
      </c>
      <c r="Q66" s="15">
        <v>62</v>
      </c>
      <c r="R66" s="42"/>
      <c r="S66" s="20" t="s">
        <v>1095</v>
      </c>
      <c r="T66" s="21">
        <v>1985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6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Brem Jakob</v>
      </c>
      <c r="CR66" s="153">
        <f t="shared" si="3"/>
        <v>6</v>
      </c>
      <c r="CS66" s="153" t="str">
        <f t="shared" si="4"/>
        <v>C</v>
      </c>
      <c r="CT66" s="154">
        <v>4356</v>
      </c>
      <c r="CU66" s="125">
        <v>772</v>
      </c>
      <c r="CV66" s="33">
        <f t="shared" si="46"/>
        <v>8</v>
      </c>
      <c r="CW66" s="83" t="str">
        <f t="shared" si="47"/>
        <v>Projektingenieur 2</v>
      </c>
      <c r="CX66" s="125"/>
      <c r="CY66" s="33"/>
      <c r="CZ66" s="83"/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3"/>
        <v>4356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1008</v>
      </c>
      <c r="Q67" s="15">
        <v>63</v>
      </c>
      <c r="R67" s="42"/>
      <c r="S67" s="20" t="s">
        <v>1009</v>
      </c>
      <c r="T67" s="21">
        <v>1987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6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Bürgin Johannes</v>
      </c>
      <c r="CR67" s="153">
        <f t="shared" si="3"/>
        <v>6</v>
      </c>
      <c r="CS67" s="153" t="str">
        <f t="shared" si="4"/>
        <v>C</v>
      </c>
      <c r="CT67" s="154">
        <v>4907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ref="CY67:CY105" si="54">VLOOKUP($CX67,Funktionsbezeichnungen,3,0)</f>
        <v>7</v>
      </c>
      <c r="CZ67" s="83" t="str">
        <f t="shared" ref="CZ67:CZ105" si="55">VLOOKUP($CX67,Funktionsbezeichnungen,2,0)</f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3"/>
        <v>4907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>
        <v>1</v>
      </c>
      <c r="C68" s="53">
        <f t="shared" si="0"/>
        <v>1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359</v>
      </c>
      <c r="P68" s="15" t="s">
        <v>1262</v>
      </c>
      <c r="Q68" s="15">
        <v>64</v>
      </c>
      <c r="R68" s="42"/>
      <c r="S68" s="20" t="s">
        <v>1263</v>
      </c>
      <c r="T68" s="21">
        <v>1981</v>
      </c>
      <c r="U68" s="28" t="s">
        <v>1063</v>
      </c>
      <c r="V68" s="21">
        <v>2005</v>
      </c>
      <c r="W68" s="25"/>
      <c r="X68" s="21"/>
      <c r="Y68" s="28"/>
      <c r="Z68" s="118">
        <f t="shared" si="1"/>
        <v>12</v>
      </c>
      <c r="AA68" s="25" t="s">
        <v>916</v>
      </c>
      <c r="AB68" s="118" t="s">
        <v>105</v>
      </c>
      <c r="AC68" s="21"/>
      <c r="AE68" s="90" t="s">
        <v>375</v>
      </c>
      <c r="AF68" s="82"/>
      <c r="CP68" s="192" t="str">
        <f t="shared" si="2"/>
        <v>Mendoza Maria</v>
      </c>
      <c r="CR68" s="153">
        <f t="shared" si="3"/>
        <v>12</v>
      </c>
      <c r="CS68" s="153" t="str">
        <f t="shared" si="4"/>
        <v>C</v>
      </c>
      <c r="CT68" s="222">
        <v>4326</v>
      </c>
      <c r="CU68" s="125">
        <v>772</v>
      </c>
      <c r="CV68" s="33">
        <f>VLOOKUP($CU68,Funktionsbezeichnungen,3,0)</f>
        <v>8</v>
      </c>
      <c r="CW68" s="83" t="str">
        <f>VLOOKUP($CU68,Funktionsbezeichnungen,2,0)</f>
        <v>Projektingenieur 2</v>
      </c>
      <c r="CX68" s="125"/>
      <c r="CY68" s="33"/>
      <c r="CZ68" s="83"/>
      <c r="DA68" s="125">
        <v>771</v>
      </c>
      <c r="DB68" s="33">
        <f>VLOOKUP($DA68,Funktionsbezeichnungen,3,0)</f>
        <v>7</v>
      </c>
      <c r="DC68" s="83" t="str">
        <f>VLOOKUP($DA68,Funktionsbezeichnungen,2,0)</f>
        <v>Projektingenieur 1</v>
      </c>
      <c r="DD68" s="125">
        <v>770</v>
      </c>
      <c r="DE68" s="33">
        <f>VLOOKUP($DD68,Funktionsbezeichnungen,3,0)</f>
        <v>6</v>
      </c>
      <c r="DF68" s="83" t="str">
        <f>VLOOKUP($DD68,Funktionsbezeichnungen,2,0)</f>
        <v>Vorstufe Projektingenieur</v>
      </c>
      <c r="DG68" s="20"/>
      <c r="DH68" s="33">
        <v>771</v>
      </c>
      <c r="DI68" s="33">
        <f>VLOOKUP($DH68,Funktionsbezeichnungen,3,0)</f>
        <v>7</v>
      </c>
      <c r="DJ68" s="83" t="str">
        <f>VLOOKUP($DH68,Funktionsbezeichnungen,2,0)</f>
        <v>Projektingenieur 1</v>
      </c>
      <c r="DO68" s="19">
        <f t="shared" si="13"/>
        <v>4326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 t="shared" si="0"/>
        <v>1</v>
      </c>
      <c r="D69" s="55"/>
      <c r="E69" s="55"/>
      <c r="F69" s="56">
        <v>1</v>
      </c>
      <c r="G69" s="54">
        <v>1</v>
      </c>
      <c r="H69" s="54"/>
      <c r="I69" s="56"/>
      <c r="J69" s="54"/>
      <c r="K69" s="56"/>
      <c r="L69" s="56"/>
      <c r="M69" s="56"/>
      <c r="N69" s="58"/>
      <c r="O69" s="52" t="s">
        <v>1140</v>
      </c>
      <c r="P69" s="15" t="s">
        <v>1248</v>
      </c>
      <c r="Q69" s="15">
        <v>65</v>
      </c>
      <c r="R69" s="42"/>
      <c r="S69" s="20" t="s">
        <v>1249</v>
      </c>
      <c r="T69" s="21">
        <v>1967</v>
      </c>
      <c r="U69" s="28" t="s">
        <v>1252</v>
      </c>
      <c r="V69" s="21">
        <v>2002</v>
      </c>
      <c r="W69" s="25"/>
      <c r="X69" s="21"/>
      <c r="Y69" s="28"/>
      <c r="Z69" s="118">
        <f t="shared" si="1"/>
        <v>15</v>
      </c>
      <c r="AA69" s="25" t="s">
        <v>1250</v>
      </c>
      <c r="AB69" s="118" t="s">
        <v>121</v>
      </c>
      <c r="AC69" s="21"/>
      <c r="AE69" s="90" t="s">
        <v>375</v>
      </c>
      <c r="AF69" s="82"/>
      <c r="CP69" s="192" t="str">
        <f t="shared" si="2"/>
        <v>Gustin Patrick</v>
      </c>
      <c r="CQ69" s="192"/>
      <c r="CR69" s="242">
        <f t="shared" si="3"/>
        <v>15</v>
      </c>
      <c r="CS69" s="242" t="str">
        <f t="shared" si="4"/>
        <v>D</v>
      </c>
      <c r="CT69" s="222">
        <v>4338</v>
      </c>
      <c r="CU69" s="125">
        <v>772</v>
      </c>
      <c r="CV69" s="33">
        <f t="shared" si="42"/>
        <v>8</v>
      </c>
      <c r="CW69" s="83" t="str">
        <f t="shared" si="43"/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si="13"/>
        <v>4338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 t="shared" si="0"/>
        <v>0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1244</v>
      </c>
      <c r="Q70" s="15">
        <v>66</v>
      </c>
      <c r="R70" s="42"/>
      <c r="S70" s="20" t="s">
        <v>1245</v>
      </c>
      <c r="T70" s="21">
        <v>1976</v>
      </c>
      <c r="U70" s="28" t="s">
        <v>1252</v>
      </c>
      <c r="V70" s="21">
        <v>2012</v>
      </c>
      <c r="W70" s="25"/>
      <c r="X70" s="21"/>
      <c r="Y70" s="28"/>
      <c r="Z70" s="118">
        <f t="shared" si="1"/>
        <v>5</v>
      </c>
      <c r="AA70" s="25" t="s">
        <v>1246</v>
      </c>
      <c r="AB70" s="118" t="s">
        <v>121</v>
      </c>
      <c r="AC70" s="21"/>
      <c r="AE70" s="90" t="s">
        <v>1247</v>
      </c>
      <c r="AF70" s="82"/>
      <c r="CP70" s="192" t="str">
        <f t="shared" si="2"/>
        <v>Armando Martin</v>
      </c>
      <c r="CQ70" s="192"/>
      <c r="CR70" s="242">
        <f t="shared" si="3"/>
        <v>5</v>
      </c>
      <c r="CS70" s="242" t="str">
        <f t="shared" si="4"/>
        <v>D</v>
      </c>
      <c r="CT70" s="222">
        <v>4324</v>
      </c>
      <c r="CU70" s="125">
        <v>772</v>
      </c>
      <c r="CV70" s="33">
        <f t="shared" si="42"/>
        <v>8</v>
      </c>
      <c r="CW70" s="83" t="str">
        <f t="shared" si="43"/>
        <v>Projektingenieur 2</v>
      </c>
      <c r="CX70" s="125"/>
      <c r="CY70" s="33"/>
      <c r="CZ70" s="83"/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13"/>
        <v>4324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358</v>
      </c>
      <c r="P71" s="15" t="s">
        <v>909</v>
      </c>
      <c r="Q71" s="15">
        <v>67</v>
      </c>
      <c r="R71" s="42"/>
      <c r="S71" s="20" t="s">
        <v>910</v>
      </c>
      <c r="T71" s="21">
        <v>1987</v>
      </c>
      <c r="U71" s="28" t="s">
        <v>1006</v>
      </c>
      <c r="V71" s="206">
        <v>2012</v>
      </c>
      <c r="W71" s="25"/>
      <c r="X71" s="21"/>
      <c r="Y71" s="28"/>
      <c r="Z71" s="118">
        <f t="shared" si="1"/>
        <v>5</v>
      </c>
      <c r="AA71" s="25" t="s">
        <v>698</v>
      </c>
      <c r="AB71" s="206" t="s">
        <v>121</v>
      </c>
      <c r="AC71" s="21"/>
      <c r="AE71" s="90" t="s">
        <v>375</v>
      </c>
      <c r="AF71" s="82"/>
      <c r="CP71" s="19" t="str">
        <f t="shared" si="2"/>
        <v>Frei Lukas</v>
      </c>
      <c r="CR71" s="153">
        <f t="shared" si="3"/>
        <v>5</v>
      </c>
      <c r="CS71" s="153" t="str">
        <f t="shared" si="4"/>
        <v>D</v>
      </c>
      <c r="CT71" s="154">
        <v>4308</v>
      </c>
      <c r="CU71" s="125">
        <v>772</v>
      </c>
      <c r="CV71" s="33">
        <f t="shared" si="42"/>
        <v>8</v>
      </c>
      <c r="CW71" s="83" t="str">
        <f t="shared" si="43"/>
        <v>Projektingenieur 2</v>
      </c>
      <c r="CX71" s="125">
        <v>771</v>
      </c>
      <c r="CY71" s="33">
        <f t="shared" si="54"/>
        <v>7</v>
      </c>
      <c r="CZ71" s="83" t="str">
        <f t="shared" si="55"/>
        <v>Projektingenieur 1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13"/>
        <v>4308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360</v>
      </c>
      <c r="P72" s="15" t="s">
        <v>912</v>
      </c>
      <c r="Q72" s="15">
        <v>68</v>
      </c>
      <c r="R72" s="42"/>
      <c r="S72" s="20" t="s">
        <v>913</v>
      </c>
      <c r="T72" s="21">
        <v>1987</v>
      </c>
      <c r="U72" s="28" t="s">
        <v>1006</v>
      </c>
      <c r="V72" s="21">
        <v>2012</v>
      </c>
      <c r="W72" s="25" t="s">
        <v>1182</v>
      </c>
      <c r="X72" s="21">
        <v>2015</v>
      </c>
      <c r="Y72" s="28" t="s">
        <v>91</v>
      </c>
      <c r="Z72" s="118">
        <f t="shared" si="1"/>
        <v>5</v>
      </c>
      <c r="AA72" s="25" t="s">
        <v>108</v>
      </c>
      <c r="AB72" s="21" t="s">
        <v>121</v>
      </c>
      <c r="AC72" s="21"/>
      <c r="AE72" s="90" t="s">
        <v>375</v>
      </c>
      <c r="AF72" s="82"/>
      <c r="CP72" s="19" t="str">
        <f t="shared" si="2"/>
        <v>D'Arco Marcel</v>
      </c>
      <c r="CR72" s="153">
        <f t="shared" si="3"/>
        <v>5</v>
      </c>
      <c r="CS72" s="153" t="str">
        <f t="shared" si="4"/>
        <v>D</v>
      </c>
      <c r="CT72" s="154">
        <v>4310</v>
      </c>
      <c r="CU72" s="125">
        <v>772</v>
      </c>
      <c r="CV72" s="33">
        <f t="shared" si="42"/>
        <v>8</v>
      </c>
      <c r="CW72" s="83" t="str">
        <f t="shared" si="43"/>
        <v>Projektingenieur 2</v>
      </c>
      <c r="CX72" s="125">
        <v>771</v>
      </c>
      <c r="CY72" s="33">
        <f t="shared" si="54"/>
        <v>7</v>
      </c>
      <c r="CZ72" s="83" t="str">
        <f t="shared" si="55"/>
        <v>Projektingenieur 1</v>
      </c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3"/>
        <v>4310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>
        <v>1</v>
      </c>
      <c r="C73" s="53">
        <f t="shared" si="0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358</v>
      </c>
      <c r="P73" s="15" t="s">
        <v>1014</v>
      </c>
      <c r="Q73" s="15">
        <v>69</v>
      </c>
      <c r="R73" s="42"/>
      <c r="S73" s="20" t="s">
        <v>1015</v>
      </c>
      <c r="T73" s="21">
        <v>1980</v>
      </c>
      <c r="U73" s="28" t="s">
        <v>1050</v>
      </c>
      <c r="V73" s="21">
        <v>2002</v>
      </c>
      <c r="W73" s="25" t="s">
        <v>1006</v>
      </c>
      <c r="X73" s="21">
        <v>2013</v>
      </c>
      <c r="Y73" s="28"/>
      <c r="Z73" s="118">
        <f>$AD$3-X73</f>
        <v>4</v>
      </c>
      <c r="AA73" s="25" t="s">
        <v>916</v>
      </c>
      <c r="AB73" s="21" t="s">
        <v>121</v>
      </c>
      <c r="AC73" s="21"/>
      <c r="AE73" s="90" t="s">
        <v>375</v>
      </c>
      <c r="AF73" s="82"/>
      <c r="CP73" s="19" t="str">
        <f t="shared" si="2"/>
        <v>Hochuli Antonina</v>
      </c>
      <c r="CR73" s="153">
        <f t="shared" si="3"/>
        <v>4</v>
      </c>
      <c r="CS73" s="153" t="str">
        <f t="shared" si="4"/>
        <v>D</v>
      </c>
      <c r="CT73" s="154">
        <v>8579</v>
      </c>
      <c r="CU73" s="125">
        <v>771</v>
      </c>
      <c r="CV73" s="33">
        <f t="shared" si="42"/>
        <v>7</v>
      </c>
      <c r="CW73" s="83" t="str">
        <f t="shared" si="43"/>
        <v>Projektingenieur 1</v>
      </c>
      <c r="CX73" s="125">
        <v>770</v>
      </c>
      <c r="CY73" s="33">
        <f t="shared" si="54"/>
        <v>6</v>
      </c>
      <c r="CZ73" s="83" t="str">
        <f t="shared" si="55"/>
        <v>Vorstufe Projektingenieur</v>
      </c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13"/>
        <v>8579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ref="C74:C135" si="56"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358</v>
      </c>
      <c r="P74" s="15" t="s">
        <v>1074</v>
      </c>
      <c r="Q74" s="15">
        <v>70</v>
      </c>
      <c r="R74" s="42"/>
      <c r="S74" s="20" t="s">
        <v>1075</v>
      </c>
      <c r="T74" s="21">
        <v>1987</v>
      </c>
      <c r="U74" s="28" t="s">
        <v>1269</v>
      </c>
      <c r="V74" s="21">
        <v>2013</v>
      </c>
      <c r="W74" s="25"/>
      <c r="X74" s="21"/>
      <c r="Y74" s="28"/>
      <c r="Z74" s="118">
        <f t="shared" ref="Z74:Z141" si="57">$AD$3-V74</f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ref="CP74:CP143" si="58">+S74</f>
        <v>Meisch Raoul</v>
      </c>
      <c r="CR74" s="153">
        <f t="shared" ref="CR74:CR141" si="59">+Z74</f>
        <v>4</v>
      </c>
      <c r="CS74" s="153" t="str">
        <f t="shared" ref="CS74:CS141" si="60">+AB74</f>
        <v>D</v>
      </c>
      <c r="CT74" s="154">
        <v>4315</v>
      </c>
      <c r="CU74" s="125">
        <v>771</v>
      </c>
      <c r="CV74" s="33">
        <f t="shared" si="42"/>
        <v>7</v>
      </c>
      <c r="CW74" s="83" t="str">
        <f t="shared" si="43"/>
        <v>Projektingenieur 1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ref="DO74:DO143" si="61">+CT74</f>
        <v>4315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>
        <v>1</v>
      </c>
      <c r="C75" s="53">
        <f t="shared" si="56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359</v>
      </c>
      <c r="P75" s="15" t="s">
        <v>1029</v>
      </c>
      <c r="Q75" s="15">
        <v>71</v>
      </c>
      <c r="R75" s="42"/>
      <c r="S75" s="20" t="s">
        <v>1030</v>
      </c>
      <c r="T75" s="21">
        <v>1989</v>
      </c>
      <c r="U75" s="28" t="s">
        <v>1006</v>
      </c>
      <c r="V75" s="21">
        <v>2013</v>
      </c>
      <c r="W75" s="25"/>
      <c r="X75" s="21"/>
      <c r="Y75" s="28"/>
      <c r="Z75" s="118">
        <f t="shared" si="57"/>
        <v>4</v>
      </c>
      <c r="AA75" s="25" t="s">
        <v>916</v>
      </c>
      <c r="AB75" s="21" t="s">
        <v>121</v>
      </c>
      <c r="AC75" s="21"/>
      <c r="AE75" s="90" t="s">
        <v>375</v>
      </c>
      <c r="AF75" s="82"/>
      <c r="CP75" s="19" t="str">
        <f t="shared" si="58"/>
        <v>Stöhr Jessica</v>
      </c>
      <c r="CR75" s="153">
        <f t="shared" si="59"/>
        <v>4</v>
      </c>
      <c r="CS75" s="153" t="str">
        <f t="shared" si="60"/>
        <v>D</v>
      </c>
      <c r="CT75" s="154">
        <v>4313</v>
      </c>
      <c r="CU75" s="125">
        <v>771</v>
      </c>
      <c r="CV75" s="33">
        <f t="shared" si="42"/>
        <v>7</v>
      </c>
      <c r="CW75" s="83" t="str">
        <f t="shared" si="43"/>
        <v>Projektingenieur 1</v>
      </c>
      <c r="CX75" s="125">
        <v>770</v>
      </c>
      <c r="CY75" s="33">
        <f t="shared" si="54"/>
        <v>6</v>
      </c>
      <c r="CZ75" s="83" t="str">
        <f t="shared" si="55"/>
        <v>Vorstufe Projektingenieur</v>
      </c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61"/>
        <v>4313</v>
      </c>
      <c r="DP75" s="153">
        <v>2</v>
      </c>
      <c r="DQ75" s="19">
        <v>3</v>
      </c>
      <c r="DR75" s="19" t="s">
        <v>951</v>
      </c>
    </row>
    <row r="76" spans="1:122" s="19" customFormat="1" x14ac:dyDescent="0.2">
      <c r="A76" s="53">
        <v>0</v>
      </c>
      <c r="B76" s="53"/>
      <c r="C76" s="53">
        <f t="shared" si="56"/>
        <v>0</v>
      </c>
      <c r="D76" s="55"/>
      <c r="E76" s="55">
        <v>1</v>
      </c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361</v>
      </c>
      <c r="P76" s="15" t="s">
        <v>1153</v>
      </c>
      <c r="Q76" s="15">
        <v>72</v>
      </c>
      <c r="R76" s="42"/>
      <c r="S76" s="20" t="s">
        <v>1154</v>
      </c>
      <c r="T76" s="21">
        <v>1984</v>
      </c>
      <c r="U76" s="28" t="s">
        <v>1061</v>
      </c>
      <c r="V76" s="21">
        <v>2014</v>
      </c>
      <c r="W76" s="25"/>
      <c r="X76" s="21"/>
      <c r="Y76" s="28"/>
      <c r="Z76" s="118">
        <f t="shared" si="57"/>
        <v>3</v>
      </c>
      <c r="AA76" s="25" t="s">
        <v>698</v>
      </c>
      <c r="AB76" s="21" t="s">
        <v>121</v>
      </c>
      <c r="AC76" s="21"/>
      <c r="AE76" s="90" t="s">
        <v>375</v>
      </c>
      <c r="AF76" s="82"/>
      <c r="CP76" s="19" t="str">
        <f t="shared" si="58"/>
        <v>Vitt Bernhard</v>
      </c>
      <c r="CR76" s="153">
        <f t="shared" si="59"/>
        <v>3</v>
      </c>
      <c r="CS76" s="153" t="str">
        <f t="shared" si="60"/>
        <v>D</v>
      </c>
      <c r="CT76" s="154">
        <v>4318</v>
      </c>
      <c r="CU76" s="125">
        <v>770</v>
      </c>
      <c r="CV76" s="33">
        <f t="shared" si="42"/>
        <v>6</v>
      </c>
      <c r="CW76" s="83" t="str">
        <f t="shared" si="43"/>
        <v>Vorstufe Projektingenieur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61"/>
        <v>4318</v>
      </c>
      <c r="DP76" s="153">
        <v>2</v>
      </c>
      <c r="DQ76" s="19">
        <v>3</v>
      </c>
      <c r="DR76" s="19" t="s">
        <v>951</v>
      </c>
    </row>
    <row r="77" spans="1:122" s="19" customFormat="1" ht="25.5" x14ac:dyDescent="0.25">
      <c r="A77" s="53">
        <v>0</v>
      </c>
      <c r="B77" s="53"/>
      <c r="C77" s="53">
        <f>IF(Z77&gt;=10,1,0)</f>
        <v>0</v>
      </c>
      <c r="D77" s="55"/>
      <c r="E77" s="55">
        <v>1</v>
      </c>
      <c r="F77" s="56"/>
      <c r="G77" s="54"/>
      <c r="H77" s="54">
        <v>1</v>
      </c>
      <c r="I77" s="56"/>
      <c r="J77" s="54"/>
      <c r="K77" s="56"/>
      <c r="L77" s="56"/>
      <c r="M77" s="56"/>
      <c r="N77" s="58"/>
      <c r="O77" s="52" t="s">
        <v>358</v>
      </c>
      <c r="P77" s="15" t="s">
        <v>1173</v>
      </c>
      <c r="Q77" s="15">
        <v>73</v>
      </c>
      <c r="R77" s="42"/>
      <c r="S77" s="20" t="s">
        <v>1172</v>
      </c>
      <c r="T77" s="21">
        <v>1986</v>
      </c>
      <c r="U77" s="208" t="s">
        <v>1231</v>
      </c>
      <c r="V77" s="224">
        <v>2015</v>
      </c>
      <c r="W77" s="28"/>
      <c r="X77" s="21"/>
      <c r="Y77" s="28"/>
      <c r="Z77" s="163">
        <f t="shared" si="57"/>
        <v>2</v>
      </c>
      <c r="AA77" s="25" t="s">
        <v>1176</v>
      </c>
      <c r="AB77" s="21" t="s">
        <v>121</v>
      </c>
      <c r="AC77" s="21"/>
      <c r="AE77" s="90" t="s">
        <v>376</v>
      </c>
      <c r="AF77" s="82"/>
      <c r="CP77" s="19" t="str">
        <f t="shared" si="58"/>
        <v>Völlmin Daniel</v>
      </c>
      <c r="CR77" s="153">
        <f t="shared" si="59"/>
        <v>2</v>
      </c>
      <c r="CS77" s="153" t="str">
        <f t="shared" si="60"/>
        <v>D</v>
      </c>
      <c r="CT77" s="154">
        <v>4319</v>
      </c>
      <c r="CU77" s="125">
        <v>771</v>
      </c>
      <c r="CV77" s="33">
        <f t="shared" si="42"/>
        <v>7</v>
      </c>
      <c r="CW77" s="83" t="str">
        <f t="shared" si="43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33"/>
      <c r="DI77" s="33"/>
      <c r="DJ77" s="83"/>
      <c r="DO77" s="19">
        <f t="shared" si="61"/>
        <v>4319</v>
      </c>
      <c r="DP77" s="153">
        <v>2</v>
      </c>
      <c r="DQ77" s="19">
        <v>3</v>
      </c>
      <c r="DR77" s="19" t="s">
        <v>951</v>
      </c>
    </row>
    <row r="78" spans="1:122" s="19" customFormat="1" x14ac:dyDescent="0.2">
      <c r="A78" s="53">
        <v>0</v>
      </c>
      <c r="B78" s="53"/>
      <c r="C78" s="53">
        <f t="shared" ref="C78:C80" si="62">IF(Z78&gt;=10,1,0)</f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360</v>
      </c>
      <c r="P78" s="15" t="s">
        <v>1016</v>
      </c>
      <c r="Q78" s="15">
        <v>74</v>
      </c>
      <c r="R78" s="164"/>
      <c r="S78" s="20" t="s">
        <v>1017</v>
      </c>
      <c r="T78" s="21">
        <v>1988</v>
      </c>
      <c r="U78" s="28" t="s">
        <v>1230</v>
      </c>
      <c r="V78" s="21">
        <v>2016</v>
      </c>
      <c r="W78" s="25"/>
      <c r="X78" s="21"/>
      <c r="Y78" s="28"/>
      <c r="Z78" s="118">
        <f t="shared" si="57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58"/>
        <v>Burger Stefan</v>
      </c>
      <c r="CR78" s="19">
        <f t="shared" si="59"/>
        <v>1</v>
      </c>
      <c r="CS78" s="19" t="str">
        <f t="shared" si="60"/>
        <v>D</v>
      </c>
      <c r="CT78" s="154">
        <v>9748</v>
      </c>
      <c r="CU78" s="125">
        <v>771</v>
      </c>
      <c r="CV78" s="33">
        <f t="shared" si="42"/>
        <v>7</v>
      </c>
      <c r="CW78" s="83" t="str">
        <f t="shared" si="43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61"/>
        <v>9748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62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360</v>
      </c>
      <c r="P79" s="15" t="s">
        <v>1255</v>
      </c>
      <c r="Q79" s="15">
        <v>75</v>
      </c>
      <c r="R79" s="164"/>
      <c r="S79" s="20" t="s">
        <v>1256</v>
      </c>
      <c r="T79" s="21">
        <v>1984</v>
      </c>
      <c r="U79" s="28" t="s">
        <v>1216</v>
      </c>
      <c r="V79" s="21">
        <v>2016</v>
      </c>
      <c r="W79" s="25"/>
      <c r="X79" s="21"/>
      <c r="Y79" s="28"/>
      <c r="Z79" s="118">
        <f t="shared" si="57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P79" s="19" t="str">
        <f t="shared" si="58"/>
        <v>Aleinikov Dimitri</v>
      </c>
      <c r="CR79" s="19">
        <f t="shared" si="59"/>
        <v>1</v>
      </c>
      <c r="CS79" s="19" t="str">
        <f t="shared" si="60"/>
        <v>D</v>
      </c>
      <c r="CT79" s="222">
        <v>4327</v>
      </c>
      <c r="CU79" s="125">
        <v>771</v>
      </c>
      <c r="CV79" s="33">
        <f t="shared" si="42"/>
        <v>7</v>
      </c>
      <c r="CW79" s="83" t="str">
        <f t="shared" si="43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61"/>
        <v>4327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/>
      <c r="C80" s="53">
        <f t="shared" si="62"/>
        <v>0</v>
      </c>
      <c r="D80" s="55">
        <v>1</v>
      </c>
      <c r="E80" s="55"/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897</v>
      </c>
      <c r="Q80" s="15">
        <v>76</v>
      </c>
      <c r="R80" s="164"/>
      <c r="S80" s="20" t="s">
        <v>896</v>
      </c>
      <c r="T80" s="21">
        <v>1990</v>
      </c>
      <c r="U80" s="28" t="s">
        <v>1216</v>
      </c>
      <c r="V80" s="21">
        <v>2017</v>
      </c>
      <c r="W80" s="25"/>
      <c r="X80" s="21"/>
      <c r="Y80" s="28"/>
      <c r="Z80" s="118">
        <f t="shared" ref="Z80" si="63">$AD$3-V80</f>
        <v>0</v>
      </c>
      <c r="AA80" s="25" t="s">
        <v>698</v>
      </c>
      <c r="AB80" s="21" t="s">
        <v>121</v>
      </c>
      <c r="AC80" s="21"/>
      <c r="AE80" s="90" t="s">
        <v>375</v>
      </c>
      <c r="AF80" s="82"/>
      <c r="CP80" s="192" t="str">
        <f t="shared" ref="CP80" si="64">+S80</f>
        <v>Lüthi Tobias</v>
      </c>
      <c r="CR80" s="19">
        <f t="shared" ref="CR80" si="65">+Z80</f>
        <v>0</v>
      </c>
      <c r="CS80" s="19" t="str">
        <f t="shared" ref="CS80" si="66">+AB80</f>
        <v>D</v>
      </c>
      <c r="CT80" s="222">
        <v>8580</v>
      </c>
      <c r="CU80" s="125">
        <v>771</v>
      </c>
      <c r="CV80" s="33">
        <f t="shared" si="42"/>
        <v>7</v>
      </c>
      <c r="CW80" s="83" t="str">
        <f t="shared" si="43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ref="DO80" si="67">+CT80</f>
        <v>8580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>
        <v>1</v>
      </c>
      <c r="C81" s="53">
        <f t="shared" si="56"/>
        <v>0</v>
      </c>
      <c r="D81" s="55"/>
      <c r="E81" s="55">
        <v>1</v>
      </c>
      <c r="F81" s="56"/>
      <c r="G81" s="54"/>
      <c r="H81" s="54"/>
      <c r="I81" s="56"/>
      <c r="J81" s="54"/>
      <c r="K81" s="56"/>
      <c r="L81" s="56"/>
      <c r="M81" s="56"/>
      <c r="N81" s="58"/>
      <c r="O81" s="52" t="s">
        <v>359</v>
      </c>
      <c r="P81" s="15" t="s">
        <v>1271</v>
      </c>
      <c r="Q81" s="15">
        <v>77</v>
      </c>
      <c r="R81" s="164"/>
      <c r="S81" s="20" t="s">
        <v>1272</v>
      </c>
      <c r="T81" s="21">
        <v>1990</v>
      </c>
      <c r="U81" s="28" t="s">
        <v>1273</v>
      </c>
      <c r="V81" s="21">
        <v>2017</v>
      </c>
      <c r="W81" s="25"/>
      <c r="X81" s="21"/>
      <c r="Y81" s="28"/>
      <c r="Z81" s="118">
        <f t="shared" si="57"/>
        <v>0</v>
      </c>
      <c r="AA81" s="25" t="s">
        <v>916</v>
      </c>
      <c r="AB81" s="21" t="s">
        <v>121</v>
      </c>
      <c r="AC81" s="21"/>
      <c r="AE81" s="90" t="s">
        <v>375</v>
      </c>
      <c r="AF81" s="82"/>
      <c r="CP81" s="192" t="str">
        <f t="shared" si="58"/>
        <v>Schilliger Raphaela</v>
      </c>
      <c r="CR81" s="19">
        <f t="shared" si="59"/>
        <v>0</v>
      </c>
      <c r="CS81" s="19" t="str">
        <f t="shared" si="60"/>
        <v>D</v>
      </c>
      <c r="CT81" s="222">
        <v>4325</v>
      </c>
      <c r="CU81" s="125">
        <v>771</v>
      </c>
      <c r="CV81" s="33">
        <f t="shared" si="42"/>
        <v>7</v>
      </c>
      <c r="CW81" s="83" t="str">
        <f t="shared" si="43"/>
        <v>Projektingenieur 1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61"/>
        <v>4325</v>
      </c>
      <c r="DP81" s="153">
        <v>2</v>
      </c>
      <c r="DQ81" s="19">
        <v>3</v>
      </c>
      <c r="DR81" s="185" t="s">
        <v>951</v>
      </c>
    </row>
    <row r="82" spans="1:122" s="19" customFormat="1" x14ac:dyDescent="0.2">
      <c r="A82" s="53">
        <v>0</v>
      </c>
      <c r="B82" s="53"/>
      <c r="C82" s="53">
        <f t="shared" si="56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1125</v>
      </c>
      <c r="Q82" s="15">
        <v>78</v>
      </c>
      <c r="R82" s="246" t="s">
        <v>928</v>
      </c>
      <c r="S82" s="20" t="s">
        <v>1126</v>
      </c>
      <c r="T82" s="21">
        <v>1954</v>
      </c>
      <c r="U82" s="28" t="s">
        <v>126</v>
      </c>
      <c r="V82" s="21">
        <v>1973</v>
      </c>
      <c r="W82" s="25" t="s">
        <v>1127</v>
      </c>
      <c r="X82" s="21">
        <v>1979</v>
      </c>
      <c r="Y82" s="28"/>
      <c r="Z82" s="21">
        <f t="shared" si="57"/>
        <v>44</v>
      </c>
      <c r="AA82" s="25" t="s">
        <v>110</v>
      </c>
      <c r="AB82" s="21" t="s">
        <v>105</v>
      </c>
      <c r="AC82" s="21"/>
      <c r="AE82" s="90" t="s">
        <v>376</v>
      </c>
      <c r="AF82" s="82"/>
      <c r="CP82" s="19" t="str">
        <f t="shared" si="58"/>
        <v>Reber Erich</v>
      </c>
      <c r="CR82" s="19">
        <f t="shared" si="59"/>
        <v>44</v>
      </c>
      <c r="CS82" s="19" t="str">
        <f t="shared" si="60"/>
        <v>C</v>
      </c>
      <c r="CT82" s="154">
        <v>3211</v>
      </c>
      <c r="CU82" s="125">
        <v>772</v>
      </c>
      <c r="CV82" s="33">
        <f t="shared" si="42"/>
        <v>8</v>
      </c>
      <c r="CW82" s="83" t="str">
        <f t="shared" si="43"/>
        <v>Projektingenieur 2</v>
      </c>
      <c r="CX82" s="125"/>
      <c r="CY82" s="33"/>
      <c r="CZ82" s="83"/>
      <c r="DA82" s="125"/>
      <c r="DB82" s="33"/>
      <c r="DC82" s="83"/>
      <c r="DD82" s="125"/>
      <c r="DE82" s="33"/>
      <c r="DF82" s="83"/>
      <c r="DG82" s="20"/>
      <c r="DH82" s="125"/>
      <c r="DI82" s="33"/>
      <c r="DJ82" s="83"/>
      <c r="DO82" s="19">
        <f t="shared" si="61"/>
        <v>3211</v>
      </c>
      <c r="DP82" s="153">
        <v>6</v>
      </c>
      <c r="DQ82" s="19">
        <v>0</v>
      </c>
      <c r="DR82" s="185" t="s">
        <v>968</v>
      </c>
    </row>
    <row r="83" spans="1:122" s="19" customFormat="1" x14ac:dyDescent="0.2">
      <c r="A83" s="53">
        <v>0</v>
      </c>
      <c r="B83" s="53"/>
      <c r="C83" s="53">
        <f t="shared" si="56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361</v>
      </c>
      <c r="P83" s="15" t="s">
        <v>476</v>
      </c>
      <c r="Q83" s="15">
        <v>79</v>
      </c>
      <c r="R83" s="164"/>
      <c r="S83" s="29" t="s">
        <v>127</v>
      </c>
      <c r="T83" s="21">
        <v>1956</v>
      </c>
      <c r="U83" s="28" t="s">
        <v>126</v>
      </c>
      <c r="V83" s="21">
        <v>1976</v>
      </c>
      <c r="W83" s="25"/>
      <c r="X83" s="21"/>
      <c r="Y83" s="28" t="s">
        <v>242</v>
      </c>
      <c r="Z83" s="21">
        <f>$AD$3-V83</f>
        <v>41</v>
      </c>
      <c r="AA83" s="25" t="s">
        <v>686</v>
      </c>
      <c r="AB83" s="21" t="s">
        <v>105</v>
      </c>
      <c r="AC83" s="21"/>
      <c r="AE83" s="90" t="s">
        <v>423</v>
      </c>
      <c r="AF83" s="82"/>
      <c r="CP83" s="19" t="str">
        <f t="shared" si="58"/>
        <v>Aebi Roger</v>
      </c>
      <c r="CR83" s="19">
        <f t="shared" si="59"/>
        <v>41</v>
      </c>
      <c r="CS83" s="19" t="str">
        <f t="shared" si="60"/>
        <v>C</v>
      </c>
      <c r="CT83" s="154">
        <v>6622</v>
      </c>
      <c r="CU83" s="125">
        <v>772</v>
      </c>
      <c r="CV83" s="33">
        <f t="shared" si="42"/>
        <v>8</v>
      </c>
      <c r="CW83" s="83" t="str">
        <f t="shared" si="43"/>
        <v>Projektingenieur 2</v>
      </c>
      <c r="CX83" s="125">
        <v>772</v>
      </c>
      <c r="CY83" s="33">
        <f t="shared" si="54"/>
        <v>8</v>
      </c>
      <c r="CZ83" s="83" t="str">
        <f t="shared" si="55"/>
        <v>Projektingenieur 2</v>
      </c>
      <c r="DA83" s="125">
        <v>772</v>
      </c>
      <c r="DB83" s="33">
        <f t="shared" ref="DB83:DB108" si="68">VLOOKUP($DA83,Funktionsbezeichnungen,3,0)</f>
        <v>8</v>
      </c>
      <c r="DC83" s="83" t="str">
        <f t="shared" ref="DC83:DC108" si="69">VLOOKUP($DA83,Funktionsbezeichnungen,2,0)</f>
        <v>Projektingenieur 2</v>
      </c>
      <c r="DD83" s="125">
        <v>772</v>
      </c>
      <c r="DE83" s="33">
        <f t="shared" ref="DE83:DE113" si="70">VLOOKUP($DD83,Funktionsbezeichnungen,3,0)</f>
        <v>8</v>
      </c>
      <c r="DF83" s="83" t="str">
        <f t="shared" ref="DF83:DF113" si="71">VLOOKUP($DD83,Funktionsbezeichnungen,2,0)</f>
        <v>Projektingenieur 2</v>
      </c>
      <c r="DG83" s="20"/>
      <c r="DH83" s="33">
        <v>772</v>
      </c>
      <c r="DI83" s="33">
        <f t="shared" ref="DI83:DI108" si="72">VLOOKUP($DH83,Funktionsbezeichnungen,3,0)</f>
        <v>8</v>
      </c>
      <c r="DJ83" s="83" t="str">
        <f t="shared" ref="DJ83:DJ108" si="73">VLOOKUP($DH83,Funktionsbezeichnungen,2,0)</f>
        <v>Projektingenieur 2</v>
      </c>
      <c r="DO83" s="19">
        <f t="shared" si="61"/>
        <v>6622</v>
      </c>
      <c r="DP83" s="153">
        <v>6</v>
      </c>
      <c r="DQ83" s="19">
        <v>0</v>
      </c>
      <c r="DR83" s="185" t="s">
        <v>969</v>
      </c>
    </row>
    <row r="84" spans="1:122" s="19" customFormat="1" x14ac:dyDescent="0.2">
      <c r="A84" s="53">
        <v>0</v>
      </c>
      <c r="B84" s="53"/>
      <c r="C84" s="53">
        <f t="shared" si="56"/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486</v>
      </c>
      <c r="Q84" s="15">
        <v>80</v>
      </c>
      <c r="R84" s="16"/>
      <c r="S84" s="20" t="s">
        <v>138</v>
      </c>
      <c r="T84" s="21">
        <v>1964</v>
      </c>
      <c r="U84" s="28" t="s">
        <v>126</v>
      </c>
      <c r="V84" s="21">
        <v>1985</v>
      </c>
      <c r="W84" s="25"/>
      <c r="X84" s="21"/>
      <c r="Y84" s="28" t="s">
        <v>203</v>
      </c>
      <c r="Z84" s="21">
        <f t="shared" si="57"/>
        <v>32</v>
      </c>
      <c r="AA84" s="25" t="s">
        <v>110</v>
      </c>
      <c r="AB84" s="21" t="s">
        <v>105</v>
      </c>
      <c r="AC84" s="21"/>
      <c r="AE84" s="90" t="s">
        <v>376</v>
      </c>
      <c r="AF84" s="82"/>
      <c r="CP84" s="19" t="str">
        <f t="shared" si="58"/>
        <v>Oehen Beat</v>
      </c>
      <c r="CR84" s="19">
        <f t="shared" si="59"/>
        <v>32</v>
      </c>
      <c r="CS84" s="19" t="str">
        <f t="shared" si="60"/>
        <v>C</v>
      </c>
      <c r="CT84" s="154">
        <v>7622</v>
      </c>
      <c r="CU84" s="125">
        <v>772</v>
      </c>
      <c r="CV84" s="33">
        <f t="shared" ref="CV84:CV115" si="74">VLOOKUP($CU84,Funktionsbezeichnungen,3,0)</f>
        <v>8</v>
      </c>
      <c r="CW84" s="83" t="str">
        <f t="shared" ref="CW84:CW115" si="75">VLOOKUP($CU84,Funktionsbezeichnungen,2,0)</f>
        <v>Projektingenieur 2</v>
      </c>
      <c r="CX84" s="125">
        <v>772</v>
      </c>
      <c r="CY84" s="33">
        <f t="shared" si="54"/>
        <v>8</v>
      </c>
      <c r="CZ84" s="83" t="str">
        <f t="shared" si="55"/>
        <v>Projektingenieur 2</v>
      </c>
      <c r="DA84" s="125">
        <v>772</v>
      </c>
      <c r="DB84" s="33">
        <f t="shared" si="68"/>
        <v>8</v>
      </c>
      <c r="DC84" s="83" t="str">
        <f t="shared" si="69"/>
        <v>Projektingenieur 2</v>
      </c>
      <c r="DD84" s="125">
        <v>772</v>
      </c>
      <c r="DE84" s="33">
        <f t="shared" si="70"/>
        <v>8</v>
      </c>
      <c r="DF84" s="83" t="str">
        <f t="shared" si="71"/>
        <v>Projektingenieur 2</v>
      </c>
      <c r="DG84" s="20"/>
      <c r="DH84" s="125">
        <v>772</v>
      </c>
      <c r="DI84" s="33">
        <f t="shared" si="72"/>
        <v>8</v>
      </c>
      <c r="DJ84" s="83" t="str">
        <f t="shared" si="73"/>
        <v>Projektingenieur 2</v>
      </c>
      <c r="DO84" s="19">
        <f t="shared" si="61"/>
        <v>7622</v>
      </c>
      <c r="DP84" s="153">
        <v>6</v>
      </c>
      <c r="DQ84" s="19">
        <v>0</v>
      </c>
      <c r="DR84" s="185" t="s">
        <v>968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361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16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58"/>
        <v>Thalmann Patric</v>
      </c>
      <c r="CR85" s="19">
        <f t="shared" si="59"/>
        <v>16</v>
      </c>
      <c r="CS85" s="19" t="str">
        <f t="shared" si="60"/>
        <v>C</v>
      </c>
      <c r="CT85" s="154">
        <v>9658</v>
      </c>
      <c r="CU85" s="125">
        <v>772</v>
      </c>
      <c r="CV85" s="33">
        <f t="shared" si="74"/>
        <v>8</v>
      </c>
      <c r="CW85" s="83" t="str">
        <f t="shared" si="75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61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358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8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58"/>
        <v>Hagmann Andreas</v>
      </c>
      <c r="CR86" s="226">
        <f t="shared" si="59"/>
        <v>8</v>
      </c>
      <c r="CS86" s="226" t="str">
        <f t="shared" si="60"/>
        <v>C</v>
      </c>
      <c r="CT86" s="257">
        <v>3216</v>
      </c>
      <c r="CU86" s="250">
        <v>772</v>
      </c>
      <c r="CV86" s="251">
        <f t="shared" si="74"/>
        <v>8</v>
      </c>
      <c r="CW86" s="252" t="str">
        <f t="shared" si="75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61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56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358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57"/>
        <v>43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58"/>
        <v>Imesch Robert</v>
      </c>
      <c r="CR87" s="19">
        <f t="shared" si="59"/>
        <v>43</v>
      </c>
      <c r="CS87" s="19" t="str">
        <f t="shared" si="60"/>
        <v xml:space="preserve"> D/C 2)</v>
      </c>
      <c r="CT87" s="154">
        <v>4249</v>
      </c>
      <c r="CU87" s="125">
        <v>772</v>
      </c>
      <c r="CV87" s="33">
        <f t="shared" si="74"/>
        <v>8</v>
      </c>
      <c r="CW87" s="83" t="str">
        <f t="shared" si="75"/>
        <v>Projektingenieur 2</v>
      </c>
      <c r="CX87" s="125">
        <v>772</v>
      </c>
      <c r="CY87" s="33">
        <f t="shared" si="54"/>
        <v>8</v>
      </c>
      <c r="CZ87" s="83" t="str">
        <f t="shared" si="55"/>
        <v>Projektingenieur 2</v>
      </c>
      <c r="DA87" s="125">
        <v>772</v>
      </c>
      <c r="DB87" s="33">
        <f t="shared" si="68"/>
        <v>8</v>
      </c>
      <c r="DC87" s="83" t="str">
        <f t="shared" si="69"/>
        <v>Projektingenieur 2</v>
      </c>
      <c r="DD87" s="125">
        <v>772</v>
      </c>
      <c r="DE87" s="33">
        <f t="shared" si="70"/>
        <v>8</v>
      </c>
      <c r="DF87" s="83" t="str">
        <f t="shared" si="71"/>
        <v>Projektingenieur 2</v>
      </c>
      <c r="DG87" s="20"/>
      <c r="DH87" s="33">
        <v>772</v>
      </c>
      <c r="DI87" s="33">
        <f t="shared" si="72"/>
        <v>8</v>
      </c>
      <c r="DJ87" s="83" t="str">
        <f t="shared" si="73"/>
        <v>Projektingenieur 2</v>
      </c>
      <c r="DO87" s="19">
        <f t="shared" si="61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56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57"/>
        <v>42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58"/>
        <v>Flückiger Hans Peter</v>
      </c>
      <c r="CR88" s="19">
        <f t="shared" si="59"/>
        <v>42</v>
      </c>
      <c r="CS88" s="19" t="str">
        <f t="shared" si="60"/>
        <v xml:space="preserve"> D/C 2)</v>
      </c>
      <c r="CT88" s="154">
        <v>4250</v>
      </c>
      <c r="CU88" s="125">
        <v>772</v>
      </c>
      <c r="CV88" s="33">
        <f t="shared" si="74"/>
        <v>8</v>
      </c>
      <c r="CW88" s="83" t="str">
        <f t="shared" si="75"/>
        <v>Projektingenieur 2</v>
      </c>
      <c r="CX88" s="125">
        <v>772</v>
      </c>
      <c r="CY88" s="33">
        <f t="shared" si="54"/>
        <v>8</v>
      </c>
      <c r="CZ88" s="83" t="str">
        <f t="shared" si="55"/>
        <v>Projektingenieur 2</v>
      </c>
      <c r="DA88" s="125">
        <v>772</v>
      </c>
      <c r="DB88" s="33">
        <f t="shared" si="68"/>
        <v>8</v>
      </c>
      <c r="DC88" s="83" t="str">
        <f t="shared" si="69"/>
        <v>Projektingenieur 2</v>
      </c>
      <c r="DD88" s="125">
        <v>772</v>
      </c>
      <c r="DE88" s="33">
        <f t="shared" si="70"/>
        <v>8</v>
      </c>
      <c r="DF88" s="83" t="str">
        <f t="shared" si="71"/>
        <v>Projektingenieur 2</v>
      </c>
      <c r="DG88" s="20"/>
      <c r="DH88" s="33">
        <v>772</v>
      </c>
      <c r="DI88" s="33">
        <f t="shared" si="72"/>
        <v>8</v>
      </c>
      <c r="DJ88" s="83" t="str">
        <f t="shared" si="73"/>
        <v>Projektingenieur 2</v>
      </c>
      <c r="DO88" s="19">
        <f t="shared" si="61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20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11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58"/>
        <v>Zeltner Viktor</v>
      </c>
      <c r="CR89" s="19">
        <f t="shared" si="59"/>
        <v>11</v>
      </c>
      <c r="CS89" s="19" t="str">
        <f t="shared" si="60"/>
        <v>D</v>
      </c>
      <c r="CT89" s="154">
        <v>6765</v>
      </c>
      <c r="CU89" s="125">
        <v>771</v>
      </c>
      <c r="CV89" s="33">
        <f t="shared" si="74"/>
        <v>7</v>
      </c>
      <c r="CW89" s="83" t="str">
        <f t="shared" si="75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61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56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57"/>
        <v>44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58"/>
        <v>Allemann  Bertrand</v>
      </c>
      <c r="CR90" s="19">
        <f t="shared" si="59"/>
        <v>44</v>
      </c>
      <c r="CS90" s="19" t="str">
        <f t="shared" si="60"/>
        <v>D</v>
      </c>
      <c r="CT90" s="154">
        <v>5631</v>
      </c>
      <c r="CU90" s="125">
        <v>741</v>
      </c>
      <c r="CV90" s="33">
        <f t="shared" si="74"/>
        <v>7</v>
      </c>
      <c r="CW90" s="83" t="str">
        <f t="shared" si="75"/>
        <v>Konstrukteur 4 / Fachplaner 4 / Gruppenchef 2</v>
      </c>
      <c r="CX90" s="125">
        <v>741</v>
      </c>
      <c r="CY90" s="33">
        <f t="shared" si="54"/>
        <v>7</v>
      </c>
      <c r="CZ90" s="83" t="str">
        <f t="shared" si="55"/>
        <v>Konstrukteur 4 / Fachplaner 4 / Gruppenchef 2</v>
      </c>
      <c r="DA90" s="125">
        <v>741</v>
      </c>
      <c r="DB90" s="33">
        <f t="shared" si="68"/>
        <v>7</v>
      </c>
      <c r="DC90" s="83" t="str">
        <f t="shared" si="69"/>
        <v>Konstrukteur 4 / Fachplaner 4 / Gruppenchef 2</v>
      </c>
      <c r="DD90" s="125">
        <v>741</v>
      </c>
      <c r="DE90" s="33">
        <f t="shared" si="70"/>
        <v>7</v>
      </c>
      <c r="DF90" s="83" t="str">
        <f t="shared" si="71"/>
        <v>Konstrukteur 4 / Fachplaner 4 / Gruppenchef 2</v>
      </c>
      <c r="DG90" s="20"/>
      <c r="DH90" s="33">
        <v>742</v>
      </c>
      <c r="DI90" s="33">
        <f t="shared" si="72"/>
        <v>8</v>
      </c>
      <c r="DJ90" s="83" t="str">
        <f t="shared" si="73"/>
        <v>Konstrukteur 5  / Fachplaner 5 / Gruppenchef 3</v>
      </c>
      <c r="DO90" s="19">
        <f t="shared" si="61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44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44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56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57"/>
        <v>40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8"/>
        <v>Lenherr Paul</v>
      </c>
      <c r="CR92" s="19">
        <f t="shared" si="59"/>
        <v>40</v>
      </c>
      <c r="CS92" s="19" t="str">
        <f t="shared" si="60"/>
        <v>D</v>
      </c>
      <c r="CT92" s="154">
        <v>6628</v>
      </c>
      <c r="CU92" s="125">
        <v>741</v>
      </c>
      <c r="CV92" s="33">
        <f t="shared" si="74"/>
        <v>7</v>
      </c>
      <c r="CW92" s="83" t="str">
        <f t="shared" si="75"/>
        <v>Konstrukteur 4 / Fachplaner 4 / Gruppenchef 2</v>
      </c>
      <c r="CX92" s="125">
        <v>741</v>
      </c>
      <c r="CY92" s="33">
        <f t="shared" si="54"/>
        <v>7</v>
      </c>
      <c r="CZ92" s="83" t="str">
        <f t="shared" si="55"/>
        <v>Konstrukteur 4 / Fachplaner 4 / Gruppenchef 2</v>
      </c>
      <c r="DA92" s="125">
        <v>741</v>
      </c>
      <c r="DB92" s="33">
        <f t="shared" si="68"/>
        <v>7</v>
      </c>
      <c r="DC92" s="83" t="str">
        <f t="shared" si="69"/>
        <v>Konstrukteur 4 / Fachplaner 4 / Gruppenchef 2</v>
      </c>
      <c r="DD92" s="125">
        <v>741</v>
      </c>
      <c r="DE92" s="33">
        <f t="shared" si="70"/>
        <v>7</v>
      </c>
      <c r="DF92" s="83" t="str">
        <f t="shared" si="71"/>
        <v>Konstrukteur 4 / Fachplaner 4 / Gruppenchef 2</v>
      </c>
      <c r="DG92" s="20"/>
      <c r="DH92" s="33">
        <v>742</v>
      </c>
      <c r="DI92" s="33">
        <f t="shared" si="72"/>
        <v>8</v>
      </c>
      <c r="DJ92" s="83" t="str">
        <f t="shared" si="73"/>
        <v>Konstrukteur 5  / Fachplaner 5 / Gruppenchef 3</v>
      </c>
      <c r="DO92" s="19">
        <f t="shared" si="61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56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57"/>
        <v>39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58"/>
        <v>von Schallen Urs</v>
      </c>
      <c r="CR93" s="19">
        <f t="shared" si="59"/>
        <v>39</v>
      </c>
      <c r="CS93" s="19" t="str">
        <f t="shared" si="60"/>
        <v>D</v>
      </c>
      <c r="CT93" s="154">
        <v>6659</v>
      </c>
      <c r="CU93" s="125">
        <v>742</v>
      </c>
      <c r="CV93" s="33">
        <f t="shared" si="74"/>
        <v>8</v>
      </c>
      <c r="CW93" s="83" t="str">
        <f t="shared" si="75"/>
        <v>Konstrukteur 5  / Fachplaner 5 / Gruppenchef 3</v>
      </c>
      <c r="CX93" s="125">
        <v>742</v>
      </c>
      <c r="CY93" s="33">
        <f t="shared" si="54"/>
        <v>8</v>
      </c>
      <c r="CZ93" s="83" t="str">
        <f t="shared" si="55"/>
        <v>Konstrukteur 5  / Fachplaner 5 / Gruppenchef 3</v>
      </c>
      <c r="DA93" s="125">
        <v>742</v>
      </c>
      <c r="DB93" s="33">
        <f t="shared" si="68"/>
        <v>8</v>
      </c>
      <c r="DC93" s="83" t="str">
        <f t="shared" si="69"/>
        <v>Konstrukteur 5  / Fachplaner 5 / Gruppenchef 3</v>
      </c>
      <c r="DD93" s="125">
        <v>742</v>
      </c>
      <c r="DE93" s="33">
        <f t="shared" si="70"/>
        <v>8</v>
      </c>
      <c r="DF93" s="83" t="str">
        <f t="shared" si="71"/>
        <v>Konstrukteur 5  / Fachplaner 5 / Gruppenchef 3</v>
      </c>
      <c r="DG93" s="20"/>
      <c r="DH93" s="33">
        <v>742</v>
      </c>
      <c r="DI93" s="33">
        <f t="shared" si="72"/>
        <v>8</v>
      </c>
      <c r="DJ93" s="83" t="str">
        <f t="shared" si="73"/>
        <v>Konstrukteur 5  / Fachplaner 5 / Gruppenchef 3</v>
      </c>
      <c r="DO93" s="19">
        <f t="shared" si="61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56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57"/>
        <v>37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58"/>
        <v>Schneider Martin</v>
      </c>
      <c r="CR94" s="19">
        <f t="shared" si="59"/>
        <v>37</v>
      </c>
      <c r="CS94" s="19" t="str">
        <f t="shared" si="60"/>
        <v>D</v>
      </c>
      <c r="CT94" s="154">
        <v>4354</v>
      </c>
      <c r="CU94" s="125">
        <v>741</v>
      </c>
      <c r="CV94" s="33">
        <f t="shared" si="74"/>
        <v>7</v>
      </c>
      <c r="CW94" s="83" t="str">
        <f t="shared" si="75"/>
        <v>Konstrukteur 4 / Fachplaner 4 / Gruppenchef 2</v>
      </c>
      <c r="CX94" s="125">
        <v>741</v>
      </c>
      <c r="CY94" s="33">
        <f t="shared" si="54"/>
        <v>7</v>
      </c>
      <c r="CZ94" s="83" t="str">
        <f t="shared" si="55"/>
        <v>Konstrukteur 4 / Fachplaner 4 / Gruppenchef 2</v>
      </c>
      <c r="DA94" s="125">
        <v>741</v>
      </c>
      <c r="DB94" s="33">
        <f t="shared" si="68"/>
        <v>7</v>
      </c>
      <c r="DC94" s="83" t="str">
        <f t="shared" si="69"/>
        <v>Konstrukteur 4 / Fachplaner 4 / Gruppenchef 2</v>
      </c>
      <c r="DD94" s="125">
        <v>741</v>
      </c>
      <c r="DE94" s="33">
        <f t="shared" si="70"/>
        <v>7</v>
      </c>
      <c r="DF94" s="83" t="str">
        <f t="shared" si="71"/>
        <v>Konstrukteur 4 / Fachplaner 4 / Gruppenchef 2</v>
      </c>
      <c r="DG94" s="20"/>
      <c r="DH94" s="33">
        <v>742</v>
      </c>
      <c r="DI94" s="33">
        <f t="shared" si="72"/>
        <v>8</v>
      </c>
      <c r="DJ94" s="83" t="str">
        <f t="shared" si="73"/>
        <v>Konstrukteur 5  / Fachplaner 5 / Gruppenchef 3</v>
      </c>
      <c r="DO94" s="19">
        <f t="shared" si="61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56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57"/>
        <v>36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58"/>
        <v>Ortlieb Hans-Rudi</v>
      </c>
      <c r="CR95" s="19">
        <f t="shared" si="59"/>
        <v>36</v>
      </c>
      <c r="CS95" s="19" t="str">
        <f t="shared" si="60"/>
        <v>D</v>
      </c>
      <c r="CT95" s="154">
        <v>5630</v>
      </c>
      <c r="CU95" s="125">
        <v>771</v>
      </c>
      <c r="CV95" s="33">
        <f t="shared" si="74"/>
        <v>7</v>
      </c>
      <c r="CW95" s="83" t="str">
        <f t="shared" si="75"/>
        <v>Projektingenieur 1</v>
      </c>
      <c r="CX95" s="125">
        <v>771</v>
      </c>
      <c r="CY95" s="33">
        <f t="shared" si="54"/>
        <v>7</v>
      </c>
      <c r="CZ95" s="83" t="str">
        <f t="shared" si="55"/>
        <v>Projektingenieur 1</v>
      </c>
      <c r="DA95" s="125">
        <v>771</v>
      </c>
      <c r="DB95" s="33">
        <f t="shared" si="68"/>
        <v>7</v>
      </c>
      <c r="DC95" s="83" t="str">
        <f t="shared" si="69"/>
        <v>Projektingenieur 1</v>
      </c>
      <c r="DD95" s="125">
        <v>741</v>
      </c>
      <c r="DE95" s="33">
        <f t="shared" si="70"/>
        <v>7</v>
      </c>
      <c r="DF95" s="83" t="str">
        <f t="shared" si="71"/>
        <v>Konstrukteur 4 / Fachplaner 4 / Gruppenchef 2</v>
      </c>
      <c r="DG95" s="20"/>
      <c r="DH95" s="33">
        <v>742</v>
      </c>
      <c r="DI95" s="33">
        <f t="shared" si="72"/>
        <v>8</v>
      </c>
      <c r="DJ95" s="83" t="str">
        <f t="shared" si="73"/>
        <v>Konstrukteur 5  / Fachplaner 5 / Gruppenchef 3</v>
      </c>
      <c r="DO95" s="19">
        <f t="shared" si="61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ref="C96" si="76">IF(Z96&gt;=10,1,0)</f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360</v>
      </c>
      <c r="P96" s="15" t="s">
        <v>1274</v>
      </c>
      <c r="Q96" s="15">
        <v>92</v>
      </c>
      <c r="R96" s="16"/>
      <c r="S96" s="20" t="s">
        <v>1275</v>
      </c>
      <c r="T96" s="21">
        <v>1960</v>
      </c>
      <c r="U96" s="28" t="s">
        <v>1276</v>
      </c>
      <c r="V96" s="21">
        <v>2001</v>
      </c>
      <c r="W96" s="25"/>
      <c r="X96" s="21"/>
      <c r="Y96" s="28"/>
      <c r="Z96" s="21">
        <f t="shared" ref="Z96" si="77">$AD$3-V96</f>
        <v>16</v>
      </c>
      <c r="AA96" s="25" t="s">
        <v>139</v>
      </c>
      <c r="AB96" s="21" t="s">
        <v>121</v>
      </c>
      <c r="AC96" s="21"/>
      <c r="AE96" s="90" t="s">
        <v>377</v>
      </c>
      <c r="AF96" s="82"/>
      <c r="CP96" s="192" t="str">
        <f t="shared" ref="CP96" si="78">+S96</f>
        <v>Widrig Daniel</v>
      </c>
      <c r="CQ96" s="192"/>
      <c r="CR96" s="192">
        <f t="shared" ref="CR96" si="79">+Z96</f>
        <v>16</v>
      </c>
      <c r="CS96" s="192" t="str">
        <f t="shared" ref="CS96" si="80">+AB96</f>
        <v>D</v>
      </c>
      <c r="CT96" s="222">
        <v>7711</v>
      </c>
      <c r="CU96" s="125">
        <v>741</v>
      </c>
      <c r="CV96" s="33">
        <f>VLOOKUP($CU96,Funktionsbezeichnungen,3,0)</f>
        <v>7</v>
      </c>
      <c r="CW96" s="83" t="str">
        <f>VLOOKUP($CU96,Funktionsbezeichnungen,2,0)</f>
        <v>Konstrukteur 4 / Fachplaner 4 / Gruppenchef 2</v>
      </c>
      <c r="CX96" s="125">
        <v>741</v>
      </c>
      <c r="CY96" s="33">
        <f>VLOOKUP($CX96,Funktionsbezeichnungen,3,0)</f>
        <v>7</v>
      </c>
      <c r="CZ96" s="83" t="str">
        <f>VLOOKUP($CX96,Funktionsbezeichnungen,2,0)</f>
        <v>Konstrukteur 4 / Fachplaner 4 / Gruppenchef 2</v>
      </c>
      <c r="DA96" s="125">
        <v>741</v>
      </c>
      <c r="DB96" s="33">
        <f>VLOOKUP($DA96,Funktionsbezeichnungen,3,0)</f>
        <v>7</v>
      </c>
      <c r="DC96" s="83" t="str">
        <f>VLOOKUP($DA96,Funktionsbezeichnungen,2,0)</f>
        <v>Konstrukteur 4 / Fachplaner 4 / Gruppenchef 2</v>
      </c>
      <c r="DD96" s="125">
        <v>741</v>
      </c>
      <c r="DE96" s="33">
        <f>VLOOKUP($DD96,Funktionsbezeichnungen,3,0)</f>
        <v>7</v>
      </c>
      <c r="DF96" s="83" t="str">
        <f>VLOOKUP($DD96,Funktionsbezeichnungen,2,0)</f>
        <v>Konstrukteur 4 / Fachplaner 4 / Gruppenchef 2</v>
      </c>
      <c r="DG96" s="20"/>
      <c r="DH96" s="33">
        <v>742</v>
      </c>
      <c r="DI96" s="33">
        <f>VLOOKUP($DH96,Funktionsbezeichnungen,3,0)</f>
        <v>8</v>
      </c>
      <c r="DJ96" s="83" t="str">
        <f>VLOOKUP($DH96,Funktionsbezeichnungen,2,0)</f>
        <v>Konstrukteur 5  / Fachplaner 5 / Gruppenchef 3</v>
      </c>
      <c r="DO96" s="19">
        <f t="shared" ref="DO96" si="81">+CT96</f>
        <v>7711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56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360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57"/>
        <v>29</v>
      </c>
      <c r="AA97" s="25" t="s">
        <v>129</v>
      </c>
      <c r="AB97" s="21" t="s">
        <v>121</v>
      </c>
      <c r="AC97" s="21"/>
      <c r="AE97" s="90" t="s">
        <v>377</v>
      </c>
      <c r="AF97" s="82"/>
      <c r="CP97" s="19" t="str">
        <f t="shared" si="58"/>
        <v>Bucher Oliver</v>
      </c>
      <c r="CR97" s="19">
        <f t="shared" si="59"/>
        <v>29</v>
      </c>
      <c r="CS97" s="19" t="str">
        <f t="shared" si="60"/>
        <v>D</v>
      </c>
      <c r="CT97" s="154">
        <v>7641</v>
      </c>
      <c r="CU97" s="125">
        <v>741</v>
      </c>
      <c r="CV97" s="33">
        <f t="shared" si="74"/>
        <v>7</v>
      </c>
      <c r="CW97" s="83" t="str">
        <f t="shared" si="75"/>
        <v>Konstrukteur 4 / Fachplaner 4 / Gruppenchef 2</v>
      </c>
      <c r="CX97" s="125">
        <v>741</v>
      </c>
      <c r="CY97" s="33">
        <f t="shared" si="54"/>
        <v>7</v>
      </c>
      <c r="CZ97" s="83" t="str">
        <f t="shared" si="55"/>
        <v>Konstrukteur 4 / Fachplaner 4 / Gruppenchef 2</v>
      </c>
      <c r="DA97" s="125">
        <v>741</v>
      </c>
      <c r="DB97" s="33">
        <f t="shared" si="68"/>
        <v>7</v>
      </c>
      <c r="DC97" s="83" t="str">
        <f t="shared" si="69"/>
        <v>Konstrukteur 4 / Fachplaner 4 / Gruppenchef 2</v>
      </c>
      <c r="DD97" s="125">
        <v>741</v>
      </c>
      <c r="DE97" s="33">
        <f t="shared" si="70"/>
        <v>7</v>
      </c>
      <c r="DF97" s="83" t="str">
        <f t="shared" si="71"/>
        <v>Konstrukteur 4 / Fachplaner 4 / Gruppenchef 2</v>
      </c>
      <c r="DG97" s="20"/>
      <c r="DH97" s="125">
        <v>742</v>
      </c>
      <c r="DI97" s="33">
        <f t="shared" si="72"/>
        <v>8</v>
      </c>
      <c r="DJ97" s="83" t="str">
        <f t="shared" si="73"/>
        <v>Konstrukteur 5  / Fachplaner 5 / Gruppenchef 3</v>
      </c>
      <c r="DO97" s="19">
        <f t="shared" si="61"/>
        <v>7641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56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57"/>
        <v>28</v>
      </c>
      <c r="AA98" s="25" t="s">
        <v>939</v>
      </c>
      <c r="AB98" s="21" t="s">
        <v>121</v>
      </c>
      <c r="AC98" s="21"/>
      <c r="AE98" s="90" t="s">
        <v>375</v>
      </c>
      <c r="AF98" s="82"/>
      <c r="CP98" s="19" t="str">
        <f t="shared" si="58"/>
        <v>Hagen Stefan</v>
      </c>
      <c r="CR98" s="19">
        <f t="shared" si="59"/>
        <v>28</v>
      </c>
      <c r="CS98" s="19" t="str">
        <f t="shared" si="60"/>
        <v>D</v>
      </c>
      <c r="CT98" s="154">
        <v>6741</v>
      </c>
      <c r="CU98" s="125">
        <v>741</v>
      </c>
      <c r="CV98" s="33">
        <f t="shared" si="74"/>
        <v>7</v>
      </c>
      <c r="CW98" s="83" t="str">
        <f t="shared" si="75"/>
        <v>Konstrukteur 4 / Fachplaner 4 / Gruppenchef 2</v>
      </c>
      <c r="CX98" s="125">
        <v>741</v>
      </c>
      <c r="CY98" s="33">
        <f t="shared" si="54"/>
        <v>7</v>
      </c>
      <c r="CZ98" s="83" t="str">
        <f t="shared" si="55"/>
        <v>Konstrukteur 4 / Fachplaner 4 / Gruppenchef 2</v>
      </c>
      <c r="DA98" s="125">
        <v>741</v>
      </c>
      <c r="DB98" s="33">
        <f t="shared" si="68"/>
        <v>7</v>
      </c>
      <c r="DC98" s="83" t="str">
        <f t="shared" si="69"/>
        <v>Konstrukteur 4 / Fachplaner 4 / Gruppenchef 2</v>
      </c>
      <c r="DD98" s="125">
        <v>741</v>
      </c>
      <c r="DE98" s="33">
        <f t="shared" si="70"/>
        <v>7</v>
      </c>
      <c r="DF98" s="83" t="str">
        <f t="shared" si="71"/>
        <v>Konstrukteur 4 / Fachplaner 4 / Gruppenchef 2</v>
      </c>
      <c r="DG98" s="20"/>
      <c r="DH98" s="125">
        <v>742</v>
      </c>
      <c r="DI98" s="33">
        <f t="shared" si="72"/>
        <v>8</v>
      </c>
      <c r="DJ98" s="83" t="str">
        <f t="shared" si="73"/>
        <v>Konstrukteur 5  / Fachplaner 5 / Gruppenchef 3</v>
      </c>
      <c r="DO98" s="19">
        <f t="shared" si="61"/>
        <v>6741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28</v>
      </c>
      <c r="AA99" s="25" t="s">
        <v>710</v>
      </c>
      <c r="AB99" s="21" t="s">
        <v>121</v>
      </c>
      <c r="AC99" s="21"/>
      <c r="AE99" s="187" t="s">
        <v>377</v>
      </c>
      <c r="AF99" s="82"/>
      <c r="CP99" s="19" t="str">
        <f>+S99</f>
        <v>Nicolosi Lucia</v>
      </c>
      <c r="CR99" s="19">
        <f>+Z99</f>
        <v>28</v>
      </c>
      <c r="CS99" s="19" t="str">
        <f>+AB99</f>
        <v>D</v>
      </c>
      <c r="CT99" s="154">
        <v>7637</v>
      </c>
      <c r="CU99" s="125">
        <v>741</v>
      </c>
      <c r="CV99" s="33">
        <f>VLOOKUP($CU99,Funktionsbezeichnungen,3,0)</f>
        <v>7</v>
      </c>
      <c r="CW99" s="83" t="str">
        <f>VLOOKUP($CU99,Funktionsbezeichnungen,2,0)</f>
        <v>Konstrukteur 4 / Fachplaner 4 / Gruppenchef 2</v>
      </c>
      <c r="CX99" s="125">
        <v>741</v>
      </c>
      <c r="CY99" s="33">
        <f>VLOOKUP($CX99,Funktionsbezeichnungen,3,0)</f>
        <v>7</v>
      </c>
      <c r="CZ99" s="83" t="str">
        <f>VLOOKUP($CX99,Funktionsbezeichnungen,2,0)</f>
        <v>Konstrukteur 4 / Fachplaner 4 / Gruppenchef 2</v>
      </c>
      <c r="DA99" s="125">
        <v>741</v>
      </c>
      <c r="DB99" s="33">
        <f>VLOOKUP($DA99,Funktionsbezeichnungen,3,0)</f>
        <v>7</v>
      </c>
      <c r="DC99" s="83" t="str">
        <f>VLOOKUP($DA99,Funktionsbezeichnungen,2,0)</f>
        <v>Konstrukteur 4 / Fachplaner 4 / Gruppenchef 2</v>
      </c>
      <c r="DD99" s="125">
        <v>741</v>
      </c>
      <c r="DE99" s="33">
        <f>VLOOKUP($DD99,Funktionsbezeichnungen,3,0)</f>
        <v>7</v>
      </c>
      <c r="DF99" s="83" t="str">
        <f>VLOOKUP($DD99,Funktionsbezeichnungen,2,0)</f>
        <v>Konstrukteur 4 / Fachplaner 4 / Gruppenchef 2</v>
      </c>
      <c r="DG99" s="20"/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4 / Fachplaner 4 / Gruppenchef 2</v>
      </c>
      <c r="DO99" s="19">
        <f>+CT99</f>
        <v>7637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6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57"/>
        <v>26</v>
      </c>
      <c r="AA100" s="25" t="s">
        <v>129</v>
      </c>
      <c r="AB100" s="21" t="s">
        <v>121</v>
      </c>
      <c r="AC100" s="21"/>
      <c r="AE100" s="90" t="s">
        <v>394</v>
      </c>
      <c r="AF100" s="82"/>
      <c r="CP100" s="19" t="str">
        <f t="shared" si="58"/>
        <v>Hardmeyer Christian</v>
      </c>
      <c r="CR100" s="19">
        <f t="shared" si="59"/>
        <v>26</v>
      </c>
      <c r="CS100" s="19" t="str">
        <f t="shared" si="60"/>
        <v>D</v>
      </c>
      <c r="CT100" s="154">
        <v>9618</v>
      </c>
      <c r="CU100" s="125">
        <v>741</v>
      </c>
      <c r="CV100" s="33">
        <f t="shared" si="74"/>
        <v>7</v>
      </c>
      <c r="CW100" s="83" t="str">
        <f t="shared" si="75"/>
        <v>Konstrukteur 4 / Fachplaner 4 / Gruppenchef 2</v>
      </c>
      <c r="CX100" s="125">
        <v>741</v>
      </c>
      <c r="CY100" s="33">
        <f t="shared" si="54"/>
        <v>7</v>
      </c>
      <c r="CZ100" s="83" t="str">
        <f t="shared" si="55"/>
        <v>Konstrukteur 4 / Fachplaner 4 / Gruppenchef 2</v>
      </c>
      <c r="DA100" s="125">
        <v>741</v>
      </c>
      <c r="DB100" s="33">
        <f t="shared" si="68"/>
        <v>7</v>
      </c>
      <c r="DC100" s="83" t="str">
        <f t="shared" si="69"/>
        <v>Konstrukteur 4 / Fachplaner 4 / Gruppenchef 2</v>
      </c>
      <c r="DD100" s="125">
        <v>741</v>
      </c>
      <c r="DE100" s="33">
        <f t="shared" si="70"/>
        <v>7</v>
      </c>
      <c r="DF100" s="83" t="str">
        <f t="shared" si="71"/>
        <v>Konstrukteur 4 / Fachplaner 4 / Gruppenchef 2</v>
      </c>
      <c r="DG100" s="20"/>
      <c r="DH100" s="125">
        <v>742</v>
      </c>
      <c r="DI100" s="33">
        <f t="shared" si="72"/>
        <v>8</v>
      </c>
      <c r="DJ100" s="83" t="str">
        <f t="shared" si="73"/>
        <v>Konstrukteur 5  / Fachplaner 5 / Gruppenchef 3</v>
      </c>
      <c r="DO100" s="19">
        <f t="shared" si="61"/>
        <v>9618</v>
      </c>
      <c r="DP100" s="153">
        <v>6</v>
      </c>
      <c r="DQ100" s="19">
        <v>0</v>
      </c>
      <c r="DR100" s="19" t="s">
        <v>965</v>
      </c>
    </row>
    <row r="101" spans="1:122" s="19" customFormat="1" x14ac:dyDescent="0.2">
      <c r="A101" s="53">
        <v>0</v>
      </c>
      <c r="B101" s="53"/>
      <c r="C101" s="53">
        <f t="shared" si="56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360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57"/>
        <v>25</v>
      </c>
      <c r="AA101" s="25" t="s">
        <v>129</v>
      </c>
      <c r="AB101" s="21" t="s">
        <v>121</v>
      </c>
      <c r="AC101" s="21"/>
      <c r="AE101" s="90" t="s">
        <v>421</v>
      </c>
      <c r="AF101" s="82"/>
      <c r="CP101" s="19" t="str">
        <f t="shared" si="58"/>
        <v>Wira Stephane</v>
      </c>
      <c r="CR101" s="19">
        <f t="shared" si="59"/>
        <v>25</v>
      </c>
      <c r="CS101" s="19" t="str">
        <f t="shared" si="60"/>
        <v>D</v>
      </c>
      <c r="CT101" s="154">
        <v>9623</v>
      </c>
      <c r="CU101" s="125">
        <v>742</v>
      </c>
      <c r="CV101" s="33">
        <f t="shared" si="74"/>
        <v>8</v>
      </c>
      <c r="CW101" s="83" t="str">
        <f t="shared" si="75"/>
        <v>Konstrukteur 5  / Fachplaner 5 / Gruppenchef 3</v>
      </c>
      <c r="CX101" s="125">
        <v>742</v>
      </c>
      <c r="CY101" s="33">
        <f t="shared" si="54"/>
        <v>8</v>
      </c>
      <c r="CZ101" s="83" t="str">
        <f t="shared" si="55"/>
        <v>Konstrukteur 5  / Fachplaner 5 / Gruppenchef 3</v>
      </c>
      <c r="DA101" s="125">
        <v>742</v>
      </c>
      <c r="DB101" s="33">
        <f t="shared" si="68"/>
        <v>8</v>
      </c>
      <c r="DC101" s="83" t="str">
        <f t="shared" si="69"/>
        <v>Konstrukteur 5  / Fachplaner 5 / Gruppenchef 3</v>
      </c>
      <c r="DD101" s="125">
        <v>742</v>
      </c>
      <c r="DE101" s="33">
        <f t="shared" si="70"/>
        <v>8</v>
      </c>
      <c r="DF101" s="83" t="str">
        <f t="shared" si="71"/>
        <v>Konstrukteur 5  / Fachplaner 5 / Gruppenchef 3</v>
      </c>
      <c r="DG101" s="20"/>
      <c r="DH101" s="125">
        <v>742</v>
      </c>
      <c r="DI101" s="33">
        <f t="shared" si="72"/>
        <v>8</v>
      </c>
      <c r="DJ101" s="83" t="str">
        <f t="shared" si="73"/>
        <v>Konstrukteur 5  / Fachplaner 5 / Gruppenchef 3</v>
      </c>
      <c r="DO101" s="19">
        <f t="shared" si="61"/>
        <v>9623</v>
      </c>
      <c r="DP101" s="153">
        <v>6</v>
      </c>
      <c r="DQ101" s="19">
        <v>0</v>
      </c>
      <c r="DR101" s="19" t="s">
        <v>975</v>
      </c>
    </row>
    <row r="102" spans="1:122" s="19" customFormat="1" x14ac:dyDescent="0.2">
      <c r="A102" s="53">
        <v>0</v>
      </c>
      <c r="B102" s="53"/>
      <c r="C102" s="53">
        <f t="shared" si="56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360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57"/>
        <v>24</v>
      </c>
      <c r="AA102" s="25" t="s">
        <v>129</v>
      </c>
      <c r="AB102" s="21" t="s">
        <v>121</v>
      </c>
      <c r="AC102" s="21"/>
      <c r="AE102" s="90" t="s">
        <v>377</v>
      </c>
      <c r="AF102" s="82"/>
      <c r="CP102" s="19" t="str">
        <f t="shared" si="58"/>
        <v>Heiniger Christoph</v>
      </c>
      <c r="CR102" s="19">
        <f t="shared" si="59"/>
        <v>24</v>
      </c>
      <c r="CS102" s="19" t="str">
        <f t="shared" si="60"/>
        <v>D</v>
      </c>
      <c r="CT102" s="154">
        <v>4346</v>
      </c>
      <c r="CU102" s="125">
        <v>741</v>
      </c>
      <c r="CV102" s="33">
        <f t="shared" si="74"/>
        <v>7</v>
      </c>
      <c r="CW102" s="83" t="str">
        <f t="shared" si="75"/>
        <v>Konstrukteur 4 / Fachplaner 4 / Gruppenchef 2</v>
      </c>
      <c r="CX102" s="125">
        <v>741</v>
      </c>
      <c r="CY102" s="33">
        <f t="shared" si="54"/>
        <v>7</v>
      </c>
      <c r="CZ102" s="83" t="str">
        <f t="shared" si="55"/>
        <v>Konstrukteur 4 / Fachplaner 4 / Gruppenchef 2</v>
      </c>
      <c r="DA102" s="125">
        <v>741</v>
      </c>
      <c r="DB102" s="33">
        <f t="shared" si="68"/>
        <v>7</v>
      </c>
      <c r="DC102" s="83" t="str">
        <f t="shared" si="69"/>
        <v>Konstrukteur 4 / Fachplaner 4 / Gruppenchef 2</v>
      </c>
      <c r="DD102" s="125">
        <v>741</v>
      </c>
      <c r="DE102" s="33">
        <f t="shared" si="70"/>
        <v>7</v>
      </c>
      <c r="DF102" s="83" t="str">
        <f t="shared" si="71"/>
        <v>Konstrukteur 4 / Fachplaner 4 / Gruppenchef 2</v>
      </c>
      <c r="DG102" s="20"/>
      <c r="DH102" s="125">
        <v>742</v>
      </c>
      <c r="DI102" s="33">
        <f t="shared" si="72"/>
        <v>8</v>
      </c>
      <c r="DJ102" s="83" t="str">
        <f t="shared" si="73"/>
        <v>Konstrukteur 5  / Fachplaner 5 / Gruppenchef 3</v>
      </c>
      <c r="DO102" s="19">
        <f t="shared" si="61"/>
        <v>4346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23</v>
      </c>
      <c r="AA103" s="25" t="s">
        <v>235</v>
      </c>
      <c r="AB103" s="21" t="s">
        <v>121</v>
      </c>
      <c r="AC103" s="21"/>
      <c r="AE103" s="187" t="s">
        <v>378</v>
      </c>
      <c r="AF103" s="82"/>
      <c r="CP103" s="19" t="str">
        <f>+S103</f>
        <v>Enderlen Francois</v>
      </c>
      <c r="CR103" s="19">
        <f>+Z103</f>
        <v>23</v>
      </c>
      <c r="CS103" s="19" t="str">
        <f>+AB103</f>
        <v>D</v>
      </c>
      <c r="CT103" s="154">
        <v>5636</v>
      </c>
      <c r="CU103" s="125">
        <v>741</v>
      </c>
      <c r="CV103" s="33">
        <f>VLOOKUP($CU103,Funktionsbezeichnungen,3,0)</f>
        <v>7</v>
      </c>
      <c r="CW103" s="83" t="str">
        <f>VLOOKUP($CU103,Funktionsbezeichnungen,2,0)</f>
        <v>Konstrukteur 4 / Fachplaner 4 / Gruppenchef 2</v>
      </c>
      <c r="CX103" s="125">
        <v>741</v>
      </c>
      <c r="CY103" s="33">
        <f>VLOOKUP($CX103,Funktionsbezeichnungen,3,0)</f>
        <v>7</v>
      </c>
      <c r="CZ103" s="83" t="str">
        <f>VLOOKUP($CX103,Funktionsbezeichnungen,2,0)</f>
        <v>Konstrukteur 4 / Fachplaner 4 / Gruppenchef 2</v>
      </c>
      <c r="DA103" s="125">
        <v>741</v>
      </c>
      <c r="DB103" s="33">
        <f>VLOOKUP($DA103,Funktionsbezeichnungen,3,0)</f>
        <v>7</v>
      </c>
      <c r="DC103" s="83" t="str">
        <f>VLOOKUP($DA103,Funktionsbezeichnungen,2,0)</f>
        <v>Konstrukteur 4 / Fachplaner 4 / Gruppenchef 2</v>
      </c>
      <c r="DD103" s="125">
        <v>741</v>
      </c>
      <c r="DE103" s="33">
        <f>VLOOKUP($DD103,Funktionsbezeichnungen,3,0)</f>
        <v>7</v>
      </c>
      <c r="DF103" s="83" t="str">
        <f>VLOOKUP($DD103,Funktionsbezeichnungen,2,0)</f>
        <v>Konstrukteur 4 / Fachplaner 4 / Gruppenchef 2</v>
      </c>
      <c r="DG103" s="20"/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4 / Fachplaner 4 / Gruppenchef 2</v>
      </c>
      <c r="DO103" s="19">
        <f>+CT103</f>
        <v>5636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56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360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57"/>
        <v>19</v>
      </c>
      <c r="AA104" s="25" t="s">
        <v>129</v>
      </c>
      <c r="AB104" s="21" t="s">
        <v>121</v>
      </c>
      <c r="AC104" s="21"/>
      <c r="AE104" s="90" t="s">
        <v>377</v>
      </c>
      <c r="AF104" s="82"/>
      <c r="CP104" s="19" t="str">
        <f t="shared" si="58"/>
        <v>Humbel Sven</v>
      </c>
      <c r="CR104" s="19">
        <f t="shared" si="59"/>
        <v>19</v>
      </c>
      <c r="CS104" s="19" t="str">
        <f t="shared" si="60"/>
        <v>D</v>
      </c>
      <c r="CT104" s="154">
        <v>9654</v>
      </c>
      <c r="CU104" s="125">
        <v>741</v>
      </c>
      <c r="CV104" s="33">
        <f t="shared" si="74"/>
        <v>7</v>
      </c>
      <c r="CW104" s="83" t="str">
        <f t="shared" si="75"/>
        <v>Konstrukteur 4 / Fachplaner 4 / Gruppenchef 2</v>
      </c>
      <c r="CX104" s="125">
        <v>741</v>
      </c>
      <c r="CY104" s="33">
        <f t="shared" si="54"/>
        <v>7</v>
      </c>
      <c r="CZ104" s="83" t="str">
        <f t="shared" si="55"/>
        <v>Konstrukteur 4 / Fachplaner 4 / Gruppenchef 2</v>
      </c>
      <c r="DA104" s="125">
        <v>741</v>
      </c>
      <c r="DB104" s="33">
        <f t="shared" si="68"/>
        <v>7</v>
      </c>
      <c r="DC104" s="83" t="str">
        <f t="shared" si="69"/>
        <v>Konstrukteur 4 / Fachplaner 4 / Gruppenchef 2</v>
      </c>
      <c r="DD104" s="125">
        <v>741</v>
      </c>
      <c r="DE104" s="33">
        <f t="shared" si="70"/>
        <v>7</v>
      </c>
      <c r="DF104" s="83" t="str">
        <f t="shared" si="71"/>
        <v>Konstrukteur 4 / Fachplaner 4 / Gruppenchef 2</v>
      </c>
      <c r="DG104" s="20"/>
      <c r="DH104" s="125">
        <v>742</v>
      </c>
      <c r="DI104" s="33">
        <f t="shared" si="72"/>
        <v>8</v>
      </c>
      <c r="DJ104" s="83" t="str">
        <f t="shared" si="73"/>
        <v>Konstrukteur 5  / Fachplaner 5 / Gruppenchef 3</v>
      </c>
      <c r="DO104" s="19">
        <f t="shared" si="61"/>
        <v>9654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 t="shared" si="56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7"/>
        <v>15</v>
      </c>
      <c r="AA105" s="25" t="s">
        <v>129</v>
      </c>
      <c r="AB105" s="21" t="s">
        <v>121</v>
      </c>
      <c r="AC105" s="21"/>
      <c r="AE105" s="187" t="s">
        <v>894</v>
      </c>
      <c r="AF105" s="82"/>
      <c r="CP105" s="19" t="str">
        <f t="shared" si="58"/>
        <v>Delmas Marc</v>
      </c>
      <c r="CR105" s="19">
        <f t="shared" si="59"/>
        <v>15</v>
      </c>
      <c r="CS105" s="19" t="str">
        <f t="shared" si="60"/>
        <v>D</v>
      </c>
      <c r="CT105" s="154">
        <v>9660</v>
      </c>
      <c r="CU105" s="125">
        <v>742</v>
      </c>
      <c r="CV105" s="33">
        <f t="shared" si="74"/>
        <v>8</v>
      </c>
      <c r="CW105" s="83" t="str">
        <f t="shared" si="75"/>
        <v>Konstrukteur 5  / Fachplaner 5 / Gruppenchef 3</v>
      </c>
      <c r="CX105" s="125">
        <v>742</v>
      </c>
      <c r="CY105" s="33">
        <f t="shared" si="54"/>
        <v>8</v>
      </c>
      <c r="CZ105" s="83" t="str">
        <f t="shared" si="55"/>
        <v>Konstrukteur 5  / Fachplaner 5 / Gruppenchef 3</v>
      </c>
      <c r="DA105" s="125">
        <v>741</v>
      </c>
      <c r="DB105" s="33">
        <f t="shared" si="68"/>
        <v>7</v>
      </c>
      <c r="DC105" s="83" t="str">
        <f t="shared" si="69"/>
        <v>Konstrukteur 4 / Fachplaner 4 / Gruppenchef 2</v>
      </c>
      <c r="DD105" s="125">
        <v>733</v>
      </c>
      <c r="DE105" s="33">
        <f t="shared" si="70"/>
        <v>6</v>
      </c>
      <c r="DF105" s="83" t="str">
        <f t="shared" si="71"/>
        <v>Konstrukteur 3 / -planer 3 / Gruppenchef 1</v>
      </c>
      <c r="DG105" s="20"/>
      <c r="DH105" s="125">
        <v>733</v>
      </c>
      <c r="DI105" s="125">
        <f t="shared" si="72"/>
        <v>6</v>
      </c>
      <c r="DJ105" s="83" t="str">
        <f t="shared" si="73"/>
        <v>Konstrukteur 3 / -planer 3 / Gruppenchef 1</v>
      </c>
      <c r="DO105" s="19">
        <f t="shared" si="61"/>
        <v>9660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15</v>
      </c>
      <c r="AA106" s="25" t="s">
        <v>239</v>
      </c>
      <c r="AB106" s="21" t="s">
        <v>121</v>
      </c>
      <c r="AC106" s="21"/>
      <c r="AE106" s="187" t="s">
        <v>378</v>
      </c>
      <c r="AF106" s="82"/>
      <c r="CP106" s="19" t="str">
        <f>+S106</f>
        <v>Iten Vanessa</v>
      </c>
      <c r="CR106" s="19">
        <f>+Z106</f>
        <v>15</v>
      </c>
      <c r="CS106" s="19" t="str">
        <f>+AB106</f>
        <v>D</v>
      </c>
      <c r="CT106" s="154">
        <v>9661</v>
      </c>
      <c r="CU106" s="125">
        <v>733</v>
      </c>
      <c r="CV106" s="33">
        <f>VLOOKUP($CU106,Funktionsbezeichnungen,3,0)</f>
        <v>6</v>
      </c>
      <c r="CW106" s="83" t="str">
        <f>VLOOKUP($CU106,Funktionsbezeichnungen,2,0)</f>
        <v>Konstrukteur 3 / -planer 3 / Gruppenchef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125"/>
      <c r="DI106" s="33"/>
      <c r="DJ106" s="83"/>
      <c r="DO106" s="19">
        <f>+CT106</f>
        <v>9661</v>
      </c>
      <c r="DP106" s="153">
        <v>6</v>
      </c>
      <c r="DQ106" s="19">
        <v>0</v>
      </c>
      <c r="DR106" s="19" t="s">
        <v>965</v>
      </c>
    </row>
    <row r="107" spans="1:122" s="19" customFormat="1" ht="27" x14ac:dyDescent="0.2">
      <c r="A107" s="218">
        <v>0</v>
      </c>
      <c r="B107" s="218"/>
      <c r="C107" s="218">
        <f>IF(Z107&gt;=10,1,0)</f>
        <v>0</v>
      </c>
      <c r="D107" s="219"/>
      <c r="E107" s="219">
        <v>1</v>
      </c>
      <c r="F107" s="220"/>
      <c r="G107" s="221"/>
      <c r="H107" s="221"/>
      <c r="I107" s="220"/>
      <c r="J107" s="221">
        <v>1</v>
      </c>
      <c r="K107" s="220"/>
      <c r="L107" s="220"/>
      <c r="M107" s="220"/>
      <c r="N107" s="211"/>
      <c r="O107" s="215" t="s">
        <v>358</v>
      </c>
      <c r="P107" s="212" t="s">
        <v>1200</v>
      </c>
      <c r="Q107" s="15">
        <v>103</v>
      </c>
      <c r="R107" s="213"/>
      <c r="S107" s="20" t="s">
        <v>1201</v>
      </c>
      <c r="T107" s="118">
        <v>1985</v>
      </c>
      <c r="U107" s="120" t="s">
        <v>1202</v>
      </c>
      <c r="V107" s="118">
        <v>2009</v>
      </c>
      <c r="W107" s="214"/>
      <c r="X107" s="118"/>
      <c r="Y107" s="214"/>
      <c r="Z107" s="118">
        <f>$AD$3-V107</f>
        <v>8</v>
      </c>
      <c r="AA107" s="120" t="s">
        <v>129</v>
      </c>
      <c r="AB107" s="118" t="s">
        <v>121</v>
      </c>
      <c r="AC107" s="118"/>
      <c r="AD107" s="210"/>
      <c r="AE107" s="217" t="s">
        <v>377</v>
      </c>
      <c r="AF107" s="82"/>
      <c r="CP107" s="19" t="str">
        <f>+S107</f>
        <v>Grabherr Mathieu</v>
      </c>
      <c r="CR107" s="19">
        <f>+Z107</f>
        <v>8</v>
      </c>
      <c r="CS107" s="19" t="str">
        <f>+AB107</f>
        <v>D</v>
      </c>
      <c r="CT107" s="154">
        <v>5641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33"/>
      <c r="DE107" s="33"/>
      <c r="DF107" s="83"/>
      <c r="DH107" s="33"/>
      <c r="DI107" s="33"/>
      <c r="DJ107" s="83"/>
      <c r="DO107" s="19">
        <f>+CT107</f>
        <v>5641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/>
      <c r="C108" s="53">
        <f t="shared" si="56"/>
        <v>1</v>
      </c>
      <c r="D108" s="55"/>
      <c r="E108" s="55"/>
      <c r="F108" s="56"/>
      <c r="G108" s="54"/>
      <c r="H108" s="54"/>
      <c r="I108" s="56">
        <v>1</v>
      </c>
      <c r="J108" s="54"/>
      <c r="K108" s="56"/>
      <c r="L108" s="56"/>
      <c r="M108" s="56"/>
      <c r="N108" s="58"/>
      <c r="O108" s="52" t="s">
        <v>358</v>
      </c>
      <c r="P108" s="15" t="s">
        <v>652</v>
      </c>
      <c r="Q108" s="15">
        <v>104</v>
      </c>
      <c r="R108" s="16"/>
      <c r="S108" s="20" t="s">
        <v>651</v>
      </c>
      <c r="T108" s="21">
        <v>1967</v>
      </c>
      <c r="U108" s="28" t="s">
        <v>653</v>
      </c>
      <c r="V108" s="21">
        <v>1988</v>
      </c>
      <c r="W108" s="25"/>
      <c r="X108" s="21"/>
      <c r="Y108" s="28"/>
      <c r="Z108" s="21">
        <f t="shared" si="57"/>
        <v>29</v>
      </c>
      <c r="AA108" s="25" t="s">
        <v>653</v>
      </c>
      <c r="AB108" s="21" t="s">
        <v>142</v>
      </c>
      <c r="AC108" s="21"/>
      <c r="AE108" s="187" t="s">
        <v>378</v>
      </c>
      <c r="AF108" s="82"/>
      <c r="CP108" s="19" t="str">
        <f t="shared" si="58"/>
        <v>Dettwiler Markus</v>
      </c>
      <c r="CR108" s="19">
        <f t="shared" si="59"/>
        <v>29</v>
      </c>
      <c r="CS108" s="19" t="str">
        <f t="shared" si="60"/>
        <v>E</v>
      </c>
      <c r="CT108" s="154">
        <v>5639</v>
      </c>
      <c r="CU108" s="125">
        <v>741</v>
      </c>
      <c r="CV108" s="33">
        <f t="shared" si="74"/>
        <v>7</v>
      </c>
      <c r="CW108" s="83" t="str">
        <f t="shared" si="75"/>
        <v>Konstrukteur 4 / Fachplaner 4 / Gruppenchef 2</v>
      </c>
      <c r="CX108" s="125">
        <v>741</v>
      </c>
      <c r="CY108" s="33">
        <f t="shared" ref="CY108:CY138" si="82">VLOOKUP($CX108,Funktionsbezeichnungen,3,0)</f>
        <v>7</v>
      </c>
      <c r="CZ108" s="83" t="str">
        <f t="shared" ref="CZ108:CZ138" si="83">VLOOKUP($CX108,Funktionsbezeichnungen,2,0)</f>
        <v>Konstrukteur 4 / Fachplaner 4 / Gruppenchef 2</v>
      </c>
      <c r="DA108" s="125">
        <v>741</v>
      </c>
      <c r="DB108" s="33">
        <f t="shared" si="68"/>
        <v>7</v>
      </c>
      <c r="DC108" s="83" t="str">
        <f t="shared" si="69"/>
        <v>Konstrukteur 4 / Fachplaner 4 / Gruppenchef 2</v>
      </c>
      <c r="DD108" s="125">
        <v>741</v>
      </c>
      <c r="DE108" s="33">
        <f t="shared" si="70"/>
        <v>7</v>
      </c>
      <c r="DF108" s="83" t="str">
        <f t="shared" si="71"/>
        <v>Konstrukteur 4 / Fachplaner 4 / Gruppenchef 2</v>
      </c>
      <c r="DG108" s="20"/>
      <c r="DH108" s="125">
        <v>741</v>
      </c>
      <c r="DI108" s="33">
        <f t="shared" si="72"/>
        <v>7</v>
      </c>
      <c r="DJ108" s="83" t="str">
        <f t="shared" si="73"/>
        <v>Konstrukteur 4 / Fachplaner 4 / Gruppenchef 2</v>
      </c>
      <c r="DO108" s="19">
        <f t="shared" si="61"/>
        <v>5639</v>
      </c>
      <c r="DP108" s="153">
        <v>6</v>
      </c>
      <c r="DQ108" s="19">
        <v>0</v>
      </c>
      <c r="DR108" s="19" t="s">
        <v>965</v>
      </c>
    </row>
    <row r="109" spans="1:122" s="19" customFormat="1" x14ac:dyDescent="0.2">
      <c r="A109" s="53">
        <v>0</v>
      </c>
      <c r="B109" s="53">
        <v>1</v>
      </c>
      <c r="C109" s="53">
        <f>IF(Z109&gt;=10,1,0)</f>
        <v>1</v>
      </c>
      <c r="D109" s="55"/>
      <c r="E109" s="55">
        <v>1</v>
      </c>
      <c r="F109" s="56"/>
      <c r="G109" s="54"/>
      <c r="H109" s="54"/>
      <c r="I109" s="56"/>
      <c r="J109" s="54"/>
      <c r="K109" s="56"/>
      <c r="L109" s="56"/>
      <c r="M109" s="56"/>
      <c r="N109" s="58"/>
      <c r="O109" s="52" t="s">
        <v>359</v>
      </c>
      <c r="P109" s="15" t="s">
        <v>1183</v>
      </c>
      <c r="Q109" s="15">
        <v>105</v>
      </c>
      <c r="R109" s="16"/>
      <c r="S109" s="20" t="s">
        <v>1184</v>
      </c>
      <c r="T109" s="21">
        <v>1982</v>
      </c>
      <c r="U109" s="28" t="s">
        <v>239</v>
      </c>
      <c r="V109" s="21">
        <v>2007</v>
      </c>
      <c r="W109" s="25" t="s">
        <v>1185</v>
      </c>
      <c r="X109" s="21">
        <v>2012</v>
      </c>
      <c r="Y109" s="28"/>
      <c r="Z109" s="21">
        <f>$AD$3-V109</f>
        <v>10</v>
      </c>
      <c r="AA109" s="25" t="s">
        <v>1186</v>
      </c>
      <c r="AB109" s="21" t="s">
        <v>142</v>
      </c>
      <c r="AC109" s="21"/>
      <c r="AE109" s="187" t="s">
        <v>378</v>
      </c>
      <c r="AF109" s="82"/>
      <c r="CP109" s="19" t="str">
        <f t="shared" si="58"/>
        <v>Schaub Anja</v>
      </c>
      <c r="CR109" s="19">
        <f t="shared" si="59"/>
        <v>10</v>
      </c>
      <c r="CS109" s="19" t="str">
        <f t="shared" si="60"/>
        <v>E</v>
      </c>
      <c r="CT109" s="154">
        <v>9664</v>
      </c>
      <c r="CU109" s="125">
        <v>733</v>
      </c>
      <c r="CV109" s="33">
        <f t="shared" si="74"/>
        <v>6</v>
      </c>
      <c r="CW109" s="83" t="str">
        <f t="shared" si="75"/>
        <v>Konstrukteur 3 / -planer 3 / Gruppenchef 1</v>
      </c>
      <c r="CX109" s="125"/>
      <c r="CY109" s="33"/>
      <c r="CZ109" s="83"/>
      <c r="DA109" s="125"/>
      <c r="DB109" s="33"/>
      <c r="DC109" s="83"/>
      <c r="DD109" s="125"/>
      <c r="DE109" s="33"/>
      <c r="DF109" s="83"/>
      <c r="DG109" s="20"/>
      <c r="DH109" s="125"/>
      <c r="DI109" s="33"/>
      <c r="DJ109" s="83"/>
      <c r="DO109" s="19">
        <f t="shared" si="61"/>
        <v>9664</v>
      </c>
      <c r="DP109" s="153">
        <v>6</v>
      </c>
      <c r="DQ109" s="19">
        <v>0</v>
      </c>
      <c r="DR109" s="19" t="s">
        <v>965</v>
      </c>
    </row>
    <row r="110" spans="1:122" s="19" customFormat="1" x14ac:dyDescent="0.2">
      <c r="A110" s="53">
        <v>0</v>
      </c>
      <c r="B110" s="53"/>
      <c r="C110" s="53">
        <f t="shared" si="56"/>
        <v>1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498</v>
      </c>
      <c r="Q110" s="15">
        <v>106</v>
      </c>
      <c r="R110" s="42"/>
      <c r="S110" s="20" t="s">
        <v>251</v>
      </c>
      <c r="T110" s="21">
        <v>1988</v>
      </c>
      <c r="U110" s="28" t="s">
        <v>235</v>
      </c>
      <c r="V110" s="21">
        <v>2007</v>
      </c>
      <c r="W110" s="25"/>
      <c r="X110" s="21"/>
      <c r="Y110" s="25"/>
      <c r="Z110" s="21">
        <f t="shared" si="57"/>
        <v>10</v>
      </c>
      <c r="AA110" s="25" t="s">
        <v>235</v>
      </c>
      <c r="AB110" s="21" t="s">
        <v>142</v>
      </c>
      <c r="AC110" s="21"/>
      <c r="AE110" s="187" t="s">
        <v>1101</v>
      </c>
      <c r="AF110" s="82"/>
      <c r="CP110" s="19" t="str">
        <f t="shared" si="58"/>
        <v>Will Cédric</v>
      </c>
      <c r="CR110" s="19">
        <f t="shared" si="59"/>
        <v>10</v>
      </c>
      <c r="CS110" s="19" t="str">
        <f t="shared" si="60"/>
        <v>E</v>
      </c>
      <c r="CT110" s="154">
        <v>9688</v>
      </c>
      <c r="CU110" s="125">
        <v>733</v>
      </c>
      <c r="CV110" s="33">
        <f t="shared" si="74"/>
        <v>6</v>
      </c>
      <c r="CW110" s="83" t="str">
        <f t="shared" si="75"/>
        <v>Konstrukteur 3 / -planer 3 / Gruppenchef 1</v>
      </c>
      <c r="CX110" s="125">
        <v>733</v>
      </c>
      <c r="CY110" s="33">
        <f t="shared" si="82"/>
        <v>6</v>
      </c>
      <c r="CZ110" s="83" t="str">
        <f t="shared" si="83"/>
        <v>Konstrukteur 3 / -planer 3 / Gruppenchef 1</v>
      </c>
      <c r="DA110" s="125">
        <v>732</v>
      </c>
      <c r="DB110" s="33">
        <f t="shared" ref="DB110:DB134" si="84">VLOOKUP($DA110,Funktionsbezeichnungen,3,0)</f>
        <v>5</v>
      </c>
      <c r="DC110" s="83" t="str">
        <f t="shared" ref="DC110:DC134" si="85">VLOOKUP($DA110,Funktionsbezeichnungen,2,0)</f>
        <v>Konstrukteur 2 / -planer 2</v>
      </c>
      <c r="DD110" s="125">
        <v>732</v>
      </c>
      <c r="DE110" s="33">
        <f t="shared" si="70"/>
        <v>5</v>
      </c>
      <c r="DF110" s="83" t="str">
        <f t="shared" si="71"/>
        <v>Konstrukteur 2 / -planer 2</v>
      </c>
      <c r="DG110" s="20"/>
      <c r="DH110" s="33">
        <v>732</v>
      </c>
      <c r="DI110" s="33">
        <f t="shared" ref="DI110:DI134" si="86">VLOOKUP($DH110,Funktionsbezeichnungen,3,0)</f>
        <v>5</v>
      </c>
      <c r="DJ110" s="83" t="str">
        <f t="shared" ref="DJ110:DJ134" si="87">VLOOKUP($DH110,Funktionsbezeichnungen,2,0)</f>
        <v>Konstrukteur 2 / -planer 2</v>
      </c>
      <c r="DO110" s="19">
        <f t="shared" si="61"/>
        <v>9688</v>
      </c>
      <c r="DP110" s="153">
        <v>6</v>
      </c>
      <c r="DQ110" s="19">
        <v>0</v>
      </c>
      <c r="DR110" s="19" t="s">
        <v>964</v>
      </c>
    </row>
    <row r="111" spans="1:122" s="19" customFormat="1" x14ac:dyDescent="0.2">
      <c r="A111" s="53">
        <v>0</v>
      </c>
      <c r="B111" s="53"/>
      <c r="C111" s="53">
        <f t="shared" si="56"/>
        <v>1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499</v>
      </c>
      <c r="Q111" s="15">
        <v>107</v>
      </c>
      <c r="R111" s="42"/>
      <c r="S111" s="20" t="s">
        <v>250</v>
      </c>
      <c r="T111" s="21">
        <v>1987</v>
      </c>
      <c r="U111" s="28" t="s">
        <v>235</v>
      </c>
      <c r="V111" s="21">
        <v>2007</v>
      </c>
      <c r="W111" s="25"/>
      <c r="X111" s="21"/>
      <c r="Y111" s="25"/>
      <c r="Z111" s="21">
        <f t="shared" si="57"/>
        <v>10</v>
      </c>
      <c r="AA111" s="25" t="s">
        <v>235</v>
      </c>
      <c r="AB111" s="21" t="s">
        <v>142</v>
      </c>
      <c r="AC111" s="21"/>
      <c r="AE111" s="90" t="s">
        <v>378</v>
      </c>
      <c r="AF111" s="82"/>
      <c r="CP111" s="19" t="str">
        <f t="shared" si="58"/>
        <v>Wernli Sebastian</v>
      </c>
      <c r="CR111" s="19">
        <f t="shared" si="59"/>
        <v>10</v>
      </c>
      <c r="CS111" s="19" t="str">
        <f t="shared" si="60"/>
        <v>E</v>
      </c>
      <c r="CT111" s="154">
        <v>9687</v>
      </c>
      <c r="CU111" s="125">
        <v>733</v>
      </c>
      <c r="CV111" s="33">
        <f t="shared" si="74"/>
        <v>6</v>
      </c>
      <c r="CW111" s="83" t="str">
        <f t="shared" si="75"/>
        <v>Konstrukteur 3 / -planer 3 / Gruppenchef 1</v>
      </c>
      <c r="CX111" s="125">
        <v>733</v>
      </c>
      <c r="CY111" s="33">
        <f t="shared" si="82"/>
        <v>6</v>
      </c>
      <c r="CZ111" s="83" t="str">
        <f t="shared" si="83"/>
        <v>Konstrukteur 3 / -planer 3 / Gruppenchef 1</v>
      </c>
      <c r="DA111" s="125">
        <v>732</v>
      </c>
      <c r="DB111" s="33">
        <f t="shared" si="84"/>
        <v>5</v>
      </c>
      <c r="DC111" s="83" t="str">
        <f t="shared" si="85"/>
        <v>Konstrukteur 2 / -planer 2</v>
      </c>
      <c r="DD111" s="125">
        <v>732</v>
      </c>
      <c r="DE111" s="33">
        <f t="shared" si="70"/>
        <v>5</v>
      </c>
      <c r="DF111" s="83" t="str">
        <f t="shared" si="71"/>
        <v>Konstrukteur 2 / -planer 2</v>
      </c>
      <c r="DG111" s="20"/>
      <c r="DH111" s="33">
        <v>732</v>
      </c>
      <c r="DI111" s="33">
        <f t="shared" si="86"/>
        <v>5</v>
      </c>
      <c r="DJ111" s="83" t="str">
        <f t="shared" si="87"/>
        <v>Konstrukteur 2 / -planer 2</v>
      </c>
      <c r="DO111" s="19">
        <f t="shared" si="61"/>
        <v>9687</v>
      </c>
      <c r="DP111" s="153">
        <v>6</v>
      </c>
      <c r="DQ111" s="19">
        <v>0</v>
      </c>
      <c r="DR111" s="19" t="s">
        <v>964</v>
      </c>
    </row>
    <row r="112" spans="1:122" s="19" customFormat="1" x14ac:dyDescent="0.2">
      <c r="A112" s="53">
        <v>0</v>
      </c>
      <c r="B112" s="53"/>
      <c r="C112" s="53">
        <f t="shared" si="56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7"/>
        <v>9</v>
      </c>
      <c r="AA112" s="25" t="s">
        <v>235</v>
      </c>
      <c r="AB112" s="21" t="s">
        <v>142</v>
      </c>
      <c r="AC112" s="21"/>
      <c r="AE112" s="90" t="s">
        <v>378</v>
      </c>
      <c r="AF112" s="82"/>
      <c r="CP112" s="19" t="str">
        <f t="shared" si="58"/>
        <v>Breiter Michael</v>
      </c>
      <c r="CR112" s="19">
        <f t="shared" si="59"/>
        <v>9</v>
      </c>
      <c r="CS112" s="19" t="str">
        <f t="shared" si="60"/>
        <v>E</v>
      </c>
      <c r="CT112" s="154">
        <v>7702</v>
      </c>
      <c r="CU112" s="125">
        <v>733</v>
      </c>
      <c r="CV112" s="33">
        <f t="shared" si="74"/>
        <v>6</v>
      </c>
      <c r="CW112" s="83" t="str">
        <f t="shared" si="75"/>
        <v>Konstrukteur 3 / -planer 3 / Gruppenchef 1</v>
      </c>
      <c r="CX112" s="125"/>
      <c r="CY112" s="33"/>
      <c r="CZ112" s="83"/>
      <c r="DA112" s="125">
        <v>732</v>
      </c>
      <c r="DB112" s="33">
        <f>VLOOKUP($DA112,Funktionsbezeichnungen,3,0)</f>
        <v>5</v>
      </c>
      <c r="DC112" s="83" t="str">
        <f>VLOOKUP($DA112,Funktionsbezeichnungen,2,0)</f>
        <v>Konstrukteur 2 / -planer 2</v>
      </c>
      <c r="DD112" s="33">
        <v>732</v>
      </c>
      <c r="DE112" s="33">
        <f>VLOOKUP($DD112,Funktionsbezeichnungen,3,0)</f>
        <v>5</v>
      </c>
      <c r="DF112" s="83" t="str">
        <f>VLOOKUP($DD112,Funktionsbezeichnungen,2,0)</f>
        <v>Konstrukteur 2 / -planer 2</v>
      </c>
      <c r="DH112" s="33">
        <v>732</v>
      </c>
      <c r="DI112" s="33">
        <f t="shared" si="86"/>
        <v>5</v>
      </c>
      <c r="DJ112" s="83" t="str">
        <f t="shared" si="87"/>
        <v>Konstrukteur 2 / -planer 2</v>
      </c>
      <c r="DO112" s="19">
        <f t="shared" si="61"/>
        <v>7702</v>
      </c>
      <c r="DP112" s="153">
        <v>6</v>
      </c>
      <c r="DQ112" s="19">
        <v>0</v>
      </c>
      <c r="DR112" s="19" t="s">
        <v>964</v>
      </c>
    </row>
    <row r="113" spans="1:122" s="19" customFormat="1" x14ac:dyDescent="0.2">
      <c r="A113" s="53">
        <v>0</v>
      </c>
      <c r="B113" s="53"/>
      <c r="C113" s="53">
        <f t="shared" si="56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360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7"/>
        <v>7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58"/>
        <v>Niederberger Benjamin</v>
      </c>
      <c r="CR113" s="19">
        <f t="shared" si="59"/>
        <v>7</v>
      </c>
      <c r="CS113" s="19" t="str">
        <f t="shared" si="60"/>
        <v>E</v>
      </c>
      <c r="CT113" s="154">
        <v>9701</v>
      </c>
      <c r="CU113" s="125">
        <v>733</v>
      </c>
      <c r="CV113" s="33">
        <f t="shared" si="74"/>
        <v>6</v>
      </c>
      <c r="CW113" s="83" t="str">
        <f t="shared" si="75"/>
        <v>Konstrukteur 3 / -planer 3 / Gruppenchef 1</v>
      </c>
      <c r="CX113" s="125">
        <v>732</v>
      </c>
      <c r="CY113" s="33">
        <f t="shared" si="82"/>
        <v>5</v>
      </c>
      <c r="CZ113" s="83" t="str">
        <f t="shared" si="83"/>
        <v>Konstrukteur 2 / -planer 2</v>
      </c>
      <c r="DA113" s="125">
        <v>731</v>
      </c>
      <c r="DB113" s="33">
        <f t="shared" si="84"/>
        <v>4</v>
      </c>
      <c r="DC113" s="83" t="str">
        <f t="shared" si="85"/>
        <v>Konstrukteur 1 / -planer 1</v>
      </c>
      <c r="DD113" s="125">
        <v>731</v>
      </c>
      <c r="DE113" s="33">
        <f t="shared" si="70"/>
        <v>4</v>
      </c>
      <c r="DF113" s="83" t="str">
        <f t="shared" si="71"/>
        <v>Konstrukteur 1 / -planer 1</v>
      </c>
      <c r="DG113" s="20"/>
      <c r="DH113" s="33">
        <v>731</v>
      </c>
      <c r="DI113" s="33">
        <f t="shared" si="86"/>
        <v>4</v>
      </c>
      <c r="DJ113" s="83" t="str">
        <f t="shared" si="87"/>
        <v>Konstrukteur 1 / -planer 1</v>
      </c>
      <c r="DO113" s="19">
        <f t="shared" si="61"/>
        <v>9701</v>
      </c>
      <c r="DP113" s="153">
        <v>6</v>
      </c>
      <c r="DQ113" s="19">
        <v>0</v>
      </c>
      <c r="DR113" s="19" t="s">
        <v>964</v>
      </c>
    </row>
    <row r="114" spans="1:122" s="19" customFormat="1" ht="15.75" x14ac:dyDescent="0.2">
      <c r="A114" s="53">
        <v>0</v>
      </c>
      <c r="B114" s="53">
        <v>1</v>
      </c>
      <c r="C114" s="53">
        <f>IF(Z114&gt;=10,1,0)</f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358</v>
      </c>
      <c r="P114" s="15" t="s">
        <v>905</v>
      </c>
      <c r="Q114" s="15">
        <v>110</v>
      </c>
      <c r="R114" s="42"/>
      <c r="S114" s="20" t="s">
        <v>906</v>
      </c>
      <c r="T114" s="21">
        <v>1990</v>
      </c>
      <c r="U114" s="28" t="s">
        <v>239</v>
      </c>
      <c r="V114" s="21">
        <v>2012</v>
      </c>
      <c r="W114" s="25" t="s">
        <v>1235</v>
      </c>
      <c r="X114" s="21">
        <v>2016</v>
      </c>
      <c r="Y114" s="25"/>
      <c r="Z114" s="21">
        <f>$AD$3-V114</f>
        <v>5</v>
      </c>
      <c r="AA114" s="25" t="s">
        <v>1225</v>
      </c>
      <c r="AB114" s="21" t="s">
        <v>1236</v>
      </c>
      <c r="AC114" s="21"/>
      <c r="AE114" s="90" t="s">
        <v>1211</v>
      </c>
      <c r="AF114" s="82"/>
      <c r="CP114" s="19" t="str">
        <f>+S114</f>
        <v>Zymeri Shaha</v>
      </c>
      <c r="CR114" s="19">
        <f>+Z114</f>
        <v>5</v>
      </c>
      <c r="CS114" s="19" t="str">
        <f>+AB114</f>
        <v xml:space="preserve"> F/D 4)</v>
      </c>
      <c r="CT114" s="154">
        <v>9733</v>
      </c>
      <c r="CU114" s="125">
        <v>732</v>
      </c>
      <c r="CV114" s="33">
        <f>VLOOKUP($CU114,Funktionsbezeichnungen,3,0)</f>
        <v>5</v>
      </c>
      <c r="CW114" s="83" t="str">
        <f>VLOOKUP($CU114,Funktionsbezeichnungen,2,0)</f>
        <v>Konstrukteur 2 / -planer 2</v>
      </c>
      <c r="CX114" s="125">
        <v>731</v>
      </c>
      <c r="CY114" s="33">
        <f>VLOOKUP($CX114,Funktionsbezeichnungen,3,0)</f>
        <v>4</v>
      </c>
      <c r="CZ114" s="83" t="str">
        <f>VLOOKUP($CX114,Funktionsbezeichnungen,2,0)</f>
        <v>Konstrukteur 1 / -planer 1</v>
      </c>
      <c r="DA114" s="125"/>
      <c r="DB114" s="33"/>
      <c r="DC114" s="83"/>
      <c r="DD114" s="125"/>
      <c r="DE114" s="33"/>
      <c r="DF114" s="83"/>
      <c r="DG114" s="20"/>
      <c r="DH114" s="33">
        <v>731</v>
      </c>
      <c r="DI114" s="33">
        <f>VLOOKUP($DH114,Funktionsbezeichnungen,3,0)</f>
        <v>4</v>
      </c>
      <c r="DJ114" s="83" t="str">
        <f>VLOOKUP($DH114,Funktionsbezeichnungen,2,0)</f>
        <v>Konstrukteur 1 / -planer 1</v>
      </c>
      <c r="DO114" s="19">
        <f>+CT114</f>
        <v>9733</v>
      </c>
      <c r="DP114" s="153">
        <v>7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ref="C115:C116" si="88">IF(Z115&gt;=10,1,0)</f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ref="Z115:Z116" si="89">$AD$3-V115</f>
        <v>4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ref="CP115:CP116" si="90">+S115</f>
        <v>Schär Cedric</v>
      </c>
      <c r="CR115" s="19">
        <f t="shared" ref="CR115:CR116" si="91">+Z115</f>
        <v>4</v>
      </c>
      <c r="CS115" s="19" t="str">
        <f t="shared" ref="CS115:CS116" si="92">+AB115</f>
        <v>F</v>
      </c>
      <c r="CT115" s="154">
        <v>9715</v>
      </c>
      <c r="CU115" s="125">
        <v>732</v>
      </c>
      <c r="CV115" s="33">
        <f t="shared" si="74"/>
        <v>5</v>
      </c>
      <c r="CW115" s="83" t="str">
        <f t="shared" si="75"/>
        <v>Konstrukteur 2 / -planer 2</v>
      </c>
      <c r="CX115" s="125">
        <v>731</v>
      </c>
      <c r="CY115" s="33">
        <f t="shared" si="82"/>
        <v>4</v>
      </c>
      <c r="CZ115" s="83" t="str">
        <f t="shared" si="83"/>
        <v>Konstrukteur 1 / -planer 1</v>
      </c>
      <c r="DA115" s="125"/>
      <c r="DB115" s="33"/>
      <c r="DC115" s="83"/>
      <c r="DD115" s="125"/>
      <c r="DE115" s="33"/>
      <c r="DF115" s="83"/>
      <c r="DG115" s="20"/>
      <c r="DH115" s="33">
        <v>731</v>
      </c>
      <c r="DI115" s="33">
        <f t="shared" si="86"/>
        <v>4</v>
      </c>
      <c r="DJ115" s="83" t="str">
        <f t="shared" si="87"/>
        <v>Konstrukteur 1 / -planer 1</v>
      </c>
      <c r="DO115" s="19">
        <f t="shared" ref="DO115:DO116" si="93">+CT115</f>
        <v>9715</v>
      </c>
      <c r="DP115" s="153">
        <v>6</v>
      </c>
      <c r="DQ115" s="19">
        <v>0</v>
      </c>
      <c r="DR115" s="19" t="s">
        <v>964</v>
      </c>
    </row>
    <row r="116" spans="1:122" s="19" customFormat="1" x14ac:dyDescent="0.2">
      <c r="A116" s="53">
        <v>0</v>
      </c>
      <c r="B116" s="53"/>
      <c r="C116" s="53">
        <f t="shared" si="88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89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90"/>
        <v>Boschung Jan</v>
      </c>
      <c r="CR116" s="19">
        <f t="shared" si="91"/>
        <v>1</v>
      </c>
      <c r="CS116" s="19" t="str">
        <f t="shared" si="92"/>
        <v>F</v>
      </c>
      <c r="CT116" s="154">
        <v>9740</v>
      </c>
      <c r="CU116" s="125">
        <v>731</v>
      </c>
      <c r="CV116" s="33">
        <f t="shared" ref="CV116:CV145" si="94">VLOOKUP($CU116,Funktionsbezeichnungen,3,0)</f>
        <v>4</v>
      </c>
      <c r="CW116" s="83" t="str">
        <f t="shared" ref="CW116:CW145" si="95">VLOOKUP($CU116,Funktionsbezeichnungen,2,0)</f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93"/>
        <v>9740</v>
      </c>
      <c r="DP116" s="153">
        <v>8</v>
      </c>
      <c r="DQ116" s="19">
        <v>0</v>
      </c>
      <c r="DR116" s="185" t="s">
        <v>976</v>
      </c>
    </row>
    <row r="117" spans="1:122" s="19" customFormat="1" x14ac:dyDescent="0.2">
      <c r="A117" s="53">
        <v>0</v>
      </c>
      <c r="B117" s="53"/>
      <c r="C117" s="53">
        <f t="shared" si="56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57"/>
        <v>0</v>
      </c>
      <c r="AA117" s="25" t="s">
        <v>235</v>
      </c>
      <c r="AB117" s="21" t="s">
        <v>149</v>
      </c>
      <c r="AC117" s="21"/>
      <c r="AE117" s="90" t="s">
        <v>378</v>
      </c>
      <c r="AF117" s="82"/>
      <c r="CP117" s="19" t="str">
        <f t="shared" si="58"/>
        <v>Stucki Tizian</v>
      </c>
      <c r="CR117" s="19">
        <f t="shared" si="59"/>
        <v>0</v>
      </c>
      <c r="CS117" s="19" t="str">
        <f t="shared" si="60"/>
        <v>G</v>
      </c>
      <c r="CT117" s="222">
        <v>9743</v>
      </c>
      <c r="CU117" s="125">
        <v>731</v>
      </c>
      <c r="CV117" s="33">
        <f t="shared" si="94"/>
        <v>4</v>
      </c>
      <c r="CW117" s="83" t="str">
        <f t="shared" si="95"/>
        <v>Konstrukteur 1 / -planer 1</v>
      </c>
      <c r="CX117" s="125"/>
      <c r="CY117" s="33"/>
      <c r="CZ117" s="83"/>
      <c r="DA117" s="125"/>
      <c r="DB117" s="33"/>
      <c r="DC117" s="83"/>
      <c r="DD117" s="125"/>
      <c r="DE117" s="33"/>
      <c r="DF117" s="83"/>
      <c r="DG117" s="20"/>
      <c r="DH117" s="33"/>
      <c r="DI117" s="33"/>
      <c r="DJ117" s="83"/>
      <c r="DO117" s="19">
        <f t="shared" si="61"/>
        <v>9743</v>
      </c>
      <c r="DP117" s="153">
        <v>8</v>
      </c>
      <c r="DQ117" s="19">
        <v>0</v>
      </c>
      <c r="DR117" s="185" t="s">
        <v>976</v>
      </c>
    </row>
    <row r="118" spans="1:122" s="19" customFormat="1" ht="40.5" x14ac:dyDescent="0.2">
      <c r="A118" s="53">
        <v>0</v>
      </c>
      <c r="B118" s="53"/>
      <c r="C118" s="53">
        <f t="shared" si="56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20" t="s">
        <v>157</v>
      </c>
      <c r="T118" s="118">
        <v>1976</v>
      </c>
      <c r="U118" s="28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57"/>
        <v>15</v>
      </c>
      <c r="AA118" s="120" t="s">
        <v>694</v>
      </c>
      <c r="AB118" s="118" t="s">
        <v>105</v>
      </c>
      <c r="AC118" s="21"/>
      <c r="AE118" s="90" t="s">
        <v>455</v>
      </c>
      <c r="AF118" s="82"/>
      <c r="CP118" s="19" t="str">
        <f t="shared" si="58"/>
        <v>Kiefer Patrick</v>
      </c>
      <c r="CR118" s="19">
        <f t="shared" si="59"/>
        <v>15</v>
      </c>
      <c r="CS118" s="19" t="str">
        <f t="shared" si="60"/>
        <v>C</v>
      </c>
      <c r="CT118" s="154">
        <v>6753</v>
      </c>
      <c r="CU118" s="125">
        <v>223</v>
      </c>
      <c r="CV118" s="33">
        <f t="shared" si="94"/>
        <v>10</v>
      </c>
      <c r="CW118" s="83" t="str">
        <f t="shared" si="95"/>
        <v>Finanz-Fachspezialist / Controller 3</v>
      </c>
      <c r="CX118" s="125">
        <v>223</v>
      </c>
      <c r="CY118" s="33">
        <f>VLOOKUP($CX118,Funktionsbezeichnungen,3,0)</f>
        <v>10</v>
      </c>
      <c r="CZ118" s="83" t="str">
        <f>VLOOKUP($CX118,Funktionsbezeichnungen,2,0)</f>
        <v>Finanz-Fachspezialist / Controller 3</v>
      </c>
      <c r="DA118" s="125">
        <v>223</v>
      </c>
      <c r="DB118" s="33">
        <f>VLOOKUP($DA118,Funktionsbezeichnungen,3,0)</f>
        <v>10</v>
      </c>
      <c r="DC118" s="83" t="str">
        <f>VLOOKUP($DA118,Funktionsbezeichnungen,2,0)</f>
        <v>Finanz-Fachspezialist / Controller 3</v>
      </c>
      <c r="DD118" s="125">
        <v>223</v>
      </c>
      <c r="DE118" s="33">
        <f>VLOOKUP($DD118,Funktionsbezeichnungen,3,0)</f>
        <v>10</v>
      </c>
      <c r="DF118" s="83" t="str">
        <f>VLOOKUP($DD118,Funktionsbezeichnungen,2,0)</f>
        <v>Finanz-Fachspezialist / Controller 3</v>
      </c>
      <c r="DG118" s="20"/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3</v>
      </c>
      <c r="DO118" s="19">
        <f t="shared" si="61"/>
        <v>6753</v>
      </c>
      <c r="DP118" s="153">
        <v>3</v>
      </c>
      <c r="DQ118" s="19">
        <v>0</v>
      </c>
      <c r="DR118" s="185" t="s">
        <v>972</v>
      </c>
    </row>
    <row r="119" spans="1:122" s="19" customFormat="1" x14ac:dyDescent="0.2">
      <c r="A119" s="53">
        <v>0</v>
      </c>
      <c r="B119" s="53">
        <v>1</v>
      </c>
      <c r="C119" s="53">
        <f t="shared" si="56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57"/>
        <v>46</v>
      </c>
      <c r="AA119" s="25" t="s">
        <v>696</v>
      </c>
      <c r="AB119" s="21" t="s">
        <v>121</v>
      </c>
      <c r="AC119" s="21"/>
      <c r="AE119" s="90" t="s">
        <v>1078</v>
      </c>
      <c r="AF119" s="82"/>
      <c r="CP119" s="19" t="str">
        <f t="shared" si="58"/>
        <v>Meister Christine</v>
      </c>
      <c r="CR119" s="19">
        <f t="shared" si="59"/>
        <v>46</v>
      </c>
      <c r="CS119" s="19" t="str">
        <f t="shared" si="60"/>
        <v>D</v>
      </c>
      <c r="CT119" s="154">
        <v>4245</v>
      </c>
      <c r="CU119" s="125">
        <v>134</v>
      </c>
      <c r="CV119" s="33">
        <f t="shared" si="94"/>
        <v>7</v>
      </c>
      <c r="CW119" s="83" t="str">
        <f t="shared" si="95"/>
        <v>Kaufmännischer Mitarbeiter 4 / Gruppenchef 2</v>
      </c>
      <c r="CX119" s="125">
        <v>134</v>
      </c>
      <c r="CY119" s="33">
        <f t="shared" si="82"/>
        <v>7</v>
      </c>
      <c r="CZ119" s="83" t="str">
        <f t="shared" si="83"/>
        <v>Kaufmännischer Mitarbeiter 4 / Gruppenchef 2</v>
      </c>
      <c r="DA119" s="125">
        <v>134</v>
      </c>
      <c r="DB119" s="33">
        <f t="shared" si="84"/>
        <v>7</v>
      </c>
      <c r="DC119" s="83" t="str">
        <f t="shared" si="85"/>
        <v>Kaufmännischer Mitarbeiter 4 / Gruppenchef 2</v>
      </c>
      <c r="DD119" s="125">
        <v>134</v>
      </c>
      <c r="DE119" s="33">
        <f t="shared" ref="DE119:DE134" si="96">VLOOKUP($DD119,Funktionsbezeichnungen,3,0)</f>
        <v>7</v>
      </c>
      <c r="DF119" s="83" t="str">
        <f t="shared" ref="DF119:DF134" si="97">VLOOKUP($DD119,Funktionsbezeichnungen,2,0)</f>
        <v>Kaufmännischer Mitarbeiter 4 / Gruppenchef 2</v>
      </c>
      <c r="DG119" s="20"/>
      <c r="DH119" s="125">
        <v>134</v>
      </c>
      <c r="DI119" s="33">
        <f t="shared" si="86"/>
        <v>7</v>
      </c>
      <c r="DJ119" s="83" t="str">
        <f t="shared" si="87"/>
        <v>Kaufmännischer Mitarbeiter 4 / Gruppenchef 2</v>
      </c>
      <c r="DO119" s="19">
        <f t="shared" si="61"/>
        <v>4245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56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57"/>
        <v>46</v>
      </c>
      <c r="AA120" s="25" t="s">
        <v>209</v>
      </c>
      <c r="AB120" s="21" t="s">
        <v>121</v>
      </c>
      <c r="AC120" s="21"/>
      <c r="AE120" s="90" t="s">
        <v>453</v>
      </c>
      <c r="AF120" s="82"/>
      <c r="CP120" s="19" t="str">
        <f t="shared" si="58"/>
        <v>Derezynski Françoise</v>
      </c>
      <c r="CR120" s="19">
        <f t="shared" si="59"/>
        <v>46</v>
      </c>
      <c r="CS120" s="19" t="str">
        <f t="shared" si="60"/>
        <v>D</v>
      </c>
      <c r="CT120" s="154">
        <v>4266</v>
      </c>
      <c r="CU120" s="125">
        <v>141</v>
      </c>
      <c r="CV120" s="33">
        <f t="shared" si="94"/>
        <v>8</v>
      </c>
      <c r="CW120" s="83" t="str">
        <f t="shared" si="95"/>
        <v>Kaufmännischer Fachspezialist 1</v>
      </c>
      <c r="CX120" s="125">
        <v>141</v>
      </c>
      <c r="CY120" s="33">
        <f>VLOOKUP($CX120,Funktionsbezeichnungen,3,0)</f>
        <v>8</v>
      </c>
      <c r="CZ120" s="83" t="str">
        <f>VLOOKUP($CX120,Funktionsbezeichnungen,2,0)</f>
        <v>Kaufmännischer Fachspezialist 1</v>
      </c>
      <c r="DA120" s="125">
        <v>134</v>
      </c>
      <c r="DB120" s="33">
        <f>VLOOKUP($DA120,Funktionsbezeichnungen,3,0)</f>
        <v>7</v>
      </c>
      <c r="DC120" s="83" t="str">
        <f>VLOOKUP($DA120,Funktionsbezeichnungen,2,0)</f>
        <v>Kaufmännischer Mitarbeiter 4 / Gruppenchef 2</v>
      </c>
      <c r="DD120" s="125">
        <v>134</v>
      </c>
      <c r="DE120" s="33">
        <f>VLOOKUP($DD120,Funktionsbezeichnungen,3,0)</f>
        <v>7</v>
      </c>
      <c r="DF120" s="83" t="str">
        <f>VLOOKUP($DD120,Funktionsbezeichnungen,2,0)</f>
        <v>Kaufmännischer Mitarbeiter 4 / Gruppenchef 2</v>
      </c>
      <c r="DG120" s="20"/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4 / Gruppenchef 2</v>
      </c>
      <c r="DO120" s="19">
        <f t="shared" si="61"/>
        <v>4266</v>
      </c>
      <c r="DP120" s="153">
        <v>6</v>
      </c>
      <c r="DQ120" s="19">
        <v>0</v>
      </c>
      <c r="DR120" s="185" t="s">
        <v>955</v>
      </c>
    </row>
    <row r="121" spans="1:122" s="19" customFormat="1" x14ac:dyDescent="0.2">
      <c r="A121" s="53">
        <v>0</v>
      </c>
      <c r="B121" s="53">
        <v>1</v>
      </c>
      <c r="C121" s="53">
        <f t="shared" si="56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57"/>
        <v>40</v>
      </c>
      <c r="AA121" s="25" t="s">
        <v>695</v>
      </c>
      <c r="AB121" s="21" t="s">
        <v>121</v>
      </c>
      <c r="AC121" s="21"/>
      <c r="AE121" s="90" t="s">
        <v>456</v>
      </c>
      <c r="AF121" s="82"/>
      <c r="CP121" s="19" t="str">
        <f t="shared" si="58"/>
        <v>Szirt Madeleine</v>
      </c>
      <c r="CR121" s="19">
        <f t="shared" si="59"/>
        <v>40</v>
      </c>
      <c r="CS121" s="19" t="str">
        <f t="shared" si="60"/>
        <v>D</v>
      </c>
      <c r="CT121" s="154">
        <v>4216</v>
      </c>
      <c r="CU121" s="125">
        <v>162</v>
      </c>
      <c r="CV121" s="33">
        <f t="shared" si="94"/>
        <v>9</v>
      </c>
      <c r="CW121" s="83" t="str">
        <f t="shared" si="95"/>
        <v>Personal-Fachspezialist 2</v>
      </c>
      <c r="CX121" s="125">
        <v>162</v>
      </c>
      <c r="CY121" s="33">
        <f>VLOOKUP($CX121,Funktionsbezeichnungen,3,0)</f>
        <v>9</v>
      </c>
      <c r="CZ121" s="83" t="str">
        <f>VLOOKUP($CX121,Funktionsbezeichnungen,2,0)</f>
        <v>Personal-Fachspezialist 2</v>
      </c>
      <c r="DA121" s="125">
        <v>162</v>
      </c>
      <c r="DB121" s="33">
        <f>VLOOKUP($DA121,Funktionsbezeichnungen,3,0)</f>
        <v>9</v>
      </c>
      <c r="DC121" s="83" t="str">
        <f>VLOOKUP($DA121,Funktionsbezeichnungen,2,0)</f>
        <v>Personal-Fachspezialist 2</v>
      </c>
      <c r="DD121" s="125">
        <v>162</v>
      </c>
      <c r="DE121" s="33">
        <f>VLOOKUP($DD121,Funktionsbezeichnungen,3,0)</f>
        <v>9</v>
      </c>
      <c r="DF121" s="83" t="str">
        <f>VLOOKUP($DD121,Funktionsbezeichnungen,2,0)</f>
        <v>Personal-Fachspezialist 2</v>
      </c>
      <c r="DG121" s="20"/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2</v>
      </c>
      <c r="DO121" s="19">
        <f t="shared" si="61"/>
        <v>4216</v>
      </c>
      <c r="DP121" s="153">
        <v>3</v>
      </c>
      <c r="DQ121" s="19">
        <v>0</v>
      </c>
      <c r="DR121" s="185" t="s">
        <v>971</v>
      </c>
    </row>
    <row r="122" spans="1:122" s="19" customFormat="1" x14ac:dyDescent="0.2">
      <c r="A122" s="53">
        <v>0</v>
      </c>
      <c r="B122" s="53">
        <v>1</v>
      </c>
      <c r="C122" s="53">
        <f t="shared" si="56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57"/>
        <v>40</v>
      </c>
      <c r="AA122" s="25" t="s">
        <v>1157</v>
      </c>
      <c r="AB122" s="21" t="s">
        <v>121</v>
      </c>
      <c r="AC122" s="21"/>
      <c r="AE122" s="90" t="s">
        <v>1158</v>
      </c>
      <c r="AF122" s="82"/>
      <c r="CP122" s="19" t="str">
        <f t="shared" si="58"/>
        <v>Canetti Rosemarie</v>
      </c>
      <c r="CR122" s="19">
        <f t="shared" si="59"/>
        <v>40</v>
      </c>
      <c r="CS122" s="19" t="str">
        <f t="shared" si="60"/>
        <v>D</v>
      </c>
      <c r="CT122" s="154">
        <v>4320</v>
      </c>
      <c r="CU122" s="125">
        <v>134</v>
      </c>
      <c r="CV122" s="33">
        <f t="shared" si="94"/>
        <v>7</v>
      </c>
      <c r="CW122" s="83" t="str">
        <f t="shared" si="95"/>
        <v>Kaufmännischer Mitarbeiter 4 / Gruppenchef 2</v>
      </c>
      <c r="CX122" s="125"/>
      <c r="CY122" s="33"/>
      <c r="CZ122" s="83"/>
      <c r="DA122" s="125">
        <v>134</v>
      </c>
      <c r="DB122" s="33">
        <f t="shared" si="84"/>
        <v>7</v>
      </c>
      <c r="DC122" s="83" t="str">
        <f t="shared" si="85"/>
        <v>Kaufmännischer Mitarbeiter 4 / Gruppenchef 2</v>
      </c>
      <c r="DD122" s="125">
        <v>134</v>
      </c>
      <c r="DE122" s="33">
        <f t="shared" si="96"/>
        <v>7</v>
      </c>
      <c r="DF122" s="83" t="str">
        <f t="shared" si="97"/>
        <v>Kaufmännischer Mitarbeiter 4 / Gruppenchef 2</v>
      </c>
      <c r="DG122" s="20"/>
      <c r="DH122" s="125">
        <v>134</v>
      </c>
      <c r="DI122" s="33">
        <f t="shared" si="86"/>
        <v>7</v>
      </c>
      <c r="DJ122" s="83" t="str">
        <f t="shared" si="87"/>
        <v>Kaufmännischer Mitarbeiter 4 / Gruppenchef 2</v>
      </c>
      <c r="DO122" s="19">
        <f t="shared" si="61"/>
        <v>4320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56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57"/>
        <v>35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58"/>
        <v>Peier Doris</v>
      </c>
      <c r="CR123" s="19">
        <f t="shared" si="59"/>
        <v>35</v>
      </c>
      <c r="CS123" s="19" t="str">
        <f t="shared" si="60"/>
        <v>D</v>
      </c>
      <c r="CT123" s="154">
        <v>5581</v>
      </c>
      <c r="CU123" s="125">
        <v>134</v>
      </c>
      <c r="CV123" s="33">
        <f t="shared" si="94"/>
        <v>7</v>
      </c>
      <c r="CW123" s="83" t="str">
        <f t="shared" si="95"/>
        <v>Kaufmännischer Mitarbeiter 4 / Gruppenchef 2</v>
      </c>
      <c r="CX123" s="125">
        <v>134</v>
      </c>
      <c r="CY123" s="33">
        <f t="shared" si="82"/>
        <v>7</v>
      </c>
      <c r="CZ123" s="83" t="str">
        <f t="shared" si="83"/>
        <v>Kaufmännischer Mitarbeiter 4 / Gruppenchef 2</v>
      </c>
      <c r="DA123" s="125">
        <v>134</v>
      </c>
      <c r="DB123" s="33">
        <f t="shared" si="84"/>
        <v>7</v>
      </c>
      <c r="DC123" s="83" t="str">
        <f t="shared" si="85"/>
        <v>Kaufmännischer Mitarbeiter 4 / Gruppenchef 2</v>
      </c>
      <c r="DD123" s="125">
        <v>134</v>
      </c>
      <c r="DE123" s="33">
        <f t="shared" si="96"/>
        <v>7</v>
      </c>
      <c r="DF123" s="83" t="str">
        <f t="shared" si="97"/>
        <v>Kaufmännischer Mitarbeiter 4 / Gruppenchef 2</v>
      </c>
      <c r="DG123" s="20"/>
      <c r="DH123" s="125">
        <v>134</v>
      </c>
      <c r="DI123" s="33">
        <f t="shared" si="86"/>
        <v>7</v>
      </c>
      <c r="DJ123" s="83" t="str">
        <f t="shared" si="87"/>
        <v>Kaufmännischer Mitarbeiter 4 / Gruppenchef 2</v>
      </c>
      <c r="DO123" s="19">
        <f t="shared" si="61"/>
        <v>5581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56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57"/>
        <v>32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58"/>
        <v>Beuret Agnès</v>
      </c>
      <c r="CR124" s="19">
        <f t="shared" si="59"/>
        <v>32</v>
      </c>
      <c r="CS124" s="19" t="str">
        <f t="shared" si="60"/>
        <v>D</v>
      </c>
      <c r="CT124" s="154">
        <v>4352</v>
      </c>
      <c r="CU124" s="125">
        <v>134</v>
      </c>
      <c r="CV124" s="33">
        <f t="shared" si="94"/>
        <v>7</v>
      </c>
      <c r="CW124" s="83" t="str">
        <f t="shared" si="95"/>
        <v>Kaufmännischer Mitarbeiter 4 / Gruppenchef 2</v>
      </c>
      <c r="CX124" s="125">
        <v>134</v>
      </c>
      <c r="CY124" s="33">
        <f t="shared" si="82"/>
        <v>7</v>
      </c>
      <c r="CZ124" s="83" t="str">
        <f t="shared" si="83"/>
        <v>Kaufmännischer Mitarbeiter 4 / Gruppenchef 2</v>
      </c>
      <c r="DA124" s="125">
        <v>134</v>
      </c>
      <c r="DB124" s="33">
        <f t="shared" si="84"/>
        <v>7</v>
      </c>
      <c r="DC124" s="83" t="str">
        <f t="shared" si="85"/>
        <v>Kaufmännischer Mitarbeiter 4 / Gruppenchef 2</v>
      </c>
      <c r="DD124" s="125">
        <v>134</v>
      </c>
      <c r="DE124" s="33">
        <f t="shared" si="96"/>
        <v>7</v>
      </c>
      <c r="DF124" s="83" t="str">
        <f t="shared" si="97"/>
        <v>Kaufmännischer Mitarbeiter 4 / Gruppenchef 2</v>
      </c>
      <c r="DG124" s="20"/>
      <c r="DH124" s="125">
        <v>134</v>
      </c>
      <c r="DI124" s="33">
        <f t="shared" si="86"/>
        <v>7</v>
      </c>
      <c r="DJ124" s="83" t="str">
        <f t="shared" si="87"/>
        <v>Kaufmännischer Mitarbeiter 4 / Gruppenchef 2</v>
      </c>
      <c r="DO124" s="19">
        <f t="shared" si="61"/>
        <v>4352</v>
      </c>
      <c r="DP124" s="153">
        <v>6</v>
      </c>
      <c r="DQ124" s="19">
        <v>0</v>
      </c>
      <c r="DR124" s="19" t="s">
        <v>955</v>
      </c>
    </row>
    <row r="125" spans="1:122" s="19" customFormat="1" x14ac:dyDescent="0.2">
      <c r="A125" s="53">
        <v>0</v>
      </c>
      <c r="B125" s="53">
        <v>1</v>
      </c>
      <c r="C125" s="53">
        <f t="shared" si="56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57"/>
        <v>27</v>
      </c>
      <c r="AA125" s="25" t="s">
        <v>696</v>
      </c>
      <c r="AB125" s="21" t="s">
        <v>121</v>
      </c>
      <c r="AC125" s="21"/>
      <c r="AE125" s="90" t="s">
        <v>425</v>
      </c>
      <c r="AF125" s="82"/>
      <c r="CP125" s="19" t="str">
        <f t="shared" si="58"/>
        <v>Weider Noelle</v>
      </c>
      <c r="CR125" s="19">
        <f t="shared" si="59"/>
        <v>27</v>
      </c>
      <c r="CS125" s="19" t="str">
        <f t="shared" si="60"/>
        <v>D</v>
      </c>
      <c r="CT125" s="154">
        <v>5604</v>
      </c>
      <c r="CU125" s="125">
        <v>134</v>
      </c>
      <c r="CV125" s="33">
        <f t="shared" si="94"/>
        <v>7</v>
      </c>
      <c r="CW125" s="83" t="str">
        <f t="shared" si="95"/>
        <v>Kaufmännischer Mitarbeiter 4 / Gruppenchef 2</v>
      </c>
      <c r="CX125" s="125">
        <v>134</v>
      </c>
      <c r="CY125" s="33">
        <f t="shared" si="82"/>
        <v>7</v>
      </c>
      <c r="CZ125" s="83" t="str">
        <f t="shared" si="83"/>
        <v>Kaufmännischer Mitarbeiter 4 / Gruppenchef 2</v>
      </c>
      <c r="DA125" s="125">
        <v>134</v>
      </c>
      <c r="DB125" s="33">
        <f t="shared" si="84"/>
        <v>7</v>
      </c>
      <c r="DC125" s="83" t="str">
        <f t="shared" si="85"/>
        <v>Kaufmännischer Mitarbeiter 4 / Gruppenchef 2</v>
      </c>
      <c r="DD125" s="125">
        <v>134</v>
      </c>
      <c r="DE125" s="33">
        <f t="shared" si="96"/>
        <v>7</v>
      </c>
      <c r="DF125" s="83" t="str">
        <f t="shared" si="97"/>
        <v>Kaufmännischer Mitarbeiter 4 / Gruppenchef 2</v>
      </c>
      <c r="DG125" s="20"/>
      <c r="DH125" s="125">
        <v>134</v>
      </c>
      <c r="DI125" s="33">
        <f t="shared" si="86"/>
        <v>7</v>
      </c>
      <c r="DJ125" s="83" t="str">
        <f t="shared" si="87"/>
        <v>Kaufmännischer Mitarbeiter 4 / Gruppenchef 2</v>
      </c>
      <c r="DO125" s="19">
        <f t="shared" si="61"/>
        <v>5604</v>
      </c>
      <c r="DP125" s="153">
        <v>6</v>
      </c>
      <c r="DQ125" s="19">
        <v>0</v>
      </c>
      <c r="DR125" s="19" t="s">
        <v>955</v>
      </c>
    </row>
    <row r="126" spans="1:122" s="19" customFormat="1" ht="27" x14ac:dyDescent="0.2">
      <c r="A126" s="53">
        <v>0</v>
      </c>
      <c r="B126" s="53"/>
      <c r="C126" s="53">
        <f t="shared" si="56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27" t="s">
        <v>244</v>
      </c>
      <c r="T126" s="21">
        <v>1976</v>
      </c>
      <c r="U126" s="28" t="s">
        <v>243</v>
      </c>
      <c r="V126" s="21">
        <v>2002</v>
      </c>
      <c r="W126" s="25"/>
      <c r="X126" s="21"/>
      <c r="Y126" s="25" t="s">
        <v>327</v>
      </c>
      <c r="Z126" s="21">
        <f t="shared" si="57"/>
        <v>15</v>
      </c>
      <c r="AA126" s="25" t="s">
        <v>326</v>
      </c>
      <c r="AB126" s="21" t="s">
        <v>121</v>
      </c>
      <c r="AC126" s="21"/>
      <c r="AE126" s="90" t="s">
        <v>375</v>
      </c>
      <c r="AF126" s="82"/>
      <c r="CP126" s="19" t="str">
        <f t="shared" si="58"/>
        <v>Fischer Michel</v>
      </c>
      <c r="CR126" s="19">
        <f t="shared" si="59"/>
        <v>15</v>
      </c>
      <c r="CS126" s="19" t="str">
        <f t="shared" si="60"/>
        <v>D</v>
      </c>
      <c r="CT126" s="154">
        <v>8655</v>
      </c>
      <c r="CU126" s="125">
        <v>542</v>
      </c>
      <c r="CV126" s="33">
        <f t="shared" si="94"/>
        <v>7</v>
      </c>
      <c r="CW126" s="83" t="str">
        <f t="shared" si="95"/>
        <v>Technischer Sachbearbeiter 2</v>
      </c>
      <c r="CX126" s="125">
        <v>542</v>
      </c>
      <c r="CY126" s="33">
        <f t="shared" si="82"/>
        <v>7</v>
      </c>
      <c r="CZ126" s="83" t="str">
        <f t="shared" si="83"/>
        <v>Technischer Sachbearbeiter 2</v>
      </c>
      <c r="DA126" s="125">
        <v>542</v>
      </c>
      <c r="DB126" s="33">
        <f t="shared" si="84"/>
        <v>7</v>
      </c>
      <c r="DC126" s="83" t="str">
        <f t="shared" si="85"/>
        <v>Technischer Sachbearbeiter 2</v>
      </c>
      <c r="DD126" s="125">
        <v>541</v>
      </c>
      <c r="DE126" s="33">
        <f t="shared" si="96"/>
        <v>6</v>
      </c>
      <c r="DF126" s="83" t="str">
        <f t="shared" si="97"/>
        <v>Technischer Sachbearbeiter 1</v>
      </c>
      <c r="DG126" s="20"/>
      <c r="DH126" s="125">
        <v>351</v>
      </c>
      <c r="DI126" s="33">
        <f t="shared" si="86"/>
        <v>7</v>
      </c>
      <c r="DJ126" s="83" t="str">
        <f t="shared" si="87"/>
        <v>Marketing - / Product - Manager 1</v>
      </c>
      <c r="DO126" s="19">
        <f t="shared" si="61"/>
        <v>8655</v>
      </c>
      <c r="DP126" s="153">
        <v>6</v>
      </c>
      <c r="DQ126" s="19">
        <v>0</v>
      </c>
      <c r="DR126" s="19" t="s">
        <v>967</v>
      </c>
    </row>
    <row r="127" spans="1:122" s="19" customFormat="1" x14ac:dyDescent="0.2">
      <c r="A127" s="53">
        <v>0</v>
      </c>
      <c r="B127" s="53">
        <v>1</v>
      </c>
      <c r="C127" s="53">
        <f t="shared" si="56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57"/>
        <v>41</v>
      </c>
      <c r="AA127" s="25" t="s">
        <v>584</v>
      </c>
      <c r="AB127" s="21" t="s">
        <v>142</v>
      </c>
      <c r="AC127" s="21"/>
      <c r="AE127" s="90" t="s">
        <v>585</v>
      </c>
      <c r="AF127" s="82"/>
      <c r="CP127" s="19" t="str">
        <f t="shared" si="58"/>
        <v>Willig Martine</v>
      </c>
      <c r="CR127" s="19">
        <f t="shared" si="59"/>
        <v>41</v>
      </c>
      <c r="CS127" s="19" t="str">
        <f t="shared" si="60"/>
        <v>E</v>
      </c>
      <c r="CT127" s="154">
        <v>5637</v>
      </c>
      <c r="CU127" s="125">
        <v>133</v>
      </c>
      <c r="CV127" s="33">
        <f t="shared" si="94"/>
        <v>6</v>
      </c>
      <c r="CW127" s="83" t="str">
        <f t="shared" si="95"/>
        <v>Kaufmännischer Mitarbeiter 3 / Gruppenchef 1</v>
      </c>
      <c r="CX127" s="125">
        <v>133</v>
      </c>
      <c r="CY127" s="33">
        <f t="shared" si="82"/>
        <v>6</v>
      </c>
      <c r="CZ127" s="83" t="str">
        <f t="shared" si="83"/>
        <v>Kaufmännischer Mitarbeiter 3 / Gruppenchef 1</v>
      </c>
      <c r="DA127" s="125">
        <v>133</v>
      </c>
      <c r="DB127" s="33">
        <f t="shared" si="84"/>
        <v>6</v>
      </c>
      <c r="DC127" s="83" t="str">
        <f t="shared" si="85"/>
        <v>Kaufmännischer Mitarbeiter 3 / Gruppenchef 1</v>
      </c>
      <c r="DD127" s="125">
        <v>133</v>
      </c>
      <c r="DE127" s="33">
        <f t="shared" si="96"/>
        <v>6</v>
      </c>
      <c r="DF127" s="83" t="str">
        <f t="shared" si="97"/>
        <v>Kaufmännischer Mitarbeiter 3 / Gruppenchef 1</v>
      </c>
      <c r="DG127" s="20"/>
      <c r="DH127" s="125">
        <v>133</v>
      </c>
      <c r="DI127" s="33">
        <f t="shared" si="86"/>
        <v>6</v>
      </c>
      <c r="DJ127" s="83" t="str">
        <f t="shared" si="87"/>
        <v>Kaufmännischer Mitarbeiter 3 / Gruppenchef 1</v>
      </c>
      <c r="DO127" s="19">
        <f t="shared" si="61"/>
        <v>5637</v>
      </c>
      <c r="DP127" s="153">
        <v>6</v>
      </c>
      <c r="DQ127" s="19">
        <v>0</v>
      </c>
      <c r="DR127" s="185" t="s">
        <v>973</v>
      </c>
    </row>
    <row r="128" spans="1:122" s="19" customFormat="1" x14ac:dyDescent="0.2">
      <c r="A128" s="53">
        <v>0</v>
      </c>
      <c r="B128" s="53">
        <v>1</v>
      </c>
      <c r="C128" s="53">
        <f t="shared" ref="C128" si="98"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ref="Z128" si="99">$AD$3-V128</f>
        <v>32</v>
      </c>
      <c r="AA128" s="25" t="s">
        <v>156</v>
      </c>
      <c r="AB128" s="21" t="s">
        <v>142</v>
      </c>
      <c r="AC128" s="21"/>
      <c r="AE128" s="90" t="s">
        <v>457</v>
      </c>
      <c r="AF128" s="82"/>
      <c r="CP128" s="258" t="str">
        <f t="shared" ref="CP128" si="100">+S128</f>
        <v>Boschung Brigitte</v>
      </c>
      <c r="CQ128" s="259"/>
      <c r="CR128" s="19">
        <f t="shared" ref="CR128" si="101">+Z128</f>
        <v>32</v>
      </c>
      <c r="CS128" s="19" t="str">
        <f t="shared" ref="CS128" si="102">+AB128</f>
        <v>E</v>
      </c>
      <c r="CT128" s="154">
        <v>7703</v>
      </c>
      <c r="CU128" s="125">
        <v>133</v>
      </c>
      <c r="CV128" s="33">
        <f t="shared" si="94"/>
        <v>6</v>
      </c>
      <c r="CW128" s="83" t="str">
        <f t="shared" si="95"/>
        <v>Kaufmännischer Mitarbeiter 3 / Gruppenchef 1</v>
      </c>
      <c r="CX128" s="125">
        <v>133</v>
      </c>
      <c r="CY128" s="33">
        <f>VLOOKUP($CX128,Funktionsbezeichnungen,3,0)</f>
        <v>6</v>
      </c>
      <c r="CZ128" s="83" t="str">
        <f>VLOOKUP($CX128,Funktionsbezeichnungen,2,0)</f>
        <v>Kaufmännischer Mitarbeiter 3 / Gruppenchef 1</v>
      </c>
      <c r="DA128" s="125">
        <v>112</v>
      </c>
      <c r="DB128" s="33">
        <f>VLOOKUP($DA128,Funktionsbezeichnungen,3,0)</f>
        <v>5</v>
      </c>
      <c r="DC128" s="83" t="str">
        <f>VLOOKUP($DA128,Funktionsbezeichnungen,2,0)</f>
        <v>Réceptionist / Telefonist / Service-Disponent 2</v>
      </c>
      <c r="DD128" s="125">
        <v>112</v>
      </c>
      <c r="DE128" s="33">
        <f>VLOOKUP($DD128,Funktionsbezeichnungen,3,0)</f>
        <v>5</v>
      </c>
      <c r="DF128" s="83" t="str">
        <f>VLOOKUP($DD128,Funktionsbezeichnungen,2,0)</f>
        <v>Réceptionist / Telefonist / Service-Disponent 2</v>
      </c>
      <c r="DG128" s="20"/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2</v>
      </c>
      <c r="DO128" s="19">
        <f t="shared" ref="DO128" si="103">+CT128</f>
        <v>7703</v>
      </c>
      <c r="DP128" s="153">
        <v>6</v>
      </c>
      <c r="DQ128" s="19">
        <v>0</v>
      </c>
      <c r="DR128" s="19" t="s">
        <v>953</v>
      </c>
    </row>
    <row r="129" spans="1:122" s="19" customFormat="1" x14ac:dyDescent="0.2">
      <c r="A129" s="53">
        <v>0</v>
      </c>
      <c r="B129" s="53">
        <v>1</v>
      </c>
      <c r="C129" s="53">
        <f t="shared" si="56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507</v>
      </c>
      <c r="Q129" s="15">
        <v>125</v>
      </c>
      <c r="R129" s="42"/>
      <c r="S129" s="27" t="s">
        <v>259</v>
      </c>
      <c r="T129" s="21">
        <v>1957</v>
      </c>
      <c r="U129" s="28" t="s">
        <v>151</v>
      </c>
      <c r="V129" s="21">
        <v>1977</v>
      </c>
      <c r="W129" s="25"/>
      <c r="X129" s="21"/>
      <c r="Y129" s="25"/>
      <c r="Z129" s="21">
        <f t="shared" si="57"/>
        <v>40</v>
      </c>
      <c r="AA129" s="25" t="s">
        <v>156</v>
      </c>
      <c r="AB129" s="21" t="s">
        <v>142</v>
      </c>
      <c r="AC129" s="21"/>
      <c r="AE129" s="90" t="s">
        <v>457</v>
      </c>
      <c r="AF129" s="82"/>
      <c r="CP129" s="19" t="str">
        <f t="shared" si="58"/>
        <v>Meichtry Anna</v>
      </c>
      <c r="CR129" s="19">
        <f t="shared" si="59"/>
        <v>40</v>
      </c>
      <c r="CS129" s="19" t="str">
        <f t="shared" si="60"/>
        <v>E</v>
      </c>
      <c r="CT129" s="154">
        <v>5629</v>
      </c>
      <c r="CU129" s="125">
        <v>133</v>
      </c>
      <c r="CV129" s="33">
        <f t="shared" si="94"/>
        <v>6</v>
      </c>
      <c r="CW129" s="83" t="str">
        <f t="shared" si="95"/>
        <v>Kaufmännischer Mitarbeiter 3 / Gruppenchef 1</v>
      </c>
      <c r="CX129" s="125">
        <v>133</v>
      </c>
      <c r="CY129" s="33">
        <f t="shared" si="82"/>
        <v>6</v>
      </c>
      <c r="CZ129" s="83" t="str">
        <f t="shared" si="83"/>
        <v>Kaufmännischer Mitarbeiter 3 / Gruppenchef 1</v>
      </c>
      <c r="DA129" s="125">
        <v>133</v>
      </c>
      <c r="DB129" s="33">
        <f t="shared" si="84"/>
        <v>6</v>
      </c>
      <c r="DC129" s="83" t="str">
        <f t="shared" si="85"/>
        <v>Kaufmännischer Mitarbeiter 3 / Gruppenchef 1</v>
      </c>
      <c r="DD129" s="125">
        <v>133</v>
      </c>
      <c r="DE129" s="33">
        <f t="shared" si="96"/>
        <v>6</v>
      </c>
      <c r="DF129" s="83" t="str">
        <f t="shared" si="97"/>
        <v>Kaufmännischer Mitarbeiter 3 / Gruppenchef 1</v>
      </c>
      <c r="DG129" s="20"/>
      <c r="DH129" s="125">
        <v>133</v>
      </c>
      <c r="DI129" s="33">
        <f t="shared" si="86"/>
        <v>6</v>
      </c>
      <c r="DJ129" s="83" t="str">
        <f t="shared" si="87"/>
        <v>Kaufmännischer Mitarbeiter 3 / Gruppenchef 1</v>
      </c>
      <c r="DO129" s="19">
        <f t="shared" si="61"/>
        <v>5629</v>
      </c>
      <c r="DP129" s="153">
        <v>6</v>
      </c>
      <c r="DQ129" s="19">
        <v>0</v>
      </c>
      <c r="DR129" s="19" t="s">
        <v>955</v>
      </c>
    </row>
    <row r="130" spans="1:122" s="19" customFormat="1" x14ac:dyDescent="0.2">
      <c r="A130" s="53">
        <v>0</v>
      </c>
      <c r="B130" s="53">
        <v>1</v>
      </c>
      <c r="C130" s="53">
        <f t="shared" si="56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1167</v>
      </c>
      <c r="Q130" s="15">
        <v>126</v>
      </c>
      <c r="R130" s="42"/>
      <c r="S130" s="27" t="s">
        <v>1005</v>
      </c>
      <c r="T130" s="21">
        <v>1967</v>
      </c>
      <c r="U130" s="28" t="s">
        <v>151</v>
      </c>
      <c r="V130" s="21">
        <v>1987</v>
      </c>
      <c r="W130" s="25"/>
      <c r="X130" s="21"/>
      <c r="Y130" s="25"/>
      <c r="Z130" s="21">
        <f t="shared" si="57"/>
        <v>30</v>
      </c>
      <c r="AA130" s="25" t="s">
        <v>691</v>
      </c>
      <c r="AB130" s="21" t="s">
        <v>142</v>
      </c>
      <c r="AC130" s="21"/>
      <c r="AE130" s="90" t="s">
        <v>457</v>
      </c>
      <c r="AF130" s="82"/>
      <c r="CP130" s="19" t="str">
        <f t="shared" si="58"/>
        <v>Meier Jacqueline</v>
      </c>
      <c r="CR130" s="19">
        <f t="shared" si="59"/>
        <v>30</v>
      </c>
      <c r="CS130" s="19" t="str">
        <f t="shared" si="60"/>
        <v>E</v>
      </c>
      <c r="CT130" s="154">
        <v>7700</v>
      </c>
      <c r="CU130" s="125">
        <v>212</v>
      </c>
      <c r="CV130" s="33">
        <f t="shared" si="94"/>
        <v>5</v>
      </c>
      <c r="CW130" s="83" t="str">
        <f t="shared" si="95"/>
        <v>Buchhalter 2</v>
      </c>
      <c r="CX130" s="125">
        <v>212</v>
      </c>
      <c r="CY130" s="33">
        <f t="shared" si="82"/>
        <v>5</v>
      </c>
      <c r="CZ130" s="83" t="str">
        <f t="shared" si="83"/>
        <v>Buchhalter 2</v>
      </c>
      <c r="DA130" s="125">
        <v>212</v>
      </c>
      <c r="DB130" s="33">
        <f t="shared" si="84"/>
        <v>5</v>
      </c>
      <c r="DC130" s="83" t="str">
        <f t="shared" si="85"/>
        <v>Buchhalter 2</v>
      </c>
      <c r="DD130" s="125">
        <v>212</v>
      </c>
      <c r="DE130" s="33">
        <f t="shared" si="96"/>
        <v>5</v>
      </c>
      <c r="DF130" s="83" t="str">
        <f t="shared" si="97"/>
        <v>Buchhalter 2</v>
      </c>
      <c r="DG130" s="20"/>
      <c r="DH130" s="125">
        <v>212</v>
      </c>
      <c r="DI130" s="33">
        <f t="shared" si="86"/>
        <v>5</v>
      </c>
      <c r="DJ130" s="83" t="str">
        <f t="shared" si="87"/>
        <v>Buchhalter 2</v>
      </c>
      <c r="DO130" s="19">
        <f t="shared" si="61"/>
        <v>7700</v>
      </c>
      <c r="DP130" s="153">
        <v>6</v>
      </c>
      <c r="DQ130" s="19">
        <v>0</v>
      </c>
      <c r="DR130" s="19" t="s">
        <v>958</v>
      </c>
    </row>
    <row r="131" spans="1:122" s="19" customFormat="1" x14ac:dyDescent="0.2">
      <c r="A131" s="53">
        <v>0</v>
      </c>
      <c r="B131" s="53">
        <v>1</v>
      </c>
      <c r="C131" s="53">
        <f t="shared" si="56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357</v>
      </c>
      <c r="P131" s="15" t="s">
        <v>510</v>
      </c>
      <c r="Q131" s="15">
        <v>127</v>
      </c>
      <c r="R131" s="42"/>
      <c r="S131" s="27" t="s">
        <v>278</v>
      </c>
      <c r="T131" s="21">
        <v>1985</v>
      </c>
      <c r="U131" s="28" t="s">
        <v>279</v>
      </c>
      <c r="V131" s="21">
        <v>2005</v>
      </c>
      <c r="W131" s="25"/>
      <c r="X131" s="21"/>
      <c r="Y131" s="25"/>
      <c r="Z131" s="21">
        <f t="shared" si="57"/>
        <v>12</v>
      </c>
      <c r="AA131" s="25" t="s">
        <v>691</v>
      </c>
      <c r="AB131" s="21" t="s">
        <v>142</v>
      </c>
      <c r="AC131" s="21"/>
      <c r="AE131" s="90" t="s">
        <v>457</v>
      </c>
      <c r="AF131" s="82"/>
      <c r="CP131" s="19" t="str">
        <f t="shared" si="58"/>
        <v>Oruk Makbule</v>
      </c>
      <c r="CR131" s="19">
        <f t="shared" si="59"/>
        <v>12</v>
      </c>
      <c r="CS131" s="19" t="str">
        <f t="shared" si="60"/>
        <v>E</v>
      </c>
      <c r="CT131" s="154">
        <v>6762</v>
      </c>
      <c r="CU131" s="125">
        <v>212</v>
      </c>
      <c r="CV131" s="33">
        <f t="shared" si="94"/>
        <v>5</v>
      </c>
      <c r="CW131" s="83" t="str">
        <f t="shared" si="95"/>
        <v>Buchhalter 2</v>
      </c>
      <c r="CX131" s="125">
        <v>212</v>
      </c>
      <c r="CY131" s="33">
        <f t="shared" si="82"/>
        <v>5</v>
      </c>
      <c r="CZ131" s="83" t="str">
        <f t="shared" si="83"/>
        <v>Buchhalter 2</v>
      </c>
      <c r="DA131" s="125">
        <v>212</v>
      </c>
      <c r="DB131" s="33">
        <f t="shared" si="84"/>
        <v>5</v>
      </c>
      <c r="DC131" s="83" t="str">
        <f t="shared" si="85"/>
        <v>Buchhalter 2</v>
      </c>
      <c r="DD131" s="125">
        <v>212</v>
      </c>
      <c r="DE131" s="33">
        <f t="shared" si="96"/>
        <v>5</v>
      </c>
      <c r="DF131" s="83" t="str">
        <f t="shared" si="97"/>
        <v>Buchhalter 2</v>
      </c>
      <c r="DG131" s="20"/>
      <c r="DH131" s="125">
        <v>212</v>
      </c>
      <c r="DI131" s="33">
        <f t="shared" si="86"/>
        <v>5</v>
      </c>
      <c r="DJ131" s="83" t="str">
        <f t="shared" si="87"/>
        <v>Buchhalter 2</v>
      </c>
      <c r="DO131" s="19">
        <f t="shared" si="61"/>
        <v>6762</v>
      </c>
      <c r="DP131" s="153">
        <v>6</v>
      </c>
      <c r="DQ131" s="19">
        <v>0</v>
      </c>
      <c r="DR131" s="19" t="s">
        <v>958</v>
      </c>
    </row>
    <row r="132" spans="1:122" s="19" customFormat="1" x14ac:dyDescent="0.2">
      <c r="A132" s="53">
        <v>0</v>
      </c>
      <c r="B132" s="53"/>
      <c r="C132" s="53">
        <f t="shared" si="56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511</v>
      </c>
      <c r="Q132" s="15">
        <v>128</v>
      </c>
      <c r="R132" s="245" t="s">
        <v>341</v>
      </c>
      <c r="S132" s="27" t="s">
        <v>159</v>
      </c>
      <c r="T132" s="21">
        <v>1959</v>
      </c>
      <c r="U132" s="28" t="s">
        <v>126</v>
      </c>
      <c r="V132" s="21">
        <v>1979</v>
      </c>
      <c r="W132" s="25"/>
      <c r="X132" s="21"/>
      <c r="Y132" s="25" t="s">
        <v>340</v>
      </c>
      <c r="Z132" s="21">
        <f t="shared" si="57"/>
        <v>38</v>
      </c>
      <c r="AA132" s="25" t="s">
        <v>160</v>
      </c>
      <c r="AB132" s="21" t="s">
        <v>105</v>
      </c>
      <c r="AC132" s="21"/>
      <c r="AE132" s="90" t="s">
        <v>426</v>
      </c>
      <c r="AF132" s="82"/>
      <c r="CP132" s="19" t="str">
        <f t="shared" si="58"/>
        <v>Steg Günther</v>
      </c>
      <c r="CR132" s="19">
        <f t="shared" si="59"/>
        <v>38</v>
      </c>
      <c r="CS132" s="19" t="str">
        <f t="shared" si="60"/>
        <v>C</v>
      </c>
      <c r="CT132" s="154">
        <v>4226</v>
      </c>
      <c r="CU132" s="125">
        <v>413</v>
      </c>
      <c r="CV132" s="33">
        <f t="shared" si="94"/>
        <v>8</v>
      </c>
      <c r="CW132" s="83" t="str">
        <f t="shared" si="95"/>
        <v>Senior System-Controller</v>
      </c>
      <c r="CX132" s="125">
        <v>413</v>
      </c>
      <c r="CY132" s="33">
        <f t="shared" si="82"/>
        <v>8</v>
      </c>
      <c r="CZ132" s="83" t="str">
        <f t="shared" si="83"/>
        <v>Senior System-Controller</v>
      </c>
      <c r="DA132" s="125">
        <v>413</v>
      </c>
      <c r="DB132" s="33">
        <f t="shared" si="84"/>
        <v>8</v>
      </c>
      <c r="DC132" s="83" t="str">
        <f t="shared" si="85"/>
        <v>Senior System-Controller</v>
      </c>
      <c r="DD132" s="125">
        <v>413</v>
      </c>
      <c r="DE132" s="33">
        <f t="shared" si="96"/>
        <v>8</v>
      </c>
      <c r="DF132" s="83" t="str">
        <f t="shared" si="97"/>
        <v>Senior System-Controller</v>
      </c>
      <c r="DG132" s="20"/>
      <c r="DH132" s="125">
        <v>413</v>
      </c>
      <c r="DI132" s="33">
        <f t="shared" si="86"/>
        <v>8</v>
      </c>
      <c r="DJ132" s="83" t="str">
        <f t="shared" si="87"/>
        <v>Senior System-Controller</v>
      </c>
      <c r="DO132" s="19">
        <f t="shared" si="61"/>
        <v>4226</v>
      </c>
      <c r="DP132" s="153">
        <v>6</v>
      </c>
      <c r="DQ132" s="19">
        <v>0</v>
      </c>
      <c r="DR132" s="19" t="s">
        <v>961</v>
      </c>
    </row>
    <row r="133" spans="1:122" s="19" customFormat="1" ht="27" x14ac:dyDescent="0.2">
      <c r="A133" s="53">
        <v>0</v>
      </c>
      <c r="B133" s="53"/>
      <c r="C133" s="53">
        <f t="shared" si="56"/>
        <v>1</v>
      </c>
      <c r="D133" s="55"/>
      <c r="E133" s="55"/>
      <c r="F133" s="55"/>
      <c r="G133" s="53">
        <v>1</v>
      </c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533</v>
      </c>
      <c r="Q133" s="15">
        <v>129</v>
      </c>
      <c r="R133" s="42"/>
      <c r="S133" s="20" t="s">
        <v>532</v>
      </c>
      <c r="T133" s="21">
        <v>1966</v>
      </c>
      <c r="U133" s="28" t="s">
        <v>534</v>
      </c>
      <c r="V133" s="21">
        <v>1992</v>
      </c>
      <c r="W133" s="25" t="s">
        <v>535</v>
      </c>
      <c r="X133" s="21">
        <v>1995</v>
      </c>
      <c r="Y133" s="28" t="s">
        <v>211</v>
      </c>
      <c r="Z133" s="118">
        <f t="shared" si="57"/>
        <v>25</v>
      </c>
      <c r="AA133" s="25" t="s">
        <v>692</v>
      </c>
      <c r="AB133" s="21" t="s">
        <v>105</v>
      </c>
      <c r="AC133" s="21"/>
      <c r="AE133" s="90" t="s">
        <v>537</v>
      </c>
      <c r="AF133" s="82"/>
      <c r="CP133" s="19" t="str">
        <f t="shared" si="58"/>
        <v>Grimm Stephan</v>
      </c>
      <c r="CR133" s="19">
        <f t="shared" si="59"/>
        <v>25</v>
      </c>
      <c r="CS133" s="19" t="str">
        <f t="shared" si="60"/>
        <v>C</v>
      </c>
      <c r="CT133" s="154">
        <v>3203</v>
      </c>
      <c r="CU133" s="125">
        <v>443</v>
      </c>
      <c r="CV133" s="33">
        <f t="shared" si="94"/>
        <v>9</v>
      </c>
      <c r="CW133" s="83" t="str">
        <f t="shared" si="95"/>
        <v>System-Spezialist 3</v>
      </c>
      <c r="CX133" s="125">
        <v>443</v>
      </c>
      <c r="CY133" s="33">
        <f t="shared" si="82"/>
        <v>9</v>
      </c>
      <c r="CZ133" s="83" t="str">
        <f t="shared" si="83"/>
        <v>System-Spezialist 3</v>
      </c>
      <c r="DA133" s="125">
        <v>443</v>
      </c>
      <c r="DB133" s="33">
        <f t="shared" si="84"/>
        <v>9</v>
      </c>
      <c r="DC133" s="83" t="str">
        <f t="shared" si="85"/>
        <v>System-Spezialist 3</v>
      </c>
      <c r="DD133" s="125">
        <v>443</v>
      </c>
      <c r="DE133" s="33">
        <f t="shared" si="96"/>
        <v>9</v>
      </c>
      <c r="DF133" s="83" t="str">
        <f t="shared" si="97"/>
        <v>System-Spezialist 3</v>
      </c>
      <c r="DG133" s="20"/>
      <c r="DH133" s="125">
        <v>413</v>
      </c>
      <c r="DI133" s="33">
        <f t="shared" si="86"/>
        <v>8</v>
      </c>
      <c r="DJ133" s="83" t="str">
        <f t="shared" si="87"/>
        <v>Senior System-Controller</v>
      </c>
      <c r="DO133" s="19">
        <f t="shared" si="61"/>
        <v>3203</v>
      </c>
      <c r="DP133" s="153">
        <v>3</v>
      </c>
      <c r="DQ133" s="19">
        <v>0</v>
      </c>
      <c r="DR133" s="19" t="s">
        <v>962</v>
      </c>
    </row>
    <row r="134" spans="1:122" s="19" customFormat="1" x14ac:dyDescent="0.2">
      <c r="A134" s="53">
        <v>0</v>
      </c>
      <c r="B134" s="53"/>
      <c r="C134" s="53">
        <f t="shared" si="56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512</v>
      </c>
      <c r="Q134" s="15">
        <v>130</v>
      </c>
      <c r="R134" s="42"/>
      <c r="S134" s="27" t="s">
        <v>204</v>
      </c>
      <c r="T134" s="21">
        <v>1978</v>
      </c>
      <c r="U134" s="28" t="s">
        <v>277</v>
      </c>
      <c r="V134" s="21">
        <v>1999</v>
      </c>
      <c r="W134" s="25"/>
      <c r="X134" s="21"/>
      <c r="Y134" s="25" t="s">
        <v>316</v>
      </c>
      <c r="Z134" s="21">
        <f t="shared" si="57"/>
        <v>18</v>
      </c>
      <c r="AA134" s="25" t="s">
        <v>205</v>
      </c>
      <c r="AB134" s="21" t="s">
        <v>121</v>
      </c>
      <c r="AC134" s="21"/>
      <c r="AE134" s="90" t="s">
        <v>427</v>
      </c>
      <c r="AF134" s="82"/>
      <c r="CP134" s="19" t="str">
        <f t="shared" si="58"/>
        <v>Hänni Alexander</v>
      </c>
      <c r="CR134" s="19">
        <f t="shared" si="59"/>
        <v>18</v>
      </c>
      <c r="CS134" s="19" t="str">
        <f t="shared" si="60"/>
        <v>D</v>
      </c>
      <c r="CT134" s="154">
        <v>6755</v>
      </c>
      <c r="CU134" s="125">
        <v>423</v>
      </c>
      <c r="CV134" s="33">
        <f t="shared" si="94"/>
        <v>7</v>
      </c>
      <c r="CW134" s="83" t="str">
        <f t="shared" si="95"/>
        <v>IC-Berater / -Techniker 3 / LAN-Supporter</v>
      </c>
      <c r="CX134" s="125">
        <v>423</v>
      </c>
      <c r="CY134" s="33">
        <f t="shared" si="82"/>
        <v>7</v>
      </c>
      <c r="CZ134" s="83" t="str">
        <f t="shared" si="83"/>
        <v>IC-Berater / -Techniker 3 / LAN-Supporter</v>
      </c>
      <c r="DA134" s="125">
        <v>423</v>
      </c>
      <c r="DB134" s="33">
        <f t="shared" si="84"/>
        <v>7</v>
      </c>
      <c r="DC134" s="83" t="str">
        <f t="shared" si="85"/>
        <v>IC-Berater / -Techniker 3 / LAN-Supporter</v>
      </c>
      <c r="DD134" s="125">
        <v>422</v>
      </c>
      <c r="DE134" s="33">
        <f t="shared" si="96"/>
        <v>6</v>
      </c>
      <c r="DF134" s="83" t="str">
        <f t="shared" si="97"/>
        <v>IC-Berater / -Techniker 2 / LAN-Grundstufe</v>
      </c>
      <c r="DG134" s="20"/>
      <c r="DH134" s="125">
        <v>422</v>
      </c>
      <c r="DI134" s="33">
        <f t="shared" si="86"/>
        <v>6</v>
      </c>
      <c r="DJ134" s="83" t="str">
        <f t="shared" si="87"/>
        <v>IC-Berater / -Techniker 2 / LAN-Grundstufe</v>
      </c>
      <c r="DO134" s="19">
        <f t="shared" si="61"/>
        <v>6755</v>
      </c>
      <c r="DP134" s="153">
        <v>6</v>
      </c>
      <c r="DQ134" s="19">
        <v>0</v>
      </c>
      <c r="DR134" s="19" t="s">
        <v>960</v>
      </c>
    </row>
    <row r="135" spans="1:122" s="19" customFormat="1" x14ac:dyDescent="0.2">
      <c r="A135" s="53">
        <v>0</v>
      </c>
      <c r="B135" s="53"/>
      <c r="C135" s="53">
        <f t="shared" si="56"/>
        <v>1</v>
      </c>
      <c r="D135" s="55"/>
      <c r="E135" s="55"/>
      <c r="F135" s="55"/>
      <c r="G135" s="53">
        <v>1</v>
      </c>
      <c r="H135" s="53"/>
      <c r="I135" s="55"/>
      <c r="J135" s="53"/>
      <c r="K135" s="55"/>
      <c r="L135" s="55"/>
      <c r="M135" s="55">
        <v>1</v>
      </c>
      <c r="N135" s="59"/>
      <c r="O135" s="19" t="s">
        <v>361</v>
      </c>
      <c r="P135" s="15" t="s">
        <v>1054</v>
      </c>
      <c r="Q135" s="15">
        <v>131</v>
      </c>
      <c r="R135" s="42"/>
      <c r="S135" s="27" t="s">
        <v>1055</v>
      </c>
      <c r="T135" s="21">
        <v>1985</v>
      </c>
      <c r="U135" s="28" t="s">
        <v>1056</v>
      </c>
      <c r="V135" s="21">
        <v>2007</v>
      </c>
      <c r="W135" s="25" t="s">
        <v>1057</v>
      </c>
      <c r="X135" s="21">
        <v>2015</v>
      </c>
      <c r="Y135" s="25" t="s">
        <v>316</v>
      </c>
      <c r="Z135" s="21">
        <f t="shared" si="57"/>
        <v>10</v>
      </c>
      <c r="AA135" s="25" t="s">
        <v>205</v>
      </c>
      <c r="AB135" s="21" t="s">
        <v>142</v>
      </c>
      <c r="AC135" s="21"/>
      <c r="AE135" s="90" t="s">
        <v>427</v>
      </c>
      <c r="AF135" s="82"/>
      <c r="CP135" s="19" t="str">
        <f t="shared" si="58"/>
        <v>Saliu Bekim</v>
      </c>
      <c r="CR135" s="19">
        <f t="shared" si="59"/>
        <v>10</v>
      </c>
      <c r="CS135" s="19" t="str">
        <f t="shared" si="60"/>
        <v>E</v>
      </c>
      <c r="CT135" s="154">
        <v>7708</v>
      </c>
      <c r="CU135" s="125">
        <v>422</v>
      </c>
      <c r="CV135" s="33">
        <f t="shared" si="94"/>
        <v>6</v>
      </c>
      <c r="CW135" s="83" t="str">
        <f t="shared" si="95"/>
        <v>IC-Berater / -Techniker 2 / LAN-Grundstufe</v>
      </c>
      <c r="CX135" s="125">
        <v>422</v>
      </c>
      <c r="CY135" s="33">
        <f t="shared" si="82"/>
        <v>6</v>
      </c>
      <c r="CZ135" s="83" t="str">
        <f t="shared" si="83"/>
        <v>IC-Berater / -Techniker 2 / LAN-Grundstufe</v>
      </c>
      <c r="DA135" s="125"/>
      <c r="DB135" s="33"/>
      <c r="DC135" s="83"/>
      <c r="DD135" s="125"/>
      <c r="DE135" s="33"/>
      <c r="DF135" s="83"/>
      <c r="DG135" s="20"/>
      <c r="DH135" s="125"/>
      <c r="DI135" s="33"/>
      <c r="DJ135" s="83"/>
      <c r="DO135" s="19">
        <f t="shared" si="61"/>
        <v>7708</v>
      </c>
      <c r="DP135" s="153">
        <v>6</v>
      </c>
      <c r="DQ135" s="19">
        <v>0</v>
      </c>
      <c r="DR135" s="19" t="s">
        <v>960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514</v>
      </c>
      <c r="Q136" s="15">
        <v>132</v>
      </c>
      <c r="R136" s="245" t="s">
        <v>344</v>
      </c>
      <c r="S136" s="27" t="s">
        <v>230</v>
      </c>
      <c r="T136" s="21">
        <v>1965</v>
      </c>
      <c r="U136" s="28" t="s">
        <v>151</v>
      </c>
      <c r="V136" s="21">
        <v>1984</v>
      </c>
      <c r="W136" s="25"/>
      <c r="X136" s="21"/>
      <c r="Y136" s="25"/>
      <c r="Z136" s="21">
        <f>$AD$3-V136</f>
        <v>33</v>
      </c>
      <c r="AA136" s="25" t="s">
        <v>339</v>
      </c>
      <c r="AB136" s="21" t="s">
        <v>121</v>
      </c>
      <c r="AC136" s="21"/>
      <c r="AE136" s="90" t="s">
        <v>425</v>
      </c>
      <c r="AF136" s="82"/>
      <c r="CP136" s="19" t="str">
        <f t="shared" si="58"/>
        <v>Eichenberger Sylvia</v>
      </c>
      <c r="CR136" s="19">
        <f t="shared" si="59"/>
        <v>33</v>
      </c>
      <c r="CS136" s="19" t="str">
        <f t="shared" si="60"/>
        <v>D</v>
      </c>
      <c r="CT136" s="154">
        <v>5626</v>
      </c>
      <c r="CU136" s="125">
        <v>134</v>
      </c>
      <c r="CV136" s="33">
        <f t="shared" si="94"/>
        <v>7</v>
      </c>
      <c r="CW136" s="83" t="str">
        <f t="shared" si="95"/>
        <v>Kaufmännischer Mitarbeiter 4 / Gruppenchef 2</v>
      </c>
      <c r="CX136" s="125">
        <v>134</v>
      </c>
      <c r="CY136" s="33">
        <f t="shared" si="82"/>
        <v>7</v>
      </c>
      <c r="CZ136" s="83" t="str">
        <f t="shared" si="83"/>
        <v>Kaufmännischer Mitarbeiter 4 / Gruppenchef 2</v>
      </c>
      <c r="DA136" s="125">
        <v>134</v>
      </c>
      <c r="DB136" s="33">
        <f t="shared" ref="DB136:DB145" si="104">VLOOKUP($DA136,Funktionsbezeichnungen,3,0)</f>
        <v>7</v>
      </c>
      <c r="DC136" s="83" t="str">
        <f t="shared" ref="DC136:DC145" si="105">VLOOKUP($DA136,Funktionsbezeichnungen,2,0)</f>
        <v>Kaufmännischer Mitarbeiter 4 / Gruppenchef 2</v>
      </c>
      <c r="DD136" s="125">
        <v>134</v>
      </c>
      <c r="DE136" s="33">
        <f t="shared" ref="DE136:DE145" si="106">VLOOKUP($DD136,Funktionsbezeichnungen,3,0)</f>
        <v>7</v>
      </c>
      <c r="DF136" s="83" t="str">
        <f t="shared" ref="DF136:DF145" si="107">VLOOKUP($DD136,Funktionsbezeichnungen,2,0)</f>
        <v>Kaufmännischer Mitarbeiter 4 / Gruppenchef 2</v>
      </c>
      <c r="DG136" s="20"/>
      <c r="DH136" s="125">
        <v>134</v>
      </c>
      <c r="DI136" s="33">
        <f t="shared" ref="DI136:DI145" si="108">VLOOKUP($DH136,Funktionsbezeichnungen,3,0)</f>
        <v>7</v>
      </c>
      <c r="DJ136" s="83" t="str">
        <f t="shared" ref="DJ136:DJ145" si="109">VLOOKUP($DH136,Funktionsbezeichnungen,2,0)</f>
        <v>Kaufmännischer Mitarbeiter 4 / Gruppenchef 2</v>
      </c>
      <c r="DO136" s="19">
        <f t="shared" si="61"/>
        <v>5626</v>
      </c>
      <c r="DP136" s="153">
        <v>6</v>
      </c>
      <c r="DQ136" s="19">
        <v>0</v>
      </c>
      <c r="DR136" s="19" t="s">
        <v>955</v>
      </c>
    </row>
    <row r="137" spans="1:122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360</v>
      </c>
      <c r="P137" s="15" t="s">
        <v>505</v>
      </c>
      <c r="Q137" s="15">
        <v>133</v>
      </c>
      <c r="R137" s="245"/>
      <c r="S137" s="27" t="s">
        <v>396</v>
      </c>
      <c r="T137" s="21">
        <v>1965</v>
      </c>
      <c r="U137" s="28" t="s">
        <v>397</v>
      </c>
      <c r="V137" s="21">
        <v>1985</v>
      </c>
      <c r="W137" s="25"/>
      <c r="X137" s="21"/>
      <c r="Y137" s="25"/>
      <c r="Z137" s="21">
        <f>$AD$3-V137</f>
        <v>32</v>
      </c>
      <c r="AA137" s="25" t="s">
        <v>339</v>
      </c>
      <c r="AB137" s="21" t="s">
        <v>121</v>
      </c>
      <c r="AC137" s="21"/>
      <c r="AE137" s="90" t="s">
        <v>425</v>
      </c>
      <c r="AF137" s="82"/>
      <c r="CP137" s="19" t="str">
        <f t="shared" si="58"/>
        <v>Ehret-Kreutz Elke</v>
      </c>
      <c r="CR137" s="19">
        <f t="shared" si="59"/>
        <v>32</v>
      </c>
      <c r="CS137" s="19" t="str">
        <f t="shared" si="60"/>
        <v>D</v>
      </c>
      <c r="CT137" s="154">
        <v>5633</v>
      </c>
      <c r="CU137" s="125">
        <v>134</v>
      </c>
      <c r="CV137" s="33">
        <f t="shared" si="94"/>
        <v>7</v>
      </c>
      <c r="CW137" s="83" t="str">
        <f t="shared" si="95"/>
        <v>Kaufmännischer Mitarbeiter 4 / Gruppenchef 2</v>
      </c>
      <c r="CX137" s="125">
        <v>134</v>
      </c>
      <c r="CY137" s="33">
        <f>VLOOKUP($CX137,Funktionsbezeichnungen,3,0)</f>
        <v>7</v>
      </c>
      <c r="CZ137" s="83" t="str">
        <f>VLOOKUP($CX137,Funktionsbezeichnungen,2,0)</f>
        <v>Kaufmännischer Mitarbeiter 4 / Gruppenchef 2</v>
      </c>
      <c r="DA137" s="125">
        <v>134</v>
      </c>
      <c r="DB137" s="33">
        <f>VLOOKUP($DA137,Funktionsbezeichnungen,3,0)</f>
        <v>7</v>
      </c>
      <c r="DC137" s="83" t="str">
        <f>VLOOKUP($DA137,Funktionsbezeichnungen,2,0)</f>
        <v>Kaufmännischer Mitarbeiter 4 / Gruppenchef 2</v>
      </c>
      <c r="DD137" s="125">
        <v>134</v>
      </c>
      <c r="DE137" s="33">
        <f>VLOOKUP($DD137,Funktionsbezeichnungen,3,0)</f>
        <v>7</v>
      </c>
      <c r="DF137" s="83" t="str">
        <f>VLOOKUP($DD137,Funktionsbezeichnungen,2,0)</f>
        <v>Kaufmännischer Mitarbeiter 4 / Gruppenchef 2</v>
      </c>
      <c r="DG137" s="20"/>
      <c r="DH137" s="125">
        <v>134</v>
      </c>
      <c r="DI137" s="33">
        <f>VLOOKUP($DH137,Funktionsbezeichnungen,3,0)</f>
        <v>7</v>
      </c>
      <c r="DJ137" s="83" t="str">
        <f>VLOOKUP($DH137,Funktionsbezeichnungen,2,0)</f>
        <v>Kaufmännischer Mitarbeiter 4 / Gruppenchef 2</v>
      </c>
      <c r="DO137" s="19">
        <f t="shared" si="61"/>
        <v>5633</v>
      </c>
      <c r="DP137" s="153">
        <v>6</v>
      </c>
      <c r="DQ137" s="19">
        <v>0</v>
      </c>
      <c r="DR137" s="19" t="s">
        <v>955</v>
      </c>
    </row>
    <row r="138" spans="1:122" s="19" customFormat="1" x14ac:dyDescent="0.2">
      <c r="A138" s="53">
        <v>0</v>
      </c>
      <c r="B138" s="53">
        <v>1</v>
      </c>
      <c r="C138" s="53">
        <f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513</v>
      </c>
      <c r="Q138" s="15">
        <v>134</v>
      </c>
      <c r="R138" s="245"/>
      <c r="S138" s="27" t="s">
        <v>272</v>
      </c>
      <c r="T138" s="21">
        <v>1967</v>
      </c>
      <c r="U138" s="28" t="s">
        <v>274</v>
      </c>
      <c r="V138" s="21">
        <v>1986</v>
      </c>
      <c r="W138" s="25" t="s">
        <v>1220</v>
      </c>
      <c r="X138" s="21">
        <v>2016</v>
      </c>
      <c r="Y138" s="25"/>
      <c r="Z138" s="21">
        <f>$AD$3-V138</f>
        <v>31</v>
      </c>
      <c r="AA138" s="25" t="s">
        <v>693</v>
      </c>
      <c r="AB138" s="21" t="s">
        <v>121</v>
      </c>
      <c r="AC138" s="21"/>
      <c r="AE138" s="90" t="s">
        <v>454</v>
      </c>
      <c r="AF138" s="82"/>
      <c r="CP138" s="19" t="str">
        <f t="shared" si="58"/>
        <v>Gerber Beatrice</v>
      </c>
      <c r="CR138" s="19">
        <f t="shared" si="59"/>
        <v>31</v>
      </c>
      <c r="CS138" s="19" t="str">
        <f t="shared" si="60"/>
        <v>D</v>
      </c>
      <c r="CT138" s="154">
        <v>4289</v>
      </c>
      <c r="CU138" s="125">
        <v>141</v>
      </c>
      <c r="CV138" s="33">
        <f t="shared" si="94"/>
        <v>8</v>
      </c>
      <c r="CW138" s="83" t="str">
        <f t="shared" si="95"/>
        <v>Kaufmännischer Fachspezialist 1</v>
      </c>
      <c r="CX138" s="125">
        <v>141</v>
      </c>
      <c r="CY138" s="33">
        <f t="shared" si="82"/>
        <v>8</v>
      </c>
      <c r="CZ138" s="83" t="str">
        <f t="shared" si="83"/>
        <v>Kaufmännischer Fachspezialist 1</v>
      </c>
      <c r="DA138" s="125">
        <v>141</v>
      </c>
      <c r="DB138" s="33">
        <f t="shared" si="104"/>
        <v>8</v>
      </c>
      <c r="DC138" s="83" t="str">
        <f t="shared" si="105"/>
        <v>Kaufmännischer Fachspezialist 1</v>
      </c>
      <c r="DD138" s="125">
        <v>141</v>
      </c>
      <c r="DE138" s="33">
        <f t="shared" si="106"/>
        <v>8</v>
      </c>
      <c r="DF138" s="83" t="str">
        <f t="shared" si="107"/>
        <v>Kaufmännischer Fachspezialist 1</v>
      </c>
      <c r="DG138" s="20"/>
      <c r="DH138" s="125">
        <v>141</v>
      </c>
      <c r="DI138" s="33">
        <f t="shared" si="108"/>
        <v>8</v>
      </c>
      <c r="DJ138" s="83" t="str">
        <f t="shared" si="109"/>
        <v>Kaufmännischer Fachspezialist 1</v>
      </c>
      <c r="DO138" s="19">
        <f t="shared" si="61"/>
        <v>4289</v>
      </c>
      <c r="DP138" s="153">
        <v>6</v>
      </c>
      <c r="DQ138" s="19">
        <v>0</v>
      </c>
      <c r="DR138" s="19" t="s">
        <v>956</v>
      </c>
    </row>
    <row r="139" spans="1:122" s="19" customFormat="1" x14ac:dyDescent="0.2">
      <c r="A139" s="53">
        <v>0</v>
      </c>
      <c r="B139" s="53">
        <v>1</v>
      </c>
      <c r="C139" s="53">
        <f>IF(Z139&gt;=10,1,0)</f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358</v>
      </c>
      <c r="P139" s="15" t="s">
        <v>515</v>
      </c>
      <c r="Q139" s="15">
        <v>135</v>
      </c>
      <c r="R139" s="245"/>
      <c r="S139" s="27" t="s">
        <v>163</v>
      </c>
      <c r="T139" s="21">
        <v>1956</v>
      </c>
      <c r="U139" s="28"/>
      <c r="V139" s="21">
        <v>1989</v>
      </c>
      <c r="W139" s="25"/>
      <c r="X139" s="21"/>
      <c r="Y139" s="25"/>
      <c r="Z139" s="21">
        <f>$AD$3-V139</f>
        <v>28</v>
      </c>
      <c r="AA139" s="25" t="s">
        <v>339</v>
      </c>
      <c r="AB139" s="21" t="s">
        <v>142</v>
      </c>
      <c r="AC139" s="21"/>
      <c r="AE139" s="90" t="s">
        <v>425</v>
      </c>
      <c r="AF139" s="82"/>
      <c r="CP139" s="19" t="str">
        <f>+S139</f>
        <v>Körkel Agnes</v>
      </c>
      <c r="CR139" s="19">
        <f>+Z139</f>
        <v>28</v>
      </c>
      <c r="CS139" s="19" t="str">
        <f>+AB139</f>
        <v>E</v>
      </c>
      <c r="CT139" s="154">
        <v>5605</v>
      </c>
      <c r="CU139" s="125">
        <v>132</v>
      </c>
      <c r="CV139" s="33">
        <f>VLOOKUP($CU139,Funktionsbezeichnungen,3,0)</f>
        <v>5</v>
      </c>
      <c r="CW139" s="83" t="str">
        <f>VLOOKUP($CU139,Funktionsbezeichnungen,2,0)</f>
        <v>Kaufmännischer Mitarbeiter 2</v>
      </c>
      <c r="CX139" s="125">
        <v>132</v>
      </c>
      <c r="CY139" s="33">
        <f>VLOOKUP($CX139,Funktionsbezeichnungen,3,0)</f>
        <v>5</v>
      </c>
      <c r="CZ139" s="83" t="str">
        <f>VLOOKUP($CX139,Funktionsbezeichnungen,2,0)</f>
        <v>Kaufmännischer Mitarbeiter 2</v>
      </c>
      <c r="DA139" s="125">
        <v>132</v>
      </c>
      <c r="DB139" s="33">
        <f>VLOOKUP($DA139,Funktionsbezeichnungen,3,0)</f>
        <v>5</v>
      </c>
      <c r="DC139" s="83" t="str">
        <f>VLOOKUP($DA139,Funktionsbezeichnungen,2,0)</f>
        <v>Kaufmännischer Mitarbeiter 2</v>
      </c>
      <c r="DD139" s="125">
        <v>132</v>
      </c>
      <c r="DE139" s="33">
        <f>VLOOKUP($DD139,Funktionsbezeichnungen,3,0)</f>
        <v>5</v>
      </c>
      <c r="DF139" s="83" t="str">
        <f>VLOOKUP($DD139,Funktionsbezeichnungen,2,0)</f>
        <v>Kaufmännischer Mitarbeiter 2</v>
      </c>
      <c r="DG139" s="20"/>
      <c r="DH139" s="125">
        <v>132</v>
      </c>
      <c r="DI139" s="33">
        <f>VLOOKUP($DH139,Funktionsbezeichnungen,3,0)</f>
        <v>5</v>
      </c>
      <c r="DJ139" s="83" t="str">
        <f>VLOOKUP($DH139,Funktionsbezeichnungen,2,0)</f>
        <v>Kaufmännischer Mitarbeiter 2</v>
      </c>
      <c r="DO139" s="19">
        <f>+CT139</f>
        <v>5605</v>
      </c>
      <c r="DP139" s="153">
        <v>7</v>
      </c>
      <c r="DQ139" s="19">
        <v>0</v>
      </c>
      <c r="DR139" s="19" t="s">
        <v>955</v>
      </c>
    </row>
    <row r="140" spans="1:122" s="19" customFormat="1" x14ac:dyDescent="0.2">
      <c r="A140" s="53">
        <v>0</v>
      </c>
      <c r="B140" s="53">
        <v>1</v>
      </c>
      <c r="C140" s="53">
        <f t="shared" ref="C140:C156" si="110">IF(Z140&gt;=10,1,0)</f>
        <v>1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357</v>
      </c>
      <c r="P140" s="15" t="s">
        <v>1278</v>
      </c>
      <c r="Q140" s="15">
        <v>136</v>
      </c>
      <c r="R140" s="245"/>
      <c r="S140" s="27" t="s">
        <v>1277</v>
      </c>
      <c r="T140" s="21">
        <v>1964</v>
      </c>
      <c r="U140" s="28" t="s">
        <v>151</v>
      </c>
      <c r="V140" s="21">
        <v>1983</v>
      </c>
      <c r="W140" s="28"/>
      <c r="X140" s="21"/>
      <c r="Y140" s="25"/>
      <c r="Z140" s="21">
        <f t="shared" si="57"/>
        <v>34</v>
      </c>
      <c r="AA140" s="25" t="s">
        <v>414</v>
      </c>
      <c r="AB140" s="21" t="s">
        <v>142</v>
      </c>
      <c r="AC140" s="21"/>
      <c r="AE140" s="90" t="s">
        <v>428</v>
      </c>
      <c r="AF140" s="82"/>
      <c r="CP140" s="192" t="str">
        <f t="shared" si="58"/>
        <v>Halbeisen Gisela</v>
      </c>
      <c r="CQ140" s="192"/>
      <c r="CR140" s="192">
        <f t="shared" si="59"/>
        <v>34</v>
      </c>
      <c r="CS140" s="192" t="str">
        <f t="shared" si="60"/>
        <v>E</v>
      </c>
      <c r="CT140" s="222">
        <v>7710</v>
      </c>
      <c r="CU140" s="125">
        <v>112</v>
      </c>
      <c r="CV140" s="33">
        <f t="shared" si="94"/>
        <v>5</v>
      </c>
      <c r="CW140" s="83" t="str">
        <f t="shared" si="95"/>
        <v>Réceptionist / Telefonist / Service-Disponent 2</v>
      </c>
      <c r="CX140" s="125">
        <v>112</v>
      </c>
      <c r="CY140" s="33">
        <f t="shared" ref="CY140:CY145" si="111">VLOOKUP($CX140,Funktionsbezeichnungen,3,0)</f>
        <v>5</v>
      </c>
      <c r="CZ140" s="83" t="str">
        <f t="shared" ref="CZ140:CZ145" si="112">VLOOKUP($CX140,Funktionsbezeichnungen,2,0)</f>
        <v>Réceptionist / Telefonist / Service-Disponent 2</v>
      </c>
      <c r="DA140" s="125">
        <v>112</v>
      </c>
      <c r="DB140" s="33">
        <f t="shared" si="104"/>
        <v>5</v>
      </c>
      <c r="DC140" s="83" t="str">
        <f t="shared" si="105"/>
        <v>Réceptionist / Telefonist / Service-Disponent 2</v>
      </c>
      <c r="DD140" s="125">
        <v>112</v>
      </c>
      <c r="DE140" s="33">
        <f t="shared" si="106"/>
        <v>5</v>
      </c>
      <c r="DF140" s="83" t="str">
        <f t="shared" si="107"/>
        <v>Réceptionist / Telefonist / Service-Disponent 2</v>
      </c>
      <c r="DG140" s="20"/>
      <c r="DH140" s="125">
        <v>112</v>
      </c>
      <c r="DI140" s="33">
        <f t="shared" si="108"/>
        <v>5</v>
      </c>
      <c r="DJ140" s="83" t="str">
        <f t="shared" si="109"/>
        <v>Réceptionist / Telefonist / Service-Disponent 2</v>
      </c>
      <c r="DO140" s="19">
        <f t="shared" si="61"/>
        <v>7710</v>
      </c>
      <c r="DP140" s="153">
        <v>6</v>
      </c>
      <c r="DQ140" s="19">
        <v>0</v>
      </c>
      <c r="DR140" s="19" t="s">
        <v>953</v>
      </c>
    </row>
    <row r="141" spans="1:122" s="19" customFormat="1" x14ac:dyDescent="0.2">
      <c r="A141" s="53">
        <v>0</v>
      </c>
      <c r="B141" s="53">
        <v>1</v>
      </c>
      <c r="C141" s="53">
        <f t="shared" si="110"/>
        <v>1</v>
      </c>
      <c r="D141" s="55"/>
      <c r="E141" s="55"/>
      <c r="F141" s="55"/>
      <c r="G141" s="53"/>
      <c r="H141" s="53"/>
      <c r="I141" s="55"/>
      <c r="J141" s="53"/>
      <c r="K141" s="55"/>
      <c r="L141" s="55">
        <v>1</v>
      </c>
      <c r="M141" s="55"/>
      <c r="N141" s="59"/>
      <c r="O141" s="19" t="s">
        <v>357</v>
      </c>
      <c r="P141" s="15" t="s">
        <v>884</v>
      </c>
      <c r="Q141" s="15">
        <v>137</v>
      </c>
      <c r="R141" s="245"/>
      <c r="S141" s="27" t="s">
        <v>883</v>
      </c>
      <c r="T141" s="21">
        <v>1970</v>
      </c>
      <c r="U141" s="28" t="s">
        <v>264</v>
      </c>
      <c r="V141" s="21">
        <v>1987</v>
      </c>
      <c r="W141" s="25"/>
      <c r="X141" s="21"/>
      <c r="Y141" s="25"/>
      <c r="Z141" s="21">
        <f t="shared" si="57"/>
        <v>30</v>
      </c>
      <c r="AA141" s="25" t="s">
        <v>414</v>
      </c>
      <c r="AB141" s="21" t="s">
        <v>142</v>
      </c>
      <c r="AC141" s="21"/>
      <c r="AE141" s="90" t="s">
        <v>428</v>
      </c>
      <c r="AF141" s="82"/>
      <c r="CP141" s="19" t="str">
        <f t="shared" si="58"/>
        <v>Wirtz Christine</v>
      </c>
      <c r="CR141" s="19">
        <f t="shared" si="59"/>
        <v>30</v>
      </c>
      <c r="CS141" s="19" t="str">
        <f t="shared" si="60"/>
        <v>E</v>
      </c>
      <c r="CT141" s="154">
        <v>5627</v>
      </c>
      <c r="CU141" s="125">
        <v>112</v>
      </c>
      <c r="CV141" s="33">
        <f t="shared" si="94"/>
        <v>5</v>
      </c>
      <c r="CW141" s="83" t="str">
        <f t="shared" si="95"/>
        <v>Réceptionist / Telefonist / Service-Disponent 2</v>
      </c>
      <c r="CX141" s="125">
        <v>112</v>
      </c>
      <c r="CY141" s="33">
        <f t="shared" si="111"/>
        <v>5</v>
      </c>
      <c r="CZ141" s="83" t="str">
        <f t="shared" si="112"/>
        <v>Réceptionist / Telefonist / Service-Disponent 2</v>
      </c>
      <c r="DA141" s="125">
        <v>112</v>
      </c>
      <c r="DB141" s="33">
        <f t="shared" si="104"/>
        <v>5</v>
      </c>
      <c r="DC141" s="83" t="str">
        <f t="shared" si="105"/>
        <v>Réceptionist / Telefonist / Service-Disponent 2</v>
      </c>
      <c r="DD141" s="125">
        <v>112</v>
      </c>
      <c r="DE141" s="33">
        <f t="shared" si="106"/>
        <v>5</v>
      </c>
      <c r="DF141" s="83" t="str">
        <f t="shared" si="107"/>
        <v>Réceptionist / Telefonist / Service-Disponent 2</v>
      </c>
      <c r="DG141" s="20"/>
      <c r="DH141" s="125">
        <v>112</v>
      </c>
      <c r="DI141" s="33">
        <f t="shared" si="108"/>
        <v>5</v>
      </c>
      <c r="DJ141" s="83" t="str">
        <f t="shared" si="109"/>
        <v>Réceptionist / Telefonist / Service-Disponent 2</v>
      </c>
      <c r="DO141" s="19">
        <f t="shared" si="61"/>
        <v>5627</v>
      </c>
      <c r="DP141" s="153">
        <v>6</v>
      </c>
      <c r="DQ141" s="19">
        <v>0</v>
      </c>
      <c r="DR141" s="19" t="s">
        <v>953</v>
      </c>
    </row>
    <row r="142" spans="1:122" s="19" customFormat="1" x14ac:dyDescent="0.2">
      <c r="A142" s="53">
        <v>0</v>
      </c>
      <c r="B142" s="53">
        <v>1</v>
      </c>
      <c r="C142" s="53">
        <f t="shared" si="110"/>
        <v>0</v>
      </c>
      <c r="D142" s="55"/>
      <c r="E142" s="55"/>
      <c r="F142" s="55"/>
      <c r="G142" s="53"/>
      <c r="H142" s="53"/>
      <c r="I142" s="55"/>
      <c r="J142" s="53"/>
      <c r="K142" s="55"/>
      <c r="L142" s="55">
        <v>1</v>
      </c>
      <c r="M142" s="55"/>
      <c r="N142" s="59"/>
      <c r="O142" s="19" t="s">
        <v>361</v>
      </c>
      <c r="P142" s="15" t="s">
        <v>1237</v>
      </c>
      <c r="Q142" s="15">
        <v>138</v>
      </c>
      <c r="R142" s="245"/>
      <c r="S142" s="27" t="s">
        <v>1238</v>
      </c>
      <c r="T142" s="21">
        <v>1971</v>
      </c>
      <c r="U142" s="28" t="s">
        <v>1239</v>
      </c>
      <c r="V142" s="21">
        <v>1995</v>
      </c>
      <c r="W142" s="25" t="s">
        <v>1240</v>
      </c>
      <c r="X142" s="162">
        <v>2012</v>
      </c>
      <c r="Y142" s="25"/>
      <c r="Z142" s="162">
        <f>$AD$3-X142</f>
        <v>5</v>
      </c>
      <c r="AA142" s="25" t="s">
        <v>339</v>
      </c>
      <c r="AB142" s="21" t="s">
        <v>142</v>
      </c>
      <c r="AC142" s="21"/>
      <c r="AE142" s="90" t="s">
        <v>425</v>
      </c>
      <c r="AF142" s="82"/>
      <c r="CP142" s="192" t="str">
        <f t="shared" si="58"/>
        <v>Lazar Sonja</v>
      </c>
      <c r="CQ142" s="192"/>
      <c r="CR142" s="19">
        <f>+Z142</f>
        <v>5</v>
      </c>
      <c r="CS142" s="19" t="str">
        <f>+AB142</f>
        <v>E</v>
      </c>
      <c r="CT142" s="222">
        <v>6767</v>
      </c>
      <c r="CU142" s="125">
        <v>132</v>
      </c>
      <c r="CV142" s="33">
        <f t="shared" si="94"/>
        <v>5</v>
      </c>
      <c r="CW142" s="83" t="str">
        <f t="shared" si="95"/>
        <v>Kaufmännischer Mitarbeiter 2</v>
      </c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125"/>
      <c r="DI142" s="33"/>
      <c r="DJ142" s="83"/>
      <c r="DO142" s="19">
        <f t="shared" si="61"/>
        <v>6767</v>
      </c>
      <c r="DP142" s="153">
        <v>6</v>
      </c>
      <c r="DQ142" s="19">
        <v>0</v>
      </c>
      <c r="DR142" s="19" t="s">
        <v>955</v>
      </c>
    </row>
    <row r="143" spans="1:122" s="19" customFormat="1" x14ac:dyDescent="0.2">
      <c r="A143" s="53">
        <v>0</v>
      </c>
      <c r="B143" s="53">
        <v>1</v>
      </c>
      <c r="C143" s="53">
        <f t="shared" si="110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361</v>
      </c>
      <c r="P143" s="15" t="s">
        <v>521</v>
      </c>
      <c r="Q143" s="15">
        <v>139</v>
      </c>
      <c r="R143" s="245" t="s">
        <v>345</v>
      </c>
      <c r="S143" s="27" t="s">
        <v>170</v>
      </c>
      <c r="T143" s="21">
        <v>1961</v>
      </c>
      <c r="U143" s="28" t="s">
        <v>169</v>
      </c>
      <c r="V143" s="21">
        <v>1980</v>
      </c>
      <c r="W143" s="25"/>
      <c r="X143" s="21"/>
      <c r="Y143" s="25"/>
      <c r="Z143" s="21">
        <f>$AD$3-V143</f>
        <v>37</v>
      </c>
      <c r="AA143" s="25" t="s">
        <v>169</v>
      </c>
      <c r="AB143" s="21" t="s">
        <v>142</v>
      </c>
      <c r="AC143" s="21"/>
      <c r="AE143" s="90" t="s">
        <v>429</v>
      </c>
      <c r="AF143" s="82"/>
      <c r="CP143" s="19" t="str">
        <f t="shared" si="58"/>
        <v>Eilers Brigitte</v>
      </c>
      <c r="CR143" s="19">
        <f>+Z143</f>
        <v>37</v>
      </c>
      <c r="CS143" s="19" t="str">
        <f>+AB143</f>
        <v>E</v>
      </c>
      <c r="CT143" s="154">
        <v>6740</v>
      </c>
      <c r="CU143" s="125">
        <v>133</v>
      </c>
      <c r="CV143" s="33">
        <f t="shared" si="94"/>
        <v>6</v>
      </c>
      <c r="CW143" s="83" t="str">
        <f t="shared" si="95"/>
        <v>Kaufmännischer Mitarbeiter 3 / Gruppenchef 1</v>
      </c>
      <c r="CX143" s="125">
        <v>133</v>
      </c>
      <c r="CY143" s="33">
        <f t="shared" si="111"/>
        <v>6</v>
      </c>
      <c r="CZ143" s="83" t="str">
        <f t="shared" si="112"/>
        <v>Kaufmännischer Mitarbeiter 3 / Gruppenchef 1</v>
      </c>
      <c r="DA143" s="125">
        <v>133</v>
      </c>
      <c r="DB143" s="33">
        <f t="shared" si="104"/>
        <v>6</v>
      </c>
      <c r="DC143" s="83" t="str">
        <f t="shared" si="105"/>
        <v>Kaufmännischer Mitarbeiter 3 / Gruppenchef 1</v>
      </c>
      <c r="DD143" s="125">
        <v>133</v>
      </c>
      <c r="DE143" s="33">
        <f t="shared" si="106"/>
        <v>6</v>
      </c>
      <c r="DF143" s="83" t="str">
        <f t="shared" si="107"/>
        <v>Kaufmännischer Mitarbeiter 3 / Gruppenchef 1</v>
      </c>
      <c r="DG143" s="20"/>
      <c r="DH143" s="125">
        <v>133</v>
      </c>
      <c r="DI143" s="33">
        <f t="shared" si="108"/>
        <v>6</v>
      </c>
      <c r="DJ143" s="83" t="str">
        <f t="shared" si="109"/>
        <v>Kaufmännischer Mitarbeiter 3 / Gruppenchef 1</v>
      </c>
      <c r="DO143" s="19">
        <f t="shared" si="61"/>
        <v>6740</v>
      </c>
      <c r="DP143" s="153">
        <v>6</v>
      </c>
      <c r="DQ143" s="19">
        <v>0</v>
      </c>
      <c r="DR143" s="185" t="s">
        <v>977</v>
      </c>
    </row>
    <row r="144" spans="1:122" s="19" customFormat="1" x14ac:dyDescent="0.2">
      <c r="A144" s="53">
        <v>0</v>
      </c>
      <c r="B144" s="53">
        <v>1</v>
      </c>
      <c r="C144" s="53">
        <f t="shared" si="110"/>
        <v>1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>
        <v>1</v>
      </c>
      <c r="N144" s="59"/>
      <c r="O144" s="19" t="s">
        <v>361</v>
      </c>
      <c r="P144" s="15" t="s">
        <v>519</v>
      </c>
      <c r="Q144" s="15">
        <v>140</v>
      </c>
      <c r="R144" s="245"/>
      <c r="S144" s="27" t="s">
        <v>911</v>
      </c>
      <c r="T144" s="21">
        <v>1969</v>
      </c>
      <c r="U144" s="28" t="s">
        <v>245</v>
      </c>
      <c r="V144" s="21">
        <v>1988</v>
      </c>
      <c r="W144" s="25"/>
      <c r="X144" s="21"/>
      <c r="Y144" s="25"/>
      <c r="Z144" s="21">
        <f>$AD$3-V144</f>
        <v>29</v>
      </c>
      <c r="AA144" s="25" t="s">
        <v>169</v>
      </c>
      <c r="AB144" s="21" t="s">
        <v>142</v>
      </c>
      <c r="AC144" s="21"/>
      <c r="AE144" s="90" t="s">
        <v>429</v>
      </c>
      <c r="AF144" s="82"/>
      <c r="CP144" s="19" t="str">
        <f t="shared" ref="CP144:CP156" si="113">+S144</f>
        <v>Barth Sandra</v>
      </c>
      <c r="CR144" s="19">
        <f>+Z144</f>
        <v>29</v>
      </c>
      <c r="CS144" s="19" t="str">
        <f>+AB144</f>
        <v>E</v>
      </c>
      <c r="CT144" s="154">
        <v>7701</v>
      </c>
      <c r="CU144" s="125">
        <v>132</v>
      </c>
      <c r="CV144" s="33">
        <f t="shared" si="94"/>
        <v>5</v>
      </c>
      <c r="CW144" s="83" t="str">
        <f t="shared" si="95"/>
        <v>Kaufmännischer Mitarbeiter 2</v>
      </c>
      <c r="CX144" s="125">
        <v>132</v>
      </c>
      <c r="CY144" s="33">
        <f t="shared" si="111"/>
        <v>5</v>
      </c>
      <c r="CZ144" s="83" t="str">
        <f t="shared" si="112"/>
        <v>Kaufmännischer Mitarbeiter 2</v>
      </c>
      <c r="DA144" s="125">
        <v>132</v>
      </c>
      <c r="DB144" s="33">
        <f t="shared" si="104"/>
        <v>5</v>
      </c>
      <c r="DC144" s="83" t="str">
        <f t="shared" si="105"/>
        <v>Kaufmännischer Mitarbeiter 2</v>
      </c>
      <c r="DD144" s="125">
        <v>132</v>
      </c>
      <c r="DE144" s="33">
        <f t="shared" si="106"/>
        <v>5</v>
      </c>
      <c r="DF144" s="83" t="str">
        <f t="shared" si="107"/>
        <v>Kaufmännischer Mitarbeiter 2</v>
      </c>
      <c r="DG144" s="20"/>
      <c r="DH144" s="125">
        <v>132</v>
      </c>
      <c r="DI144" s="33">
        <f t="shared" si="108"/>
        <v>5</v>
      </c>
      <c r="DJ144" s="83" t="str">
        <f t="shared" si="109"/>
        <v>Kaufmännischer Mitarbeiter 2</v>
      </c>
      <c r="DO144" s="19">
        <f t="shared" ref="DO144:DO145" si="114">+CT144</f>
        <v>7701</v>
      </c>
      <c r="DP144" s="153">
        <v>7</v>
      </c>
      <c r="DQ144" s="19">
        <v>0</v>
      </c>
      <c r="DR144" s="185" t="s">
        <v>977</v>
      </c>
    </row>
    <row r="145" spans="1:141" s="19" customFormat="1" x14ac:dyDescent="0.2">
      <c r="A145" s="53">
        <v>0</v>
      </c>
      <c r="B145" s="53"/>
      <c r="C145" s="53">
        <f t="shared" si="110"/>
        <v>1</v>
      </c>
      <c r="D145" s="55"/>
      <c r="E145" s="55"/>
      <c r="F145" s="55"/>
      <c r="G145" s="53"/>
      <c r="H145" s="53"/>
      <c r="I145" s="55"/>
      <c r="J145" s="53"/>
      <c r="K145" s="55"/>
      <c r="L145" s="55"/>
      <c r="M145" s="55">
        <v>1</v>
      </c>
      <c r="N145" s="59"/>
      <c r="O145" s="19" t="s">
        <v>359</v>
      </c>
      <c r="P145" s="15" t="s">
        <v>522</v>
      </c>
      <c r="Q145" s="15">
        <v>141</v>
      </c>
      <c r="R145" s="245"/>
      <c r="S145" s="27" t="s">
        <v>171</v>
      </c>
      <c r="T145" s="21">
        <v>1960</v>
      </c>
      <c r="U145" s="28"/>
      <c r="V145" s="21">
        <v>1984</v>
      </c>
      <c r="W145" s="25"/>
      <c r="X145" s="21"/>
      <c r="Y145" s="25"/>
      <c r="Z145" s="21">
        <f>$AD$3-V145</f>
        <v>33</v>
      </c>
      <c r="AA145" s="25" t="s">
        <v>172</v>
      </c>
      <c r="AB145" s="21" t="s">
        <v>147</v>
      </c>
      <c r="AC145" s="21"/>
      <c r="AE145" s="90" t="s">
        <v>430</v>
      </c>
      <c r="AF145" s="82"/>
      <c r="CP145" s="19" t="str">
        <f t="shared" si="113"/>
        <v>Schurrer Gabriel</v>
      </c>
      <c r="CR145" s="19">
        <f>+Z145</f>
        <v>33</v>
      </c>
      <c r="CS145" s="19" t="str">
        <f>+AB145</f>
        <v>F</v>
      </c>
      <c r="CT145" s="154">
        <v>7654</v>
      </c>
      <c r="CU145" s="125">
        <v>614</v>
      </c>
      <c r="CV145" s="33">
        <f t="shared" si="94"/>
        <v>4</v>
      </c>
      <c r="CW145" s="83" t="str">
        <f t="shared" si="95"/>
        <v>Laborassistenz 2</v>
      </c>
      <c r="CX145" s="125">
        <v>614</v>
      </c>
      <c r="CY145" s="33">
        <f t="shared" si="111"/>
        <v>4</v>
      </c>
      <c r="CZ145" s="83" t="str">
        <f t="shared" si="112"/>
        <v>Laborassistenz 2</v>
      </c>
      <c r="DA145" s="125">
        <v>614</v>
      </c>
      <c r="DB145" s="33">
        <f t="shared" si="104"/>
        <v>4</v>
      </c>
      <c r="DC145" s="83" t="str">
        <f t="shared" si="105"/>
        <v>Laborassistenz 2</v>
      </c>
      <c r="DD145" s="125">
        <v>614</v>
      </c>
      <c r="DE145" s="33">
        <f t="shared" si="106"/>
        <v>4</v>
      </c>
      <c r="DF145" s="83" t="str">
        <f t="shared" si="107"/>
        <v>Laborassistenz 2</v>
      </c>
      <c r="DG145" s="20"/>
      <c r="DH145" s="125">
        <v>614</v>
      </c>
      <c r="DI145" s="33">
        <f t="shared" si="108"/>
        <v>4</v>
      </c>
      <c r="DJ145" s="83" t="str">
        <f t="shared" si="109"/>
        <v>Laborassistenz 2</v>
      </c>
      <c r="DO145" s="19">
        <f t="shared" si="114"/>
        <v>7654</v>
      </c>
      <c r="DP145" s="153">
        <v>7</v>
      </c>
      <c r="DQ145" s="19">
        <v>0</v>
      </c>
      <c r="DR145" s="19" t="s">
        <v>963</v>
      </c>
    </row>
    <row r="146" spans="1:141" x14ac:dyDescent="0.25">
      <c r="A146" s="53">
        <v>0</v>
      </c>
      <c r="B146" s="53"/>
      <c r="C146" s="53">
        <f t="shared" si="110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360</v>
      </c>
      <c r="P146" s="15" t="s">
        <v>1087</v>
      </c>
      <c r="Q146" s="15">
        <v>142</v>
      </c>
      <c r="R146" s="245" t="s">
        <v>365</v>
      </c>
      <c r="S146" s="27" t="s">
        <v>1088</v>
      </c>
      <c r="T146" s="21">
        <v>1997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D146" s="19"/>
      <c r="AE146" s="90" t="s">
        <v>381</v>
      </c>
      <c r="AF146" s="82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 t="str">
        <f t="shared" si="113"/>
        <v>Berger Noah</v>
      </c>
      <c r="CQ146" s="19"/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</row>
    <row r="147" spans="1:141" s="19" customFormat="1" x14ac:dyDescent="0.2">
      <c r="A147" s="53">
        <v>0</v>
      </c>
      <c r="B147" s="53"/>
      <c r="C147" s="53">
        <f t="shared" si="110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360</v>
      </c>
      <c r="P147" s="15" t="s">
        <v>1091</v>
      </c>
      <c r="Q147" s="15">
        <v>143</v>
      </c>
      <c r="R147" s="42"/>
      <c r="S147" s="27" t="s">
        <v>1089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113"/>
        <v>Pertoldi Noeh</v>
      </c>
      <c r="CT147" s="154">
        <v>9742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ref="DO147:DO156" si="115">+CT147</f>
        <v>9742</v>
      </c>
      <c r="DP147" s="153">
        <v>8</v>
      </c>
      <c r="DQ147" s="19">
        <v>0</v>
      </c>
      <c r="DR147" s="185" t="s">
        <v>976</v>
      </c>
    </row>
    <row r="148" spans="1:141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360</v>
      </c>
      <c r="P148" s="15" t="s">
        <v>1092</v>
      </c>
      <c r="Q148" s="15">
        <v>144</v>
      </c>
      <c r="R148" s="42"/>
      <c r="S148" s="27" t="s">
        <v>1090</v>
      </c>
      <c r="T148" s="21">
        <v>1998</v>
      </c>
      <c r="U148" s="28" t="s">
        <v>628</v>
      </c>
      <c r="V148" s="21"/>
      <c r="W148" s="25"/>
      <c r="X148" s="21"/>
      <c r="Y148" s="25" t="s">
        <v>173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113"/>
        <v>Thahiri Florian</v>
      </c>
      <c r="CT148" s="154">
        <v>9740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>+CT148</f>
        <v>9740</v>
      </c>
      <c r="DP148" s="153">
        <v>8</v>
      </c>
      <c r="DQ148" s="19">
        <v>0</v>
      </c>
      <c r="DR148" s="185" t="s">
        <v>976</v>
      </c>
    </row>
    <row r="149" spans="1:141" s="19" customFormat="1" x14ac:dyDescent="0.2">
      <c r="A149" s="53">
        <v>0</v>
      </c>
      <c r="B149" s="53"/>
      <c r="C149" s="53">
        <f t="shared" si="110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358</v>
      </c>
      <c r="P149" s="15" t="s">
        <v>1162</v>
      </c>
      <c r="Q149" s="15">
        <v>145</v>
      </c>
      <c r="R149" s="42"/>
      <c r="S149" s="27" t="s">
        <v>1160</v>
      </c>
      <c r="T149" s="21">
        <v>1999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 t="shared" si="113"/>
        <v>Hirsbrunner Nico</v>
      </c>
      <c r="CT149" s="154">
        <v>9740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 t="shared" si="115"/>
        <v>9740</v>
      </c>
      <c r="DP149" s="153">
        <v>8</v>
      </c>
      <c r="DQ149" s="19">
        <v>0</v>
      </c>
      <c r="DR149" s="185" t="s">
        <v>976</v>
      </c>
    </row>
    <row r="150" spans="1:141" s="19" customFormat="1" x14ac:dyDescent="0.2">
      <c r="A150" s="53">
        <v>0</v>
      </c>
      <c r="B150" s="53"/>
      <c r="C150" s="53">
        <f t="shared" si="110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1161</v>
      </c>
      <c r="Q150" s="15">
        <v>146</v>
      </c>
      <c r="R150" s="42"/>
      <c r="S150" s="27" t="s">
        <v>1159</v>
      </c>
      <c r="T150" s="21">
        <v>1998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P150" s="19" t="str">
        <f t="shared" si="113"/>
        <v>Christ Florian</v>
      </c>
      <c r="CT150" s="154">
        <v>9739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 t="shared" si="115"/>
        <v>9739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110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361</v>
      </c>
      <c r="P151" s="15" t="s">
        <v>1163</v>
      </c>
      <c r="Q151" s="15">
        <v>147</v>
      </c>
      <c r="R151" s="42"/>
      <c r="S151" s="27" t="s">
        <v>1164</v>
      </c>
      <c r="T151" s="21">
        <v>1997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P151" s="19" t="str">
        <f t="shared" si="113"/>
        <v>Sivasundaram Aschveni</v>
      </c>
      <c r="CT151" s="154">
        <v>9751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>+CT151</f>
        <v>9751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110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358</v>
      </c>
      <c r="P152" s="15" t="s">
        <v>1208</v>
      </c>
      <c r="Q152" s="15">
        <v>148</v>
      </c>
      <c r="R152" s="42"/>
      <c r="S152" s="27" t="s">
        <v>1205</v>
      </c>
      <c r="T152" s="21">
        <v>1996</v>
      </c>
      <c r="U152" s="28" t="s">
        <v>628</v>
      </c>
      <c r="V152" s="21"/>
      <c r="W152" s="25"/>
      <c r="X152" s="21"/>
      <c r="Y152" s="25" t="s">
        <v>176</v>
      </c>
      <c r="Z152" s="21"/>
      <c r="AA152" s="25" t="s">
        <v>1268</v>
      </c>
      <c r="AB152" s="21" t="s">
        <v>175</v>
      </c>
      <c r="AC152" s="21"/>
      <c r="AE152" s="90" t="s">
        <v>381</v>
      </c>
      <c r="AF152" s="82"/>
      <c r="CP152" s="19" t="str">
        <f>+S152</f>
        <v>Leuch Georges</v>
      </c>
      <c r="CT152" s="154">
        <v>9750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>+CT152</f>
        <v>9750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110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359</v>
      </c>
      <c r="P153" s="15" t="s">
        <v>1209</v>
      </c>
      <c r="Q153" s="15">
        <v>149</v>
      </c>
      <c r="R153" s="42"/>
      <c r="S153" s="27" t="s">
        <v>1206</v>
      </c>
      <c r="T153" s="21">
        <v>2000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" t="str">
        <f t="shared" ref="CP153:CP154" si="116">+S153</f>
        <v>Boser Florian</v>
      </c>
      <c r="CT153" s="154">
        <v>9750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ref="DO153:DO154" si="117">+CT153</f>
        <v>9750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">
      <c r="A154" s="53">
        <v>0</v>
      </c>
      <c r="B154" s="53"/>
      <c r="C154" s="53">
        <f t="shared" si="110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358</v>
      </c>
      <c r="P154" s="15" t="s">
        <v>1210</v>
      </c>
      <c r="Q154" s="15">
        <v>150</v>
      </c>
      <c r="R154" s="42"/>
      <c r="S154" s="27" t="s">
        <v>1207</v>
      </c>
      <c r="T154" s="21">
        <v>1999</v>
      </c>
      <c r="U154" s="28" t="s">
        <v>628</v>
      </c>
      <c r="V154" s="21"/>
      <c r="W154" s="25"/>
      <c r="X154" s="21"/>
      <c r="Y154" s="25" t="s">
        <v>180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P154" s="19" t="str">
        <f t="shared" si="116"/>
        <v>Kaupp Nicolas</v>
      </c>
      <c r="CT154" s="154">
        <v>9752</v>
      </c>
      <c r="CU154" s="125"/>
      <c r="CV154" s="33"/>
      <c r="CW154" s="83"/>
      <c r="CX154" s="125"/>
      <c r="CY154" s="33"/>
      <c r="CZ154" s="83"/>
      <c r="DA154" s="125"/>
      <c r="DB154" s="33"/>
      <c r="DC154" s="83"/>
      <c r="DD154" s="125"/>
      <c r="DE154" s="33"/>
      <c r="DF154" s="83"/>
      <c r="DG154" s="20"/>
      <c r="DH154" s="33"/>
      <c r="DI154" s="33"/>
      <c r="DJ154" s="83"/>
      <c r="DO154" s="19">
        <f t="shared" si="117"/>
        <v>9752</v>
      </c>
      <c r="DP154" s="153">
        <v>8</v>
      </c>
      <c r="DQ154" s="19">
        <v>0</v>
      </c>
      <c r="DR154" s="185" t="s">
        <v>976</v>
      </c>
      <c r="EK154"/>
    </row>
    <row r="155" spans="1:141" s="19" customFormat="1" x14ac:dyDescent="0.2">
      <c r="A155" s="53">
        <v>0</v>
      </c>
      <c r="B155" s="53"/>
      <c r="C155" s="53">
        <f t="shared" si="110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1266</v>
      </c>
      <c r="Q155" s="15">
        <v>151</v>
      </c>
      <c r="R155" s="42"/>
      <c r="S155" s="27" t="s">
        <v>1264</v>
      </c>
      <c r="T155" s="21">
        <v>2000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P155" s="192" t="str">
        <f t="shared" si="113"/>
        <v>Tesan Laila</v>
      </c>
      <c r="CQ155" s="192"/>
      <c r="CR155" s="192"/>
      <c r="CS155" s="192"/>
      <c r="CT155" s="222">
        <v>9776</v>
      </c>
      <c r="CU155" s="125"/>
      <c r="CV155" s="33"/>
      <c r="CW155" s="83"/>
      <c r="CX155" s="125"/>
      <c r="CY155" s="33"/>
      <c r="CZ155" s="83"/>
      <c r="DA155" s="125"/>
      <c r="DB155" s="33"/>
      <c r="DC155" s="83"/>
      <c r="DD155" s="125"/>
      <c r="DE155" s="33"/>
      <c r="DF155" s="83"/>
      <c r="DG155" s="20"/>
      <c r="DH155" s="33"/>
      <c r="DI155" s="33"/>
      <c r="DJ155" s="83"/>
      <c r="DO155" s="19">
        <f t="shared" si="115"/>
        <v>9776</v>
      </c>
      <c r="DP155" s="153">
        <v>8</v>
      </c>
      <c r="DQ155" s="19">
        <v>0</v>
      </c>
      <c r="DR155" s="185" t="s">
        <v>976</v>
      </c>
      <c r="EK155"/>
    </row>
    <row r="156" spans="1:141" s="19" customFormat="1" x14ac:dyDescent="0.2">
      <c r="A156" s="53">
        <v>0</v>
      </c>
      <c r="B156" s="53"/>
      <c r="C156" s="53">
        <f t="shared" si="110"/>
        <v>0</v>
      </c>
      <c r="D156" s="55"/>
      <c r="E156" s="55"/>
      <c r="F156" s="55"/>
      <c r="G156" s="53"/>
      <c r="H156" s="53"/>
      <c r="I156" s="55"/>
      <c r="J156" s="53"/>
      <c r="K156" s="55">
        <v>1</v>
      </c>
      <c r="L156" s="55"/>
      <c r="M156" s="55"/>
      <c r="N156" s="59"/>
      <c r="O156" s="19" t="s">
        <v>361</v>
      </c>
      <c r="P156" s="15" t="s">
        <v>1267</v>
      </c>
      <c r="Q156" s="15">
        <v>152</v>
      </c>
      <c r="R156" s="42"/>
      <c r="S156" s="27" t="s">
        <v>1265</v>
      </c>
      <c r="T156" s="21">
        <v>2001</v>
      </c>
      <c r="U156" s="28" t="s">
        <v>628</v>
      </c>
      <c r="V156" s="21"/>
      <c r="W156" s="25"/>
      <c r="X156" s="21"/>
      <c r="Y156" s="25" t="s">
        <v>182</v>
      </c>
      <c r="Z156" s="21"/>
      <c r="AA156" s="25" t="s">
        <v>1268</v>
      </c>
      <c r="AB156" s="21" t="s">
        <v>177</v>
      </c>
      <c r="AC156" s="21"/>
      <c r="AE156" s="90" t="s">
        <v>381</v>
      </c>
      <c r="AF156" s="82"/>
      <c r="CP156" s="192" t="str">
        <f t="shared" si="113"/>
        <v>Davet Kilian</v>
      </c>
      <c r="CQ156" s="192"/>
      <c r="CR156" s="192"/>
      <c r="CS156" s="192"/>
      <c r="CT156" s="222">
        <v>9775</v>
      </c>
      <c r="CU156" s="125"/>
      <c r="CV156" s="33"/>
      <c r="CW156" s="83"/>
      <c r="CX156" s="125"/>
      <c r="CY156" s="33"/>
      <c r="CZ156" s="83"/>
      <c r="DA156" s="125"/>
      <c r="DB156" s="33"/>
      <c r="DC156" s="83"/>
      <c r="DD156" s="125"/>
      <c r="DE156" s="33"/>
      <c r="DF156" s="83"/>
      <c r="DG156" s="20"/>
      <c r="DH156" s="33"/>
      <c r="DI156" s="33"/>
      <c r="DJ156" s="83"/>
      <c r="DO156" s="19">
        <f t="shared" si="115"/>
        <v>9775</v>
      </c>
      <c r="DP156" s="153">
        <v>8</v>
      </c>
      <c r="DQ156" s="19">
        <v>0</v>
      </c>
      <c r="DR156" s="185" t="s">
        <v>976</v>
      </c>
      <c r="EK156"/>
    </row>
    <row r="157" spans="1:141" s="19" customFormat="1" x14ac:dyDescent="0.25">
      <c r="A157" s="66"/>
      <c r="B157" s="66"/>
      <c r="C157" s="66"/>
      <c r="D157" s="66"/>
      <c r="E157" s="66"/>
      <c r="F157" s="60"/>
      <c r="G157" s="60"/>
      <c r="H157" s="60"/>
      <c r="I157" s="60"/>
      <c r="J157" s="60"/>
      <c r="K157" s="60"/>
      <c r="L157" s="60"/>
      <c r="M157" s="60"/>
      <c r="N157" s="60"/>
      <c r="O157" s="67"/>
      <c r="P157" s="68"/>
      <c r="Q157" s="68"/>
      <c r="R157" s="44"/>
      <c r="S157" s="30" t="s">
        <v>183</v>
      </c>
      <c r="T157" s="31">
        <f>+Q156</f>
        <v>152</v>
      </c>
      <c r="U157" s="65" t="s">
        <v>700</v>
      </c>
      <c r="V157" s="32"/>
      <c r="W157" s="34"/>
      <c r="X157" s="32"/>
      <c r="Y157" s="40"/>
      <c r="Z157" s="33"/>
      <c r="AA157" s="34"/>
      <c r="AB157" s="33"/>
      <c r="AC157" s="35"/>
      <c r="AE157" s="84"/>
      <c r="AF157" s="83"/>
      <c r="CT157" s="126"/>
      <c r="CU157" s="141"/>
      <c r="CV157" s="141"/>
      <c r="CW157" s="126"/>
      <c r="CX157" s="141"/>
      <c r="CY157" s="141"/>
      <c r="CZ157" s="126"/>
      <c r="DA157" s="141"/>
      <c r="DB157" s="141"/>
      <c r="DC157" s="126"/>
      <c r="DD157" s="141"/>
      <c r="DE157" s="141"/>
      <c r="DF157" s="126"/>
      <c r="DG157" s="126"/>
      <c r="DH157" s="138"/>
      <c r="DI157" s="138"/>
      <c r="EK157"/>
    </row>
    <row r="158" spans="1:141" customFormat="1" x14ac:dyDescent="0.25">
      <c r="A158" s="48">
        <f t="shared" ref="A158:N158" si="118">SUM(A5:A156)</f>
        <v>8</v>
      </c>
      <c r="B158" s="48">
        <f t="shared" si="118"/>
        <v>38</v>
      </c>
      <c r="C158" s="48">
        <f t="shared" si="118"/>
        <v>105</v>
      </c>
      <c r="D158" s="48">
        <f t="shared" si="118"/>
        <v>30</v>
      </c>
      <c r="E158" s="48">
        <f t="shared" si="118"/>
        <v>46</v>
      </c>
      <c r="F158" s="48">
        <f t="shared" si="118"/>
        <v>4</v>
      </c>
      <c r="G158" s="48">
        <f t="shared" si="118"/>
        <v>5</v>
      </c>
      <c r="H158" s="48">
        <f t="shared" si="118"/>
        <v>33</v>
      </c>
      <c r="I158" s="48">
        <f t="shared" si="118"/>
        <v>33</v>
      </c>
      <c r="J158" s="48">
        <f t="shared" si="118"/>
        <v>12</v>
      </c>
      <c r="K158" s="48">
        <f t="shared" si="118"/>
        <v>11</v>
      </c>
      <c r="L158" s="48">
        <f t="shared" si="118"/>
        <v>21</v>
      </c>
      <c r="M158" s="48">
        <f t="shared" si="118"/>
        <v>7</v>
      </c>
      <c r="N158" s="48">
        <f t="shared" si="118"/>
        <v>0</v>
      </c>
      <c r="O158" s="64">
        <f>SUM(D158+E158+F158+I158+K158+L158+M158)</f>
        <v>152</v>
      </c>
      <c r="P158" s="12"/>
      <c r="Q158" s="12" t="s">
        <v>224</v>
      </c>
      <c r="R158" s="45" t="s">
        <v>342</v>
      </c>
      <c r="S158" s="11" t="s">
        <v>88</v>
      </c>
      <c r="T158" s="13"/>
      <c r="U158" s="37"/>
      <c r="V158" s="13"/>
      <c r="W158" s="123"/>
      <c r="X158" s="13"/>
      <c r="Y158" s="37"/>
      <c r="Z158" s="13"/>
      <c r="AA158" s="14" t="s">
        <v>1036</v>
      </c>
      <c r="AB158" s="13"/>
      <c r="AC158" s="13"/>
      <c r="AD158" s="11"/>
      <c r="AE158" s="87" t="s">
        <v>382</v>
      </c>
      <c r="AF158" s="88" t="s">
        <v>385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V158" s="19"/>
    </row>
    <row r="159" spans="1:141" customFormat="1" x14ac:dyDescent="0.25">
      <c r="A159" s="11">
        <f t="shared" ref="A159:N159" si="119">SUBTOTAL(9,A5:A156)</f>
        <v>8</v>
      </c>
      <c r="B159" s="11">
        <f t="shared" si="119"/>
        <v>38</v>
      </c>
      <c r="C159" s="11">
        <f t="shared" si="119"/>
        <v>105</v>
      </c>
      <c r="D159" s="11">
        <f t="shared" si="119"/>
        <v>30</v>
      </c>
      <c r="E159" s="11">
        <f t="shared" si="119"/>
        <v>46</v>
      </c>
      <c r="F159" s="11">
        <f t="shared" si="119"/>
        <v>4</v>
      </c>
      <c r="G159" s="11">
        <f t="shared" si="119"/>
        <v>5</v>
      </c>
      <c r="H159" s="11">
        <f t="shared" si="119"/>
        <v>33</v>
      </c>
      <c r="I159" s="11">
        <f t="shared" si="119"/>
        <v>33</v>
      </c>
      <c r="J159" s="11">
        <f t="shared" si="119"/>
        <v>12</v>
      </c>
      <c r="K159" s="11">
        <f t="shared" si="119"/>
        <v>11</v>
      </c>
      <c r="L159" s="11">
        <f t="shared" si="119"/>
        <v>21</v>
      </c>
      <c r="M159" s="11">
        <f t="shared" si="119"/>
        <v>7</v>
      </c>
      <c r="N159" s="11">
        <f t="shared" si="119"/>
        <v>0</v>
      </c>
      <c r="O159" s="64">
        <f>SUM(D159+E159+F159+I159+K159+L159+M159)</f>
        <v>152</v>
      </c>
      <c r="P159" s="12"/>
      <c r="Q159" s="12" t="s">
        <v>224</v>
      </c>
      <c r="R159" s="45" t="s">
        <v>370</v>
      </c>
      <c r="S159" s="11" t="s">
        <v>371</v>
      </c>
      <c r="T159" s="13"/>
      <c r="U159" s="37"/>
      <c r="V159" s="13"/>
      <c r="W159" s="123"/>
      <c r="X159" s="13"/>
      <c r="Y159" s="37"/>
      <c r="Z159" s="13" t="s">
        <v>185</v>
      </c>
      <c r="AA159" s="14" t="s">
        <v>886</v>
      </c>
      <c r="AB159" s="13"/>
      <c r="AC159" s="13"/>
      <c r="AD159" s="11"/>
      <c r="AE159" s="87" t="s">
        <v>373</v>
      </c>
      <c r="AF159" s="88" t="s">
        <v>97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45" t="s">
        <v>980</v>
      </c>
      <c r="DV159" s="19"/>
    </row>
    <row r="160" spans="1:141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51"/>
      <c r="K160" s="50"/>
      <c r="L160" s="50"/>
      <c r="M160" s="50"/>
      <c r="N160" s="50"/>
      <c r="O160" s="48"/>
      <c r="P160" s="12"/>
      <c r="Q160" s="12"/>
      <c r="R160" s="45" t="s">
        <v>369</v>
      </c>
      <c r="S160" s="11" t="s">
        <v>150</v>
      </c>
      <c r="T160" s="13"/>
      <c r="U160" s="37"/>
      <c r="V160" s="13"/>
      <c r="W160" s="123"/>
      <c r="X160" s="13"/>
      <c r="Y160" s="37"/>
      <c r="Z160" s="13" t="s">
        <v>186</v>
      </c>
      <c r="AA160" s="14" t="s">
        <v>1226</v>
      </c>
      <c r="AB160" s="13"/>
      <c r="AC160" s="13"/>
      <c r="AD160" s="11"/>
      <c r="AE160" s="87" t="s">
        <v>375</v>
      </c>
      <c r="AF160" s="88" t="s">
        <v>386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/>
      <c r="CP160" s="11"/>
      <c r="CQ160" s="11"/>
      <c r="CR160" s="11"/>
      <c r="CS160" s="11"/>
      <c r="CT160" s="11"/>
      <c r="CU160" s="49"/>
      <c r="CV160" s="49"/>
      <c r="CW160" s="11"/>
      <c r="CX160" s="49"/>
      <c r="CY160" s="49"/>
      <c r="CZ160" s="11"/>
      <c r="DA160" s="49"/>
      <c r="DB160" s="49"/>
      <c r="DC160" s="11"/>
      <c r="DD160" s="49"/>
      <c r="DE160" s="49"/>
      <c r="DF160" s="11"/>
      <c r="DG160" s="115"/>
      <c r="DH160" s="13"/>
      <c r="DI160" s="13"/>
      <c r="DJ160" s="11"/>
      <c r="DM160" s="11"/>
      <c r="DN160" s="11"/>
      <c r="DO160" s="11"/>
      <c r="DP160" s="11" t="s">
        <v>986</v>
      </c>
      <c r="DV160" s="19"/>
      <c r="EK160" s="11"/>
    </row>
    <row r="161" spans="1:141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69" t="s">
        <v>366</v>
      </c>
      <c r="Q161" s="69" t="s">
        <v>366</v>
      </c>
      <c r="R161" s="45" t="s">
        <v>341</v>
      </c>
      <c r="S161" s="11" t="s">
        <v>158</v>
      </c>
      <c r="T161" s="13"/>
      <c r="U161" s="37"/>
      <c r="V161" s="13"/>
      <c r="W161" s="123"/>
      <c r="X161" s="13"/>
      <c r="Y161" s="37"/>
      <c r="Z161" s="13" t="s">
        <v>189</v>
      </c>
      <c r="AA161" s="14" t="s">
        <v>888</v>
      </c>
      <c r="AB161" s="13"/>
      <c r="AC161" s="13"/>
      <c r="AD161" s="11"/>
      <c r="AE161" s="87" t="s">
        <v>376</v>
      </c>
      <c r="AF161" s="88" t="s">
        <v>110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/>
      <c r="CP161" s="11"/>
      <c r="CQ161" s="11"/>
      <c r="CR161" s="11"/>
      <c r="CS161" s="11"/>
      <c r="CT161" s="11"/>
      <c r="CU161" s="49"/>
      <c r="CV161" s="49"/>
      <c r="CW161" s="11"/>
      <c r="CX161" s="49"/>
      <c r="CY161" s="49"/>
      <c r="CZ161" s="11"/>
      <c r="DA161" s="49"/>
      <c r="DB161" s="49"/>
      <c r="DC161" s="11"/>
      <c r="DD161" s="49"/>
      <c r="DE161" s="49"/>
      <c r="DF161" s="11"/>
      <c r="DG161" s="115"/>
      <c r="DH161" s="13"/>
      <c r="DI161" s="13"/>
      <c r="DJ161" s="11"/>
      <c r="DM161" s="11"/>
      <c r="DN161" s="11"/>
      <c r="DO161" s="11"/>
      <c r="DP161" s="11" t="s">
        <v>987</v>
      </c>
      <c r="DV161" s="19"/>
      <c r="EK161" s="11"/>
    </row>
    <row r="162" spans="1:141" customFormat="1" x14ac:dyDescent="0.25">
      <c r="A162" s="11"/>
      <c r="B162" s="11"/>
      <c r="C162" s="11"/>
      <c r="D162" s="49"/>
      <c r="E162" s="49"/>
      <c r="F162" s="50"/>
      <c r="G162" s="51"/>
      <c r="H162" s="51"/>
      <c r="I162" s="50"/>
      <c r="J162" s="11"/>
      <c r="K162" s="50"/>
      <c r="L162" s="50"/>
      <c r="M162" s="50"/>
      <c r="N162" s="50"/>
      <c r="O162" s="48"/>
      <c r="P162" s="12"/>
      <c r="Q162" s="12"/>
      <c r="R162" s="45" t="s">
        <v>368</v>
      </c>
      <c r="S162" s="11" t="s">
        <v>161</v>
      </c>
      <c r="T162" s="13"/>
      <c r="U162" s="37"/>
      <c r="V162" s="13"/>
      <c r="W162" s="123"/>
      <c r="X162" s="13"/>
      <c r="Y162" s="37"/>
      <c r="Z162" s="13" t="s">
        <v>876</v>
      </c>
      <c r="AA162" s="14" t="s">
        <v>1227</v>
      </c>
      <c r="AB162" s="13"/>
      <c r="AC162" s="13"/>
      <c r="AD162" s="11"/>
      <c r="AE162" s="87" t="s">
        <v>379</v>
      </c>
      <c r="AF162" s="88" t="s">
        <v>387</v>
      </c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9"/>
      <c r="CO162" s="19"/>
      <c r="CP162" s="11"/>
      <c r="CQ162" s="11"/>
      <c r="CR162" s="11"/>
      <c r="CS162" s="11"/>
      <c r="CT162" s="11"/>
      <c r="CU162" s="49"/>
      <c r="CV162" s="49"/>
      <c r="CW162" s="11"/>
      <c r="CX162" s="49"/>
      <c r="CY162" s="49"/>
      <c r="CZ162" s="11"/>
      <c r="DA162" s="49"/>
      <c r="DB162" s="49"/>
      <c r="DC162" s="11"/>
      <c r="DD162" s="49"/>
      <c r="DE162" s="49"/>
      <c r="DF162" s="11"/>
      <c r="DG162" s="115"/>
      <c r="DH162" s="13"/>
      <c r="DI162" s="13"/>
      <c r="DJ162" s="11"/>
      <c r="DM162" s="11"/>
      <c r="DN162" s="11"/>
      <c r="DO162" s="11"/>
      <c r="DP162" s="11" t="s">
        <v>988</v>
      </c>
      <c r="DV162" s="19"/>
      <c r="EK162" s="11"/>
    </row>
    <row r="163" spans="1:141" x14ac:dyDescent="0.25">
      <c r="R163" s="45" t="s">
        <v>367</v>
      </c>
      <c r="S163" s="11" t="s">
        <v>166</v>
      </c>
      <c r="Z163" s="223" t="s">
        <v>1228</v>
      </c>
      <c r="AA163" s="14" t="s">
        <v>1229</v>
      </c>
      <c r="AE163" s="87" t="s">
        <v>394</v>
      </c>
      <c r="AF163" s="88" t="s">
        <v>395</v>
      </c>
      <c r="CN163" s="19"/>
      <c r="CO163" s="19"/>
      <c r="DP163" s="11" t="s">
        <v>981</v>
      </c>
      <c r="DV163" s="19"/>
    </row>
    <row r="164" spans="1:141" x14ac:dyDescent="0.25">
      <c r="R164" s="45" t="s">
        <v>365</v>
      </c>
      <c r="S164" s="11" t="s">
        <v>249</v>
      </c>
      <c r="AE164" s="87" t="s">
        <v>383</v>
      </c>
      <c r="AF164" s="88" t="s">
        <v>388</v>
      </c>
      <c r="CN164" s="19"/>
      <c r="CO164" s="19"/>
      <c r="DP164" s="11" t="s">
        <v>982</v>
      </c>
      <c r="DV164" s="19"/>
    </row>
    <row r="165" spans="1:141" x14ac:dyDescent="0.25">
      <c r="AE165" s="91" t="s">
        <v>365</v>
      </c>
      <c r="AF165" s="89" t="s">
        <v>249</v>
      </c>
      <c r="CN165" s="19"/>
      <c r="CO165" s="19"/>
      <c r="DP165" s="11" t="s">
        <v>989</v>
      </c>
      <c r="DV165" s="19"/>
    </row>
    <row r="166" spans="1:141" x14ac:dyDescent="0.25">
      <c r="AE166" s="80"/>
      <c r="DP166" s="11" t="s">
        <v>990</v>
      </c>
    </row>
    <row r="167" spans="1:141" x14ac:dyDescent="0.25">
      <c r="AE167" s="80" t="s">
        <v>408</v>
      </c>
      <c r="DP167" s="11" t="s">
        <v>991</v>
      </c>
    </row>
    <row r="168" spans="1:141" x14ac:dyDescent="0.25">
      <c r="O168" s="109"/>
      <c r="P168" s="110"/>
      <c r="Q168" s="111"/>
      <c r="R168" s="112"/>
      <c r="S168" s="113"/>
      <c r="AE168" s="80" t="s">
        <v>410</v>
      </c>
      <c r="DP168" s="11" t="s">
        <v>983</v>
      </c>
    </row>
    <row r="169" spans="1:141" x14ac:dyDescent="0.25">
      <c r="O169" s="109"/>
      <c r="P169" s="110"/>
      <c r="Q169" s="111"/>
      <c r="R169" s="112"/>
      <c r="S169" s="113"/>
      <c r="AE169" s="80" t="s">
        <v>409</v>
      </c>
      <c r="DP169" s="11" t="s">
        <v>984</v>
      </c>
    </row>
    <row r="170" spans="1:141" x14ac:dyDescent="0.25">
      <c r="O170" s="109"/>
      <c r="P170" s="110"/>
      <c r="Q170" s="111"/>
      <c r="R170" s="112"/>
      <c r="S170" s="113"/>
      <c r="AE170" s="80"/>
      <c r="DP170" s="11" t="s">
        <v>992</v>
      </c>
    </row>
    <row r="171" spans="1:141" x14ac:dyDescent="0.25">
      <c r="O171" s="114"/>
      <c r="P171" s="111"/>
      <c r="Q171" s="111"/>
      <c r="R171" s="112"/>
      <c r="S171" s="115"/>
      <c r="AE171" s="80" t="s">
        <v>411</v>
      </c>
      <c r="DP171" s="11" t="s">
        <v>985</v>
      </c>
    </row>
    <row r="172" spans="1:141" x14ac:dyDescent="0.25">
      <c r="AE172" s="80" t="s">
        <v>413</v>
      </c>
    </row>
    <row r="173" spans="1:141" x14ac:dyDescent="0.25">
      <c r="AE173" s="80" t="s">
        <v>412</v>
      </c>
      <c r="DQ173" s="45" t="s">
        <v>993</v>
      </c>
    </row>
    <row r="174" spans="1:141" x14ac:dyDescent="0.25">
      <c r="AE174" s="80"/>
      <c r="DQ174" s="11" t="s">
        <v>994</v>
      </c>
    </row>
    <row r="175" spans="1:141" x14ac:dyDescent="0.25">
      <c r="AE175" s="80"/>
      <c r="DQ175" s="11" t="s">
        <v>995</v>
      </c>
    </row>
    <row r="176" spans="1:141" x14ac:dyDescent="0.25">
      <c r="AE176" s="80"/>
      <c r="DQ176" s="11" t="s">
        <v>996</v>
      </c>
    </row>
    <row r="177" spans="31:124" x14ac:dyDescent="0.25">
      <c r="AE177" s="80"/>
      <c r="DQ177" s="11" t="s">
        <v>997</v>
      </c>
    </row>
    <row r="178" spans="31:124" x14ac:dyDescent="0.25">
      <c r="AE178" s="80"/>
    </row>
    <row r="179" spans="31:124" x14ac:dyDescent="0.25">
      <c r="AE179" s="80"/>
    </row>
    <row r="180" spans="31:124" x14ac:dyDescent="0.25">
      <c r="AE180" s="80"/>
    </row>
    <row r="181" spans="31:124" x14ac:dyDescent="0.25">
      <c r="AE181" s="80"/>
    </row>
    <row r="182" spans="31:124" x14ac:dyDescent="0.25">
      <c r="AE182" s="80"/>
      <c r="DT182" s="11" t="s">
        <v>998</v>
      </c>
    </row>
    <row r="183" spans="31:124" x14ac:dyDescent="0.25">
      <c r="AE183" s="80"/>
    </row>
    <row r="184" spans="31:124" x14ac:dyDescent="0.25">
      <c r="AE184" s="80"/>
    </row>
    <row r="185" spans="31:124" x14ac:dyDescent="0.25">
      <c r="AE185" s="80"/>
      <c r="DM185" s="885" t="s">
        <v>78</v>
      </c>
      <c r="DN185" s="886"/>
      <c r="DO185" s="887"/>
      <c r="DP185" s="173" t="s">
        <v>950</v>
      </c>
    </row>
    <row r="186" spans="31:124" x14ac:dyDescent="0.25">
      <c r="AE186" s="80"/>
      <c r="DM186" s="174" t="s">
        <v>76</v>
      </c>
      <c r="DN186" s="175" t="s">
        <v>77</v>
      </c>
      <c r="DO186" s="176" t="s">
        <v>701</v>
      </c>
      <c r="DP186" s="171"/>
    </row>
    <row r="187" spans="31:124" x14ac:dyDescent="0.25">
      <c r="AE187" s="80"/>
      <c r="DM187" s="177">
        <v>101</v>
      </c>
      <c r="DN187" s="178" t="s">
        <v>712</v>
      </c>
      <c r="DO187" s="179">
        <v>2</v>
      </c>
      <c r="DP187" s="171"/>
    </row>
    <row r="188" spans="31:124" x14ac:dyDescent="0.25">
      <c r="AE188" s="80"/>
      <c r="DM188" s="177">
        <v>102</v>
      </c>
      <c r="DN188" s="178" t="s">
        <v>713</v>
      </c>
      <c r="DO188" s="179">
        <v>3</v>
      </c>
      <c r="DP188" s="171"/>
    </row>
    <row r="189" spans="31:124" x14ac:dyDescent="0.25">
      <c r="AE189" s="80"/>
      <c r="DM189" s="177">
        <v>103</v>
      </c>
      <c r="DN189" s="178" t="s">
        <v>714</v>
      </c>
      <c r="DO189" s="179">
        <v>4</v>
      </c>
      <c r="DP189" s="171"/>
    </row>
    <row r="190" spans="31:124" x14ac:dyDescent="0.25">
      <c r="AE190" s="80"/>
      <c r="DM190" s="177">
        <v>104</v>
      </c>
      <c r="DN190" s="178" t="s">
        <v>715</v>
      </c>
      <c r="DO190" s="179">
        <v>5</v>
      </c>
      <c r="DP190" s="171"/>
    </row>
    <row r="191" spans="31:124" x14ac:dyDescent="0.25">
      <c r="AE191" s="80"/>
      <c r="DM191" s="177">
        <v>111</v>
      </c>
      <c r="DN191" s="178" t="s">
        <v>716</v>
      </c>
      <c r="DO191" s="179">
        <v>4</v>
      </c>
      <c r="DP191" s="171" t="s">
        <v>953</v>
      </c>
    </row>
    <row r="192" spans="31:124" x14ac:dyDescent="0.25">
      <c r="AE192" s="80"/>
      <c r="DM192" s="177">
        <v>112</v>
      </c>
      <c r="DN192" s="178" t="s">
        <v>717</v>
      </c>
      <c r="DO192" s="179">
        <v>5</v>
      </c>
      <c r="DP192" s="171" t="s">
        <v>953</v>
      </c>
    </row>
    <row r="193" spans="31:120" x14ac:dyDescent="0.25">
      <c r="AE193" s="80"/>
      <c r="DM193" s="177">
        <v>121</v>
      </c>
      <c r="DN193" s="178" t="s">
        <v>718</v>
      </c>
      <c r="DO193" s="179">
        <v>4</v>
      </c>
      <c r="DP193" s="171" t="s">
        <v>954</v>
      </c>
    </row>
    <row r="194" spans="31:120" x14ac:dyDescent="0.25">
      <c r="AE194" s="80"/>
      <c r="DM194" s="177">
        <v>122</v>
      </c>
      <c r="DN194" s="178" t="s">
        <v>719</v>
      </c>
      <c r="DO194" s="179">
        <v>5</v>
      </c>
      <c r="DP194" s="171" t="s">
        <v>954</v>
      </c>
    </row>
    <row r="195" spans="31:120" x14ac:dyDescent="0.25">
      <c r="DM195" s="177">
        <v>123</v>
      </c>
      <c r="DN195" s="178" t="s">
        <v>720</v>
      </c>
      <c r="DO195" s="179">
        <v>6</v>
      </c>
      <c r="DP195" s="171" t="s">
        <v>954</v>
      </c>
    </row>
    <row r="196" spans="31:120" x14ac:dyDescent="0.25">
      <c r="DM196" s="177">
        <v>124</v>
      </c>
      <c r="DN196" s="178" t="s">
        <v>721</v>
      </c>
      <c r="DO196" s="179">
        <v>7</v>
      </c>
      <c r="DP196" s="171" t="s">
        <v>954</v>
      </c>
    </row>
    <row r="197" spans="31:120" x14ac:dyDescent="0.25">
      <c r="DM197" s="177">
        <v>131</v>
      </c>
      <c r="DN197" s="178" t="s">
        <v>722</v>
      </c>
      <c r="DO197" s="179">
        <v>4</v>
      </c>
      <c r="DP197" s="171" t="s">
        <v>955</v>
      </c>
    </row>
    <row r="198" spans="31:120" x14ac:dyDescent="0.25">
      <c r="DM198" s="177">
        <v>132</v>
      </c>
      <c r="DN198" s="178" t="s">
        <v>723</v>
      </c>
      <c r="DO198" s="179">
        <v>5</v>
      </c>
      <c r="DP198" s="171" t="s">
        <v>955</v>
      </c>
    </row>
    <row r="199" spans="31:120" x14ac:dyDescent="0.25">
      <c r="DM199" s="177">
        <v>133</v>
      </c>
      <c r="DN199" s="178" t="s">
        <v>724</v>
      </c>
      <c r="DO199" s="179">
        <v>6</v>
      </c>
      <c r="DP199" s="171" t="s">
        <v>955</v>
      </c>
    </row>
    <row r="200" spans="31:120" x14ac:dyDescent="0.25">
      <c r="DM200" s="177">
        <v>134</v>
      </c>
      <c r="DN200" s="178" t="s">
        <v>725</v>
      </c>
      <c r="DO200" s="179">
        <v>7</v>
      </c>
      <c r="DP200" s="171" t="s">
        <v>955</v>
      </c>
    </row>
    <row r="201" spans="31:120" x14ac:dyDescent="0.25">
      <c r="DM201" s="177">
        <v>138</v>
      </c>
      <c r="DN201" s="178" t="s">
        <v>726</v>
      </c>
      <c r="DO201" s="179">
        <v>6</v>
      </c>
      <c r="DP201" s="171"/>
    </row>
    <row r="202" spans="31:120" x14ac:dyDescent="0.25">
      <c r="DM202" s="177">
        <v>139</v>
      </c>
      <c r="DN202" s="178" t="s">
        <v>727</v>
      </c>
      <c r="DO202" s="179">
        <v>7</v>
      </c>
      <c r="DP202" s="171"/>
    </row>
    <row r="203" spans="31:120" x14ac:dyDescent="0.25">
      <c r="DM203" s="177">
        <v>141</v>
      </c>
      <c r="DN203" s="178" t="s">
        <v>728</v>
      </c>
      <c r="DO203" s="179">
        <v>8</v>
      </c>
      <c r="DP203" s="171" t="s">
        <v>956</v>
      </c>
    </row>
    <row r="204" spans="31:120" x14ac:dyDescent="0.25">
      <c r="DM204" s="177">
        <v>142</v>
      </c>
      <c r="DN204" s="178" t="s">
        <v>729</v>
      </c>
      <c r="DO204" s="179">
        <v>9</v>
      </c>
      <c r="DP204" s="171" t="s">
        <v>956</v>
      </c>
    </row>
    <row r="205" spans="31:120" x14ac:dyDescent="0.25">
      <c r="DM205" s="177">
        <v>143</v>
      </c>
      <c r="DN205" s="178" t="s">
        <v>730</v>
      </c>
      <c r="DO205" s="179">
        <v>10</v>
      </c>
      <c r="DP205" s="171" t="s">
        <v>956</v>
      </c>
    </row>
    <row r="206" spans="31:120" x14ac:dyDescent="0.25">
      <c r="DM206" s="177">
        <v>144</v>
      </c>
      <c r="DN206" s="178" t="s">
        <v>731</v>
      </c>
      <c r="DO206" s="179">
        <v>11</v>
      </c>
      <c r="DP206" s="171" t="s">
        <v>956</v>
      </c>
    </row>
    <row r="207" spans="31:120" x14ac:dyDescent="0.25">
      <c r="DM207" s="177">
        <v>150</v>
      </c>
      <c r="DN207" s="178" t="s">
        <v>732</v>
      </c>
      <c r="DO207" s="179">
        <v>8</v>
      </c>
      <c r="DP207" s="171"/>
    </row>
    <row r="208" spans="31:120" x14ac:dyDescent="0.25">
      <c r="DM208" s="177">
        <v>151</v>
      </c>
      <c r="DN208" s="178" t="s">
        <v>733</v>
      </c>
      <c r="DO208" s="179">
        <v>9</v>
      </c>
      <c r="DP208" s="171"/>
    </row>
    <row r="209" spans="117:120" x14ac:dyDescent="0.25">
      <c r="DM209" s="177">
        <v>152</v>
      </c>
      <c r="DN209" s="178" t="s">
        <v>734</v>
      </c>
      <c r="DO209" s="179">
        <v>10</v>
      </c>
      <c r="DP209" s="171"/>
    </row>
    <row r="210" spans="117:120" x14ac:dyDescent="0.25">
      <c r="DM210" s="177">
        <v>153</v>
      </c>
      <c r="DN210" s="178" t="s">
        <v>735</v>
      </c>
      <c r="DO210" s="179">
        <v>11</v>
      </c>
      <c r="DP210" s="171"/>
    </row>
    <row r="211" spans="117:120" x14ac:dyDescent="0.25">
      <c r="DM211" s="177">
        <v>154</v>
      </c>
      <c r="DN211" s="178" t="s">
        <v>736</v>
      </c>
      <c r="DO211" s="179">
        <v>12</v>
      </c>
      <c r="DP211" s="171"/>
    </row>
    <row r="212" spans="117:120" x14ac:dyDescent="0.25">
      <c r="DM212" s="177">
        <v>161</v>
      </c>
      <c r="DN212" s="178" t="s">
        <v>737</v>
      </c>
      <c r="DO212" s="179">
        <v>8</v>
      </c>
      <c r="DP212" s="171" t="s">
        <v>957</v>
      </c>
    </row>
    <row r="213" spans="117:120" x14ac:dyDescent="0.25">
      <c r="DM213" s="177">
        <v>162</v>
      </c>
      <c r="DN213" s="178" t="s">
        <v>738</v>
      </c>
      <c r="DO213" s="179">
        <v>9</v>
      </c>
      <c r="DP213" s="171" t="s">
        <v>957</v>
      </c>
    </row>
    <row r="214" spans="117:120" x14ac:dyDescent="0.25">
      <c r="DM214" s="177">
        <v>163</v>
      </c>
      <c r="DN214" s="178" t="s">
        <v>739</v>
      </c>
      <c r="DO214" s="179">
        <v>10</v>
      </c>
      <c r="DP214" s="171"/>
    </row>
    <row r="215" spans="117:120" x14ac:dyDescent="0.25">
      <c r="DM215" s="177">
        <v>164</v>
      </c>
      <c r="DN215" s="178" t="s">
        <v>740</v>
      </c>
      <c r="DO215" s="179">
        <v>11</v>
      </c>
      <c r="DP215" s="171"/>
    </row>
    <row r="216" spans="117:120" x14ac:dyDescent="0.25">
      <c r="DM216" s="177">
        <v>171</v>
      </c>
      <c r="DN216" s="178" t="s">
        <v>741</v>
      </c>
      <c r="DO216" s="179">
        <v>9</v>
      </c>
      <c r="DP216" s="171"/>
    </row>
    <row r="217" spans="117:120" x14ac:dyDescent="0.25">
      <c r="DM217" s="177">
        <v>172</v>
      </c>
      <c r="DN217" s="178" t="s">
        <v>742</v>
      </c>
      <c r="DO217" s="179">
        <v>10</v>
      </c>
      <c r="DP217" s="171"/>
    </row>
    <row r="218" spans="117:120" x14ac:dyDescent="0.25">
      <c r="DM218" s="177">
        <v>173</v>
      </c>
      <c r="DN218" s="178" t="s">
        <v>743</v>
      </c>
      <c r="DO218" s="179">
        <v>11</v>
      </c>
      <c r="DP218" s="171"/>
    </row>
    <row r="219" spans="117:120" x14ac:dyDescent="0.25">
      <c r="DM219" s="177">
        <v>174</v>
      </c>
      <c r="DN219" s="178" t="s">
        <v>744</v>
      </c>
      <c r="DO219" s="179">
        <v>12</v>
      </c>
      <c r="DP219" s="171"/>
    </row>
    <row r="220" spans="117:120" x14ac:dyDescent="0.25">
      <c r="DM220" s="177">
        <v>181</v>
      </c>
      <c r="DN220" s="178" t="s">
        <v>745</v>
      </c>
      <c r="DO220" s="179">
        <v>10</v>
      </c>
      <c r="DP220" s="171"/>
    </row>
    <row r="221" spans="117:120" x14ac:dyDescent="0.25">
      <c r="DM221" s="177">
        <v>183</v>
      </c>
      <c r="DN221" s="178" t="s">
        <v>746</v>
      </c>
      <c r="DO221" s="179">
        <v>12</v>
      </c>
      <c r="DP221" s="171"/>
    </row>
    <row r="222" spans="117:120" x14ac:dyDescent="0.25">
      <c r="DM222" s="177">
        <v>191</v>
      </c>
      <c r="DN222" s="178" t="s">
        <v>747</v>
      </c>
      <c r="DO222" s="179">
        <v>7</v>
      </c>
      <c r="DP222" s="171"/>
    </row>
    <row r="223" spans="117:120" x14ac:dyDescent="0.25">
      <c r="DM223" s="177">
        <v>192</v>
      </c>
      <c r="DN223" s="178" t="s">
        <v>748</v>
      </c>
      <c r="DO223" s="179">
        <v>8</v>
      </c>
      <c r="DP223" s="171"/>
    </row>
    <row r="224" spans="117:120" x14ac:dyDescent="0.25">
      <c r="DM224" s="177">
        <v>193</v>
      </c>
      <c r="DN224" s="178" t="s">
        <v>749</v>
      </c>
      <c r="DO224" s="179">
        <v>9</v>
      </c>
      <c r="DP224" s="171"/>
    </row>
    <row r="225" spans="117:120" x14ac:dyDescent="0.25">
      <c r="DM225" s="177">
        <v>201</v>
      </c>
      <c r="DN225" s="178" t="s">
        <v>750</v>
      </c>
      <c r="DO225" s="179">
        <v>2</v>
      </c>
      <c r="DP225" s="171"/>
    </row>
    <row r="226" spans="117:120" x14ac:dyDescent="0.25">
      <c r="DM226" s="177">
        <v>202</v>
      </c>
      <c r="DN226" s="178" t="s">
        <v>751</v>
      </c>
      <c r="DO226" s="179">
        <v>3</v>
      </c>
      <c r="DP226" s="171"/>
    </row>
    <row r="227" spans="117:120" x14ac:dyDescent="0.25">
      <c r="DM227" s="177">
        <v>211</v>
      </c>
      <c r="DN227" s="178" t="s">
        <v>752</v>
      </c>
      <c r="DO227" s="179">
        <v>4</v>
      </c>
      <c r="DP227" s="171" t="s">
        <v>958</v>
      </c>
    </row>
    <row r="228" spans="117:120" x14ac:dyDescent="0.25">
      <c r="DM228" s="177">
        <v>212</v>
      </c>
      <c r="DN228" s="178" t="s">
        <v>753</v>
      </c>
      <c r="DO228" s="179">
        <v>5</v>
      </c>
      <c r="DP228" s="171" t="s">
        <v>958</v>
      </c>
    </row>
    <row r="229" spans="117:120" x14ac:dyDescent="0.25">
      <c r="DM229" s="177">
        <v>213</v>
      </c>
      <c r="DN229" s="178" t="s">
        <v>754</v>
      </c>
      <c r="DO229" s="179">
        <v>6</v>
      </c>
      <c r="DP229" s="171" t="s">
        <v>958</v>
      </c>
    </row>
    <row r="230" spans="117:120" x14ac:dyDescent="0.25">
      <c r="DM230" s="177">
        <v>214</v>
      </c>
      <c r="DN230" s="178" t="s">
        <v>755</v>
      </c>
      <c r="DO230" s="179">
        <v>7</v>
      </c>
      <c r="DP230" s="171" t="s">
        <v>958</v>
      </c>
    </row>
    <row r="231" spans="117:120" x14ac:dyDescent="0.25">
      <c r="DM231" s="177">
        <v>221</v>
      </c>
      <c r="DN231" s="178" t="s">
        <v>756</v>
      </c>
      <c r="DO231" s="179">
        <v>8</v>
      </c>
      <c r="DP231" s="171" t="s">
        <v>959</v>
      </c>
    </row>
    <row r="232" spans="117:120" x14ac:dyDescent="0.25">
      <c r="DM232" s="177">
        <v>222</v>
      </c>
      <c r="DN232" s="178" t="s">
        <v>757</v>
      </c>
      <c r="DO232" s="179">
        <v>9</v>
      </c>
      <c r="DP232" s="171" t="s">
        <v>959</v>
      </c>
    </row>
    <row r="233" spans="117:120" x14ac:dyDescent="0.25">
      <c r="DM233" s="177">
        <v>223</v>
      </c>
      <c r="DN233" s="178" t="s">
        <v>758</v>
      </c>
      <c r="DO233" s="179">
        <v>10</v>
      </c>
      <c r="DP233" s="171" t="s">
        <v>959</v>
      </c>
    </row>
    <row r="234" spans="117:120" x14ac:dyDescent="0.25">
      <c r="DM234" s="177">
        <v>224</v>
      </c>
      <c r="DN234" s="178" t="s">
        <v>759</v>
      </c>
      <c r="DO234" s="179">
        <v>11</v>
      </c>
      <c r="DP234" s="171" t="s">
        <v>959</v>
      </c>
    </row>
    <row r="235" spans="117:120" x14ac:dyDescent="0.25">
      <c r="DM235" s="177">
        <v>241</v>
      </c>
      <c r="DN235" s="178" t="s">
        <v>760</v>
      </c>
      <c r="DO235" s="179">
        <v>8</v>
      </c>
      <c r="DP235" s="171"/>
    </row>
    <row r="236" spans="117:120" x14ac:dyDescent="0.25">
      <c r="DM236" s="177">
        <v>242</v>
      </c>
      <c r="DN236" s="178" t="s">
        <v>761</v>
      </c>
      <c r="DO236" s="179">
        <v>9</v>
      </c>
      <c r="DP236" s="171"/>
    </row>
    <row r="237" spans="117:120" x14ac:dyDescent="0.25">
      <c r="DM237" s="177">
        <v>243</v>
      </c>
      <c r="DN237" s="178" t="s">
        <v>762</v>
      </c>
      <c r="DO237" s="179">
        <v>10</v>
      </c>
      <c r="DP237" s="171"/>
    </row>
    <row r="238" spans="117:120" x14ac:dyDescent="0.25">
      <c r="DM238" s="177">
        <v>244</v>
      </c>
      <c r="DN238" s="178" t="s">
        <v>763</v>
      </c>
      <c r="DO238" s="179">
        <v>11</v>
      </c>
      <c r="DP238" s="171"/>
    </row>
    <row r="239" spans="117:120" x14ac:dyDescent="0.25">
      <c r="DM239" s="177">
        <v>250</v>
      </c>
      <c r="DN239" s="178" t="s">
        <v>764</v>
      </c>
      <c r="DO239" s="179">
        <v>8</v>
      </c>
      <c r="DP239" s="171"/>
    </row>
    <row r="240" spans="117:120" x14ac:dyDescent="0.25">
      <c r="DM240" s="177">
        <v>251</v>
      </c>
      <c r="DN240" s="178" t="s">
        <v>765</v>
      </c>
      <c r="DO240" s="179">
        <v>9</v>
      </c>
      <c r="DP240" s="171"/>
    </row>
    <row r="241" spans="117:120" x14ac:dyDescent="0.25">
      <c r="DM241" s="177">
        <v>252</v>
      </c>
      <c r="DN241" s="178" t="s">
        <v>766</v>
      </c>
      <c r="DO241" s="179">
        <v>10</v>
      </c>
      <c r="DP241" s="171"/>
    </row>
    <row r="242" spans="117:120" x14ac:dyDescent="0.25">
      <c r="DM242" s="177">
        <v>253</v>
      </c>
      <c r="DN242" s="178" t="s">
        <v>767</v>
      </c>
      <c r="DO242" s="179">
        <v>11</v>
      </c>
      <c r="DP242" s="171"/>
    </row>
    <row r="243" spans="117:120" x14ac:dyDescent="0.25">
      <c r="DM243" s="177">
        <v>254</v>
      </c>
      <c r="DN243" s="178" t="s">
        <v>768</v>
      </c>
      <c r="DO243" s="179">
        <v>12</v>
      </c>
      <c r="DP243" s="171"/>
    </row>
    <row r="244" spans="117:120" x14ac:dyDescent="0.25">
      <c r="DM244" s="177">
        <v>351</v>
      </c>
      <c r="DN244" s="178" t="s">
        <v>769</v>
      </c>
      <c r="DO244" s="179">
        <v>7</v>
      </c>
      <c r="DP244" s="171"/>
    </row>
    <row r="245" spans="117:120" x14ac:dyDescent="0.25">
      <c r="DM245" s="177">
        <v>352</v>
      </c>
      <c r="DN245" s="178" t="s">
        <v>770</v>
      </c>
      <c r="DO245" s="179">
        <v>8</v>
      </c>
      <c r="DP245" s="171"/>
    </row>
    <row r="246" spans="117:120" x14ac:dyDescent="0.25">
      <c r="DM246" s="177">
        <v>353</v>
      </c>
      <c r="DN246" s="178" t="s">
        <v>771</v>
      </c>
      <c r="DO246" s="179">
        <v>9</v>
      </c>
      <c r="DP246" s="171"/>
    </row>
    <row r="247" spans="117:120" x14ac:dyDescent="0.25">
      <c r="DM247" s="177">
        <v>354</v>
      </c>
      <c r="DN247" s="178" t="s">
        <v>772</v>
      </c>
      <c r="DO247" s="179">
        <v>10</v>
      </c>
      <c r="DP247" s="171"/>
    </row>
    <row r="248" spans="117:120" x14ac:dyDescent="0.25">
      <c r="DM248" s="177">
        <v>355</v>
      </c>
      <c r="DN248" s="178" t="s">
        <v>773</v>
      </c>
      <c r="DO248" s="179">
        <v>11</v>
      </c>
      <c r="DP248" s="171"/>
    </row>
    <row r="249" spans="117:120" x14ac:dyDescent="0.25">
      <c r="DM249" s="177">
        <v>356</v>
      </c>
      <c r="DN249" s="178" t="s">
        <v>774</v>
      </c>
      <c r="DO249" s="179">
        <v>12</v>
      </c>
      <c r="DP249" s="171"/>
    </row>
    <row r="250" spans="117:120" x14ac:dyDescent="0.25">
      <c r="DM250" s="177">
        <v>361</v>
      </c>
      <c r="DN250" s="178" t="s">
        <v>775</v>
      </c>
      <c r="DO250" s="179">
        <v>6</v>
      </c>
      <c r="DP250" s="171"/>
    </row>
    <row r="251" spans="117:120" x14ac:dyDescent="0.25">
      <c r="DM251" s="177">
        <v>362</v>
      </c>
      <c r="DN251" s="178" t="s">
        <v>776</v>
      </c>
      <c r="DO251" s="179">
        <v>7</v>
      </c>
      <c r="DP251" s="171"/>
    </row>
    <row r="252" spans="117:120" x14ac:dyDescent="0.25">
      <c r="DM252" s="177">
        <v>363</v>
      </c>
      <c r="DN252" s="178" t="s">
        <v>777</v>
      </c>
      <c r="DO252" s="179">
        <v>8</v>
      </c>
      <c r="DP252" s="171"/>
    </row>
    <row r="253" spans="117:120" x14ac:dyDescent="0.25">
      <c r="DM253" s="177">
        <v>364</v>
      </c>
      <c r="DN253" s="178" t="s">
        <v>778</v>
      </c>
      <c r="DO253" s="179">
        <v>9</v>
      </c>
      <c r="DP253" s="171"/>
    </row>
    <row r="254" spans="117:120" x14ac:dyDescent="0.25">
      <c r="DM254" s="177">
        <v>366</v>
      </c>
      <c r="DN254" s="178" t="s">
        <v>779</v>
      </c>
      <c r="DO254" s="179">
        <v>8</v>
      </c>
      <c r="DP254" s="171"/>
    </row>
    <row r="255" spans="117:120" x14ac:dyDescent="0.25">
      <c r="DM255" s="177">
        <v>367</v>
      </c>
      <c r="DN255" s="178" t="s">
        <v>780</v>
      </c>
      <c r="DO255" s="179">
        <v>9</v>
      </c>
      <c r="DP255" s="171"/>
    </row>
    <row r="256" spans="117:120" x14ac:dyDescent="0.25">
      <c r="DM256" s="177">
        <v>368</v>
      </c>
      <c r="DN256" s="178" t="s">
        <v>781</v>
      </c>
      <c r="DO256" s="179">
        <v>10</v>
      </c>
      <c r="DP256" s="171"/>
    </row>
    <row r="257" spans="117:120" x14ac:dyDescent="0.25">
      <c r="DM257" s="177">
        <v>371</v>
      </c>
      <c r="DN257" s="178" t="s">
        <v>782</v>
      </c>
      <c r="DO257" s="179">
        <v>7</v>
      </c>
      <c r="DP257" s="171"/>
    </row>
    <row r="258" spans="117:120" x14ac:dyDescent="0.25">
      <c r="DM258" s="177">
        <v>372</v>
      </c>
      <c r="DN258" s="178" t="s">
        <v>783</v>
      </c>
      <c r="DO258" s="179">
        <v>8</v>
      </c>
      <c r="DP258" s="171"/>
    </row>
    <row r="259" spans="117:120" x14ac:dyDescent="0.25">
      <c r="DM259" s="177">
        <v>373</v>
      </c>
      <c r="DN259" s="178" t="s">
        <v>784</v>
      </c>
      <c r="DO259" s="179">
        <v>9</v>
      </c>
      <c r="DP259" s="171"/>
    </row>
    <row r="260" spans="117:120" x14ac:dyDescent="0.25">
      <c r="DM260" s="177">
        <v>374</v>
      </c>
      <c r="DN260" s="178" t="s">
        <v>785</v>
      </c>
      <c r="DO260" s="179">
        <v>10</v>
      </c>
      <c r="DP260" s="171"/>
    </row>
    <row r="261" spans="117:120" x14ac:dyDescent="0.25">
      <c r="DM261" s="177">
        <v>375</v>
      </c>
      <c r="DN261" s="178" t="s">
        <v>786</v>
      </c>
      <c r="DO261" s="179">
        <v>11</v>
      </c>
      <c r="DP261" s="171"/>
    </row>
    <row r="262" spans="117:120" x14ac:dyDescent="0.25">
      <c r="DM262" s="177">
        <v>376</v>
      </c>
      <c r="DN262" s="178" t="s">
        <v>787</v>
      </c>
      <c r="DO262" s="179">
        <v>8</v>
      </c>
      <c r="DP262" s="171"/>
    </row>
    <row r="263" spans="117:120" x14ac:dyDescent="0.25">
      <c r="DM263" s="177">
        <v>377</v>
      </c>
      <c r="DN263" s="178" t="s">
        <v>788</v>
      </c>
      <c r="DO263" s="179">
        <v>9</v>
      </c>
      <c r="DP263" s="171"/>
    </row>
    <row r="264" spans="117:120" x14ac:dyDescent="0.25">
      <c r="DM264" s="177">
        <v>378</v>
      </c>
      <c r="DN264" s="178" t="s">
        <v>789</v>
      </c>
      <c r="DO264" s="179">
        <v>11</v>
      </c>
      <c r="DP264" s="171"/>
    </row>
    <row r="265" spans="117:120" x14ac:dyDescent="0.25">
      <c r="DM265" s="177">
        <v>381</v>
      </c>
      <c r="DN265" s="178" t="s">
        <v>732</v>
      </c>
      <c r="DO265" s="179">
        <v>10</v>
      </c>
      <c r="DP265" s="171"/>
    </row>
    <row r="266" spans="117:120" x14ac:dyDescent="0.25">
      <c r="DM266" s="177">
        <v>382</v>
      </c>
      <c r="DN266" s="178" t="s">
        <v>733</v>
      </c>
      <c r="DO266" s="179">
        <v>11</v>
      </c>
      <c r="DP266" s="171"/>
    </row>
    <row r="267" spans="117:120" x14ac:dyDescent="0.25">
      <c r="DM267" s="177">
        <v>383</v>
      </c>
      <c r="DN267" s="178" t="s">
        <v>734</v>
      </c>
      <c r="DO267" s="179">
        <v>12</v>
      </c>
      <c r="DP267" s="171"/>
    </row>
    <row r="268" spans="117:120" x14ac:dyDescent="0.25">
      <c r="DM268" s="177">
        <v>410</v>
      </c>
      <c r="DN268" s="178" t="s">
        <v>790</v>
      </c>
      <c r="DO268" s="179">
        <v>5</v>
      </c>
      <c r="DP268" s="171"/>
    </row>
    <row r="269" spans="117:120" x14ac:dyDescent="0.25">
      <c r="DM269" s="177">
        <v>411</v>
      </c>
      <c r="DN269" s="178" t="s">
        <v>791</v>
      </c>
      <c r="DO269" s="179">
        <v>6</v>
      </c>
      <c r="DP269" s="171" t="s">
        <v>961</v>
      </c>
    </row>
    <row r="270" spans="117:120" x14ac:dyDescent="0.25">
      <c r="DM270" s="177">
        <v>412</v>
      </c>
      <c r="DN270" s="178" t="s">
        <v>792</v>
      </c>
      <c r="DO270" s="179">
        <v>7</v>
      </c>
      <c r="DP270" s="171" t="s">
        <v>961</v>
      </c>
    </row>
    <row r="271" spans="117:120" x14ac:dyDescent="0.25">
      <c r="DM271" s="177">
        <v>413</v>
      </c>
      <c r="DN271" s="178" t="s">
        <v>793</v>
      </c>
      <c r="DO271" s="179">
        <v>8</v>
      </c>
      <c r="DP271" s="171" t="s">
        <v>961</v>
      </c>
    </row>
    <row r="272" spans="117:120" x14ac:dyDescent="0.25">
      <c r="DM272" s="177">
        <v>420</v>
      </c>
      <c r="DN272" s="178" t="s">
        <v>794</v>
      </c>
      <c r="DO272" s="179">
        <v>4</v>
      </c>
      <c r="DP272" s="171" t="s">
        <v>960</v>
      </c>
    </row>
    <row r="273" spans="117:120" x14ac:dyDescent="0.25">
      <c r="DM273" s="177">
        <v>421</v>
      </c>
      <c r="DN273" s="178" t="s">
        <v>795</v>
      </c>
      <c r="DO273" s="179">
        <v>5</v>
      </c>
      <c r="DP273" s="171" t="s">
        <v>960</v>
      </c>
    </row>
    <row r="274" spans="117:120" x14ac:dyDescent="0.25">
      <c r="DM274" s="177">
        <v>422</v>
      </c>
      <c r="DN274" s="178" t="s">
        <v>796</v>
      </c>
      <c r="DO274" s="179">
        <v>6</v>
      </c>
      <c r="DP274" s="171" t="s">
        <v>960</v>
      </c>
    </row>
    <row r="275" spans="117:120" x14ac:dyDescent="0.25">
      <c r="DM275" s="177">
        <v>423</v>
      </c>
      <c r="DN275" s="178" t="s">
        <v>797</v>
      </c>
      <c r="DO275" s="179">
        <v>7</v>
      </c>
      <c r="DP275" s="171" t="s">
        <v>960</v>
      </c>
    </row>
    <row r="276" spans="117:120" x14ac:dyDescent="0.25">
      <c r="DM276" s="177">
        <v>424</v>
      </c>
      <c r="DN276" s="178" t="s">
        <v>798</v>
      </c>
      <c r="DO276" s="179">
        <v>8</v>
      </c>
      <c r="DP276" s="171" t="s">
        <v>960</v>
      </c>
    </row>
    <row r="277" spans="117:120" x14ac:dyDescent="0.25">
      <c r="DM277" s="177">
        <v>430</v>
      </c>
      <c r="DN277" s="178" t="s">
        <v>799</v>
      </c>
      <c r="DO277" s="179">
        <v>6</v>
      </c>
      <c r="DP277" s="171"/>
    </row>
    <row r="278" spans="117:120" x14ac:dyDescent="0.25">
      <c r="DM278" s="177">
        <v>431</v>
      </c>
      <c r="DN278" s="178" t="s">
        <v>800</v>
      </c>
      <c r="DO278" s="179">
        <v>7</v>
      </c>
      <c r="DP278" s="171"/>
    </row>
    <row r="279" spans="117:120" x14ac:dyDescent="0.25">
      <c r="DM279" s="177">
        <v>432</v>
      </c>
      <c r="DN279" s="178" t="s">
        <v>801</v>
      </c>
      <c r="DO279" s="179">
        <v>8</v>
      </c>
      <c r="DP279" s="171"/>
    </row>
    <row r="280" spans="117:120" x14ac:dyDescent="0.25">
      <c r="DM280" s="177">
        <v>433</v>
      </c>
      <c r="DN280" s="178" t="s">
        <v>802</v>
      </c>
      <c r="DO280" s="179">
        <v>9</v>
      </c>
      <c r="DP280" s="171"/>
    </row>
    <row r="281" spans="117:120" x14ac:dyDescent="0.25">
      <c r="DM281" s="177">
        <v>434</v>
      </c>
      <c r="DN281" s="178" t="s">
        <v>803</v>
      </c>
      <c r="DO281" s="179">
        <v>10</v>
      </c>
      <c r="DP281" s="171"/>
    </row>
    <row r="282" spans="117:120" x14ac:dyDescent="0.25">
      <c r="DM282" s="177">
        <v>441</v>
      </c>
      <c r="DN282" s="178" t="s">
        <v>804</v>
      </c>
      <c r="DO282" s="179">
        <v>7</v>
      </c>
      <c r="DP282" s="171" t="s">
        <v>962</v>
      </c>
    </row>
    <row r="283" spans="117:120" x14ac:dyDescent="0.25">
      <c r="DM283" s="177">
        <v>442</v>
      </c>
      <c r="DN283" s="178" t="s">
        <v>805</v>
      </c>
      <c r="DO283" s="179">
        <v>8</v>
      </c>
      <c r="DP283" s="171" t="s">
        <v>962</v>
      </c>
    </row>
    <row r="284" spans="117:120" x14ac:dyDescent="0.25">
      <c r="DM284" s="177">
        <v>443</v>
      </c>
      <c r="DN284" s="178" t="s">
        <v>806</v>
      </c>
      <c r="DO284" s="179">
        <v>9</v>
      </c>
      <c r="DP284" s="171" t="s">
        <v>962</v>
      </c>
    </row>
    <row r="285" spans="117:120" x14ac:dyDescent="0.25">
      <c r="DM285" s="177">
        <v>444</v>
      </c>
      <c r="DN285" s="178" t="s">
        <v>807</v>
      </c>
      <c r="DO285" s="179">
        <v>10</v>
      </c>
      <c r="DP285" s="171" t="s">
        <v>962</v>
      </c>
    </row>
    <row r="286" spans="117:120" x14ac:dyDescent="0.25">
      <c r="DM286" s="177">
        <v>451</v>
      </c>
      <c r="DN286" s="178" t="s">
        <v>808</v>
      </c>
      <c r="DO286" s="179">
        <v>7</v>
      </c>
      <c r="DP286" s="171"/>
    </row>
    <row r="287" spans="117:120" x14ac:dyDescent="0.25">
      <c r="DM287" s="177">
        <v>452</v>
      </c>
      <c r="DN287" s="178" t="s">
        <v>809</v>
      </c>
      <c r="DO287" s="179">
        <v>8</v>
      </c>
      <c r="DP287" s="171"/>
    </row>
    <row r="288" spans="117:120" x14ac:dyDescent="0.25">
      <c r="DM288" s="177">
        <v>453</v>
      </c>
      <c r="DN288" s="178" t="s">
        <v>810</v>
      </c>
      <c r="DO288" s="179">
        <v>9</v>
      </c>
      <c r="DP288" s="171"/>
    </row>
    <row r="289" spans="117:120" x14ac:dyDescent="0.25">
      <c r="DM289" s="177">
        <v>454</v>
      </c>
      <c r="DN289" s="178" t="s">
        <v>811</v>
      </c>
      <c r="DO289" s="179">
        <v>10</v>
      </c>
      <c r="DP289" s="171"/>
    </row>
    <row r="290" spans="117:120" x14ac:dyDescent="0.25">
      <c r="DM290" s="177">
        <v>460</v>
      </c>
      <c r="DN290" s="178" t="s">
        <v>812</v>
      </c>
      <c r="DO290" s="179">
        <v>6</v>
      </c>
      <c r="DP290" s="171"/>
    </row>
    <row r="291" spans="117:120" x14ac:dyDescent="0.25">
      <c r="DM291" s="177">
        <v>461</v>
      </c>
      <c r="DN291" s="178" t="s">
        <v>813</v>
      </c>
      <c r="DO291" s="179">
        <v>7</v>
      </c>
      <c r="DP291" s="171"/>
    </row>
    <row r="292" spans="117:120" x14ac:dyDescent="0.25">
      <c r="DM292" s="177">
        <v>462</v>
      </c>
      <c r="DN292" s="178" t="s">
        <v>814</v>
      </c>
      <c r="DO292" s="179">
        <v>8</v>
      </c>
      <c r="DP292" s="171"/>
    </row>
    <row r="293" spans="117:120" x14ac:dyDescent="0.25">
      <c r="DM293" s="177">
        <v>463</v>
      </c>
      <c r="DN293" s="178" t="s">
        <v>815</v>
      </c>
      <c r="DO293" s="179">
        <v>9</v>
      </c>
      <c r="DP293" s="171"/>
    </row>
    <row r="294" spans="117:120" x14ac:dyDescent="0.25">
      <c r="DM294" s="177">
        <v>464</v>
      </c>
      <c r="DN294" s="178" t="s">
        <v>816</v>
      </c>
      <c r="DO294" s="179">
        <v>10</v>
      </c>
      <c r="DP294" s="171"/>
    </row>
    <row r="295" spans="117:120" x14ac:dyDescent="0.25">
      <c r="DM295" s="177">
        <v>490</v>
      </c>
      <c r="DN295" s="178" t="s">
        <v>732</v>
      </c>
      <c r="DO295" s="179">
        <v>8</v>
      </c>
      <c r="DP295" s="171"/>
    </row>
    <row r="296" spans="117:120" x14ac:dyDescent="0.25">
      <c r="DM296" s="177">
        <v>491</v>
      </c>
      <c r="DN296" s="178" t="s">
        <v>733</v>
      </c>
      <c r="DO296" s="179">
        <v>9</v>
      </c>
      <c r="DP296" s="171"/>
    </row>
    <row r="297" spans="117:120" x14ac:dyDescent="0.25">
      <c r="DM297" s="177">
        <v>492</v>
      </c>
      <c r="DN297" s="178" t="s">
        <v>734</v>
      </c>
      <c r="DO297" s="179">
        <v>10</v>
      </c>
      <c r="DP297" s="171"/>
    </row>
    <row r="298" spans="117:120" x14ac:dyDescent="0.25">
      <c r="DM298" s="177">
        <v>493</v>
      </c>
      <c r="DN298" s="178" t="s">
        <v>817</v>
      </c>
      <c r="DO298" s="179">
        <v>11</v>
      </c>
      <c r="DP298" s="171"/>
    </row>
    <row r="299" spans="117:120" x14ac:dyDescent="0.25">
      <c r="DM299" s="177">
        <v>494</v>
      </c>
      <c r="DN299" s="178" t="s">
        <v>736</v>
      </c>
      <c r="DO299" s="179">
        <v>12</v>
      </c>
      <c r="DP299" s="171"/>
    </row>
    <row r="300" spans="117:120" x14ac:dyDescent="0.25">
      <c r="DM300" s="177">
        <v>501</v>
      </c>
      <c r="DN300" s="178" t="s">
        <v>818</v>
      </c>
      <c r="DO300" s="179">
        <v>1</v>
      </c>
      <c r="DP300" s="171"/>
    </row>
    <row r="301" spans="117:120" x14ac:dyDescent="0.25">
      <c r="DM301" s="177">
        <v>502</v>
      </c>
      <c r="DN301" s="178" t="s">
        <v>819</v>
      </c>
      <c r="DO301" s="179">
        <v>2</v>
      </c>
      <c r="DP301" s="171"/>
    </row>
    <row r="302" spans="117:120" x14ac:dyDescent="0.25">
      <c r="DM302" s="177">
        <v>504</v>
      </c>
      <c r="DN302" s="178" t="s">
        <v>821</v>
      </c>
      <c r="DO302" s="179">
        <v>4</v>
      </c>
      <c r="DP302" s="171"/>
    </row>
    <row r="303" spans="117:120" x14ac:dyDescent="0.25">
      <c r="DM303" s="177">
        <v>506</v>
      </c>
      <c r="DN303" s="178" t="s">
        <v>822</v>
      </c>
      <c r="DO303" s="179">
        <v>3</v>
      </c>
      <c r="DP303" s="171"/>
    </row>
    <row r="304" spans="117:120" x14ac:dyDescent="0.25">
      <c r="DM304" s="177">
        <v>507</v>
      </c>
      <c r="DN304" s="178" t="s">
        <v>823</v>
      </c>
      <c r="DO304" s="179">
        <v>4</v>
      </c>
      <c r="DP304" s="171"/>
    </row>
    <row r="305" spans="117:120" x14ac:dyDescent="0.25">
      <c r="DM305" s="177">
        <v>503</v>
      </c>
      <c r="DN305" s="178" t="s">
        <v>820</v>
      </c>
      <c r="DO305" s="179">
        <v>3</v>
      </c>
      <c r="DP305" s="171"/>
    </row>
    <row r="306" spans="117:120" x14ac:dyDescent="0.25">
      <c r="DM306" s="177">
        <v>508</v>
      </c>
      <c r="DN306" s="178" t="s">
        <v>824</v>
      </c>
      <c r="DO306" s="179">
        <v>5</v>
      </c>
      <c r="DP306" s="171"/>
    </row>
    <row r="307" spans="117:120" x14ac:dyDescent="0.25">
      <c r="DM307" s="177">
        <v>509</v>
      </c>
      <c r="DN307" s="178" t="s">
        <v>825</v>
      </c>
      <c r="DO307" s="179">
        <v>6</v>
      </c>
      <c r="DP307" s="171"/>
    </row>
    <row r="308" spans="117:120" x14ac:dyDescent="0.25">
      <c r="DM308" s="177">
        <v>511</v>
      </c>
      <c r="DN308" s="178" t="s">
        <v>826</v>
      </c>
      <c r="DO308" s="179">
        <v>4</v>
      </c>
      <c r="DP308" s="171"/>
    </row>
    <row r="309" spans="117:120" x14ac:dyDescent="0.25">
      <c r="DM309" s="177">
        <v>512</v>
      </c>
      <c r="DN309" s="178" t="s">
        <v>827</v>
      </c>
      <c r="DO309" s="179">
        <v>5</v>
      </c>
      <c r="DP309" s="171"/>
    </row>
    <row r="310" spans="117:120" x14ac:dyDescent="0.25">
      <c r="DM310" s="177">
        <v>513</v>
      </c>
      <c r="DN310" s="178" t="s">
        <v>828</v>
      </c>
      <c r="DO310" s="179">
        <v>6</v>
      </c>
      <c r="DP310" s="171"/>
    </row>
    <row r="311" spans="117:120" x14ac:dyDescent="0.25">
      <c r="DM311" s="177">
        <v>514</v>
      </c>
      <c r="DN311" s="178" t="s">
        <v>829</v>
      </c>
      <c r="DO311" s="179">
        <v>7</v>
      </c>
      <c r="DP311" s="171"/>
    </row>
    <row r="312" spans="117:120" x14ac:dyDescent="0.25">
      <c r="DM312" s="177">
        <v>516</v>
      </c>
      <c r="DN312" s="178" t="s">
        <v>830</v>
      </c>
      <c r="DO312" s="179">
        <v>4</v>
      </c>
      <c r="DP312" s="171"/>
    </row>
    <row r="313" spans="117:120" x14ac:dyDescent="0.25">
      <c r="DM313" s="177">
        <v>517</v>
      </c>
      <c r="DN313" s="178" t="s">
        <v>831</v>
      </c>
      <c r="DO313" s="179">
        <v>5</v>
      </c>
      <c r="DP313" s="171"/>
    </row>
    <row r="314" spans="117:120" x14ac:dyDescent="0.25">
      <c r="DM314" s="177">
        <v>518</v>
      </c>
      <c r="DN314" s="178" t="s">
        <v>832</v>
      </c>
      <c r="DO314" s="179">
        <v>6</v>
      </c>
      <c r="DP314" s="171"/>
    </row>
    <row r="315" spans="117:120" x14ac:dyDescent="0.25">
      <c r="DM315" s="177">
        <v>521</v>
      </c>
      <c r="DN315" s="178" t="s">
        <v>833</v>
      </c>
      <c r="DO315" s="179">
        <v>4</v>
      </c>
      <c r="DP315" s="171"/>
    </row>
    <row r="316" spans="117:120" x14ac:dyDescent="0.25">
      <c r="DM316" s="177">
        <v>522</v>
      </c>
      <c r="DN316" s="178" t="s">
        <v>834</v>
      </c>
      <c r="DO316" s="179">
        <v>5</v>
      </c>
      <c r="DP316" s="171"/>
    </row>
    <row r="317" spans="117:120" x14ac:dyDescent="0.25">
      <c r="DM317" s="177">
        <v>523</v>
      </c>
      <c r="DN317" s="178" t="s">
        <v>835</v>
      </c>
      <c r="DO317" s="179">
        <v>6</v>
      </c>
      <c r="DP317" s="171"/>
    </row>
    <row r="318" spans="117:120" x14ac:dyDescent="0.25">
      <c r="DM318" s="177">
        <v>524</v>
      </c>
      <c r="DN318" s="178" t="s">
        <v>836</v>
      </c>
      <c r="DO318" s="179">
        <v>7</v>
      </c>
      <c r="DP318" s="171"/>
    </row>
    <row r="319" spans="117:120" x14ac:dyDescent="0.25">
      <c r="DM319" s="177">
        <v>531</v>
      </c>
      <c r="DN319" s="178" t="s">
        <v>837</v>
      </c>
      <c r="DO319" s="179">
        <v>5</v>
      </c>
      <c r="DP319" s="171"/>
    </row>
    <row r="320" spans="117:120" x14ac:dyDescent="0.25">
      <c r="DM320" s="177">
        <v>532</v>
      </c>
      <c r="DN320" s="178" t="s">
        <v>838</v>
      </c>
      <c r="DO320" s="179">
        <v>6</v>
      </c>
      <c r="DP320" s="171"/>
    </row>
    <row r="321" spans="117:120" x14ac:dyDescent="0.25">
      <c r="DM321" s="177">
        <v>533</v>
      </c>
      <c r="DN321" s="178" t="s">
        <v>839</v>
      </c>
      <c r="DO321" s="179">
        <v>6</v>
      </c>
      <c r="DP321" s="171"/>
    </row>
    <row r="322" spans="117:120" x14ac:dyDescent="0.25">
      <c r="DM322" s="177">
        <v>534</v>
      </c>
      <c r="DN322" s="178" t="s">
        <v>840</v>
      </c>
      <c r="DO322" s="179">
        <v>7</v>
      </c>
      <c r="DP322" s="171"/>
    </row>
    <row r="323" spans="117:120" x14ac:dyDescent="0.25">
      <c r="DM323" s="177">
        <v>541</v>
      </c>
      <c r="DN323" s="178" t="s">
        <v>841</v>
      </c>
      <c r="DO323" s="179">
        <v>6</v>
      </c>
      <c r="DP323" s="171"/>
    </row>
    <row r="324" spans="117:120" x14ac:dyDescent="0.25">
      <c r="DM324" s="177">
        <v>542</v>
      </c>
      <c r="DN324" s="178" t="s">
        <v>842</v>
      </c>
      <c r="DO324" s="179">
        <v>7</v>
      </c>
      <c r="DP324" s="171" t="s">
        <v>967</v>
      </c>
    </row>
    <row r="325" spans="117:120" x14ac:dyDescent="0.25">
      <c r="DM325" s="177">
        <v>543</v>
      </c>
      <c r="DN325" s="178" t="s">
        <v>843</v>
      </c>
      <c r="DO325" s="179">
        <v>8</v>
      </c>
      <c r="DP325" s="171"/>
    </row>
    <row r="326" spans="117:120" x14ac:dyDescent="0.25">
      <c r="DM326" s="177">
        <v>544</v>
      </c>
      <c r="DN326" s="178" t="s">
        <v>844</v>
      </c>
      <c r="DO326" s="179">
        <v>9</v>
      </c>
      <c r="DP326" s="171"/>
    </row>
    <row r="327" spans="117:120" x14ac:dyDescent="0.25">
      <c r="DM327" s="177">
        <v>545</v>
      </c>
      <c r="DN327" s="178" t="s">
        <v>845</v>
      </c>
      <c r="DO327" s="179">
        <v>10</v>
      </c>
      <c r="DP327" s="171"/>
    </row>
    <row r="328" spans="117:120" x14ac:dyDescent="0.25">
      <c r="DM328" s="177">
        <v>550</v>
      </c>
      <c r="DN328" s="178" t="s">
        <v>846</v>
      </c>
      <c r="DO328" s="179">
        <v>7</v>
      </c>
      <c r="DP328" s="171"/>
    </row>
    <row r="329" spans="117:120" x14ac:dyDescent="0.25">
      <c r="DM329" s="177">
        <v>551</v>
      </c>
      <c r="DN329" s="178" t="s">
        <v>732</v>
      </c>
      <c r="DO329" s="179">
        <v>8</v>
      </c>
      <c r="DP329" s="171"/>
    </row>
    <row r="330" spans="117:120" x14ac:dyDescent="0.25">
      <c r="DM330" s="177">
        <v>552</v>
      </c>
      <c r="DN330" s="178" t="s">
        <v>733</v>
      </c>
      <c r="DO330" s="179">
        <v>9</v>
      </c>
      <c r="DP330" s="171"/>
    </row>
    <row r="331" spans="117:120" x14ac:dyDescent="0.25">
      <c r="DM331" s="177">
        <v>553</v>
      </c>
      <c r="DN331" s="178" t="s">
        <v>734</v>
      </c>
      <c r="DO331" s="179">
        <v>10</v>
      </c>
      <c r="DP331" s="171"/>
    </row>
    <row r="332" spans="117:120" x14ac:dyDescent="0.25">
      <c r="DM332" s="177">
        <v>554</v>
      </c>
      <c r="DN332" s="178" t="s">
        <v>817</v>
      </c>
      <c r="DO332" s="179">
        <v>11</v>
      </c>
      <c r="DP332" s="171"/>
    </row>
    <row r="333" spans="117:120" x14ac:dyDescent="0.25">
      <c r="DM333" s="177">
        <v>555</v>
      </c>
      <c r="DN333" s="180" t="s">
        <v>736</v>
      </c>
      <c r="DO333" s="179">
        <v>12</v>
      </c>
      <c r="DP333" s="171"/>
    </row>
    <row r="334" spans="117:120" x14ac:dyDescent="0.25">
      <c r="DM334" s="177">
        <v>561</v>
      </c>
      <c r="DN334" s="178" t="s">
        <v>847</v>
      </c>
      <c r="DO334" s="179">
        <v>3</v>
      </c>
      <c r="DP334" s="171"/>
    </row>
    <row r="335" spans="117:120" x14ac:dyDescent="0.25">
      <c r="DM335" s="177">
        <v>562</v>
      </c>
      <c r="DN335" s="178" t="s">
        <v>848</v>
      </c>
      <c r="DO335" s="179">
        <v>4</v>
      </c>
      <c r="DP335" s="171"/>
    </row>
    <row r="336" spans="117:120" x14ac:dyDescent="0.25">
      <c r="DM336" s="177">
        <v>563</v>
      </c>
      <c r="DN336" s="178" t="s">
        <v>849</v>
      </c>
      <c r="DO336" s="179">
        <v>5</v>
      </c>
      <c r="DP336" s="171"/>
    </row>
    <row r="337" spans="117:120" x14ac:dyDescent="0.25">
      <c r="DM337" s="177">
        <v>564</v>
      </c>
      <c r="DN337" s="178" t="s">
        <v>850</v>
      </c>
      <c r="DO337" s="179">
        <v>6</v>
      </c>
      <c r="DP337" s="171"/>
    </row>
    <row r="338" spans="117:120" x14ac:dyDescent="0.25">
      <c r="DM338" s="177">
        <v>565</v>
      </c>
      <c r="DN338" s="178" t="s">
        <v>851</v>
      </c>
      <c r="DO338" s="179">
        <v>7</v>
      </c>
      <c r="DP338" s="171"/>
    </row>
    <row r="339" spans="117:120" x14ac:dyDescent="0.25">
      <c r="DM339" s="177">
        <v>566</v>
      </c>
      <c r="DN339" s="178" t="s">
        <v>0</v>
      </c>
      <c r="DO339" s="179">
        <v>8</v>
      </c>
      <c r="DP339" s="171"/>
    </row>
    <row r="340" spans="117:120" x14ac:dyDescent="0.25">
      <c r="DM340" s="177">
        <v>571</v>
      </c>
      <c r="DN340" s="178" t="s">
        <v>1</v>
      </c>
      <c r="DO340" s="179">
        <v>3</v>
      </c>
      <c r="DP340" s="171"/>
    </row>
    <row r="341" spans="117:120" x14ac:dyDescent="0.25">
      <c r="DM341" s="177">
        <v>572</v>
      </c>
      <c r="DN341" s="178" t="s">
        <v>2</v>
      </c>
      <c r="DO341" s="179">
        <v>4</v>
      </c>
      <c r="DP341" s="171"/>
    </row>
    <row r="342" spans="117:120" x14ac:dyDescent="0.25">
      <c r="DM342" s="177">
        <v>573</v>
      </c>
      <c r="DN342" s="178" t="s">
        <v>3</v>
      </c>
      <c r="DO342" s="179">
        <v>5</v>
      </c>
      <c r="DP342" s="171"/>
    </row>
    <row r="343" spans="117:120" x14ac:dyDescent="0.25">
      <c r="DM343" s="177">
        <v>574</v>
      </c>
      <c r="DN343" s="178" t="s">
        <v>4</v>
      </c>
      <c r="DO343" s="179">
        <v>6</v>
      </c>
      <c r="DP343" s="171"/>
    </row>
    <row r="344" spans="117:120" x14ac:dyDescent="0.25">
      <c r="DM344" s="177">
        <v>575</v>
      </c>
      <c r="DN344" s="178" t="s">
        <v>5</v>
      </c>
      <c r="DO344" s="179">
        <v>7</v>
      </c>
      <c r="DP344" s="171"/>
    </row>
    <row r="345" spans="117:120" x14ac:dyDescent="0.25">
      <c r="DM345" s="177">
        <v>576</v>
      </c>
      <c r="DN345" s="178" t="s">
        <v>6</v>
      </c>
      <c r="DO345" s="179">
        <v>8</v>
      </c>
      <c r="DP345" s="171"/>
    </row>
    <row r="346" spans="117:120" x14ac:dyDescent="0.25">
      <c r="DM346" s="177">
        <v>577</v>
      </c>
      <c r="DN346" s="178" t="s">
        <v>7</v>
      </c>
      <c r="DO346" s="181"/>
      <c r="DP346" s="171"/>
    </row>
    <row r="347" spans="117:120" x14ac:dyDescent="0.25">
      <c r="DM347" s="177">
        <v>578</v>
      </c>
      <c r="DN347" s="178" t="s">
        <v>8</v>
      </c>
      <c r="DO347" s="179">
        <v>7</v>
      </c>
      <c r="DP347" s="171"/>
    </row>
    <row r="348" spans="117:120" x14ac:dyDescent="0.25">
      <c r="DM348" s="177">
        <v>580</v>
      </c>
      <c r="DN348" s="178" t="s">
        <v>9</v>
      </c>
      <c r="DO348" s="179">
        <v>2</v>
      </c>
      <c r="DP348" s="171"/>
    </row>
    <row r="349" spans="117:120" x14ac:dyDescent="0.25">
      <c r="DM349" s="177">
        <v>581</v>
      </c>
      <c r="DN349" s="178" t="s">
        <v>10</v>
      </c>
      <c r="DO349" s="179">
        <v>3</v>
      </c>
      <c r="DP349" s="171"/>
    </row>
    <row r="350" spans="117:120" x14ac:dyDescent="0.25">
      <c r="DM350" s="177">
        <v>582</v>
      </c>
      <c r="DN350" s="178" t="s">
        <v>11</v>
      </c>
      <c r="DO350" s="179">
        <v>4</v>
      </c>
      <c r="DP350" s="171"/>
    </row>
    <row r="351" spans="117:120" x14ac:dyDescent="0.25">
      <c r="DM351" s="177">
        <v>583</v>
      </c>
      <c r="DN351" s="178" t="s">
        <v>12</v>
      </c>
      <c r="DO351" s="179">
        <v>4</v>
      </c>
      <c r="DP351" s="171"/>
    </row>
    <row r="352" spans="117:120" x14ac:dyDescent="0.25">
      <c r="DM352" s="177">
        <v>584</v>
      </c>
      <c r="DN352" s="178" t="s">
        <v>13</v>
      </c>
      <c r="DO352" s="179">
        <v>5</v>
      </c>
      <c r="DP352" s="171"/>
    </row>
    <row r="353" spans="117:120" x14ac:dyDescent="0.25">
      <c r="DM353" s="177">
        <v>585</v>
      </c>
      <c r="DN353" s="178" t="s">
        <v>14</v>
      </c>
      <c r="DO353" s="179">
        <v>6</v>
      </c>
      <c r="DP353" s="171"/>
    </row>
    <row r="354" spans="117:120" x14ac:dyDescent="0.25">
      <c r="DM354" s="177">
        <v>586</v>
      </c>
      <c r="DN354" s="178" t="s">
        <v>15</v>
      </c>
      <c r="DO354" s="179">
        <v>7</v>
      </c>
      <c r="DP354" s="171"/>
    </row>
    <row r="355" spans="117:120" x14ac:dyDescent="0.25">
      <c r="DM355" s="177">
        <v>587</v>
      </c>
      <c r="DN355" s="178" t="s">
        <v>16</v>
      </c>
      <c r="DO355" s="179">
        <v>8</v>
      </c>
      <c r="DP355" s="171"/>
    </row>
    <row r="356" spans="117:120" x14ac:dyDescent="0.25">
      <c r="DM356" s="177">
        <v>590</v>
      </c>
      <c r="DN356" s="178" t="s">
        <v>846</v>
      </c>
      <c r="DO356" s="179">
        <v>7</v>
      </c>
      <c r="DP356" s="171"/>
    </row>
    <row r="357" spans="117:120" x14ac:dyDescent="0.25">
      <c r="DM357" s="177">
        <v>591</v>
      </c>
      <c r="DN357" s="178" t="s">
        <v>17</v>
      </c>
      <c r="DO357" s="179">
        <v>8</v>
      </c>
      <c r="DP357" s="171"/>
    </row>
    <row r="358" spans="117:120" x14ac:dyDescent="0.25">
      <c r="DM358" s="177">
        <v>592</v>
      </c>
      <c r="DN358" s="178" t="s">
        <v>18</v>
      </c>
      <c r="DO358" s="179">
        <v>9</v>
      </c>
      <c r="DP358" s="171"/>
    </row>
    <row r="359" spans="117:120" x14ac:dyDescent="0.25">
      <c r="DM359" s="177">
        <v>593</v>
      </c>
      <c r="DN359" s="178" t="s">
        <v>19</v>
      </c>
      <c r="DO359" s="179">
        <v>10</v>
      </c>
      <c r="DP359" s="171"/>
    </row>
    <row r="360" spans="117:120" x14ac:dyDescent="0.25">
      <c r="DM360" s="177">
        <v>594</v>
      </c>
      <c r="DN360" s="178" t="s">
        <v>20</v>
      </c>
      <c r="DO360" s="179">
        <v>11</v>
      </c>
      <c r="DP360" s="171"/>
    </row>
    <row r="361" spans="117:120" x14ac:dyDescent="0.25">
      <c r="DM361" s="177">
        <v>601</v>
      </c>
      <c r="DN361" s="178" t="s">
        <v>21</v>
      </c>
      <c r="DO361" s="179">
        <v>4</v>
      </c>
      <c r="DP361" s="171"/>
    </row>
    <row r="362" spans="117:120" x14ac:dyDescent="0.25">
      <c r="DM362" s="177">
        <v>602</v>
      </c>
      <c r="DN362" s="178" t="s">
        <v>22</v>
      </c>
      <c r="DO362" s="179">
        <v>5</v>
      </c>
      <c r="DP362" s="171"/>
    </row>
    <row r="363" spans="117:120" x14ac:dyDescent="0.25">
      <c r="DM363" s="177">
        <v>603</v>
      </c>
      <c r="DN363" s="178" t="s">
        <v>23</v>
      </c>
      <c r="DO363" s="179">
        <v>6</v>
      </c>
      <c r="DP363" s="171"/>
    </row>
    <row r="364" spans="117:120" x14ac:dyDescent="0.25">
      <c r="DM364" s="177">
        <v>604</v>
      </c>
      <c r="DN364" s="178" t="s">
        <v>24</v>
      </c>
      <c r="DO364" s="179">
        <v>7</v>
      </c>
      <c r="DP364" s="171"/>
    </row>
    <row r="365" spans="117:120" x14ac:dyDescent="0.25">
      <c r="DM365" s="177">
        <v>611</v>
      </c>
      <c r="DN365" s="178" t="s">
        <v>25</v>
      </c>
      <c r="DO365" s="179">
        <v>1</v>
      </c>
      <c r="DP365" s="171"/>
    </row>
    <row r="366" spans="117:120" x14ac:dyDescent="0.25">
      <c r="DM366" s="177">
        <v>612</v>
      </c>
      <c r="DN366" s="178" t="s">
        <v>26</v>
      </c>
      <c r="DO366" s="179">
        <v>2</v>
      </c>
      <c r="DP366" s="171"/>
    </row>
    <row r="367" spans="117:120" x14ac:dyDescent="0.25">
      <c r="DM367" s="177">
        <v>613</v>
      </c>
      <c r="DN367" s="178" t="s">
        <v>27</v>
      </c>
      <c r="DO367" s="179">
        <v>3</v>
      </c>
      <c r="DP367" s="171" t="s">
        <v>963</v>
      </c>
    </row>
    <row r="368" spans="117:120" x14ac:dyDescent="0.25">
      <c r="DM368" s="177">
        <v>614</v>
      </c>
      <c r="DN368" s="178" t="s">
        <v>28</v>
      </c>
      <c r="DO368" s="179">
        <v>4</v>
      </c>
      <c r="DP368" s="171" t="s">
        <v>963</v>
      </c>
    </row>
    <row r="369" spans="117:120" x14ac:dyDescent="0.25">
      <c r="DM369" s="177">
        <v>631</v>
      </c>
      <c r="DN369" s="178" t="s">
        <v>29</v>
      </c>
      <c r="DO369" s="179">
        <v>8</v>
      </c>
      <c r="DP369" s="171"/>
    </row>
    <row r="370" spans="117:120" x14ac:dyDescent="0.25">
      <c r="DM370" s="177">
        <v>632</v>
      </c>
      <c r="DN370" s="178" t="s">
        <v>30</v>
      </c>
      <c r="DO370" s="179">
        <v>9</v>
      </c>
      <c r="DP370" s="171"/>
    </row>
    <row r="371" spans="117:120" x14ac:dyDescent="0.25">
      <c r="DM371" s="177">
        <v>633</v>
      </c>
      <c r="DN371" s="178" t="s">
        <v>31</v>
      </c>
      <c r="DO371" s="179">
        <v>10</v>
      </c>
      <c r="DP371" s="171"/>
    </row>
    <row r="372" spans="117:120" x14ac:dyDescent="0.25">
      <c r="DM372" s="177">
        <v>634</v>
      </c>
      <c r="DN372" s="178" t="s">
        <v>32</v>
      </c>
      <c r="DO372" s="179">
        <v>11</v>
      </c>
      <c r="DP372" s="171"/>
    </row>
    <row r="373" spans="117:120" x14ac:dyDescent="0.25">
      <c r="DM373" s="177">
        <v>690</v>
      </c>
      <c r="DN373" s="178" t="s">
        <v>732</v>
      </c>
      <c r="DO373" s="179">
        <v>8</v>
      </c>
      <c r="DP373" s="171"/>
    </row>
    <row r="374" spans="117:120" x14ac:dyDescent="0.25">
      <c r="DM374" s="177">
        <v>691</v>
      </c>
      <c r="DN374" s="178" t="s">
        <v>733</v>
      </c>
      <c r="DO374" s="179">
        <v>9</v>
      </c>
      <c r="DP374" s="171"/>
    </row>
    <row r="375" spans="117:120" x14ac:dyDescent="0.25">
      <c r="DM375" s="177">
        <v>692</v>
      </c>
      <c r="DN375" s="178" t="s">
        <v>734</v>
      </c>
      <c r="DO375" s="179">
        <v>10</v>
      </c>
      <c r="DP375" s="171"/>
    </row>
    <row r="376" spans="117:120" x14ac:dyDescent="0.25">
      <c r="DM376" s="177">
        <v>693</v>
      </c>
      <c r="DN376" s="178" t="s">
        <v>817</v>
      </c>
      <c r="DO376" s="179">
        <v>11</v>
      </c>
      <c r="DP376" s="171"/>
    </row>
    <row r="377" spans="117:120" x14ac:dyDescent="0.25">
      <c r="DM377" s="177">
        <v>694</v>
      </c>
      <c r="DN377" s="178" t="s">
        <v>736</v>
      </c>
      <c r="DO377" s="179">
        <v>12</v>
      </c>
      <c r="DP377" s="171"/>
    </row>
    <row r="378" spans="117:120" x14ac:dyDescent="0.25">
      <c r="DM378" s="177">
        <v>706</v>
      </c>
      <c r="DN378" s="178" t="s">
        <v>33</v>
      </c>
      <c r="DO378" s="179">
        <v>4</v>
      </c>
      <c r="DP378" s="171"/>
    </row>
    <row r="379" spans="117:120" x14ac:dyDescent="0.25">
      <c r="DM379" s="177">
        <v>707</v>
      </c>
      <c r="DN379" s="178" t="s">
        <v>34</v>
      </c>
      <c r="DO379" s="179">
        <v>5</v>
      </c>
      <c r="DP379" s="171"/>
    </row>
    <row r="380" spans="117:120" x14ac:dyDescent="0.25">
      <c r="DM380" s="177">
        <v>708</v>
      </c>
      <c r="DN380" s="178" t="s">
        <v>35</v>
      </c>
      <c r="DO380" s="179">
        <v>6</v>
      </c>
      <c r="DP380" s="171"/>
    </row>
    <row r="381" spans="117:120" x14ac:dyDescent="0.25">
      <c r="DM381" s="177">
        <v>709</v>
      </c>
      <c r="DN381" s="178" t="s">
        <v>36</v>
      </c>
      <c r="DO381" s="179">
        <v>7</v>
      </c>
      <c r="DP381" s="171"/>
    </row>
    <row r="382" spans="117:120" x14ac:dyDescent="0.25">
      <c r="DM382" s="177">
        <v>710</v>
      </c>
      <c r="DN382" s="178" t="s">
        <v>37</v>
      </c>
      <c r="DO382" s="179">
        <v>6</v>
      </c>
      <c r="DP382" s="171"/>
    </row>
    <row r="383" spans="117:120" x14ac:dyDescent="0.25">
      <c r="DM383" s="177">
        <v>711</v>
      </c>
      <c r="DN383" s="178" t="s">
        <v>38</v>
      </c>
      <c r="DO383" s="179">
        <v>7</v>
      </c>
      <c r="DP383" s="171"/>
    </row>
    <row r="384" spans="117:120" x14ac:dyDescent="0.25">
      <c r="DM384" s="177">
        <v>712</v>
      </c>
      <c r="DN384" s="178" t="s">
        <v>39</v>
      </c>
      <c r="DO384" s="179">
        <v>8</v>
      </c>
      <c r="DP384" s="171"/>
    </row>
    <row r="385" spans="117:120" x14ac:dyDescent="0.25">
      <c r="DM385" s="177">
        <v>713</v>
      </c>
      <c r="DN385" s="178" t="s">
        <v>40</v>
      </c>
      <c r="DO385" s="179">
        <v>9</v>
      </c>
      <c r="DP385" s="171"/>
    </row>
    <row r="386" spans="117:120" x14ac:dyDescent="0.25">
      <c r="DM386" s="177">
        <v>714</v>
      </c>
      <c r="DN386" s="178" t="s">
        <v>41</v>
      </c>
      <c r="DO386" s="179">
        <v>10</v>
      </c>
      <c r="DP386" s="171"/>
    </row>
    <row r="387" spans="117:120" x14ac:dyDescent="0.25">
      <c r="DM387" s="177">
        <v>720</v>
      </c>
      <c r="DN387" s="178" t="s">
        <v>42</v>
      </c>
      <c r="DO387" s="179">
        <v>6</v>
      </c>
      <c r="DP387" s="171"/>
    </row>
    <row r="388" spans="117:120" x14ac:dyDescent="0.25">
      <c r="DM388" s="177">
        <v>721</v>
      </c>
      <c r="DN388" s="178" t="s">
        <v>43</v>
      </c>
      <c r="DO388" s="179">
        <v>7</v>
      </c>
      <c r="DP388" s="171"/>
    </row>
    <row r="389" spans="117:120" x14ac:dyDescent="0.25">
      <c r="DM389" s="177">
        <v>722</v>
      </c>
      <c r="DN389" s="178" t="s">
        <v>44</v>
      </c>
      <c r="DO389" s="179">
        <v>8</v>
      </c>
      <c r="DP389" s="171"/>
    </row>
    <row r="390" spans="117:120" x14ac:dyDescent="0.25">
      <c r="DM390" s="177">
        <v>723</v>
      </c>
      <c r="DN390" s="178" t="s">
        <v>45</v>
      </c>
      <c r="DO390" s="179">
        <v>9</v>
      </c>
      <c r="DP390" s="171"/>
    </row>
    <row r="391" spans="117:120" x14ac:dyDescent="0.25">
      <c r="DM391" s="177">
        <v>724</v>
      </c>
      <c r="DN391" s="178" t="s">
        <v>46</v>
      </c>
      <c r="DO391" s="179">
        <v>10</v>
      </c>
      <c r="DP391" s="171"/>
    </row>
    <row r="392" spans="117:120" x14ac:dyDescent="0.25">
      <c r="DM392" s="177">
        <v>731</v>
      </c>
      <c r="DN392" s="178" t="s">
        <v>47</v>
      </c>
      <c r="DO392" s="179">
        <v>4</v>
      </c>
      <c r="DP392" s="171" t="s">
        <v>964</v>
      </c>
    </row>
    <row r="393" spans="117:120" x14ac:dyDescent="0.25">
      <c r="DM393" s="177">
        <v>732</v>
      </c>
      <c r="DN393" s="178" t="s">
        <v>48</v>
      </c>
      <c r="DO393" s="179">
        <v>5</v>
      </c>
      <c r="DP393" s="171" t="s">
        <v>964</v>
      </c>
    </row>
    <row r="394" spans="117:120" x14ac:dyDescent="0.25">
      <c r="DM394" s="177">
        <v>733</v>
      </c>
      <c r="DN394" s="178" t="s">
        <v>49</v>
      </c>
      <c r="DO394" s="179">
        <v>6</v>
      </c>
      <c r="DP394" s="171" t="s">
        <v>964</v>
      </c>
    </row>
    <row r="395" spans="117:120" x14ac:dyDescent="0.25">
      <c r="DM395" s="177">
        <v>741</v>
      </c>
      <c r="DN395" s="178" t="s">
        <v>50</v>
      </c>
      <c r="DO395" s="179">
        <v>7</v>
      </c>
      <c r="DP395" s="171" t="s">
        <v>965</v>
      </c>
    </row>
    <row r="396" spans="117:120" x14ac:dyDescent="0.25">
      <c r="DM396" s="177">
        <v>742</v>
      </c>
      <c r="DN396" s="178" t="s">
        <v>51</v>
      </c>
      <c r="DO396" s="179">
        <v>8</v>
      </c>
      <c r="DP396" s="171" t="s">
        <v>966</v>
      </c>
    </row>
    <row r="397" spans="117:120" x14ac:dyDescent="0.25">
      <c r="DM397" s="177">
        <v>743</v>
      </c>
      <c r="DN397" s="178" t="s">
        <v>52</v>
      </c>
      <c r="DO397" s="179">
        <v>9</v>
      </c>
      <c r="DP397" s="171"/>
    </row>
    <row r="398" spans="117:120" x14ac:dyDescent="0.25">
      <c r="DM398" s="177">
        <v>750</v>
      </c>
      <c r="DN398" s="178" t="s">
        <v>732</v>
      </c>
      <c r="DO398" s="179">
        <v>9</v>
      </c>
      <c r="DP398" s="171" t="s">
        <v>951</v>
      </c>
    </row>
    <row r="399" spans="117:120" x14ac:dyDescent="0.25">
      <c r="DM399" s="177">
        <v>751</v>
      </c>
      <c r="DN399" s="178" t="s">
        <v>733</v>
      </c>
      <c r="DO399" s="179">
        <v>10</v>
      </c>
      <c r="DP399" s="171" t="s">
        <v>951</v>
      </c>
    </row>
    <row r="400" spans="117:120" x14ac:dyDescent="0.25">
      <c r="DM400" s="177">
        <v>752</v>
      </c>
      <c r="DN400" s="178" t="s">
        <v>734</v>
      </c>
      <c r="DO400" s="179">
        <v>11</v>
      </c>
      <c r="DP400" s="171" t="s">
        <v>951</v>
      </c>
    </row>
    <row r="401" spans="117:120" x14ac:dyDescent="0.25">
      <c r="DM401" s="177">
        <v>753</v>
      </c>
      <c r="DN401" s="178" t="s">
        <v>735</v>
      </c>
      <c r="DO401" s="179">
        <v>12</v>
      </c>
      <c r="DP401" s="171" t="s">
        <v>951</v>
      </c>
    </row>
    <row r="402" spans="117:120" x14ac:dyDescent="0.25">
      <c r="DM402" s="177">
        <v>760</v>
      </c>
      <c r="DN402" s="178" t="s">
        <v>53</v>
      </c>
      <c r="DO402" s="179">
        <v>6</v>
      </c>
      <c r="DP402" s="171"/>
    </row>
    <row r="403" spans="117:120" x14ac:dyDescent="0.25">
      <c r="DM403" s="177">
        <v>761</v>
      </c>
      <c r="DN403" s="178" t="s">
        <v>54</v>
      </c>
      <c r="DO403" s="179">
        <v>7</v>
      </c>
      <c r="DP403" s="171"/>
    </row>
    <row r="404" spans="117:120" x14ac:dyDescent="0.25">
      <c r="DM404" s="177">
        <v>762</v>
      </c>
      <c r="DN404" s="178" t="s">
        <v>55</v>
      </c>
      <c r="DO404" s="179">
        <v>8</v>
      </c>
      <c r="DP404" s="171"/>
    </row>
    <row r="405" spans="117:120" x14ac:dyDescent="0.25">
      <c r="DM405" s="177">
        <v>763</v>
      </c>
      <c r="DN405" s="178" t="s">
        <v>56</v>
      </c>
      <c r="DO405" s="179">
        <v>9</v>
      </c>
      <c r="DP405" s="171"/>
    </row>
    <row r="406" spans="117:120" x14ac:dyDescent="0.25">
      <c r="DM406" s="177">
        <v>764</v>
      </c>
      <c r="DN406" s="178" t="s">
        <v>57</v>
      </c>
      <c r="DO406" s="179">
        <v>10</v>
      </c>
      <c r="DP406" s="171"/>
    </row>
    <row r="407" spans="117:120" x14ac:dyDescent="0.25">
      <c r="DM407" s="177">
        <v>770</v>
      </c>
      <c r="DN407" s="178" t="s">
        <v>53</v>
      </c>
      <c r="DO407" s="179">
        <v>6</v>
      </c>
      <c r="DP407" s="171"/>
    </row>
    <row r="408" spans="117:120" x14ac:dyDescent="0.25">
      <c r="DM408" s="177">
        <v>771</v>
      </c>
      <c r="DN408" s="178" t="s">
        <v>54</v>
      </c>
      <c r="DO408" s="179">
        <v>7</v>
      </c>
      <c r="DP408" s="171" t="s">
        <v>951</v>
      </c>
    </row>
    <row r="409" spans="117:120" x14ac:dyDescent="0.25">
      <c r="DM409" s="177">
        <v>772</v>
      </c>
      <c r="DN409" s="178" t="s">
        <v>55</v>
      </c>
      <c r="DO409" s="179">
        <v>8</v>
      </c>
      <c r="DP409" s="171" t="s">
        <v>951</v>
      </c>
    </row>
    <row r="410" spans="117:120" x14ac:dyDescent="0.25">
      <c r="DM410" s="177">
        <v>773</v>
      </c>
      <c r="DN410" s="178" t="s">
        <v>56</v>
      </c>
      <c r="DO410" s="179">
        <v>9</v>
      </c>
      <c r="DP410" s="171" t="s">
        <v>951</v>
      </c>
    </row>
    <row r="411" spans="117:120" x14ac:dyDescent="0.25">
      <c r="DM411" s="177">
        <v>774</v>
      </c>
      <c r="DN411" s="178" t="s">
        <v>57</v>
      </c>
      <c r="DO411" s="179">
        <v>10</v>
      </c>
      <c r="DP411" s="171" t="s">
        <v>951</v>
      </c>
    </row>
    <row r="412" spans="117:120" x14ac:dyDescent="0.25">
      <c r="DM412" s="177">
        <v>780</v>
      </c>
      <c r="DN412" s="178" t="s">
        <v>53</v>
      </c>
      <c r="DO412" s="179">
        <v>6</v>
      </c>
      <c r="DP412" s="171"/>
    </row>
    <row r="413" spans="117:120" x14ac:dyDescent="0.25">
      <c r="DM413" s="177">
        <v>780</v>
      </c>
      <c r="DN413" s="178" t="s">
        <v>53</v>
      </c>
      <c r="DO413" s="179">
        <v>6</v>
      </c>
      <c r="DP413" s="171"/>
    </row>
    <row r="414" spans="117:120" x14ac:dyDescent="0.25">
      <c r="DM414" s="177">
        <v>781</v>
      </c>
      <c r="DN414" s="178" t="s">
        <v>54</v>
      </c>
      <c r="DO414" s="179">
        <v>7</v>
      </c>
      <c r="DP414" s="171" t="s">
        <v>952</v>
      </c>
    </row>
    <row r="415" spans="117:120" x14ac:dyDescent="0.25">
      <c r="DM415" s="177">
        <v>781</v>
      </c>
      <c r="DN415" s="178" t="s">
        <v>54</v>
      </c>
      <c r="DO415" s="179">
        <v>7</v>
      </c>
      <c r="DP415" s="171" t="s">
        <v>952</v>
      </c>
    </row>
    <row r="416" spans="117:120" x14ac:dyDescent="0.25">
      <c r="DM416" s="177">
        <v>782</v>
      </c>
      <c r="DN416" s="178" t="s">
        <v>55</v>
      </c>
      <c r="DO416" s="179">
        <v>8</v>
      </c>
      <c r="DP416" s="171" t="s">
        <v>952</v>
      </c>
    </row>
    <row r="417" spans="117:120" x14ac:dyDescent="0.25">
      <c r="DM417" s="177">
        <v>782</v>
      </c>
      <c r="DN417" s="178" t="s">
        <v>55</v>
      </c>
      <c r="DO417" s="179">
        <v>8</v>
      </c>
      <c r="DP417" s="171" t="s">
        <v>952</v>
      </c>
    </row>
    <row r="418" spans="117:120" x14ac:dyDescent="0.25">
      <c r="DM418" s="177">
        <v>783</v>
      </c>
      <c r="DN418" s="178" t="s">
        <v>56</v>
      </c>
      <c r="DO418" s="179">
        <v>9</v>
      </c>
      <c r="DP418" s="171" t="s">
        <v>952</v>
      </c>
    </row>
    <row r="419" spans="117:120" x14ac:dyDescent="0.25">
      <c r="DM419" s="177">
        <v>783</v>
      </c>
      <c r="DN419" s="178" t="s">
        <v>56</v>
      </c>
      <c r="DO419" s="179">
        <v>9</v>
      </c>
      <c r="DP419" s="171" t="s">
        <v>952</v>
      </c>
    </row>
    <row r="420" spans="117:120" x14ac:dyDescent="0.25">
      <c r="DM420" s="177">
        <v>784</v>
      </c>
      <c r="DN420" s="178" t="s">
        <v>57</v>
      </c>
      <c r="DO420" s="179">
        <v>10</v>
      </c>
      <c r="DP420" s="171" t="s">
        <v>952</v>
      </c>
    </row>
    <row r="421" spans="117:120" x14ac:dyDescent="0.25">
      <c r="DM421" s="177">
        <v>784</v>
      </c>
      <c r="DN421" s="178" t="s">
        <v>57</v>
      </c>
      <c r="DO421" s="179">
        <v>10</v>
      </c>
      <c r="DP421" s="171" t="s">
        <v>952</v>
      </c>
    </row>
    <row r="422" spans="117:120" x14ac:dyDescent="0.25">
      <c r="DM422" s="177">
        <v>811</v>
      </c>
      <c r="DN422" s="178" t="s">
        <v>58</v>
      </c>
      <c r="DO422" s="179">
        <v>4</v>
      </c>
      <c r="DP422" s="171"/>
    </row>
    <row r="423" spans="117:120" x14ac:dyDescent="0.25">
      <c r="DM423" s="177">
        <v>812</v>
      </c>
      <c r="DN423" s="178" t="s">
        <v>59</v>
      </c>
      <c r="DO423" s="179">
        <v>5</v>
      </c>
      <c r="DP423" s="171"/>
    </row>
    <row r="424" spans="117:120" x14ac:dyDescent="0.25">
      <c r="DM424" s="177">
        <v>813</v>
      </c>
      <c r="DN424" s="178" t="s">
        <v>60</v>
      </c>
      <c r="DO424" s="179">
        <v>6</v>
      </c>
      <c r="DP424" s="171"/>
    </row>
    <row r="425" spans="117:120" x14ac:dyDescent="0.25">
      <c r="DM425" s="177">
        <v>814</v>
      </c>
      <c r="DN425" s="178" t="s">
        <v>61</v>
      </c>
      <c r="DO425" s="179">
        <v>7</v>
      </c>
      <c r="DP425" s="171"/>
    </row>
    <row r="426" spans="117:120" x14ac:dyDescent="0.25">
      <c r="DM426" s="177">
        <v>821</v>
      </c>
      <c r="DN426" s="178" t="s">
        <v>62</v>
      </c>
      <c r="DO426" s="179">
        <v>7</v>
      </c>
      <c r="DP426" s="171"/>
    </row>
    <row r="427" spans="117:120" x14ac:dyDescent="0.25">
      <c r="DM427" s="177">
        <v>822</v>
      </c>
      <c r="DN427" s="178" t="s">
        <v>63</v>
      </c>
      <c r="DO427" s="179">
        <v>8</v>
      </c>
      <c r="DP427" s="171"/>
    </row>
    <row r="428" spans="117:120" x14ac:dyDescent="0.25">
      <c r="DM428" s="177">
        <v>823</v>
      </c>
      <c r="DN428" s="178" t="s">
        <v>64</v>
      </c>
      <c r="DO428" s="179">
        <v>9</v>
      </c>
      <c r="DP428" s="171"/>
    </row>
    <row r="429" spans="117:120" x14ac:dyDescent="0.25">
      <c r="DM429" s="177">
        <v>824</v>
      </c>
      <c r="DN429" s="178" t="s">
        <v>65</v>
      </c>
      <c r="DO429" s="179">
        <v>10</v>
      </c>
      <c r="DP429" s="171"/>
    </row>
    <row r="430" spans="117:120" x14ac:dyDescent="0.25">
      <c r="DM430" s="177">
        <v>850</v>
      </c>
      <c r="DN430" s="178" t="s">
        <v>732</v>
      </c>
      <c r="DO430" s="179">
        <v>8</v>
      </c>
      <c r="DP430" s="171"/>
    </row>
    <row r="431" spans="117:120" x14ac:dyDescent="0.25">
      <c r="DM431" s="177">
        <v>851</v>
      </c>
      <c r="DN431" s="178" t="s">
        <v>733</v>
      </c>
      <c r="DO431" s="179">
        <v>9</v>
      </c>
      <c r="DP431" s="171"/>
    </row>
    <row r="432" spans="117:120" x14ac:dyDescent="0.25">
      <c r="DM432" s="177">
        <v>852</v>
      </c>
      <c r="DN432" s="178" t="s">
        <v>734</v>
      </c>
      <c r="DO432" s="179">
        <v>10</v>
      </c>
      <c r="DP432" s="171"/>
    </row>
    <row r="433" spans="117:120" x14ac:dyDescent="0.25">
      <c r="DM433" s="177">
        <v>853</v>
      </c>
      <c r="DN433" s="178" t="s">
        <v>735</v>
      </c>
      <c r="DO433" s="179">
        <v>11</v>
      </c>
      <c r="DP433" s="171"/>
    </row>
    <row r="434" spans="117:120" x14ac:dyDescent="0.25">
      <c r="DM434" s="177">
        <v>951</v>
      </c>
      <c r="DN434" s="178" t="s">
        <v>66</v>
      </c>
      <c r="DO434" s="179">
        <v>6</v>
      </c>
      <c r="DP434" s="171"/>
    </row>
    <row r="435" spans="117:120" x14ac:dyDescent="0.25">
      <c r="DM435" s="177">
        <v>952</v>
      </c>
      <c r="DN435" s="178" t="s">
        <v>67</v>
      </c>
      <c r="DO435" s="179">
        <v>7</v>
      </c>
      <c r="DP435" s="171"/>
    </row>
    <row r="436" spans="117:120" x14ac:dyDescent="0.25">
      <c r="DM436" s="177">
        <v>953</v>
      </c>
      <c r="DN436" s="178" t="s">
        <v>68</v>
      </c>
      <c r="DO436" s="179">
        <v>8</v>
      </c>
      <c r="DP436" s="171"/>
    </row>
    <row r="437" spans="117:120" x14ac:dyDescent="0.25">
      <c r="DM437" s="177">
        <v>954</v>
      </c>
      <c r="DN437" s="178" t="s">
        <v>69</v>
      </c>
      <c r="DO437" s="179">
        <v>8</v>
      </c>
      <c r="DP437" s="171"/>
    </row>
    <row r="438" spans="117:120" x14ac:dyDescent="0.25">
      <c r="DM438" s="177">
        <v>955</v>
      </c>
      <c r="DN438" s="178" t="s">
        <v>70</v>
      </c>
      <c r="DO438" s="179">
        <v>9</v>
      </c>
      <c r="DP438" s="171"/>
    </row>
    <row r="439" spans="117:120" x14ac:dyDescent="0.25">
      <c r="DM439" s="177">
        <v>961</v>
      </c>
      <c r="DN439" s="178" t="s">
        <v>71</v>
      </c>
      <c r="DO439" s="179">
        <v>6</v>
      </c>
      <c r="DP439" s="171"/>
    </row>
    <row r="440" spans="117:120" x14ac:dyDescent="0.25">
      <c r="DM440" s="177">
        <v>962</v>
      </c>
      <c r="DN440" s="178" t="s">
        <v>72</v>
      </c>
      <c r="DO440" s="179">
        <v>7</v>
      </c>
      <c r="DP440" s="171"/>
    </row>
    <row r="441" spans="117:120" x14ac:dyDescent="0.25">
      <c r="DM441" s="177">
        <v>963</v>
      </c>
      <c r="DN441" s="178" t="s">
        <v>73</v>
      </c>
      <c r="DO441" s="179">
        <v>8</v>
      </c>
      <c r="DP441" s="171"/>
    </row>
    <row r="442" spans="117:120" x14ac:dyDescent="0.25">
      <c r="DM442" s="177">
        <v>971</v>
      </c>
      <c r="DN442" s="178" t="s">
        <v>74</v>
      </c>
      <c r="DO442" s="179">
        <v>6</v>
      </c>
      <c r="DP442" s="171"/>
    </row>
    <row r="443" spans="117:120" x14ac:dyDescent="0.25">
      <c r="DM443" s="182">
        <v>972</v>
      </c>
      <c r="DN443" s="183" t="s">
        <v>75</v>
      </c>
      <c r="DO443" s="184">
        <v>7</v>
      </c>
      <c r="DP443" s="172"/>
    </row>
  </sheetData>
  <autoFilter ref="A4:EL165"/>
  <mergeCells count="18">
    <mergeCell ref="F3:F4"/>
    <mergeCell ref="A3:A4"/>
    <mergeCell ref="B3:B4"/>
    <mergeCell ref="C3:C4"/>
    <mergeCell ref="D3:D4"/>
    <mergeCell ref="E3:E4"/>
    <mergeCell ref="DM185:DO185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0 DA147 DD137 DD121 DD123:DD125 DD74 DA149:DA151 DD147:DD151 DD110:DD111 DD118 DA117 DD76:DD78 DD155:DD156 DA155:DA156 DD108 DD84:DD85 DD9:DD15 DD18:DD33 DA22 DD60:DD66 DD68 DD113:DD115 DD87:DD106 DD139:DD145 DD36:DD46 DD48:DD53 DD55:DD58 DD127:DD134">
    <cfRule type="cellIs" dxfId="875" priority="148" stopIfTrue="1" operator="notEqual">
      <formula>$DH9</formula>
    </cfRule>
  </conditionalFormatting>
  <conditionalFormatting sqref="DA9 DA12:DA15 DA137 DA121 DA123:DA125 DA118 DA74 DA76:DA78 DA18:DA21 DA84:DA85 DA23:DA33 DA60:DA66 DA68 DA110:DA115 DA87:DA108 DA139:DA145 DA35:DA46 DA48:DA53 DA55:DA58 DA127:DA134">
    <cfRule type="cellIs" dxfId="874" priority="149" stopIfTrue="1" operator="notEqual">
      <formula>$DD9</formula>
    </cfRule>
  </conditionalFormatting>
  <conditionalFormatting sqref="DD71">
    <cfRule type="cellIs" dxfId="873" priority="146" stopIfTrue="1" operator="notEqual">
      <formula>$DH71</formula>
    </cfRule>
  </conditionalFormatting>
  <conditionalFormatting sqref="DA71">
    <cfRule type="cellIs" dxfId="872" priority="147" stopIfTrue="1" operator="notEqual">
      <formula>$DD71</formula>
    </cfRule>
  </conditionalFormatting>
  <conditionalFormatting sqref="DD72">
    <cfRule type="cellIs" dxfId="871" priority="144" stopIfTrue="1" operator="notEqual">
      <formula>$DH72</formula>
    </cfRule>
  </conditionalFormatting>
  <conditionalFormatting sqref="DA72">
    <cfRule type="cellIs" dxfId="870" priority="145" stopIfTrue="1" operator="notEqual">
      <formula>$DD72</formula>
    </cfRule>
  </conditionalFormatting>
  <conditionalFormatting sqref="DD34">
    <cfRule type="cellIs" dxfId="869" priority="142" stopIfTrue="1" operator="notEqual">
      <formula>$DH34</formula>
    </cfRule>
  </conditionalFormatting>
  <conditionalFormatting sqref="DA34">
    <cfRule type="cellIs" dxfId="868" priority="143" stopIfTrue="1" operator="notEqual">
      <formula>$DD34</formula>
    </cfRule>
  </conditionalFormatting>
  <conditionalFormatting sqref="DD67">
    <cfRule type="cellIs" dxfId="867" priority="140" stopIfTrue="1" operator="notEqual">
      <formula>$DH67</formula>
    </cfRule>
  </conditionalFormatting>
  <conditionalFormatting sqref="DA67">
    <cfRule type="cellIs" dxfId="866" priority="141" stopIfTrue="1" operator="notEqual">
      <formula>$DD67</formula>
    </cfRule>
  </conditionalFormatting>
  <conditionalFormatting sqref="DA11">
    <cfRule type="cellIs" dxfId="865" priority="135" stopIfTrue="1" operator="notEqual">
      <formula>$DH11</formula>
    </cfRule>
  </conditionalFormatting>
  <conditionalFormatting sqref="DD135">
    <cfRule type="cellIs" dxfId="864" priority="138" stopIfTrue="1" operator="notEqual">
      <formula>$DH135</formula>
    </cfRule>
  </conditionalFormatting>
  <conditionalFormatting sqref="DA135">
    <cfRule type="cellIs" dxfId="863" priority="139" stopIfTrue="1" operator="notEqual">
      <formula>$DD135</formula>
    </cfRule>
  </conditionalFormatting>
  <conditionalFormatting sqref="CX71:CX72 CX121:CX125 CX74:CX78 CX81:CX85 CX60:CX68 CX87:CX119 CX6:CX15 CX48:CX53 CX55:CX58 CX17:CX46 CX127 CX129:CX145">
    <cfRule type="cellIs" dxfId="862" priority="137" operator="notEqual">
      <formula>$CX6</formula>
    </cfRule>
  </conditionalFormatting>
  <conditionalFormatting sqref="CX147 CX149:CX151 CU149:CU151 CU155:CU156 CX155:CX156">
    <cfRule type="cellIs" dxfId="861" priority="136" stopIfTrue="1" operator="notEqual">
      <formula>$DA147</formula>
    </cfRule>
  </conditionalFormatting>
  <conditionalFormatting sqref="DD75">
    <cfRule type="cellIs" dxfId="860" priority="133" stopIfTrue="1" operator="notEqual">
      <formula>$DH75</formula>
    </cfRule>
  </conditionalFormatting>
  <conditionalFormatting sqref="DA75">
    <cfRule type="cellIs" dxfId="859" priority="134" stopIfTrue="1" operator="notEqual">
      <formula>$DD75</formula>
    </cfRule>
  </conditionalFormatting>
  <conditionalFormatting sqref="DA150">
    <cfRule type="cellIs" dxfId="858" priority="132" stopIfTrue="1" operator="notEqual">
      <formula>$DH150</formula>
    </cfRule>
  </conditionalFormatting>
  <conditionalFormatting sqref="DD116">
    <cfRule type="cellIs" dxfId="857" priority="130" stopIfTrue="1" operator="notEqual">
      <formula>$DH116</formula>
    </cfRule>
  </conditionalFormatting>
  <conditionalFormatting sqref="DA116">
    <cfRule type="cellIs" dxfId="856" priority="131" stopIfTrue="1" operator="notEqual">
      <formula>$DD116</formula>
    </cfRule>
  </conditionalFormatting>
  <conditionalFormatting sqref="DD146">
    <cfRule type="cellIs" dxfId="855" priority="129" stopIfTrue="1" operator="notEqual">
      <formula>$DH146</formula>
    </cfRule>
  </conditionalFormatting>
  <conditionalFormatting sqref="DA146">
    <cfRule type="cellIs" dxfId="854" priority="128" stopIfTrue="1" operator="notEqual">
      <formula>$DH146</formula>
    </cfRule>
  </conditionalFormatting>
  <conditionalFormatting sqref="CX146">
    <cfRule type="cellIs" dxfId="853" priority="127" stopIfTrue="1" operator="notEqual">
      <formula>$DA146</formula>
    </cfRule>
  </conditionalFormatting>
  <conditionalFormatting sqref="DD83">
    <cfRule type="cellIs" dxfId="852" priority="125" stopIfTrue="1" operator="notEqual">
      <formula>$DH83</formula>
    </cfRule>
  </conditionalFormatting>
  <conditionalFormatting sqref="DA83">
    <cfRule type="cellIs" dxfId="851" priority="126" stopIfTrue="1" operator="notEqual">
      <formula>$DD83</formula>
    </cfRule>
  </conditionalFormatting>
  <conditionalFormatting sqref="DD82">
    <cfRule type="cellIs" dxfId="850" priority="123" stopIfTrue="1" operator="notEqual">
      <formula>$DH82</formula>
    </cfRule>
  </conditionalFormatting>
  <conditionalFormatting sqref="DA82">
    <cfRule type="cellIs" dxfId="849" priority="124" stopIfTrue="1" operator="notEqual">
      <formula>$DD82</formula>
    </cfRule>
  </conditionalFormatting>
  <conditionalFormatting sqref="DD74">
    <cfRule type="cellIs" dxfId="848" priority="121" stopIfTrue="1" operator="notEqual">
      <formula>$DH74</formula>
    </cfRule>
  </conditionalFormatting>
  <conditionalFormatting sqref="DA74">
    <cfRule type="cellIs" dxfId="847" priority="122" stopIfTrue="1" operator="notEqual">
      <formula>$DD74</formula>
    </cfRule>
  </conditionalFormatting>
  <conditionalFormatting sqref="DD75">
    <cfRule type="cellIs" dxfId="846" priority="119" stopIfTrue="1" operator="notEqual">
      <formula>$DH75</formula>
    </cfRule>
  </conditionalFormatting>
  <conditionalFormatting sqref="DA75">
    <cfRule type="cellIs" dxfId="845" priority="120" stopIfTrue="1" operator="notEqual">
      <formula>$DD75</formula>
    </cfRule>
  </conditionalFormatting>
  <conditionalFormatting sqref="DD117">
    <cfRule type="cellIs" dxfId="844" priority="118" stopIfTrue="1" operator="notEqual">
      <formula>$DH117</formula>
    </cfRule>
  </conditionalFormatting>
  <conditionalFormatting sqref="DD122">
    <cfRule type="cellIs" dxfId="843" priority="116" stopIfTrue="1" operator="notEqual">
      <formula>$DH122</formula>
    </cfRule>
  </conditionalFormatting>
  <conditionalFormatting sqref="DA122">
    <cfRule type="cellIs" dxfId="842" priority="117" stopIfTrue="1" operator="notEqual">
      <formula>$DD122</formula>
    </cfRule>
  </conditionalFormatting>
  <conditionalFormatting sqref="DA148">
    <cfRule type="cellIs" dxfId="841" priority="115" stopIfTrue="1" operator="notEqual">
      <formula>$DH148</formula>
    </cfRule>
  </conditionalFormatting>
  <conditionalFormatting sqref="CX148">
    <cfRule type="cellIs" dxfId="840" priority="114" stopIfTrue="1" operator="notEqual">
      <formula>$DA148</formula>
    </cfRule>
  </conditionalFormatting>
  <conditionalFormatting sqref="DD138">
    <cfRule type="cellIs" dxfId="839" priority="112" stopIfTrue="1" operator="notEqual">
      <formula>$DH138</formula>
    </cfRule>
  </conditionalFormatting>
  <conditionalFormatting sqref="DA138">
    <cfRule type="cellIs" dxfId="838" priority="113" stopIfTrue="1" operator="notEqual">
      <formula>$DD138</formula>
    </cfRule>
  </conditionalFormatting>
  <conditionalFormatting sqref="DD136">
    <cfRule type="cellIs" dxfId="837" priority="110" stopIfTrue="1" operator="notEqual">
      <formula>$DH136</formula>
    </cfRule>
  </conditionalFormatting>
  <conditionalFormatting sqref="DA136">
    <cfRule type="cellIs" dxfId="836" priority="111" stopIfTrue="1" operator="notEqual">
      <formula>$DD136</formula>
    </cfRule>
  </conditionalFormatting>
  <conditionalFormatting sqref="DD77:DD78">
    <cfRule type="cellIs" dxfId="835" priority="108" stopIfTrue="1" operator="notEqual">
      <formula>$DH77</formula>
    </cfRule>
  </conditionalFormatting>
  <conditionalFormatting sqref="DA77:DA78">
    <cfRule type="cellIs" dxfId="834" priority="109" stopIfTrue="1" operator="notEqual">
      <formula>$DD77</formula>
    </cfRule>
  </conditionalFormatting>
  <conditionalFormatting sqref="DD77:DD78">
    <cfRule type="cellIs" dxfId="833" priority="106" stopIfTrue="1" operator="notEqual">
      <formula>$DH77</formula>
    </cfRule>
  </conditionalFormatting>
  <conditionalFormatting sqref="DA77:DA78">
    <cfRule type="cellIs" dxfId="832" priority="107" stopIfTrue="1" operator="notEqual">
      <formula>$DD77</formula>
    </cfRule>
  </conditionalFormatting>
  <conditionalFormatting sqref="DD81">
    <cfRule type="cellIs" dxfId="831" priority="104" stopIfTrue="1" operator="notEqual">
      <formula>$DH81</formula>
    </cfRule>
  </conditionalFormatting>
  <conditionalFormatting sqref="DA81">
    <cfRule type="cellIs" dxfId="830" priority="105" stopIfTrue="1" operator="notEqual">
      <formula>$DD81</formula>
    </cfRule>
  </conditionalFormatting>
  <conditionalFormatting sqref="DD109">
    <cfRule type="cellIs" dxfId="829" priority="102" stopIfTrue="1" operator="notEqual">
      <formula>$DH109</formula>
    </cfRule>
  </conditionalFormatting>
  <conditionalFormatting sqref="DA109">
    <cfRule type="cellIs" dxfId="828" priority="103" stopIfTrue="1" operator="notEqual">
      <formula>$DD109</formula>
    </cfRule>
  </conditionalFormatting>
  <conditionalFormatting sqref="DD119">
    <cfRule type="cellIs" dxfId="827" priority="100" stopIfTrue="1" operator="notEqual">
      <formula>$DH119</formula>
    </cfRule>
  </conditionalFormatting>
  <conditionalFormatting sqref="DA119">
    <cfRule type="cellIs" dxfId="826" priority="101" stopIfTrue="1" operator="notEqual">
      <formula>$DD119</formula>
    </cfRule>
  </conditionalFormatting>
  <conditionalFormatting sqref="DD17">
    <cfRule type="cellIs" dxfId="825" priority="98" stopIfTrue="1" operator="notEqual">
      <formula>$DH17</formula>
    </cfRule>
  </conditionalFormatting>
  <conditionalFormatting sqref="DA17">
    <cfRule type="cellIs" dxfId="824" priority="99" stopIfTrue="1" operator="notEqual">
      <formula>$DD17</formula>
    </cfRule>
  </conditionalFormatting>
  <conditionalFormatting sqref="CU147">
    <cfRule type="cellIs" dxfId="823" priority="97" stopIfTrue="1" operator="notEqual">
      <formula>$DA147</formula>
    </cfRule>
  </conditionalFormatting>
  <conditionalFormatting sqref="CU146">
    <cfRule type="cellIs" dxfId="822" priority="96" stopIfTrue="1" operator="notEqual">
      <formula>$DA146</formula>
    </cfRule>
  </conditionalFormatting>
  <conditionalFormatting sqref="CU148">
    <cfRule type="cellIs" dxfId="821" priority="95" stopIfTrue="1" operator="notEqual">
      <formula>$DA148</formula>
    </cfRule>
  </conditionalFormatting>
  <conditionalFormatting sqref="CU71:CU72 CU121:CU125 CU74:CU78 CU81:CU85 CU60:CU68 CU87:CU119 CU6:CU15 CU48:CU53 CU55:CU58 CU17:CU46 CU127:CU145">
    <cfRule type="expression" dxfId="820" priority="93" stopIfTrue="1">
      <formula>$CX6=""</formula>
    </cfRule>
    <cfRule type="cellIs" dxfId="819" priority="94" stopIfTrue="1" operator="notEqual">
      <formula>$CX6</formula>
    </cfRule>
  </conditionalFormatting>
  <conditionalFormatting sqref="CU5">
    <cfRule type="expression" dxfId="818" priority="90" stopIfTrue="1">
      <formula>$CX5=""</formula>
    </cfRule>
    <cfRule type="cellIs" dxfId="817" priority="91" stopIfTrue="1" operator="notEqual">
      <formula>$CX5</formula>
    </cfRule>
  </conditionalFormatting>
  <conditionalFormatting sqref="CX5">
    <cfRule type="cellIs" dxfId="816" priority="92" operator="notEqual">
      <formula>$CX5</formula>
    </cfRule>
  </conditionalFormatting>
  <conditionalFormatting sqref="DD70">
    <cfRule type="cellIs" dxfId="815" priority="88" stopIfTrue="1" operator="notEqual">
      <formula>$DH70</formula>
    </cfRule>
  </conditionalFormatting>
  <conditionalFormatting sqref="DA70">
    <cfRule type="cellIs" dxfId="814" priority="89" stopIfTrue="1" operator="notEqual">
      <formula>$DD70</formula>
    </cfRule>
  </conditionalFormatting>
  <conditionalFormatting sqref="CX70">
    <cfRule type="cellIs" dxfId="813" priority="87" operator="notEqual">
      <formula>$CX70</formula>
    </cfRule>
  </conditionalFormatting>
  <conditionalFormatting sqref="CU70">
    <cfRule type="expression" dxfId="812" priority="85" stopIfTrue="1">
      <formula>$CX70=""</formula>
    </cfRule>
    <cfRule type="cellIs" dxfId="811" priority="86" stopIfTrue="1" operator="notEqual">
      <formula>$CX70</formula>
    </cfRule>
  </conditionalFormatting>
  <conditionalFormatting sqref="DD69">
    <cfRule type="cellIs" dxfId="810" priority="83" stopIfTrue="1" operator="notEqual">
      <formula>$DH69</formula>
    </cfRule>
  </conditionalFormatting>
  <conditionalFormatting sqref="DA69">
    <cfRule type="cellIs" dxfId="809" priority="84" stopIfTrue="1" operator="notEqual">
      <formula>$DD69</formula>
    </cfRule>
  </conditionalFormatting>
  <conditionalFormatting sqref="CX69">
    <cfRule type="cellIs" dxfId="808" priority="82" operator="notEqual">
      <formula>$CX69</formula>
    </cfRule>
  </conditionalFormatting>
  <conditionalFormatting sqref="CU69">
    <cfRule type="expression" dxfId="807" priority="80" stopIfTrue="1">
      <formula>$CX69=""</formula>
    </cfRule>
    <cfRule type="cellIs" dxfId="806" priority="81" stopIfTrue="1" operator="notEqual">
      <formula>$CX69</formula>
    </cfRule>
  </conditionalFormatting>
  <conditionalFormatting sqref="DD73">
    <cfRule type="cellIs" dxfId="805" priority="78" stopIfTrue="1" operator="notEqual">
      <formula>$DH73</formula>
    </cfRule>
  </conditionalFormatting>
  <conditionalFormatting sqref="DA73">
    <cfRule type="cellIs" dxfId="804" priority="79" stopIfTrue="1" operator="notEqual">
      <formula>$DD73</formula>
    </cfRule>
  </conditionalFormatting>
  <conditionalFormatting sqref="CX73">
    <cfRule type="cellIs" dxfId="803" priority="77" operator="notEqual">
      <formula>$CX73</formula>
    </cfRule>
  </conditionalFormatting>
  <conditionalFormatting sqref="CU73">
    <cfRule type="expression" dxfId="802" priority="75" stopIfTrue="1">
      <formula>$CX73=""</formula>
    </cfRule>
    <cfRule type="cellIs" dxfId="801" priority="76" stopIfTrue="1" operator="notEqual">
      <formula>$CX73</formula>
    </cfRule>
  </conditionalFormatting>
  <conditionalFormatting sqref="DD47">
    <cfRule type="cellIs" dxfId="800" priority="73" stopIfTrue="1" operator="notEqual">
      <formula>$DH47</formula>
    </cfRule>
  </conditionalFormatting>
  <conditionalFormatting sqref="DA47">
    <cfRule type="cellIs" dxfId="799" priority="74" stopIfTrue="1" operator="notEqual">
      <formula>$DD47</formula>
    </cfRule>
  </conditionalFormatting>
  <conditionalFormatting sqref="CX47">
    <cfRule type="cellIs" dxfId="798" priority="72" operator="notEqual">
      <formula>$CX47</formula>
    </cfRule>
  </conditionalFormatting>
  <conditionalFormatting sqref="CU47">
    <cfRule type="expression" dxfId="797" priority="70" stopIfTrue="1">
      <formula>$CX47=""</formula>
    </cfRule>
    <cfRule type="cellIs" dxfId="796" priority="71" stopIfTrue="1" operator="notEqual">
      <formula>$CX47</formula>
    </cfRule>
  </conditionalFormatting>
  <conditionalFormatting sqref="DD59">
    <cfRule type="cellIs" dxfId="795" priority="68" stopIfTrue="1" operator="notEqual">
      <formula>$DH59</formula>
    </cfRule>
  </conditionalFormatting>
  <conditionalFormatting sqref="DA59">
    <cfRule type="cellIs" dxfId="794" priority="69" stopIfTrue="1" operator="notEqual">
      <formula>$DD59</formula>
    </cfRule>
  </conditionalFormatting>
  <conditionalFormatting sqref="CX59">
    <cfRule type="cellIs" dxfId="793" priority="67" operator="notEqual">
      <formula>$CX59</formula>
    </cfRule>
  </conditionalFormatting>
  <conditionalFormatting sqref="CU59">
    <cfRule type="expression" dxfId="792" priority="65" stopIfTrue="1">
      <formula>$CX59=""</formula>
    </cfRule>
    <cfRule type="cellIs" dxfId="791" priority="66" stopIfTrue="1" operator="notEqual">
      <formula>$CX59</formula>
    </cfRule>
  </conditionalFormatting>
  <conditionalFormatting sqref="DD120">
    <cfRule type="cellIs" dxfId="790" priority="63" stopIfTrue="1" operator="notEqual">
      <formula>$DH120</formula>
    </cfRule>
  </conditionalFormatting>
  <conditionalFormatting sqref="DA120">
    <cfRule type="cellIs" dxfId="789" priority="64" stopIfTrue="1" operator="notEqual">
      <formula>$DD120</formula>
    </cfRule>
  </conditionalFormatting>
  <conditionalFormatting sqref="CX120">
    <cfRule type="cellIs" dxfId="788" priority="62" operator="notEqual">
      <formula>$CX120</formula>
    </cfRule>
  </conditionalFormatting>
  <conditionalFormatting sqref="CU120">
    <cfRule type="expression" dxfId="787" priority="60" stopIfTrue="1">
      <formula>$CX120=""</formula>
    </cfRule>
    <cfRule type="cellIs" dxfId="786" priority="61" stopIfTrue="1" operator="notEqual">
      <formula>$CX120</formula>
    </cfRule>
  </conditionalFormatting>
  <conditionalFormatting sqref="DD126">
    <cfRule type="cellIs" dxfId="785" priority="58" stopIfTrue="1" operator="notEqual">
      <formula>$DH126</formula>
    </cfRule>
  </conditionalFormatting>
  <conditionalFormatting sqref="DA126">
    <cfRule type="cellIs" dxfId="784" priority="59" stopIfTrue="1" operator="notEqual">
      <formula>$DD126</formula>
    </cfRule>
  </conditionalFormatting>
  <conditionalFormatting sqref="CX126">
    <cfRule type="cellIs" dxfId="783" priority="57" operator="notEqual">
      <formula>$CX126</formula>
    </cfRule>
  </conditionalFormatting>
  <conditionalFormatting sqref="CU126">
    <cfRule type="expression" dxfId="782" priority="55" stopIfTrue="1">
      <formula>$CX126=""</formula>
    </cfRule>
    <cfRule type="cellIs" dxfId="781" priority="56" stopIfTrue="1" operator="notEqual">
      <formula>$CX126</formula>
    </cfRule>
  </conditionalFormatting>
  <conditionalFormatting sqref="CX79">
    <cfRule type="cellIs" dxfId="780" priority="54" operator="notEqual">
      <formula>$CX79</formula>
    </cfRule>
  </conditionalFormatting>
  <conditionalFormatting sqref="DD79">
    <cfRule type="cellIs" dxfId="779" priority="52" stopIfTrue="1" operator="notEqual">
      <formula>$DH79</formula>
    </cfRule>
  </conditionalFormatting>
  <conditionalFormatting sqref="DA79">
    <cfRule type="cellIs" dxfId="778" priority="53" stopIfTrue="1" operator="notEqual">
      <formula>$DD79</formula>
    </cfRule>
  </conditionalFormatting>
  <conditionalFormatting sqref="CU79">
    <cfRule type="expression" dxfId="777" priority="50" stopIfTrue="1">
      <formula>$CX79=""</formula>
    </cfRule>
    <cfRule type="cellIs" dxfId="776" priority="51" stopIfTrue="1" operator="notEqual">
      <formula>$CX79</formula>
    </cfRule>
  </conditionalFormatting>
  <conditionalFormatting sqref="DD86">
    <cfRule type="cellIs" dxfId="775" priority="48" stopIfTrue="1" operator="notEqual">
      <formula>$DH86</formula>
    </cfRule>
  </conditionalFormatting>
  <conditionalFormatting sqref="DA86">
    <cfRule type="cellIs" dxfId="774" priority="49" stopIfTrue="1" operator="notEqual">
      <formula>$DD86</formula>
    </cfRule>
  </conditionalFormatting>
  <conditionalFormatting sqref="CX86">
    <cfRule type="cellIs" dxfId="773" priority="47" operator="notEqual">
      <formula>$CX86</formula>
    </cfRule>
  </conditionalFormatting>
  <conditionalFormatting sqref="CU86">
    <cfRule type="expression" dxfId="772" priority="45" stopIfTrue="1">
      <formula>$CX86=""</formula>
    </cfRule>
    <cfRule type="cellIs" dxfId="771" priority="46" stopIfTrue="1" operator="notEqual">
      <formula>$CX86</formula>
    </cfRule>
  </conditionalFormatting>
  <conditionalFormatting sqref="DA116">
    <cfRule type="cellIs" dxfId="770" priority="44" stopIfTrue="1" operator="notEqual">
      <formula>$DH116</formula>
    </cfRule>
  </conditionalFormatting>
  <conditionalFormatting sqref="DD115">
    <cfRule type="cellIs" dxfId="769" priority="42" stopIfTrue="1" operator="notEqual">
      <formula>$DH115</formula>
    </cfRule>
  </conditionalFormatting>
  <conditionalFormatting sqref="DA115">
    <cfRule type="cellIs" dxfId="768" priority="43" stopIfTrue="1" operator="notEqual">
      <formula>$DD115</formula>
    </cfRule>
  </conditionalFormatting>
  <conditionalFormatting sqref="DD116">
    <cfRule type="cellIs" dxfId="767" priority="41" stopIfTrue="1" operator="notEqual">
      <formula>$DH116</formula>
    </cfRule>
  </conditionalFormatting>
  <conditionalFormatting sqref="DD153:DD154 DA153:DA154">
    <cfRule type="cellIs" dxfId="766" priority="40" stopIfTrue="1" operator="notEqual">
      <formula>$DH153</formula>
    </cfRule>
  </conditionalFormatting>
  <conditionalFormatting sqref="CU153:CU154 CX153:CX154">
    <cfRule type="cellIs" dxfId="765" priority="39" stopIfTrue="1" operator="notEqual">
      <formula>$DA153</formula>
    </cfRule>
  </conditionalFormatting>
  <conditionalFormatting sqref="DD152 DA152">
    <cfRule type="cellIs" dxfId="764" priority="38" stopIfTrue="1" operator="notEqual">
      <formula>$DH152</formula>
    </cfRule>
  </conditionalFormatting>
  <conditionalFormatting sqref="CU152 CX152">
    <cfRule type="cellIs" dxfId="763" priority="37" stopIfTrue="1" operator="notEqual">
      <formula>$DA152</formula>
    </cfRule>
  </conditionalFormatting>
  <conditionalFormatting sqref="CX79">
    <cfRule type="cellIs" dxfId="762" priority="36" operator="notEqual">
      <formula>$CX79</formula>
    </cfRule>
  </conditionalFormatting>
  <conditionalFormatting sqref="DD79">
    <cfRule type="cellIs" dxfId="761" priority="34" stopIfTrue="1" operator="notEqual">
      <formula>$DH79</formula>
    </cfRule>
  </conditionalFormatting>
  <conditionalFormatting sqref="DA79">
    <cfRule type="cellIs" dxfId="760" priority="35" stopIfTrue="1" operator="notEqual">
      <formula>$DD79</formula>
    </cfRule>
  </conditionalFormatting>
  <conditionalFormatting sqref="CU79">
    <cfRule type="expression" dxfId="759" priority="32" stopIfTrue="1">
      <formula>$CX79=""</formula>
    </cfRule>
    <cfRule type="cellIs" dxfId="758" priority="33" stopIfTrue="1" operator="notEqual">
      <formula>$CX79</formula>
    </cfRule>
  </conditionalFormatting>
  <conditionalFormatting sqref="CX78">
    <cfRule type="cellIs" dxfId="757" priority="31" operator="notEqual">
      <formula>$CX78</formula>
    </cfRule>
  </conditionalFormatting>
  <conditionalFormatting sqref="DD78">
    <cfRule type="cellIs" dxfId="756" priority="29" stopIfTrue="1" operator="notEqual">
      <formula>$DH78</formula>
    </cfRule>
  </conditionalFormatting>
  <conditionalFormatting sqref="DA78">
    <cfRule type="cellIs" dxfId="755" priority="30" stopIfTrue="1" operator="notEqual">
      <formula>$DD78</formula>
    </cfRule>
  </conditionalFormatting>
  <conditionalFormatting sqref="CU78">
    <cfRule type="expression" dxfId="754" priority="27" stopIfTrue="1">
      <formula>$CX78=""</formula>
    </cfRule>
    <cfRule type="cellIs" dxfId="753" priority="28" stopIfTrue="1" operator="notEqual">
      <formula>$CX78</formula>
    </cfRule>
  </conditionalFormatting>
  <conditionalFormatting sqref="CX80">
    <cfRule type="cellIs" dxfId="752" priority="26" operator="notEqual">
      <formula>$CX80</formula>
    </cfRule>
  </conditionalFormatting>
  <conditionalFormatting sqref="DD80">
    <cfRule type="cellIs" dxfId="751" priority="24" stopIfTrue="1" operator="notEqual">
      <formula>$DH80</formula>
    </cfRule>
  </conditionalFormatting>
  <conditionalFormatting sqref="DA80">
    <cfRule type="cellIs" dxfId="750" priority="25" stopIfTrue="1" operator="notEqual">
      <formula>$DD80</formula>
    </cfRule>
  </conditionalFormatting>
  <conditionalFormatting sqref="CU80">
    <cfRule type="expression" dxfId="749" priority="22" stopIfTrue="1">
      <formula>$CX80=""</formula>
    </cfRule>
    <cfRule type="cellIs" dxfId="748" priority="23" stopIfTrue="1" operator="notEqual">
      <formula>$CX80</formula>
    </cfRule>
  </conditionalFormatting>
  <conditionalFormatting sqref="DD54">
    <cfRule type="cellIs" dxfId="747" priority="10" stopIfTrue="1" operator="notEqual">
      <formula>$DH54</formula>
    </cfRule>
  </conditionalFormatting>
  <conditionalFormatting sqref="DA54">
    <cfRule type="cellIs" dxfId="746" priority="11" stopIfTrue="1" operator="notEqual">
      <formula>$DD54</formula>
    </cfRule>
  </conditionalFormatting>
  <conditionalFormatting sqref="CX54">
    <cfRule type="cellIs" dxfId="745" priority="9" operator="notEqual">
      <formula>$CX54</formula>
    </cfRule>
  </conditionalFormatting>
  <conditionalFormatting sqref="CU54">
    <cfRule type="expression" dxfId="744" priority="7" stopIfTrue="1">
      <formula>$CX54=""</formula>
    </cfRule>
    <cfRule type="cellIs" dxfId="743" priority="8" stopIfTrue="1" operator="notEqual">
      <formula>$CX54</formula>
    </cfRule>
  </conditionalFormatting>
  <conditionalFormatting sqref="DD16">
    <cfRule type="cellIs" dxfId="742" priority="5" stopIfTrue="1" operator="notEqual">
      <formula>$DH16</formula>
    </cfRule>
  </conditionalFormatting>
  <conditionalFormatting sqref="DA16">
    <cfRule type="cellIs" dxfId="741" priority="6" stopIfTrue="1" operator="notEqual">
      <formula>$DD16</formula>
    </cfRule>
  </conditionalFormatting>
  <conditionalFormatting sqref="CX16">
    <cfRule type="cellIs" dxfId="740" priority="4" operator="notEqual">
      <formula>$CX16</formula>
    </cfRule>
  </conditionalFormatting>
  <conditionalFormatting sqref="CU16">
    <cfRule type="expression" dxfId="739" priority="2" stopIfTrue="1">
      <formula>$CX16=""</formula>
    </cfRule>
    <cfRule type="cellIs" dxfId="738" priority="3" stopIfTrue="1" operator="notEqual">
      <formula>$CX16</formula>
    </cfRule>
  </conditionalFormatting>
  <conditionalFormatting sqref="CX128">
    <cfRule type="cellIs" dxfId="737" priority="1" operator="notEqual">
      <formula>$CX128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77.0 / Gültig ab: 01.12.17 / Seite &amp;P (&amp;N)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33"/>
  <sheetViews>
    <sheetView topLeftCell="A70" zoomScaleNormal="100" zoomScaleSheetLayoutView="75" workbookViewId="0">
      <selection activeCell="A70" sqref="A70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1222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2017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358</v>
      </c>
      <c r="P5" s="15" t="s">
        <v>433</v>
      </c>
      <c r="Q5" s="15">
        <v>1</v>
      </c>
      <c r="R5" s="16"/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" si="1">$AD$3-V5</f>
        <v>35</v>
      </c>
      <c r="AA5" s="25" t="s">
        <v>656</v>
      </c>
      <c r="AB5" s="21" t="s">
        <v>89</v>
      </c>
      <c r="AC5" s="21"/>
      <c r="AE5" s="90" t="s">
        <v>399</v>
      </c>
      <c r="AF5" s="82"/>
      <c r="CP5" s="19" t="str">
        <f t="shared" ref="CP5" si="2">+S5</f>
        <v>Chiaverio Flavio</v>
      </c>
      <c r="CR5" s="19">
        <f t="shared" ref="CR5" si="3">+Z5</f>
        <v>35</v>
      </c>
      <c r="CS5" s="19" t="str">
        <f t="shared" ref="CS5" si="4">+AB5</f>
        <v>A</v>
      </c>
      <c r="CT5" s="154">
        <v>5558</v>
      </c>
      <c r="CU5" s="125">
        <v>753</v>
      </c>
      <c r="CV5" s="33">
        <f>VLOOKUP($CU5,Funktionsbezeichnungen,3,0)</f>
        <v>12</v>
      </c>
      <c r="CW5" s="83" t="str">
        <f>VLOOKUP($CU5,Funktionsbezeichnungen,2,0)</f>
        <v>Vorgesetzter  -  4 . Stufe</v>
      </c>
      <c r="CX5" s="125">
        <v>753</v>
      </c>
      <c r="CY5" s="33">
        <f t="shared" ref="CY5:CY9" si="5">VLOOKUP($CX5,Funktionsbezeichnungen,3,0)</f>
        <v>12</v>
      </c>
      <c r="CZ5" s="83" t="str">
        <f t="shared" ref="CZ5:CZ9" si="6">VLOOKUP($CX5,Funktionsbezeichnungen,2,0)</f>
        <v>Vorgesetzter  -  4 . Stufe</v>
      </c>
      <c r="DA5" s="125">
        <v>753</v>
      </c>
      <c r="DB5" s="33">
        <f t="shared" ref="DB5:DB9" si="7">VLOOKUP($DA5,Funktionsbezeichnungen,3,0)</f>
        <v>12</v>
      </c>
      <c r="DC5" s="83" t="str">
        <f t="shared" ref="DC5:DC9" si="8">VLOOKUP($DA5,Funktionsbezeichnungen,2,0)</f>
        <v>Vorgesetzter  -  4 . Stufe</v>
      </c>
      <c r="DD5" s="124">
        <v>753</v>
      </c>
      <c r="DE5" s="33">
        <f t="shared" ref="DE5:DE9" si="9">VLOOKUP($DD5,Funktionsbezeichnungen,3,0)</f>
        <v>12</v>
      </c>
      <c r="DF5" s="83" t="str">
        <f t="shared" ref="DF5:DF9" si="10">VLOOKUP($DD5,Funktionsbezeichnungen,2,0)</f>
        <v>Vorgesetzter  -  4 . Stufe</v>
      </c>
      <c r="DG5" s="20"/>
      <c r="DH5" s="124">
        <v>753</v>
      </c>
      <c r="DI5" s="33">
        <f t="shared" ref="DI5:DI9" si="11">VLOOKUP($DH5,Funktionsbezeichnungen,3,0)</f>
        <v>12</v>
      </c>
      <c r="DJ5" s="83" t="str">
        <f t="shared" ref="DJ5:DJ9" si="12">VLOOKUP($DH5,Funktionsbezeichnungen,2,0)</f>
        <v>Vorgesetzter  -  4 . Stufe</v>
      </c>
      <c r="DO5" s="19">
        <f t="shared" ref="DO5" si="13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ref="C6:C68" si="14">IF(Z6&gt;=10,1,0)</f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ref="Z6:Z67" si="15">$AD$3-V6</f>
        <v>34</v>
      </c>
      <c r="AA6" s="25" t="s">
        <v>657</v>
      </c>
      <c r="AB6" s="21" t="s">
        <v>89</v>
      </c>
      <c r="AC6" s="21"/>
      <c r="AE6" s="90" t="s">
        <v>399</v>
      </c>
      <c r="AF6" s="82"/>
      <c r="CP6" s="19" t="str">
        <f t="shared" ref="CP6:CP68" si="16">+S6</f>
        <v>Schädler Beat</v>
      </c>
      <c r="CR6" s="19">
        <f t="shared" ref="CR6:CR68" si="17">+Z6</f>
        <v>34</v>
      </c>
      <c r="CS6" s="19" t="str">
        <f t="shared" ref="CS6:CS68" si="18">+AB6</f>
        <v>A</v>
      </c>
      <c r="CT6" s="154">
        <v>4155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ref="DO6:DO68" si="19">+CT6</f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14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207" t="s">
        <v>1140</v>
      </c>
      <c r="P7" s="15" t="s">
        <v>435</v>
      </c>
      <c r="Q7" s="15">
        <v>3</v>
      </c>
      <c r="R7" s="16"/>
      <c r="S7" s="20" t="s">
        <v>94</v>
      </c>
      <c r="T7" s="21">
        <v>1962</v>
      </c>
      <c r="U7" s="28" t="s">
        <v>194</v>
      </c>
      <c r="V7" s="21">
        <v>1987</v>
      </c>
      <c r="W7" s="25" t="s">
        <v>314</v>
      </c>
      <c r="X7" s="21">
        <v>2000</v>
      </c>
      <c r="Y7" s="28" t="s">
        <v>333</v>
      </c>
      <c r="Z7" s="118">
        <f t="shared" si="15"/>
        <v>30</v>
      </c>
      <c r="AA7" s="25" t="s">
        <v>667</v>
      </c>
      <c r="AB7" s="21" t="s">
        <v>89</v>
      </c>
      <c r="AC7" s="21"/>
      <c r="AE7" s="90" t="s">
        <v>400</v>
      </c>
      <c r="AF7" s="82"/>
      <c r="CP7" s="19" t="str">
        <f t="shared" si="16"/>
        <v>Rentsch Lucas</v>
      </c>
      <c r="CR7" s="19">
        <f t="shared" si="17"/>
        <v>30</v>
      </c>
      <c r="CS7" s="19" t="str">
        <f t="shared" si="18"/>
        <v>A</v>
      </c>
      <c r="CT7" s="154">
        <v>5574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9"/>
        <v>5574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14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361</v>
      </c>
      <c r="P8" s="15" t="s">
        <v>436</v>
      </c>
      <c r="Q8" s="15">
        <v>4</v>
      </c>
      <c r="R8" s="16"/>
      <c r="S8" s="20" t="s">
        <v>101</v>
      </c>
      <c r="T8" s="21">
        <v>1961</v>
      </c>
      <c r="U8" s="28" t="s">
        <v>197</v>
      </c>
      <c r="V8" s="21">
        <v>1987</v>
      </c>
      <c r="W8" s="25"/>
      <c r="X8" s="21"/>
      <c r="Y8" s="28" t="s">
        <v>102</v>
      </c>
      <c r="Z8" s="118">
        <f t="shared" si="15"/>
        <v>30</v>
      </c>
      <c r="AA8" s="25" t="s">
        <v>658</v>
      </c>
      <c r="AB8" s="21" t="s">
        <v>1035</v>
      </c>
      <c r="AC8" s="21"/>
      <c r="AE8" s="90" t="s">
        <v>401</v>
      </c>
      <c r="AF8" s="82"/>
      <c r="CP8" s="19" t="str">
        <f t="shared" si="16"/>
        <v>Zenners Guy</v>
      </c>
      <c r="CR8" s="19">
        <f t="shared" si="17"/>
        <v>30</v>
      </c>
      <c r="CS8" s="19" t="str">
        <f t="shared" si="18"/>
        <v xml:space="preserve"> A</v>
      </c>
      <c r="CT8" s="154">
        <v>4182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9"/>
        <v>4182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0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360</v>
      </c>
      <c r="P9" s="15" t="s">
        <v>443</v>
      </c>
      <c r="Q9" s="15">
        <v>5</v>
      </c>
      <c r="R9" s="42"/>
      <c r="S9" s="20" t="s">
        <v>253</v>
      </c>
      <c r="T9" s="21">
        <v>1967</v>
      </c>
      <c r="U9" s="28" t="s">
        <v>194</v>
      </c>
      <c r="V9" s="21">
        <v>1992</v>
      </c>
      <c r="W9" s="25" t="s">
        <v>314</v>
      </c>
      <c r="X9" s="21">
        <v>1999</v>
      </c>
      <c r="Y9" s="28" t="s">
        <v>315</v>
      </c>
      <c r="Z9" s="21">
        <f t="shared" si="15"/>
        <v>25</v>
      </c>
      <c r="AA9" s="25" t="s">
        <v>1128</v>
      </c>
      <c r="AB9" s="21" t="s">
        <v>89</v>
      </c>
      <c r="AC9" s="21"/>
      <c r="AE9" s="90" t="s">
        <v>1100</v>
      </c>
      <c r="AF9" s="82"/>
      <c r="CP9" s="19" t="str">
        <f t="shared" si="16"/>
        <v>Suter Thomas</v>
      </c>
      <c r="CR9" s="19">
        <f t="shared" si="17"/>
        <v>25</v>
      </c>
      <c r="CS9" s="19" t="str">
        <f t="shared" si="18"/>
        <v>A</v>
      </c>
      <c r="CT9" s="154">
        <v>3201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774</v>
      </c>
      <c r="CY9" s="33">
        <f t="shared" si="5"/>
        <v>10</v>
      </c>
      <c r="CZ9" s="83" t="str">
        <f t="shared" si="6"/>
        <v>Senior Projektingenieur</v>
      </c>
      <c r="DA9" s="125">
        <v>774</v>
      </c>
      <c r="DB9" s="33">
        <f t="shared" si="7"/>
        <v>10</v>
      </c>
      <c r="DC9" s="83" t="str">
        <f t="shared" si="8"/>
        <v>Senior Projektingenieur</v>
      </c>
      <c r="DD9" s="125">
        <v>774</v>
      </c>
      <c r="DE9" s="33">
        <f t="shared" si="9"/>
        <v>10</v>
      </c>
      <c r="DF9" s="83" t="str">
        <f t="shared" si="10"/>
        <v>Senior Projektingenieur</v>
      </c>
      <c r="DG9" s="20"/>
      <c r="DH9" s="33">
        <v>773</v>
      </c>
      <c r="DI9" s="33">
        <f t="shared" si="11"/>
        <v>9</v>
      </c>
      <c r="DJ9" s="83" t="str">
        <f t="shared" si="12"/>
        <v>Projektingenieur 3</v>
      </c>
      <c r="DO9" s="19">
        <f t="shared" si="19"/>
        <v>3201</v>
      </c>
      <c r="DP9" s="153">
        <v>1</v>
      </c>
      <c r="DQ9" s="19">
        <v>2</v>
      </c>
      <c r="DR9" s="19" t="s">
        <v>951</v>
      </c>
    </row>
    <row r="10" spans="1:142" s="19" customFormat="1" ht="15.75" x14ac:dyDescent="0.2">
      <c r="A10" s="53">
        <v>1</v>
      </c>
      <c r="B10" s="53"/>
      <c r="C10" s="53">
        <f t="shared" si="14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5"/>
        <v>48</v>
      </c>
      <c r="AA10" s="25" t="s">
        <v>659</v>
      </c>
      <c r="AB10" s="21" t="s">
        <v>1037</v>
      </c>
      <c r="AC10" s="21"/>
      <c r="AE10" s="193" t="s">
        <v>1078</v>
      </c>
      <c r="AF10" s="82"/>
      <c r="CP10" s="19" t="str">
        <f t="shared" si="16"/>
        <v>Kalak Josef</v>
      </c>
      <c r="CR10" s="19">
        <f t="shared" si="17"/>
        <v>48</v>
      </c>
      <c r="CS10" s="19" t="str">
        <f t="shared" si="18"/>
        <v>B/A 1)</v>
      </c>
      <c r="CT10" s="154">
        <v>3136</v>
      </c>
      <c r="CU10" s="125" t="s">
        <v>711</v>
      </c>
      <c r="CV10" s="33"/>
      <c r="CW10" s="83"/>
      <c r="CX10" s="125" t="s">
        <v>711</v>
      </c>
      <c r="CY10" s="33"/>
      <c r="CZ10" s="83"/>
      <c r="DA10" s="125" t="s">
        <v>711</v>
      </c>
      <c r="DB10" s="33"/>
      <c r="DC10" s="83"/>
      <c r="DD10" s="125" t="s">
        <v>711</v>
      </c>
      <c r="DE10" s="33"/>
      <c r="DF10" s="83"/>
      <c r="DG10" s="20"/>
      <c r="DH10" s="125" t="s">
        <v>711</v>
      </c>
      <c r="DI10" s="125" t="s">
        <v>711</v>
      </c>
      <c r="DJ10" s="83"/>
      <c r="DO10" s="19">
        <f t="shared" si="19"/>
        <v>3136</v>
      </c>
      <c r="DP10" s="153">
        <v>1</v>
      </c>
      <c r="DQ10" s="19">
        <v>2</v>
      </c>
      <c r="DR10" s="185" t="s">
        <v>951</v>
      </c>
    </row>
    <row r="11" spans="1:142" s="19" customFormat="1" x14ac:dyDescent="0.2">
      <c r="A11" s="53">
        <v>0</v>
      </c>
      <c r="B11" s="53"/>
      <c r="C11" s="53">
        <f t="shared" si="14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06">
        <f t="shared" si="15"/>
        <v>43</v>
      </c>
      <c r="AA11" s="25" t="s">
        <v>97</v>
      </c>
      <c r="AB11" s="21" t="s">
        <v>95</v>
      </c>
      <c r="AC11" s="21"/>
      <c r="AE11" s="193" t="s">
        <v>1078</v>
      </c>
      <c r="AF11" s="82"/>
      <c r="CP11" s="19" t="str">
        <f t="shared" si="16"/>
        <v>Hausammann Erich</v>
      </c>
      <c r="CR11" s="19">
        <f t="shared" si="17"/>
        <v>43</v>
      </c>
      <c r="CS11" s="19" t="str">
        <f t="shared" si="18"/>
        <v>B</v>
      </c>
      <c r="CT11" s="154">
        <v>3148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>
        <v>774</v>
      </c>
      <c r="DE11" s="33">
        <f t="shared" ref="DE11:DE26" si="20">VLOOKUP($DD11,Funktionsbezeichnungen,3,0)</f>
        <v>10</v>
      </c>
      <c r="DF11" s="83" t="str">
        <f t="shared" ref="DF11:DF26" si="21">VLOOKUP($DD11,Funktionsbezeichnungen,2,0)</f>
        <v>Senior Projektingenieur</v>
      </c>
      <c r="DG11" s="20"/>
      <c r="DH11" s="125">
        <v>773</v>
      </c>
      <c r="DI11" s="33">
        <f t="shared" ref="DI11:DI26" si="22">VLOOKUP($DH11,Funktionsbezeichnungen,3,0)</f>
        <v>9</v>
      </c>
      <c r="DJ11" s="83" t="str">
        <f t="shared" ref="DJ11:DJ26" si="23">VLOOKUP($DH11,Funktionsbezeichnungen,2,0)</f>
        <v>Projektingenieur 3</v>
      </c>
      <c r="DO11" s="19">
        <f t="shared" si="19"/>
        <v>3148</v>
      </c>
      <c r="DP11" s="153">
        <v>2</v>
      </c>
      <c r="DQ11" s="19">
        <v>3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>IF(Z12&gt;=10,1,0)</f>
        <v>1</v>
      </c>
      <c r="D12" s="55">
        <v>1</v>
      </c>
      <c r="E12" s="55"/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574</v>
      </c>
      <c r="Q12" s="15">
        <v>8</v>
      </c>
      <c r="R12" s="16"/>
      <c r="S12" s="20" t="s">
        <v>571</v>
      </c>
      <c r="T12" s="21">
        <v>1953</v>
      </c>
      <c r="U12" s="28" t="s">
        <v>572</v>
      </c>
      <c r="V12" s="21">
        <v>1978</v>
      </c>
      <c r="W12" s="25"/>
      <c r="X12" s="21"/>
      <c r="Y12" s="28" t="s">
        <v>573</v>
      </c>
      <c r="Z12" s="21">
        <f t="shared" si="15"/>
        <v>39</v>
      </c>
      <c r="AA12" s="25" t="s">
        <v>97</v>
      </c>
      <c r="AB12" s="21" t="s">
        <v>95</v>
      </c>
      <c r="AC12" s="21"/>
      <c r="AE12" s="90" t="s">
        <v>373</v>
      </c>
      <c r="AF12" s="82"/>
      <c r="CP12" s="19" t="str">
        <f t="shared" si="16"/>
        <v>Bosshard Heinz</v>
      </c>
      <c r="CR12" s="19">
        <f t="shared" si="17"/>
        <v>39</v>
      </c>
      <c r="CS12" s="19" t="str">
        <f t="shared" si="18"/>
        <v>B</v>
      </c>
      <c r="CT12" s="154">
        <v>3205</v>
      </c>
      <c r="CU12" s="125">
        <v>773</v>
      </c>
      <c r="CV12" s="33">
        <f t="shared" ref="CV12:CV26" si="24">VLOOKUP($CU12,Funktionsbezeichnungen,3,0)</f>
        <v>9</v>
      </c>
      <c r="CW12" s="83" t="str">
        <f t="shared" ref="CW12:CW26" si="25">VLOOKUP($CU12,Funktionsbezeichnungen,2,0)</f>
        <v>Projektingenieur 3</v>
      </c>
      <c r="CX12" s="125">
        <v>773</v>
      </c>
      <c r="CY12" s="33">
        <f>VLOOKUP($CX12,Funktionsbezeichnungen,3,0)</f>
        <v>9</v>
      </c>
      <c r="CZ12" s="83" t="str">
        <f>VLOOKUP($CX12,Funktionsbezeichnungen,2,0)</f>
        <v>Projektingenieur 3</v>
      </c>
      <c r="DA12" s="125">
        <v>773</v>
      </c>
      <c r="DB12" s="33">
        <f t="shared" ref="DB12:DB26" si="26">VLOOKUP($DA12,Funktionsbezeichnungen,3,0)</f>
        <v>9</v>
      </c>
      <c r="DC12" s="83" t="str">
        <f t="shared" ref="DC12:DC26" si="27">VLOOKUP($DA12,Funktionsbezeichnungen,2,0)</f>
        <v>Projektingenieur 3</v>
      </c>
      <c r="DD12" s="125">
        <v>773</v>
      </c>
      <c r="DE12" s="33">
        <f t="shared" si="20"/>
        <v>9</v>
      </c>
      <c r="DF12" s="83" t="str">
        <f t="shared" si="21"/>
        <v>Projektingenieur 3</v>
      </c>
      <c r="DG12" s="20"/>
      <c r="DH12" s="33">
        <v>772</v>
      </c>
      <c r="DI12" s="33">
        <f t="shared" si="22"/>
        <v>8</v>
      </c>
      <c r="DJ12" s="83" t="str">
        <f t="shared" si="23"/>
        <v>Projektingenieur 2</v>
      </c>
      <c r="DO12" s="19">
        <f t="shared" si="19"/>
        <v>3205</v>
      </c>
      <c r="DP12" s="153">
        <v>1</v>
      </c>
      <c r="DQ12" s="19">
        <v>2</v>
      </c>
      <c r="DR12" s="19" t="s">
        <v>951</v>
      </c>
    </row>
    <row r="13" spans="1:142" s="19" customFormat="1" ht="27" x14ac:dyDescent="0.2">
      <c r="A13" s="53">
        <v>0</v>
      </c>
      <c r="B13" s="53"/>
      <c r="C13" s="53">
        <f>IF(Z13&gt;=10,1,0)</f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441</v>
      </c>
      <c r="Q13" s="15">
        <v>9</v>
      </c>
      <c r="R13" s="16"/>
      <c r="S13" s="20" t="s">
        <v>113</v>
      </c>
      <c r="T13" s="21">
        <v>1958</v>
      </c>
      <c r="U13" s="28" t="s">
        <v>195</v>
      </c>
      <c r="V13" s="21">
        <v>1981</v>
      </c>
      <c r="W13" s="25"/>
      <c r="X13" s="21"/>
      <c r="Y13" s="28" t="s">
        <v>222</v>
      </c>
      <c r="Z13" s="21">
        <f t="shared" si="15"/>
        <v>36</v>
      </c>
      <c r="AA13" s="25" t="s">
        <v>1129</v>
      </c>
      <c r="AB13" s="21" t="s">
        <v>95</v>
      </c>
      <c r="AC13" s="21"/>
      <c r="AE13" s="90" t="s">
        <v>402</v>
      </c>
      <c r="AF13" s="82"/>
      <c r="CP13" s="19" t="str">
        <f t="shared" si="16"/>
        <v>Schär Robert</v>
      </c>
      <c r="CR13" s="19">
        <f t="shared" si="17"/>
        <v>36</v>
      </c>
      <c r="CS13" s="19" t="str">
        <f t="shared" si="18"/>
        <v>B</v>
      </c>
      <c r="CT13" s="154">
        <v>5557</v>
      </c>
      <c r="CU13" s="125">
        <v>773</v>
      </c>
      <c r="CV13" s="33">
        <f t="shared" si="24"/>
        <v>9</v>
      </c>
      <c r="CW13" s="83" t="str">
        <f t="shared" si="25"/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si="26"/>
        <v>9</v>
      </c>
      <c r="DC13" s="83" t="str">
        <f t="shared" si="27"/>
        <v>Projektingenieur 3</v>
      </c>
      <c r="DD13" s="125">
        <v>773</v>
      </c>
      <c r="DE13" s="33">
        <f t="shared" si="20"/>
        <v>9</v>
      </c>
      <c r="DF13" s="83" t="str">
        <f t="shared" si="21"/>
        <v>Projektingenieur 3</v>
      </c>
      <c r="DG13" s="20"/>
      <c r="DH13" s="33">
        <v>773</v>
      </c>
      <c r="DI13" s="33">
        <f t="shared" si="22"/>
        <v>9</v>
      </c>
      <c r="DJ13" s="83" t="str">
        <f t="shared" si="23"/>
        <v>Projektingenieur 3</v>
      </c>
      <c r="DO13" s="19">
        <f t="shared" si="19"/>
        <v>5557</v>
      </c>
      <c r="DP13" s="153">
        <v>2</v>
      </c>
      <c r="DQ13" s="19">
        <v>3</v>
      </c>
      <c r="DR13" s="19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359</v>
      </c>
      <c r="P14" s="15" t="s">
        <v>449</v>
      </c>
      <c r="Q14" s="15">
        <v>10</v>
      </c>
      <c r="R14" s="16"/>
      <c r="S14" s="20" t="s">
        <v>114</v>
      </c>
      <c r="T14" s="21">
        <v>1957</v>
      </c>
      <c r="U14" s="28" t="s">
        <v>195</v>
      </c>
      <c r="V14" s="21">
        <v>1984</v>
      </c>
      <c r="W14" s="25"/>
      <c r="X14" s="21"/>
      <c r="Y14" s="28" t="s">
        <v>90</v>
      </c>
      <c r="Z14" s="21">
        <f t="shared" si="15"/>
        <v>33</v>
      </c>
      <c r="AA14" s="25" t="s">
        <v>663</v>
      </c>
      <c r="AB14" s="21" t="s">
        <v>95</v>
      </c>
      <c r="AC14" s="21"/>
      <c r="AE14" s="90" t="s">
        <v>1212</v>
      </c>
      <c r="AF14" s="82"/>
      <c r="CP14" s="19" t="str">
        <f t="shared" si="16"/>
        <v xml:space="preserve">Spieler Daniel </v>
      </c>
      <c r="CR14" s="19">
        <f t="shared" si="17"/>
        <v>33</v>
      </c>
      <c r="CS14" s="19" t="str">
        <f t="shared" si="18"/>
        <v>B</v>
      </c>
      <c r="CT14" s="154">
        <v>4209</v>
      </c>
      <c r="CU14" s="125">
        <v>773</v>
      </c>
      <c r="CV14" s="33">
        <f t="shared" si="24"/>
        <v>9</v>
      </c>
      <c r="CW14" s="83" t="str">
        <f t="shared" si="25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6"/>
        <v>9</v>
      </c>
      <c r="DC14" s="83" t="str">
        <f t="shared" si="27"/>
        <v>Projektingenieur 3</v>
      </c>
      <c r="DD14" s="125">
        <v>773</v>
      </c>
      <c r="DE14" s="33">
        <f t="shared" si="20"/>
        <v>9</v>
      </c>
      <c r="DF14" s="83" t="str">
        <f t="shared" si="21"/>
        <v>Projektingenieur 3</v>
      </c>
      <c r="DG14" s="20"/>
      <c r="DH14" s="33">
        <v>773</v>
      </c>
      <c r="DI14" s="33">
        <f t="shared" si="22"/>
        <v>9</v>
      </c>
      <c r="DJ14" s="83" t="str">
        <f t="shared" si="23"/>
        <v>Projektingenieur 3</v>
      </c>
      <c r="DO14" s="19">
        <f t="shared" si="19"/>
        <v>4209</v>
      </c>
      <c r="DP14" s="153">
        <v>2</v>
      </c>
      <c r="DQ14" s="19">
        <v>3</v>
      </c>
      <c r="DR14" s="19" t="s">
        <v>951</v>
      </c>
    </row>
    <row r="15" spans="1:142" s="19" customFormat="1" ht="27" x14ac:dyDescent="0.2">
      <c r="A15" s="53">
        <v>0</v>
      </c>
      <c r="B15" s="53"/>
      <c r="C15" s="53">
        <f t="shared" si="14"/>
        <v>1</v>
      </c>
      <c r="D15" s="55">
        <v>1</v>
      </c>
      <c r="E15" s="55"/>
      <c r="F15" s="56"/>
      <c r="G15" s="54"/>
      <c r="H15" s="54"/>
      <c r="I15" s="56"/>
      <c r="J15" s="54"/>
      <c r="K15" s="56"/>
      <c r="L15" s="56"/>
      <c r="M15" s="56"/>
      <c r="N15" s="58"/>
      <c r="O15" s="52" t="s">
        <v>361</v>
      </c>
      <c r="P15" s="15" t="s">
        <v>439</v>
      </c>
      <c r="Q15" s="15">
        <v>11</v>
      </c>
      <c r="R15" s="16"/>
      <c r="S15" s="20" t="s">
        <v>115</v>
      </c>
      <c r="T15" s="21">
        <v>1959</v>
      </c>
      <c r="U15" s="28" t="s">
        <v>100</v>
      </c>
      <c r="V15" s="21">
        <v>1985</v>
      </c>
      <c r="W15" s="25"/>
      <c r="X15" s="21"/>
      <c r="Y15" s="28" t="s">
        <v>335</v>
      </c>
      <c r="Z15" s="118">
        <f t="shared" si="15"/>
        <v>32</v>
      </c>
      <c r="AA15" s="25" t="s">
        <v>946</v>
      </c>
      <c r="AB15" s="21" t="s">
        <v>95</v>
      </c>
      <c r="AC15" s="21"/>
      <c r="AE15" s="90" t="s">
        <v>373</v>
      </c>
      <c r="AF15" s="82"/>
      <c r="CP15" s="19" t="str">
        <f t="shared" si="16"/>
        <v>Gysin Daniel</v>
      </c>
      <c r="CR15" s="19">
        <f t="shared" si="17"/>
        <v>32</v>
      </c>
      <c r="CS15" s="19" t="str">
        <f t="shared" si="18"/>
        <v>B</v>
      </c>
      <c r="CT15" s="154">
        <v>5625</v>
      </c>
      <c r="CU15" s="125">
        <v>784</v>
      </c>
      <c r="CV15" s="33">
        <f t="shared" si="24"/>
        <v>10</v>
      </c>
      <c r="CW15" s="83" t="str">
        <f t="shared" si="25"/>
        <v>Senior Projektingenieur</v>
      </c>
      <c r="CX15" s="125">
        <v>784</v>
      </c>
      <c r="CY15" s="33">
        <f t="shared" ref="CY15:CY22" si="28">VLOOKUP($CX15,Funktionsbezeichnungen,3,0)</f>
        <v>10</v>
      </c>
      <c r="CZ15" s="83" t="str">
        <f t="shared" ref="CZ15:CZ22" si="29">VLOOKUP($CX15,Funktionsbezeichnungen,2,0)</f>
        <v>Senior Projektingenieur</v>
      </c>
      <c r="DA15" s="125">
        <v>784</v>
      </c>
      <c r="DB15" s="33">
        <f t="shared" si="26"/>
        <v>10</v>
      </c>
      <c r="DC15" s="83" t="str">
        <f t="shared" si="27"/>
        <v>Senior Projektingenieur</v>
      </c>
      <c r="DD15" s="125">
        <v>784</v>
      </c>
      <c r="DE15" s="33">
        <f t="shared" si="20"/>
        <v>10</v>
      </c>
      <c r="DF15" s="83" t="str">
        <f t="shared" si="21"/>
        <v>Senior Projektingenieur</v>
      </c>
      <c r="DG15" s="20"/>
      <c r="DH15" s="33">
        <v>783</v>
      </c>
      <c r="DI15" s="33">
        <f t="shared" si="22"/>
        <v>9</v>
      </c>
      <c r="DJ15" s="83" t="str">
        <f t="shared" si="23"/>
        <v>Projektingenieur 3</v>
      </c>
      <c r="DO15" s="19">
        <f t="shared" si="19"/>
        <v>5625</v>
      </c>
      <c r="DP15" s="153">
        <v>1</v>
      </c>
      <c r="DQ15" s="19">
        <v>2</v>
      </c>
      <c r="DR15" s="19" t="s">
        <v>952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1193</v>
      </c>
      <c r="Q16" s="15">
        <v>12</v>
      </c>
      <c r="R16" s="16"/>
      <c r="S16" s="20" t="s">
        <v>1194</v>
      </c>
      <c r="T16" s="21">
        <v>1962</v>
      </c>
      <c r="U16" s="28" t="s">
        <v>195</v>
      </c>
      <c r="V16" s="21">
        <v>1986</v>
      </c>
      <c r="W16" s="25"/>
      <c r="X16" s="21"/>
      <c r="Y16" s="28" t="s">
        <v>1196</v>
      </c>
      <c r="Z16" s="21">
        <f>$AD$3-V16</f>
        <v>31</v>
      </c>
      <c r="AA16" s="25" t="s">
        <v>1195</v>
      </c>
      <c r="AB16" s="21" t="s">
        <v>95</v>
      </c>
      <c r="AC16" s="21"/>
      <c r="AE16" s="90" t="s">
        <v>373</v>
      </c>
      <c r="AF16" s="82"/>
      <c r="CP16" s="19" t="str">
        <f t="shared" si="16"/>
        <v>Jann Roger</v>
      </c>
      <c r="CR16" s="19">
        <f t="shared" si="17"/>
        <v>31</v>
      </c>
      <c r="CS16" s="19" t="str">
        <f t="shared" si="18"/>
        <v>B</v>
      </c>
      <c r="CT16" s="154">
        <v>3214</v>
      </c>
      <c r="CU16" s="125">
        <v>774</v>
      </c>
      <c r="CV16" s="33">
        <f t="shared" si="24"/>
        <v>10</v>
      </c>
      <c r="CW16" s="83" t="str">
        <f t="shared" si="25"/>
        <v>Senior Projektingenieur</v>
      </c>
      <c r="CX16" s="125"/>
      <c r="CY16" s="33"/>
      <c r="CZ16" s="83"/>
      <c r="DA16" s="125"/>
      <c r="DB16" s="33"/>
      <c r="DC16" s="83"/>
      <c r="DD16" s="125"/>
      <c r="DE16" s="33"/>
      <c r="DF16" s="83"/>
      <c r="DG16" s="20"/>
      <c r="DH16" s="33"/>
      <c r="DI16" s="33"/>
      <c r="DJ16" s="83"/>
      <c r="DO16" s="19">
        <f t="shared" si="19"/>
        <v>3214</v>
      </c>
      <c r="DP16" s="153">
        <v>2</v>
      </c>
      <c r="DQ16" s="19">
        <v>3</v>
      </c>
      <c r="DR16" s="19" t="s">
        <v>951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 t="shared" si="15"/>
        <v>30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 t="shared" si="16"/>
        <v>Wecke Jürgen</v>
      </c>
      <c r="CR17" s="19">
        <f t="shared" si="17"/>
        <v>30</v>
      </c>
      <c r="CS17" s="19" t="str">
        <f t="shared" si="18"/>
        <v>B</v>
      </c>
      <c r="CT17" s="154">
        <v>4187</v>
      </c>
      <c r="CU17" s="125">
        <v>774</v>
      </c>
      <c r="CV17" s="33">
        <f t="shared" si="24"/>
        <v>10</v>
      </c>
      <c r="CW17" s="83" t="str">
        <f t="shared" si="25"/>
        <v>Senior Projektingenieur</v>
      </c>
      <c r="CX17" s="125">
        <v>774</v>
      </c>
      <c r="CY17" s="33">
        <f>VLOOKUP($CX17,Funktionsbezeichnungen,3,0)</f>
        <v>10</v>
      </c>
      <c r="CZ17" s="83" t="str">
        <f>VLOOKUP($CX17,Funktionsbezeichnungen,2,0)</f>
        <v>Senior Projektingenieur</v>
      </c>
      <c r="DA17" s="125">
        <v>774</v>
      </c>
      <c r="DB17" s="33">
        <f t="shared" si="26"/>
        <v>10</v>
      </c>
      <c r="DC17" s="83" t="str">
        <f t="shared" si="27"/>
        <v>Senior Projektingenieur</v>
      </c>
      <c r="DD17" s="125">
        <v>773</v>
      </c>
      <c r="DE17" s="33">
        <f t="shared" si="20"/>
        <v>9</v>
      </c>
      <c r="DF17" s="83" t="str">
        <f t="shared" si="21"/>
        <v>Projektingenieur 3</v>
      </c>
      <c r="DG17" s="20"/>
      <c r="DH17" s="33">
        <v>773</v>
      </c>
      <c r="DI17" s="33">
        <f t="shared" si="22"/>
        <v>9</v>
      </c>
      <c r="DJ17" s="83" t="str">
        <f t="shared" si="23"/>
        <v>Projektingenieur 3</v>
      </c>
      <c r="DO17" s="19">
        <f t="shared" si="19"/>
        <v>4187</v>
      </c>
      <c r="DP17" s="153">
        <v>2</v>
      </c>
      <c r="DQ17" s="19">
        <v>3</v>
      </c>
      <c r="DR17" s="19" t="s">
        <v>951</v>
      </c>
    </row>
    <row r="18" spans="1:122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 t="shared" si="15"/>
        <v>30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 t="shared" si="16"/>
        <v>Bäumle Michael</v>
      </c>
      <c r="CR18" s="19">
        <f t="shared" si="17"/>
        <v>30</v>
      </c>
      <c r="CS18" s="19" t="str">
        <f t="shared" si="18"/>
        <v>B</v>
      </c>
      <c r="CT18" s="154">
        <v>4179</v>
      </c>
      <c r="CU18" s="125">
        <v>773</v>
      </c>
      <c r="CV18" s="33">
        <f t="shared" si="24"/>
        <v>9</v>
      </c>
      <c r="CW18" s="83" t="str">
        <f t="shared" si="25"/>
        <v>Projektingenieur 3</v>
      </c>
      <c r="CX18" s="125">
        <v>773</v>
      </c>
      <c r="CY18" s="33">
        <f>VLOOKUP($CX18,Funktionsbezeichnungen,3,0)</f>
        <v>9</v>
      </c>
      <c r="CZ18" s="83" t="str">
        <f>VLOOKUP($CX18,Funktionsbezeichnungen,2,0)</f>
        <v>Projektingenieur 3</v>
      </c>
      <c r="DA18" s="125">
        <v>773</v>
      </c>
      <c r="DB18" s="33">
        <f t="shared" si="26"/>
        <v>9</v>
      </c>
      <c r="DC18" s="83" t="str">
        <f t="shared" si="27"/>
        <v>Projektingenieur 3</v>
      </c>
      <c r="DD18" s="125">
        <v>773</v>
      </c>
      <c r="DE18" s="33">
        <f t="shared" si="20"/>
        <v>9</v>
      </c>
      <c r="DF18" s="83" t="str">
        <f t="shared" si="21"/>
        <v>Projektingenieur 3</v>
      </c>
      <c r="DG18" s="20"/>
      <c r="DH18" s="33">
        <v>772</v>
      </c>
      <c r="DI18" s="33">
        <f t="shared" si="22"/>
        <v>8</v>
      </c>
      <c r="DJ18" s="83" t="str">
        <f t="shared" si="23"/>
        <v>Projektingenieur 2</v>
      </c>
      <c r="DO18" s="19">
        <f t="shared" si="19"/>
        <v>4179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1</v>
      </c>
      <c r="B19" s="53"/>
      <c r="C19" s="53">
        <f t="shared" si="14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5"/>
        <v>29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16"/>
        <v>Riecke Heino</v>
      </c>
      <c r="CR19" s="19">
        <f t="shared" si="17"/>
        <v>29</v>
      </c>
      <c r="CS19" s="19" t="str">
        <f t="shared" si="18"/>
        <v>B</v>
      </c>
      <c r="CT19" s="154">
        <v>4168</v>
      </c>
      <c r="CU19" s="125">
        <v>774</v>
      </c>
      <c r="CV19" s="33">
        <f t="shared" si="24"/>
        <v>10</v>
      </c>
      <c r="CW19" s="83" t="str">
        <f t="shared" si="25"/>
        <v>Senior Projektingenieur</v>
      </c>
      <c r="CX19" s="125">
        <v>774</v>
      </c>
      <c r="CY19" s="33">
        <f t="shared" si="28"/>
        <v>10</v>
      </c>
      <c r="CZ19" s="83" t="str">
        <f t="shared" si="29"/>
        <v>Senior Projektingenieur</v>
      </c>
      <c r="DA19" s="125">
        <v>774</v>
      </c>
      <c r="DB19" s="33">
        <f t="shared" si="26"/>
        <v>10</v>
      </c>
      <c r="DC19" s="83" t="str">
        <f t="shared" si="27"/>
        <v>Senior Projektingenieur</v>
      </c>
      <c r="DD19" s="125">
        <v>774</v>
      </c>
      <c r="DE19" s="33">
        <f t="shared" si="20"/>
        <v>10</v>
      </c>
      <c r="DF19" s="83" t="str">
        <f t="shared" si="21"/>
        <v>Senior Projektingenieur</v>
      </c>
      <c r="DG19" s="20"/>
      <c r="DH19" s="33">
        <v>773</v>
      </c>
      <c r="DI19" s="33">
        <f t="shared" si="22"/>
        <v>9</v>
      </c>
      <c r="DJ19" s="83" t="str">
        <f t="shared" si="23"/>
        <v>Projektingenieur 3</v>
      </c>
      <c r="DO19" s="19">
        <f t="shared" si="19"/>
        <v>4168</v>
      </c>
      <c r="DP19" s="153">
        <v>1</v>
      </c>
      <c r="DQ19" s="19">
        <v>2</v>
      </c>
      <c r="DR19" s="19" t="s">
        <v>951</v>
      </c>
    </row>
    <row r="20" spans="1:122" s="19" customFormat="1" x14ac:dyDescent="0.2">
      <c r="A20" s="53">
        <v>0</v>
      </c>
      <c r="B20" s="53">
        <v>1</v>
      </c>
      <c r="C20" s="53">
        <f t="shared" si="14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5"/>
        <v>29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16"/>
        <v>Thomas Anette</v>
      </c>
      <c r="CR20" s="19">
        <f t="shared" si="17"/>
        <v>29</v>
      </c>
      <c r="CS20" s="19" t="str">
        <f t="shared" si="18"/>
        <v>B</v>
      </c>
      <c r="CT20" s="154">
        <v>4176</v>
      </c>
      <c r="CU20" s="125">
        <v>774</v>
      </c>
      <c r="CV20" s="33">
        <f t="shared" si="24"/>
        <v>10</v>
      </c>
      <c r="CW20" s="83" t="str">
        <f t="shared" si="25"/>
        <v>Senior Projektingenieur</v>
      </c>
      <c r="CX20" s="125">
        <v>774</v>
      </c>
      <c r="CY20" s="33">
        <f t="shared" si="28"/>
        <v>10</v>
      </c>
      <c r="CZ20" s="83" t="str">
        <f t="shared" si="29"/>
        <v>Senior Projektingenieur</v>
      </c>
      <c r="DA20" s="125">
        <v>774</v>
      </c>
      <c r="DB20" s="33">
        <f t="shared" si="26"/>
        <v>10</v>
      </c>
      <c r="DC20" s="83" t="str">
        <f t="shared" si="27"/>
        <v>Senior Projektingenieur</v>
      </c>
      <c r="DD20" s="125">
        <v>773</v>
      </c>
      <c r="DE20" s="33">
        <f t="shared" si="20"/>
        <v>9</v>
      </c>
      <c r="DF20" s="83" t="str">
        <f t="shared" si="21"/>
        <v>Projektingenieur 3</v>
      </c>
      <c r="DG20" s="20"/>
      <c r="DH20" s="33">
        <v>773</v>
      </c>
      <c r="DI20" s="33">
        <f t="shared" si="22"/>
        <v>9</v>
      </c>
      <c r="DJ20" s="83" t="str">
        <f t="shared" si="23"/>
        <v>Projektingenieur 3</v>
      </c>
      <c r="DO20" s="19">
        <f t="shared" si="19"/>
        <v>4176</v>
      </c>
      <c r="DP20" s="153">
        <v>1</v>
      </c>
      <c r="DQ20" s="19">
        <v>2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5"/>
        <v>21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 t="shared" si="16"/>
        <v>Müller Thomas</v>
      </c>
      <c r="CR21" s="19">
        <f t="shared" si="17"/>
        <v>21</v>
      </c>
      <c r="CS21" s="19" t="str">
        <f t="shared" si="18"/>
        <v>B</v>
      </c>
      <c r="CT21" s="154">
        <v>4276</v>
      </c>
      <c r="CU21" s="125">
        <v>774</v>
      </c>
      <c r="CV21" s="33">
        <f t="shared" si="24"/>
        <v>10</v>
      </c>
      <c r="CW21" s="83" t="str">
        <f t="shared" si="25"/>
        <v>Senior Projektingenieur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6"/>
        <v>9</v>
      </c>
      <c r="DC21" s="83" t="str">
        <f t="shared" si="27"/>
        <v>Projektingenieur 3</v>
      </c>
      <c r="DD21" s="125">
        <v>773</v>
      </c>
      <c r="DE21" s="33">
        <f t="shared" si="20"/>
        <v>9</v>
      </c>
      <c r="DF21" s="83" t="str">
        <f t="shared" si="21"/>
        <v>Projektingenieur 3</v>
      </c>
      <c r="DG21" s="20"/>
      <c r="DH21" s="33">
        <v>772</v>
      </c>
      <c r="DI21" s="33">
        <f t="shared" si="22"/>
        <v>8</v>
      </c>
      <c r="DJ21" s="83" t="str">
        <f t="shared" si="23"/>
        <v>Projektingenieur 2</v>
      </c>
      <c r="DO21" s="19">
        <f t="shared" si="19"/>
        <v>4276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14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5"/>
        <v>20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16"/>
        <v>Brunkhorst Marc</v>
      </c>
      <c r="CR22" s="19">
        <f t="shared" si="17"/>
        <v>20</v>
      </c>
      <c r="CS22" s="19" t="str">
        <f t="shared" si="18"/>
        <v>B</v>
      </c>
      <c r="CT22" s="154">
        <v>7679</v>
      </c>
      <c r="CU22" s="125">
        <v>774</v>
      </c>
      <c r="CV22" s="33">
        <f t="shared" si="24"/>
        <v>10</v>
      </c>
      <c r="CW22" s="83" t="str">
        <f t="shared" si="25"/>
        <v>Senior Projektingenieur</v>
      </c>
      <c r="CX22" s="125">
        <v>774</v>
      </c>
      <c r="CY22" s="33">
        <f t="shared" si="28"/>
        <v>10</v>
      </c>
      <c r="CZ22" s="83" t="str">
        <f t="shared" si="29"/>
        <v>Senior Projektingenieur</v>
      </c>
      <c r="DA22" s="125">
        <v>773</v>
      </c>
      <c r="DB22" s="33">
        <f t="shared" si="26"/>
        <v>9</v>
      </c>
      <c r="DC22" s="83" t="str">
        <f t="shared" si="27"/>
        <v>Projektingenieur 3</v>
      </c>
      <c r="DD22" s="125">
        <v>773</v>
      </c>
      <c r="DE22" s="33">
        <f t="shared" si="20"/>
        <v>9</v>
      </c>
      <c r="DF22" s="83" t="str">
        <f t="shared" si="21"/>
        <v>Projektingenieur 3</v>
      </c>
      <c r="DG22" s="20"/>
      <c r="DH22" s="33">
        <v>772</v>
      </c>
      <c r="DI22" s="33">
        <f t="shared" si="22"/>
        <v>8</v>
      </c>
      <c r="DJ22" s="83" t="str">
        <f t="shared" si="23"/>
        <v>Projektingenieur 2</v>
      </c>
      <c r="DO22" s="19">
        <f t="shared" si="19"/>
        <v>7679</v>
      </c>
      <c r="DP22" s="153">
        <v>1</v>
      </c>
      <c r="DQ22" s="19">
        <v>2</v>
      </c>
      <c r="DR22" s="19" t="s">
        <v>951</v>
      </c>
    </row>
    <row r="23" spans="1:122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5"/>
        <v>20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 t="shared" si="16"/>
        <v>Rauchfleisch Alexander</v>
      </c>
      <c r="CR23" s="19">
        <f t="shared" si="17"/>
        <v>20</v>
      </c>
      <c r="CS23" s="19" t="str">
        <f t="shared" si="18"/>
        <v>B</v>
      </c>
      <c r="CT23" s="154">
        <v>4254</v>
      </c>
      <c r="CU23" s="125">
        <v>774</v>
      </c>
      <c r="CV23" s="33">
        <f t="shared" si="24"/>
        <v>10</v>
      </c>
      <c r="CW23" s="83" t="str">
        <f t="shared" si="25"/>
        <v>Senior Projektingenieur</v>
      </c>
      <c r="CX23" s="125">
        <v>773</v>
      </c>
      <c r="CY23" s="33">
        <f>VLOOKUP($CX23,Funktionsbezeichnungen,3,0)</f>
        <v>9</v>
      </c>
      <c r="CZ23" s="83" t="str">
        <f>VLOOKUP($CX23,Funktionsbezeichnungen,2,0)</f>
        <v>Projektingenieur 3</v>
      </c>
      <c r="DA23" s="125">
        <v>773</v>
      </c>
      <c r="DB23" s="33">
        <f t="shared" si="26"/>
        <v>9</v>
      </c>
      <c r="DC23" s="83" t="str">
        <f t="shared" si="27"/>
        <v>Projektingenieur 3</v>
      </c>
      <c r="DD23" s="125">
        <v>773</v>
      </c>
      <c r="DE23" s="33">
        <f t="shared" si="20"/>
        <v>9</v>
      </c>
      <c r="DF23" s="83" t="str">
        <f t="shared" si="21"/>
        <v>Projektingenieur 3</v>
      </c>
      <c r="DG23" s="20"/>
      <c r="DH23" s="33">
        <v>772</v>
      </c>
      <c r="DI23" s="33">
        <f t="shared" si="22"/>
        <v>8</v>
      </c>
      <c r="DJ23" s="83" t="str">
        <f t="shared" si="23"/>
        <v>Projektingenieur 2</v>
      </c>
      <c r="DO23" s="19">
        <f t="shared" si="19"/>
        <v>4254</v>
      </c>
      <c r="DP23" s="153">
        <v>1</v>
      </c>
      <c r="DQ23" s="19">
        <v>2</v>
      </c>
      <c r="DR23" s="19" t="s">
        <v>951</v>
      </c>
    </row>
    <row r="24" spans="1:122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5"/>
        <v>20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 t="shared" si="16"/>
        <v>Stoffel Patric</v>
      </c>
      <c r="CR24" s="19">
        <f t="shared" si="17"/>
        <v>20</v>
      </c>
      <c r="CS24" s="19" t="str">
        <f t="shared" si="18"/>
        <v>B</v>
      </c>
      <c r="CT24" s="154">
        <v>4258</v>
      </c>
      <c r="CU24" s="125">
        <v>774</v>
      </c>
      <c r="CV24" s="33">
        <f t="shared" si="24"/>
        <v>10</v>
      </c>
      <c r="CW24" s="83" t="str">
        <f t="shared" si="25"/>
        <v>Senior Projektingenieur</v>
      </c>
      <c r="CX24" s="125">
        <v>773</v>
      </c>
      <c r="CY24" s="33">
        <f>VLOOKUP($CX24,Funktionsbezeichnungen,3,0)</f>
        <v>9</v>
      </c>
      <c r="CZ24" s="83" t="str">
        <f>VLOOKUP($CX24,Funktionsbezeichnungen,2,0)</f>
        <v>Projektingenieur 3</v>
      </c>
      <c r="DA24" s="125">
        <v>773</v>
      </c>
      <c r="DB24" s="33">
        <f t="shared" si="26"/>
        <v>9</v>
      </c>
      <c r="DC24" s="83" t="str">
        <f t="shared" si="27"/>
        <v>Projektingenieur 3</v>
      </c>
      <c r="DD24" s="125">
        <v>773</v>
      </c>
      <c r="DE24" s="33">
        <f t="shared" si="20"/>
        <v>9</v>
      </c>
      <c r="DF24" s="83" t="str">
        <f t="shared" si="21"/>
        <v>Projektingenieur 3</v>
      </c>
      <c r="DG24" s="20"/>
      <c r="DH24" s="33">
        <v>772</v>
      </c>
      <c r="DI24" s="33">
        <f t="shared" si="22"/>
        <v>8</v>
      </c>
      <c r="DJ24" s="83" t="str">
        <f t="shared" si="23"/>
        <v>Projektingenieur 2</v>
      </c>
      <c r="DO24" s="19">
        <f t="shared" si="19"/>
        <v>4258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 t="shared" si="15"/>
        <v>19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 t="shared" si="16"/>
        <v>Haas Gabi</v>
      </c>
      <c r="CR25" s="19">
        <f t="shared" si="17"/>
        <v>19</v>
      </c>
      <c r="CS25" s="19" t="str">
        <f t="shared" si="18"/>
        <v>B</v>
      </c>
      <c r="CT25" s="154">
        <v>4288</v>
      </c>
      <c r="CU25" s="125">
        <v>784</v>
      </c>
      <c r="CV25" s="33">
        <f t="shared" si="24"/>
        <v>10</v>
      </c>
      <c r="CW25" s="83" t="str">
        <f t="shared" si="25"/>
        <v>Senior Projektingenieur</v>
      </c>
      <c r="CX25" s="125">
        <v>783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772</v>
      </c>
      <c r="DB25" s="33">
        <f t="shared" si="26"/>
        <v>8</v>
      </c>
      <c r="DC25" s="83" t="str">
        <f t="shared" si="27"/>
        <v>Projektingenieur 2</v>
      </c>
      <c r="DD25" s="125">
        <v>772</v>
      </c>
      <c r="DE25" s="33">
        <f t="shared" si="20"/>
        <v>8</v>
      </c>
      <c r="DF25" s="83" t="str">
        <f t="shared" si="21"/>
        <v>Projektingenieur 2</v>
      </c>
      <c r="DG25" s="20"/>
      <c r="DH25" s="33">
        <v>772</v>
      </c>
      <c r="DI25" s="33">
        <f t="shared" si="22"/>
        <v>8</v>
      </c>
      <c r="DJ25" s="83" t="str">
        <f t="shared" si="23"/>
        <v>Projektingenieur 2</v>
      </c>
      <c r="DO25" s="19">
        <f t="shared" si="19"/>
        <v>4288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 t="shared" si="14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5"/>
        <v>19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16"/>
        <v>Fuchs Christian</v>
      </c>
      <c r="CR26" s="19">
        <f t="shared" si="17"/>
        <v>19</v>
      </c>
      <c r="CS26" s="19" t="str">
        <f t="shared" si="18"/>
        <v>B</v>
      </c>
      <c r="CT26" s="154">
        <v>4263</v>
      </c>
      <c r="CU26" s="125">
        <v>774</v>
      </c>
      <c r="CV26" s="33">
        <f t="shared" si="24"/>
        <v>10</v>
      </c>
      <c r="CW26" s="83" t="str">
        <f t="shared" si="25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6"/>
        <v>9</v>
      </c>
      <c r="DC26" s="83" t="str">
        <f t="shared" si="27"/>
        <v>Projektingenieur 3</v>
      </c>
      <c r="DD26" s="125">
        <v>773</v>
      </c>
      <c r="DE26" s="33">
        <f t="shared" si="20"/>
        <v>9</v>
      </c>
      <c r="DF26" s="83" t="str">
        <f t="shared" si="21"/>
        <v>Projektingenieur 3</v>
      </c>
      <c r="DG26" s="20"/>
      <c r="DH26" s="33">
        <v>772</v>
      </c>
      <c r="DI26" s="33">
        <f t="shared" si="22"/>
        <v>8</v>
      </c>
      <c r="DJ26" s="83" t="str">
        <f t="shared" si="23"/>
        <v>Projektingenieur 2</v>
      </c>
      <c r="DO26" s="19">
        <f t="shared" si="19"/>
        <v>4263</v>
      </c>
      <c r="DP26" s="153">
        <v>1</v>
      </c>
      <c r="DQ26" s="19">
        <v>2</v>
      </c>
      <c r="DR26" s="19" t="s">
        <v>951</v>
      </c>
    </row>
    <row r="27" spans="1:122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360</v>
      </c>
      <c r="P27" s="15" t="s">
        <v>1145</v>
      </c>
      <c r="Q27" s="15">
        <v>23</v>
      </c>
      <c r="R27" s="42"/>
      <c r="S27" s="20" t="s">
        <v>1146</v>
      </c>
      <c r="T27" s="21">
        <v>1974</v>
      </c>
      <c r="U27" s="28" t="s">
        <v>194</v>
      </c>
      <c r="V27" s="21">
        <v>2001</v>
      </c>
      <c r="W27" s="25"/>
      <c r="X27" s="21"/>
      <c r="Y27" s="28" t="s">
        <v>1148</v>
      </c>
      <c r="Z27" s="21">
        <f>$AD$3-V27</f>
        <v>16</v>
      </c>
      <c r="AA27" s="25" t="s">
        <v>1147</v>
      </c>
      <c r="AB27" s="162" t="s">
        <v>95</v>
      </c>
      <c r="AC27" s="21"/>
      <c r="AE27" s="90" t="s">
        <v>373</v>
      </c>
      <c r="AF27" s="82"/>
      <c r="CP27" s="19" t="str">
        <f>+S27</f>
        <v>Häner David</v>
      </c>
      <c r="CR27" s="19">
        <f>+Z27</f>
        <v>16</v>
      </c>
      <c r="CS27" s="19" t="str">
        <f>+AB27</f>
        <v>B</v>
      </c>
      <c r="CT27" s="154">
        <v>4317</v>
      </c>
      <c r="CU27" s="125">
        <v>773</v>
      </c>
      <c r="CV27" s="33">
        <f>VLOOKUP($CU27,Funktionsbezeichnungen,3,0)</f>
        <v>9</v>
      </c>
      <c r="CW27" s="83" t="str">
        <f>VLOOKUP($CU27,Funktionsbezeichnungen,2,0)</f>
        <v>Projektingenieur 3</v>
      </c>
      <c r="CX27" s="125"/>
      <c r="CY27" s="33"/>
      <c r="CZ27" s="83"/>
      <c r="DA27" s="125"/>
      <c r="DB27" s="33"/>
      <c r="DC27" s="83"/>
      <c r="DD27" s="125"/>
      <c r="DE27" s="33"/>
      <c r="DF27" s="83"/>
      <c r="DG27" s="20"/>
      <c r="DH27" s="33"/>
      <c r="DI27" s="33"/>
      <c r="DJ27" s="83"/>
      <c r="DO27" s="19">
        <f>+CT27</f>
        <v>4317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>IF(Z28&gt;=10,1,0)</f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469</v>
      </c>
      <c r="Q28" s="15">
        <v>24</v>
      </c>
      <c r="R28" s="42"/>
      <c r="S28" s="20" t="s">
        <v>301</v>
      </c>
      <c r="T28" s="21">
        <v>1975</v>
      </c>
      <c r="U28" s="28" t="s">
        <v>302</v>
      </c>
      <c r="V28" s="21">
        <v>2001</v>
      </c>
      <c r="W28" s="25"/>
      <c r="X28" s="21"/>
      <c r="Y28" s="28" t="s">
        <v>303</v>
      </c>
      <c r="Z28" s="118">
        <f>$AD$3-V28</f>
        <v>16</v>
      </c>
      <c r="AA28" s="169" t="s">
        <v>682</v>
      </c>
      <c r="AB28" s="163" t="s">
        <v>95</v>
      </c>
      <c r="AC28" s="21"/>
      <c r="AE28" s="90" t="s">
        <v>373</v>
      </c>
      <c r="AF28" s="82"/>
      <c r="CP28" s="19" t="str">
        <f>+S28</f>
        <v>Rey Lionel</v>
      </c>
      <c r="CR28" s="19">
        <f>+Z28</f>
        <v>16</v>
      </c>
      <c r="CS28" s="19" t="str">
        <f>+AB28</f>
        <v>B</v>
      </c>
      <c r="CT28" s="154">
        <v>4299</v>
      </c>
      <c r="CU28" s="125">
        <v>782</v>
      </c>
      <c r="CV28" s="33">
        <f>VLOOKUP($CU28,Funktionsbezeichnungen,3,0)</f>
        <v>8</v>
      </c>
      <c r="CW28" s="83" t="str">
        <f>VLOOKUP($CU28,Funktionsbezeichnungen,2,0)</f>
        <v>Projektingenieur 2</v>
      </c>
      <c r="CX28" s="125">
        <v>782</v>
      </c>
      <c r="CY28" s="33">
        <f>VLOOKUP($CX28,Funktionsbezeichnungen,3,0)</f>
        <v>8</v>
      </c>
      <c r="CZ28" s="83" t="str">
        <f>VLOOKUP($CX28,Funktionsbezeichnungen,2,0)</f>
        <v>Projektingenieur 2</v>
      </c>
      <c r="DA28" s="125">
        <v>782</v>
      </c>
      <c r="DB28" s="33">
        <f>VLOOKUP($DA28,Funktionsbezeichnungen,3,0)</f>
        <v>8</v>
      </c>
      <c r="DC28" s="83" t="str">
        <f>VLOOKUP($DA28,Funktionsbezeichnungen,2,0)</f>
        <v>Projektingenieur 2</v>
      </c>
      <c r="DD28" s="125">
        <v>782</v>
      </c>
      <c r="DE28" s="33">
        <f>VLOOKUP($DD28,Funktionsbezeichnungen,3,0)</f>
        <v>8</v>
      </c>
      <c r="DF28" s="83" t="str">
        <f>VLOOKUP($DD28,Funktionsbezeichnungen,2,0)</f>
        <v>Projektingenieur 2</v>
      </c>
      <c r="DG28" s="20"/>
      <c r="DH28" s="33">
        <v>782</v>
      </c>
      <c r="DI28" s="33">
        <f>VLOOKUP($DH28,Funktionsbezeichnungen,3,0)</f>
        <v>8</v>
      </c>
      <c r="DJ28" s="83" t="str">
        <f>VLOOKUP($DH28,Funktionsbezeichnungen,2,0)</f>
        <v>Projektingenieur 2</v>
      </c>
      <c r="DO28" s="19">
        <f>+CT28</f>
        <v>4299</v>
      </c>
      <c r="DP28" s="153">
        <v>2</v>
      </c>
      <c r="DQ28" s="19">
        <v>3</v>
      </c>
      <c r="DR28" s="19" t="s">
        <v>952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359</v>
      </c>
      <c r="P29" s="15" t="s">
        <v>471</v>
      </c>
      <c r="Q29" s="15">
        <v>25</v>
      </c>
      <c r="R29" s="42"/>
      <c r="S29" s="20" t="s">
        <v>229</v>
      </c>
      <c r="T29" s="21">
        <v>1976</v>
      </c>
      <c r="U29" s="28" t="s">
        <v>241</v>
      </c>
      <c r="V29" s="21">
        <v>2001</v>
      </c>
      <c r="W29" s="25"/>
      <c r="X29" s="21"/>
      <c r="Y29" s="28" t="s">
        <v>337</v>
      </c>
      <c r="Z29" s="21">
        <f>$AD$3-V29</f>
        <v>16</v>
      </c>
      <c r="AA29" s="25" t="s">
        <v>683</v>
      </c>
      <c r="AB29" s="162" t="s">
        <v>95</v>
      </c>
      <c r="AC29" s="21"/>
      <c r="AE29" s="90" t="s">
        <v>1213</v>
      </c>
      <c r="AF29" s="82"/>
      <c r="CP29" s="19" t="str">
        <f>+S29</f>
        <v>Falzone Lorenzo</v>
      </c>
      <c r="CR29" s="19">
        <f>+Z29</f>
        <v>16</v>
      </c>
      <c r="CS29" s="19" t="str">
        <f>+AB29</f>
        <v>B</v>
      </c>
      <c r="CT29" s="154">
        <v>7695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>
        <v>772</v>
      </c>
      <c r="CY29" s="33">
        <f>VLOOKUP($CX29,Funktionsbezeichnungen,3,0)</f>
        <v>8</v>
      </c>
      <c r="CZ29" s="83" t="str">
        <f>VLOOKUP($CX29,Funktionsbezeichnungen,2,0)</f>
        <v>Projektingenieur 2</v>
      </c>
      <c r="DA29" s="125">
        <v>772</v>
      </c>
      <c r="DB29" s="33">
        <f>VLOOKUP($DA29,Funktionsbezeichnungen,3,0)</f>
        <v>8</v>
      </c>
      <c r="DC29" s="83" t="str">
        <f>VLOOKUP($DA29,Funktionsbezeichnungen,2,0)</f>
        <v>Projektingenieur 2</v>
      </c>
      <c r="DD29" s="125">
        <v>772</v>
      </c>
      <c r="DE29" s="33">
        <f>VLOOKUP($DD29,Funktionsbezeichnungen,3,0)</f>
        <v>8</v>
      </c>
      <c r="DF29" s="83" t="str">
        <f>VLOOKUP($DD29,Funktionsbezeichnungen,2,0)</f>
        <v>Projektingenieur 2</v>
      </c>
      <c r="DG29" s="20"/>
      <c r="DH29" s="33">
        <v>771</v>
      </c>
      <c r="DI29" s="33">
        <f>VLOOKUP($DH29,Funktionsbezeichnungen,3,0)</f>
        <v>7</v>
      </c>
      <c r="DJ29" s="83" t="str">
        <f>VLOOKUP($DH29,Funktionsbezeichnungen,2,0)</f>
        <v>Projektingenieur 1</v>
      </c>
      <c r="DO29" s="19">
        <f>+CT29</f>
        <v>7695</v>
      </c>
      <c r="DP29" s="153">
        <v>1</v>
      </c>
      <c r="DQ29" s="19">
        <v>2</v>
      </c>
      <c r="DR29" s="19" t="s">
        <v>951</v>
      </c>
    </row>
    <row r="30" spans="1:122" s="19" customFormat="1" x14ac:dyDescent="0.2">
      <c r="A30" s="53">
        <v>0</v>
      </c>
      <c r="B30" s="53">
        <v>1</v>
      </c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588</v>
      </c>
      <c r="Q30" s="15">
        <v>26</v>
      </c>
      <c r="R30" s="42"/>
      <c r="S30" s="20" t="s">
        <v>589</v>
      </c>
      <c r="T30" s="21">
        <v>1976</v>
      </c>
      <c r="U30" s="28" t="s">
        <v>194</v>
      </c>
      <c r="V30" s="21">
        <v>2001</v>
      </c>
      <c r="W30" s="25"/>
      <c r="X30" s="21"/>
      <c r="Y30" s="28" t="s">
        <v>1024</v>
      </c>
      <c r="Z30" s="21">
        <f>$AD$3-V30</f>
        <v>16</v>
      </c>
      <c r="AA30" s="25" t="s">
        <v>684</v>
      </c>
      <c r="AB30" s="162" t="s">
        <v>95</v>
      </c>
      <c r="AC30" s="21"/>
      <c r="AE30" s="90" t="s">
        <v>373</v>
      </c>
      <c r="AF30" s="82"/>
      <c r="CP30" s="19" t="str">
        <f>+S30</f>
        <v>Weber Madeleine</v>
      </c>
      <c r="CR30" s="19">
        <f>+Z30</f>
        <v>16</v>
      </c>
      <c r="CS30" s="19" t="str">
        <f>+AB30</f>
        <v>B</v>
      </c>
      <c r="CT30" s="154">
        <v>4350</v>
      </c>
      <c r="CU30" s="125">
        <v>773</v>
      </c>
      <c r="CV30" s="33">
        <f>VLOOKUP($CU30,Funktionsbezeichnungen,3,0)</f>
        <v>9</v>
      </c>
      <c r="CW30" s="83" t="str">
        <f>VLOOKUP($CU30,Funktionsbezeichnungen,2,0)</f>
        <v>Projektingenieur 3</v>
      </c>
      <c r="CX30" s="125">
        <v>772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772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772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771</v>
      </c>
      <c r="DI30" s="33">
        <f>VLOOKUP($DH30,Funktionsbezeichnungen,3,0)</f>
        <v>7</v>
      </c>
      <c r="DJ30" s="83" t="str">
        <f>VLOOKUP($DH30,Funktionsbezeichnungen,2,0)</f>
        <v>Projektingenieur 1</v>
      </c>
      <c r="DO30" s="19">
        <f>+CT30</f>
        <v>4350</v>
      </c>
      <c r="DP30" s="153">
        <v>1</v>
      </c>
      <c r="DQ30" s="19">
        <v>2</v>
      </c>
      <c r="DR30" s="19" t="s">
        <v>951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358</v>
      </c>
      <c r="P31" s="15" t="s">
        <v>602</v>
      </c>
      <c r="Q31" s="15">
        <v>27</v>
      </c>
      <c r="R31" s="42"/>
      <c r="S31" s="20" t="s">
        <v>599</v>
      </c>
      <c r="T31" s="21">
        <v>1977</v>
      </c>
      <c r="U31" s="28" t="s">
        <v>1111</v>
      </c>
      <c r="V31" s="21">
        <v>2000</v>
      </c>
      <c r="W31" s="25"/>
      <c r="X31" s="21"/>
      <c r="Y31" s="28" t="s">
        <v>601</v>
      </c>
      <c r="Z31" s="21">
        <f>$AD$3-V31</f>
        <v>17</v>
      </c>
      <c r="AA31" s="25" t="s">
        <v>1134</v>
      </c>
      <c r="AB31" s="21" t="s">
        <v>95</v>
      </c>
      <c r="AC31" s="21"/>
      <c r="AE31" s="90" t="s">
        <v>620</v>
      </c>
      <c r="AF31" s="82"/>
      <c r="CP31" s="19" t="str">
        <f>+S31</f>
        <v>Trouillet Jean-Georges</v>
      </c>
      <c r="CR31" s="19">
        <f>+Z31</f>
        <v>17</v>
      </c>
      <c r="CS31" s="19" t="str">
        <f>+AB31</f>
        <v>B</v>
      </c>
      <c r="CT31" s="154">
        <v>3206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772</v>
      </c>
      <c r="DI31" s="33">
        <f>VLOOKUP($DH31,Funktionsbezeichnungen,3,0)</f>
        <v>8</v>
      </c>
      <c r="DJ31" s="83" t="str">
        <f>VLOOKUP($DH31,Funktionsbezeichnungen,2,0)</f>
        <v>Projektingenieur 2</v>
      </c>
      <c r="DO31" s="19">
        <f>+CT31</f>
        <v>3206</v>
      </c>
      <c r="DP31" s="153">
        <v>1</v>
      </c>
      <c r="DQ31" s="19">
        <v>2</v>
      </c>
      <c r="DR31" s="19" t="s">
        <v>951</v>
      </c>
    </row>
    <row r="32" spans="1:122" s="19" customFormat="1" ht="15.75" x14ac:dyDescent="0.2">
      <c r="A32" s="53">
        <v>0</v>
      </c>
      <c r="B32" s="53"/>
      <c r="C32" s="53">
        <f t="shared" si="14"/>
        <v>1</v>
      </c>
      <c r="D32" s="55"/>
      <c r="E32" s="55">
        <v>1</v>
      </c>
      <c r="F32" s="56"/>
      <c r="G32" s="54"/>
      <c r="H32" s="54"/>
      <c r="I32" s="56"/>
      <c r="J32" s="54"/>
      <c r="K32" s="56"/>
      <c r="L32" s="56"/>
      <c r="M32" s="56"/>
      <c r="N32" s="58"/>
      <c r="O32" s="52" t="s">
        <v>360</v>
      </c>
      <c r="P32" s="15" t="s">
        <v>446</v>
      </c>
      <c r="Q32" s="15">
        <v>28</v>
      </c>
      <c r="R32" s="16"/>
      <c r="S32" s="20" t="s">
        <v>109</v>
      </c>
      <c r="T32" s="21">
        <v>1947</v>
      </c>
      <c r="U32" s="28" t="s">
        <v>1069</v>
      </c>
      <c r="V32" s="21">
        <v>1971</v>
      </c>
      <c r="W32" s="25"/>
      <c r="X32" s="21"/>
      <c r="Y32" s="28" t="s">
        <v>1020</v>
      </c>
      <c r="Z32" s="21">
        <f t="shared" si="15"/>
        <v>46</v>
      </c>
      <c r="AA32" s="25" t="s">
        <v>938</v>
      </c>
      <c r="AB32" s="21" t="s">
        <v>309</v>
      </c>
      <c r="AC32" s="21"/>
      <c r="AE32" s="193" t="s">
        <v>1078</v>
      </c>
      <c r="AF32" s="82"/>
      <c r="CP32" s="19" t="str">
        <f t="shared" si="16"/>
        <v>Yelman Mahir</v>
      </c>
      <c r="CR32" s="19">
        <f t="shared" si="17"/>
        <v>46</v>
      </c>
      <c r="CS32" s="153" t="str">
        <f t="shared" si="18"/>
        <v xml:space="preserve"> C/B 3)</v>
      </c>
      <c r="CT32" s="154">
        <v>4162</v>
      </c>
      <c r="CU32" s="125" t="s">
        <v>711</v>
      </c>
      <c r="CV32" s="33"/>
      <c r="CW32" s="83"/>
      <c r="CX32" s="125" t="s">
        <v>711</v>
      </c>
      <c r="CY32" s="33"/>
      <c r="CZ32" s="83"/>
      <c r="DA32" s="125" t="s">
        <v>711</v>
      </c>
      <c r="DB32" s="33"/>
      <c r="DC32" s="83"/>
      <c r="DD32" s="125" t="s">
        <v>711</v>
      </c>
      <c r="DE32" s="33"/>
      <c r="DF32" s="83"/>
      <c r="DG32" s="20"/>
      <c r="DH32" s="33" t="s">
        <v>711</v>
      </c>
      <c r="DI32" s="33" t="s">
        <v>711</v>
      </c>
      <c r="DJ32" s="83"/>
      <c r="DO32" s="19">
        <f t="shared" si="19"/>
        <v>4162</v>
      </c>
      <c r="DP32" s="153">
        <v>2</v>
      </c>
      <c r="DQ32" s="19">
        <v>3</v>
      </c>
      <c r="DR32" s="185" t="s">
        <v>951</v>
      </c>
    </row>
    <row r="33" spans="1:122" s="19" customFormat="1" ht="15.75" x14ac:dyDescent="0.2">
      <c r="A33" s="53">
        <v>0</v>
      </c>
      <c r="B33" s="53"/>
      <c r="C33" s="53">
        <f t="shared" si="14"/>
        <v>1</v>
      </c>
      <c r="D33" s="55"/>
      <c r="E33" s="55">
        <v>1</v>
      </c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444</v>
      </c>
      <c r="Q33" s="15">
        <v>29</v>
      </c>
      <c r="R33" s="16"/>
      <c r="S33" s="20" t="s">
        <v>103</v>
      </c>
      <c r="T33" s="21">
        <v>1953</v>
      </c>
      <c r="U33" s="28" t="s">
        <v>195</v>
      </c>
      <c r="V33" s="21">
        <v>1976</v>
      </c>
      <c r="W33" s="25"/>
      <c r="X33" s="21"/>
      <c r="Y33" s="28" t="s">
        <v>104</v>
      </c>
      <c r="Z33" s="21">
        <f t="shared" si="15"/>
        <v>41</v>
      </c>
      <c r="AA33" s="25" t="s">
        <v>666</v>
      </c>
      <c r="AB33" s="21" t="s">
        <v>1039</v>
      </c>
      <c r="AC33" s="21"/>
      <c r="AE33" s="90" t="s">
        <v>373</v>
      </c>
      <c r="AF33" s="82"/>
      <c r="CP33" s="19" t="str">
        <f t="shared" si="16"/>
        <v>Freiermuth Fritz</v>
      </c>
      <c r="CR33" s="19">
        <f t="shared" si="17"/>
        <v>41</v>
      </c>
      <c r="CS33" s="19" t="str">
        <f t="shared" si="18"/>
        <v xml:space="preserve"> C/B 2)</v>
      </c>
      <c r="CT33" s="154">
        <v>2143</v>
      </c>
      <c r="CU33" s="125">
        <v>751</v>
      </c>
      <c r="CV33" s="33">
        <f t="shared" ref="CV33:CV45" si="30">VLOOKUP($CU33,Funktionsbezeichnungen,3,0)</f>
        <v>10</v>
      </c>
      <c r="CW33" s="83" t="str">
        <f t="shared" ref="CW33:CW45" si="31">VLOOKUP($CU33,Funktionsbezeichnungen,2,0)</f>
        <v>Vorgesetzter  -  2. Stufe</v>
      </c>
      <c r="CX33" s="125">
        <v>751</v>
      </c>
      <c r="CY33" s="33">
        <f t="shared" ref="CY33:CY45" si="32">VLOOKUP($CX33,Funktionsbezeichnungen,3,0)</f>
        <v>10</v>
      </c>
      <c r="CZ33" s="83" t="str">
        <f t="shared" ref="CZ33:CZ45" si="33">VLOOKUP($CX33,Funktionsbezeichnungen,2,0)</f>
        <v>Vorgesetzter  -  2. Stufe</v>
      </c>
      <c r="DA33" s="125">
        <v>751</v>
      </c>
      <c r="DB33" s="33">
        <f t="shared" ref="DB33:DB45" si="34">VLOOKUP($DA33,Funktionsbezeichnungen,3,0)</f>
        <v>10</v>
      </c>
      <c r="DC33" s="83" t="str">
        <f t="shared" ref="DC33:DC45" si="35">VLOOKUP($DA33,Funktionsbezeichnungen,2,0)</f>
        <v>Vorgesetzter  -  2. Stufe</v>
      </c>
      <c r="DD33" s="124">
        <v>751</v>
      </c>
      <c r="DE33" s="33">
        <f>VLOOKUP($DD33,Funktionsbezeichnungen,3,0)</f>
        <v>10</v>
      </c>
      <c r="DF33" s="83" t="str">
        <f>VLOOKUP($DD33,Funktionsbezeichnungen,2,0)</f>
        <v>Vorgesetzter  -  2. Stufe</v>
      </c>
      <c r="DG33" s="20"/>
      <c r="DH33" s="124">
        <v>751</v>
      </c>
      <c r="DI33" s="33">
        <f t="shared" ref="DI33:DI45" si="36">VLOOKUP($DH33,Funktionsbezeichnungen,3,0)</f>
        <v>10</v>
      </c>
      <c r="DJ33" s="83" t="str">
        <f t="shared" ref="DJ33:DJ45" si="37">VLOOKUP($DH33,Funktionsbezeichnungen,2,0)</f>
        <v>Vorgesetzter  -  2. Stufe</v>
      </c>
      <c r="DO33" s="19">
        <f t="shared" si="19"/>
        <v>2143</v>
      </c>
      <c r="DP33" s="153">
        <v>2</v>
      </c>
      <c r="DQ33" s="19">
        <v>3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>IF(Z34&gt;=10,1,0)</f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359</v>
      </c>
      <c r="P34" s="15" t="s">
        <v>448</v>
      </c>
      <c r="Q34" s="15">
        <v>30</v>
      </c>
      <c r="R34" s="16"/>
      <c r="S34" s="20" t="s">
        <v>112</v>
      </c>
      <c r="T34" s="21">
        <v>1956</v>
      </c>
      <c r="U34" s="26" t="s">
        <v>854</v>
      </c>
      <c r="V34" s="21">
        <v>1981</v>
      </c>
      <c r="W34" s="25" t="s">
        <v>855</v>
      </c>
      <c r="X34" s="21">
        <v>1990</v>
      </c>
      <c r="Y34" s="28" t="s">
        <v>329</v>
      </c>
      <c r="Z34" s="21">
        <f>$AD$3-V34</f>
        <v>36</v>
      </c>
      <c r="AA34" s="25" t="s">
        <v>671</v>
      </c>
      <c r="AB34" s="162" t="s">
        <v>1043</v>
      </c>
      <c r="AC34" s="21"/>
      <c r="AE34" s="90" t="s">
        <v>1214</v>
      </c>
      <c r="AF34" s="82"/>
      <c r="CP34" s="19" t="str">
        <f>+S34</f>
        <v>Bergmann Georg</v>
      </c>
      <c r="CR34" s="19">
        <f>+Z34</f>
        <v>36</v>
      </c>
      <c r="CS34" s="19" t="str">
        <f>+AB34</f>
        <v xml:space="preserve"> C/B 2)</v>
      </c>
      <c r="CT34" s="154">
        <v>4185</v>
      </c>
      <c r="CU34" s="125">
        <v>772</v>
      </c>
      <c r="CV34" s="33">
        <f>VLOOKUP($CU34,Funktionsbezeichnungen,3,0)</f>
        <v>8</v>
      </c>
      <c r="CW34" s="83" t="str">
        <f>VLOOKUP($CU34,Funktionsbezeichnungen,2,0)</f>
        <v>Projektingenieur 2</v>
      </c>
      <c r="CX34" s="125">
        <v>772</v>
      </c>
      <c r="CY34" s="33">
        <f>VLOOKUP($CX34,Funktionsbezeichnungen,3,0)</f>
        <v>8</v>
      </c>
      <c r="CZ34" s="83" t="str">
        <f>VLOOKUP($CX34,Funktionsbezeichnungen,2,0)</f>
        <v>Projektingenieur 2</v>
      </c>
      <c r="DA34" s="125">
        <v>772</v>
      </c>
      <c r="DB34" s="33">
        <f>VLOOKUP($DA34,Funktionsbezeichnungen,3,0)</f>
        <v>8</v>
      </c>
      <c r="DC34" s="83" t="str">
        <f>VLOOKUP($DA34,Funktionsbezeichnungen,2,0)</f>
        <v>Projektingenieur 2</v>
      </c>
      <c r="DD34" s="125">
        <v>772</v>
      </c>
      <c r="DE34" s="33">
        <f>VLOOKUP($DD34,Funktionsbezeichnungen,3,0)</f>
        <v>8</v>
      </c>
      <c r="DF34" s="83" t="str">
        <f>VLOOKUP($DD34,Funktionsbezeichnungen,2,0)</f>
        <v>Projektingenieur 2</v>
      </c>
      <c r="DG34" s="20"/>
      <c r="DH34" s="33">
        <v>772</v>
      </c>
      <c r="DI34" s="33">
        <f>VLOOKUP($DH34,Funktionsbezeichnungen,3,0)</f>
        <v>8</v>
      </c>
      <c r="DJ34" s="83" t="str">
        <f>VLOOKUP($DH34,Funktionsbezeichnungen,2,0)</f>
        <v>Projektingenieur 2</v>
      </c>
      <c r="DO34" s="19">
        <f>+CT34</f>
        <v>4185</v>
      </c>
      <c r="DP34" s="153">
        <v>1</v>
      </c>
      <c r="DQ34" s="19">
        <v>2</v>
      </c>
      <c r="DR34" s="19" t="s">
        <v>951</v>
      </c>
    </row>
    <row r="35" spans="1:122" s="19" customFormat="1" ht="27" x14ac:dyDescent="0.2">
      <c r="A35" s="53">
        <v>0</v>
      </c>
      <c r="B35" s="53"/>
      <c r="C35" s="53">
        <f>IF(Z35&gt;=10,1,0)</f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207" t="s">
        <v>1140</v>
      </c>
      <c r="P35" s="15" t="s">
        <v>873</v>
      </c>
      <c r="Q35" s="15">
        <v>31</v>
      </c>
      <c r="R35" s="16"/>
      <c r="S35" s="20" t="s">
        <v>874</v>
      </c>
      <c r="T35" s="21">
        <v>1959</v>
      </c>
      <c r="U35" s="26" t="s">
        <v>1070</v>
      </c>
      <c r="V35" s="21">
        <v>1990</v>
      </c>
      <c r="W35" s="25"/>
      <c r="X35" s="21"/>
      <c r="Y35" s="28" t="s">
        <v>1141</v>
      </c>
      <c r="Z35" s="21">
        <f>$AD$3-V35</f>
        <v>27</v>
      </c>
      <c r="AA35" s="25" t="s">
        <v>1142</v>
      </c>
      <c r="AB35" s="162" t="s">
        <v>1043</v>
      </c>
      <c r="AC35" s="21"/>
      <c r="AE35" s="90" t="s">
        <v>389</v>
      </c>
      <c r="AF35" s="82" t="s">
        <v>1083</v>
      </c>
      <c r="CP35" s="19" t="str">
        <f>+S35</f>
        <v>Wick Bernd</v>
      </c>
      <c r="CR35" s="19">
        <f>+Z35</f>
        <v>27</v>
      </c>
      <c r="CS35" s="19" t="str">
        <f>+AB35</f>
        <v xml:space="preserve"> C/B 2)</v>
      </c>
      <c r="CT35" s="154">
        <v>3208</v>
      </c>
      <c r="CU35" s="125">
        <v>772</v>
      </c>
      <c r="CV35" s="33">
        <f>VLOOKUP($CU35,Funktionsbezeichnungen,3,0)</f>
        <v>8</v>
      </c>
      <c r="CW35" s="83" t="str">
        <f>VLOOKUP($CU35,Funktionsbezeichnungen,2,0)</f>
        <v>Projektingenieur 2</v>
      </c>
      <c r="CX35" s="125">
        <v>772</v>
      </c>
      <c r="CY35" s="33">
        <f>VLOOKUP($CX35,Funktionsbezeichnungen,3,0)</f>
        <v>8</v>
      </c>
      <c r="CZ35" s="83" t="str">
        <f>VLOOKUP($CX35,Funktionsbezeichnungen,2,0)</f>
        <v>Projektingenieur 2</v>
      </c>
      <c r="DA35" s="125">
        <v>772</v>
      </c>
      <c r="DB35" s="33">
        <f>VLOOKUP($DA35,Funktionsbezeichnungen,3,0)</f>
        <v>8</v>
      </c>
      <c r="DC35" s="83" t="str">
        <f>VLOOKUP($DA35,Funktionsbezeichnungen,2,0)</f>
        <v>Projektingenieur 2</v>
      </c>
      <c r="DD35" s="125"/>
      <c r="DE35" s="33"/>
      <c r="DF35" s="83"/>
      <c r="DG35" s="20"/>
      <c r="DH35" s="33">
        <v>772</v>
      </c>
      <c r="DI35" s="33">
        <f>VLOOKUP($DH35,Funktionsbezeichnungen,3,0)</f>
        <v>8</v>
      </c>
      <c r="DJ35" s="83" t="str">
        <f>VLOOKUP($DH35,Funktionsbezeichnungen,2,0)</f>
        <v>Projektingenieur 2</v>
      </c>
      <c r="DO35" s="19">
        <f>+CT35</f>
        <v>3208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 t="shared" si="14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359</v>
      </c>
      <c r="P36" s="15" t="s">
        <v>450</v>
      </c>
      <c r="Q36" s="15">
        <v>32</v>
      </c>
      <c r="R36" s="16"/>
      <c r="S36" s="20" t="s">
        <v>214</v>
      </c>
      <c r="T36" s="21">
        <v>1960</v>
      </c>
      <c r="U36" s="28" t="s">
        <v>237</v>
      </c>
      <c r="V36" s="21">
        <v>1986</v>
      </c>
      <c r="W36" s="25"/>
      <c r="X36" s="21"/>
      <c r="Y36" s="28" t="s">
        <v>228</v>
      </c>
      <c r="Z36" s="21">
        <f t="shared" si="15"/>
        <v>31</v>
      </c>
      <c r="AA36" s="25" t="s">
        <v>672</v>
      </c>
      <c r="AB36" s="162" t="s">
        <v>1043</v>
      </c>
      <c r="AC36" s="21"/>
      <c r="AE36" s="90" t="s">
        <v>1213</v>
      </c>
      <c r="AF36" s="82"/>
      <c r="CP36" s="19" t="str">
        <f t="shared" si="16"/>
        <v>Beck Peter</v>
      </c>
      <c r="CR36" s="19">
        <f t="shared" si="17"/>
        <v>31</v>
      </c>
      <c r="CS36" s="19" t="str">
        <f t="shared" si="18"/>
        <v xml:space="preserve"> C/B 2)</v>
      </c>
      <c r="CT36" s="154">
        <v>4269</v>
      </c>
      <c r="CU36" s="125">
        <v>773</v>
      </c>
      <c r="CV36" s="33">
        <f t="shared" si="30"/>
        <v>9</v>
      </c>
      <c r="CW36" s="83" t="str">
        <f t="shared" si="31"/>
        <v>Projektingenieur 3</v>
      </c>
      <c r="CX36" s="125">
        <v>773</v>
      </c>
      <c r="CY36" s="33">
        <f t="shared" ref="CY36:CY38" si="38">VLOOKUP($CX36,Funktionsbezeichnungen,3,0)</f>
        <v>9</v>
      </c>
      <c r="CZ36" s="83" t="str">
        <f t="shared" ref="CZ36:CZ38" si="39">VLOOKUP($CX36,Funktionsbezeichnungen,2,0)</f>
        <v>Projektingenieur 3</v>
      </c>
      <c r="DA36" s="125">
        <v>773</v>
      </c>
      <c r="DB36" s="33">
        <f>VLOOKUP($DA36,Funktionsbezeichnungen,3,0)</f>
        <v>9</v>
      </c>
      <c r="DC36" s="83" t="str">
        <f>VLOOKUP($DA36,Funktionsbezeichnungen,2,0)</f>
        <v>Projektingenieur 3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si="19"/>
        <v>4269</v>
      </c>
      <c r="DP36" s="153">
        <v>2</v>
      </c>
      <c r="DQ36" s="19">
        <v>3</v>
      </c>
      <c r="DR36" s="19" t="s">
        <v>951</v>
      </c>
    </row>
    <row r="37" spans="1:122" s="19" customFormat="1" ht="15.75" x14ac:dyDescent="0.2">
      <c r="A37" s="53">
        <v>1</v>
      </c>
      <c r="B37" s="53"/>
      <c r="C37" s="53">
        <f t="shared" si="14"/>
        <v>1</v>
      </c>
      <c r="D37" s="55">
        <v>1</v>
      </c>
      <c r="E37" s="55"/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452</v>
      </c>
      <c r="Q37" s="15">
        <v>33</v>
      </c>
      <c r="R37" s="42"/>
      <c r="S37" s="27" t="s">
        <v>122</v>
      </c>
      <c r="T37" s="21">
        <v>1968</v>
      </c>
      <c r="U37" s="28" t="s">
        <v>201</v>
      </c>
      <c r="V37" s="21">
        <v>1994</v>
      </c>
      <c r="W37" s="25"/>
      <c r="X37" s="21"/>
      <c r="Y37" s="26" t="s">
        <v>123</v>
      </c>
      <c r="Z37" s="21">
        <f t="shared" si="15"/>
        <v>23</v>
      </c>
      <c r="AA37" s="25" t="s">
        <v>673</v>
      </c>
      <c r="AB37" s="162" t="s">
        <v>1043</v>
      </c>
      <c r="AC37" s="21"/>
      <c r="AE37" s="90" t="s">
        <v>1213</v>
      </c>
      <c r="AF37" s="82"/>
      <c r="CP37" s="19" t="str">
        <f t="shared" si="16"/>
        <v>Kern Etienne</v>
      </c>
      <c r="CR37" s="19">
        <f t="shared" si="17"/>
        <v>23</v>
      </c>
      <c r="CS37" s="19" t="str">
        <f t="shared" si="18"/>
        <v xml:space="preserve"> C/B 2)</v>
      </c>
      <c r="CT37" s="154">
        <v>4246</v>
      </c>
      <c r="CU37" s="125">
        <v>772</v>
      </c>
      <c r="CV37" s="33">
        <f t="shared" si="30"/>
        <v>8</v>
      </c>
      <c r="CW37" s="83" t="str">
        <f t="shared" si="31"/>
        <v>Projektingenieur 2</v>
      </c>
      <c r="CX37" s="125">
        <v>772</v>
      </c>
      <c r="CY37" s="33">
        <f t="shared" si="38"/>
        <v>8</v>
      </c>
      <c r="CZ37" s="83" t="str">
        <f t="shared" si="39"/>
        <v>Projektingenieur 2</v>
      </c>
      <c r="DA37" s="125">
        <v>772</v>
      </c>
      <c r="DB37" s="33">
        <f>VLOOKUP($DA37,Funktionsbezeichnungen,3,0)</f>
        <v>8</v>
      </c>
      <c r="DC37" s="83" t="str">
        <f>VLOOKUP($DA37,Funktionsbezeichnungen,2,0)</f>
        <v>Projektingenieur 2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19"/>
        <v>4246</v>
      </c>
      <c r="DP37" s="153">
        <v>1</v>
      </c>
      <c r="DQ37" s="19">
        <v>2</v>
      </c>
      <c r="DR37" s="19" t="s">
        <v>951</v>
      </c>
    </row>
    <row r="38" spans="1:122" s="19" customFormat="1" ht="27" x14ac:dyDescent="0.2">
      <c r="A38" s="53">
        <v>0</v>
      </c>
      <c r="B38" s="53">
        <v>1</v>
      </c>
      <c r="C38" s="53">
        <f t="shared" si="14"/>
        <v>1</v>
      </c>
      <c r="D38" s="55"/>
      <c r="E38" s="55"/>
      <c r="F38" s="56">
        <v>1</v>
      </c>
      <c r="G38" s="54"/>
      <c r="H38" s="54"/>
      <c r="I38" s="56"/>
      <c r="J38" s="54"/>
      <c r="K38" s="56"/>
      <c r="L38" s="56"/>
      <c r="M38" s="56"/>
      <c r="N38" s="58"/>
      <c r="O38" s="166" t="s">
        <v>359</v>
      </c>
      <c r="P38" s="167" t="s">
        <v>460</v>
      </c>
      <c r="Q38" s="15">
        <v>34</v>
      </c>
      <c r="R38" s="168"/>
      <c r="S38" s="20" t="s">
        <v>231</v>
      </c>
      <c r="T38" s="21">
        <v>1967</v>
      </c>
      <c r="U38" s="28" t="s">
        <v>1065</v>
      </c>
      <c r="V38" s="21">
        <v>1996</v>
      </c>
      <c r="W38" s="25"/>
      <c r="X38" s="21"/>
      <c r="Y38" s="28" t="s">
        <v>233</v>
      </c>
      <c r="Z38" s="118">
        <f t="shared" si="15"/>
        <v>21</v>
      </c>
      <c r="AA38" s="25" t="s">
        <v>675</v>
      </c>
      <c r="AB38" s="162" t="s">
        <v>1043</v>
      </c>
      <c r="AC38" s="21"/>
      <c r="AE38" s="90" t="s">
        <v>1213</v>
      </c>
      <c r="AF38" s="82"/>
      <c r="CP38" s="19" t="str">
        <f t="shared" si="16"/>
        <v>Ruff Ute</v>
      </c>
      <c r="CR38" s="19">
        <f t="shared" si="17"/>
        <v>21</v>
      </c>
      <c r="CS38" s="19" t="str">
        <f t="shared" si="18"/>
        <v xml:space="preserve"> C/B 2)</v>
      </c>
      <c r="CT38" s="154">
        <v>4277</v>
      </c>
      <c r="CU38" s="125">
        <v>783</v>
      </c>
      <c r="CV38" s="33">
        <f t="shared" si="30"/>
        <v>9</v>
      </c>
      <c r="CW38" s="83" t="str">
        <f t="shared" si="31"/>
        <v>Projektingenieur 3</v>
      </c>
      <c r="CX38" s="125">
        <v>782</v>
      </c>
      <c r="CY38" s="33">
        <f t="shared" si="38"/>
        <v>8</v>
      </c>
      <c r="CZ38" s="83" t="str">
        <f t="shared" si="39"/>
        <v>Projektingenieur 2</v>
      </c>
      <c r="DA38" s="125">
        <v>782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>
        <v>782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782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9"/>
        <v>4277</v>
      </c>
      <c r="DP38" s="153">
        <v>3</v>
      </c>
      <c r="DQ38" s="19">
        <v>2</v>
      </c>
      <c r="DR38" s="19" t="s">
        <v>952</v>
      </c>
    </row>
    <row r="39" spans="1:122" s="19" customFormat="1" ht="27" x14ac:dyDescent="0.2">
      <c r="A39" s="53">
        <v>0</v>
      </c>
      <c r="B39" s="53"/>
      <c r="C39" s="53">
        <f>IF(Z39&gt;=10,1,0)</f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207" t="s">
        <v>1140</v>
      </c>
      <c r="P39" s="15" t="s">
        <v>1120</v>
      </c>
      <c r="Q39" s="15">
        <v>35</v>
      </c>
      <c r="R39" s="42"/>
      <c r="S39" s="20" t="s">
        <v>1118</v>
      </c>
      <c r="T39" s="21">
        <v>1976</v>
      </c>
      <c r="U39" s="28" t="s">
        <v>1119</v>
      </c>
      <c r="V39" s="21">
        <v>2005</v>
      </c>
      <c r="W39" s="25"/>
      <c r="X39" s="21"/>
      <c r="Y39" s="28"/>
      <c r="Z39" s="118">
        <f>$AD$3-V39</f>
        <v>12</v>
      </c>
      <c r="AA39" s="169" t="s">
        <v>1144</v>
      </c>
      <c r="AB39" s="162" t="s">
        <v>1043</v>
      </c>
      <c r="AC39" s="21"/>
      <c r="AE39" s="90" t="s">
        <v>373</v>
      </c>
      <c r="AF39" s="82"/>
      <c r="CP39" s="19" t="str">
        <f>+S39</f>
        <v>Dick David</v>
      </c>
      <c r="CR39" s="19">
        <f>+Z39</f>
        <v>12</v>
      </c>
      <c r="CS39" s="19" t="str">
        <f>+AB39</f>
        <v xml:space="preserve"> C/B 2)</v>
      </c>
      <c r="CT39" s="154">
        <v>4909</v>
      </c>
      <c r="CU39" s="125">
        <v>772</v>
      </c>
      <c r="CV39" s="33">
        <f>VLOOKUP($CU39,Funktionsbezeichnungen,3,0)</f>
        <v>8</v>
      </c>
      <c r="CW39" s="83" t="str">
        <f>VLOOKUP($CU39,Funktionsbezeichnungen,2,0)</f>
        <v>Projektingenieur 2</v>
      </c>
      <c r="CX39" s="125"/>
      <c r="CY39" s="33"/>
      <c r="CZ39" s="83"/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>+CT39</f>
        <v>4909</v>
      </c>
      <c r="DP39" s="153">
        <v>2</v>
      </c>
      <c r="DQ39" s="19">
        <v>3</v>
      </c>
      <c r="DR39" s="19" t="s">
        <v>952</v>
      </c>
    </row>
    <row r="40" spans="1:122" s="19" customFormat="1" ht="27" x14ac:dyDescent="0.2">
      <c r="A40" s="53">
        <v>0</v>
      </c>
      <c r="B40" s="53">
        <v>1</v>
      </c>
      <c r="C40" s="53">
        <f>IF(Z40&gt;=10,1,0)</f>
        <v>1</v>
      </c>
      <c r="D40" s="55"/>
      <c r="E40" s="55">
        <v>1</v>
      </c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470</v>
      </c>
      <c r="Q40" s="15">
        <v>36</v>
      </c>
      <c r="R40" s="42"/>
      <c r="S40" s="20" t="s">
        <v>227</v>
      </c>
      <c r="T40" s="21">
        <v>1976</v>
      </c>
      <c r="U40" s="28" t="s">
        <v>1048</v>
      </c>
      <c r="V40" s="21">
        <v>2001</v>
      </c>
      <c r="W40" s="25" t="s">
        <v>1049</v>
      </c>
      <c r="X40" s="21">
        <v>2009</v>
      </c>
      <c r="Y40" s="28" t="s">
        <v>106</v>
      </c>
      <c r="Z40" s="21">
        <f>$AD$3-V40</f>
        <v>16</v>
      </c>
      <c r="AA40" s="25" t="s">
        <v>605</v>
      </c>
      <c r="AB40" s="162" t="s">
        <v>1043</v>
      </c>
      <c r="AC40" s="21"/>
      <c r="AE40" s="90" t="s">
        <v>1097</v>
      </c>
      <c r="AF40" s="82"/>
      <c r="CP40" s="19" t="str">
        <f>+S40</f>
        <v>Chroust Steffi</v>
      </c>
      <c r="CR40" s="19">
        <f>+Z40</f>
        <v>16</v>
      </c>
      <c r="CS40" s="19" t="str">
        <f>+AB40</f>
        <v xml:space="preserve"> C/B 2)</v>
      </c>
      <c r="CT40" s="154">
        <v>4275</v>
      </c>
      <c r="CU40" s="125">
        <v>782</v>
      </c>
      <c r="CV40" s="33">
        <f>VLOOKUP($CU40,Funktionsbezeichnungen,3,0)</f>
        <v>8</v>
      </c>
      <c r="CW40" s="83" t="str">
        <f>VLOOKUP($CU40,Funktionsbezeichnungen,2,0)</f>
        <v>Projektingenieur 2</v>
      </c>
      <c r="CX40" s="125">
        <v>782</v>
      </c>
      <c r="CY40" s="33">
        <f>VLOOKUP($CX40,Funktionsbezeichnungen,3,0)</f>
        <v>8</v>
      </c>
      <c r="CZ40" s="83" t="str">
        <f>VLOOKUP($CX40,Funktionsbezeichnungen,2,0)</f>
        <v>Projektingenieur 2</v>
      </c>
      <c r="DA40" s="125">
        <v>782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782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781</v>
      </c>
      <c r="DI40" s="33">
        <f>VLOOKUP($DH40,Funktionsbezeichnungen,3,0)</f>
        <v>7</v>
      </c>
      <c r="DJ40" s="83" t="str">
        <f>VLOOKUP($DH40,Funktionsbezeichnungen,2,0)</f>
        <v>Projektingenieur 1</v>
      </c>
      <c r="DO40" s="19">
        <f>+CT40</f>
        <v>4275</v>
      </c>
      <c r="DP40" s="153">
        <v>2</v>
      </c>
      <c r="DQ40" s="19">
        <v>3</v>
      </c>
      <c r="DR40" s="19" t="s">
        <v>952</v>
      </c>
    </row>
    <row r="41" spans="1:122" s="19" customFormat="1" ht="15.75" x14ac:dyDescent="0.2">
      <c r="A41" s="53">
        <v>0</v>
      </c>
      <c r="B41" s="53"/>
      <c r="C41" s="53">
        <f>IF(Z41&gt;=10,1,0)</f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207" t="s">
        <v>1140</v>
      </c>
      <c r="P41" s="15" t="s">
        <v>1223</v>
      </c>
      <c r="Q41" s="15">
        <v>37</v>
      </c>
      <c r="R41" s="42"/>
      <c r="S41" s="20" t="s">
        <v>1218</v>
      </c>
      <c r="T41" s="21">
        <v>1976</v>
      </c>
      <c r="U41" s="28" t="s">
        <v>1219</v>
      </c>
      <c r="V41" s="21">
        <v>2001</v>
      </c>
      <c r="W41" s="25"/>
      <c r="X41" s="21"/>
      <c r="Y41" s="28"/>
      <c r="Z41" s="118">
        <f>$AD$3-V41</f>
        <v>16</v>
      </c>
      <c r="AA41" s="169"/>
      <c r="AB41" s="162" t="s">
        <v>1043</v>
      </c>
      <c r="AC41" s="21"/>
      <c r="AE41" s="90" t="s">
        <v>373</v>
      </c>
      <c r="AF41" s="82"/>
      <c r="CP41" s="19" t="str">
        <f>+S41</f>
        <v>Igual Lorenzo</v>
      </c>
      <c r="CR41" s="19">
        <f>+Z41</f>
        <v>16</v>
      </c>
      <c r="CS41" s="19" t="str">
        <f>+AB41</f>
        <v xml:space="preserve"> C/B 2)</v>
      </c>
      <c r="CT41" s="154">
        <v>3215</v>
      </c>
      <c r="CU41" s="125">
        <v>772</v>
      </c>
      <c r="CV41" s="33">
        <f>VLOOKUP($CU41,Funktionsbezeichnungen,3,0)</f>
        <v>8</v>
      </c>
      <c r="CW41" s="83" t="str">
        <f>VLOOKUP($CU41,Funktionsbezeichnungen,2,0)</f>
        <v>Projektingenieur 2</v>
      </c>
      <c r="CX41" s="125"/>
      <c r="CY41" s="33"/>
      <c r="CZ41" s="83"/>
      <c r="DA41" s="125"/>
      <c r="DB41" s="33"/>
      <c r="DC41" s="83"/>
      <c r="DD41" s="125"/>
      <c r="DE41" s="33"/>
      <c r="DF41" s="83"/>
      <c r="DG41" s="20"/>
      <c r="DH41" s="33"/>
      <c r="DI41" s="33"/>
      <c r="DJ41" s="83"/>
      <c r="DO41" s="19">
        <f>+CT41</f>
        <v>3215</v>
      </c>
      <c r="DP41" s="153">
        <v>2</v>
      </c>
      <c r="DQ41" s="19">
        <v>3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>IF(Z42&gt;=10,1,0)</f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358</v>
      </c>
      <c r="P42" s="15" t="s">
        <v>852</v>
      </c>
      <c r="Q42" s="15">
        <v>38</v>
      </c>
      <c r="R42" s="42"/>
      <c r="S42" s="20" t="s">
        <v>870</v>
      </c>
      <c r="T42" s="21">
        <v>1978</v>
      </c>
      <c r="U42" s="28" t="s">
        <v>198</v>
      </c>
      <c r="V42" s="21">
        <v>2004</v>
      </c>
      <c r="W42" s="25"/>
      <c r="X42" s="21"/>
      <c r="Y42" s="28" t="s">
        <v>853</v>
      </c>
      <c r="Z42" s="21">
        <f>$AD$3-V42</f>
        <v>13</v>
      </c>
      <c r="AA42" s="25" t="s">
        <v>671</v>
      </c>
      <c r="AB42" s="162" t="s">
        <v>1043</v>
      </c>
      <c r="AC42" s="21"/>
      <c r="AE42" s="90" t="s">
        <v>373</v>
      </c>
      <c r="AF42" s="82"/>
      <c r="CP42" s="19" t="str">
        <f>+S42</f>
        <v>Hausammann Cédric</v>
      </c>
      <c r="CR42" s="19">
        <f>+Z42</f>
        <v>13</v>
      </c>
      <c r="CS42" s="19" t="str">
        <f>+AB42</f>
        <v xml:space="preserve"> C/B 2)</v>
      </c>
      <c r="CT42" s="154">
        <v>9648</v>
      </c>
      <c r="CU42" s="125">
        <v>772</v>
      </c>
      <c r="CV42" s="33">
        <f>VLOOKUP($CU42,Funktionsbezeichnungen,3,0)</f>
        <v>8</v>
      </c>
      <c r="CW42" s="83" t="str">
        <f>VLOOKUP($CU42,Funktionsbezeichnungen,2,0)</f>
        <v>Projektingenieur 2</v>
      </c>
      <c r="CX42" s="125">
        <v>772</v>
      </c>
      <c r="CY42" s="33">
        <f>VLOOKUP($CX42,Funktionsbezeichnungen,3,0)</f>
        <v>8</v>
      </c>
      <c r="CZ42" s="83" t="str">
        <f>VLOOKUP($CX42,Funktionsbezeichnungen,2,0)</f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771</v>
      </c>
      <c r="DI42" s="33">
        <f>VLOOKUP($DH42,Funktionsbezeichnungen,3,0)</f>
        <v>7</v>
      </c>
      <c r="DJ42" s="83" t="str">
        <f>VLOOKUP($DH42,Funktionsbezeichnungen,2,0)</f>
        <v>Projektingenieur 1</v>
      </c>
      <c r="DO42" s="19">
        <f>+CT42</f>
        <v>9648</v>
      </c>
      <c r="DP42" s="153">
        <v>2</v>
      </c>
      <c r="DQ42" s="19">
        <v>3</v>
      </c>
      <c r="DR42" s="19" t="s">
        <v>951</v>
      </c>
    </row>
    <row r="43" spans="1:122" s="19" customFormat="1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361</v>
      </c>
      <c r="P43" s="15" t="s">
        <v>447</v>
      </c>
      <c r="Q43" s="15">
        <v>39</v>
      </c>
      <c r="R43" s="16"/>
      <c r="S43" s="20" t="s">
        <v>111</v>
      </c>
      <c r="T43" s="21">
        <v>1954</v>
      </c>
      <c r="U43" s="28" t="s">
        <v>195</v>
      </c>
      <c r="V43" s="21">
        <v>1976</v>
      </c>
      <c r="W43" s="25"/>
      <c r="X43" s="21"/>
      <c r="Y43" s="28" t="s">
        <v>547</v>
      </c>
      <c r="Z43" s="21">
        <f>$AD$3-V43</f>
        <v>41</v>
      </c>
      <c r="AA43" s="25" t="s">
        <v>671</v>
      </c>
      <c r="AB43" s="21" t="s">
        <v>105</v>
      </c>
      <c r="AC43" s="21"/>
      <c r="AE43" s="90" t="s">
        <v>415</v>
      </c>
      <c r="AF43" s="82"/>
      <c r="CP43" s="19" t="str">
        <f>+S43</f>
        <v>Buser Edi</v>
      </c>
      <c r="CR43" s="19">
        <f>+Z43</f>
        <v>41</v>
      </c>
      <c r="CS43" s="19" t="str">
        <f>+AB43</f>
        <v>C</v>
      </c>
      <c r="CT43" s="154">
        <v>3160</v>
      </c>
      <c r="CU43" s="125">
        <v>772</v>
      </c>
      <c r="CV43" s="33">
        <f>VLOOKUP($CU43,Funktionsbezeichnungen,3,0)</f>
        <v>8</v>
      </c>
      <c r="CW43" s="83" t="str">
        <f>VLOOKUP($CU43,Funktionsbezeichnungen,2,0)</f>
        <v>Projektingenieur 2</v>
      </c>
      <c r="CX43" s="125">
        <v>772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>+CT43</f>
        <v>3160</v>
      </c>
      <c r="DP43" s="153">
        <v>2</v>
      </c>
      <c r="DQ43" s="19">
        <v>3</v>
      </c>
      <c r="DR43" s="19" t="s">
        <v>951</v>
      </c>
    </row>
    <row r="44" spans="1:122" s="19" customFormat="1" x14ac:dyDescent="0.2">
      <c r="A44" s="53">
        <v>0</v>
      </c>
      <c r="B44" s="53">
        <v>1</v>
      </c>
      <c r="C44" s="53"/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918</v>
      </c>
      <c r="Q44" s="15">
        <v>40</v>
      </c>
      <c r="R44" s="42"/>
      <c r="S44" s="20" t="s">
        <v>919</v>
      </c>
      <c r="T44" s="21">
        <v>1962</v>
      </c>
      <c r="U44" s="28" t="s">
        <v>1058</v>
      </c>
      <c r="V44" s="21">
        <v>1992</v>
      </c>
      <c r="W44" s="25" t="s">
        <v>921</v>
      </c>
      <c r="X44" s="21">
        <v>2002</v>
      </c>
      <c r="Y44" s="28" t="s">
        <v>922</v>
      </c>
      <c r="Z44" s="118">
        <f t="shared" si="15"/>
        <v>25</v>
      </c>
      <c r="AA44" s="169" t="s">
        <v>1190</v>
      </c>
      <c r="AB44" s="118" t="s">
        <v>105</v>
      </c>
      <c r="AC44" s="21"/>
      <c r="AE44" s="90" t="s">
        <v>373</v>
      </c>
      <c r="AF44" s="82"/>
      <c r="CP44" s="19" t="str">
        <f t="shared" si="16"/>
        <v>Niedermeyer Friederike</v>
      </c>
      <c r="CR44" s="19">
        <f t="shared" si="17"/>
        <v>25</v>
      </c>
      <c r="CS44" s="19" t="str">
        <f t="shared" si="18"/>
        <v>C</v>
      </c>
      <c r="CT44" s="154">
        <v>4307</v>
      </c>
      <c r="CU44" s="125">
        <v>782</v>
      </c>
      <c r="CV44" s="33">
        <f t="shared" si="30"/>
        <v>8</v>
      </c>
      <c r="CW44" s="83" t="str">
        <f t="shared" si="31"/>
        <v>Projektingenieur 2</v>
      </c>
      <c r="CX44" s="125">
        <v>782</v>
      </c>
      <c r="CY44" s="33">
        <f>VLOOKUP($CX44,Funktionsbezeichnungen,3,0)</f>
        <v>8</v>
      </c>
      <c r="CZ44" s="83" t="str">
        <f>VLOOKUP($CX44,Funktionsbezeichnungen,2,0)</f>
        <v>Projektingenieur 2</v>
      </c>
      <c r="DA44" s="125"/>
      <c r="DB44" s="33"/>
      <c r="DC44" s="83"/>
      <c r="DD44" s="125"/>
      <c r="DE44" s="33"/>
      <c r="DF44" s="83"/>
      <c r="DG44" s="20"/>
      <c r="DH44" s="33"/>
      <c r="DI44" s="33"/>
      <c r="DJ44" s="83"/>
      <c r="DO44" s="19">
        <f t="shared" si="19"/>
        <v>4307</v>
      </c>
      <c r="DP44" s="153">
        <v>1</v>
      </c>
      <c r="DQ44" s="19">
        <v>2</v>
      </c>
      <c r="DR44" s="19" t="s">
        <v>952</v>
      </c>
    </row>
    <row r="45" spans="1:122" s="19" customFormat="1" x14ac:dyDescent="0.2">
      <c r="A45" s="53">
        <v>0</v>
      </c>
      <c r="B45" s="53"/>
      <c r="C45" s="53">
        <f t="shared" si="14"/>
        <v>1</v>
      </c>
      <c r="D45" s="55">
        <v>1</v>
      </c>
      <c r="E45" s="55"/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360</v>
      </c>
      <c r="P45" s="15" t="s">
        <v>458</v>
      </c>
      <c r="Q45" s="15">
        <v>41</v>
      </c>
      <c r="R45" s="16"/>
      <c r="S45" s="20" t="s">
        <v>275</v>
      </c>
      <c r="T45" s="21">
        <v>1969</v>
      </c>
      <c r="U45" s="28" t="s">
        <v>299</v>
      </c>
      <c r="V45" s="21">
        <v>1996</v>
      </c>
      <c r="W45" s="25"/>
      <c r="X45" s="21"/>
      <c r="Y45" s="25" t="s">
        <v>276</v>
      </c>
      <c r="Z45" s="21">
        <f t="shared" si="15"/>
        <v>21</v>
      </c>
      <c r="AA45" s="25" t="s">
        <v>110</v>
      </c>
      <c r="AB45" s="21" t="s">
        <v>105</v>
      </c>
      <c r="AC45" s="21"/>
      <c r="AE45" s="90" t="s">
        <v>376</v>
      </c>
      <c r="AF45" s="82"/>
      <c r="CP45" s="19" t="str">
        <f t="shared" si="16"/>
        <v>Knoll Bernd</v>
      </c>
      <c r="CR45" s="19">
        <f t="shared" si="17"/>
        <v>21</v>
      </c>
      <c r="CS45" s="19" t="str">
        <f t="shared" si="18"/>
        <v>C</v>
      </c>
      <c r="CT45" s="154">
        <v>4291</v>
      </c>
      <c r="CU45" s="125">
        <v>772</v>
      </c>
      <c r="CV45" s="33">
        <f t="shared" si="30"/>
        <v>8</v>
      </c>
      <c r="CW45" s="83" t="str">
        <f t="shared" si="31"/>
        <v>Projektingenieur 2</v>
      </c>
      <c r="CX45" s="125">
        <v>772</v>
      </c>
      <c r="CY45" s="33">
        <f t="shared" si="32"/>
        <v>8</v>
      </c>
      <c r="CZ45" s="83" t="str">
        <f t="shared" si="33"/>
        <v>Projektingenieur 2</v>
      </c>
      <c r="DA45" s="125">
        <v>772</v>
      </c>
      <c r="DB45" s="33">
        <f t="shared" si="34"/>
        <v>8</v>
      </c>
      <c r="DC45" s="83" t="str">
        <f t="shared" si="35"/>
        <v>Projektingenieur 2</v>
      </c>
      <c r="DD45" s="125">
        <v>772</v>
      </c>
      <c r="DE45" s="33">
        <f t="shared" ref="DE45:DE48" si="40">VLOOKUP($DD45,Funktionsbezeichnungen,3,0)</f>
        <v>8</v>
      </c>
      <c r="DF45" s="83" t="str">
        <f t="shared" ref="DF45:DF48" si="41">VLOOKUP($DD45,Funktionsbezeichnungen,2,0)</f>
        <v>Projektingenieur 2</v>
      </c>
      <c r="DG45" s="20"/>
      <c r="DH45" s="33">
        <v>772</v>
      </c>
      <c r="DI45" s="33">
        <f t="shared" si="36"/>
        <v>8</v>
      </c>
      <c r="DJ45" s="83" t="str">
        <f t="shared" si="37"/>
        <v>Projektingenieur 2</v>
      </c>
      <c r="DO45" s="19">
        <f t="shared" si="19"/>
        <v>4291</v>
      </c>
      <c r="DP45" s="153">
        <v>1</v>
      </c>
      <c r="DQ45" s="19">
        <v>2</v>
      </c>
      <c r="DR45" s="185" t="s">
        <v>968</v>
      </c>
    </row>
    <row r="46" spans="1:122" s="19" customForma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359</v>
      </c>
      <c r="P46" s="15" t="s">
        <v>466</v>
      </c>
      <c r="Q46" s="15">
        <v>42</v>
      </c>
      <c r="R46" s="42"/>
      <c r="S46" s="20" t="s">
        <v>246</v>
      </c>
      <c r="T46" s="21">
        <v>1972</v>
      </c>
      <c r="U46" s="28" t="s">
        <v>1064</v>
      </c>
      <c r="V46" s="21">
        <v>1998</v>
      </c>
      <c r="W46" s="25"/>
      <c r="X46" s="21"/>
      <c r="Y46" s="28" t="s">
        <v>247</v>
      </c>
      <c r="Z46" s="21">
        <f>$AD$3-V46</f>
        <v>19</v>
      </c>
      <c r="AA46" s="25" t="s">
        <v>392</v>
      </c>
      <c r="AB46" s="21" t="s">
        <v>105</v>
      </c>
      <c r="AC46" s="21"/>
      <c r="AE46" s="90" t="s">
        <v>404</v>
      </c>
      <c r="AF46" s="82"/>
      <c r="CP46" s="19" t="str">
        <f>+S46</f>
        <v>Martin Dirk</v>
      </c>
      <c r="CR46" s="19">
        <f>+Z46</f>
        <v>19</v>
      </c>
      <c r="CS46" s="19" t="str">
        <f>+AB46</f>
        <v>C</v>
      </c>
      <c r="CT46" s="154">
        <v>7696</v>
      </c>
      <c r="CU46" s="125">
        <v>772</v>
      </c>
      <c r="CV46" s="33">
        <f>VLOOKUP($CU46,Funktionsbezeichnungen,3,0)</f>
        <v>8</v>
      </c>
      <c r="CW46" s="83" t="str">
        <f>VLOOKUP($CU46,Funktionsbezeichnungen,2,0)</f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772</v>
      </c>
      <c r="DI46" s="33">
        <f>VLOOKUP($DH46,Funktionsbezeichnungen,3,0)</f>
        <v>8</v>
      </c>
      <c r="DJ46" s="83" t="str">
        <f>VLOOKUP($DH46,Funktionsbezeichnungen,2,0)</f>
        <v>Projektingenieur 2</v>
      </c>
      <c r="DO46" s="19">
        <f>+CT46</f>
        <v>7696</v>
      </c>
      <c r="DP46" s="153">
        <v>2</v>
      </c>
      <c r="DQ46" s="19">
        <v>3</v>
      </c>
      <c r="DR46" s="19" t="s">
        <v>951</v>
      </c>
    </row>
    <row r="47" spans="1:122" s="19" customFormat="1" ht="38.25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191" t="s">
        <v>1047</v>
      </c>
      <c r="X47" s="21">
        <v>2011</v>
      </c>
      <c r="Y47" s="28" t="s">
        <v>944</v>
      </c>
      <c r="Z47" s="118">
        <f>$AD$3-V47</f>
        <v>18</v>
      </c>
      <c r="AA47" s="169" t="s">
        <v>565</v>
      </c>
      <c r="AB47" s="118" t="s">
        <v>105</v>
      </c>
      <c r="AC47" s="21"/>
      <c r="AE47" s="90" t="s">
        <v>373</v>
      </c>
      <c r="AF47" s="82"/>
      <c r="CP47" s="19" t="str">
        <f>+S47</f>
        <v>Betzold Alexander</v>
      </c>
      <c r="CR47" s="19">
        <f>+Z47</f>
        <v>18</v>
      </c>
      <c r="CS47" s="19" t="str">
        <f>+AB47</f>
        <v>C</v>
      </c>
      <c r="CT47" s="154">
        <v>4306</v>
      </c>
      <c r="CU47" s="125">
        <v>782</v>
      </c>
      <c r="CV47" s="33">
        <f>VLOOKUP($CU47,Funktionsbezeichnungen,3,0)</f>
        <v>8</v>
      </c>
      <c r="CW47" s="83" t="str">
        <f>VLOOKUP($CU47,Funktionsbezeichnungen,2,0)</f>
        <v>Projektingenieur 2</v>
      </c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>VLOOKUP($DD47,Funktionsbezeichnungen,3,0)</f>
        <v>8</v>
      </c>
      <c r="DF47" s="83" t="str">
        <f>VLOOKUP($DD47,Funktionsbezeichnungen,2,0)</f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>+CT47</f>
        <v>4306</v>
      </c>
      <c r="DP47" s="153">
        <v>2</v>
      </c>
      <c r="DQ47" s="19">
        <v>2</v>
      </c>
      <c r="DR47" s="19" t="s">
        <v>952</v>
      </c>
    </row>
    <row r="48" spans="1:122" s="19" customFormat="1" ht="27" x14ac:dyDescent="0.2">
      <c r="A48" s="53">
        <v>0</v>
      </c>
      <c r="B48" s="53"/>
      <c r="C48" s="53">
        <f>IF(Z48&gt;=10,1,0)</f>
        <v>1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52" t="s">
        <v>566</v>
      </c>
      <c r="Q48" s="15">
        <v>44</v>
      </c>
      <c r="R48" s="42"/>
      <c r="S48" s="16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118">
        <f t="shared" si="15"/>
        <v>13</v>
      </c>
      <c r="AA48" s="169" t="s">
        <v>565</v>
      </c>
      <c r="AB48" s="21" t="s">
        <v>105</v>
      </c>
      <c r="AC48" s="21"/>
      <c r="AE48" s="90" t="s">
        <v>1084</v>
      </c>
      <c r="AF48" s="82"/>
      <c r="CP48" s="19" t="str">
        <f t="shared" si="16"/>
        <v>That Pueng</v>
      </c>
      <c r="CR48" s="19">
        <f t="shared" si="17"/>
        <v>13</v>
      </c>
      <c r="CS48" s="19" t="str">
        <f t="shared" si="18"/>
        <v>C</v>
      </c>
      <c r="CT48" s="154">
        <v>4345</v>
      </c>
      <c r="CU48" s="125" t="s">
        <v>711</v>
      </c>
      <c r="CV48" s="33"/>
      <c r="CW48" s="83"/>
      <c r="CX48" s="125">
        <v>782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782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782</v>
      </c>
      <c r="DE48" s="33">
        <f t="shared" si="40"/>
        <v>8</v>
      </c>
      <c r="DF48" s="83" t="str">
        <f t="shared" si="41"/>
        <v>Projektingenieur 2</v>
      </c>
      <c r="DG48" s="20"/>
      <c r="DH48" s="33">
        <v>781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9"/>
        <v>4345</v>
      </c>
      <c r="DP48" s="153">
        <v>1</v>
      </c>
      <c r="DQ48" s="19">
        <v>2</v>
      </c>
      <c r="DR48" s="19" t="s">
        <v>952</v>
      </c>
    </row>
    <row r="49" spans="1:122" s="19" customFormat="1" x14ac:dyDescent="0.2">
      <c r="A49" s="53">
        <v>0</v>
      </c>
      <c r="B49" s="53"/>
      <c r="C49" s="53">
        <f t="shared" si="14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5"/>
        <v>13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16"/>
        <v>Titz Markus</v>
      </c>
      <c r="CR49" s="153">
        <f t="shared" si="17"/>
        <v>13</v>
      </c>
      <c r="CS49" s="19" t="str">
        <f t="shared" si="18"/>
        <v>C</v>
      </c>
      <c r="CT49" s="154">
        <v>4912</v>
      </c>
      <c r="CU49" s="125">
        <v>772</v>
      </c>
      <c r="CV49" s="33">
        <f t="shared" ref="CV49:CV75" si="42">VLOOKUP($CU49,Funktionsbezeichnungen,3,0)</f>
        <v>8</v>
      </c>
      <c r="CW49" s="83" t="str">
        <f t="shared" ref="CW49:CW75" si="43">VLOOKUP($CU49,Funktionsbezeichnungen,2,0)</f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9"/>
        <v>4912</v>
      </c>
      <c r="DP49" s="153">
        <v>2</v>
      </c>
      <c r="DQ49" s="19">
        <v>3</v>
      </c>
      <c r="DR49" s="19" t="s">
        <v>951</v>
      </c>
    </row>
    <row r="50" spans="1:122" s="19" customFormat="1" x14ac:dyDescent="0.2">
      <c r="A50" s="53">
        <v>0</v>
      </c>
      <c r="B50" s="53">
        <v>1</v>
      </c>
      <c r="C50" s="53">
        <f t="shared" si="14"/>
        <v>1</v>
      </c>
      <c r="D50" s="55"/>
      <c r="E50" s="55">
        <v>1</v>
      </c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360</v>
      </c>
      <c r="P50" s="15" t="s">
        <v>612</v>
      </c>
      <c r="Q50" s="15">
        <v>46</v>
      </c>
      <c r="R50" s="42"/>
      <c r="S50" s="20" t="s">
        <v>613</v>
      </c>
      <c r="T50" s="21">
        <v>1980</v>
      </c>
      <c r="U50" s="28" t="s">
        <v>1068</v>
      </c>
      <c r="V50" s="21">
        <v>2005</v>
      </c>
      <c r="W50" s="25"/>
      <c r="X50" s="21"/>
      <c r="Y50" s="28"/>
      <c r="Z50" s="21">
        <f t="shared" si="15"/>
        <v>12</v>
      </c>
      <c r="AA50" s="25" t="s">
        <v>685</v>
      </c>
      <c r="AB50" s="118" t="s">
        <v>105</v>
      </c>
      <c r="AC50" s="21"/>
      <c r="AE50" s="90" t="s">
        <v>376</v>
      </c>
      <c r="AF50" s="82"/>
      <c r="CP50" s="19" t="str">
        <f t="shared" si="16"/>
        <v>Penning Rebecca</v>
      </c>
      <c r="CR50" s="19">
        <f t="shared" si="17"/>
        <v>12</v>
      </c>
      <c r="CS50" s="19" t="str">
        <f t="shared" si="18"/>
        <v>C</v>
      </c>
      <c r="CT50" s="154">
        <v>4353</v>
      </c>
      <c r="CU50" s="125">
        <v>772</v>
      </c>
      <c r="CV50" s="33">
        <f t="shared" si="42"/>
        <v>8</v>
      </c>
      <c r="CW50" s="83" t="str">
        <f t="shared" si="43"/>
        <v>Projektingenieur 2</v>
      </c>
      <c r="CX50" s="125">
        <v>772</v>
      </c>
      <c r="CY50" s="33">
        <f t="shared" ref="CY50:CY51" si="44">VLOOKUP($CX50,Funktionsbezeichnungen,3,0)</f>
        <v>8</v>
      </c>
      <c r="CZ50" s="83" t="str">
        <f t="shared" ref="CZ50:CZ51" si="45"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771</v>
      </c>
      <c r="DE50" s="33">
        <f>VLOOKUP($DD50,Funktionsbezeichnungen,3,0)</f>
        <v>7</v>
      </c>
      <c r="DF50" s="83" t="str">
        <f>VLOOKUP($DD50,Funktionsbezeichnungen,2,0)</f>
        <v>Projektingenieur 1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19"/>
        <v>4353</v>
      </c>
      <c r="DP50" s="153">
        <v>2</v>
      </c>
      <c r="DQ50" s="19">
        <v>3</v>
      </c>
      <c r="DR50" s="185" t="s">
        <v>968</v>
      </c>
    </row>
    <row r="51" spans="1:122" s="19" customFormat="1" x14ac:dyDescent="0.2">
      <c r="A51" s="53">
        <v>0</v>
      </c>
      <c r="B51" s="53"/>
      <c r="C51" s="53">
        <f t="shared" si="14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361</v>
      </c>
      <c r="P51" s="15" t="s">
        <v>473</v>
      </c>
      <c r="Q51" s="15">
        <v>47</v>
      </c>
      <c r="R51" s="42"/>
      <c r="S51" s="20" t="s">
        <v>284</v>
      </c>
      <c r="T51" s="21">
        <v>1980</v>
      </c>
      <c r="U51" s="28" t="s">
        <v>1063</v>
      </c>
      <c r="V51" s="21">
        <v>2006</v>
      </c>
      <c r="W51" s="25"/>
      <c r="X51" s="21"/>
      <c r="Y51" s="28"/>
      <c r="Z51" s="21">
        <f t="shared" si="15"/>
        <v>11</v>
      </c>
      <c r="AA51" s="25" t="s">
        <v>108</v>
      </c>
      <c r="AB51" s="118" t="s">
        <v>105</v>
      </c>
      <c r="AC51" s="21"/>
      <c r="AE51" s="90" t="s">
        <v>373</v>
      </c>
      <c r="AF51" s="82"/>
      <c r="CP51" s="19" t="str">
        <f t="shared" si="16"/>
        <v>Akdeniz Veysel</v>
      </c>
      <c r="CR51" s="153">
        <f t="shared" si="17"/>
        <v>11</v>
      </c>
      <c r="CS51" s="19" t="str">
        <f t="shared" si="18"/>
        <v>C</v>
      </c>
      <c r="CT51" s="154">
        <v>4293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si="44"/>
        <v>8</v>
      </c>
      <c r="CZ51" s="83" t="str">
        <f t="shared" si="45"/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772</v>
      </c>
      <c r="DE51" s="33">
        <f>VLOOKUP($DD51,Funktionsbezeichnungen,3,0)</f>
        <v>8</v>
      </c>
      <c r="DF51" s="83" t="str">
        <f>VLOOKUP($DD51,Funktionsbezeichnungen,2,0)</f>
        <v>Projektingenieur 2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9"/>
        <v>4293</v>
      </c>
      <c r="DP51" s="153">
        <v>2</v>
      </c>
      <c r="DQ51" s="19">
        <v>3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 t="shared" ref="C52:C64" si="46">IF(Z52&gt;=10,1,0)</f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358</v>
      </c>
      <c r="P52" s="15" t="s">
        <v>932</v>
      </c>
      <c r="Q52" s="15">
        <v>48</v>
      </c>
      <c r="R52" s="42"/>
      <c r="S52" s="20" t="s">
        <v>933</v>
      </c>
      <c r="T52" s="21">
        <v>1983</v>
      </c>
      <c r="U52" s="28" t="s">
        <v>1063</v>
      </c>
      <c r="V52" s="21">
        <v>2007</v>
      </c>
      <c r="W52" s="25" t="s">
        <v>1060</v>
      </c>
      <c r="X52" s="21">
        <v>2008</v>
      </c>
      <c r="Y52" s="28"/>
      <c r="Z52" s="21">
        <f t="shared" ref="Z52:Z64" si="47">$AD$3-V52</f>
        <v>10</v>
      </c>
      <c r="AA52" s="25" t="s">
        <v>1079</v>
      </c>
      <c r="AB52" s="118" t="s">
        <v>105</v>
      </c>
      <c r="AC52" s="21"/>
      <c r="AE52" s="90" t="s">
        <v>373</v>
      </c>
      <c r="AF52" s="82"/>
      <c r="CP52" s="19" t="str">
        <f t="shared" ref="CP52:CP64" si="48">+S52</f>
        <v>Noordam Philipp</v>
      </c>
      <c r="CR52" s="153">
        <f t="shared" ref="CR52:CR64" si="49">+Z52</f>
        <v>10</v>
      </c>
      <c r="CS52" s="19" t="str">
        <f t="shared" ref="CS52:CS64" si="50">+AB52</f>
        <v>C</v>
      </c>
      <c r="CT52" s="154">
        <v>4312</v>
      </c>
      <c r="CU52" s="125">
        <v>772</v>
      </c>
      <c r="CV52" s="33">
        <f t="shared" ref="CV52:CV64" si="51">VLOOKUP($CU52,Funktionsbezeichnungen,3,0)</f>
        <v>8</v>
      </c>
      <c r="CW52" s="83" t="str">
        <f t="shared" ref="CW52:CW64" si="52"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/>
      <c r="DB52" s="33"/>
      <c r="DC52" s="83"/>
      <c r="DD52" s="125"/>
      <c r="DE52" s="33"/>
      <c r="DF52" s="83"/>
      <c r="DG52" s="20"/>
      <c r="DH52" s="33"/>
      <c r="DI52" s="33"/>
      <c r="DJ52" s="83"/>
      <c r="DO52" s="19">
        <f t="shared" ref="DO52:DO64" si="53">+CT52</f>
        <v>4312</v>
      </c>
      <c r="DP52" s="153">
        <v>2</v>
      </c>
      <c r="DQ52" s="19">
        <v>2</v>
      </c>
      <c r="DR52" s="19" t="s">
        <v>951</v>
      </c>
    </row>
    <row r="53" spans="1:122" s="19" customFormat="1" x14ac:dyDescent="0.2">
      <c r="A53" s="53">
        <v>0</v>
      </c>
      <c r="B53" s="53">
        <v>1</v>
      </c>
      <c r="C53" s="53">
        <f t="shared" si="46"/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360</v>
      </c>
      <c r="P53" s="15" t="s">
        <v>1003</v>
      </c>
      <c r="Q53" s="15">
        <v>49</v>
      </c>
      <c r="R53" s="42"/>
      <c r="S53" s="20" t="s">
        <v>1004</v>
      </c>
      <c r="T53" s="21">
        <v>1984</v>
      </c>
      <c r="U53" s="28" t="s">
        <v>1230</v>
      </c>
      <c r="V53" s="21">
        <v>2009</v>
      </c>
      <c r="W53" s="25"/>
      <c r="X53" s="21"/>
      <c r="Y53" s="28" t="s">
        <v>91</v>
      </c>
      <c r="Z53" s="21">
        <f t="shared" si="47"/>
        <v>8</v>
      </c>
      <c r="AA53" s="25" t="s">
        <v>269</v>
      </c>
      <c r="AB53" s="118" t="s">
        <v>105</v>
      </c>
      <c r="AC53" s="21"/>
      <c r="AE53" s="90" t="s">
        <v>895</v>
      </c>
      <c r="AF53" s="82"/>
      <c r="CP53" s="19" t="str">
        <f t="shared" si="48"/>
        <v>Vecchi Sandra</v>
      </c>
      <c r="CR53" s="153">
        <f t="shared" si="49"/>
        <v>8</v>
      </c>
      <c r="CS53" s="19" t="str">
        <f t="shared" si="50"/>
        <v>C</v>
      </c>
      <c r="CT53" s="154">
        <v>4906</v>
      </c>
      <c r="CU53" s="125">
        <v>772</v>
      </c>
      <c r="CV53" s="33">
        <f t="shared" si="51"/>
        <v>8</v>
      </c>
      <c r="CW53" s="83" t="str">
        <f t="shared" si="52"/>
        <v>Projektingenieur 2</v>
      </c>
      <c r="CX53" s="125">
        <v>772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53"/>
        <v>4906</v>
      </c>
      <c r="DP53" s="153">
        <v>2</v>
      </c>
      <c r="DQ53" s="19">
        <v>1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si="46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598</v>
      </c>
      <c r="Q54" s="15">
        <v>50</v>
      </c>
      <c r="R54" s="42"/>
      <c r="S54" s="20" t="s">
        <v>281</v>
      </c>
      <c r="T54" s="21">
        <v>1983</v>
      </c>
      <c r="U54" s="28" t="s">
        <v>1076</v>
      </c>
      <c r="V54" s="21">
        <v>2008</v>
      </c>
      <c r="W54" s="25" t="s">
        <v>1060</v>
      </c>
      <c r="X54" s="21">
        <v>2009</v>
      </c>
      <c r="Y54" s="28" t="s">
        <v>1023</v>
      </c>
      <c r="Z54" s="21">
        <f t="shared" si="47"/>
        <v>9</v>
      </c>
      <c r="AA54" s="25" t="s">
        <v>1133</v>
      </c>
      <c r="AB54" s="118" t="s">
        <v>105</v>
      </c>
      <c r="AC54" s="21"/>
      <c r="AE54" s="90" t="s">
        <v>895</v>
      </c>
      <c r="AF54" s="82"/>
      <c r="CP54" s="19" t="str">
        <f t="shared" si="48"/>
        <v>Wieland Manuel</v>
      </c>
      <c r="CR54" s="153">
        <f t="shared" si="49"/>
        <v>9</v>
      </c>
      <c r="CS54" s="19" t="str">
        <f t="shared" si="50"/>
        <v>C</v>
      </c>
      <c r="CT54" s="154">
        <v>9698</v>
      </c>
      <c r="CU54" s="125">
        <v>772</v>
      </c>
      <c r="CV54" s="33">
        <f t="shared" si="51"/>
        <v>8</v>
      </c>
      <c r="CW54" s="83" t="str">
        <f t="shared" si="52"/>
        <v>Projektingenieur 2</v>
      </c>
      <c r="CX54" s="125">
        <v>772</v>
      </c>
      <c r="CY54" s="33">
        <f>VLOOKUP($CX54,Funktionsbezeichnungen,3,0)</f>
        <v>8</v>
      </c>
      <c r="CZ54" s="83" t="str">
        <f>VLOOKUP($CX54,Funktionsbezeichnungen,2,0)</f>
        <v>Projektingenieur 2</v>
      </c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771</v>
      </c>
      <c r="DE54" s="33">
        <f>VLOOKUP($DD54,Funktionsbezeichnungen,3,0)</f>
        <v>7</v>
      </c>
      <c r="DF54" s="83" t="str">
        <f>VLOOKUP($DD54,Funktionsbezeichnungen,2,0)</f>
        <v>Projektingenieur 1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 t="shared" si="53"/>
        <v>9698</v>
      </c>
      <c r="DP54" s="153">
        <v>2</v>
      </c>
      <c r="DQ54" s="19">
        <v>2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46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1187</v>
      </c>
      <c r="Q55" s="15">
        <v>51</v>
      </c>
      <c r="R55" s="42"/>
      <c r="S55" s="20" t="s">
        <v>1188</v>
      </c>
      <c r="T55" s="21">
        <v>1983</v>
      </c>
      <c r="U55" s="28" t="s">
        <v>1189</v>
      </c>
      <c r="V55" s="21">
        <v>2008</v>
      </c>
      <c r="W55" s="25"/>
      <c r="X55" s="21"/>
      <c r="Y55" s="28"/>
      <c r="Z55" s="118">
        <f t="shared" si="47"/>
        <v>9</v>
      </c>
      <c r="AA55" s="25" t="s">
        <v>698</v>
      </c>
      <c r="AB55" s="118" t="s">
        <v>105</v>
      </c>
      <c r="AC55" s="21"/>
      <c r="AE55" s="90" t="s">
        <v>375</v>
      </c>
      <c r="AF55" s="82"/>
      <c r="CP55" s="19" t="str">
        <f t="shared" si="48"/>
        <v>Skucek Axel</v>
      </c>
      <c r="CR55" s="153">
        <f t="shared" si="49"/>
        <v>9</v>
      </c>
      <c r="CS55" s="153" t="str">
        <f t="shared" si="50"/>
        <v>C</v>
      </c>
      <c r="CT55" s="154">
        <v>4322</v>
      </c>
      <c r="CU55" s="125">
        <v>772</v>
      </c>
      <c r="CV55" s="33">
        <f t="shared" si="51"/>
        <v>8</v>
      </c>
      <c r="CW55" s="83" t="str">
        <f t="shared" si="52"/>
        <v>Projektingenieur 2</v>
      </c>
      <c r="CX55" s="125"/>
      <c r="CY55" s="33"/>
      <c r="CZ55" s="83"/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53"/>
        <v>4322</v>
      </c>
      <c r="DP55" s="153">
        <v>2</v>
      </c>
      <c r="DQ55" s="19">
        <v>3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46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567</v>
      </c>
      <c r="Q56" s="15">
        <v>52</v>
      </c>
      <c r="R56" s="42"/>
      <c r="S56" s="20" t="s">
        <v>213</v>
      </c>
      <c r="T56" s="21">
        <v>1985</v>
      </c>
      <c r="U56" s="28" t="s">
        <v>1006</v>
      </c>
      <c r="V56" s="21">
        <v>2008</v>
      </c>
      <c r="W56" s="25" t="s">
        <v>1181</v>
      </c>
      <c r="X56" s="21">
        <v>2013</v>
      </c>
      <c r="Y56" s="28" t="s">
        <v>1023</v>
      </c>
      <c r="Z56" s="118">
        <f t="shared" si="47"/>
        <v>9</v>
      </c>
      <c r="AA56" s="25" t="s">
        <v>108</v>
      </c>
      <c r="AB56" s="118" t="s">
        <v>105</v>
      </c>
      <c r="AC56" s="21"/>
      <c r="AE56" s="90" t="s">
        <v>895</v>
      </c>
      <c r="AF56" s="82"/>
      <c r="CP56" s="19" t="str">
        <f t="shared" si="48"/>
        <v>Imesch Reto</v>
      </c>
      <c r="CR56" s="153">
        <f t="shared" si="49"/>
        <v>9</v>
      </c>
      <c r="CS56" s="19" t="str">
        <f t="shared" si="50"/>
        <v>C</v>
      </c>
      <c r="CT56" s="154">
        <v>9677</v>
      </c>
      <c r="CU56" s="125">
        <v>772</v>
      </c>
      <c r="CV56" s="33">
        <f t="shared" si="51"/>
        <v>8</v>
      </c>
      <c r="CW56" s="83" t="str">
        <f t="shared" si="52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772</v>
      </c>
      <c r="DB56" s="33">
        <f>VLOOKUP($DA56,Funktionsbezeichnungen,3,0)</f>
        <v>8</v>
      </c>
      <c r="DC56" s="83" t="str">
        <f>VLOOKUP($DA56,Funktionsbezeichnungen,2,0)</f>
        <v>Projektingenieur 2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53"/>
        <v>9677</v>
      </c>
      <c r="DP56" s="153">
        <v>2</v>
      </c>
      <c r="DQ56" s="19">
        <v>3</v>
      </c>
      <c r="DR56" s="19" t="s">
        <v>951</v>
      </c>
    </row>
    <row r="57" spans="1:122" s="19" customFormat="1" ht="27" x14ac:dyDescent="0.2">
      <c r="A57" s="53">
        <v>0</v>
      </c>
      <c r="B57" s="53"/>
      <c r="C57" s="53">
        <f t="shared" si="46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1007</v>
      </c>
      <c r="V57" s="21">
        <v>2009</v>
      </c>
      <c r="W57" s="25" t="s">
        <v>1066</v>
      </c>
      <c r="X57" s="21">
        <v>2012</v>
      </c>
      <c r="Y57" s="28" t="s">
        <v>1180</v>
      </c>
      <c r="Z57" s="118">
        <f t="shared" si="47"/>
        <v>8</v>
      </c>
      <c r="AA57" s="119" t="s">
        <v>931</v>
      </c>
      <c r="AB57" s="118" t="s">
        <v>105</v>
      </c>
      <c r="AC57" s="21"/>
      <c r="AE57" s="90" t="s">
        <v>373</v>
      </c>
      <c r="AF57" s="82"/>
      <c r="CP57" s="19" t="str">
        <f t="shared" si="48"/>
        <v>Baschong Clemens</v>
      </c>
      <c r="CR57" s="153">
        <f t="shared" si="49"/>
        <v>8</v>
      </c>
      <c r="CS57" s="19" t="str">
        <f t="shared" si="50"/>
        <v>C</v>
      </c>
      <c r="CT57" s="154">
        <v>4311</v>
      </c>
      <c r="CU57" s="125">
        <v>782</v>
      </c>
      <c r="CV57" s="33">
        <f t="shared" si="51"/>
        <v>8</v>
      </c>
      <c r="CW57" s="83" t="str">
        <f t="shared" si="52"/>
        <v>Projektingenieur 2</v>
      </c>
      <c r="CX57" s="125">
        <v>782</v>
      </c>
      <c r="CY57" s="33">
        <f>VLOOKUP($CX57,Funktionsbezeichnungen,3,0)</f>
        <v>8</v>
      </c>
      <c r="CZ57" s="83" t="str">
        <f>VLOOKUP($CX57,Funktionsbezeichnungen,2,0)</f>
        <v>Projektingenieur 2</v>
      </c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53"/>
        <v>4311</v>
      </c>
      <c r="DP57" s="153">
        <v>2</v>
      </c>
      <c r="DQ57" s="19">
        <v>2</v>
      </c>
      <c r="DR57" s="19" t="s">
        <v>952</v>
      </c>
    </row>
    <row r="58" spans="1:122" s="19" customFormat="1" x14ac:dyDescent="0.2">
      <c r="A58" s="53">
        <v>0</v>
      </c>
      <c r="B58" s="53"/>
      <c r="C58" s="53">
        <f t="shared" si="46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1006</v>
      </c>
      <c r="V58" s="21">
        <v>2009</v>
      </c>
      <c r="W58" s="25"/>
      <c r="X58" s="21"/>
      <c r="Y58" s="28"/>
      <c r="Z58" s="118">
        <f t="shared" si="47"/>
        <v>8</v>
      </c>
      <c r="AA58" s="25" t="s">
        <v>1079</v>
      </c>
      <c r="AB58" s="118" t="s">
        <v>105</v>
      </c>
      <c r="AC58" s="21"/>
      <c r="AE58" s="90" t="s">
        <v>373</v>
      </c>
      <c r="AF58" s="82"/>
      <c r="CP58" s="19" t="str">
        <f t="shared" si="48"/>
        <v>Jung Roman</v>
      </c>
      <c r="CR58" s="153">
        <f t="shared" si="49"/>
        <v>8</v>
      </c>
      <c r="CS58" s="19" t="str">
        <f t="shared" si="50"/>
        <v>C</v>
      </c>
      <c r="CT58" s="154">
        <v>8565</v>
      </c>
      <c r="CU58" s="125">
        <v>772</v>
      </c>
      <c r="CV58" s="33">
        <f t="shared" si="51"/>
        <v>8</v>
      </c>
      <c r="CW58" s="83" t="str">
        <f t="shared" si="52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771</v>
      </c>
      <c r="DB58" s="33">
        <f>VLOOKUP($DA58,Funktionsbezeichnungen,3,0)</f>
        <v>7</v>
      </c>
      <c r="DC58" s="83" t="str">
        <f>VLOOKUP($DA58,Funktionsbezeichnungen,2,0)</f>
        <v>Projektingenieur 1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53"/>
        <v>8565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/>
      <c r="C59" s="53">
        <f t="shared" si="46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1006</v>
      </c>
      <c r="V59" s="21">
        <v>2009</v>
      </c>
      <c r="W59" s="25"/>
      <c r="X59" s="21"/>
      <c r="Y59" s="28"/>
      <c r="Z59" s="21">
        <f t="shared" si="47"/>
        <v>8</v>
      </c>
      <c r="AA59" s="25" t="s">
        <v>1082</v>
      </c>
      <c r="AB59" s="118" t="s">
        <v>105</v>
      </c>
      <c r="AC59" s="21"/>
      <c r="AE59" s="90" t="s">
        <v>373</v>
      </c>
      <c r="AF59" s="82"/>
      <c r="CP59" s="19" t="str">
        <f t="shared" si="48"/>
        <v>Schoeffel Daniel</v>
      </c>
      <c r="CR59" s="153">
        <f t="shared" si="49"/>
        <v>8</v>
      </c>
      <c r="CS59" s="19" t="str">
        <f t="shared" si="50"/>
        <v>C</v>
      </c>
      <c r="CT59" s="154">
        <v>8569</v>
      </c>
      <c r="CU59" s="125">
        <v>772</v>
      </c>
      <c r="CV59" s="33">
        <f t="shared" si="51"/>
        <v>8</v>
      </c>
      <c r="CW59" s="83" t="str">
        <f t="shared" si="52"/>
        <v>Projektingenieur 2</v>
      </c>
      <c r="CX59" s="125">
        <v>772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>
        <v>771</v>
      </c>
      <c r="DB59" s="33">
        <f>VLOOKUP($DA59,Funktionsbezeichnungen,3,0)</f>
        <v>7</v>
      </c>
      <c r="DC59" s="83" t="str">
        <f>VLOOKUP($DA59,Funktionsbezeichnungen,2,0)</f>
        <v>Projektingenieur 1</v>
      </c>
      <c r="DD59" s="125">
        <v>771</v>
      </c>
      <c r="DE59" s="33">
        <f>VLOOKUP($DD59,Funktionsbezeichnungen,3,0)</f>
        <v>7</v>
      </c>
      <c r="DF59" s="83" t="str">
        <f>VLOOKUP($DD59,Funktionsbezeichnungen,2,0)</f>
        <v>Projektingenieur 1</v>
      </c>
      <c r="DG59" s="20"/>
      <c r="DH59" s="33">
        <v>771</v>
      </c>
      <c r="DI59" s="33">
        <f>VLOOKUP($DH59,Funktionsbezeichnungen,3,0)</f>
        <v>7</v>
      </c>
      <c r="DJ59" s="83" t="str">
        <f>VLOOKUP($DH59,Funktionsbezeichnungen,2,0)</f>
        <v>Projektingenieur 1</v>
      </c>
      <c r="DO59" s="19">
        <f t="shared" si="53"/>
        <v>8569</v>
      </c>
      <c r="DP59" s="153">
        <v>2</v>
      </c>
      <c r="DQ59" s="19">
        <v>3</v>
      </c>
      <c r="DR59" s="19" t="s">
        <v>951</v>
      </c>
    </row>
    <row r="60" spans="1:122" s="19" customFormat="1" x14ac:dyDescent="0.2">
      <c r="A60" s="53">
        <v>0</v>
      </c>
      <c r="B60" s="53"/>
      <c r="C60" s="53">
        <f t="shared" si="46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47"/>
        <v>7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48"/>
        <v>Berzi Patrick</v>
      </c>
      <c r="CR60" s="153">
        <f t="shared" si="49"/>
        <v>7</v>
      </c>
      <c r="CS60" s="153" t="str">
        <f t="shared" si="50"/>
        <v>C</v>
      </c>
      <c r="CT60" s="154">
        <v>4911</v>
      </c>
      <c r="CU60" s="125">
        <v>772</v>
      </c>
      <c r="CV60" s="33">
        <f t="shared" si="51"/>
        <v>8</v>
      </c>
      <c r="CW60" s="83" t="str">
        <f t="shared" si="52"/>
        <v>Projektingenieur 2</v>
      </c>
      <c r="CX60" s="125"/>
      <c r="CY60" s="33"/>
      <c r="CZ60" s="83"/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53"/>
        <v>4911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>
        <v>1</v>
      </c>
      <c r="C61" s="53">
        <f t="shared" si="46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47"/>
        <v>7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48"/>
        <v>Bianchi Emmanuelle</v>
      </c>
      <c r="CR61" s="153">
        <f t="shared" si="49"/>
        <v>7</v>
      </c>
      <c r="CS61" s="153" t="str">
        <f t="shared" si="50"/>
        <v>C</v>
      </c>
      <c r="CT61" s="154">
        <v>7706</v>
      </c>
      <c r="CU61" s="125">
        <v>772</v>
      </c>
      <c r="CV61" s="33">
        <f t="shared" si="51"/>
        <v>8</v>
      </c>
      <c r="CW61" s="83" t="str">
        <f t="shared" si="52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770</v>
      </c>
      <c r="DE61" s="33">
        <f>VLOOKUP($DD61,Funktionsbezeichnungen,3,0)</f>
        <v>6</v>
      </c>
      <c r="DF61" s="83" t="str">
        <f>VLOOKUP($DD61,Funktionsbezeichnungen,2,0)</f>
        <v>Vorstufe Projektingenieur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53"/>
        <v>7706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>
        <v>1</v>
      </c>
      <c r="C62" s="53">
        <f t="shared" si="46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1138</v>
      </c>
      <c r="Q62" s="15">
        <v>58</v>
      </c>
      <c r="R62" s="42"/>
      <c r="S62" s="20" t="s">
        <v>1139</v>
      </c>
      <c r="T62" s="21">
        <v>1981</v>
      </c>
      <c r="U62" s="28" t="s">
        <v>1006</v>
      </c>
      <c r="V62" s="21">
        <v>2010</v>
      </c>
      <c r="W62" s="25"/>
      <c r="X62" s="21"/>
      <c r="Y62" s="28"/>
      <c r="Z62" s="118">
        <f t="shared" si="47"/>
        <v>7</v>
      </c>
      <c r="AA62" s="25" t="s">
        <v>916</v>
      </c>
      <c r="AB62" s="118" t="s">
        <v>105</v>
      </c>
      <c r="AC62" s="21"/>
      <c r="AE62" s="90" t="s">
        <v>375</v>
      </c>
      <c r="AF62" s="82"/>
      <c r="CP62" s="19" t="str">
        <f t="shared" si="48"/>
        <v>Kanagasabai Manoja</v>
      </c>
      <c r="CR62" s="153">
        <f t="shared" si="49"/>
        <v>7</v>
      </c>
      <c r="CS62" s="153" t="str">
        <f t="shared" si="50"/>
        <v>C</v>
      </c>
      <c r="CT62" s="154">
        <v>4910</v>
      </c>
      <c r="CU62" s="125">
        <v>772</v>
      </c>
      <c r="CV62" s="33">
        <f t="shared" si="51"/>
        <v>8</v>
      </c>
      <c r="CW62" s="83" t="str">
        <f t="shared" si="52"/>
        <v>Projektingenieur 2</v>
      </c>
      <c r="CX62" s="125"/>
      <c r="CY62" s="33"/>
      <c r="CZ62" s="83"/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770</v>
      </c>
      <c r="DE62" s="33">
        <f>VLOOKUP($DD62,Funktionsbezeichnungen,3,0)</f>
        <v>6</v>
      </c>
      <c r="DF62" s="83" t="str">
        <f>VLOOKUP($DD62,Funktionsbezeichnungen,2,0)</f>
        <v>Vorstufe Projektingenieur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53"/>
        <v>4910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/>
      <c r="C63" s="53">
        <f t="shared" si="46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0" t="s">
        <v>697</v>
      </c>
      <c r="T63" s="21">
        <v>1984</v>
      </c>
      <c r="U63" s="28" t="s">
        <v>1006</v>
      </c>
      <c r="V63" s="21">
        <v>2010</v>
      </c>
      <c r="W63" s="25"/>
      <c r="X63" s="21"/>
      <c r="Y63" s="28"/>
      <c r="Z63" s="21">
        <f t="shared" si="47"/>
        <v>7</v>
      </c>
      <c r="AA63" s="25" t="s">
        <v>698</v>
      </c>
      <c r="AB63" s="118" t="s">
        <v>105</v>
      </c>
      <c r="AC63" s="21"/>
      <c r="AE63" s="90" t="s">
        <v>375</v>
      </c>
      <c r="AF63" s="82"/>
      <c r="CP63" s="19" t="str">
        <f t="shared" si="48"/>
        <v>Indermitte Martin</v>
      </c>
      <c r="CR63" s="153">
        <f t="shared" si="49"/>
        <v>7</v>
      </c>
      <c r="CS63" s="153" t="str">
        <f t="shared" si="50"/>
        <v>C</v>
      </c>
      <c r="CT63" s="154">
        <v>4901</v>
      </c>
      <c r="CU63" s="125">
        <v>772</v>
      </c>
      <c r="CV63" s="33">
        <f t="shared" si="51"/>
        <v>8</v>
      </c>
      <c r="CW63" s="83" t="str">
        <f t="shared" si="52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53"/>
        <v>4901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/>
      <c r="C64" s="53">
        <f t="shared" si="46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47"/>
        <v>6</v>
      </c>
      <c r="AA64" s="25" t="s">
        <v>698</v>
      </c>
      <c r="AB64" s="118" t="s">
        <v>105</v>
      </c>
      <c r="AC64" s="21"/>
      <c r="AE64" s="90" t="s">
        <v>375</v>
      </c>
      <c r="AF64" s="82"/>
      <c r="CP64" s="19" t="str">
        <f t="shared" si="48"/>
        <v>Brem Jakob</v>
      </c>
      <c r="CR64" s="153">
        <f t="shared" si="49"/>
        <v>6</v>
      </c>
      <c r="CS64" s="153" t="str">
        <f t="shared" si="50"/>
        <v>C</v>
      </c>
      <c r="CT64" s="154">
        <v>4356</v>
      </c>
      <c r="CU64" s="125">
        <v>772</v>
      </c>
      <c r="CV64" s="33">
        <f t="shared" si="51"/>
        <v>8</v>
      </c>
      <c r="CW64" s="83" t="str">
        <f t="shared" si="52"/>
        <v>Projektingenieur 2</v>
      </c>
      <c r="CX64" s="125"/>
      <c r="CY64" s="33"/>
      <c r="CZ64" s="83"/>
      <c r="DA64" s="125"/>
      <c r="DB64" s="33"/>
      <c r="DC64" s="83"/>
      <c r="DD64" s="125"/>
      <c r="DE64" s="33"/>
      <c r="DF64" s="83"/>
      <c r="DG64" s="20"/>
      <c r="DH64" s="33"/>
      <c r="DI64" s="33"/>
      <c r="DJ64" s="83"/>
      <c r="DO64" s="19">
        <f t="shared" si="53"/>
        <v>4356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14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5"/>
        <v>6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16"/>
        <v>Bürgin Johannes</v>
      </c>
      <c r="CR65" s="153">
        <f t="shared" si="17"/>
        <v>6</v>
      </c>
      <c r="CS65" s="153" t="str">
        <f t="shared" si="18"/>
        <v>C</v>
      </c>
      <c r="CT65" s="154">
        <v>4907</v>
      </c>
      <c r="CU65" s="125">
        <v>772</v>
      </c>
      <c r="CV65" s="33">
        <f t="shared" si="42"/>
        <v>8</v>
      </c>
      <c r="CW65" s="83" t="str">
        <f t="shared" si="43"/>
        <v>Projektingenieur 2</v>
      </c>
      <c r="CX65" s="125">
        <v>771</v>
      </c>
      <c r="CY65" s="33">
        <f t="shared" ref="CY65:CY95" si="54">VLOOKUP($CX65,Funktionsbezeichnungen,3,0)</f>
        <v>7</v>
      </c>
      <c r="CZ65" s="83" t="str">
        <f t="shared" ref="CZ65:CZ95" si="55">VLOOKUP($CX65,Funktionsbezeichnungen,2,0)</f>
        <v>Projektingenieur 1</v>
      </c>
      <c r="DA65" s="125"/>
      <c r="DB65" s="33"/>
      <c r="DC65" s="83"/>
      <c r="DD65" s="125"/>
      <c r="DE65" s="33"/>
      <c r="DF65" s="83"/>
      <c r="DG65" s="20"/>
      <c r="DH65" s="33"/>
      <c r="DI65" s="33"/>
      <c r="DJ65" s="83"/>
      <c r="DO65" s="19">
        <f t="shared" si="19"/>
        <v>4907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14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06">
        <v>2012</v>
      </c>
      <c r="W66" s="25"/>
      <c r="X66" s="21"/>
      <c r="Y66" s="28"/>
      <c r="Z66" s="118">
        <f t="shared" si="15"/>
        <v>5</v>
      </c>
      <c r="AA66" s="25" t="s">
        <v>698</v>
      </c>
      <c r="AB66" s="206" t="s">
        <v>121</v>
      </c>
      <c r="AC66" s="21"/>
      <c r="AE66" s="90" t="s">
        <v>375</v>
      </c>
      <c r="AF66" s="82"/>
      <c r="CP66" s="19" t="str">
        <f t="shared" si="16"/>
        <v>Frei Lukas</v>
      </c>
      <c r="CR66" s="153">
        <f t="shared" si="17"/>
        <v>5</v>
      </c>
      <c r="CS66" s="153" t="str">
        <f t="shared" si="18"/>
        <v>D</v>
      </c>
      <c r="CT66" s="154">
        <v>4308</v>
      </c>
      <c r="CU66" s="125">
        <v>772</v>
      </c>
      <c r="CV66" s="33">
        <f t="shared" si="42"/>
        <v>8</v>
      </c>
      <c r="CW66" s="83" t="str">
        <f t="shared" si="43"/>
        <v>Projektingenieur 2</v>
      </c>
      <c r="CX66" s="125">
        <v>771</v>
      </c>
      <c r="CY66" s="33">
        <f t="shared" si="54"/>
        <v>7</v>
      </c>
      <c r="CZ66" s="83" t="str">
        <f t="shared" si="55"/>
        <v>Projektingenieur 1</v>
      </c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9"/>
        <v>4308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14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5"/>
        <v>5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16"/>
        <v>D'Arco Marcel</v>
      </c>
      <c r="CR67" s="153">
        <f t="shared" si="17"/>
        <v>5</v>
      </c>
      <c r="CS67" s="153" t="str">
        <f t="shared" si="18"/>
        <v>D</v>
      </c>
      <c r="CT67" s="154">
        <v>4310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si="54"/>
        <v>7</v>
      </c>
      <c r="CZ67" s="83" t="str">
        <f t="shared" si="55"/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9"/>
        <v>4310</v>
      </c>
      <c r="DP67" s="153">
        <v>2</v>
      </c>
      <c r="DQ67" s="19">
        <v>3</v>
      </c>
      <c r="DR67" s="19" t="s">
        <v>951</v>
      </c>
    </row>
    <row r="68" spans="1:122" s="19" customFormat="1" ht="27" x14ac:dyDescent="0.2">
      <c r="A68" s="53">
        <v>0</v>
      </c>
      <c r="B68" s="53">
        <v>1</v>
      </c>
      <c r="C68" s="53">
        <f t="shared" si="14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118">
        <v>2002</v>
      </c>
      <c r="W68" s="28" t="s">
        <v>1006</v>
      </c>
      <c r="X68" s="163">
        <v>2013</v>
      </c>
      <c r="Y68" s="28"/>
      <c r="Z68" s="163">
        <f>$AD$3-X68</f>
        <v>4</v>
      </c>
      <c r="AA68" s="120" t="s">
        <v>916</v>
      </c>
      <c r="AB68" s="118" t="s">
        <v>121</v>
      </c>
      <c r="AC68" s="118"/>
      <c r="AD68" s="80"/>
      <c r="AE68" s="90" t="s">
        <v>375</v>
      </c>
      <c r="AF68" s="82"/>
      <c r="CP68" s="19" t="str">
        <f t="shared" si="16"/>
        <v>Hochuli Antonina</v>
      </c>
      <c r="CR68" s="153">
        <f t="shared" si="17"/>
        <v>4</v>
      </c>
      <c r="CS68" s="153" t="str">
        <f t="shared" si="18"/>
        <v>D</v>
      </c>
      <c r="CT68" s="154">
        <v>8579</v>
      </c>
      <c r="CU68" s="125">
        <v>771</v>
      </c>
      <c r="CV68" s="33">
        <f t="shared" si="42"/>
        <v>7</v>
      </c>
      <c r="CW68" s="83" t="str">
        <f t="shared" si="43"/>
        <v>Projektingenieur 1</v>
      </c>
      <c r="CX68" s="125">
        <v>770</v>
      </c>
      <c r="CY68" s="33">
        <f t="shared" si="54"/>
        <v>6</v>
      </c>
      <c r="CZ68" s="83" t="str">
        <f t="shared" si="55"/>
        <v>Vorstufe Projektingenieur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si="19"/>
        <v>8579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 t="shared" ref="C69:C124" si="56"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1074</v>
      </c>
      <c r="Q69" s="15">
        <v>65</v>
      </c>
      <c r="R69" s="42"/>
      <c r="S69" s="20" t="s">
        <v>1075</v>
      </c>
      <c r="T69" s="21">
        <v>1987</v>
      </c>
      <c r="U69" s="28" t="s">
        <v>1061</v>
      </c>
      <c r="V69" s="21">
        <v>2013</v>
      </c>
      <c r="W69" s="25"/>
      <c r="X69" s="21"/>
      <c r="Y69" s="28"/>
      <c r="Z69" s="118">
        <f t="shared" ref="Z69:Z130" si="57">$AD$3-V69</f>
        <v>4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ref="CP69:CP131" si="58">+S69</f>
        <v>Meisch Raoul</v>
      </c>
      <c r="CR69" s="153">
        <f t="shared" ref="CR69:CR129" si="59">+Z69</f>
        <v>4</v>
      </c>
      <c r="CS69" s="153" t="str">
        <f t="shared" ref="CS69:CS129" si="60">+AB69</f>
        <v>D</v>
      </c>
      <c r="CT69" s="154">
        <v>4315</v>
      </c>
      <c r="CU69" s="125">
        <v>771</v>
      </c>
      <c r="CV69" s="33">
        <f t="shared" si="42"/>
        <v>7</v>
      </c>
      <c r="CW69" s="83" t="str">
        <f t="shared" si="43"/>
        <v>Projektingenieur 1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ref="DO69:DO131" si="61">+CT69</f>
        <v>4315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>
        <v>1</v>
      </c>
      <c r="C70" s="53">
        <f t="shared" si="56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57"/>
        <v>4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58"/>
        <v>Stöhr Jessica</v>
      </c>
      <c r="CR70" s="153">
        <f t="shared" si="59"/>
        <v>4</v>
      </c>
      <c r="CS70" s="153" t="str">
        <f t="shared" si="60"/>
        <v>D</v>
      </c>
      <c r="CT70" s="154">
        <v>4313</v>
      </c>
      <c r="CU70" s="125">
        <v>771</v>
      </c>
      <c r="CV70" s="33">
        <f t="shared" si="42"/>
        <v>7</v>
      </c>
      <c r="CW70" s="83" t="str">
        <f t="shared" si="43"/>
        <v>Projektingenieur 1</v>
      </c>
      <c r="CX70" s="125">
        <v>770</v>
      </c>
      <c r="CY70" s="33">
        <f t="shared" si="54"/>
        <v>6</v>
      </c>
      <c r="CZ70" s="83" t="str">
        <f t="shared" si="55"/>
        <v>Vorstufe Projektingenieur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61"/>
        <v>4313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56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361</v>
      </c>
      <c r="P71" s="15" t="s">
        <v>1153</v>
      </c>
      <c r="Q71" s="15">
        <v>67</v>
      </c>
      <c r="R71" s="42"/>
      <c r="S71" s="20" t="s">
        <v>1154</v>
      </c>
      <c r="T71" s="21">
        <v>1984</v>
      </c>
      <c r="U71" s="28" t="s">
        <v>1061</v>
      </c>
      <c r="V71" s="21">
        <v>2014</v>
      </c>
      <c r="W71" s="25"/>
      <c r="X71" s="21"/>
      <c r="Y71" s="28"/>
      <c r="Z71" s="118">
        <f t="shared" si="57"/>
        <v>3</v>
      </c>
      <c r="AA71" s="25" t="s">
        <v>698</v>
      </c>
      <c r="AB71" s="21" t="s">
        <v>121</v>
      </c>
      <c r="AC71" s="21"/>
      <c r="AE71" s="90" t="s">
        <v>375</v>
      </c>
      <c r="AF71" s="82"/>
      <c r="CP71" s="19" t="str">
        <f t="shared" si="58"/>
        <v>Vitt Bernhard</v>
      </c>
      <c r="CR71" s="153">
        <f t="shared" si="59"/>
        <v>3</v>
      </c>
      <c r="CS71" s="153" t="str">
        <f t="shared" si="60"/>
        <v>D</v>
      </c>
      <c r="CT71" s="154">
        <v>4318</v>
      </c>
      <c r="CU71" s="125">
        <v>770</v>
      </c>
      <c r="CV71" s="33">
        <f t="shared" si="42"/>
        <v>6</v>
      </c>
      <c r="CW71" s="83" t="str">
        <f t="shared" si="43"/>
        <v>Vorstufe Projektingenieur</v>
      </c>
      <c r="CX71" s="125"/>
      <c r="CY71" s="33"/>
      <c r="CZ71" s="83"/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61"/>
        <v>4318</v>
      </c>
      <c r="DP71" s="153">
        <v>2</v>
      </c>
      <c r="DQ71" s="19">
        <v>3</v>
      </c>
      <c r="DR71" s="19" t="s">
        <v>951</v>
      </c>
    </row>
    <row r="72" spans="1:122" s="19" customFormat="1" ht="25.5" x14ac:dyDescent="0.25">
      <c r="A72" s="53">
        <v>0</v>
      </c>
      <c r="B72" s="53"/>
      <c r="C72" s="53">
        <f>IF(Z72&gt;=10,1,0)</f>
        <v>0</v>
      </c>
      <c r="D72" s="55"/>
      <c r="E72" s="55">
        <v>1</v>
      </c>
      <c r="F72" s="56"/>
      <c r="G72" s="54"/>
      <c r="H72" s="54">
        <v>1</v>
      </c>
      <c r="I72" s="56"/>
      <c r="J72" s="54"/>
      <c r="K72" s="56"/>
      <c r="L72" s="56"/>
      <c r="M72" s="56"/>
      <c r="N72" s="58"/>
      <c r="O72" s="52" t="s">
        <v>358</v>
      </c>
      <c r="P72" s="15" t="s">
        <v>1173</v>
      </c>
      <c r="Q72" s="15">
        <v>68</v>
      </c>
      <c r="R72" s="42"/>
      <c r="S72" s="20" t="s">
        <v>1172</v>
      </c>
      <c r="T72" s="21">
        <v>1986</v>
      </c>
      <c r="U72" s="208" t="s">
        <v>1231</v>
      </c>
      <c r="V72" s="224">
        <v>2015</v>
      </c>
      <c r="W72" s="28"/>
      <c r="X72" s="21"/>
      <c r="Y72" s="28"/>
      <c r="Z72" s="163">
        <f t="shared" si="57"/>
        <v>2</v>
      </c>
      <c r="AA72" s="25" t="s">
        <v>1176</v>
      </c>
      <c r="AB72" s="21" t="s">
        <v>121</v>
      </c>
      <c r="AC72" s="21"/>
      <c r="AE72" s="90" t="s">
        <v>376</v>
      </c>
      <c r="AF72" s="82"/>
      <c r="CP72" s="19" t="str">
        <f t="shared" si="58"/>
        <v>Völlmin Daniel</v>
      </c>
      <c r="CR72" s="153">
        <f t="shared" si="59"/>
        <v>2</v>
      </c>
      <c r="CS72" s="153" t="str">
        <f t="shared" si="60"/>
        <v>D</v>
      </c>
      <c r="CT72" s="154">
        <v>4319</v>
      </c>
      <c r="CU72" s="125">
        <v>771</v>
      </c>
      <c r="CV72" s="33">
        <f t="shared" si="42"/>
        <v>7</v>
      </c>
      <c r="CW72" s="83" t="str">
        <f t="shared" si="43"/>
        <v>Projektingenieur 1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61"/>
        <v>4319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/>
      <c r="C73" s="53">
        <f t="shared" si="56"/>
        <v>0</v>
      </c>
      <c r="D73" s="55">
        <v>1</v>
      </c>
      <c r="E73" s="55"/>
      <c r="F73" s="56"/>
      <c r="G73" s="54"/>
      <c r="H73" s="54"/>
      <c r="I73" s="56"/>
      <c r="J73" s="54"/>
      <c r="K73" s="56"/>
      <c r="L73" s="56"/>
      <c r="M73" s="56"/>
      <c r="N73" s="58"/>
      <c r="O73" s="52" t="s">
        <v>360</v>
      </c>
      <c r="P73" s="15" t="s">
        <v>1016</v>
      </c>
      <c r="Q73" s="15">
        <v>69</v>
      </c>
      <c r="R73" s="164"/>
      <c r="S73" s="20" t="s">
        <v>1017</v>
      </c>
      <c r="T73" s="21">
        <v>1988</v>
      </c>
      <c r="U73" s="28" t="s">
        <v>1216</v>
      </c>
      <c r="V73" s="21">
        <v>2016</v>
      </c>
      <c r="W73" s="25"/>
      <c r="X73" s="21"/>
      <c r="Y73" s="28"/>
      <c r="Z73" s="118">
        <f t="shared" si="57"/>
        <v>1</v>
      </c>
      <c r="AA73" s="25" t="s">
        <v>698</v>
      </c>
      <c r="AB73" s="21" t="s">
        <v>121</v>
      </c>
      <c r="AC73" s="21"/>
      <c r="AE73" s="90" t="s">
        <v>375</v>
      </c>
      <c r="AF73" s="82"/>
      <c r="CP73" s="19" t="str">
        <f t="shared" si="58"/>
        <v>Burger Stefan</v>
      </c>
      <c r="CR73" s="19">
        <f t="shared" si="59"/>
        <v>1</v>
      </c>
      <c r="CS73" s="19" t="str">
        <f t="shared" si="60"/>
        <v>D</v>
      </c>
      <c r="CT73" s="154">
        <v>9748</v>
      </c>
      <c r="CU73" s="125"/>
      <c r="CV73" s="33" t="e">
        <f t="shared" si="42"/>
        <v>#N/A</v>
      </c>
      <c r="CW73" s="83" t="e">
        <f t="shared" si="43"/>
        <v>#N/A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125"/>
      <c r="DI73" s="33"/>
      <c r="DJ73" s="83"/>
      <c r="DO73" s="19">
        <f t="shared" si="61"/>
        <v>9748</v>
      </c>
      <c r="DP73" s="153">
        <v>2</v>
      </c>
      <c r="DQ73" s="19">
        <v>3</v>
      </c>
      <c r="DR73" s="185" t="s">
        <v>951</v>
      </c>
    </row>
    <row r="74" spans="1:122" s="19" customFormat="1" x14ac:dyDescent="0.2">
      <c r="A74" s="53">
        <v>0</v>
      </c>
      <c r="B74" s="53"/>
      <c r="C74" s="53">
        <f t="shared" si="56"/>
        <v>1</v>
      </c>
      <c r="D74" s="55"/>
      <c r="E74" s="55"/>
      <c r="F74" s="56"/>
      <c r="G74" s="54"/>
      <c r="H74" s="54">
        <v>1</v>
      </c>
      <c r="I74" s="56">
        <v>1</v>
      </c>
      <c r="J74" s="54"/>
      <c r="K74" s="56"/>
      <c r="L74" s="56"/>
      <c r="M74" s="56"/>
      <c r="N74" s="58"/>
      <c r="O74" s="52" t="s">
        <v>358</v>
      </c>
      <c r="P74" s="15" t="s">
        <v>1125</v>
      </c>
      <c r="Q74" s="15">
        <v>70</v>
      </c>
      <c r="R74" s="164" t="s">
        <v>928</v>
      </c>
      <c r="S74" s="20" t="s">
        <v>1126</v>
      </c>
      <c r="T74" s="21">
        <v>1954</v>
      </c>
      <c r="U74" s="28" t="s">
        <v>126</v>
      </c>
      <c r="V74" s="21">
        <v>1973</v>
      </c>
      <c r="W74" s="25" t="s">
        <v>1127</v>
      </c>
      <c r="X74" s="21">
        <v>1979</v>
      </c>
      <c r="Y74" s="28"/>
      <c r="Z74" s="21">
        <f t="shared" si="57"/>
        <v>44</v>
      </c>
      <c r="AA74" s="25" t="s">
        <v>110</v>
      </c>
      <c r="AB74" s="21" t="s">
        <v>105</v>
      </c>
      <c r="AC74" s="21"/>
      <c r="AE74" s="90" t="s">
        <v>376</v>
      </c>
      <c r="AF74" s="82"/>
      <c r="CP74" s="19" t="str">
        <f t="shared" si="58"/>
        <v>Reber Erich</v>
      </c>
      <c r="CR74" s="19">
        <f t="shared" si="59"/>
        <v>44</v>
      </c>
      <c r="CS74" s="19" t="str">
        <f t="shared" si="60"/>
        <v>C</v>
      </c>
      <c r="CT74" s="154">
        <v>3211</v>
      </c>
      <c r="CU74" s="125">
        <v>772</v>
      </c>
      <c r="CV74" s="33">
        <f t="shared" si="42"/>
        <v>8</v>
      </c>
      <c r="CW74" s="83" t="str">
        <f t="shared" si="43"/>
        <v>Projektingenieur 2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125"/>
      <c r="DI74" s="33"/>
      <c r="DJ74" s="83"/>
      <c r="DO74" s="19">
        <f t="shared" si="61"/>
        <v>3211</v>
      </c>
      <c r="DP74" s="153">
        <v>6</v>
      </c>
      <c r="DQ74" s="19">
        <v>0</v>
      </c>
      <c r="DR74" s="185" t="s">
        <v>968</v>
      </c>
    </row>
    <row r="75" spans="1:122" s="19" customFormat="1" x14ac:dyDescent="0.2">
      <c r="A75" s="53">
        <v>0</v>
      </c>
      <c r="B75" s="53"/>
      <c r="C75" s="53">
        <f t="shared" si="56"/>
        <v>1</v>
      </c>
      <c r="D75" s="55"/>
      <c r="E75" s="55"/>
      <c r="F75" s="56"/>
      <c r="G75" s="54"/>
      <c r="H75" s="54"/>
      <c r="I75" s="56">
        <v>1</v>
      </c>
      <c r="J75" s="54"/>
      <c r="K75" s="56"/>
      <c r="L75" s="56"/>
      <c r="M75" s="56"/>
      <c r="N75" s="58"/>
      <c r="O75" s="52" t="s">
        <v>361</v>
      </c>
      <c r="P75" s="15" t="s">
        <v>476</v>
      </c>
      <c r="Q75" s="15">
        <v>71</v>
      </c>
      <c r="R75" s="164"/>
      <c r="S75" s="29" t="s">
        <v>127</v>
      </c>
      <c r="T75" s="21">
        <v>1956</v>
      </c>
      <c r="U75" s="28" t="s">
        <v>126</v>
      </c>
      <c r="V75" s="21">
        <v>1976</v>
      </c>
      <c r="W75" s="25"/>
      <c r="X75" s="21"/>
      <c r="Y75" s="28" t="s">
        <v>242</v>
      </c>
      <c r="Z75" s="21">
        <f>$AD$3-V75</f>
        <v>41</v>
      </c>
      <c r="AA75" s="25" t="s">
        <v>686</v>
      </c>
      <c r="AB75" s="21" t="s">
        <v>105</v>
      </c>
      <c r="AC75" s="21"/>
      <c r="AE75" s="90" t="s">
        <v>423</v>
      </c>
      <c r="AF75" s="82"/>
      <c r="CP75" s="19" t="str">
        <f t="shared" si="58"/>
        <v>Aebi Roger</v>
      </c>
      <c r="CR75" s="19">
        <f t="shared" si="59"/>
        <v>41</v>
      </c>
      <c r="CS75" s="19" t="str">
        <f t="shared" si="60"/>
        <v>C</v>
      </c>
      <c r="CT75" s="154">
        <v>6622</v>
      </c>
      <c r="CU75" s="125">
        <v>772</v>
      </c>
      <c r="CV75" s="33">
        <f t="shared" si="42"/>
        <v>8</v>
      </c>
      <c r="CW75" s="83" t="str">
        <f t="shared" si="43"/>
        <v>Projektingenieur 2</v>
      </c>
      <c r="CX75" s="125">
        <v>772</v>
      </c>
      <c r="CY75" s="33">
        <f t="shared" si="54"/>
        <v>8</v>
      </c>
      <c r="CZ75" s="83" t="str">
        <f t="shared" si="55"/>
        <v>Projektingenieur 2</v>
      </c>
      <c r="DA75" s="125">
        <v>772</v>
      </c>
      <c r="DB75" s="33">
        <f t="shared" ref="DB75:DB98" si="62">VLOOKUP($DA75,Funktionsbezeichnungen,3,0)</f>
        <v>8</v>
      </c>
      <c r="DC75" s="83" t="str">
        <f t="shared" ref="DC75:DC98" si="63">VLOOKUP($DA75,Funktionsbezeichnungen,2,0)</f>
        <v>Projektingenieur 2</v>
      </c>
      <c r="DD75" s="125">
        <v>772</v>
      </c>
      <c r="DE75" s="33">
        <f t="shared" ref="DE75:DE103" si="64">VLOOKUP($DD75,Funktionsbezeichnungen,3,0)</f>
        <v>8</v>
      </c>
      <c r="DF75" s="83" t="str">
        <f t="shared" ref="DF75:DF103" si="65">VLOOKUP($DD75,Funktionsbezeichnungen,2,0)</f>
        <v>Projektingenieur 2</v>
      </c>
      <c r="DG75" s="20"/>
      <c r="DH75" s="33">
        <v>772</v>
      </c>
      <c r="DI75" s="33">
        <f t="shared" ref="DI75:DI98" si="66">VLOOKUP($DH75,Funktionsbezeichnungen,3,0)</f>
        <v>8</v>
      </c>
      <c r="DJ75" s="83" t="str">
        <f t="shared" ref="DJ75:DJ98" si="67">VLOOKUP($DH75,Funktionsbezeichnungen,2,0)</f>
        <v>Projektingenieur 2</v>
      </c>
      <c r="DO75" s="19">
        <f t="shared" si="61"/>
        <v>6622</v>
      </c>
      <c r="DP75" s="153">
        <v>6</v>
      </c>
      <c r="DQ75" s="19">
        <v>0</v>
      </c>
      <c r="DR75" s="185" t="s">
        <v>969</v>
      </c>
    </row>
    <row r="76" spans="1:122" s="19" customFormat="1" x14ac:dyDescent="0.2">
      <c r="A76" s="53">
        <v>0</v>
      </c>
      <c r="B76" s="53"/>
      <c r="C76" s="53">
        <f t="shared" si="56"/>
        <v>1</v>
      </c>
      <c r="D76" s="55"/>
      <c r="E76" s="55"/>
      <c r="F76" s="56"/>
      <c r="G76" s="54"/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486</v>
      </c>
      <c r="Q76" s="15">
        <v>72</v>
      </c>
      <c r="R76" s="16"/>
      <c r="S76" s="20" t="s">
        <v>138</v>
      </c>
      <c r="T76" s="21">
        <v>1964</v>
      </c>
      <c r="U76" s="28" t="s">
        <v>126</v>
      </c>
      <c r="V76" s="21">
        <v>1985</v>
      </c>
      <c r="W76" s="25"/>
      <c r="X76" s="21"/>
      <c r="Y76" s="28" t="s">
        <v>203</v>
      </c>
      <c r="Z76" s="21">
        <f t="shared" si="57"/>
        <v>32</v>
      </c>
      <c r="AA76" s="25" t="s">
        <v>110</v>
      </c>
      <c r="AB76" s="21" t="s">
        <v>105</v>
      </c>
      <c r="AC76" s="21"/>
      <c r="AE76" s="90" t="s">
        <v>376</v>
      </c>
      <c r="AF76" s="82"/>
      <c r="CP76" s="19" t="str">
        <f t="shared" si="58"/>
        <v>Oehen Beat</v>
      </c>
      <c r="CR76" s="19">
        <f t="shared" si="59"/>
        <v>32</v>
      </c>
      <c r="CS76" s="19" t="str">
        <f t="shared" si="60"/>
        <v>C</v>
      </c>
      <c r="CT76" s="154">
        <v>7622</v>
      </c>
      <c r="CU76" s="125">
        <v>772</v>
      </c>
      <c r="CV76" s="33">
        <f t="shared" ref="CV76:CV105" si="68">VLOOKUP($CU76,Funktionsbezeichnungen,3,0)</f>
        <v>8</v>
      </c>
      <c r="CW76" s="83" t="str">
        <f t="shared" ref="CW76:CW105" si="69">VLOOKUP($CU76,Funktionsbezeichnungen,2,0)</f>
        <v>Projektingenieur 2</v>
      </c>
      <c r="CX76" s="125">
        <v>772</v>
      </c>
      <c r="CY76" s="33">
        <f t="shared" si="54"/>
        <v>8</v>
      </c>
      <c r="CZ76" s="83" t="str">
        <f t="shared" si="55"/>
        <v>Projektingenieur 2</v>
      </c>
      <c r="DA76" s="125">
        <v>772</v>
      </c>
      <c r="DB76" s="33">
        <f t="shared" si="62"/>
        <v>8</v>
      </c>
      <c r="DC76" s="83" t="str">
        <f t="shared" si="63"/>
        <v>Projektingenieur 2</v>
      </c>
      <c r="DD76" s="125">
        <v>772</v>
      </c>
      <c r="DE76" s="33">
        <f t="shared" si="64"/>
        <v>8</v>
      </c>
      <c r="DF76" s="83" t="str">
        <f t="shared" si="65"/>
        <v>Projektingenieur 2</v>
      </c>
      <c r="DG76" s="20"/>
      <c r="DH76" s="125">
        <v>772</v>
      </c>
      <c r="DI76" s="33">
        <f t="shared" si="66"/>
        <v>8</v>
      </c>
      <c r="DJ76" s="83" t="str">
        <f t="shared" si="67"/>
        <v>Projektingenieur 2</v>
      </c>
      <c r="DO76" s="19">
        <f t="shared" si="61"/>
        <v>7622</v>
      </c>
      <c r="DP76" s="153">
        <v>6</v>
      </c>
      <c r="DQ76" s="19">
        <v>0</v>
      </c>
      <c r="DR76" s="185" t="s">
        <v>968</v>
      </c>
    </row>
    <row r="77" spans="1:122" s="19" customFormat="1" x14ac:dyDescent="0.2">
      <c r="A77" s="53">
        <v>0</v>
      </c>
      <c r="B77" s="53"/>
      <c r="C77" s="53">
        <f>IF(Z77&gt;=10,1,0)</f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361</v>
      </c>
      <c r="P77" s="15" t="s">
        <v>494</v>
      </c>
      <c r="Q77" s="15">
        <v>73</v>
      </c>
      <c r="R77" s="42"/>
      <c r="S77" s="27" t="s">
        <v>178</v>
      </c>
      <c r="T77" s="21">
        <v>1978</v>
      </c>
      <c r="U77" s="28" t="s">
        <v>235</v>
      </c>
      <c r="V77" s="21">
        <v>2001</v>
      </c>
      <c r="W77" s="25"/>
      <c r="X77" s="21"/>
      <c r="Y77" s="25" t="s">
        <v>289</v>
      </c>
      <c r="Z77" s="21">
        <f>$AD$3-V77</f>
        <v>16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58"/>
        <v>Thalmann Patric</v>
      </c>
      <c r="CR77" s="19">
        <f t="shared" si="59"/>
        <v>16</v>
      </c>
      <c r="CS77" s="19" t="str">
        <f t="shared" si="60"/>
        <v>C</v>
      </c>
      <c r="CT77" s="154">
        <v>9658</v>
      </c>
      <c r="CU77" s="125">
        <v>772</v>
      </c>
      <c r="CV77" s="33">
        <f t="shared" si="68"/>
        <v>8</v>
      </c>
      <c r="CW77" s="83" t="str">
        <f t="shared" si="69"/>
        <v>Projektingenieur 2</v>
      </c>
      <c r="CX77" s="125">
        <v>772</v>
      </c>
      <c r="CY77" s="33">
        <f>VLOOKUP($CX77,Funktionsbezeichnungen,3,0)</f>
        <v>8</v>
      </c>
      <c r="CZ77" s="83" t="str">
        <f>VLOOKUP($CX77,Funktionsbezeichnungen,2,0)</f>
        <v>Projektingenieur 2</v>
      </c>
      <c r="DA77" s="125">
        <v>771</v>
      </c>
      <c r="DB77" s="33">
        <f>VLOOKUP($DA77,Funktionsbezeichnungen,3,0)</f>
        <v>7</v>
      </c>
      <c r="DC77" s="83" t="str">
        <f>VLOOKUP($DA77,Funktionsbezeichnungen,2,0)</f>
        <v>Projektingenieur 1</v>
      </c>
      <c r="DD77" s="125">
        <v>771</v>
      </c>
      <c r="DE77" s="33">
        <f>VLOOKUP($DD77,Funktionsbezeichnungen,3,0)</f>
        <v>7</v>
      </c>
      <c r="DF77" s="83" t="str">
        <f>VLOOKUP($DD77,Funktionsbezeichnungen,2,0)</f>
        <v>Projektingenieur 1</v>
      </c>
      <c r="DG77" s="20"/>
      <c r="DH77" s="125">
        <v>771</v>
      </c>
      <c r="DI77" s="33">
        <f>VLOOKUP($DH77,Funktionsbezeichnungen,3,0)</f>
        <v>7</v>
      </c>
      <c r="DJ77" s="83" t="str">
        <f>VLOOKUP($DH77,Funktionsbezeichnungen,2,0)</f>
        <v>Projektingenieur 1</v>
      </c>
      <c r="DO77" s="19">
        <f t="shared" si="61"/>
        <v>9658</v>
      </c>
      <c r="DP77" s="153">
        <v>6</v>
      </c>
      <c r="DQ77" s="19">
        <v>0</v>
      </c>
      <c r="DR77" s="185" t="s">
        <v>968</v>
      </c>
    </row>
    <row r="78" spans="1:122" s="19" customFormat="1" ht="15.75" x14ac:dyDescent="0.2">
      <c r="A78" s="53">
        <v>0</v>
      </c>
      <c r="B78" s="53"/>
      <c r="C78" s="53">
        <f t="shared" si="56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477</v>
      </c>
      <c r="Q78" s="15">
        <v>74</v>
      </c>
      <c r="R78" s="16"/>
      <c r="S78" s="20" t="s">
        <v>134</v>
      </c>
      <c r="T78" s="21">
        <v>1954</v>
      </c>
      <c r="U78" s="28" t="s">
        <v>126</v>
      </c>
      <c r="V78" s="21">
        <v>1974</v>
      </c>
      <c r="W78" s="25"/>
      <c r="X78" s="21"/>
      <c r="Y78" s="28" t="s">
        <v>135</v>
      </c>
      <c r="Z78" s="21">
        <f t="shared" si="57"/>
        <v>43</v>
      </c>
      <c r="AA78" s="25" t="s">
        <v>110</v>
      </c>
      <c r="AB78" s="21" t="s">
        <v>1040</v>
      </c>
      <c r="AC78" s="21"/>
      <c r="AE78" s="90" t="s">
        <v>404</v>
      </c>
      <c r="AF78" s="82"/>
      <c r="CP78" s="19" t="str">
        <f t="shared" si="58"/>
        <v>Imesch Robert</v>
      </c>
      <c r="CR78" s="19">
        <f t="shared" si="59"/>
        <v>43</v>
      </c>
      <c r="CS78" s="19" t="str">
        <f t="shared" si="60"/>
        <v xml:space="preserve"> D/C 2)</v>
      </c>
      <c r="CT78" s="154">
        <v>4249</v>
      </c>
      <c r="CU78" s="125">
        <v>772</v>
      </c>
      <c r="CV78" s="33">
        <f t="shared" si="68"/>
        <v>8</v>
      </c>
      <c r="CW78" s="83" t="str">
        <f t="shared" si="69"/>
        <v>Projektingenieur 2</v>
      </c>
      <c r="CX78" s="125">
        <v>772</v>
      </c>
      <c r="CY78" s="33">
        <f t="shared" si="54"/>
        <v>8</v>
      </c>
      <c r="CZ78" s="83" t="str">
        <f t="shared" si="55"/>
        <v>Projektingenieur 2</v>
      </c>
      <c r="DA78" s="125">
        <v>772</v>
      </c>
      <c r="DB78" s="33">
        <f t="shared" si="62"/>
        <v>8</v>
      </c>
      <c r="DC78" s="83" t="str">
        <f t="shared" si="63"/>
        <v>Projektingenieur 2</v>
      </c>
      <c r="DD78" s="125">
        <v>772</v>
      </c>
      <c r="DE78" s="33">
        <f t="shared" si="64"/>
        <v>8</v>
      </c>
      <c r="DF78" s="83" t="str">
        <f t="shared" si="65"/>
        <v>Projektingenieur 2</v>
      </c>
      <c r="DG78" s="20"/>
      <c r="DH78" s="33">
        <v>772</v>
      </c>
      <c r="DI78" s="33">
        <f t="shared" si="66"/>
        <v>8</v>
      </c>
      <c r="DJ78" s="83" t="str">
        <f t="shared" si="67"/>
        <v>Projektingenieur 2</v>
      </c>
      <c r="DO78" s="19">
        <f t="shared" si="61"/>
        <v>4249</v>
      </c>
      <c r="DP78" s="153">
        <v>6</v>
      </c>
      <c r="DQ78" s="19">
        <v>0</v>
      </c>
      <c r="DR78" s="185" t="s">
        <v>968</v>
      </c>
    </row>
    <row r="79" spans="1:122" s="19" customFormat="1" ht="15.75" x14ac:dyDescent="0.2">
      <c r="A79" s="53">
        <v>0</v>
      </c>
      <c r="B79" s="53"/>
      <c r="C79" s="53">
        <f t="shared" si="56"/>
        <v>1</v>
      </c>
      <c r="D79" s="55"/>
      <c r="E79" s="55"/>
      <c r="F79" s="56"/>
      <c r="G79" s="54"/>
      <c r="H79" s="54">
        <v>1</v>
      </c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478</v>
      </c>
      <c r="Q79" s="15">
        <v>75</v>
      </c>
      <c r="R79" s="16"/>
      <c r="S79" s="20" t="s">
        <v>136</v>
      </c>
      <c r="T79" s="21">
        <v>1955</v>
      </c>
      <c r="U79" s="28" t="s">
        <v>126</v>
      </c>
      <c r="V79" s="21">
        <v>1975</v>
      </c>
      <c r="W79" s="25"/>
      <c r="X79" s="21"/>
      <c r="Y79" s="28" t="s">
        <v>135</v>
      </c>
      <c r="Z79" s="21">
        <f t="shared" si="57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58"/>
        <v>Flückiger Hans Peter</v>
      </c>
      <c r="CR79" s="19">
        <f t="shared" si="59"/>
        <v>42</v>
      </c>
      <c r="CS79" s="19" t="str">
        <f t="shared" si="60"/>
        <v xml:space="preserve"> D/C 2)</v>
      </c>
      <c r="CT79" s="154">
        <v>4250</v>
      </c>
      <c r="CU79" s="125">
        <v>772</v>
      </c>
      <c r="CV79" s="33">
        <f t="shared" si="68"/>
        <v>8</v>
      </c>
      <c r="CW79" s="83" t="str">
        <f t="shared" si="69"/>
        <v>Projektingenieur 2</v>
      </c>
      <c r="CX79" s="125">
        <v>772</v>
      </c>
      <c r="CY79" s="33">
        <f t="shared" si="54"/>
        <v>8</v>
      </c>
      <c r="CZ79" s="83" t="str">
        <f t="shared" si="55"/>
        <v>Projektingenieur 2</v>
      </c>
      <c r="DA79" s="125">
        <v>772</v>
      </c>
      <c r="DB79" s="33">
        <f t="shared" si="62"/>
        <v>8</v>
      </c>
      <c r="DC79" s="83" t="str">
        <f t="shared" si="63"/>
        <v>Projektingenieur 2</v>
      </c>
      <c r="DD79" s="125">
        <v>772</v>
      </c>
      <c r="DE79" s="33">
        <f t="shared" si="64"/>
        <v>8</v>
      </c>
      <c r="DF79" s="83" t="str">
        <f t="shared" si="65"/>
        <v>Projektingenieur 2</v>
      </c>
      <c r="DG79" s="20"/>
      <c r="DH79" s="33">
        <v>772</v>
      </c>
      <c r="DI79" s="33">
        <f t="shared" si="66"/>
        <v>8</v>
      </c>
      <c r="DJ79" s="83" t="str">
        <f t="shared" si="67"/>
        <v>Projektingenieur 2</v>
      </c>
      <c r="DO79" s="19">
        <f t="shared" si="61"/>
        <v>4250</v>
      </c>
      <c r="DP79" s="153">
        <v>6</v>
      </c>
      <c r="DQ79" s="19">
        <v>0</v>
      </c>
      <c r="DR79" s="185" t="s">
        <v>968</v>
      </c>
    </row>
    <row r="80" spans="1:122" s="19" customFormat="1" ht="27" x14ac:dyDescent="0.25">
      <c r="A80" s="53">
        <v>0</v>
      </c>
      <c r="B80" s="53"/>
      <c r="C80" s="53">
        <f>IF(Z80&gt;=10,1,0)</f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617</v>
      </c>
      <c r="Q80" s="15">
        <v>76</v>
      </c>
      <c r="R80" s="42"/>
      <c r="S80" s="216" t="s">
        <v>618</v>
      </c>
      <c r="T80" s="118">
        <v>1985</v>
      </c>
      <c r="U80" s="169" t="s">
        <v>235</v>
      </c>
      <c r="V80" s="118">
        <v>2006</v>
      </c>
      <c r="W80" s="225" t="s">
        <v>1234</v>
      </c>
      <c r="X80" s="224">
        <v>2015</v>
      </c>
      <c r="Y80" s="225"/>
      <c r="Z80" s="224">
        <f>$AD$3-V80</f>
        <v>11</v>
      </c>
      <c r="AA80" s="225" t="s">
        <v>110</v>
      </c>
      <c r="AB80" s="224" t="s">
        <v>121</v>
      </c>
      <c r="AC80" s="224"/>
      <c r="AD80" s="226"/>
      <c r="AE80" s="227" t="s">
        <v>376</v>
      </c>
      <c r="AF80" s="82"/>
      <c r="CP80" s="19" t="str">
        <f t="shared" si="58"/>
        <v>Zeltner Viktor</v>
      </c>
      <c r="CR80" s="19">
        <f t="shared" si="59"/>
        <v>11</v>
      </c>
      <c r="CS80" s="19" t="str">
        <f t="shared" si="60"/>
        <v>D</v>
      </c>
      <c r="CT80" s="154">
        <v>6765</v>
      </c>
      <c r="CU80" s="125">
        <v>771</v>
      </c>
      <c r="CV80" s="33">
        <f t="shared" si="68"/>
        <v>7</v>
      </c>
      <c r="CW80" s="83" t="str">
        <f t="shared" si="69"/>
        <v>Projektingenieur 1</v>
      </c>
      <c r="CX80" s="125">
        <v>771</v>
      </c>
      <c r="CY80" s="33">
        <f>VLOOKUP($CX80,Funktionsbezeichnungen,3,0)</f>
        <v>7</v>
      </c>
      <c r="CZ80" s="83" t="str">
        <f>VLOOKUP($CX80,Funktionsbezeichnungen,2,0)</f>
        <v>Projektingenieur 1</v>
      </c>
      <c r="DA80" s="125">
        <v>733</v>
      </c>
      <c r="DB80" s="33">
        <f>VLOOKUP($DA80,Funktionsbezeichnungen,3,0)</f>
        <v>6</v>
      </c>
      <c r="DC80" s="83" t="str">
        <f>VLOOKUP($DA80,Funktionsbezeichnungen,2,0)</f>
        <v>Konstrukteur 3 / -planer 3 / Gruppenchef 1</v>
      </c>
      <c r="DD80" s="125">
        <v>732</v>
      </c>
      <c r="DE80" s="33">
        <f>VLOOKUP($DD80,Funktionsbezeichnungen,3,0)</f>
        <v>5</v>
      </c>
      <c r="DF80" s="83" t="str">
        <f>VLOOKUP($DD80,Funktionsbezeichnungen,2,0)</f>
        <v>Konstrukteur 2 / -planer 2</v>
      </c>
      <c r="DG80" s="20"/>
      <c r="DH80" s="33">
        <v>732</v>
      </c>
      <c r="DI80" s="33">
        <f>VLOOKUP($DH80,Funktionsbezeichnungen,3,0)</f>
        <v>5</v>
      </c>
      <c r="DJ80" s="83" t="str">
        <f>VLOOKUP($DH80,Funktionsbezeichnungen,2,0)</f>
        <v>Konstrukteur 2 / -planer 2</v>
      </c>
      <c r="DO80" s="19">
        <f t="shared" si="61"/>
        <v>6765</v>
      </c>
      <c r="DP80" s="153">
        <v>6</v>
      </c>
      <c r="DQ80" s="19">
        <v>0</v>
      </c>
      <c r="DR80" s="19" t="s">
        <v>964</v>
      </c>
    </row>
    <row r="81" spans="1:122" s="19" customFormat="1" x14ac:dyDescent="0.2">
      <c r="A81" s="53">
        <v>0</v>
      </c>
      <c r="B81" s="53"/>
      <c r="C81" s="53">
        <f t="shared" si="56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358</v>
      </c>
      <c r="P81" s="15" t="s">
        <v>482</v>
      </c>
      <c r="Q81" s="15">
        <v>77</v>
      </c>
      <c r="R81" s="16"/>
      <c r="S81" s="20" t="s">
        <v>260</v>
      </c>
      <c r="T81" s="21">
        <v>1956</v>
      </c>
      <c r="U81" s="28" t="s">
        <v>126</v>
      </c>
      <c r="V81" s="21">
        <v>1973</v>
      </c>
      <c r="W81" s="25"/>
      <c r="X81" s="21"/>
      <c r="Y81" s="28"/>
      <c r="Z81" s="21">
        <f t="shared" si="57"/>
        <v>44</v>
      </c>
      <c r="AA81" s="25" t="s">
        <v>139</v>
      </c>
      <c r="AB81" s="21" t="s">
        <v>121</v>
      </c>
      <c r="AC81" s="21"/>
      <c r="AE81" s="90" t="s">
        <v>377</v>
      </c>
      <c r="AF81" s="82"/>
      <c r="CP81" s="19" t="str">
        <f t="shared" si="58"/>
        <v>Allemann  Bertrand</v>
      </c>
      <c r="CR81" s="19">
        <f t="shared" si="59"/>
        <v>44</v>
      </c>
      <c r="CS81" s="19" t="str">
        <f t="shared" si="60"/>
        <v>D</v>
      </c>
      <c r="CT81" s="154">
        <v>5631</v>
      </c>
      <c r="CU81" s="125">
        <v>741</v>
      </c>
      <c r="CV81" s="33">
        <f t="shared" si="68"/>
        <v>7</v>
      </c>
      <c r="CW81" s="83" t="str">
        <f t="shared" si="69"/>
        <v>Konstrukteur 4 / Fachplaner 4 / Gruppenchef 2</v>
      </c>
      <c r="CX81" s="125">
        <v>741</v>
      </c>
      <c r="CY81" s="33">
        <f t="shared" si="54"/>
        <v>7</v>
      </c>
      <c r="CZ81" s="83" t="str">
        <f t="shared" si="55"/>
        <v>Konstrukteur 4 / Fachplaner 4 / Gruppenchef 2</v>
      </c>
      <c r="DA81" s="125">
        <v>741</v>
      </c>
      <c r="DB81" s="33">
        <f t="shared" si="62"/>
        <v>7</v>
      </c>
      <c r="DC81" s="83" t="str">
        <f t="shared" si="63"/>
        <v>Konstrukteur 4 / Fachplaner 4 / Gruppenchef 2</v>
      </c>
      <c r="DD81" s="125">
        <v>741</v>
      </c>
      <c r="DE81" s="33">
        <f t="shared" si="64"/>
        <v>7</v>
      </c>
      <c r="DF81" s="83" t="str">
        <f t="shared" si="65"/>
        <v>Konstrukteur 4 / Fachplaner 4 / Gruppenchef 2</v>
      </c>
      <c r="DG81" s="20"/>
      <c r="DH81" s="33">
        <v>742</v>
      </c>
      <c r="DI81" s="33">
        <f t="shared" si="66"/>
        <v>8</v>
      </c>
      <c r="DJ81" s="83" t="str">
        <f t="shared" si="67"/>
        <v>Konstrukteur 5  / Fachplaner 5 / Gruppenchef 3</v>
      </c>
      <c r="DO81" s="19">
        <f t="shared" si="61"/>
        <v>5631</v>
      </c>
      <c r="DP81" s="153">
        <v>6</v>
      </c>
      <c r="DQ81" s="19">
        <v>0</v>
      </c>
      <c r="DR81" s="19" t="s">
        <v>965</v>
      </c>
    </row>
    <row r="82" spans="1:122" s="19" customFormat="1" x14ac:dyDescent="0.2">
      <c r="A82" s="53">
        <v>0</v>
      </c>
      <c r="B82" s="53"/>
      <c r="C82" s="53">
        <f>IF(Z82&gt;=10,1,0)</f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491</v>
      </c>
      <c r="Q82" s="15">
        <v>78</v>
      </c>
      <c r="R82" s="16"/>
      <c r="S82" s="20" t="s">
        <v>140</v>
      </c>
      <c r="T82" s="21">
        <v>1955</v>
      </c>
      <c r="U82" s="28" t="s">
        <v>126</v>
      </c>
      <c r="V82" s="21">
        <v>1973</v>
      </c>
      <c r="W82" s="25"/>
      <c r="X82" s="21"/>
      <c r="Y82" s="28"/>
      <c r="Z82" s="21">
        <f>$AD$3-V82</f>
        <v>44</v>
      </c>
      <c r="AA82" s="25" t="s">
        <v>129</v>
      </c>
      <c r="AB82" s="21" t="s">
        <v>121</v>
      </c>
      <c r="AC82" s="21"/>
      <c r="AE82" s="187" t="s">
        <v>377</v>
      </c>
      <c r="AF82" s="82"/>
      <c r="CP82" s="19" t="str">
        <f>+S82</f>
        <v>Wespiser Charles</v>
      </c>
      <c r="CR82" s="19">
        <f>+Z82</f>
        <v>44</v>
      </c>
      <c r="CS82" s="19" t="str">
        <f>+AB82</f>
        <v>D</v>
      </c>
      <c r="CT82" s="154">
        <v>5545</v>
      </c>
      <c r="CU82" s="125">
        <v>741</v>
      </c>
      <c r="CV82" s="33">
        <f>VLOOKUP($CU82,Funktionsbezeichnungen,3,0)</f>
        <v>7</v>
      </c>
      <c r="CW82" s="83" t="str">
        <f>VLOOKUP($CU82,Funktionsbezeichnungen,2,0)</f>
        <v>Konstrukteur 4 / Fachplaner 4 / Gruppenchef 2</v>
      </c>
      <c r="CX82" s="125">
        <v>741</v>
      </c>
      <c r="CY82" s="33">
        <f>VLOOKUP($CX82,Funktionsbezeichnungen,3,0)</f>
        <v>7</v>
      </c>
      <c r="CZ82" s="83" t="str">
        <f>VLOOKUP($CX82,Funktionsbezeichnungen,2,0)</f>
        <v>Konstrukteur 4 / Fachplaner 4 / Gruppenchef 2</v>
      </c>
      <c r="DA82" s="125">
        <v>741</v>
      </c>
      <c r="DB82" s="33">
        <f>VLOOKUP($DA82,Funktionsbezeichnungen,3,0)</f>
        <v>7</v>
      </c>
      <c r="DC82" s="83" t="str">
        <f>VLOOKUP($DA82,Funktionsbezeichnungen,2,0)</f>
        <v>Konstrukteur 4 / Fachplaner 4 / Gruppenchef 2</v>
      </c>
      <c r="DD82" s="125">
        <v>741</v>
      </c>
      <c r="DE82" s="33">
        <f>VLOOKUP($DD82,Funktionsbezeichnungen,3,0)</f>
        <v>7</v>
      </c>
      <c r="DF82" s="83" t="str">
        <f>VLOOKUP($DD82,Funktionsbezeichnungen,2,0)</f>
        <v>Konstrukteur 4 / Fachplaner 4 / Gruppenchef 2</v>
      </c>
      <c r="DG82" s="20"/>
      <c r="DH82" s="125">
        <v>741</v>
      </c>
      <c r="DI82" s="33">
        <f>VLOOKUP($DH82,Funktionsbezeichnungen,3,0)</f>
        <v>7</v>
      </c>
      <c r="DJ82" s="83" t="str">
        <f>VLOOKUP($DH82,Funktionsbezeichnungen,2,0)</f>
        <v>Konstrukteur 4 / Fachplaner 4 / Gruppenchef 2</v>
      </c>
      <c r="DO82" s="19">
        <f>+CT82</f>
        <v>5545</v>
      </c>
      <c r="DP82" s="153">
        <v>6</v>
      </c>
      <c r="DQ82" s="19">
        <v>0</v>
      </c>
      <c r="DR82" s="19" t="s">
        <v>965</v>
      </c>
    </row>
    <row r="83" spans="1:122" s="19" customFormat="1" x14ac:dyDescent="0.2">
      <c r="A83" s="53">
        <v>0</v>
      </c>
      <c r="B83" s="53"/>
      <c r="C83" s="53">
        <f t="shared" si="56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57"/>
        <v>40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58"/>
        <v>Lenherr Paul</v>
      </c>
      <c r="CR83" s="19">
        <f t="shared" si="59"/>
        <v>40</v>
      </c>
      <c r="CS83" s="19" t="str">
        <f t="shared" si="60"/>
        <v>D</v>
      </c>
      <c r="CT83" s="154">
        <v>6628</v>
      </c>
      <c r="CU83" s="125">
        <v>741</v>
      </c>
      <c r="CV83" s="33">
        <f t="shared" si="68"/>
        <v>7</v>
      </c>
      <c r="CW83" s="83" t="str">
        <f t="shared" si="69"/>
        <v>Konstrukteur 4 / Fachplaner 4 / Gruppenchef 2</v>
      </c>
      <c r="CX83" s="125">
        <v>741</v>
      </c>
      <c r="CY83" s="33">
        <f t="shared" si="54"/>
        <v>7</v>
      </c>
      <c r="CZ83" s="83" t="str">
        <f t="shared" si="55"/>
        <v>Konstrukteur 4 / Fachplaner 4 / Gruppenchef 2</v>
      </c>
      <c r="DA83" s="125">
        <v>741</v>
      </c>
      <c r="DB83" s="33">
        <f t="shared" si="62"/>
        <v>7</v>
      </c>
      <c r="DC83" s="83" t="str">
        <f t="shared" si="63"/>
        <v>Konstrukteur 4 / Fachplaner 4 / Gruppenchef 2</v>
      </c>
      <c r="DD83" s="125">
        <v>741</v>
      </c>
      <c r="DE83" s="33">
        <f t="shared" si="64"/>
        <v>7</v>
      </c>
      <c r="DF83" s="83" t="str">
        <f t="shared" si="65"/>
        <v>Konstrukteur 4 / Fachplaner 4 / Gruppenchef 2</v>
      </c>
      <c r="DG83" s="20"/>
      <c r="DH83" s="33">
        <v>742</v>
      </c>
      <c r="DI83" s="33">
        <f t="shared" si="66"/>
        <v>8</v>
      </c>
      <c r="DJ83" s="83" t="str">
        <f t="shared" si="67"/>
        <v>Konstrukteur 5  / Fachplaner 5 / Gruppenchef 3</v>
      </c>
      <c r="DO83" s="19">
        <f t="shared" si="61"/>
        <v>6628</v>
      </c>
      <c r="DP83" s="153">
        <v>6</v>
      </c>
      <c r="DQ83" s="19">
        <v>0</v>
      </c>
      <c r="DR83" s="19" t="s">
        <v>965</v>
      </c>
    </row>
    <row r="84" spans="1:122" s="19" customFormat="1" x14ac:dyDescent="0.2">
      <c r="A84" s="53">
        <v>0</v>
      </c>
      <c r="B84" s="53"/>
      <c r="C84" s="53">
        <f t="shared" si="56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57"/>
        <v>39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58"/>
        <v>von Schallen Urs</v>
      </c>
      <c r="CR84" s="19">
        <f t="shared" si="59"/>
        <v>39</v>
      </c>
      <c r="CS84" s="19" t="str">
        <f t="shared" si="60"/>
        <v>D</v>
      </c>
      <c r="CT84" s="154">
        <v>6659</v>
      </c>
      <c r="CU84" s="125">
        <v>742</v>
      </c>
      <c r="CV84" s="33">
        <f t="shared" si="68"/>
        <v>8</v>
      </c>
      <c r="CW84" s="83" t="str">
        <f t="shared" si="69"/>
        <v>Konstrukteur 5  / Fachplaner 5 / Gruppenchef 3</v>
      </c>
      <c r="CX84" s="125">
        <v>742</v>
      </c>
      <c r="CY84" s="33">
        <f t="shared" si="54"/>
        <v>8</v>
      </c>
      <c r="CZ84" s="83" t="str">
        <f t="shared" si="55"/>
        <v>Konstrukteur 5  / Fachplaner 5 / Gruppenchef 3</v>
      </c>
      <c r="DA84" s="125">
        <v>742</v>
      </c>
      <c r="DB84" s="33">
        <f t="shared" si="62"/>
        <v>8</v>
      </c>
      <c r="DC84" s="83" t="str">
        <f t="shared" si="63"/>
        <v>Konstrukteur 5  / Fachplaner 5 / Gruppenchef 3</v>
      </c>
      <c r="DD84" s="125">
        <v>742</v>
      </c>
      <c r="DE84" s="33">
        <f t="shared" si="64"/>
        <v>8</v>
      </c>
      <c r="DF84" s="83" t="str">
        <f t="shared" si="65"/>
        <v>Konstrukteur 5  / Fachplaner 5 / Gruppenchef 3</v>
      </c>
      <c r="DG84" s="20"/>
      <c r="DH84" s="33">
        <v>742</v>
      </c>
      <c r="DI84" s="33">
        <f t="shared" si="66"/>
        <v>8</v>
      </c>
      <c r="DJ84" s="83" t="str">
        <f t="shared" si="67"/>
        <v>Konstrukteur 5  / Fachplaner 5 / Gruppenchef 3</v>
      </c>
      <c r="DO84" s="19">
        <f t="shared" si="61"/>
        <v>6659</v>
      </c>
      <c r="DP84" s="153">
        <v>6</v>
      </c>
      <c r="DQ84" s="19">
        <v>0</v>
      </c>
      <c r="DR84" s="19" t="s">
        <v>966</v>
      </c>
    </row>
    <row r="85" spans="1:122" s="19" customFormat="1" x14ac:dyDescent="0.2">
      <c r="A85" s="53">
        <v>0</v>
      </c>
      <c r="B85" s="53"/>
      <c r="C85" s="53">
        <f t="shared" si="56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57"/>
        <v>37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58"/>
        <v>Schneider Martin</v>
      </c>
      <c r="CR85" s="19">
        <f t="shared" si="59"/>
        <v>37</v>
      </c>
      <c r="CS85" s="19" t="str">
        <f t="shared" si="60"/>
        <v>D</v>
      </c>
      <c r="CT85" s="154">
        <v>4354</v>
      </c>
      <c r="CU85" s="125">
        <v>741</v>
      </c>
      <c r="CV85" s="33">
        <f t="shared" si="68"/>
        <v>7</v>
      </c>
      <c r="CW85" s="83" t="str">
        <f t="shared" si="69"/>
        <v>Konstrukteur 4 / Fachplaner 4 / Gruppenchef 2</v>
      </c>
      <c r="CX85" s="125">
        <v>741</v>
      </c>
      <c r="CY85" s="33">
        <f t="shared" si="54"/>
        <v>7</v>
      </c>
      <c r="CZ85" s="83" t="str">
        <f t="shared" si="55"/>
        <v>Konstrukteur 4 / Fachplaner 4 / Gruppenchef 2</v>
      </c>
      <c r="DA85" s="125">
        <v>741</v>
      </c>
      <c r="DB85" s="33">
        <f t="shared" si="62"/>
        <v>7</v>
      </c>
      <c r="DC85" s="83" t="str">
        <f t="shared" si="63"/>
        <v>Konstrukteur 4 / Fachplaner 4 / Gruppenchef 2</v>
      </c>
      <c r="DD85" s="125">
        <v>741</v>
      </c>
      <c r="DE85" s="33">
        <f t="shared" si="64"/>
        <v>7</v>
      </c>
      <c r="DF85" s="83" t="str">
        <f t="shared" si="65"/>
        <v>Konstrukteur 4 / Fachplaner 4 / Gruppenchef 2</v>
      </c>
      <c r="DG85" s="20"/>
      <c r="DH85" s="33">
        <v>742</v>
      </c>
      <c r="DI85" s="33">
        <f t="shared" si="66"/>
        <v>8</v>
      </c>
      <c r="DJ85" s="83" t="str">
        <f t="shared" si="67"/>
        <v>Konstrukteur 5  / Fachplaner 5 / Gruppenchef 3</v>
      </c>
      <c r="DO85" s="19">
        <f t="shared" si="61"/>
        <v>4354</v>
      </c>
      <c r="DP85" s="153">
        <v>6</v>
      </c>
      <c r="DQ85" s="19">
        <v>0</v>
      </c>
      <c r="DR85" s="185" t="s">
        <v>970</v>
      </c>
    </row>
    <row r="86" spans="1:122" s="19" customFormat="1" x14ac:dyDescent="0.2">
      <c r="A86" s="53">
        <v>0</v>
      </c>
      <c r="B86" s="53"/>
      <c r="C86" s="53">
        <f t="shared" si="56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57"/>
        <v>36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58"/>
        <v>Ortlieb Hans-Rudi</v>
      </c>
      <c r="CR86" s="19">
        <f t="shared" si="59"/>
        <v>36</v>
      </c>
      <c r="CS86" s="19" t="str">
        <f t="shared" si="60"/>
        <v>D</v>
      </c>
      <c r="CT86" s="154">
        <v>5630</v>
      </c>
      <c r="CU86" s="125">
        <v>771</v>
      </c>
      <c r="CV86" s="33">
        <f t="shared" si="68"/>
        <v>7</v>
      </c>
      <c r="CW86" s="83" t="str">
        <f t="shared" si="69"/>
        <v>Projektingenieur 1</v>
      </c>
      <c r="CX86" s="125">
        <v>771</v>
      </c>
      <c r="CY86" s="33">
        <f t="shared" si="54"/>
        <v>7</v>
      </c>
      <c r="CZ86" s="83" t="str">
        <f t="shared" si="55"/>
        <v>Projektingenieur 1</v>
      </c>
      <c r="DA86" s="125">
        <v>771</v>
      </c>
      <c r="DB86" s="33">
        <f t="shared" si="62"/>
        <v>7</v>
      </c>
      <c r="DC86" s="83" t="str">
        <f t="shared" si="63"/>
        <v>Projektingenieur 1</v>
      </c>
      <c r="DD86" s="125">
        <v>741</v>
      </c>
      <c r="DE86" s="33">
        <f t="shared" si="64"/>
        <v>7</v>
      </c>
      <c r="DF86" s="83" t="str">
        <f t="shared" si="65"/>
        <v>Konstrukteur 4 / Fachplaner 4 / Gruppenchef 2</v>
      </c>
      <c r="DG86" s="20"/>
      <c r="DH86" s="33">
        <v>742</v>
      </c>
      <c r="DI86" s="33">
        <f t="shared" si="66"/>
        <v>8</v>
      </c>
      <c r="DJ86" s="83" t="str">
        <f t="shared" si="67"/>
        <v>Konstrukteur 5  / Fachplaner 5 / Gruppenchef 3</v>
      </c>
      <c r="DO86" s="19">
        <f t="shared" si="61"/>
        <v>5630</v>
      </c>
      <c r="DP86" s="153">
        <v>6</v>
      </c>
      <c r="DQ86" s="19">
        <v>0</v>
      </c>
      <c r="DR86" s="185" t="s">
        <v>968</v>
      </c>
    </row>
    <row r="87" spans="1:122" s="19" customFormat="1" x14ac:dyDescent="0.2">
      <c r="A87" s="53">
        <v>0</v>
      </c>
      <c r="B87" s="53"/>
      <c r="C87" s="53">
        <f t="shared" si="56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 t="s">
        <v>1224</v>
      </c>
      <c r="Z87" s="21">
        <f t="shared" si="57"/>
        <v>29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58"/>
        <v>Bucher Oliver</v>
      </c>
      <c r="CR87" s="19">
        <f t="shared" si="59"/>
        <v>29</v>
      </c>
      <c r="CS87" s="19" t="str">
        <f t="shared" si="60"/>
        <v>D</v>
      </c>
      <c r="CT87" s="154">
        <v>7641</v>
      </c>
      <c r="CU87" s="125">
        <v>741</v>
      </c>
      <c r="CV87" s="33">
        <f t="shared" si="68"/>
        <v>7</v>
      </c>
      <c r="CW87" s="83" t="str">
        <f t="shared" si="69"/>
        <v>Konstrukteur 4 / Fachplaner 4 / Gruppenchef 2</v>
      </c>
      <c r="CX87" s="125">
        <v>741</v>
      </c>
      <c r="CY87" s="33">
        <f t="shared" si="54"/>
        <v>7</v>
      </c>
      <c r="CZ87" s="83" t="str">
        <f t="shared" si="55"/>
        <v>Konstrukteur 4 / Fachplaner 4 / Gruppenchef 2</v>
      </c>
      <c r="DA87" s="125">
        <v>741</v>
      </c>
      <c r="DB87" s="33">
        <f t="shared" si="62"/>
        <v>7</v>
      </c>
      <c r="DC87" s="83" t="str">
        <f t="shared" si="63"/>
        <v>Konstrukteur 4 / Fachplaner 4 / Gruppenchef 2</v>
      </c>
      <c r="DD87" s="125">
        <v>741</v>
      </c>
      <c r="DE87" s="33">
        <f t="shared" si="64"/>
        <v>7</v>
      </c>
      <c r="DF87" s="83" t="str">
        <f t="shared" si="65"/>
        <v>Konstrukteur 4 / Fachplaner 4 / Gruppenchef 2</v>
      </c>
      <c r="DG87" s="20"/>
      <c r="DH87" s="125">
        <v>742</v>
      </c>
      <c r="DI87" s="33">
        <f t="shared" si="66"/>
        <v>8</v>
      </c>
      <c r="DJ87" s="83" t="str">
        <f t="shared" si="67"/>
        <v>Konstrukteur 5  / Fachplaner 5 / Gruppenchef 3</v>
      </c>
      <c r="DO87" s="19">
        <f t="shared" si="61"/>
        <v>7641</v>
      </c>
      <c r="DP87" s="153">
        <v>6</v>
      </c>
      <c r="DQ87" s="19">
        <v>0</v>
      </c>
      <c r="DR87" s="19" t="s">
        <v>965</v>
      </c>
    </row>
    <row r="88" spans="1:122" s="19" customFormat="1" x14ac:dyDescent="0.2">
      <c r="A88" s="53">
        <v>0</v>
      </c>
      <c r="B88" s="53"/>
      <c r="C88" s="53">
        <f t="shared" si="56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57"/>
        <v>28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58"/>
        <v>Hagen Stefan</v>
      </c>
      <c r="CR88" s="19">
        <f t="shared" si="59"/>
        <v>28</v>
      </c>
      <c r="CS88" s="19" t="str">
        <f t="shared" si="60"/>
        <v>D</v>
      </c>
      <c r="CT88" s="154">
        <v>6741</v>
      </c>
      <c r="CU88" s="125">
        <v>741</v>
      </c>
      <c r="CV88" s="33">
        <f t="shared" si="68"/>
        <v>7</v>
      </c>
      <c r="CW88" s="83" t="str">
        <f t="shared" si="69"/>
        <v>Konstrukteur 4 / Fachplaner 4 / Gruppenchef 2</v>
      </c>
      <c r="CX88" s="125">
        <v>741</v>
      </c>
      <c r="CY88" s="33">
        <f t="shared" si="54"/>
        <v>7</v>
      </c>
      <c r="CZ88" s="83" t="str">
        <f t="shared" si="55"/>
        <v>Konstrukteur 4 / Fachplaner 4 / Gruppenchef 2</v>
      </c>
      <c r="DA88" s="125">
        <v>741</v>
      </c>
      <c r="DB88" s="33">
        <f t="shared" si="62"/>
        <v>7</v>
      </c>
      <c r="DC88" s="83" t="str">
        <f t="shared" si="63"/>
        <v>Konstrukteur 4 / Fachplaner 4 / Gruppenchef 2</v>
      </c>
      <c r="DD88" s="125">
        <v>741</v>
      </c>
      <c r="DE88" s="33">
        <f t="shared" si="64"/>
        <v>7</v>
      </c>
      <c r="DF88" s="83" t="str">
        <f t="shared" si="65"/>
        <v>Konstrukteur 4 / Fachplaner 4 / Gruppenchef 2</v>
      </c>
      <c r="DG88" s="20"/>
      <c r="DH88" s="125">
        <v>742</v>
      </c>
      <c r="DI88" s="33">
        <f t="shared" si="66"/>
        <v>8</v>
      </c>
      <c r="DJ88" s="83" t="str">
        <f t="shared" si="67"/>
        <v>Konstrukteur 5  / Fachplaner 5 / Gruppenchef 3</v>
      </c>
      <c r="DO88" s="19">
        <f t="shared" si="61"/>
        <v>6741</v>
      </c>
      <c r="DP88" s="153">
        <v>6</v>
      </c>
      <c r="DQ88" s="19">
        <v>0</v>
      </c>
      <c r="DR88" s="19" t="s">
        <v>965</v>
      </c>
    </row>
    <row r="89" spans="1:122" s="19" customFormat="1" x14ac:dyDescent="0.2">
      <c r="A89" s="53">
        <v>0</v>
      </c>
      <c r="B89" s="53">
        <v>1</v>
      </c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492</v>
      </c>
      <c r="Q89" s="15">
        <v>85</v>
      </c>
      <c r="R89" s="16"/>
      <c r="S89" s="20" t="s">
        <v>143</v>
      </c>
      <c r="T89" s="21">
        <v>1968</v>
      </c>
      <c r="U89" s="28" t="s">
        <v>128</v>
      </c>
      <c r="V89" s="21">
        <v>1989</v>
      </c>
      <c r="W89" s="25"/>
      <c r="X89" s="21"/>
      <c r="Y89" s="28"/>
      <c r="Z89" s="21">
        <f>$AD$3-V89</f>
        <v>28</v>
      </c>
      <c r="AA89" s="25" t="s">
        <v>710</v>
      </c>
      <c r="AB89" s="21" t="s">
        <v>121</v>
      </c>
      <c r="AC89" s="21"/>
      <c r="AE89" s="187" t="s">
        <v>377</v>
      </c>
      <c r="AF89" s="82"/>
      <c r="CP89" s="19" t="str">
        <f>+S89</f>
        <v>Nicolosi Lucia</v>
      </c>
      <c r="CR89" s="19">
        <f>+Z89</f>
        <v>28</v>
      </c>
      <c r="CS89" s="19" t="str">
        <f>+AB89</f>
        <v>D</v>
      </c>
      <c r="CT89" s="154">
        <v>7637</v>
      </c>
      <c r="CU89" s="125">
        <v>741</v>
      </c>
      <c r="CV89" s="33">
        <f>VLOOKUP($CU89,Funktionsbezeichnungen,3,0)</f>
        <v>7</v>
      </c>
      <c r="CW89" s="83" t="str">
        <f>VLOOKUP($CU89,Funktionsbezeichnungen,2,0)</f>
        <v>Konstrukteur 4 / Fachplaner 4 / Gruppenchef 2</v>
      </c>
      <c r="CX89" s="125">
        <v>741</v>
      </c>
      <c r="CY89" s="33">
        <f>VLOOKUP($CX89,Funktionsbezeichnungen,3,0)</f>
        <v>7</v>
      </c>
      <c r="CZ89" s="83" t="str">
        <f>VLOOKUP($CX89,Funktionsbezeichnungen,2,0)</f>
        <v>Konstrukteur 4 / Fachplaner 4 / Gruppenchef 2</v>
      </c>
      <c r="DA89" s="125">
        <v>741</v>
      </c>
      <c r="DB89" s="33">
        <f>VLOOKUP($DA89,Funktionsbezeichnungen,3,0)</f>
        <v>7</v>
      </c>
      <c r="DC89" s="83" t="str">
        <f>VLOOKUP($DA89,Funktionsbezeichnungen,2,0)</f>
        <v>Konstrukteur 4 / Fachplaner 4 / Gruppenchef 2</v>
      </c>
      <c r="DD89" s="125">
        <v>741</v>
      </c>
      <c r="DE89" s="33">
        <f>VLOOKUP($DD89,Funktionsbezeichnungen,3,0)</f>
        <v>7</v>
      </c>
      <c r="DF89" s="83" t="str">
        <f>VLOOKUP($DD89,Funktionsbezeichnungen,2,0)</f>
        <v>Konstrukteur 4 / Fachplaner 4 / Gruppenchef 2</v>
      </c>
      <c r="DG89" s="20"/>
      <c r="DH89" s="125">
        <v>741</v>
      </c>
      <c r="DI89" s="33">
        <f>VLOOKUP($DH89,Funktionsbezeichnungen,3,0)</f>
        <v>7</v>
      </c>
      <c r="DJ89" s="83" t="str">
        <f>VLOOKUP($DH89,Funktionsbezeichnungen,2,0)</f>
        <v>Konstrukteur 4 / Fachplaner 4 / Gruppenchef 2</v>
      </c>
      <c r="DO89" s="19">
        <f>+CT89</f>
        <v>7637</v>
      </c>
      <c r="DP89" s="153">
        <v>6</v>
      </c>
      <c r="DQ89" s="19">
        <v>0</v>
      </c>
      <c r="DR89" s="19" t="s">
        <v>965</v>
      </c>
    </row>
    <row r="90" spans="1:122" s="19" customFormat="1" x14ac:dyDescent="0.2">
      <c r="A90" s="53">
        <v>0</v>
      </c>
      <c r="B90" s="53"/>
      <c r="C90" s="53">
        <f t="shared" si="56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359</v>
      </c>
      <c r="P90" s="15" t="s">
        <v>489</v>
      </c>
      <c r="Q90" s="15">
        <v>86</v>
      </c>
      <c r="R90" s="16"/>
      <c r="S90" s="20" t="s">
        <v>146</v>
      </c>
      <c r="T90" s="21">
        <v>1970</v>
      </c>
      <c r="U90" s="28" t="s">
        <v>126</v>
      </c>
      <c r="V90" s="21">
        <v>1991</v>
      </c>
      <c r="W90" s="25"/>
      <c r="X90" s="21"/>
      <c r="Y90" s="28"/>
      <c r="Z90" s="21">
        <f t="shared" si="57"/>
        <v>26</v>
      </c>
      <c r="AA90" s="25" t="s">
        <v>129</v>
      </c>
      <c r="AB90" s="21" t="s">
        <v>121</v>
      </c>
      <c r="AC90" s="21"/>
      <c r="AE90" s="90" t="s">
        <v>394</v>
      </c>
      <c r="AF90" s="82"/>
      <c r="CP90" s="19" t="str">
        <f t="shared" si="58"/>
        <v>Hardmeyer Christian</v>
      </c>
      <c r="CR90" s="19">
        <f t="shared" si="59"/>
        <v>26</v>
      </c>
      <c r="CS90" s="19" t="str">
        <f t="shared" si="60"/>
        <v>D</v>
      </c>
      <c r="CT90" s="154">
        <v>9618</v>
      </c>
      <c r="CU90" s="125">
        <v>741</v>
      </c>
      <c r="CV90" s="33">
        <f t="shared" si="68"/>
        <v>7</v>
      </c>
      <c r="CW90" s="83" t="str">
        <f t="shared" si="69"/>
        <v>Konstrukteur 4 / Fachplaner 4 / Gruppenchef 2</v>
      </c>
      <c r="CX90" s="125">
        <v>741</v>
      </c>
      <c r="CY90" s="33">
        <f t="shared" si="54"/>
        <v>7</v>
      </c>
      <c r="CZ90" s="83" t="str">
        <f t="shared" si="55"/>
        <v>Konstrukteur 4 / Fachplaner 4 / Gruppenchef 2</v>
      </c>
      <c r="DA90" s="125">
        <v>741</v>
      </c>
      <c r="DB90" s="33">
        <f t="shared" si="62"/>
        <v>7</v>
      </c>
      <c r="DC90" s="83" t="str">
        <f t="shared" si="63"/>
        <v>Konstrukteur 4 / Fachplaner 4 / Gruppenchef 2</v>
      </c>
      <c r="DD90" s="125">
        <v>741</v>
      </c>
      <c r="DE90" s="33">
        <f t="shared" si="64"/>
        <v>7</v>
      </c>
      <c r="DF90" s="83" t="str">
        <f t="shared" si="65"/>
        <v>Konstrukteur 4 / Fachplaner 4 / Gruppenchef 2</v>
      </c>
      <c r="DG90" s="20"/>
      <c r="DH90" s="125">
        <v>742</v>
      </c>
      <c r="DI90" s="33">
        <f t="shared" si="66"/>
        <v>8</v>
      </c>
      <c r="DJ90" s="83" t="str">
        <f t="shared" si="67"/>
        <v>Konstrukteur 5  / Fachplaner 5 / Gruppenchef 3</v>
      </c>
      <c r="DO90" s="19">
        <f t="shared" si="61"/>
        <v>9618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 t="shared" si="56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490</v>
      </c>
      <c r="Q91" s="15">
        <v>87</v>
      </c>
      <c r="R91" s="16"/>
      <c r="S91" s="20" t="s">
        <v>148</v>
      </c>
      <c r="T91" s="21">
        <v>1970</v>
      </c>
      <c r="U91" s="28" t="s">
        <v>126</v>
      </c>
      <c r="V91" s="21">
        <v>1992</v>
      </c>
      <c r="W91" s="25"/>
      <c r="X91" s="21"/>
      <c r="Y91" s="28"/>
      <c r="Z91" s="21">
        <f t="shared" si="57"/>
        <v>25</v>
      </c>
      <c r="AA91" s="25" t="s">
        <v>129</v>
      </c>
      <c r="AB91" s="21" t="s">
        <v>121</v>
      </c>
      <c r="AC91" s="21"/>
      <c r="AE91" s="90" t="s">
        <v>421</v>
      </c>
      <c r="AF91" s="82"/>
      <c r="CP91" s="19" t="str">
        <f t="shared" si="58"/>
        <v>Wira Stephane</v>
      </c>
      <c r="CR91" s="19">
        <f t="shared" si="59"/>
        <v>25</v>
      </c>
      <c r="CS91" s="19" t="str">
        <f t="shared" si="60"/>
        <v>D</v>
      </c>
      <c r="CT91" s="154">
        <v>9623</v>
      </c>
      <c r="CU91" s="125">
        <v>742</v>
      </c>
      <c r="CV91" s="33">
        <f t="shared" si="68"/>
        <v>8</v>
      </c>
      <c r="CW91" s="83" t="str">
        <f t="shared" si="69"/>
        <v>Konstrukteur 5  / Fachplaner 5 / Gruppenchef 3</v>
      </c>
      <c r="CX91" s="125">
        <v>742</v>
      </c>
      <c r="CY91" s="33">
        <f t="shared" si="54"/>
        <v>8</v>
      </c>
      <c r="CZ91" s="83" t="str">
        <f t="shared" si="55"/>
        <v>Konstrukteur 5  / Fachplaner 5 / Gruppenchef 3</v>
      </c>
      <c r="DA91" s="125">
        <v>742</v>
      </c>
      <c r="DB91" s="33">
        <f t="shared" si="62"/>
        <v>8</v>
      </c>
      <c r="DC91" s="83" t="str">
        <f t="shared" si="63"/>
        <v>Konstrukteur 5  / Fachplaner 5 / Gruppenchef 3</v>
      </c>
      <c r="DD91" s="125">
        <v>742</v>
      </c>
      <c r="DE91" s="33">
        <f t="shared" si="64"/>
        <v>8</v>
      </c>
      <c r="DF91" s="83" t="str">
        <f t="shared" si="65"/>
        <v>Konstrukteur 5  / Fachplaner 5 / Gruppenchef 3</v>
      </c>
      <c r="DG91" s="20"/>
      <c r="DH91" s="125">
        <v>742</v>
      </c>
      <c r="DI91" s="33">
        <f t="shared" si="66"/>
        <v>8</v>
      </c>
      <c r="DJ91" s="83" t="str">
        <f t="shared" si="67"/>
        <v>Konstrukteur 5  / Fachplaner 5 / Gruppenchef 3</v>
      </c>
      <c r="DO91" s="19">
        <f t="shared" si="61"/>
        <v>9623</v>
      </c>
      <c r="DP91" s="153">
        <v>6</v>
      </c>
      <c r="DQ91" s="19">
        <v>0</v>
      </c>
      <c r="DR91" s="19" t="s">
        <v>975</v>
      </c>
    </row>
    <row r="92" spans="1:122" s="19" customFormat="1" x14ac:dyDescent="0.2">
      <c r="A92" s="53">
        <v>0</v>
      </c>
      <c r="B92" s="53"/>
      <c r="C92" s="53">
        <f t="shared" si="56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568</v>
      </c>
      <c r="Q92" s="15">
        <v>88</v>
      </c>
      <c r="R92" s="16"/>
      <c r="S92" s="20" t="s">
        <v>569</v>
      </c>
      <c r="T92" s="21">
        <v>1973</v>
      </c>
      <c r="U92" s="28" t="s">
        <v>126</v>
      </c>
      <c r="V92" s="21">
        <v>1993</v>
      </c>
      <c r="W92" s="25"/>
      <c r="X92" s="21"/>
      <c r="Y92" s="28"/>
      <c r="Z92" s="21">
        <f t="shared" si="57"/>
        <v>24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8"/>
        <v>Heiniger Christoph</v>
      </c>
      <c r="CR92" s="19">
        <f t="shared" si="59"/>
        <v>24</v>
      </c>
      <c r="CS92" s="19" t="str">
        <f t="shared" si="60"/>
        <v>D</v>
      </c>
      <c r="CT92" s="154">
        <v>4346</v>
      </c>
      <c r="CU92" s="125">
        <v>741</v>
      </c>
      <c r="CV92" s="33">
        <f t="shared" si="68"/>
        <v>7</v>
      </c>
      <c r="CW92" s="83" t="str">
        <f t="shared" si="69"/>
        <v>Konstrukteur 4 / Fachplaner 4 / Gruppenchef 2</v>
      </c>
      <c r="CX92" s="125">
        <v>741</v>
      </c>
      <c r="CY92" s="33">
        <f t="shared" si="54"/>
        <v>7</v>
      </c>
      <c r="CZ92" s="83" t="str">
        <f t="shared" si="55"/>
        <v>Konstrukteur 4 / Fachplaner 4 / Gruppenchef 2</v>
      </c>
      <c r="DA92" s="125">
        <v>741</v>
      </c>
      <c r="DB92" s="33">
        <f t="shared" si="62"/>
        <v>7</v>
      </c>
      <c r="DC92" s="83" t="str">
        <f t="shared" si="63"/>
        <v>Konstrukteur 4 / Fachplaner 4 / Gruppenchef 2</v>
      </c>
      <c r="DD92" s="125">
        <v>741</v>
      </c>
      <c r="DE92" s="33">
        <f t="shared" si="64"/>
        <v>7</v>
      </c>
      <c r="DF92" s="83" t="str">
        <f t="shared" si="65"/>
        <v>Konstrukteur 4 / Fachplaner 4 / Gruppenchef 2</v>
      </c>
      <c r="DG92" s="20"/>
      <c r="DH92" s="125">
        <v>742</v>
      </c>
      <c r="DI92" s="33">
        <f t="shared" si="66"/>
        <v>8</v>
      </c>
      <c r="DJ92" s="83" t="str">
        <f t="shared" si="67"/>
        <v>Konstrukteur 5  / Fachplaner 5 / Gruppenchef 3</v>
      </c>
      <c r="DO92" s="19">
        <f t="shared" si="61"/>
        <v>4346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>IF(Z93&gt;=10,1,0)</f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558</v>
      </c>
      <c r="Q93" s="15">
        <v>89</v>
      </c>
      <c r="R93" s="16"/>
      <c r="S93" s="20" t="s">
        <v>559</v>
      </c>
      <c r="T93" s="21">
        <v>1973</v>
      </c>
      <c r="U93" s="28" t="s">
        <v>560</v>
      </c>
      <c r="V93" s="21">
        <v>1994</v>
      </c>
      <c r="W93" s="25"/>
      <c r="X93" s="21"/>
      <c r="Y93" s="28"/>
      <c r="Z93" s="21">
        <f>$AD$3-V93</f>
        <v>23</v>
      </c>
      <c r="AA93" s="25" t="s">
        <v>235</v>
      </c>
      <c r="AB93" s="21" t="s">
        <v>121</v>
      </c>
      <c r="AC93" s="21"/>
      <c r="AE93" s="187" t="s">
        <v>378</v>
      </c>
      <c r="AF93" s="82"/>
      <c r="CP93" s="19" t="str">
        <f>+S93</f>
        <v>Enderlen Francois</v>
      </c>
      <c r="CR93" s="19">
        <f>+Z93</f>
        <v>23</v>
      </c>
      <c r="CS93" s="19" t="str">
        <f>+AB93</f>
        <v>D</v>
      </c>
      <c r="CT93" s="154">
        <v>5636</v>
      </c>
      <c r="CU93" s="125">
        <v>741</v>
      </c>
      <c r="CV93" s="33">
        <f>VLOOKUP($CU93,Funktionsbezeichnungen,3,0)</f>
        <v>7</v>
      </c>
      <c r="CW93" s="83" t="str">
        <f>VLOOKUP($CU93,Funktionsbezeichnungen,2,0)</f>
        <v>Konstrukteur 4 / Fachplaner 4 / Gruppenchef 2</v>
      </c>
      <c r="CX93" s="125">
        <v>741</v>
      </c>
      <c r="CY93" s="33">
        <f>VLOOKUP($CX93,Funktionsbezeichnungen,3,0)</f>
        <v>7</v>
      </c>
      <c r="CZ93" s="83" t="str">
        <f>VLOOKUP($CX93,Funktionsbezeichnungen,2,0)</f>
        <v>Konstrukteur 4 / Fachplaner 4 / Gruppenchef 2</v>
      </c>
      <c r="DA93" s="125">
        <v>741</v>
      </c>
      <c r="DB93" s="33">
        <f>VLOOKUP($DA93,Funktionsbezeichnungen,3,0)</f>
        <v>7</v>
      </c>
      <c r="DC93" s="83" t="str">
        <f>VLOOKUP($DA93,Funktionsbezeichnungen,2,0)</f>
        <v>Konstrukteur 4 / Fachplaner 4 / Gruppenchef 2</v>
      </c>
      <c r="DD93" s="125">
        <v>741</v>
      </c>
      <c r="DE93" s="33">
        <f>VLOOKUP($DD93,Funktionsbezeichnungen,3,0)</f>
        <v>7</v>
      </c>
      <c r="DF93" s="83" t="str">
        <f>VLOOKUP($DD93,Funktionsbezeichnungen,2,0)</f>
        <v>Konstrukteur 4 / Fachplaner 4 / Gruppenchef 2</v>
      </c>
      <c r="DG93" s="20"/>
      <c r="DH93" s="125">
        <v>741</v>
      </c>
      <c r="DI93" s="33">
        <f>VLOOKUP($DH93,Funktionsbezeichnungen,3,0)</f>
        <v>7</v>
      </c>
      <c r="DJ93" s="83" t="str">
        <f>VLOOKUP($DH93,Funktionsbezeichnungen,2,0)</f>
        <v>Konstrukteur 4 / Fachplaner 4 / Gruppenchef 2</v>
      </c>
      <c r="DO93" s="19">
        <f>+CT93</f>
        <v>5636</v>
      </c>
      <c r="DP93" s="153">
        <v>6</v>
      </c>
      <c r="DQ93" s="19">
        <v>0</v>
      </c>
      <c r="DR93" s="19" t="s">
        <v>965</v>
      </c>
    </row>
    <row r="94" spans="1:122" s="19" customFormat="1" x14ac:dyDescent="0.2">
      <c r="A94" s="53">
        <v>0</v>
      </c>
      <c r="B94" s="53"/>
      <c r="C94" s="53">
        <f t="shared" si="56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493</v>
      </c>
      <c r="Q94" s="15">
        <v>90</v>
      </c>
      <c r="R94" s="16"/>
      <c r="S94" s="20" t="s">
        <v>294</v>
      </c>
      <c r="T94" s="21">
        <v>1976</v>
      </c>
      <c r="U94" s="28" t="s">
        <v>126</v>
      </c>
      <c r="V94" s="21">
        <v>1998</v>
      </c>
      <c r="W94" s="25"/>
      <c r="X94" s="21"/>
      <c r="Y94" s="28"/>
      <c r="Z94" s="21">
        <f t="shared" si="57"/>
        <v>19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58"/>
        <v>Humbel Sven</v>
      </c>
      <c r="CR94" s="19">
        <f t="shared" si="59"/>
        <v>19</v>
      </c>
      <c r="CS94" s="19" t="str">
        <f t="shared" si="60"/>
        <v>D</v>
      </c>
      <c r="CT94" s="154">
        <v>9654</v>
      </c>
      <c r="CU94" s="125">
        <v>741</v>
      </c>
      <c r="CV94" s="33">
        <f t="shared" si="68"/>
        <v>7</v>
      </c>
      <c r="CW94" s="83" t="str">
        <f t="shared" si="69"/>
        <v>Konstrukteur 4 / Fachplaner 4 / Gruppenchef 2</v>
      </c>
      <c r="CX94" s="125">
        <v>741</v>
      </c>
      <c r="CY94" s="33">
        <f t="shared" si="54"/>
        <v>7</v>
      </c>
      <c r="CZ94" s="83" t="str">
        <f t="shared" si="55"/>
        <v>Konstrukteur 4 / Fachplaner 4 / Gruppenchef 2</v>
      </c>
      <c r="DA94" s="125">
        <v>741</v>
      </c>
      <c r="DB94" s="33">
        <f t="shared" si="62"/>
        <v>7</v>
      </c>
      <c r="DC94" s="83" t="str">
        <f t="shared" si="63"/>
        <v>Konstrukteur 4 / Fachplaner 4 / Gruppenchef 2</v>
      </c>
      <c r="DD94" s="125">
        <v>741</v>
      </c>
      <c r="DE94" s="33">
        <f t="shared" si="64"/>
        <v>7</v>
      </c>
      <c r="DF94" s="83" t="str">
        <f t="shared" si="65"/>
        <v>Konstrukteur 4 / Fachplaner 4 / Gruppenchef 2</v>
      </c>
      <c r="DG94" s="20"/>
      <c r="DH94" s="125">
        <v>742</v>
      </c>
      <c r="DI94" s="33">
        <f t="shared" si="66"/>
        <v>8</v>
      </c>
      <c r="DJ94" s="83" t="str">
        <f t="shared" si="67"/>
        <v>Konstrukteur 5  / Fachplaner 5 / Gruppenchef 3</v>
      </c>
      <c r="DO94" s="19">
        <f t="shared" si="61"/>
        <v>9654</v>
      </c>
      <c r="DP94" s="153">
        <v>6</v>
      </c>
      <c r="DQ94" s="19">
        <v>0</v>
      </c>
      <c r="DR94" s="19" t="s">
        <v>965</v>
      </c>
    </row>
    <row r="95" spans="1:122" s="19" customFormat="1" x14ac:dyDescent="0.2">
      <c r="A95" s="53">
        <v>0</v>
      </c>
      <c r="B95" s="53"/>
      <c r="C95" s="53">
        <f t="shared" si="56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497</v>
      </c>
      <c r="Q95" s="15">
        <v>91</v>
      </c>
      <c r="R95" s="16"/>
      <c r="S95" s="20" t="s">
        <v>179</v>
      </c>
      <c r="T95" s="21">
        <v>1982</v>
      </c>
      <c r="U95" s="28" t="s">
        <v>235</v>
      </c>
      <c r="V95" s="21">
        <v>2002</v>
      </c>
      <c r="W95" s="25"/>
      <c r="X95" s="21"/>
      <c r="Y95" s="25"/>
      <c r="Z95" s="21">
        <f t="shared" si="57"/>
        <v>15</v>
      </c>
      <c r="AA95" s="25" t="s">
        <v>129</v>
      </c>
      <c r="AB95" s="21" t="s">
        <v>121</v>
      </c>
      <c r="AC95" s="21"/>
      <c r="AE95" s="187" t="s">
        <v>894</v>
      </c>
      <c r="AF95" s="82"/>
      <c r="CP95" s="19" t="str">
        <f t="shared" si="58"/>
        <v>Delmas Marc</v>
      </c>
      <c r="CR95" s="19">
        <f t="shared" si="59"/>
        <v>15</v>
      </c>
      <c r="CS95" s="19" t="str">
        <f t="shared" si="60"/>
        <v>D</v>
      </c>
      <c r="CT95" s="154">
        <v>9660</v>
      </c>
      <c r="CU95" s="125">
        <v>742</v>
      </c>
      <c r="CV95" s="33">
        <f t="shared" si="68"/>
        <v>8</v>
      </c>
      <c r="CW95" s="83" t="str">
        <f t="shared" si="69"/>
        <v>Konstrukteur 5  / Fachplaner 5 / Gruppenchef 3</v>
      </c>
      <c r="CX95" s="125">
        <v>742</v>
      </c>
      <c r="CY95" s="33">
        <f t="shared" si="54"/>
        <v>8</v>
      </c>
      <c r="CZ95" s="83" t="str">
        <f t="shared" si="55"/>
        <v>Konstrukteur 5  / Fachplaner 5 / Gruppenchef 3</v>
      </c>
      <c r="DA95" s="125">
        <v>741</v>
      </c>
      <c r="DB95" s="33">
        <f t="shared" si="62"/>
        <v>7</v>
      </c>
      <c r="DC95" s="83" t="str">
        <f t="shared" si="63"/>
        <v>Konstrukteur 4 / Fachplaner 4 / Gruppenchef 2</v>
      </c>
      <c r="DD95" s="125">
        <v>733</v>
      </c>
      <c r="DE95" s="33">
        <f t="shared" si="64"/>
        <v>6</v>
      </c>
      <c r="DF95" s="83" t="str">
        <f t="shared" si="65"/>
        <v>Konstrukteur 3 / -planer 3 / Gruppenchef 1</v>
      </c>
      <c r="DG95" s="20"/>
      <c r="DH95" s="125">
        <v>733</v>
      </c>
      <c r="DI95" s="125">
        <f t="shared" si="66"/>
        <v>6</v>
      </c>
      <c r="DJ95" s="83" t="str">
        <f t="shared" si="67"/>
        <v>Konstrukteur 3 / -planer 3 / Gruppenchef 1</v>
      </c>
      <c r="DO95" s="19">
        <f t="shared" si="61"/>
        <v>9660</v>
      </c>
      <c r="DP95" s="153">
        <v>6</v>
      </c>
      <c r="DQ95" s="19">
        <v>0</v>
      </c>
      <c r="DR95" s="19" t="s">
        <v>965</v>
      </c>
    </row>
    <row r="96" spans="1:122" s="19" customFormat="1" x14ac:dyDescent="0.2">
      <c r="A96" s="53">
        <v>0</v>
      </c>
      <c r="B96" s="53">
        <v>1</v>
      </c>
      <c r="C96" s="53">
        <f>IF(Z96&gt;=10,1,0)</f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1116</v>
      </c>
      <c r="Q96" s="15">
        <v>92</v>
      </c>
      <c r="R96" s="16"/>
      <c r="S96" s="20" t="s">
        <v>1117</v>
      </c>
      <c r="T96" s="21">
        <v>1981</v>
      </c>
      <c r="U96" s="28" t="s">
        <v>239</v>
      </c>
      <c r="V96" s="21">
        <v>2002</v>
      </c>
      <c r="W96" s="25"/>
      <c r="X96" s="21"/>
      <c r="Y96" s="28"/>
      <c r="Z96" s="21">
        <f>$AD$3-V96</f>
        <v>15</v>
      </c>
      <c r="AA96" s="25" t="s">
        <v>239</v>
      </c>
      <c r="AB96" s="21" t="s">
        <v>121</v>
      </c>
      <c r="AC96" s="21"/>
      <c r="AE96" s="187" t="s">
        <v>378</v>
      </c>
      <c r="AF96" s="82"/>
      <c r="CP96" s="19" t="str">
        <f>+S96</f>
        <v>Iten Vanessa</v>
      </c>
      <c r="CR96" s="19">
        <f>+Z96</f>
        <v>15</v>
      </c>
      <c r="CS96" s="19" t="str">
        <f>+AB96</f>
        <v>D</v>
      </c>
      <c r="CT96" s="154">
        <v>9661</v>
      </c>
      <c r="CU96" s="125">
        <v>733</v>
      </c>
      <c r="CV96" s="33">
        <f>VLOOKUP($CU96,Funktionsbezeichnungen,3,0)</f>
        <v>6</v>
      </c>
      <c r="CW96" s="83" t="str">
        <f>VLOOKUP($CU96,Funktionsbezeichnungen,2,0)</f>
        <v>Konstrukteur 3 / -planer 3 / Gruppenchef 1</v>
      </c>
      <c r="CX96" s="125"/>
      <c r="CY96" s="33"/>
      <c r="CZ96" s="83"/>
      <c r="DA96" s="125"/>
      <c r="DB96" s="33"/>
      <c r="DC96" s="83"/>
      <c r="DD96" s="125"/>
      <c r="DE96" s="33"/>
      <c r="DF96" s="83"/>
      <c r="DG96" s="20"/>
      <c r="DH96" s="125"/>
      <c r="DI96" s="33"/>
      <c r="DJ96" s="83"/>
      <c r="DO96" s="19">
        <f>+CT96</f>
        <v>9661</v>
      </c>
      <c r="DP96" s="153">
        <v>6</v>
      </c>
      <c r="DQ96" s="19">
        <v>0</v>
      </c>
      <c r="DR96" s="19" t="s">
        <v>965</v>
      </c>
    </row>
    <row r="97" spans="1:122" s="19" customFormat="1" ht="27" x14ac:dyDescent="0.2">
      <c r="A97" s="218">
        <v>0</v>
      </c>
      <c r="B97" s="218"/>
      <c r="C97" s="218">
        <f>IF(Z97&gt;=10,1,0)</f>
        <v>0</v>
      </c>
      <c r="D97" s="219"/>
      <c r="E97" s="219">
        <v>1</v>
      </c>
      <c r="F97" s="220"/>
      <c r="G97" s="221"/>
      <c r="H97" s="221"/>
      <c r="I97" s="220"/>
      <c r="J97" s="221">
        <v>1</v>
      </c>
      <c r="K97" s="220"/>
      <c r="L97" s="220"/>
      <c r="M97" s="220"/>
      <c r="N97" s="211"/>
      <c r="O97" s="215" t="s">
        <v>358</v>
      </c>
      <c r="P97" s="212" t="s">
        <v>1200</v>
      </c>
      <c r="Q97" s="15">
        <v>93</v>
      </c>
      <c r="R97" s="213"/>
      <c r="S97" s="20" t="s">
        <v>1201</v>
      </c>
      <c r="T97" s="118">
        <v>1985</v>
      </c>
      <c r="U97" s="120" t="s">
        <v>1202</v>
      </c>
      <c r="V97" s="118">
        <v>2009</v>
      </c>
      <c r="W97" s="214"/>
      <c r="X97" s="118"/>
      <c r="Y97" s="214"/>
      <c r="Z97" s="118">
        <f>$AD$3-V97</f>
        <v>8</v>
      </c>
      <c r="AA97" s="120" t="s">
        <v>129</v>
      </c>
      <c r="AB97" s="118" t="s">
        <v>121</v>
      </c>
      <c r="AC97" s="118"/>
      <c r="AD97" s="210"/>
      <c r="AE97" s="217" t="s">
        <v>377</v>
      </c>
      <c r="AF97" s="82"/>
      <c r="CP97" s="192" t="str">
        <f>+S97</f>
        <v>Grabherr Mathieu</v>
      </c>
      <c r="CR97" s="19">
        <f>+Z97</f>
        <v>8</v>
      </c>
      <c r="CS97" s="19" t="str">
        <f>+AB97</f>
        <v>D</v>
      </c>
      <c r="CT97" s="222">
        <v>5641</v>
      </c>
      <c r="CU97" s="125">
        <v>733</v>
      </c>
      <c r="CV97" s="33">
        <f>VLOOKUP($CU97,Funktionsbezeichnungen,3,0)</f>
        <v>6</v>
      </c>
      <c r="CW97" s="83" t="str">
        <f>VLOOKUP($CU97,Funktionsbezeichnungen,2,0)</f>
        <v>Konstrukteur 3 / -planer 3 / Gruppenchef 1</v>
      </c>
      <c r="CX97" s="125"/>
      <c r="CY97" s="33"/>
      <c r="CZ97" s="83"/>
      <c r="DA97" s="125"/>
      <c r="DB97" s="33"/>
      <c r="DC97" s="83"/>
      <c r="DD97" s="33"/>
      <c r="DE97" s="33"/>
      <c r="DF97" s="83"/>
      <c r="DH97" s="33"/>
      <c r="DI97" s="33"/>
      <c r="DJ97" s="83"/>
      <c r="DO97" s="19">
        <f>+CT97</f>
        <v>5641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56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652</v>
      </c>
      <c r="Q98" s="15">
        <v>94</v>
      </c>
      <c r="R98" s="16"/>
      <c r="S98" s="20" t="s">
        <v>651</v>
      </c>
      <c r="T98" s="21">
        <v>1967</v>
      </c>
      <c r="U98" s="28" t="s">
        <v>653</v>
      </c>
      <c r="V98" s="21">
        <v>1988</v>
      </c>
      <c r="W98" s="25"/>
      <c r="X98" s="21"/>
      <c r="Y98" s="28"/>
      <c r="Z98" s="21">
        <f t="shared" si="57"/>
        <v>29</v>
      </c>
      <c r="AA98" s="25" t="s">
        <v>653</v>
      </c>
      <c r="AB98" s="21" t="s">
        <v>142</v>
      </c>
      <c r="AC98" s="21"/>
      <c r="AE98" s="187" t="s">
        <v>378</v>
      </c>
      <c r="AF98" s="82"/>
      <c r="CP98" s="19" t="str">
        <f t="shared" si="58"/>
        <v>Dettwiler Markus</v>
      </c>
      <c r="CR98" s="19">
        <f t="shared" si="59"/>
        <v>29</v>
      </c>
      <c r="CS98" s="19" t="str">
        <f t="shared" si="60"/>
        <v>E</v>
      </c>
      <c r="CT98" s="154">
        <v>5639</v>
      </c>
      <c r="CU98" s="125">
        <v>741</v>
      </c>
      <c r="CV98" s="33">
        <f t="shared" si="68"/>
        <v>7</v>
      </c>
      <c r="CW98" s="83" t="str">
        <f t="shared" si="69"/>
        <v>Konstrukteur 4 / Fachplaner 4 / Gruppenchef 2</v>
      </c>
      <c r="CX98" s="125">
        <v>741</v>
      </c>
      <c r="CY98" s="33">
        <f t="shared" ref="CY98:CY127" si="70">VLOOKUP($CX98,Funktionsbezeichnungen,3,0)</f>
        <v>7</v>
      </c>
      <c r="CZ98" s="83" t="str">
        <f t="shared" ref="CZ98:CZ127" si="71">VLOOKUP($CX98,Funktionsbezeichnungen,2,0)</f>
        <v>Konstrukteur 4 / Fachplaner 4 / Gruppenchef 2</v>
      </c>
      <c r="DA98" s="125">
        <v>741</v>
      </c>
      <c r="DB98" s="33">
        <f t="shared" si="62"/>
        <v>7</v>
      </c>
      <c r="DC98" s="83" t="str">
        <f t="shared" si="63"/>
        <v>Konstrukteur 4 / Fachplaner 4 / Gruppenchef 2</v>
      </c>
      <c r="DD98" s="125">
        <v>741</v>
      </c>
      <c r="DE98" s="33">
        <f t="shared" si="64"/>
        <v>7</v>
      </c>
      <c r="DF98" s="83" t="str">
        <f t="shared" si="65"/>
        <v>Konstrukteur 4 / Fachplaner 4 / Gruppenchef 2</v>
      </c>
      <c r="DG98" s="20"/>
      <c r="DH98" s="125">
        <v>741</v>
      </c>
      <c r="DI98" s="33">
        <f t="shared" si="66"/>
        <v>7</v>
      </c>
      <c r="DJ98" s="83" t="str">
        <f t="shared" si="67"/>
        <v>Konstrukteur 4 / Fachplaner 4 / Gruppenchef 2</v>
      </c>
      <c r="DO98" s="19">
        <f t="shared" si="61"/>
        <v>5639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10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58"/>
        <v>Schaub Anja</v>
      </c>
      <c r="CR99" s="19">
        <f t="shared" si="59"/>
        <v>10</v>
      </c>
      <c r="CS99" s="19" t="str">
        <f t="shared" si="60"/>
        <v>E</v>
      </c>
      <c r="CT99" s="154">
        <v>9664</v>
      </c>
      <c r="CU99" s="125">
        <v>733</v>
      </c>
      <c r="CV99" s="33">
        <f t="shared" si="68"/>
        <v>6</v>
      </c>
      <c r="CW99" s="83" t="str">
        <f t="shared" si="69"/>
        <v>Konstrukteur 3 / -planer 3 / Gruppenchef 1</v>
      </c>
      <c r="CX99" s="125"/>
      <c r="CY99" s="33"/>
      <c r="CZ99" s="83"/>
      <c r="DA99" s="125"/>
      <c r="DB99" s="33"/>
      <c r="DC99" s="83"/>
      <c r="DD99" s="125"/>
      <c r="DE99" s="33"/>
      <c r="DF99" s="83"/>
      <c r="DG99" s="20"/>
      <c r="DH99" s="125"/>
      <c r="DI99" s="33"/>
      <c r="DJ99" s="83"/>
      <c r="DO99" s="19">
        <f t="shared" si="61"/>
        <v>9664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6"/>
        <v>1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0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57"/>
        <v>10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58"/>
        <v>Will Cédric</v>
      </c>
      <c r="CR100" s="19">
        <f t="shared" si="59"/>
        <v>10</v>
      </c>
      <c r="CS100" s="19" t="str">
        <f t="shared" si="60"/>
        <v>E</v>
      </c>
      <c r="CT100" s="154">
        <v>9688</v>
      </c>
      <c r="CU100" s="125">
        <v>733</v>
      </c>
      <c r="CV100" s="33">
        <f t="shared" si="68"/>
        <v>6</v>
      </c>
      <c r="CW100" s="83" t="str">
        <f t="shared" si="69"/>
        <v>Konstrukteur 3 / -planer 3 / Gruppenchef 1</v>
      </c>
      <c r="CX100" s="125">
        <v>733</v>
      </c>
      <c r="CY100" s="33">
        <f t="shared" si="70"/>
        <v>6</v>
      </c>
      <c r="CZ100" s="83" t="str">
        <f t="shared" si="71"/>
        <v>Konstrukteur 3 / -planer 3 / Gruppenchef 1</v>
      </c>
      <c r="DA100" s="125">
        <v>732</v>
      </c>
      <c r="DB100" s="33">
        <f t="shared" ref="DB100:DB123" si="72">VLOOKUP($DA100,Funktionsbezeichnungen,3,0)</f>
        <v>5</v>
      </c>
      <c r="DC100" s="83" t="str">
        <f t="shared" ref="DC100:DC123" si="73">VLOOKUP($DA100,Funktionsbezeichnungen,2,0)</f>
        <v>Konstrukteur 2 / -planer 2</v>
      </c>
      <c r="DD100" s="125">
        <v>732</v>
      </c>
      <c r="DE100" s="33">
        <f t="shared" si="64"/>
        <v>5</v>
      </c>
      <c r="DF100" s="83" t="str">
        <f t="shared" si="65"/>
        <v>Konstrukteur 2 / -planer 2</v>
      </c>
      <c r="DG100" s="20"/>
      <c r="DH100" s="33">
        <v>732</v>
      </c>
      <c r="DI100" s="33">
        <f t="shared" ref="DI100:DI123" si="74">VLOOKUP($DH100,Funktionsbezeichnungen,3,0)</f>
        <v>5</v>
      </c>
      <c r="DJ100" s="83" t="str">
        <f t="shared" ref="DJ100:DJ123" si="75">VLOOKUP($DH100,Funktionsbezeichnungen,2,0)</f>
        <v>Konstrukteur 2 / -planer 2</v>
      </c>
      <c r="DO100" s="19">
        <f t="shared" si="61"/>
        <v>9688</v>
      </c>
      <c r="DP100" s="153">
        <v>6</v>
      </c>
      <c r="DQ100" s="19">
        <v>0</v>
      </c>
      <c r="DR100" s="19" t="s">
        <v>964</v>
      </c>
    </row>
    <row r="101" spans="1:122" s="19" customFormat="1" x14ac:dyDescent="0.2">
      <c r="A101" s="53">
        <v>0</v>
      </c>
      <c r="B101" s="53"/>
      <c r="C101" s="53">
        <f t="shared" si="56"/>
        <v>1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0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57"/>
        <v>10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58"/>
        <v>Wernli Sebastian</v>
      </c>
      <c r="CR101" s="19">
        <f t="shared" si="59"/>
        <v>10</v>
      </c>
      <c r="CS101" s="19" t="str">
        <f t="shared" si="60"/>
        <v>E</v>
      </c>
      <c r="CT101" s="154">
        <v>9687</v>
      </c>
      <c r="CU101" s="125">
        <v>733</v>
      </c>
      <c r="CV101" s="33">
        <f t="shared" si="68"/>
        <v>6</v>
      </c>
      <c r="CW101" s="83" t="str">
        <f t="shared" si="69"/>
        <v>Konstrukteur 3 / -planer 3 / Gruppenchef 1</v>
      </c>
      <c r="CX101" s="125">
        <v>733</v>
      </c>
      <c r="CY101" s="33">
        <f t="shared" si="70"/>
        <v>6</v>
      </c>
      <c r="CZ101" s="83" t="str">
        <f t="shared" si="71"/>
        <v>Konstrukteur 3 / -planer 3 / Gruppenchef 1</v>
      </c>
      <c r="DA101" s="125">
        <v>732</v>
      </c>
      <c r="DB101" s="33">
        <f t="shared" si="72"/>
        <v>5</v>
      </c>
      <c r="DC101" s="83" t="str">
        <f t="shared" si="73"/>
        <v>Konstrukteur 2 / -planer 2</v>
      </c>
      <c r="DD101" s="125">
        <v>732</v>
      </c>
      <c r="DE101" s="33">
        <f t="shared" si="64"/>
        <v>5</v>
      </c>
      <c r="DF101" s="83" t="str">
        <f t="shared" si="65"/>
        <v>Konstrukteur 2 / -planer 2</v>
      </c>
      <c r="DG101" s="20"/>
      <c r="DH101" s="33">
        <v>732</v>
      </c>
      <c r="DI101" s="33">
        <f t="shared" si="74"/>
        <v>5</v>
      </c>
      <c r="DJ101" s="83" t="str">
        <f t="shared" si="75"/>
        <v>Konstrukteur 2 / -planer 2</v>
      </c>
      <c r="DO101" s="19">
        <f t="shared" si="61"/>
        <v>9687</v>
      </c>
      <c r="DP101" s="153">
        <v>6</v>
      </c>
      <c r="DQ101" s="19">
        <v>0</v>
      </c>
      <c r="DR101" s="19" t="s">
        <v>964</v>
      </c>
    </row>
    <row r="102" spans="1:122" s="19" customFormat="1" x14ac:dyDescent="0.2">
      <c r="A102" s="53">
        <v>0</v>
      </c>
      <c r="B102" s="53"/>
      <c r="C102" s="53">
        <f t="shared" si="56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0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57"/>
        <v>9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58"/>
        <v>Breiter Michael</v>
      </c>
      <c r="CR102" s="19">
        <f t="shared" si="59"/>
        <v>9</v>
      </c>
      <c r="CS102" s="19" t="str">
        <f t="shared" si="60"/>
        <v>E</v>
      </c>
      <c r="CT102" s="154">
        <v>7702</v>
      </c>
      <c r="CU102" s="125">
        <v>733</v>
      </c>
      <c r="CV102" s="33">
        <f t="shared" si="68"/>
        <v>6</v>
      </c>
      <c r="CW102" s="83" t="str">
        <f t="shared" si="69"/>
        <v>Konstrukteur 3 / -planer 3 / Gruppenchef 1</v>
      </c>
      <c r="CX102" s="125"/>
      <c r="CY102" s="33"/>
      <c r="CZ102" s="83"/>
      <c r="DA102" s="125">
        <v>732</v>
      </c>
      <c r="DB102" s="33">
        <f>VLOOKUP($DA102,Funktionsbezeichnungen,3,0)</f>
        <v>5</v>
      </c>
      <c r="DC102" s="83" t="str">
        <f>VLOOKUP($DA102,Funktionsbezeichnungen,2,0)</f>
        <v>Konstrukteur 2 / -planer 2</v>
      </c>
      <c r="DD102" s="33">
        <v>732</v>
      </c>
      <c r="DE102" s="33">
        <f>VLOOKUP($DD102,Funktionsbezeichnungen,3,0)</f>
        <v>5</v>
      </c>
      <c r="DF102" s="83" t="str">
        <f>VLOOKUP($DD102,Funktionsbezeichnungen,2,0)</f>
        <v>Konstrukteur 2 / -planer 2</v>
      </c>
      <c r="DH102" s="33">
        <v>732</v>
      </c>
      <c r="DI102" s="33">
        <f t="shared" si="74"/>
        <v>5</v>
      </c>
      <c r="DJ102" s="83" t="str">
        <f t="shared" si="75"/>
        <v>Konstrukteur 2 / -planer 2</v>
      </c>
      <c r="DO102" s="19">
        <f t="shared" si="61"/>
        <v>7702</v>
      </c>
      <c r="DP102" s="153">
        <v>6</v>
      </c>
      <c r="DQ102" s="19">
        <v>0</v>
      </c>
      <c r="DR102" s="19" t="s">
        <v>964</v>
      </c>
    </row>
    <row r="103" spans="1:122" s="19" customFormat="1" x14ac:dyDescent="0.2">
      <c r="A103" s="53">
        <v>0</v>
      </c>
      <c r="B103" s="53"/>
      <c r="C103" s="53">
        <f t="shared" si="56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360</v>
      </c>
      <c r="P103" s="15" t="s">
        <v>524</v>
      </c>
      <c r="Q103" s="15">
        <v>99</v>
      </c>
      <c r="R103" s="42"/>
      <c r="S103" s="20" t="s">
        <v>283</v>
      </c>
      <c r="T103" s="21">
        <v>1988</v>
      </c>
      <c r="U103" s="28" t="s">
        <v>235</v>
      </c>
      <c r="V103" s="21">
        <v>2010</v>
      </c>
      <c r="W103" s="25"/>
      <c r="X103" s="21"/>
      <c r="Y103" s="25"/>
      <c r="Z103" s="21">
        <f t="shared" si="57"/>
        <v>7</v>
      </c>
      <c r="AA103" s="25" t="s">
        <v>235</v>
      </c>
      <c r="AB103" s="21" t="s">
        <v>142</v>
      </c>
      <c r="AC103" s="21"/>
      <c r="AE103" s="90" t="s">
        <v>378</v>
      </c>
      <c r="AF103" s="82"/>
      <c r="CP103" s="19" t="str">
        <f t="shared" si="58"/>
        <v>Niederberger Benjamin</v>
      </c>
      <c r="CR103" s="19">
        <f t="shared" si="59"/>
        <v>7</v>
      </c>
      <c r="CS103" s="19" t="str">
        <f t="shared" si="60"/>
        <v>E</v>
      </c>
      <c r="CT103" s="154">
        <v>9701</v>
      </c>
      <c r="CU103" s="125">
        <v>733</v>
      </c>
      <c r="CV103" s="33">
        <f t="shared" si="68"/>
        <v>6</v>
      </c>
      <c r="CW103" s="83" t="str">
        <f t="shared" si="69"/>
        <v>Konstrukteur 3 / -planer 3 / Gruppenchef 1</v>
      </c>
      <c r="CX103" s="125">
        <v>732</v>
      </c>
      <c r="CY103" s="33">
        <f t="shared" si="70"/>
        <v>5</v>
      </c>
      <c r="CZ103" s="83" t="str">
        <f t="shared" si="71"/>
        <v>Konstrukteur 2 / -planer 2</v>
      </c>
      <c r="DA103" s="125">
        <v>731</v>
      </c>
      <c r="DB103" s="33">
        <f t="shared" si="72"/>
        <v>4</v>
      </c>
      <c r="DC103" s="83" t="str">
        <f t="shared" si="73"/>
        <v>Konstrukteur 1 / -planer 1</v>
      </c>
      <c r="DD103" s="125">
        <v>731</v>
      </c>
      <c r="DE103" s="33">
        <f t="shared" si="64"/>
        <v>4</v>
      </c>
      <c r="DF103" s="83" t="str">
        <f t="shared" si="65"/>
        <v>Konstrukteur 1 / -planer 1</v>
      </c>
      <c r="DG103" s="20"/>
      <c r="DH103" s="33">
        <v>731</v>
      </c>
      <c r="DI103" s="33">
        <f t="shared" si="74"/>
        <v>4</v>
      </c>
      <c r="DJ103" s="83" t="str">
        <f t="shared" si="75"/>
        <v>Konstrukteur 1 / -planer 1</v>
      </c>
      <c r="DO103" s="19">
        <f t="shared" si="61"/>
        <v>9701</v>
      </c>
      <c r="DP103" s="153">
        <v>6</v>
      </c>
      <c r="DQ103" s="19">
        <v>0</v>
      </c>
      <c r="DR103" s="19" t="s">
        <v>964</v>
      </c>
    </row>
    <row r="104" spans="1:122" s="19" customFormat="1" ht="15.75" x14ac:dyDescent="0.2">
      <c r="A104" s="53">
        <v>0</v>
      </c>
      <c r="B104" s="53">
        <v>1</v>
      </c>
      <c r="C104" s="53">
        <f>IF(Z104&gt;=10,1,0)</f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905</v>
      </c>
      <c r="Q104" s="15">
        <v>100</v>
      </c>
      <c r="R104" s="42"/>
      <c r="S104" s="20" t="s">
        <v>906</v>
      </c>
      <c r="T104" s="21">
        <v>1990</v>
      </c>
      <c r="U104" s="28" t="s">
        <v>239</v>
      </c>
      <c r="V104" s="21">
        <v>2012</v>
      </c>
      <c r="W104" s="25" t="s">
        <v>1235</v>
      </c>
      <c r="X104" s="21">
        <v>2016</v>
      </c>
      <c r="Y104" s="25"/>
      <c r="Z104" s="21">
        <f>$AD$3-V104</f>
        <v>5</v>
      </c>
      <c r="AA104" s="25" t="s">
        <v>1225</v>
      </c>
      <c r="AB104" s="21" t="s">
        <v>1236</v>
      </c>
      <c r="AC104" s="21"/>
      <c r="AE104" s="90" t="s">
        <v>1211</v>
      </c>
      <c r="AF104" s="82"/>
      <c r="CP104" s="19" t="str">
        <f>+S104</f>
        <v>Zymeri Shaha</v>
      </c>
      <c r="CR104" s="19">
        <f>+Z104</f>
        <v>5</v>
      </c>
      <c r="CS104" s="19" t="str">
        <f>+AB104</f>
        <v xml:space="preserve"> F/D 4)</v>
      </c>
      <c r="CT104" s="154">
        <v>9733</v>
      </c>
      <c r="CU104" s="125">
        <v>732</v>
      </c>
      <c r="CV104" s="33">
        <f>VLOOKUP($CU104,Funktionsbezeichnungen,3,0)</f>
        <v>5</v>
      </c>
      <c r="CW104" s="83" t="str">
        <f>VLOOKUP($CU104,Funktionsbezeichnungen,2,0)</f>
        <v>Konstrukteur 2 / -planer 2</v>
      </c>
      <c r="CX104" s="125">
        <v>731</v>
      </c>
      <c r="CY104" s="33">
        <f>VLOOKUP($CX104,Funktionsbezeichnungen,3,0)</f>
        <v>4</v>
      </c>
      <c r="CZ104" s="83" t="str">
        <f>VLOOKUP($CX104,Funktionsbezeichnungen,2,0)</f>
        <v>Konstrukteur 1 / -planer 1</v>
      </c>
      <c r="DA104" s="125"/>
      <c r="DB104" s="33"/>
      <c r="DC104" s="83"/>
      <c r="DD104" s="125"/>
      <c r="DE104" s="33"/>
      <c r="DF104" s="83"/>
      <c r="DG104" s="20"/>
      <c r="DH104" s="33">
        <v>731</v>
      </c>
      <c r="DI104" s="33">
        <f>VLOOKUP($DH104,Funktionsbezeichnungen,3,0)</f>
        <v>4</v>
      </c>
      <c r="DJ104" s="83" t="str">
        <f>VLOOKUP($DH104,Funktionsbezeichnungen,2,0)</f>
        <v>Konstrukteur 1 / -planer 1</v>
      </c>
      <c r="DO104" s="19">
        <f>+CT104</f>
        <v>9733</v>
      </c>
      <c r="DP104" s="153">
        <v>7</v>
      </c>
      <c r="DQ104" s="19">
        <v>0</v>
      </c>
      <c r="DR104" s="19" t="s">
        <v>964</v>
      </c>
    </row>
    <row r="105" spans="1:122" s="19" customFormat="1" x14ac:dyDescent="0.2">
      <c r="A105" s="53">
        <v>0</v>
      </c>
      <c r="B105" s="53"/>
      <c r="C105" s="53">
        <f t="shared" si="56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594</v>
      </c>
      <c r="Q105" s="15">
        <v>101</v>
      </c>
      <c r="R105" s="42"/>
      <c r="S105" s="20" t="s">
        <v>595</v>
      </c>
      <c r="T105" s="21">
        <v>1992</v>
      </c>
      <c r="U105" s="28" t="s">
        <v>235</v>
      </c>
      <c r="V105" s="21">
        <v>2013</v>
      </c>
      <c r="W105" s="25"/>
      <c r="X105" s="21"/>
      <c r="Y105" s="25"/>
      <c r="Z105" s="21">
        <f t="shared" si="57"/>
        <v>4</v>
      </c>
      <c r="AA105" s="25" t="s">
        <v>235</v>
      </c>
      <c r="AB105" s="21" t="s">
        <v>147</v>
      </c>
      <c r="AC105" s="21"/>
      <c r="AE105" s="90" t="s">
        <v>378</v>
      </c>
      <c r="AF105" s="82"/>
      <c r="CP105" s="19" t="str">
        <f t="shared" si="58"/>
        <v>Schär Cedric</v>
      </c>
      <c r="CR105" s="19">
        <f t="shared" si="59"/>
        <v>4</v>
      </c>
      <c r="CS105" s="19" t="str">
        <f t="shared" si="60"/>
        <v>F</v>
      </c>
      <c r="CT105" s="154">
        <v>9715</v>
      </c>
      <c r="CU105" s="125">
        <v>732</v>
      </c>
      <c r="CV105" s="33">
        <f t="shared" si="68"/>
        <v>5</v>
      </c>
      <c r="CW105" s="83" t="str">
        <f t="shared" si="69"/>
        <v>Konstrukteur 2 / -planer 2</v>
      </c>
      <c r="CX105" s="125">
        <v>731</v>
      </c>
      <c r="CY105" s="33">
        <f t="shared" si="70"/>
        <v>4</v>
      </c>
      <c r="CZ105" s="83" t="str">
        <f t="shared" si="71"/>
        <v>Konstrukteur 1 / -planer 1</v>
      </c>
      <c r="DA105" s="125"/>
      <c r="DB105" s="33"/>
      <c r="DC105" s="83"/>
      <c r="DD105" s="125"/>
      <c r="DE105" s="33"/>
      <c r="DF105" s="83"/>
      <c r="DG105" s="20"/>
      <c r="DH105" s="33">
        <v>731</v>
      </c>
      <c r="DI105" s="33">
        <f t="shared" si="74"/>
        <v>4</v>
      </c>
      <c r="DJ105" s="83" t="str">
        <f t="shared" si="75"/>
        <v>Konstrukteur 1 / -planer 1</v>
      </c>
      <c r="DO105" s="19">
        <f t="shared" si="61"/>
        <v>9715</v>
      </c>
      <c r="DP105" s="153">
        <v>6</v>
      </c>
      <c r="DQ105" s="19">
        <v>0</v>
      </c>
      <c r="DR105" s="19" t="s">
        <v>964</v>
      </c>
    </row>
    <row r="106" spans="1:122" s="19" customFormat="1" x14ac:dyDescent="0.2">
      <c r="A106" s="53">
        <v>0</v>
      </c>
      <c r="B106" s="53"/>
      <c r="C106" s="53">
        <f>IF(Z106&gt;=10,1,0)</f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361</v>
      </c>
      <c r="P106" s="15" t="s">
        <v>627</v>
      </c>
      <c r="Q106" s="15">
        <v>102</v>
      </c>
      <c r="R106" s="42"/>
      <c r="S106" s="20" t="s">
        <v>626</v>
      </c>
      <c r="T106" s="21">
        <v>1995</v>
      </c>
      <c r="U106" s="28" t="s">
        <v>235</v>
      </c>
      <c r="V106" s="21">
        <v>2014</v>
      </c>
      <c r="W106" s="25"/>
      <c r="X106" s="21"/>
      <c r="Y106" s="25"/>
      <c r="Z106" s="21">
        <f>$AD$3-V106</f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>+S106</f>
        <v>Leubin Marco</v>
      </c>
      <c r="CR106" s="19">
        <f>+Z106</f>
        <v>3</v>
      </c>
      <c r="CS106" s="19" t="str">
        <f>+AB106</f>
        <v>F</v>
      </c>
      <c r="CT106" s="154">
        <v>9726</v>
      </c>
      <c r="CU106" s="125">
        <v>731</v>
      </c>
      <c r="CV106" s="33">
        <f t="shared" ref="CV106:CV134" si="76">VLOOKUP($CU106,Funktionsbezeichnungen,3,0)</f>
        <v>4</v>
      </c>
      <c r="CW106" s="83" t="str">
        <f t="shared" ref="CW106:CW134" si="77">VLOOKUP($CU106,Funktionsbezeichnungen,2,0)</f>
        <v>Konstrukteur 1 / -planer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33"/>
      <c r="DI106" s="33"/>
      <c r="DJ106" s="83"/>
      <c r="DO106" s="19">
        <f>+CT106</f>
        <v>9726</v>
      </c>
      <c r="DP106" s="153">
        <v>8</v>
      </c>
      <c r="DQ106" s="19">
        <v>0</v>
      </c>
      <c r="DR106" s="185" t="s">
        <v>976</v>
      </c>
    </row>
    <row r="107" spans="1:122" s="19" customFormat="1" x14ac:dyDescent="0.2">
      <c r="A107" s="53">
        <v>0</v>
      </c>
      <c r="B107" s="53"/>
      <c r="C107" s="53">
        <f t="shared" si="56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359</v>
      </c>
      <c r="P107" s="15" t="s">
        <v>903</v>
      </c>
      <c r="Q107" s="15">
        <v>103</v>
      </c>
      <c r="R107" s="42"/>
      <c r="S107" s="20" t="s">
        <v>900</v>
      </c>
      <c r="T107" s="21">
        <v>1996</v>
      </c>
      <c r="U107" s="28" t="s">
        <v>235</v>
      </c>
      <c r="V107" s="21">
        <v>2016</v>
      </c>
      <c r="W107" s="25"/>
      <c r="X107" s="21"/>
      <c r="Y107" s="25"/>
      <c r="Z107" s="21">
        <f t="shared" si="57"/>
        <v>1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2" t="str">
        <f t="shared" si="58"/>
        <v>Boschung Jan</v>
      </c>
      <c r="CR107" s="19">
        <f t="shared" si="59"/>
        <v>1</v>
      </c>
      <c r="CS107" s="19" t="str">
        <f t="shared" si="60"/>
        <v>F</v>
      </c>
      <c r="CT107" s="222">
        <v>9740</v>
      </c>
      <c r="CU107" s="125">
        <v>731</v>
      </c>
      <c r="CV107" s="33">
        <f t="shared" si="76"/>
        <v>4</v>
      </c>
      <c r="CW107" s="83" t="str">
        <f t="shared" si="77"/>
        <v>Konstrukteur 1 / -planer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33"/>
      <c r="DI107" s="33"/>
      <c r="DJ107" s="83"/>
      <c r="DO107" s="19">
        <f t="shared" si="61"/>
        <v>9740</v>
      </c>
      <c r="DP107" s="153">
        <v>8</v>
      </c>
      <c r="DQ107" s="19">
        <v>0</v>
      </c>
      <c r="DR107" s="185" t="s">
        <v>976</v>
      </c>
    </row>
    <row r="108" spans="1:122" s="19" customFormat="1" ht="40.5" x14ac:dyDescent="0.2">
      <c r="A108" s="53">
        <v>0</v>
      </c>
      <c r="B108" s="53"/>
      <c r="C108" s="53">
        <f t="shared" si="56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357</v>
      </c>
      <c r="P108" s="15" t="s">
        <v>504</v>
      </c>
      <c r="Q108" s="15">
        <v>104</v>
      </c>
      <c r="R108" s="42" t="s">
        <v>343</v>
      </c>
      <c r="S108" s="82" t="s">
        <v>157</v>
      </c>
      <c r="T108" s="118">
        <v>1976</v>
      </c>
      <c r="U108" s="169" t="s">
        <v>320</v>
      </c>
      <c r="V108" s="118">
        <v>2002</v>
      </c>
      <c r="W108" s="120" t="s">
        <v>321</v>
      </c>
      <c r="X108" s="118">
        <v>2005</v>
      </c>
      <c r="Y108" s="169"/>
      <c r="Z108" s="118">
        <f t="shared" si="57"/>
        <v>15</v>
      </c>
      <c r="AA108" s="120" t="s">
        <v>694</v>
      </c>
      <c r="AB108" s="118" t="s">
        <v>105</v>
      </c>
      <c r="AC108" s="21"/>
      <c r="AE108" s="90" t="s">
        <v>455</v>
      </c>
      <c r="AF108" s="82"/>
      <c r="CP108" s="19" t="str">
        <f t="shared" si="58"/>
        <v>Kiefer Patrick</v>
      </c>
      <c r="CR108" s="19">
        <f t="shared" si="59"/>
        <v>15</v>
      </c>
      <c r="CS108" s="19" t="str">
        <f t="shared" si="60"/>
        <v>C</v>
      </c>
      <c r="CT108" s="154">
        <v>6753</v>
      </c>
      <c r="CU108" s="125">
        <v>223</v>
      </c>
      <c r="CV108" s="33">
        <f t="shared" si="76"/>
        <v>10</v>
      </c>
      <c r="CW108" s="83" t="str">
        <f t="shared" si="77"/>
        <v>Finanz-Fachspezialist / Controller 3</v>
      </c>
      <c r="CX108" s="125">
        <v>223</v>
      </c>
      <c r="CY108" s="33">
        <f>VLOOKUP($CX108,Funktionsbezeichnungen,3,0)</f>
        <v>10</v>
      </c>
      <c r="CZ108" s="83" t="str">
        <f>VLOOKUP($CX108,Funktionsbezeichnungen,2,0)</f>
        <v>Finanz-Fachspezialist / Controller 3</v>
      </c>
      <c r="DA108" s="125">
        <v>223</v>
      </c>
      <c r="DB108" s="33">
        <f>VLOOKUP($DA108,Funktionsbezeichnungen,3,0)</f>
        <v>10</v>
      </c>
      <c r="DC108" s="83" t="str">
        <f>VLOOKUP($DA108,Funktionsbezeichnungen,2,0)</f>
        <v>Finanz-Fachspezialist / Controller 3</v>
      </c>
      <c r="DD108" s="125">
        <v>223</v>
      </c>
      <c r="DE108" s="33">
        <f>VLOOKUP($DD108,Funktionsbezeichnungen,3,0)</f>
        <v>10</v>
      </c>
      <c r="DF108" s="83" t="str">
        <f>VLOOKUP($DD108,Funktionsbezeichnungen,2,0)</f>
        <v>Finanz-Fachspezialist / Controller 3</v>
      </c>
      <c r="DG108" s="20"/>
      <c r="DH108" s="125">
        <v>223</v>
      </c>
      <c r="DI108" s="33">
        <f>VLOOKUP($DH108,Funktionsbezeichnungen,3,0)</f>
        <v>10</v>
      </c>
      <c r="DJ108" s="83" t="str">
        <f>VLOOKUP($DH108,Funktionsbezeichnungen,2,0)</f>
        <v>Finanz-Fachspezialist / Controller 3</v>
      </c>
      <c r="DO108" s="19">
        <f t="shared" si="61"/>
        <v>6753</v>
      </c>
      <c r="DP108" s="153">
        <v>3</v>
      </c>
      <c r="DQ108" s="19">
        <v>0</v>
      </c>
      <c r="DR108" s="185" t="s">
        <v>972</v>
      </c>
    </row>
    <row r="109" spans="1:122" s="19" customFormat="1" x14ac:dyDescent="0.2">
      <c r="A109" s="53">
        <v>0</v>
      </c>
      <c r="B109" s="53">
        <v>1</v>
      </c>
      <c r="C109" s="53">
        <f t="shared" si="56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500</v>
      </c>
      <c r="Q109" s="15">
        <v>105</v>
      </c>
      <c r="R109" s="42"/>
      <c r="S109" s="27" t="s">
        <v>152</v>
      </c>
      <c r="T109" s="21">
        <v>1952</v>
      </c>
      <c r="U109" s="28" t="s">
        <v>151</v>
      </c>
      <c r="V109" s="21">
        <v>1971</v>
      </c>
      <c r="W109" s="25"/>
      <c r="X109" s="21"/>
      <c r="Y109" s="25"/>
      <c r="Z109" s="21">
        <f t="shared" si="57"/>
        <v>46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58"/>
        <v>Meister Christine</v>
      </c>
      <c r="CR109" s="19">
        <f t="shared" si="59"/>
        <v>46</v>
      </c>
      <c r="CS109" s="19" t="str">
        <f t="shared" si="60"/>
        <v>D</v>
      </c>
      <c r="CT109" s="154">
        <v>4245</v>
      </c>
      <c r="CU109" s="125">
        <v>134</v>
      </c>
      <c r="CV109" s="33">
        <f t="shared" si="76"/>
        <v>7</v>
      </c>
      <c r="CW109" s="83" t="str">
        <f t="shared" si="77"/>
        <v>Kaufmännischer Mitarbeiter 4 / Gruppenchef 2</v>
      </c>
      <c r="CX109" s="125">
        <v>134</v>
      </c>
      <c r="CY109" s="33">
        <f t="shared" si="70"/>
        <v>7</v>
      </c>
      <c r="CZ109" s="83" t="str">
        <f t="shared" si="71"/>
        <v>Kaufmännischer Mitarbeiter 4 / Gruppenchef 2</v>
      </c>
      <c r="DA109" s="125">
        <v>134</v>
      </c>
      <c r="DB109" s="33">
        <f t="shared" si="72"/>
        <v>7</v>
      </c>
      <c r="DC109" s="83" t="str">
        <f t="shared" si="73"/>
        <v>Kaufmännischer Mitarbeiter 4 / Gruppenchef 2</v>
      </c>
      <c r="DD109" s="125">
        <v>134</v>
      </c>
      <c r="DE109" s="33">
        <f t="shared" ref="DE109:DE123" si="78">VLOOKUP($DD109,Funktionsbezeichnungen,3,0)</f>
        <v>7</v>
      </c>
      <c r="DF109" s="83" t="str">
        <f t="shared" ref="DF109:DF123" si="79">VLOOKUP($DD109,Funktionsbezeichnungen,2,0)</f>
        <v>Kaufmännischer Mitarbeiter 4 / Gruppenchef 2</v>
      </c>
      <c r="DG109" s="20"/>
      <c r="DH109" s="125">
        <v>134</v>
      </c>
      <c r="DI109" s="33">
        <f t="shared" si="74"/>
        <v>7</v>
      </c>
      <c r="DJ109" s="83" t="str">
        <f t="shared" si="75"/>
        <v>Kaufmännischer Mitarbeiter 4 / Gruppenchef 2</v>
      </c>
      <c r="DO109" s="19">
        <f t="shared" si="61"/>
        <v>4245</v>
      </c>
      <c r="DP109" s="153">
        <v>6</v>
      </c>
      <c r="DQ109" s="19">
        <v>0</v>
      </c>
      <c r="DR109" s="19" t="s">
        <v>955</v>
      </c>
    </row>
    <row r="110" spans="1:122" s="19" customFormat="1" ht="27" x14ac:dyDescent="0.2">
      <c r="A110" s="53">
        <v>0</v>
      </c>
      <c r="B110" s="53">
        <v>1</v>
      </c>
      <c r="C110" s="53">
        <f t="shared" si="56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501</v>
      </c>
      <c r="Q110" s="15">
        <v>106</v>
      </c>
      <c r="R110" s="42"/>
      <c r="S110" s="20" t="s">
        <v>207</v>
      </c>
      <c r="T110" s="17">
        <v>1954</v>
      </c>
      <c r="U110" s="169" t="s">
        <v>210</v>
      </c>
      <c r="V110" s="118">
        <v>1971</v>
      </c>
      <c r="W110" s="120"/>
      <c r="X110" s="118"/>
      <c r="Y110" s="169"/>
      <c r="Z110" s="118">
        <f t="shared" si="57"/>
        <v>46</v>
      </c>
      <c r="AA110" s="25" t="s">
        <v>209</v>
      </c>
      <c r="AB110" s="21" t="s">
        <v>121</v>
      </c>
      <c r="AC110" s="21"/>
      <c r="AE110" s="90" t="s">
        <v>453</v>
      </c>
      <c r="AF110" s="82"/>
      <c r="CP110" s="19" t="str">
        <f t="shared" si="58"/>
        <v>Derezynski Françoise</v>
      </c>
      <c r="CR110" s="19">
        <f t="shared" si="59"/>
        <v>46</v>
      </c>
      <c r="CS110" s="19" t="str">
        <f t="shared" si="60"/>
        <v>D</v>
      </c>
      <c r="CT110" s="154">
        <v>4266</v>
      </c>
      <c r="CU110" s="125">
        <v>141</v>
      </c>
      <c r="CV110" s="33">
        <f t="shared" si="76"/>
        <v>8</v>
      </c>
      <c r="CW110" s="83" t="str">
        <f t="shared" si="77"/>
        <v>Kaufmännischer Fachspezialist 1</v>
      </c>
      <c r="CX110" s="125">
        <v>141</v>
      </c>
      <c r="CY110" s="33">
        <f>VLOOKUP($CX110,Funktionsbezeichnungen,3,0)</f>
        <v>8</v>
      </c>
      <c r="CZ110" s="83" t="str">
        <f>VLOOKUP($CX110,Funktionsbezeichnungen,2,0)</f>
        <v>Kaufmännischer Fachspezialist 1</v>
      </c>
      <c r="DA110" s="125">
        <v>134</v>
      </c>
      <c r="DB110" s="33">
        <f>VLOOKUP($DA110,Funktionsbezeichnungen,3,0)</f>
        <v>7</v>
      </c>
      <c r="DC110" s="83" t="str">
        <f>VLOOKUP($DA110,Funktionsbezeichnungen,2,0)</f>
        <v>Kaufmännischer Mitarbeiter 4 / Gruppenchef 2</v>
      </c>
      <c r="DD110" s="125">
        <v>134</v>
      </c>
      <c r="DE110" s="33">
        <f>VLOOKUP($DD110,Funktionsbezeichnungen,3,0)</f>
        <v>7</v>
      </c>
      <c r="DF110" s="83" t="str">
        <f>VLOOKUP($DD110,Funktionsbezeichnungen,2,0)</f>
        <v>Kaufmännischer Mitarbeiter 4 / Gruppenchef 2</v>
      </c>
      <c r="DG110" s="20"/>
      <c r="DH110" s="125">
        <v>134</v>
      </c>
      <c r="DI110" s="33">
        <f>VLOOKUP($DH110,Funktionsbezeichnungen,3,0)</f>
        <v>7</v>
      </c>
      <c r="DJ110" s="83" t="str">
        <f>VLOOKUP($DH110,Funktionsbezeichnungen,2,0)</f>
        <v>Kaufmännischer Mitarbeiter 4 / Gruppenchef 2</v>
      </c>
      <c r="DO110" s="19">
        <f t="shared" si="61"/>
        <v>4266</v>
      </c>
      <c r="DP110" s="153">
        <v>6</v>
      </c>
      <c r="DQ110" s="19">
        <v>0</v>
      </c>
      <c r="DR110" s="19" t="s">
        <v>955</v>
      </c>
    </row>
    <row r="111" spans="1:122" s="19" customFormat="1" x14ac:dyDescent="0.2">
      <c r="A111" s="53">
        <v>0</v>
      </c>
      <c r="B111" s="53">
        <v>1</v>
      </c>
      <c r="C111" s="53">
        <f t="shared" si="56"/>
        <v>1</v>
      </c>
      <c r="D111" s="55"/>
      <c r="E111" s="55"/>
      <c r="F111" s="56"/>
      <c r="G111" s="54"/>
      <c r="H111" s="54"/>
      <c r="I111" s="56"/>
      <c r="J111" s="54"/>
      <c r="K111" s="56"/>
      <c r="L111" s="56">
        <v>1</v>
      </c>
      <c r="M111" s="56"/>
      <c r="N111" s="58"/>
      <c r="O111" s="52" t="s">
        <v>357</v>
      </c>
      <c r="P111" s="15" t="s">
        <v>502</v>
      </c>
      <c r="Q111" s="15">
        <v>107</v>
      </c>
      <c r="R111" s="16"/>
      <c r="S111" s="20" t="s">
        <v>153</v>
      </c>
      <c r="T111" s="21">
        <v>1953</v>
      </c>
      <c r="U111" s="28" t="s">
        <v>215</v>
      </c>
      <c r="V111" s="21">
        <v>1977</v>
      </c>
      <c r="W111" s="25" t="s">
        <v>318</v>
      </c>
      <c r="X111" s="21">
        <v>2000</v>
      </c>
      <c r="Y111" s="28" t="s">
        <v>319</v>
      </c>
      <c r="Z111" s="21">
        <f t="shared" si="57"/>
        <v>40</v>
      </c>
      <c r="AA111" s="25" t="s">
        <v>695</v>
      </c>
      <c r="AB111" s="21" t="s">
        <v>121</v>
      </c>
      <c r="AC111" s="21"/>
      <c r="AE111" s="90" t="s">
        <v>456</v>
      </c>
      <c r="AF111" s="82"/>
      <c r="CP111" s="19" t="str">
        <f t="shared" si="58"/>
        <v>Szirt Madeleine</v>
      </c>
      <c r="CR111" s="19">
        <f t="shared" si="59"/>
        <v>40</v>
      </c>
      <c r="CS111" s="19" t="str">
        <f t="shared" si="60"/>
        <v>D</v>
      </c>
      <c r="CT111" s="154">
        <v>4216</v>
      </c>
      <c r="CU111" s="125">
        <v>162</v>
      </c>
      <c r="CV111" s="33">
        <f t="shared" si="76"/>
        <v>9</v>
      </c>
      <c r="CW111" s="83" t="str">
        <f t="shared" si="77"/>
        <v>Personal-Fachspezialist 2</v>
      </c>
      <c r="CX111" s="125">
        <v>162</v>
      </c>
      <c r="CY111" s="33">
        <f>VLOOKUP($CX111,Funktionsbezeichnungen,3,0)</f>
        <v>9</v>
      </c>
      <c r="CZ111" s="83" t="str">
        <f>VLOOKUP($CX111,Funktionsbezeichnungen,2,0)</f>
        <v>Personal-Fachspezialist 2</v>
      </c>
      <c r="DA111" s="125">
        <v>162</v>
      </c>
      <c r="DB111" s="33">
        <f>VLOOKUP($DA111,Funktionsbezeichnungen,3,0)</f>
        <v>9</v>
      </c>
      <c r="DC111" s="83" t="str">
        <f>VLOOKUP($DA111,Funktionsbezeichnungen,2,0)</f>
        <v>Personal-Fachspezialist 2</v>
      </c>
      <c r="DD111" s="125">
        <v>162</v>
      </c>
      <c r="DE111" s="33">
        <f>VLOOKUP($DD111,Funktionsbezeichnungen,3,0)</f>
        <v>9</v>
      </c>
      <c r="DF111" s="83" t="str">
        <f>VLOOKUP($DD111,Funktionsbezeichnungen,2,0)</f>
        <v>Personal-Fachspezialist 2</v>
      </c>
      <c r="DG111" s="20"/>
      <c r="DH111" s="125">
        <v>162</v>
      </c>
      <c r="DI111" s="33">
        <f>VLOOKUP($DH111,Funktionsbezeichnungen,3,0)</f>
        <v>9</v>
      </c>
      <c r="DJ111" s="83" t="str">
        <f>VLOOKUP($DH111,Funktionsbezeichnungen,2,0)</f>
        <v>Personal-Fachspezialist 2</v>
      </c>
      <c r="DO111" s="19">
        <f t="shared" si="61"/>
        <v>4216</v>
      </c>
      <c r="DP111" s="153">
        <v>3</v>
      </c>
      <c r="DQ111" s="19">
        <v>0</v>
      </c>
      <c r="DR111" s="185" t="s">
        <v>971</v>
      </c>
    </row>
    <row r="112" spans="1:122" s="19" customFormat="1" x14ac:dyDescent="0.2">
      <c r="A112" s="53">
        <v>0</v>
      </c>
      <c r="B112" s="53">
        <v>1</v>
      </c>
      <c r="C112" s="53">
        <f t="shared" si="56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359</v>
      </c>
      <c r="P112" s="15" t="s">
        <v>1155</v>
      </c>
      <c r="Q112" s="15">
        <v>108</v>
      </c>
      <c r="R112" s="42"/>
      <c r="S112" s="27" t="s">
        <v>1156</v>
      </c>
      <c r="T112" s="21">
        <v>1959</v>
      </c>
      <c r="U112" s="28" t="s">
        <v>151</v>
      </c>
      <c r="V112" s="21">
        <v>1977</v>
      </c>
      <c r="W112" s="25"/>
      <c r="X112" s="21"/>
      <c r="Y112" s="25"/>
      <c r="Z112" s="21">
        <f t="shared" si="57"/>
        <v>40</v>
      </c>
      <c r="AA112" s="25" t="s">
        <v>1157</v>
      </c>
      <c r="AB112" s="21" t="s">
        <v>121</v>
      </c>
      <c r="AC112" s="21"/>
      <c r="AE112" s="90" t="s">
        <v>1158</v>
      </c>
      <c r="AF112" s="82"/>
      <c r="CP112" s="19" t="str">
        <f t="shared" si="58"/>
        <v>Canetti Rosemarie</v>
      </c>
      <c r="CR112" s="19">
        <f t="shared" si="59"/>
        <v>40</v>
      </c>
      <c r="CS112" s="19" t="str">
        <f t="shared" si="60"/>
        <v>D</v>
      </c>
      <c r="CT112" s="154">
        <v>4320</v>
      </c>
      <c r="CU112" s="125">
        <v>134</v>
      </c>
      <c r="CV112" s="33">
        <f t="shared" si="76"/>
        <v>7</v>
      </c>
      <c r="CW112" s="83" t="str">
        <f t="shared" si="77"/>
        <v>Kaufmännischer Mitarbeiter 4 / Gruppenchef 2</v>
      </c>
      <c r="CX112" s="125"/>
      <c r="CY112" s="33"/>
      <c r="CZ112" s="83"/>
      <c r="DA112" s="125">
        <v>134</v>
      </c>
      <c r="DB112" s="33">
        <f t="shared" si="72"/>
        <v>7</v>
      </c>
      <c r="DC112" s="83" t="str">
        <f t="shared" si="73"/>
        <v>Kaufmännischer Mitarbeiter 4 / Gruppenchef 2</v>
      </c>
      <c r="DD112" s="125">
        <v>134</v>
      </c>
      <c r="DE112" s="33">
        <f t="shared" si="78"/>
        <v>7</v>
      </c>
      <c r="DF112" s="83" t="str">
        <f t="shared" si="79"/>
        <v>Kaufmännischer Mitarbeiter 4 / Gruppenchef 2</v>
      </c>
      <c r="DG112" s="20"/>
      <c r="DH112" s="125">
        <v>134</v>
      </c>
      <c r="DI112" s="33">
        <f t="shared" si="74"/>
        <v>7</v>
      </c>
      <c r="DJ112" s="83" t="str">
        <f t="shared" si="75"/>
        <v>Kaufmännischer Mitarbeiter 4 / Gruppenchef 2</v>
      </c>
      <c r="DO112" s="19">
        <f t="shared" si="61"/>
        <v>4320</v>
      </c>
      <c r="DP112" s="153">
        <v>6</v>
      </c>
      <c r="DQ112" s="19">
        <v>0</v>
      </c>
      <c r="DR112" s="19" t="s">
        <v>955</v>
      </c>
    </row>
    <row r="113" spans="1:122" s="19" customFormat="1" x14ac:dyDescent="0.2">
      <c r="A113" s="53">
        <v>0</v>
      </c>
      <c r="B113" s="53">
        <v>1</v>
      </c>
      <c r="C113" s="53">
        <f t="shared" si="56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1168</v>
      </c>
      <c r="Q113" s="15">
        <v>109</v>
      </c>
      <c r="R113" s="42"/>
      <c r="S113" s="27" t="s">
        <v>650</v>
      </c>
      <c r="T113" s="21">
        <v>1961</v>
      </c>
      <c r="U113" s="28" t="s">
        <v>155</v>
      </c>
      <c r="V113" s="21">
        <v>1982</v>
      </c>
      <c r="W113" s="25"/>
      <c r="X113" s="21"/>
      <c r="Y113" s="25" t="s">
        <v>323</v>
      </c>
      <c r="Z113" s="21">
        <f t="shared" si="57"/>
        <v>35</v>
      </c>
      <c r="AA113" s="25" t="s">
        <v>696</v>
      </c>
      <c r="AB113" s="21" t="s">
        <v>121</v>
      </c>
      <c r="AC113" s="21"/>
      <c r="AE113" s="90" t="s">
        <v>425</v>
      </c>
      <c r="AF113" s="82"/>
      <c r="CP113" s="19" t="str">
        <f t="shared" si="58"/>
        <v>Peier Doris</v>
      </c>
      <c r="CR113" s="19">
        <f t="shared" si="59"/>
        <v>35</v>
      </c>
      <c r="CS113" s="19" t="str">
        <f t="shared" si="60"/>
        <v>D</v>
      </c>
      <c r="CT113" s="154">
        <v>5581</v>
      </c>
      <c r="CU113" s="125">
        <v>134</v>
      </c>
      <c r="CV113" s="33">
        <f t="shared" si="76"/>
        <v>7</v>
      </c>
      <c r="CW113" s="83" t="str">
        <f t="shared" si="77"/>
        <v>Kaufmännischer Mitarbeiter 4 / Gruppenchef 2</v>
      </c>
      <c r="CX113" s="125">
        <v>134</v>
      </c>
      <c r="CY113" s="33">
        <f t="shared" si="70"/>
        <v>7</v>
      </c>
      <c r="CZ113" s="83" t="str">
        <f t="shared" si="71"/>
        <v>Kaufmännischer Mitarbeiter 4 / Gruppenchef 2</v>
      </c>
      <c r="DA113" s="125">
        <v>134</v>
      </c>
      <c r="DB113" s="33">
        <f t="shared" si="72"/>
        <v>7</v>
      </c>
      <c r="DC113" s="83" t="str">
        <f t="shared" si="73"/>
        <v>Kaufmännischer Mitarbeiter 4 / Gruppenchef 2</v>
      </c>
      <c r="DD113" s="125">
        <v>134</v>
      </c>
      <c r="DE113" s="33">
        <f t="shared" si="78"/>
        <v>7</v>
      </c>
      <c r="DF113" s="83" t="str">
        <f t="shared" si="79"/>
        <v>Kaufmännischer Mitarbeiter 4 / Gruppenchef 2</v>
      </c>
      <c r="DG113" s="20"/>
      <c r="DH113" s="125">
        <v>134</v>
      </c>
      <c r="DI113" s="33">
        <f t="shared" si="74"/>
        <v>7</v>
      </c>
      <c r="DJ113" s="83" t="str">
        <f t="shared" si="75"/>
        <v>Kaufmännischer Mitarbeiter 4 / Gruppenchef 2</v>
      </c>
      <c r="DO113" s="19">
        <f t="shared" si="61"/>
        <v>5581</v>
      </c>
      <c r="DP113" s="153">
        <v>6</v>
      </c>
      <c r="DQ113" s="19">
        <v>0</v>
      </c>
      <c r="DR113" s="19" t="s">
        <v>955</v>
      </c>
    </row>
    <row r="114" spans="1:122" s="19" customFormat="1" x14ac:dyDescent="0.2">
      <c r="A114" s="53">
        <v>0</v>
      </c>
      <c r="B114" s="53">
        <v>1</v>
      </c>
      <c r="C114" s="53">
        <f t="shared" si="56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607</v>
      </c>
      <c r="Q114" s="15">
        <v>110</v>
      </c>
      <c r="R114" s="42"/>
      <c r="S114" s="27" t="s">
        <v>608</v>
      </c>
      <c r="T114" s="21">
        <v>1966</v>
      </c>
      <c r="U114" s="28" t="s">
        <v>151</v>
      </c>
      <c r="V114" s="21">
        <v>1985</v>
      </c>
      <c r="W114" s="25"/>
      <c r="X114" s="21"/>
      <c r="Y114" s="25"/>
      <c r="Z114" s="21">
        <f t="shared" si="57"/>
        <v>32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58"/>
        <v>Beuret Agnès</v>
      </c>
      <c r="CR114" s="19">
        <f t="shared" si="59"/>
        <v>32</v>
      </c>
      <c r="CS114" s="19" t="str">
        <f t="shared" si="60"/>
        <v>D</v>
      </c>
      <c r="CT114" s="154">
        <v>4352</v>
      </c>
      <c r="CU114" s="125">
        <v>134</v>
      </c>
      <c r="CV114" s="33">
        <f t="shared" si="76"/>
        <v>7</v>
      </c>
      <c r="CW114" s="83" t="str">
        <f t="shared" si="77"/>
        <v>Kaufmännischer Mitarbeiter 4 / Gruppenchef 2</v>
      </c>
      <c r="CX114" s="125">
        <v>134</v>
      </c>
      <c r="CY114" s="33">
        <f t="shared" si="70"/>
        <v>7</v>
      </c>
      <c r="CZ114" s="83" t="str">
        <f t="shared" si="71"/>
        <v>Kaufmännischer Mitarbeiter 4 / Gruppenchef 2</v>
      </c>
      <c r="DA114" s="125">
        <v>134</v>
      </c>
      <c r="DB114" s="33">
        <f t="shared" si="72"/>
        <v>7</v>
      </c>
      <c r="DC114" s="83" t="str">
        <f t="shared" si="73"/>
        <v>Kaufmännischer Mitarbeiter 4 / Gruppenchef 2</v>
      </c>
      <c r="DD114" s="125">
        <v>134</v>
      </c>
      <c r="DE114" s="33">
        <f t="shared" si="78"/>
        <v>7</v>
      </c>
      <c r="DF114" s="83" t="str">
        <f t="shared" si="79"/>
        <v>Kaufmännischer Mitarbeiter 4 / Gruppenchef 2</v>
      </c>
      <c r="DG114" s="20"/>
      <c r="DH114" s="125">
        <v>134</v>
      </c>
      <c r="DI114" s="33">
        <f t="shared" si="74"/>
        <v>7</v>
      </c>
      <c r="DJ114" s="83" t="str">
        <f t="shared" si="75"/>
        <v>Kaufmännischer Mitarbeiter 4 / Gruppenchef 2</v>
      </c>
      <c r="DO114" s="19">
        <f t="shared" si="61"/>
        <v>4352</v>
      </c>
      <c r="DP114" s="153">
        <v>6</v>
      </c>
      <c r="DQ114" s="19">
        <v>0</v>
      </c>
      <c r="DR114" s="19" t="s">
        <v>955</v>
      </c>
    </row>
    <row r="115" spans="1:122" s="19" customFormat="1" x14ac:dyDescent="0.2">
      <c r="A115" s="53">
        <v>0</v>
      </c>
      <c r="B115" s="53">
        <v>1</v>
      </c>
      <c r="C115" s="53">
        <f t="shared" si="56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508</v>
      </c>
      <c r="Q115" s="15">
        <v>111</v>
      </c>
      <c r="R115" s="42"/>
      <c r="S115" s="27" t="s">
        <v>164</v>
      </c>
      <c r="T115" s="21">
        <v>1970</v>
      </c>
      <c r="U115" s="28" t="s">
        <v>165</v>
      </c>
      <c r="V115" s="21">
        <v>1990</v>
      </c>
      <c r="W115" s="25"/>
      <c r="X115" s="21"/>
      <c r="Y115" s="25"/>
      <c r="Z115" s="21">
        <f t="shared" si="57"/>
        <v>27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58"/>
        <v>Weider Noelle</v>
      </c>
      <c r="CR115" s="19">
        <f t="shared" si="59"/>
        <v>27</v>
      </c>
      <c r="CS115" s="19" t="str">
        <f t="shared" si="60"/>
        <v>D</v>
      </c>
      <c r="CT115" s="154">
        <v>5604</v>
      </c>
      <c r="CU115" s="125">
        <v>134</v>
      </c>
      <c r="CV115" s="33">
        <f t="shared" si="76"/>
        <v>7</v>
      </c>
      <c r="CW115" s="83" t="str">
        <f t="shared" si="77"/>
        <v>Kaufmännischer Mitarbeiter 4 / Gruppenchef 2</v>
      </c>
      <c r="CX115" s="125">
        <v>134</v>
      </c>
      <c r="CY115" s="33">
        <f t="shared" si="70"/>
        <v>7</v>
      </c>
      <c r="CZ115" s="83" t="str">
        <f t="shared" si="71"/>
        <v>Kaufmännischer Mitarbeiter 4 / Gruppenchef 2</v>
      </c>
      <c r="DA115" s="125">
        <v>134</v>
      </c>
      <c r="DB115" s="33">
        <f t="shared" si="72"/>
        <v>7</v>
      </c>
      <c r="DC115" s="83" t="str">
        <f t="shared" si="73"/>
        <v>Kaufmännischer Mitarbeiter 4 / Gruppenchef 2</v>
      </c>
      <c r="DD115" s="125">
        <v>134</v>
      </c>
      <c r="DE115" s="33">
        <f t="shared" si="78"/>
        <v>7</v>
      </c>
      <c r="DF115" s="83" t="str">
        <f t="shared" si="79"/>
        <v>Kaufmännischer Mitarbeiter 4 / Gruppenchef 2</v>
      </c>
      <c r="DG115" s="20"/>
      <c r="DH115" s="125">
        <v>134</v>
      </c>
      <c r="DI115" s="33">
        <f t="shared" si="74"/>
        <v>7</v>
      </c>
      <c r="DJ115" s="83" t="str">
        <f t="shared" si="75"/>
        <v>Kaufmännischer Mitarbeiter 4 / Gruppenchef 2</v>
      </c>
      <c r="DO115" s="19">
        <f t="shared" si="61"/>
        <v>5604</v>
      </c>
      <c r="DP115" s="153">
        <v>6</v>
      </c>
      <c r="DQ115" s="19">
        <v>0</v>
      </c>
      <c r="DR115" s="19" t="s">
        <v>955</v>
      </c>
    </row>
    <row r="116" spans="1:122" s="19" customFormat="1" ht="27" x14ac:dyDescent="0.2">
      <c r="A116" s="53">
        <v>0</v>
      </c>
      <c r="B116" s="53"/>
      <c r="C116" s="53">
        <f t="shared" si="56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509</v>
      </c>
      <c r="Q116" s="15">
        <v>112</v>
      </c>
      <c r="R116" s="42"/>
      <c r="S116" s="20" t="s">
        <v>244</v>
      </c>
      <c r="T116" s="21">
        <v>1976</v>
      </c>
      <c r="U116" s="28" t="s">
        <v>243</v>
      </c>
      <c r="V116" s="21">
        <v>2002</v>
      </c>
      <c r="W116" s="25"/>
      <c r="X116" s="21"/>
      <c r="Y116" s="28" t="s">
        <v>327</v>
      </c>
      <c r="Z116" s="118">
        <f t="shared" si="57"/>
        <v>15</v>
      </c>
      <c r="AA116" s="25" t="s">
        <v>326</v>
      </c>
      <c r="AB116" s="21" t="s">
        <v>121</v>
      </c>
      <c r="AC116" s="21"/>
      <c r="AE116" s="90" t="s">
        <v>375</v>
      </c>
      <c r="AF116" s="82"/>
      <c r="CP116" s="19" t="str">
        <f t="shared" si="58"/>
        <v>Fischer Michel</v>
      </c>
      <c r="CR116" s="19">
        <f t="shared" si="59"/>
        <v>15</v>
      </c>
      <c r="CS116" s="19" t="str">
        <f t="shared" si="60"/>
        <v>D</v>
      </c>
      <c r="CT116" s="154">
        <v>8655</v>
      </c>
      <c r="CU116" s="125">
        <v>542</v>
      </c>
      <c r="CV116" s="33">
        <f t="shared" si="76"/>
        <v>7</v>
      </c>
      <c r="CW116" s="83" t="str">
        <f t="shared" si="77"/>
        <v>Technischer Sachbearbeiter 2</v>
      </c>
      <c r="CX116" s="125">
        <v>542</v>
      </c>
      <c r="CY116" s="33">
        <f t="shared" si="70"/>
        <v>7</v>
      </c>
      <c r="CZ116" s="83" t="str">
        <f t="shared" si="71"/>
        <v>Technischer Sachbearbeiter 2</v>
      </c>
      <c r="DA116" s="125">
        <v>542</v>
      </c>
      <c r="DB116" s="33">
        <f t="shared" si="72"/>
        <v>7</v>
      </c>
      <c r="DC116" s="83" t="str">
        <f t="shared" si="73"/>
        <v>Technischer Sachbearbeiter 2</v>
      </c>
      <c r="DD116" s="125">
        <v>541</v>
      </c>
      <c r="DE116" s="33">
        <f t="shared" si="78"/>
        <v>6</v>
      </c>
      <c r="DF116" s="83" t="str">
        <f t="shared" si="79"/>
        <v>Technischer Sachbearbeiter 1</v>
      </c>
      <c r="DG116" s="20"/>
      <c r="DH116" s="125">
        <v>351</v>
      </c>
      <c r="DI116" s="33">
        <f t="shared" si="74"/>
        <v>7</v>
      </c>
      <c r="DJ116" s="83" t="str">
        <f t="shared" si="75"/>
        <v>Marketing - / Product - Manager 1</v>
      </c>
      <c r="DO116" s="19">
        <f t="shared" si="61"/>
        <v>8655</v>
      </c>
      <c r="DP116" s="153">
        <v>6</v>
      </c>
      <c r="DQ116" s="19">
        <v>0</v>
      </c>
      <c r="DR116" s="19" t="s">
        <v>967</v>
      </c>
    </row>
    <row r="117" spans="1:122" s="19" customFormat="1" x14ac:dyDescent="0.2">
      <c r="A117" s="53">
        <v>0</v>
      </c>
      <c r="B117" s="53">
        <v>1</v>
      </c>
      <c r="C117" s="53">
        <f t="shared" si="56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360</v>
      </c>
      <c r="P117" s="15" t="s">
        <v>582</v>
      </c>
      <c r="Q117" s="15">
        <v>113</v>
      </c>
      <c r="R117" s="42"/>
      <c r="S117" s="27" t="s">
        <v>583</v>
      </c>
      <c r="T117" s="21">
        <v>1959</v>
      </c>
      <c r="U117" s="28" t="s">
        <v>397</v>
      </c>
      <c r="V117" s="21">
        <v>1976</v>
      </c>
      <c r="W117" s="25"/>
      <c r="X117" s="21"/>
      <c r="Y117" s="25"/>
      <c r="Z117" s="21">
        <f t="shared" si="57"/>
        <v>41</v>
      </c>
      <c r="AA117" s="25" t="s">
        <v>584</v>
      </c>
      <c r="AB117" s="21" t="s">
        <v>142</v>
      </c>
      <c r="AC117" s="21"/>
      <c r="AE117" s="90" t="s">
        <v>585</v>
      </c>
      <c r="AF117" s="82"/>
      <c r="CP117" s="19" t="str">
        <f t="shared" si="58"/>
        <v>Willig Martine</v>
      </c>
      <c r="CR117" s="19">
        <f t="shared" si="59"/>
        <v>41</v>
      </c>
      <c r="CS117" s="19" t="str">
        <f t="shared" si="60"/>
        <v>E</v>
      </c>
      <c r="CT117" s="154">
        <v>5637</v>
      </c>
      <c r="CU117" s="125">
        <v>133</v>
      </c>
      <c r="CV117" s="33">
        <f t="shared" si="76"/>
        <v>6</v>
      </c>
      <c r="CW117" s="83" t="str">
        <f t="shared" si="77"/>
        <v>Kaufmännischer Mitarbeiter 3 / Gruppenchef 1</v>
      </c>
      <c r="CX117" s="125">
        <v>133</v>
      </c>
      <c r="CY117" s="33">
        <f t="shared" si="70"/>
        <v>6</v>
      </c>
      <c r="CZ117" s="83" t="str">
        <f t="shared" si="71"/>
        <v>Kaufmännischer Mitarbeiter 3 / Gruppenchef 1</v>
      </c>
      <c r="DA117" s="125">
        <v>133</v>
      </c>
      <c r="DB117" s="33">
        <f t="shared" si="72"/>
        <v>6</v>
      </c>
      <c r="DC117" s="83" t="str">
        <f t="shared" si="73"/>
        <v>Kaufmännischer Mitarbeiter 3 / Gruppenchef 1</v>
      </c>
      <c r="DD117" s="125">
        <v>133</v>
      </c>
      <c r="DE117" s="33">
        <f t="shared" si="78"/>
        <v>6</v>
      </c>
      <c r="DF117" s="83" t="str">
        <f t="shared" si="79"/>
        <v>Kaufmännischer Mitarbeiter 3 / Gruppenchef 1</v>
      </c>
      <c r="DG117" s="20"/>
      <c r="DH117" s="125">
        <v>133</v>
      </c>
      <c r="DI117" s="33">
        <f t="shared" si="74"/>
        <v>6</v>
      </c>
      <c r="DJ117" s="83" t="str">
        <f t="shared" si="75"/>
        <v>Kaufmännischer Mitarbeiter 3 / Gruppenchef 1</v>
      </c>
      <c r="DO117" s="19">
        <f t="shared" si="61"/>
        <v>5637</v>
      </c>
      <c r="DP117" s="153">
        <v>6</v>
      </c>
      <c r="DQ117" s="19">
        <v>0</v>
      </c>
      <c r="DR117" s="185" t="s">
        <v>973</v>
      </c>
    </row>
    <row r="118" spans="1:122" s="19" customFormat="1" x14ac:dyDescent="0.2">
      <c r="A118" s="53">
        <v>0</v>
      </c>
      <c r="B118" s="53">
        <v>1</v>
      </c>
      <c r="C118" s="53">
        <f t="shared" si="56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507</v>
      </c>
      <c r="Q118" s="15">
        <v>114</v>
      </c>
      <c r="R118" s="42"/>
      <c r="S118" s="27" t="s">
        <v>259</v>
      </c>
      <c r="T118" s="21">
        <v>1957</v>
      </c>
      <c r="U118" s="28" t="s">
        <v>151</v>
      </c>
      <c r="V118" s="21">
        <v>1977</v>
      </c>
      <c r="W118" s="25"/>
      <c r="X118" s="21"/>
      <c r="Y118" s="25"/>
      <c r="Z118" s="21">
        <f t="shared" si="57"/>
        <v>40</v>
      </c>
      <c r="AA118" s="25" t="s">
        <v>156</v>
      </c>
      <c r="AB118" s="21" t="s">
        <v>142</v>
      </c>
      <c r="AC118" s="21"/>
      <c r="AE118" s="90" t="s">
        <v>457</v>
      </c>
      <c r="AF118" s="82"/>
      <c r="CP118" s="19" t="str">
        <f t="shared" si="58"/>
        <v>Meichtry Anna</v>
      </c>
      <c r="CR118" s="19">
        <f t="shared" si="59"/>
        <v>40</v>
      </c>
      <c r="CS118" s="19" t="str">
        <f t="shared" si="60"/>
        <v>E</v>
      </c>
      <c r="CT118" s="154">
        <v>5629</v>
      </c>
      <c r="CU118" s="125">
        <v>133</v>
      </c>
      <c r="CV118" s="33">
        <f t="shared" si="76"/>
        <v>6</v>
      </c>
      <c r="CW118" s="83" t="str">
        <f t="shared" si="77"/>
        <v>Kaufmännischer Mitarbeiter 3 / Gruppenchef 1</v>
      </c>
      <c r="CX118" s="125">
        <v>133</v>
      </c>
      <c r="CY118" s="33">
        <f t="shared" si="70"/>
        <v>6</v>
      </c>
      <c r="CZ118" s="83" t="str">
        <f t="shared" si="71"/>
        <v>Kaufmännischer Mitarbeiter 3 / Gruppenchef 1</v>
      </c>
      <c r="DA118" s="125">
        <v>133</v>
      </c>
      <c r="DB118" s="33">
        <f t="shared" si="72"/>
        <v>6</v>
      </c>
      <c r="DC118" s="83" t="str">
        <f t="shared" si="73"/>
        <v>Kaufmännischer Mitarbeiter 3 / Gruppenchef 1</v>
      </c>
      <c r="DD118" s="125">
        <v>133</v>
      </c>
      <c r="DE118" s="33">
        <f t="shared" si="78"/>
        <v>6</v>
      </c>
      <c r="DF118" s="83" t="str">
        <f t="shared" si="79"/>
        <v>Kaufmännischer Mitarbeiter 3 / Gruppenchef 1</v>
      </c>
      <c r="DG118" s="20"/>
      <c r="DH118" s="125">
        <v>133</v>
      </c>
      <c r="DI118" s="33">
        <f t="shared" si="74"/>
        <v>6</v>
      </c>
      <c r="DJ118" s="83" t="str">
        <f t="shared" si="75"/>
        <v>Kaufmännischer Mitarbeiter 3 / Gruppenchef 1</v>
      </c>
      <c r="DO118" s="19">
        <f t="shared" si="61"/>
        <v>5629</v>
      </c>
      <c r="DP118" s="153">
        <v>6</v>
      </c>
      <c r="DQ118" s="19">
        <v>0</v>
      </c>
      <c r="DR118" s="19" t="s">
        <v>955</v>
      </c>
    </row>
    <row r="119" spans="1:122" s="19" customFormat="1" x14ac:dyDescent="0.2">
      <c r="A119" s="53">
        <v>0</v>
      </c>
      <c r="B119" s="53">
        <v>1</v>
      </c>
      <c r="C119" s="53">
        <f t="shared" si="56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1167</v>
      </c>
      <c r="Q119" s="15">
        <v>115</v>
      </c>
      <c r="R119" s="42"/>
      <c r="S119" s="27" t="s">
        <v>1005</v>
      </c>
      <c r="T119" s="21">
        <v>1967</v>
      </c>
      <c r="U119" s="28" t="s">
        <v>151</v>
      </c>
      <c r="V119" s="21">
        <v>1987</v>
      </c>
      <c r="W119" s="25"/>
      <c r="X119" s="21"/>
      <c r="Y119" s="25"/>
      <c r="Z119" s="21">
        <f t="shared" si="57"/>
        <v>30</v>
      </c>
      <c r="AA119" s="25" t="s">
        <v>691</v>
      </c>
      <c r="AB119" s="21" t="s">
        <v>142</v>
      </c>
      <c r="AC119" s="21"/>
      <c r="AE119" s="90" t="s">
        <v>457</v>
      </c>
      <c r="AF119" s="82"/>
      <c r="CP119" s="19" t="str">
        <f t="shared" si="58"/>
        <v>Meier Jacqueline</v>
      </c>
      <c r="CR119" s="19">
        <f t="shared" si="59"/>
        <v>30</v>
      </c>
      <c r="CS119" s="19" t="str">
        <f t="shared" si="60"/>
        <v>E</v>
      </c>
      <c r="CT119" s="154">
        <v>7700</v>
      </c>
      <c r="CU119" s="125">
        <v>212</v>
      </c>
      <c r="CV119" s="33">
        <f t="shared" si="76"/>
        <v>5</v>
      </c>
      <c r="CW119" s="83" t="str">
        <f t="shared" si="77"/>
        <v>Buchhalter 2</v>
      </c>
      <c r="CX119" s="125">
        <v>212</v>
      </c>
      <c r="CY119" s="33">
        <f t="shared" si="70"/>
        <v>5</v>
      </c>
      <c r="CZ119" s="83" t="str">
        <f t="shared" si="71"/>
        <v>Buchhalter 2</v>
      </c>
      <c r="DA119" s="125">
        <v>212</v>
      </c>
      <c r="DB119" s="33">
        <f t="shared" si="72"/>
        <v>5</v>
      </c>
      <c r="DC119" s="83" t="str">
        <f t="shared" si="73"/>
        <v>Buchhalter 2</v>
      </c>
      <c r="DD119" s="125">
        <v>212</v>
      </c>
      <c r="DE119" s="33">
        <f t="shared" si="78"/>
        <v>5</v>
      </c>
      <c r="DF119" s="83" t="str">
        <f t="shared" si="79"/>
        <v>Buchhalter 2</v>
      </c>
      <c r="DG119" s="20"/>
      <c r="DH119" s="125">
        <v>212</v>
      </c>
      <c r="DI119" s="33">
        <f t="shared" si="74"/>
        <v>5</v>
      </c>
      <c r="DJ119" s="83" t="str">
        <f t="shared" si="75"/>
        <v>Buchhalter 2</v>
      </c>
      <c r="DO119" s="19">
        <f t="shared" si="61"/>
        <v>7700</v>
      </c>
      <c r="DP119" s="153">
        <v>6</v>
      </c>
      <c r="DQ119" s="19">
        <v>0</v>
      </c>
      <c r="DR119" s="19" t="s">
        <v>958</v>
      </c>
    </row>
    <row r="120" spans="1:122" s="19" customFormat="1" x14ac:dyDescent="0.2">
      <c r="A120" s="53">
        <v>0</v>
      </c>
      <c r="B120" s="53">
        <v>1</v>
      </c>
      <c r="C120" s="53">
        <f t="shared" si="56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510</v>
      </c>
      <c r="Q120" s="15">
        <v>116</v>
      </c>
      <c r="R120" s="42"/>
      <c r="S120" s="27" t="s">
        <v>278</v>
      </c>
      <c r="T120" s="21">
        <v>1985</v>
      </c>
      <c r="U120" s="28" t="s">
        <v>279</v>
      </c>
      <c r="V120" s="21">
        <v>2005</v>
      </c>
      <c r="W120" s="25"/>
      <c r="X120" s="21"/>
      <c r="Y120" s="25"/>
      <c r="Z120" s="21">
        <f t="shared" si="57"/>
        <v>12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58"/>
        <v>Oruk Makbule</v>
      </c>
      <c r="CR120" s="19">
        <f t="shared" si="59"/>
        <v>12</v>
      </c>
      <c r="CS120" s="19" t="str">
        <f t="shared" si="60"/>
        <v>E</v>
      </c>
      <c r="CT120" s="154">
        <v>6762</v>
      </c>
      <c r="CU120" s="125">
        <v>212</v>
      </c>
      <c r="CV120" s="33">
        <f t="shared" si="76"/>
        <v>5</v>
      </c>
      <c r="CW120" s="83" t="str">
        <f t="shared" si="77"/>
        <v>Buchhalter 2</v>
      </c>
      <c r="CX120" s="125">
        <v>212</v>
      </c>
      <c r="CY120" s="33">
        <f t="shared" si="70"/>
        <v>5</v>
      </c>
      <c r="CZ120" s="83" t="str">
        <f t="shared" si="71"/>
        <v>Buchhalter 2</v>
      </c>
      <c r="DA120" s="125">
        <v>212</v>
      </c>
      <c r="DB120" s="33">
        <f t="shared" si="72"/>
        <v>5</v>
      </c>
      <c r="DC120" s="83" t="str">
        <f t="shared" si="73"/>
        <v>Buchhalter 2</v>
      </c>
      <c r="DD120" s="125">
        <v>212</v>
      </c>
      <c r="DE120" s="33">
        <f t="shared" si="78"/>
        <v>5</v>
      </c>
      <c r="DF120" s="83" t="str">
        <f t="shared" si="79"/>
        <v>Buchhalter 2</v>
      </c>
      <c r="DG120" s="20"/>
      <c r="DH120" s="125">
        <v>212</v>
      </c>
      <c r="DI120" s="33">
        <f t="shared" si="74"/>
        <v>5</v>
      </c>
      <c r="DJ120" s="83" t="str">
        <f t="shared" si="75"/>
        <v>Buchhalter 2</v>
      </c>
      <c r="DO120" s="19">
        <f t="shared" si="61"/>
        <v>6762</v>
      </c>
      <c r="DP120" s="153">
        <v>6</v>
      </c>
      <c r="DQ120" s="19">
        <v>0</v>
      </c>
      <c r="DR120" s="19" t="s">
        <v>958</v>
      </c>
    </row>
    <row r="121" spans="1:122" s="19" customFormat="1" x14ac:dyDescent="0.2">
      <c r="A121" s="53">
        <v>0</v>
      </c>
      <c r="B121" s="53"/>
      <c r="C121" s="53">
        <f t="shared" si="56"/>
        <v>1</v>
      </c>
      <c r="D121" s="55"/>
      <c r="E121" s="55"/>
      <c r="F121" s="55"/>
      <c r="G121" s="53"/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511</v>
      </c>
      <c r="Q121" s="15">
        <v>117</v>
      </c>
      <c r="R121" s="42" t="s">
        <v>341</v>
      </c>
      <c r="S121" s="27" t="s">
        <v>159</v>
      </c>
      <c r="T121" s="21">
        <v>1959</v>
      </c>
      <c r="U121" s="28" t="s">
        <v>126</v>
      </c>
      <c r="V121" s="21">
        <v>1979</v>
      </c>
      <c r="W121" s="25"/>
      <c r="X121" s="21"/>
      <c r="Y121" s="25" t="s">
        <v>340</v>
      </c>
      <c r="Z121" s="21">
        <f t="shared" si="57"/>
        <v>38</v>
      </c>
      <c r="AA121" s="25" t="s">
        <v>160</v>
      </c>
      <c r="AB121" s="21" t="s">
        <v>105</v>
      </c>
      <c r="AC121" s="21"/>
      <c r="AE121" s="90" t="s">
        <v>426</v>
      </c>
      <c r="AF121" s="82"/>
      <c r="CP121" s="19" t="str">
        <f t="shared" si="58"/>
        <v>Steg Günther</v>
      </c>
      <c r="CR121" s="19">
        <f t="shared" si="59"/>
        <v>38</v>
      </c>
      <c r="CS121" s="19" t="str">
        <f t="shared" si="60"/>
        <v>C</v>
      </c>
      <c r="CT121" s="154">
        <v>4226</v>
      </c>
      <c r="CU121" s="125">
        <v>413</v>
      </c>
      <c r="CV121" s="33">
        <f t="shared" si="76"/>
        <v>8</v>
      </c>
      <c r="CW121" s="83" t="str">
        <f t="shared" si="77"/>
        <v>Senior System-Controller</v>
      </c>
      <c r="CX121" s="125">
        <v>413</v>
      </c>
      <c r="CY121" s="33">
        <f t="shared" si="70"/>
        <v>8</v>
      </c>
      <c r="CZ121" s="83" t="str">
        <f t="shared" si="71"/>
        <v>Senior System-Controller</v>
      </c>
      <c r="DA121" s="125">
        <v>413</v>
      </c>
      <c r="DB121" s="33">
        <f t="shared" si="72"/>
        <v>8</v>
      </c>
      <c r="DC121" s="83" t="str">
        <f t="shared" si="73"/>
        <v>Senior System-Controller</v>
      </c>
      <c r="DD121" s="125">
        <v>413</v>
      </c>
      <c r="DE121" s="33">
        <f t="shared" si="78"/>
        <v>8</v>
      </c>
      <c r="DF121" s="83" t="str">
        <f t="shared" si="79"/>
        <v>Senior System-Controller</v>
      </c>
      <c r="DG121" s="20"/>
      <c r="DH121" s="125">
        <v>413</v>
      </c>
      <c r="DI121" s="33">
        <f t="shared" si="74"/>
        <v>8</v>
      </c>
      <c r="DJ121" s="83" t="str">
        <f t="shared" si="75"/>
        <v>Senior System-Controller</v>
      </c>
      <c r="DO121" s="19">
        <f t="shared" si="61"/>
        <v>4226</v>
      </c>
      <c r="DP121" s="153">
        <v>6</v>
      </c>
      <c r="DQ121" s="19">
        <v>0</v>
      </c>
      <c r="DR121" s="19" t="s">
        <v>961</v>
      </c>
    </row>
    <row r="122" spans="1:122" s="19" customFormat="1" ht="27" x14ac:dyDescent="0.2">
      <c r="A122" s="53">
        <v>0</v>
      </c>
      <c r="B122" s="53"/>
      <c r="C122" s="53">
        <f t="shared" si="56"/>
        <v>1</v>
      </c>
      <c r="D122" s="55"/>
      <c r="E122" s="55"/>
      <c r="F122" s="55"/>
      <c r="G122" s="53">
        <v>1</v>
      </c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533</v>
      </c>
      <c r="Q122" s="15">
        <v>118</v>
      </c>
      <c r="R122" s="42"/>
      <c r="S122" s="20" t="s">
        <v>532</v>
      </c>
      <c r="T122" s="21">
        <v>1966</v>
      </c>
      <c r="U122" s="28" t="s">
        <v>534</v>
      </c>
      <c r="V122" s="21">
        <v>1992</v>
      </c>
      <c r="W122" s="25" t="s">
        <v>535</v>
      </c>
      <c r="X122" s="21">
        <v>1995</v>
      </c>
      <c r="Y122" s="28" t="s">
        <v>211</v>
      </c>
      <c r="Z122" s="118">
        <f t="shared" si="57"/>
        <v>25</v>
      </c>
      <c r="AA122" s="25" t="s">
        <v>692</v>
      </c>
      <c r="AB122" s="21" t="s">
        <v>105</v>
      </c>
      <c r="AC122" s="21"/>
      <c r="AE122" s="90" t="s">
        <v>537</v>
      </c>
      <c r="AF122" s="82"/>
      <c r="CP122" s="19" t="str">
        <f t="shared" si="58"/>
        <v>Grimm Stephan</v>
      </c>
      <c r="CR122" s="19">
        <f t="shared" si="59"/>
        <v>25</v>
      </c>
      <c r="CS122" s="19" t="str">
        <f t="shared" si="60"/>
        <v>C</v>
      </c>
      <c r="CT122" s="154">
        <v>3203</v>
      </c>
      <c r="CU122" s="125">
        <v>443</v>
      </c>
      <c r="CV122" s="33">
        <f t="shared" si="76"/>
        <v>9</v>
      </c>
      <c r="CW122" s="83" t="str">
        <f t="shared" si="77"/>
        <v>System-Spezialist 3</v>
      </c>
      <c r="CX122" s="125">
        <v>443</v>
      </c>
      <c r="CY122" s="33">
        <f t="shared" si="70"/>
        <v>9</v>
      </c>
      <c r="CZ122" s="83" t="str">
        <f t="shared" si="71"/>
        <v>System-Spezialist 3</v>
      </c>
      <c r="DA122" s="125">
        <v>443</v>
      </c>
      <c r="DB122" s="33">
        <f t="shared" si="72"/>
        <v>9</v>
      </c>
      <c r="DC122" s="83" t="str">
        <f t="shared" si="73"/>
        <v>System-Spezialist 3</v>
      </c>
      <c r="DD122" s="125">
        <v>443</v>
      </c>
      <c r="DE122" s="33">
        <f t="shared" si="78"/>
        <v>9</v>
      </c>
      <c r="DF122" s="83" t="str">
        <f t="shared" si="79"/>
        <v>System-Spezialist 3</v>
      </c>
      <c r="DG122" s="20"/>
      <c r="DH122" s="125">
        <v>413</v>
      </c>
      <c r="DI122" s="33">
        <f t="shared" si="74"/>
        <v>8</v>
      </c>
      <c r="DJ122" s="83" t="str">
        <f t="shared" si="75"/>
        <v>Senior System-Controller</v>
      </c>
      <c r="DO122" s="19">
        <f t="shared" si="61"/>
        <v>3203</v>
      </c>
      <c r="DP122" s="153">
        <v>3</v>
      </c>
      <c r="DQ122" s="19">
        <v>0</v>
      </c>
      <c r="DR122" s="19" t="s">
        <v>962</v>
      </c>
    </row>
    <row r="123" spans="1:122" s="19" customFormat="1" x14ac:dyDescent="0.2">
      <c r="A123" s="53">
        <v>0</v>
      </c>
      <c r="B123" s="53"/>
      <c r="C123" s="53">
        <f t="shared" si="56"/>
        <v>1</v>
      </c>
      <c r="D123" s="55"/>
      <c r="E123" s="55"/>
      <c r="F123" s="55"/>
      <c r="G123" s="53"/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512</v>
      </c>
      <c r="Q123" s="15">
        <v>119</v>
      </c>
      <c r="R123" s="42"/>
      <c r="S123" s="27" t="s">
        <v>204</v>
      </c>
      <c r="T123" s="21">
        <v>1978</v>
      </c>
      <c r="U123" s="28" t="s">
        <v>277</v>
      </c>
      <c r="V123" s="21">
        <v>1999</v>
      </c>
      <c r="W123" s="25"/>
      <c r="X123" s="21"/>
      <c r="Y123" s="25" t="s">
        <v>316</v>
      </c>
      <c r="Z123" s="21">
        <f t="shared" si="57"/>
        <v>18</v>
      </c>
      <c r="AA123" s="25" t="s">
        <v>205</v>
      </c>
      <c r="AB123" s="21" t="s">
        <v>121</v>
      </c>
      <c r="AC123" s="21"/>
      <c r="AE123" s="90" t="s">
        <v>427</v>
      </c>
      <c r="AF123" s="82"/>
      <c r="CP123" s="19" t="str">
        <f t="shared" si="58"/>
        <v>Hänni Alexander</v>
      </c>
      <c r="CR123" s="19">
        <f t="shared" si="59"/>
        <v>18</v>
      </c>
      <c r="CS123" s="19" t="str">
        <f t="shared" si="60"/>
        <v>D</v>
      </c>
      <c r="CT123" s="154">
        <v>6755</v>
      </c>
      <c r="CU123" s="125">
        <v>423</v>
      </c>
      <c r="CV123" s="33">
        <f t="shared" si="76"/>
        <v>7</v>
      </c>
      <c r="CW123" s="83" t="str">
        <f t="shared" si="77"/>
        <v>IC-Berater / -Techniker 3 / LAN-Supporter</v>
      </c>
      <c r="CX123" s="125">
        <v>423</v>
      </c>
      <c r="CY123" s="33">
        <f t="shared" si="70"/>
        <v>7</v>
      </c>
      <c r="CZ123" s="83" t="str">
        <f t="shared" si="71"/>
        <v>IC-Berater / -Techniker 3 / LAN-Supporter</v>
      </c>
      <c r="DA123" s="125">
        <v>423</v>
      </c>
      <c r="DB123" s="33">
        <f t="shared" si="72"/>
        <v>7</v>
      </c>
      <c r="DC123" s="83" t="str">
        <f t="shared" si="73"/>
        <v>IC-Berater / -Techniker 3 / LAN-Supporter</v>
      </c>
      <c r="DD123" s="125">
        <v>422</v>
      </c>
      <c r="DE123" s="33">
        <f t="shared" si="78"/>
        <v>6</v>
      </c>
      <c r="DF123" s="83" t="str">
        <f t="shared" si="79"/>
        <v>IC-Berater / -Techniker 2 / LAN-Grundstufe</v>
      </c>
      <c r="DG123" s="20"/>
      <c r="DH123" s="125">
        <v>422</v>
      </c>
      <c r="DI123" s="33">
        <f t="shared" si="74"/>
        <v>6</v>
      </c>
      <c r="DJ123" s="83" t="str">
        <f t="shared" si="75"/>
        <v>IC-Berater / -Techniker 2 / LAN-Grundstufe</v>
      </c>
      <c r="DO123" s="19">
        <f t="shared" si="61"/>
        <v>6755</v>
      </c>
      <c r="DP123" s="153">
        <v>6</v>
      </c>
      <c r="DQ123" s="19">
        <v>0</v>
      </c>
      <c r="DR123" s="19" t="s">
        <v>960</v>
      </c>
    </row>
    <row r="124" spans="1:122" s="19" customFormat="1" x14ac:dyDescent="0.2">
      <c r="A124" s="53">
        <v>0</v>
      </c>
      <c r="B124" s="53"/>
      <c r="C124" s="53">
        <f t="shared" si="56"/>
        <v>1</v>
      </c>
      <c r="D124" s="55"/>
      <c r="E124" s="55"/>
      <c r="F124" s="55"/>
      <c r="G124" s="53">
        <v>1</v>
      </c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1054</v>
      </c>
      <c r="Q124" s="15">
        <v>120</v>
      </c>
      <c r="R124" s="42"/>
      <c r="S124" s="27" t="s">
        <v>1055</v>
      </c>
      <c r="T124" s="21">
        <v>1985</v>
      </c>
      <c r="U124" s="28" t="s">
        <v>1056</v>
      </c>
      <c r="V124" s="21">
        <v>2007</v>
      </c>
      <c r="W124" s="25" t="s">
        <v>1057</v>
      </c>
      <c r="X124" s="21">
        <v>2015</v>
      </c>
      <c r="Y124" s="25" t="s">
        <v>316</v>
      </c>
      <c r="Z124" s="21">
        <f t="shared" si="57"/>
        <v>10</v>
      </c>
      <c r="AA124" s="25" t="s">
        <v>205</v>
      </c>
      <c r="AB124" s="21" t="s">
        <v>142</v>
      </c>
      <c r="AC124" s="21"/>
      <c r="AE124" s="90" t="s">
        <v>427</v>
      </c>
      <c r="AF124" s="82"/>
      <c r="CP124" s="19" t="str">
        <f t="shared" si="58"/>
        <v>Saliu Bekim</v>
      </c>
      <c r="CR124" s="19">
        <f t="shared" si="59"/>
        <v>10</v>
      </c>
      <c r="CS124" s="19" t="str">
        <f t="shared" si="60"/>
        <v>E</v>
      </c>
      <c r="CT124" s="154">
        <v>7708</v>
      </c>
      <c r="CU124" s="125">
        <v>422</v>
      </c>
      <c r="CV124" s="33">
        <f t="shared" si="76"/>
        <v>6</v>
      </c>
      <c r="CW124" s="83" t="str">
        <f t="shared" si="77"/>
        <v>IC-Berater / -Techniker 2 / LAN-Grundstufe</v>
      </c>
      <c r="CX124" s="125">
        <v>422</v>
      </c>
      <c r="CY124" s="33">
        <f t="shared" si="70"/>
        <v>6</v>
      </c>
      <c r="CZ124" s="83" t="str">
        <f t="shared" si="71"/>
        <v>IC-Berater / -Techniker 2 / LAN-Grundstufe</v>
      </c>
      <c r="DA124" s="125"/>
      <c r="DB124" s="33"/>
      <c r="DC124" s="83"/>
      <c r="DD124" s="125"/>
      <c r="DE124" s="33"/>
      <c r="DF124" s="83"/>
      <c r="DG124" s="20"/>
      <c r="DH124" s="125"/>
      <c r="DI124" s="33"/>
      <c r="DJ124" s="83"/>
      <c r="DO124" s="19">
        <f t="shared" si="61"/>
        <v>7708</v>
      </c>
      <c r="DP124" s="153">
        <v>6</v>
      </c>
      <c r="DQ124" s="19">
        <v>0</v>
      </c>
      <c r="DR124" s="19" t="s">
        <v>960</v>
      </c>
    </row>
    <row r="125" spans="1:122" s="19" customFormat="1" x14ac:dyDescent="0.2">
      <c r="A125" s="53">
        <v>0</v>
      </c>
      <c r="B125" s="53">
        <v>1</v>
      </c>
      <c r="C125" s="53">
        <f>IF(Z125&gt;=10,1,0)</f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358</v>
      </c>
      <c r="P125" s="15" t="s">
        <v>514</v>
      </c>
      <c r="Q125" s="15">
        <v>121</v>
      </c>
      <c r="R125" s="42" t="s">
        <v>344</v>
      </c>
      <c r="S125" s="27" t="s">
        <v>230</v>
      </c>
      <c r="T125" s="21">
        <v>1965</v>
      </c>
      <c r="U125" s="28" t="s">
        <v>151</v>
      </c>
      <c r="V125" s="21">
        <v>1984</v>
      </c>
      <c r="W125" s="25"/>
      <c r="X125" s="21"/>
      <c r="Y125" s="25"/>
      <c r="Z125" s="21">
        <f>$AD$3-V125</f>
        <v>33</v>
      </c>
      <c r="AA125" s="25" t="s">
        <v>339</v>
      </c>
      <c r="AB125" s="21" t="s">
        <v>121</v>
      </c>
      <c r="AC125" s="21"/>
      <c r="AE125" s="90" t="s">
        <v>425</v>
      </c>
      <c r="AF125" s="82"/>
      <c r="CP125" s="19" t="str">
        <f t="shared" si="58"/>
        <v>Eichenberger Sylvia</v>
      </c>
      <c r="CR125" s="19">
        <f t="shared" si="59"/>
        <v>33</v>
      </c>
      <c r="CS125" s="19" t="str">
        <f t="shared" si="60"/>
        <v>D</v>
      </c>
      <c r="CT125" s="154">
        <v>5626</v>
      </c>
      <c r="CU125" s="125">
        <v>134</v>
      </c>
      <c r="CV125" s="33">
        <f t="shared" si="76"/>
        <v>7</v>
      </c>
      <c r="CW125" s="83" t="str">
        <f t="shared" si="77"/>
        <v>Kaufmännischer Mitarbeiter 4 / Gruppenchef 2</v>
      </c>
      <c r="CX125" s="125">
        <v>134</v>
      </c>
      <c r="CY125" s="33">
        <f t="shared" si="70"/>
        <v>7</v>
      </c>
      <c r="CZ125" s="83" t="str">
        <f t="shared" si="71"/>
        <v>Kaufmännischer Mitarbeiter 4 / Gruppenchef 2</v>
      </c>
      <c r="DA125" s="125">
        <v>134</v>
      </c>
      <c r="DB125" s="33">
        <f t="shared" ref="DB125:DB134" si="80">VLOOKUP($DA125,Funktionsbezeichnungen,3,0)</f>
        <v>7</v>
      </c>
      <c r="DC125" s="83" t="str">
        <f t="shared" ref="DC125:DC134" si="81">VLOOKUP($DA125,Funktionsbezeichnungen,2,0)</f>
        <v>Kaufmännischer Mitarbeiter 4 / Gruppenchef 2</v>
      </c>
      <c r="DD125" s="125">
        <v>134</v>
      </c>
      <c r="DE125" s="33">
        <f t="shared" ref="DE125:DE134" si="82">VLOOKUP($DD125,Funktionsbezeichnungen,3,0)</f>
        <v>7</v>
      </c>
      <c r="DF125" s="83" t="str">
        <f t="shared" ref="DF125:DF134" si="83">VLOOKUP($DD125,Funktionsbezeichnungen,2,0)</f>
        <v>Kaufmännischer Mitarbeiter 4 / Gruppenchef 2</v>
      </c>
      <c r="DG125" s="20"/>
      <c r="DH125" s="125">
        <v>134</v>
      </c>
      <c r="DI125" s="33">
        <f t="shared" ref="DI125:DI134" si="84">VLOOKUP($DH125,Funktionsbezeichnungen,3,0)</f>
        <v>7</v>
      </c>
      <c r="DJ125" s="83" t="str">
        <f t="shared" ref="DJ125:DJ134" si="85">VLOOKUP($DH125,Funktionsbezeichnungen,2,0)</f>
        <v>Kaufmännischer Mitarbeiter 4 / Gruppenchef 2</v>
      </c>
      <c r="DO125" s="19">
        <f t="shared" si="61"/>
        <v>5626</v>
      </c>
      <c r="DP125" s="153">
        <v>6</v>
      </c>
      <c r="DQ125" s="19">
        <v>0</v>
      </c>
      <c r="DR125" s="19" t="s">
        <v>955</v>
      </c>
    </row>
    <row r="126" spans="1:122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360</v>
      </c>
      <c r="P126" s="15" t="s">
        <v>505</v>
      </c>
      <c r="Q126" s="15">
        <v>122</v>
      </c>
      <c r="R126" s="42"/>
      <c r="S126" s="27" t="s">
        <v>396</v>
      </c>
      <c r="T126" s="21">
        <v>1965</v>
      </c>
      <c r="U126" s="28" t="s">
        <v>397</v>
      </c>
      <c r="V126" s="21">
        <v>1985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58"/>
        <v>Ehret-Kreutz Elke</v>
      </c>
      <c r="CR126" s="19">
        <f t="shared" si="59"/>
        <v>32</v>
      </c>
      <c r="CS126" s="19" t="str">
        <f t="shared" si="60"/>
        <v>D</v>
      </c>
      <c r="CT126" s="154">
        <v>5633</v>
      </c>
      <c r="CU126" s="125">
        <v>134</v>
      </c>
      <c r="CV126" s="33">
        <f t="shared" si="76"/>
        <v>7</v>
      </c>
      <c r="CW126" s="83" t="str">
        <f t="shared" si="77"/>
        <v>Kaufmännischer Mitarbeiter 4 / Gruppenchef 2</v>
      </c>
      <c r="CX126" s="125">
        <v>134</v>
      </c>
      <c r="CY126" s="33">
        <f>VLOOKUP($CX126,Funktionsbezeichnungen,3,0)</f>
        <v>7</v>
      </c>
      <c r="CZ126" s="83" t="str">
        <f>VLOOKUP($CX126,Funktionsbezeichnungen,2,0)</f>
        <v>Kaufmännischer Mitarbeiter 4 / Gruppenchef 2</v>
      </c>
      <c r="DA126" s="125">
        <v>134</v>
      </c>
      <c r="DB126" s="33">
        <f>VLOOKUP($DA126,Funktionsbezeichnungen,3,0)</f>
        <v>7</v>
      </c>
      <c r="DC126" s="83" t="str">
        <f>VLOOKUP($DA126,Funktionsbezeichnungen,2,0)</f>
        <v>Kaufmännischer Mitarbeiter 4 / Gruppenchef 2</v>
      </c>
      <c r="DD126" s="125">
        <v>134</v>
      </c>
      <c r="DE126" s="33">
        <f>VLOOKUP($DD126,Funktionsbezeichnungen,3,0)</f>
        <v>7</v>
      </c>
      <c r="DF126" s="83" t="str">
        <f>VLOOKUP($DD126,Funktionsbezeichnungen,2,0)</f>
        <v>Kaufmännischer Mitarbeiter 4 / Gruppenchef 2</v>
      </c>
      <c r="DG126" s="20"/>
      <c r="DH126" s="125">
        <v>134</v>
      </c>
      <c r="DI126" s="33">
        <f>VLOOKUP($DH126,Funktionsbezeichnungen,3,0)</f>
        <v>7</v>
      </c>
      <c r="DJ126" s="83" t="str">
        <f>VLOOKUP($DH126,Funktionsbezeichnungen,2,0)</f>
        <v>Kaufmännischer Mitarbeiter 4 / Gruppenchef 2</v>
      </c>
      <c r="DO126" s="19">
        <f t="shared" si="61"/>
        <v>5633</v>
      </c>
      <c r="DP126" s="153">
        <v>6</v>
      </c>
      <c r="DQ126" s="19">
        <v>0</v>
      </c>
      <c r="DR126" s="19" t="s">
        <v>955</v>
      </c>
    </row>
    <row r="127" spans="1:122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513</v>
      </c>
      <c r="Q127" s="15">
        <v>123</v>
      </c>
      <c r="R127" s="42"/>
      <c r="S127" s="27" t="s">
        <v>272</v>
      </c>
      <c r="T127" s="21">
        <v>1967</v>
      </c>
      <c r="U127" s="28" t="s">
        <v>274</v>
      </c>
      <c r="V127" s="21">
        <v>1986</v>
      </c>
      <c r="W127" s="25" t="s">
        <v>1220</v>
      </c>
      <c r="X127" s="21">
        <v>2016</v>
      </c>
      <c r="Y127" s="25"/>
      <c r="Z127" s="21">
        <f>$AD$3-V127</f>
        <v>31</v>
      </c>
      <c r="AA127" s="25" t="s">
        <v>693</v>
      </c>
      <c r="AB127" s="21" t="s">
        <v>121</v>
      </c>
      <c r="AC127" s="21"/>
      <c r="AE127" s="90" t="s">
        <v>454</v>
      </c>
      <c r="AF127" s="82"/>
      <c r="CP127" s="19" t="str">
        <f t="shared" si="58"/>
        <v>Gerber Beatrice</v>
      </c>
      <c r="CR127" s="19">
        <f t="shared" si="59"/>
        <v>31</v>
      </c>
      <c r="CS127" s="19" t="str">
        <f t="shared" si="60"/>
        <v>D</v>
      </c>
      <c r="CT127" s="154">
        <v>4289</v>
      </c>
      <c r="CU127" s="125">
        <v>141</v>
      </c>
      <c r="CV127" s="33">
        <f t="shared" si="76"/>
        <v>8</v>
      </c>
      <c r="CW127" s="83" t="str">
        <f t="shared" si="77"/>
        <v>Kaufmännischer Fachspezialist 1</v>
      </c>
      <c r="CX127" s="125">
        <v>141</v>
      </c>
      <c r="CY127" s="33">
        <f t="shared" si="70"/>
        <v>8</v>
      </c>
      <c r="CZ127" s="83" t="str">
        <f t="shared" si="71"/>
        <v>Kaufmännischer Fachspezialist 1</v>
      </c>
      <c r="DA127" s="125">
        <v>141</v>
      </c>
      <c r="DB127" s="33">
        <f t="shared" si="80"/>
        <v>8</v>
      </c>
      <c r="DC127" s="83" t="str">
        <f t="shared" si="81"/>
        <v>Kaufmännischer Fachspezialist 1</v>
      </c>
      <c r="DD127" s="125">
        <v>141</v>
      </c>
      <c r="DE127" s="33">
        <f t="shared" si="82"/>
        <v>8</v>
      </c>
      <c r="DF127" s="83" t="str">
        <f t="shared" si="83"/>
        <v>Kaufmännischer Fachspezialist 1</v>
      </c>
      <c r="DG127" s="20"/>
      <c r="DH127" s="125">
        <v>141</v>
      </c>
      <c r="DI127" s="33">
        <f t="shared" si="84"/>
        <v>8</v>
      </c>
      <c r="DJ127" s="83" t="str">
        <f t="shared" si="85"/>
        <v>Kaufmännischer Fachspezialist 1</v>
      </c>
      <c r="DO127" s="19">
        <f t="shared" si="61"/>
        <v>4289</v>
      </c>
      <c r="DP127" s="153">
        <v>6</v>
      </c>
      <c r="DQ127" s="19">
        <v>0</v>
      </c>
      <c r="DR127" s="19" t="s">
        <v>956</v>
      </c>
    </row>
    <row r="128" spans="1:122" s="19" customFormat="1" x14ac:dyDescent="0.2">
      <c r="A128" s="53">
        <v>0</v>
      </c>
      <c r="B128" s="53">
        <v>1</v>
      </c>
      <c r="C128" s="53">
        <f t="shared" ref="C128:C141" si="86"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42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57"/>
        <v>32</v>
      </c>
      <c r="AA128" s="25" t="s">
        <v>414</v>
      </c>
      <c r="AB128" s="21" t="s">
        <v>142</v>
      </c>
      <c r="AC128" s="21"/>
      <c r="AE128" s="90" t="s">
        <v>428</v>
      </c>
      <c r="AF128" s="82"/>
      <c r="CP128" s="19" t="str">
        <f t="shared" si="58"/>
        <v>Boschung Brigitte</v>
      </c>
      <c r="CR128" s="19">
        <f t="shared" si="59"/>
        <v>32</v>
      </c>
      <c r="CS128" s="19" t="str">
        <f t="shared" si="60"/>
        <v>E</v>
      </c>
      <c r="CT128" s="154">
        <v>7703</v>
      </c>
      <c r="CU128" s="125">
        <v>112</v>
      </c>
      <c r="CV128" s="33">
        <f t="shared" si="76"/>
        <v>5</v>
      </c>
      <c r="CW128" s="83" t="str">
        <f t="shared" si="77"/>
        <v>Réceptionist / Telefonist / Service-Disponent 2</v>
      </c>
      <c r="CX128" s="125">
        <v>112</v>
      </c>
      <c r="CY128" s="33">
        <f t="shared" ref="CY128:CY134" si="87">VLOOKUP($CX128,Funktionsbezeichnungen,3,0)</f>
        <v>5</v>
      </c>
      <c r="CZ128" s="83" t="str">
        <f t="shared" ref="CZ128:CZ134" si="88">VLOOKUP($CX128,Funktionsbezeichnungen,2,0)</f>
        <v>Réceptionist / Telefonist / Service-Disponent 2</v>
      </c>
      <c r="DA128" s="125">
        <v>112</v>
      </c>
      <c r="DB128" s="33">
        <f t="shared" si="80"/>
        <v>5</v>
      </c>
      <c r="DC128" s="83" t="str">
        <f t="shared" si="81"/>
        <v>Réceptionist / Telefonist / Service-Disponent 2</v>
      </c>
      <c r="DD128" s="125">
        <v>112</v>
      </c>
      <c r="DE128" s="33">
        <f t="shared" si="82"/>
        <v>5</v>
      </c>
      <c r="DF128" s="83" t="str">
        <f t="shared" si="83"/>
        <v>Réceptionist / Telefonist / Service-Disponent 2</v>
      </c>
      <c r="DG128" s="20"/>
      <c r="DH128" s="125">
        <v>112</v>
      </c>
      <c r="DI128" s="33">
        <f t="shared" si="84"/>
        <v>5</v>
      </c>
      <c r="DJ128" s="83" t="str">
        <f t="shared" si="85"/>
        <v>Réceptionist / Telefonist / Service-Disponent 2</v>
      </c>
      <c r="DO128" s="19">
        <f t="shared" si="61"/>
        <v>7703</v>
      </c>
      <c r="DP128" s="153">
        <v>6</v>
      </c>
      <c r="DQ128" s="19">
        <v>0</v>
      </c>
      <c r="DR128" s="19" t="s">
        <v>953</v>
      </c>
    </row>
    <row r="129" spans="1:141" s="19" customFormat="1" x14ac:dyDescent="0.2">
      <c r="A129" s="53">
        <v>0</v>
      </c>
      <c r="B129" s="53">
        <v>1</v>
      </c>
      <c r="C129" s="53">
        <f t="shared" si="86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884</v>
      </c>
      <c r="Q129" s="15">
        <v>125</v>
      </c>
      <c r="R129" s="42"/>
      <c r="S129" s="27" t="s">
        <v>883</v>
      </c>
      <c r="T129" s="21">
        <v>1970</v>
      </c>
      <c r="U129" s="28" t="s">
        <v>264</v>
      </c>
      <c r="V129" s="21">
        <v>1987</v>
      </c>
      <c r="W129" s="25"/>
      <c r="X129" s="21"/>
      <c r="Y129" s="25"/>
      <c r="Z129" s="21">
        <f t="shared" si="57"/>
        <v>30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58"/>
        <v>Wirtz Christine</v>
      </c>
      <c r="CR129" s="19">
        <f t="shared" si="59"/>
        <v>30</v>
      </c>
      <c r="CS129" s="19" t="str">
        <f t="shared" si="60"/>
        <v>E</v>
      </c>
      <c r="CT129" s="154">
        <v>5627</v>
      </c>
      <c r="CU129" s="125">
        <v>112</v>
      </c>
      <c r="CV129" s="33">
        <f t="shared" si="76"/>
        <v>5</v>
      </c>
      <c r="CW129" s="83" t="str">
        <f t="shared" si="77"/>
        <v>Réceptionist / Telefonist / Service-Disponent 2</v>
      </c>
      <c r="CX129" s="125">
        <v>112</v>
      </c>
      <c r="CY129" s="33">
        <f t="shared" si="87"/>
        <v>5</v>
      </c>
      <c r="CZ129" s="83" t="str">
        <f t="shared" si="88"/>
        <v>Réceptionist / Telefonist / Service-Disponent 2</v>
      </c>
      <c r="DA129" s="125">
        <v>112</v>
      </c>
      <c r="DB129" s="33">
        <f t="shared" si="80"/>
        <v>5</v>
      </c>
      <c r="DC129" s="83" t="str">
        <f t="shared" si="81"/>
        <v>Réceptionist / Telefonist / Service-Disponent 2</v>
      </c>
      <c r="DD129" s="125">
        <v>112</v>
      </c>
      <c r="DE129" s="33">
        <f t="shared" si="82"/>
        <v>5</v>
      </c>
      <c r="DF129" s="83" t="str">
        <f t="shared" si="83"/>
        <v>Réceptionist / Telefonist / Service-Disponent 2</v>
      </c>
      <c r="DG129" s="20"/>
      <c r="DH129" s="125">
        <v>112</v>
      </c>
      <c r="DI129" s="33">
        <f t="shared" si="84"/>
        <v>5</v>
      </c>
      <c r="DJ129" s="83" t="str">
        <f t="shared" si="85"/>
        <v>Réceptionist / Telefonist / Service-Disponent 2</v>
      </c>
      <c r="DO129" s="19">
        <f t="shared" si="61"/>
        <v>5627</v>
      </c>
      <c r="DP129" s="153">
        <v>6</v>
      </c>
      <c r="DQ129" s="19">
        <v>0</v>
      </c>
      <c r="DR129" s="19" t="s">
        <v>953</v>
      </c>
    </row>
    <row r="130" spans="1:141" s="19" customFormat="1" x14ac:dyDescent="0.2">
      <c r="A130" s="53">
        <v>0</v>
      </c>
      <c r="B130" s="53">
        <v>1</v>
      </c>
      <c r="C130" s="53">
        <f t="shared" si="86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358</v>
      </c>
      <c r="P130" s="15" t="s">
        <v>515</v>
      </c>
      <c r="Q130" s="15">
        <v>126</v>
      </c>
      <c r="R130" s="42"/>
      <c r="S130" s="27" t="s">
        <v>163</v>
      </c>
      <c r="T130" s="21">
        <v>1956</v>
      </c>
      <c r="U130" s="28"/>
      <c r="V130" s="21">
        <v>1989</v>
      </c>
      <c r="W130" s="25"/>
      <c r="X130" s="21"/>
      <c r="Y130" s="25"/>
      <c r="Z130" s="21">
        <f t="shared" si="57"/>
        <v>28</v>
      </c>
      <c r="AA130" s="25" t="s">
        <v>339</v>
      </c>
      <c r="AB130" s="21" t="s">
        <v>142</v>
      </c>
      <c r="AC130" s="21"/>
      <c r="AE130" s="90" t="s">
        <v>425</v>
      </c>
      <c r="AF130" s="82"/>
      <c r="CP130" s="19" t="str">
        <f t="shared" si="58"/>
        <v>Körkel Agnes</v>
      </c>
      <c r="CR130" s="19">
        <f>+Z130</f>
        <v>28</v>
      </c>
      <c r="CS130" s="19" t="str">
        <f>+AB130</f>
        <v>E</v>
      </c>
      <c r="CT130" s="154">
        <v>5605</v>
      </c>
      <c r="CU130" s="125">
        <v>132</v>
      </c>
      <c r="CV130" s="33">
        <f t="shared" si="76"/>
        <v>5</v>
      </c>
      <c r="CW130" s="83" t="str">
        <f t="shared" si="77"/>
        <v>Kaufmännischer Mitarbeiter 2</v>
      </c>
      <c r="CX130" s="125">
        <v>132</v>
      </c>
      <c r="CY130" s="33">
        <f t="shared" si="87"/>
        <v>5</v>
      </c>
      <c r="CZ130" s="83" t="str">
        <f t="shared" si="88"/>
        <v>Kaufmännischer Mitarbeiter 2</v>
      </c>
      <c r="DA130" s="125">
        <v>132</v>
      </c>
      <c r="DB130" s="33">
        <f t="shared" si="80"/>
        <v>5</v>
      </c>
      <c r="DC130" s="83" t="str">
        <f t="shared" si="81"/>
        <v>Kaufmännischer Mitarbeiter 2</v>
      </c>
      <c r="DD130" s="125">
        <v>132</v>
      </c>
      <c r="DE130" s="33">
        <f t="shared" si="82"/>
        <v>5</v>
      </c>
      <c r="DF130" s="83" t="str">
        <f t="shared" si="83"/>
        <v>Kaufmännischer Mitarbeiter 2</v>
      </c>
      <c r="DG130" s="20"/>
      <c r="DH130" s="125">
        <v>132</v>
      </c>
      <c r="DI130" s="33">
        <f t="shared" si="84"/>
        <v>5</v>
      </c>
      <c r="DJ130" s="83" t="str">
        <f t="shared" si="85"/>
        <v>Kaufmännischer Mitarbeiter 2</v>
      </c>
      <c r="DO130" s="19">
        <f t="shared" si="61"/>
        <v>5605</v>
      </c>
      <c r="DP130" s="153">
        <v>7</v>
      </c>
      <c r="DQ130" s="19">
        <v>0</v>
      </c>
      <c r="DR130" s="19" t="s">
        <v>955</v>
      </c>
    </row>
    <row r="131" spans="1:141" s="19" customFormat="1" x14ac:dyDescent="0.2">
      <c r="A131" s="53">
        <v>0</v>
      </c>
      <c r="B131" s="53">
        <v>1</v>
      </c>
      <c r="C131" s="53">
        <f t="shared" si="86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361</v>
      </c>
      <c r="P131" s="15" t="s">
        <v>518</v>
      </c>
      <c r="Q131" s="15">
        <v>127</v>
      </c>
      <c r="R131" s="42"/>
      <c r="S131" s="27" t="s">
        <v>257</v>
      </c>
      <c r="T131" s="21">
        <v>1953</v>
      </c>
      <c r="U131" s="28" t="s">
        <v>256</v>
      </c>
      <c r="V131" s="21">
        <v>2004</v>
      </c>
      <c r="W131" s="25"/>
      <c r="X131" s="21"/>
      <c r="Y131" s="25"/>
      <c r="Z131" s="21">
        <f>$AD$3-V131</f>
        <v>13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58"/>
        <v>Kalt Susanne</v>
      </c>
      <c r="CR131" s="19">
        <f>+Z131</f>
        <v>13</v>
      </c>
      <c r="CS131" s="19" t="str">
        <f>+AB131</f>
        <v>E</v>
      </c>
      <c r="CT131" s="154">
        <v>6758</v>
      </c>
      <c r="CU131" s="125">
        <v>133</v>
      </c>
      <c r="CV131" s="33">
        <f t="shared" si="76"/>
        <v>6</v>
      </c>
      <c r="CW131" s="83" t="str">
        <f t="shared" si="77"/>
        <v>Kaufmännischer Mitarbeiter 3 / Gruppenchef 1</v>
      </c>
      <c r="CX131" s="125">
        <v>133</v>
      </c>
      <c r="CY131" s="33">
        <f t="shared" si="87"/>
        <v>6</v>
      </c>
      <c r="CZ131" s="83" t="str">
        <f t="shared" si="88"/>
        <v>Kaufmännischer Mitarbeiter 3 / Gruppenchef 1</v>
      </c>
      <c r="DA131" s="125">
        <v>133</v>
      </c>
      <c r="DB131" s="33">
        <f t="shared" si="80"/>
        <v>6</v>
      </c>
      <c r="DC131" s="83" t="str">
        <f t="shared" si="81"/>
        <v>Kaufmännischer Mitarbeiter 3 / Gruppenchef 1</v>
      </c>
      <c r="DD131" s="125">
        <v>133</v>
      </c>
      <c r="DE131" s="33">
        <f t="shared" si="82"/>
        <v>6</v>
      </c>
      <c r="DF131" s="83" t="str">
        <f t="shared" si="83"/>
        <v>Kaufmännischer Mitarbeiter 3 / Gruppenchef 1</v>
      </c>
      <c r="DG131" s="20"/>
      <c r="DH131" s="125">
        <v>133</v>
      </c>
      <c r="DI131" s="33">
        <f t="shared" si="84"/>
        <v>6</v>
      </c>
      <c r="DJ131" s="83" t="str">
        <f t="shared" si="85"/>
        <v>Kaufmännischer Mitarbeiter 3 / Gruppenchef 1</v>
      </c>
      <c r="DO131" s="19">
        <f t="shared" si="61"/>
        <v>6758</v>
      </c>
      <c r="DP131" s="153">
        <v>6</v>
      </c>
      <c r="DQ131" s="19">
        <v>0</v>
      </c>
      <c r="DR131" s="19" t="s">
        <v>955</v>
      </c>
    </row>
    <row r="132" spans="1:141" s="19" customFormat="1" x14ac:dyDescent="0.2">
      <c r="A132" s="53">
        <v>0</v>
      </c>
      <c r="B132" s="53">
        <v>1</v>
      </c>
      <c r="C132" s="53">
        <f t="shared" si="86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521</v>
      </c>
      <c r="Q132" s="15">
        <v>128</v>
      </c>
      <c r="R132" s="42" t="s">
        <v>345</v>
      </c>
      <c r="S132" s="27" t="s">
        <v>170</v>
      </c>
      <c r="T132" s="21">
        <v>1961</v>
      </c>
      <c r="U132" s="28" t="s">
        <v>169</v>
      </c>
      <c r="V132" s="21">
        <v>1980</v>
      </c>
      <c r="W132" s="25"/>
      <c r="X132" s="21"/>
      <c r="Y132" s="25"/>
      <c r="Z132" s="21">
        <f>$AD$3-V132</f>
        <v>37</v>
      </c>
      <c r="AA132" s="25" t="s">
        <v>169</v>
      </c>
      <c r="AB132" s="21" t="s">
        <v>142</v>
      </c>
      <c r="AC132" s="21"/>
      <c r="AE132" s="90" t="s">
        <v>429</v>
      </c>
      <c r="AF132" s="82"/>
      <c r="CP132" s="19" t="str">
        <f t="shared" ref="CP132:CP146" si="89">+S132</f>
        <v>Eilers Brigitte</v>
      </c>
      <c r="CR132" s="19">
        <f>+Z132</f>
        <v>37</v>
      </c>
      <c r="CS132" s="19" t="str">
        <f>+AB132</f>
        <v>E</v>
      </c>
      <c r="CT132" s="154">
        <v>6740</v>
      </c>
      <c r="CU132" s="125">
        <v>133</v>
      </c>
      <c r="CV132" s="33">
        <f t="shared" si="76"/>
        <v>6</v>
      </c>
      <c r="CW132" s="83" t="str">
        <f t="shared" si="77"/>
        <v>Kaufmännischer Mitarbeiter 3 / Gruppenchef 1</v>
      </c>
      <c r="CX132" s="125">
        <v>133</v>
      </c>
      <c r="CY132" s="33">
        <f t="shared" si="87"/>
        <v>6</v>
      </c>
      <c r="CZ132" s="83" t="str">
        <f t="shared" si="88"/>
        <v>Kaufmännischer Mitarbeiter 3 / Gruppenchef 1</v>
      </c>
      <c r="DA132" s="125">
        <v>133</v>
      </c>
      <c r="DB132" s="33">
        <f t="shared" si="80"/>
        <v>6</v>
      </c>
      <c r="DC132" s="83" t="str">
        <f t="shared" si="81"/>
        <v>Kaufmännischer Mitarbeiter 3 / Gruppenchef 1</v>
      </c>
      <c r="DD132" s="125">
        <v>133</v>
      </c>
      <c r="DE132" s="33">
        <f t="shared" si="82"/>
        <v>6</v>
      </c>
      <c r="DF132" s="83" t="str">
        <f t="shared" si="83"/>
        <v>Kaufmännischer Mitarbeiter 3 / Gruppenchef 1</v>
      </c>
      <c r="DG132" s="20"/>
      <c r="DH132" s="125">
        <v>133</v>
      </c>
      <c r="DI132" s="33">
        <f t="shared" si="84"/>
        <v>6</v>
      </c>
      <c r="DJ132" s="83" t="str">
        <f t="shared" si="85"/>
        <v>Kaufmännischer Mitarbeiter 3 / Gruppenchef 1</v>
      </c>
      <c r="DO132" s="19">
        <f t="shared" ref="DO132:DO137" si="90">+CT132</f>
        <v>6740</v>
      </c>
      <c r="DP132" s="153">
        <v>6</v>
      </c>
      <c r="DQ132" s="19">
        <v>0</v>
      </c>
      <c r="DR132" s="185" t="s">
        <v>977</v>
      </c>
    </row>
    <row r="133" spans="1:141" s="19" customFormat="1" x14ac:dyDescent="0.2">
      <c r="A133" s="53">
        <v>0</v>
      </c>
      <c r="B133" s="53">
        <v>1</v>
      </c>
      <c r="C133" s="53">
        <f t="shared" si="86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519</v>
      </c>
      <c r="Q133" s="15">
        <v>129</v>
      </c>
      <c r="R133" s="42"/>
      <c r="S133" s="27" t="s">
        <v>911</v>
      </c>
      <c r="T133" s="21">
        <v>1969</v>
      </c>
      <c r="U133" s="28" t="s">
        <v>245</v>
      </c>
      <c r="V133" s="21">
        <v>1988</v>
      </c>
      <c r="W133" s="25"/>
      <c r="X133" s="21"/>
      <c r="Y133" s="25"/>
      <c r="Z133" s="21">
        <f>$AD$3-V133</f>
        <v>29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si="89"/>
        <v>Barth Sandra</v>
      </c>
      <c r="CR133" s="19">
        <f>+Z133</f>
        <v>29</v>
      </c>
      <c r="CS133" s="19" t="str">
        <f>+AB133</f>
        <v>E</v>
      </c>
      <c r="CT133" s="154">
        <v>7701</v>
      </c>
      <c r="CU133" s="125">
        <v>132</v>
      </c>
      <c r="CV133" s="33">
        <f t="shared" si="76"/>
        <v>5</v>
      </c>
      <c r="CW133" s="83" t="str">
        <f t="shared" si="77"/>
        <v>Kaufmännischer Mitarbeiter 2</v>
      </c>
      <c r="CX133" s="125">
        <v>132</v>
      </c>
      <c r="CY133" s="33">
        <f t="shared" si="87"/>
        <v>5</v>
      </c>
      <c r="CZ133" s="83" t="str">
        <f t="shared" si="88"/>
        <v>Kaufmännischer Mitarbeiter 2</v>
      </c>
      <c r="DA133" s="125">
        <v>132</v>
      </c>
      <c r="DB133" s="33">
        <f t="shared" si="80"/>
        <v>5</v>
      </c>
      <c r="DC133" s="83" t="str">
        <f t="shared" si="81"/>
        <v>Kaufmännischer Mitarbeiter 2</v>
      </c>
      <c r="DD133" s="125">
        <v>132</v>
      </c>
      <c r="DE133" s="33">
        <f t="shared" si="82"/>
        <v>5</v>
      </c>
      <c r="DF133" s="83" t="str">
        <f t="shared" si="83"/>
        <v>Kaufmännischer Mitarbeiter 2</v>
      </c>
      <c r="DG133" s="20"/>
      <c r="DH133" s="125">
        <v>132</v>
      </c>
      <c r="DI133" s="33">
        <f t="shared" si="84"/>
        <v>5</v>
      </c>
      <c r="DJ133" s="83" t="str">
        <f t="shared" si="85"/>
        <v>Kaufmännischer Mitarbeiter 2</v>
      </c>
      <c r="DO133" s="19">
        <f t="shared" si="90"/>
        <v>7701</v>
      </c>
      <c r="DP133" s="153">
        <v>7</v>
      </c>
      <c r="DQ133" s="19">
        <v>0</v>
      </c>
      <c r="DR133" s="185" t="s">
        <v>977</v>
      </c>
    </row>
    <row r="134" spans="1:141" s="19" customFormat="1" x14ac:dyDescent="0.2">
      <c r="A134" s="53">
        <v>0</v>
      </c>
      <c r="B134" s="53"/>
      <c r="C134" s="53">
        <f t="shared" si="86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359</v>
      </c>
      <c r="P134" s="15" t="s">
        <v>522</v>
      </c>
      <c r="Q134" s="15">
        <v>130</v>
      </c>
      <c r="R134" s="161"/>
      <c r="S134" s="27" t="s">
        <v>171</v>
      </c>
      <c r="T134" s="21">
        <v>1960</v>
      </c>
      <c r="U134" s="28"/>
      <c r="V134" s="21">
        <v>1984</v>
      </c>
      <c r="W134" s="25"/>
      <c r="X134" s="21"/>
      <c r="Y134" s="25"/>
      <c r="Z134" s="21">
        <f>$AD$3-V134</f>
        <v>33</v>
      </c>
      <c r="AA134" s="25" t="s">
        <v>172</v>
      </c>
      <c r="AB134" s="21" t="s">
        <v>147</v>
      </c>
      <c r="AC134" s="21"/>
      <c r="AE134" s="90" t="s">
        <v>430</v>
      </c>
      <c r="AF134" s="82"/>
      <c r="CP134" s="19" t="str">
        <f t="shared" si="89"/>
        <v>Schurrer Gabriel</v>
      </c>
      <c r="CR134" s="19">
        <f>+Z134</f>
        <v>33</v>
      </c>
      <c r="CS134" s="19" t="str">
        <f>+AB134</f>
        <v>F</v>
      </c>
      <c r="CT134" s="154">
        <v>7654</v>
      </c>
      <c r="CU134" s="125">
        <v>614</v>
      </c>
      <c r="CV134" s="33">
        <f t="shared" si="76"/>
        <v>4</v>
      </c>
      <c r="CW134" s="83" t="str">
        <f t="shared" si="77"/>
        <v>Laborassistenz 2</v>
      </c>
      <c r="CX134" s="125">
        <v>614</v>
      </c>
      <c r="CY134" s="33">
        <f t="shared" si="87"/>
        <v>4</v>
      </c>
      <c r="CZ134" s="83" t="str">
        <f t="shared" si="88"/>
        <v>Laborassistenz 2</v>
      </c>
      <c r="DA134" s="125">
        <v>614</v>
      </c>
      <c r="DB134" s="33">
        <f t="shared" si="80"/>
        <v>4</v>
      </c>
      <c r="DC134" s="83" t="str">
        <f t="shared" si="81"/>
        <v>Laborassistenz 2</v>
      </c>
      <c r="DD134" s="125">
        <v>614</v>
      </c>
      <c r="DE134" s="33">
        <f t="shared" si="82"/>
        <v>4</v>
      </c>
      <c r="DF134" s="83" t="str">
        <f t="shared" si="83"/>
        <v>Laborassistenz 2</v>
      </c>
      <c r="DG134" s="20"/>
      <c r="DH134" s="125">
        <v>614</v>
      </c>
      <c r="DI134" s="33">
        <f t="shared" si="84"/>
        <v>4</v>
      </c>
      <c r="DJ134" s="83" t="str">
        <f t="shared" si="85"/>
        <v>Laborassistenz 2</v>
      </c>
      <c r="DO134" s="19">
        <f t="shared" si="90"/>
        <v>7654</v>
      </c>
      <c r="DP134" s="153">
        <v>7</v>
      </c>
      <c r="DQ134" s="19">
        <v>0</v>
      </c>
      <c r="DR134" s="19" t="s">
        <v>963</v>
      </c>
    </row>
    <row r="135" spans="1:141" s="19" customFormat="1" x14ac:dyDescent="0.2">
      <c r="A135" s="53">
        <v>0</v>
      </c>
      <c r="B135" s="53"/>
      <c r="C135" s="53">
        <f t="shared" si="86"/>
        <v>0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/>
      <c r="N135" s="59">
        <v>1</v>
      </c>
      <c r="O135" s="19" t="s">
        <v>358</v>
      </c>
      <c r="P135" s="15" t="s">
        <v>1233</v>
      </c>
      <c r="Q135" s="15">
        <v>131</v>
      </c>
      <c r="R135" s="161" t="s">
        <v>365</v>
      </c>
      <c r="S135" s="27" t="s">
        <v>1232</v>
      </c>
      <c r="T135" s="21">
        <v>1994</v>
      </c>
      <c r="U135" s="28" t="s">
        <v>1198</v>
      </c>
      <c r="V135" s="21"/>
      <c r="W135" s="25"/>
      <c r="X135" s="21"/>
      <c r="Y135" s="25"/>
      <c r="Z135" s="21"/>
      <c r="AA135" s="25" t="s">
        <v>265</v>
      </c>
      <c r="AB135" s="21" t="s">
        <v>147</v>
      </c>
      <c r="AC135" s="21"/>
      <c r="AE135" s="90" t="s">
        <v>1096</v>
      </c>
      <c r="AF135" s="82"/>
      <c r="CP135" s="19" t="str">
        <f t="shared" si="89"/>
        <v>Guldimann Simon</v>
      </c>
      <c r="CT135" s="154">
        <v>9765</v>
      </c>
      <c r="CU135" s="125"/>
      <c r="CV135" s="33"/>
      <c r="CW135" s="83"/>
      <c r="CX135" s="125"/>
      <c r="CY135" s="33"/>
      <c r="CZ135" s="83"/>
      <c r="DA135" s="125"/>
      <c r="DB135" s="33"/>
      <c r="DC135" s="83"/>
      <c r="DD135" s="125"/>
      <c r="DE135" s="33"/>
      <c r="DF135" s="83"/>
      <c r="DG135" s="20"/>
      <c r="DH135" s="33"/>
      <c r="DI135" s="33"/>
      <c r="DJ135" s="83"/>
      <c r="DO135" s="19">
        <f t="shared" si="90"/>
        <v>9765</v>
      </c>
      <c r="DP135" s="153">
        <v>8</v>
      </c>
      <c r="DQ135" s="19">
        <v>0</v>
      </c>
      <c r="DR135" s="185" t="s">
        <v>976</v>
      </c>
    </row>
    <row r="136" spans="1:141" s="19" customFormat="1" x14ac:dyDescent="0.2">
      <c r="A136" s="53">
        <v>0</v>
      </c>
      <c r="B136" s="53"/>
      <c r="C136" s="53">
        <f t="shared" si="86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360</v>
      </c>
      <c r="P136" s="15" t="s">
        <v>1012</v>
      </c>
      <c r="Q136" s="15">
        <v>132</v>
      </c>
      <c r="R136" s="161"/>
      <c r="S136" s="27" t="s">
        <v>1085</v>
      </c>
      <c r="T136" s="21">
        <v>1997</v>
      </c>
      <c r="U136" s="28" t="s">
        <v>628</v>
      </c>
      <c r="V136" s="21"/>
      <c r="W136" s="25"/>
      <c r="X136" s="21"/>
      <c r="Y136" s="25" t="s">
        <v>173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89"/>
        <v>Stucki Tizian</v>
      </c>
      <c r="CT136" s="154">
        <v>9740</v>
      </c>
      <c r="CU136" s="125"/>
      <c r="CV136" s="33"/>
      <c r="CW136" s="83"/>
      <c r="CX136" s="125"/>
      <c r="CY136" s="33"/>
      <c r="CZ136" s="83"/>
      <c r="DA136" s="125"/>
      <c r="DB136" s="33"/>
      <c r="DC136" s="83"/>
      <c r="DD136" s="125"/>
      <c r="DE136" s="33"/>
      <c r="DF136" s="83"/>
      <c r="DG136" s="20"/>
      <c r="DH136" s="33"/>
      <c r="DI136" s="33"/>
      <c r="DJ136" s="83"/>
      <c r="DO136" s="19">
        <f>+CT136</f>
        <v>9740</v>
      </c>
      <c r="DP136" s="153">
        <v>8</v>
      </c>
      <c r="DQ136" s="19">
        <v>0</v>
      </c>
      <c r="DR136" s="185" t="s">
        <v>976</v>
      </c>
    </row>
    <row r="137" spans="1:141" s="19" customFormat="1" x14ac:dyDescent="0.2">
      <c r="A137" s="53">
        <v>0</v>
      </c>
      <c r="B137" s="53"/>
      <c r="C137" s="53">
        <f t="shared" si="86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1013</v>
      </c>
      <c r="Q137" s="15">
        <v>133</v>
      </c>
      <c r="R137" s="161"/>
      <c r="S137" s="27" t="s">
        <v>1086</v>
      </c>
      <c r="T137" s="21">
        <v>1998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89"/>
        <v>Kipfer Cedric</v>
      </c>
      <c r="CT137" s="154">
        <v>9739</v>
      </c>
      <c r="CU137" s="125"/>
      <c r="CV137" s="33"/>
      <c r="CW137" s="83"/>
      <c r="CX137" s="125"/>
      <c r="CY137" s="33"/>
      <c r="CZ137" s="83"/>
      <c r="DA137" s="125"/>
      <c r="DB137" s="33"/>
      <c r="DC137" s="83"/>
      <c r="DD137" s="125"/>
      <c r="DE137" s="33"/>
      <c r="DF137" s="83"/>
      <c r="DG137" s="20"/>
      <c r="DH137" s="33"/>
      <c r="DI137" s="33"/>
      <c r="DJ137" s="83"/>
      <c r="DO137" s="19">
        <f t="shared" si="90"/>
        <v>9739</v>
      </c>
      <c r="DP137" s="153">
        <v>8</v>
      </c>
      <c r="DQ137" s="19">
        <v>0</v>
      </c>
      <c r="DR137" s="185" t="s">
        <v>976</v>
      </c>
    </row>
    <row r="138" spans="1:141" x14ac:dyDescent="0.25">
      <c r="A138" s="53">
        <v>0</v>
      </c>
      <c r="B138" s="53"/>
      <c r="C138" s="53">
        <f t="shared" si="86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1087</v>
      </c>
      <c r="Q138" s="15">
        <v>134</v>
      </c>
      <c r="R138" s="42"/>
      <c r="S138" s="27" t="s">
        <v>1088</v>
      </c>
      <c r="T138" s="21">
        <v>1997</v>
      </c>
      <c r="U138" s="28" t="s">
        <v>628</v>
      </c>
      <c r="V138" s="21"/>
      <c r="W138" s="25"/>
      <c r="X138" s="21"/>
      <c r="Y138" s="25" t="s">
        <v>176</v>
      </c>
      <c r="Z138" s="21"/>
      <c r="AA138" s="25" t="s">
        <v>174</v>
      </c>
      <c r="AB138" s="21" t="s">
        <v>175</v>
      </c>
      <c r="AC138" s="21"/>
      <c r="AD138" s="19"/>
      <c r="AE138" s="90" t="s">
        <v>381</v>
      </c>
      <c r="AF138" s="82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 t="str">
        <f t="shared" si="89"/>
        <v>Berger Noah</v>
      </c>
      <c r="CQ138" s="19"/>
      <c r="CT138" s="154">
        <v>9740</v>
      </c>
      <c r="CU138" s="125"/>
      <c r="CV138" s="33"/>
      <c r="CW138" s="83"/>
      <c r="CX138" s="125"/>
      <c r="CY138" s="33"/>
      <c r="CZ138" s="83"/>
      <c r="DA138" s="125"/>
      <c r="DB138" s="33"/>
      <c r="DC138" s="83"/>
      <c r="DD138" s="125"/>
      <c r="DE138" s="33"/>
      <c r="DF138" s="83"/>
      <c r="DG138" s="20"/>
      <c r="DH138" s="33"/>
      <c r="DI138" s="33"/>
      <c r="DJ138" s="83"/>
    </row>
    <row r="139" spans="1:141" s="19" customFormat="1" x14ac:dyDescent="0.2">
      <c r="A139" s="53">
        <v>0</v>
      </c>
      <c r="B139" s="53"/>
      <c r="C139" s="53">
        <f t="shared" si="86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358</v>
      </c>
      <c r="P139" s="15" t="s">
        <v>1091</v>
      </c>
      <c r="Q139" s="15">
        <v>135</v>
      </c>
      <c r="R139" s="42"/>
      <c r="S139" s="27" t="s">
        <v>1089</v>
      </c>
      <c r="T139" s="21">
        <v>1998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E139" s="90" t="s">
        <v>381</v>
      </c>
      <c r="AF139" s="82"/>
      <c r="CP139" s="19" t="str">
        <f t="shared" si="89"/>
        <v>Pertoldi Noeh</v>
      </c>
      <c r="CT139" s="154">
        <v>9742</v>
      </c>
      <c r="CU139" s="125"/>
      <c r="CV139" s="33"/>
      <c r="CW139" s="83"/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33"/>
      <c r="DI139" s="33"/>
      <c r="DJ139" s="83"/>
      <c r="DO139" s="19">
        <f t="shared" ref="DO139:DO146" si="91">+CT139</f>
        <v>9742</v>
      </c>
      <c r="DP139" s="153">
        <v>8</v>
      </c>
      <c r="DQ139" s="19">
        <v>0</v>
      </c>
      <c r="DR139" s="185" t="s">
        <v>976</v>
      </c>
    </row>
    <row r="140" spans="1:141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1092</v>
      </c>
      <c r="Q140" s="15">
        <v>136</v>
      </c>
      <c r="R140" s="42"/>
      <c r="S140" s="27" t="s">
        <v>1090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89"/>
        <v>Thahiri Florian</v>
      </c>
      <c r="CT140" s="154">
        <v>9740</v>
      </c>
      <c r="CU140" s="125"/>
      <c r="CV140" s="33"/>
      <c r="CW140" s="83"/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33"/>
      <c r="DI140" s="33"/>
      <c r="DJ140" s="83"/>
      <c r="DO140" s="19">
        <f>+CT140</f>
        <v>9740</v>
      </c>
      <c r="DP140" s="153">
        <v>8</v>
      </c>
      <c r="DQ140" s="19">
        <v>0</v>
      </c>
      <c r="DR140" s="185" t="s">
        <v>976</v>
      </c>
    </row>
    <row r="141" spans="1:141" s="19" customFormat="1" x14ac:dyDescent="0.2">
      <c r="A141" s="53">
        <v>0</v>
      </c>
      <c r="B141" s="53"/>
      <c r="C141" s="53">
        <f t="shared" si="86"/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1162</v>
      </c>
      <c r="Q141" s="15">
        <v>137</v>
      </c>
      <c r="R141" s="42"/>
      <c r="S141" s="27" t="s">
        <v>1160</v>
      </c>
      <c r="T141" s="21">
        <v>1999</v>
      </c>
      <c r="U141" s="28" t="s">
        <v>628</v>
      </c>
      <c r="V141" s="21"/>
      <c r="W141" s="25"/>
      <c r="X141" s="21"/>
      <c r="Y141" s="25" t="s">
        <v>180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 t="shared" si="89"/>
        <v>Hirsbrunner Nico</v>
      </c>
      <c r="CT141" s="154">
        <v>9740</v>
      </c>
      <c r="CU141" s="125"/>
      <c r="CV141" s="33"/>
      <c r="CW141" s="83"/>
      <c r="CX141" s="125"/>
      <c r="CY141" s="33"/>
      <c r="CZ141" s="83"/>
      <c r="DA141" s="125"/>
      <c r="DB141" s="33"/>
      <c r="DC141" s="83"/>
      <c r="DD141" s="125"/>
      <c r="DE141" s="33"/>
      <c r="DF141" s="83"/>
      <c r="DG141" s="20"/>
      <c r="DH141" s="33"/>
      <c r="DI141" s="33"/>
      <c r="DJ141" s="83"/>
      <c r="DO141" s="19">
        <f t="shared" si="91"/>
        <v>9740</v>
      </c>
      <c r="DP141" s="153">
        <v>8</v>
      </c>
      <c r="DQ141" s="19">
        <v>0</v>
      </c>
      <c r="DR141" s="185" t="s">
        <v>976</v>
      </c>
    </row>
    <row r="142" spans="1:141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359</v>
      </c>
      <c r="P142" s="15" t="s">
        <v>1161</v>
      </c>
      <c r="Q142" s="15">
        <v>138</v>
      </c>
      <c r="R142" s="42"/>
      <c r="S142" s="27" t="s">
        <v>1159</v>
      </c>
      <c r="T142" s="21">
        <v>1998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89"/>
        <v>Christ Florian</v>
      </c>
      <c r="CT142" s="154">
        <v>9739</v>
      </c>
      <c r="CU142" s="125"/>
      <c r="CV142" s="33"/>
      <c r="CW142" s="83"/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33"/>
      <c r="DI142" s="33"/>
      <c r="DJ142" s="83"/>
      <c r="DO142" s="19">
        <f t="shared" si="91"/>
        <v>9739</v>
      </c>
      <c r="DP142" s="153">
        <v>8</v>
      </c>
      <c r="DQ142" s="19">
        <v>0</v>
      </c>
      <c r="DR142" s="185" t="s">
        <v>976</v>
      </c>
      <c r="EK142"/>
    </row>
    <row r="143" spans="1:141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358</v>
      </c>
      <c r="P143" s="15" t="s">
        <v>1163</v>
      </c>
      <c r="Q143" s="15">
        <v>139</v>
      </c>
      <c r="R143" s="42"/>
      <c r="S143" s="27" t="s">
        <v>1164</v>
      </c>
      <c r="T143" s="21">
        <v>1997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89"/>
        <v>Sivasundaram Aschveni</v>
      </c>
      <c r="CT143" s="154">
        <v>9751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  <c r="DO143" s="19">
        <f>+CT143</f>
        <v>9751</v>
      </c>
      <c r="DP143" s="153">
        <v>8</v>
      </c>
      <c r="DQ143" s="19">
        <v>0</v>
      </c>
      <c r="DR143" s="185" t="s">
        <v>976</v>
      </c>
      <c r="EK143"/>
    </row>
    <row r="144" spans="1:141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361</v>
      </c>
      <c r="P144" s="15" t="s">
        <v>1208</v>
      </c>
      <c r="Q144" s="15">
        <v>140</v>
      </c>
      <c r="R144" s="42"/>
      <c r="S144" s="27" t="s">
        <v>1205</v>
      </c>
      <c r="T144" s="21">
        <v>1996</v>
      </c>
      <c r="U144" s="28" t="s">
        <v>628</v>
      </c>
      <c r="V144" s="21"/>
      <c r="W144" s="25"/>
      <c r="X144" s="21"/>
      <c r="Y144" s="25" t="s">
        <v>182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>+S144</f>
        <v>Leuch Georges</v>
      </c>
      <c r="CT144" s="154">
        <v>9750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>+CT144</f>
        <v>9750</v>
      </c>
      <c r="DP144" s="153">
        <v>8</v>
      </c>
      <c r="DQ144" s="19">
        <v>0</v>
      </c>
      <c r="DR144" s="185" t="s">
        <v>976</v>
      </c>
      <c r="EK144"/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1209</v>
      </c>
      <c r="Q145" s="15">
        <v>141</v>
      </c>
      <c r="R145" s="42"/>
      <c r="S145" s="27" t="s">
        <v>1206</v>
      </c>
      <c r="T145" s="21">
        <v>2000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 t="shared" si="89"/>
        <v>Boser Florian</v>
      </c>
      <c r="CT145" s="154">
        <v>9750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 t="shared" si="91"/>
        <v>9750</v>
      </c>
      <c r="DP145" s="153">
        <v>8</v>
      </c>
      <c r="DQ145" s="19">
        <v>0</v>
      </c>
      <c r="DR145" s="185" t="s">
        <v>976</v>
      </c>
      <c r="EK145"/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1210</v>
      </c>
      <c r="Q146" s="15">
        <v>142</v>
      </c>
      <c r="R146" s="42"/>
      <c r="S146" s="27" t="s">
        <v>1207</v>
      </c>
      <c r="T146" s="21">
        <v>1999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9"/>
        <v>Kaupp Nicolas</v>
      </c>
      <c r="CT146" s="154">
        <v>9752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91"/>
        <v>9752</v>
      </c>
      <c r="DP146" s="153">
        <v>8</v>
      </c>
      <c r="DQ146" s="19">
        <v>0</v>
      </c>
      <c r="DR146" s="185" t="s">
        <v>976</v>
      </c>
      <c r="EK146"/>
    </row>
    <row r="147" spans="1:141" s="19" customFormat="1" x14ac:dyDescent="0.25">
      <c r="A147" s="66"/>
      <c r="B147" s="66"/>
      <c r="C147" s="66"/>
      <c r="D147" s="66"/>
      <c r="E147" s="66"/>
      <c r="F147" s="60"/>
      <c r="G147" s="60"/>
      <c r="H147" s="60"/>
      <c r="I147" s="60"/>
      <c r="J147" s="60"/>
      <c r="K147" s="60"/>
      <c r="L147" s="60"/>
      <c r="M147" s="60"/>
      <c r="N147" s="60"/>
      <c r="O147" s="67"/>
      <c r="P147" s="68"/>
      <c r="Q147" s="68"/>
      <c r="R147" s="44"/>
      <c r="S147" s="30" t="s">
        <v>183</v>
      </c>
      <c r="T147" s="31">
        <f>+Q146</f>
        <v>142</v>
      </c>
      <c r="U147" s="65" t="s">
        <v>700</v>
      </c>
      <c r="V147" s="32"/>
      <c r="W147" s="34"/>
      <c r="X147" s="32"/>
      <c r="Y147" s="40"/>
      <c r="Z147" s="33"/>
      <c r="AA147" s="34"/>
      <c r="AB147" s="33"/>
      <c r="AC147" s="35"/>
      <c r="AE147" s="84"/>
      <c r="AF147" s="83"/>
      <c r="CT147" s="126"/>
      <c r="CU147" s="141"/>
      <c r="CV147" s="141"/>
      <c r="CW147" s="126"/>
      <c r="CX147" s="141"/>
      <c r="CY147" s="141"/>
      <c r="CZ147" s="126"/>
      <c r="DA147" s="141"/>
      <c r="DB147" s="141"/>
      <c r="DC147" s="126"/>
      <c r="DD147" s="141"/>
      <c r="DE147" s="141"/>
      <c r="DF147" s="126"/>
      <c r="DG147" s="126"/>
      <c r="DH147" s="138"/>
      <c r="DI147" s="138"/>
      <c r="EK147"/>
    </row>
    <row r="148" spans="1:141" customFormat="1" x14ac:dyDescent="0.25">
      <c r="A148" s="48">
        <f t="shared" ref="A148:N148" si="92">SUM(A5:A146)</f>
        <v>8</v>
      </c>
      <c r="B148" s="48">
        <f t="shared" si="92"/>
        <v>36</v>
      </c>
      <c r="C148" s="48">
        <f t="shared" si="92"/>
        <v>101</v>
      </c>
      <c r="D148" s="48">
        <f t="shared" si="92"/>
        <v>26</v>
      </c>
      <c r="E148" s="48">
        <f t="shared" si="92"/>
        <v>44</v>
      </c>
      <c r="F148" s="48">
        <f t="shared" si="92"/>
        <v>1</v>
      </c>
      <c r="G148" s="48">
        <f t="shared" si="92"/>
        <v>2</v>
      </c>
      <c r="H148" s="48">
        <f t="shared" si="92"/>
        <v>32</v>
      </c>
      <c r="I148" s="48">
        <f t="shared" si="92"/>
        <v>32</v>
      </c>
      <c r="J148" s="48">
        <f t="shared" si="92"/>
        <v>11</v>
      </c>
      <c r="K148" s="48">
        <f t="shared" si="92"/>
        <v>11</v>
      </c>
      <c r="L148" s="48">
        <f t="shared" si="92"/>
        <v>20</v>
      </c>
      <c r="M148" s="48">
        <f t="shared" si="92"/>
        <v>7</v>
      </c>
      <c r="N148" s="48">
        <f t="shared" si="92"/>
        <v>1</v>
      </c>
      <c r="O148" s="64">
        <f>SUM(D148+E148+F148+I148+K148+L148+M148)</f>
        <v>141</v>
      </c>
      <c r="P148" s="12"/>
      <c r="Q148" s="12" t="s">
        <v>224</v>
      </c>
      <c r="R148" s="45" t="s">
        <v>342</v>
      </c>
      <c r="S148" s="11" t="s">
        <v>88</v>
      </c>
      <c r="T148" s="13"/>
      <c r="U148" s="37"/>
      <c r="V148" s="13"/>
      <c r="W148" s="123"/>
      <c r="X148" s="13"/>
      <c r="Y148" s="37"/>
      <c r="Z148" s="13"/>
      <c r="AA148" s="14" t="s">
        <v>1036</v>
      </c>
      <c r="AB148" s="13"/>
      <c r="AC148" s="13"/>
      <c r="AD148" s="11"/>
      <c r="AE148" s="87" t="s">
        <v>382</v>
      </c>
      <c r="AF148" s="88" t="s">
        <v>385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9"/>
      <c r="CO148" s="19"/>
      <c r="CP148" s="11"/>
      <c r="CQ148" s="11"/>
      <c r="CR148" s="11"/>
      <c r="CS148" s="11"/>
      <c r="CT148" s="11"/>
      <c r="CU148" s="49"/>
      <c r="CV148" s="49"/>
      <c r="CW148" s="11"/>
      <c r="CX148" s="49"/>
      <c r="CY148" s="49"/>
      <c r="CZ148" s="11"/>
      <c r="DA148" s="49"/>
      <c r="DB148" s="49"/>
      <c r="DC148" s="11"/>
      <c r="DD148" s="49"/>
      <c r="DE148" s="49"/>
      <c r="DF148" s="11"/>
      <c r="DG148" s="115"/>
      <c r="DH148" s="13"/>
      <c r="DI148" s="13"/>
      <c r="DJ148" s="11"/>
      <c r="DM148" s="11"/>
      <c r="DN148" s="11"/>
      <c r="DO148" s="11"/>
      <c r="DV148" s="19"/>
    </row>
    <row r="149" spans="1:141" customFormat="1" x14ac:dyDescent="0.25">
      <c r="A149" s="11">
        <f t="shared" ref="A149:N149" si="93">SUBTOTAL(9,A5:A146)</f>
        <v>8</v>
      </c>
      <c r="B149" s="11">
        <f t="shared" si="93"/>
        <v>36</v>
      </c>
      <c r="C149" s="11">
        <f t="shared" si="93"/>
        <v>101</v>
      </c>
      <c r="D149" s="11">
        <f t="shared" si="93"/>
        <v>26</v>
      </c>
      <c r="E149" s="11">
        <f t="shared" si="93"/>
        <v>44</v>
      </c>
      <c r="F149" s="11">
        <f t="shared" si="93"/>
        <v>1</v>
      </c>
      <c r="G149" s="11">
        <f t="shared" si="93"/>
        <v>2</v>
      </c>
      <c r="H149" s="11">
        <f t="shared" si="93"/>
        <v>32</v>
      </c>
      <c r="I149" s="11">
        <f t="shared" si="93"/>
        <v>32</v>
      </c>
      <c r="J149" s="11">
        <f t="shared" si="93"/>
        <v>11</v>
      </c>
      <c r="K149" s="11">
        <f t="shared" si="93"/>
        <v>11</v>
      </c>
      <c r="L149" s="11">
        <f t="shared" si="93"/>
        <v>20</v>
      </c>
      <c r="M149" s="11">
        <f t="shared" si="93"/>
        <v>7</v>
      </c>
      <c r="N149" s="11">
        <f t="shared" si="93"/>
        <v>1</v>
      </c>
      <c r="O149" s="64">
        <f>SUM(D149+E149+F149+I149+K149+L149+M149)</f>
        <v>141</v>
      </c>
      <c r="P149" s="12"/>
      <c r="Q149" s="12" t="s">
        <v>224</v>
      </c>
      <c r="R149" s="45" t="s">
        <v>370</v>
      </c>
      <c r="S149" s="11" t="s">
        <v>371</v>
      </c>
      <c r="T149" s="13"/>
      <c r="U149" s="37"/>
      <c r="V149" s="13"/>
      <c r="W149" s="123"/>
      <c r="X149" s="13"/>
      <c r="Y149" s="37"/>
      <c r="Z149" s="13" t="s">
        <v>185</v>
      </c>
      <c r="AA149" s="14" t="s">
        <v>886</v>
      </c>
      <c r="AB149" s="13"/>
      <c r="AC149" s="13"/>
      <c r="AD149" s="11"/>
      <c r="AE149" s="87" t="s">
        <v>373</v>
      </c>
      <c r="AF149" s="88" t="s">
        <v>97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S149" s="11"/>
      <c r="CT149" s="11"/>
      <c r="CU149" s="49"/>
      <c r="CV149" s="49"/>
      <c r="CW149" s="11"/>
      <c r="CX149" s="49"/>
      <c r="CY149" s="49"/>
      <c r="CZ149" s="11"/>
      <c r="DA149" s="49"/>
      <c r="DB149" s="49"/>
      <c r="DC149" s="11"/>
      <c r="DD149" s="49"/>
      <c r="DE149" s="49"/>
      <c r="DF149" s="11"/>
      <c r="DG149" s="115"/>
      <c r="DH149" s="13"/>
      <c r="DI149" s="13"/>
      <c r="DJ149" s="11"/>
      <c r="DM149" s="11"/>
      <c r="DN149" s="11"/>
      <c r="DO149" s="11"/>
      <c r="DP149" s="45" t="s">
        <v>980</v>
      </c>
      <c r="DV149" s="19"/>
    </row>
    <row r="150" spans="1:141" customFormat="1" x14ac:dyDescent="0.25">
      <c r="A150" s="11"/>
      <c r="B150" s="11"/>
      <c r="C150" s="11"/>
      <c r="D150" s="49"/>
      <c r="E150" s="49"/>
      <c r="F150" s="50"/>
      <c r="G150" s="51"/>
      <c r="H150" s="51"/>
      <c r="I150" s="50"/>
      <c r="J150" s="51"/>
      <c r="K150" s="50"/>
      <c r="L150" s="50"/>
      <c r="M150" s="50"/>
      <c r="N150" s="50"/>
      <c r="O150" s="48"/>
      <c r="P150" s="12"/>
      <c r="Q150" s="12"/>
      <c r="R150" s="45" t="s">
        <v>369</v>
      </c>
      <c r="S150" s="11" t="s">
        <v>150</v>
      </c>
      <c r="T150" s="13"/>
      <c r="U150" s="37"/>
      <c r="V150" s="13"/>
      <c r="W150" s="123"/>
      <c r="X150" s="13"/>
      <c r="Y150" s="37"/>
      <c r="Z150" s="13" t="s">
        <v>186</v>
      </c>
      <c r="AA150" s="14" t="s">
        <v>1226</v>
      </c>
      <c r="AB150" s="13"/>
      <c r="AC150" s="13"/>
      <c r="AD150" s="11"/>
      <c r="AE150" s="87" t="s">
        <v>375</v>
      </c>
      <c r="AF150" s="88" t="s">
        <v>386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S150" s="11"/>
      <c r="CT150" s="11"/>
      <c r="CU150" s="49"/>
      <c r="CV150" s="49"/>
      <c r="CW150" s="11"/>
      <c r="CX150" s="49"/>
      <c r="CY150" s="49"/>
      <c r="CZ150" s="11"/>
      <c r="DA150" s="49"/>
      <c r="DB150" s="49"/>
      <c r="DC150" s="11"/>
      <c r="DD150" s="49"/>
      <c r="DE150" s="49"/>
      <c r="DF150" s="11"/>
      <c r="DG150" s="115"/>
      <c r="DH150" s="13"/>
      <c r="DI150" s="13"/>
      <c r="DJ150" s="11"/>
      <c r="DM150" s="11"/>
      <c r="DN150" s="11"/>
      <c r="DO150" s="11"/>
      <c r="DP150" s="11" t="s">
        <v>986</v>
      </c>
      <c r="DV150" s="19"/>
      <c r="EK150" s="11"/>
    </row>
    <row r="151" spans="1:141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11"/>
      <c r="K151" s="50"/>
      <c r="L151" s="50"/>
      <c r="M151" s="50"/>
      <c r="N151" s="50"/>
      <c r="O151" s="48"/>
      <c r="P151" s="69" t="s">
        <v>366</v>
      </c>
      <c r="Q151" s="69" t="s">
        <v>366</v>
      </c>
      <c r="R151" s="45" t="s">
        <v>341</v>
      </c>
      <c r="S151" s="11" t="s">
        <v>158</v>
      </c>
      <c r="T151" s="13"/>
      <c r="U151" s="37"/>
      <c r="V151" s="13"/>
      <c r="W151" s="123"/>
      <c r="X151" s="13"/>
      <c r="Y151" s="37"/>
      <c r="Z151" s="13" t="s">
        <v>189</v>
      </c>
      <c r="AA151" s="14" t="s">
        <v>888</v>
      </c>
      <c r="AB151" s="13"/>
      <c r="AC151" s="13"/>
      <c r="AD151" s="11"/>
      <c r="AE151" s="87" t="s">
        <v>376</v>
      </c>
      <c r="AF151" s="88" t="s">
        <v>110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S151" s="11"/>
      <c r="CT151" s="11"/>
      <c r="CU151" s="49"/>
      <c r="CV151" s="49"/>
      <c r="CW151" s="11"/>
      <c r="CX151" s="49"/>
      <c r="CY151" s="49"/>
      <c r="CZ151" s="11"/>
      <c r="DA151" s="49"/>
      <c r="DB151" s="49"/>
      <c r="DC151" s="11"/>
      <c r="DD151" s="49"/>
      <c r="DE151" s="49"/>
      <c r="DF151" s="11"/>
      <c r="DG151" s="115"/>
      <c r="DH151" s="13"/>
      <c r="DI151" s="13"/>
      <c r="DJ151" s="11"/>
      <c r="DM151" s="11"/>
      <c r="DN151" s="11"/>
      <c r="DO151" s="11"/>
      <c r="DP151" s="11" t="s">
        <v>987</v>
      </c>
      <c r="DV151" s="19"/>
      <c r="EK151" s="11"/>
    </row>
    <row r="152" spans="1:141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12"/>
      <c r="Q152" s="12"/>
      <c r="R152" s="45" t="s">
        <v>368</v>
      </c>
      <c r="S152" s="11" t="s">
        <v>161</v>
      </c>
      <c r="T152" s="13"/>
      <c r="U152" s="37"/>
      <c r="V152" s="13"/>
      <c r="W152" s="123"/>
      <c r="X152" s="13"/>
      <c r="Y152" s="37"/>
      <c r="Z152" s="13" t="s">
        <v>876</v>
      </c>
      <c r="AA152" s="14" t="s">
        <v>1227</v>
      </c>
      <c r="AB152" s="13"/>
      <c r="AC152" s="13"/>
      <c r="AD152" s="11"/>
      <c r="AE152" s="87" t="s">
        <v>379</v>
      </c>
      <c r="AF152" s="88" t="s">
        <v>387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S152" s="11"/>
      <c r="CT152" s="11"/>
      <c r="CU152" s="49"/>
      <c r="CV152" s="49"/>
      <c r="CW152" s="11"/>
      <c r="CX152" s="49"/>
      <c r="CY152" s="49"/>
      <c r="CZ152" s="11"/>
      <c r="DA152" s="49"/>
      <c r="DB152" s="49"/>
      <c r="DC152" s="11"/>
      <c r="DD152" s="49"/>
      <c r="DE152" s="49"/>
      <c r="DF152" s="11"/>
      <c r="DG152" s="115"/>
      <c r="DH152" s="13"/>
      <c r="DI152" s="13"/>
      <c r="DJ152" s="11"/>
      <c r="DM152" s="11"/>
      <c r="DN152" s="11"/>
      <c r="DO152" s="11"/>
      <c r="DP152" s="11" t="s">
        <v>988</v>
      </c>
      <c r="DV152" s="19"/>
      <c r="EK152" s="11"/>
    </row>
    <row r="153" spans="1:141" x14ac:dyDescent="0.25">
      <c r="R153" s="45" t="s">
        <v>367</v>
      </c>
      <c r="S153" s="11" t="s">
        <v>166</v>
      </c>
      <c r="Z153" s="223" t="s">
        <v>1228</v>
      </c>
      <c r="AA153" s="14" t="s">
        <v>1229</v>
      </c>
      <c r="AE153" s="87" t="s">
        <v>394</v>
      </c>
      <c r="AF153" s="88" t="s">
        <v>395</v>
      </c>
      <c r="CN153" s="19"/>
      <c r="CO153" s="19"/>
      <c r="DP153" s="11" t="s">
        <v>981</v>
      </c>
      <c r="DV153" s="19"/>
    </row>
    <row r="154" spans="1:141" x14ac:dyDescent="0.25">
      <c r="R154" s="45" t="s">
        <v>365</v>
      </c>
      <c r="S154" s="11" t="s">
        <v>249</v>
      </c>
      <c r="AE154" s="87" t="s">
        <v>383</v>
      </c>
      <c r="AF154" s="88" t="s">
        <v>388</v>
      </c>
      <c r="CN154" s="19"/>
      <c r="CO154" s="19"/>
      <c r="DP154" s="11" t="s">
        <v>982</v>
      </c>
      <c r="DV154" s="19"/>
    </row>
    <row r="155" spans="1:141" x14ac:dyDescent="0.25">
      <c r="AE155" s="91" t="s">
        <v>365</v>
      </c>
      <c r="AF155" s="89" t="s">
        <v>249</v>
      </c>
      <c r="CN155" s="19"/>
      <c r="CO155" s="19"/>
      <c r="DP155" s="11" t="s">
        <v>989</v>
      </c>
      <c r="DV155" s="19"/>
    </row>
    <row r="156" spans="1:141" x14ac:dyDescent="0.25">
      <c r="AE156" s="80"/>
      <c r="DP156" s="11" t="s">
        <v>990</v>
      </c>
    </row>
    <row r="157" spans="1:141" x14ac:dyDescent="0.25">
      <c r="AE157" s="80" t="s">
        <v>408</v>
      </c>
      <c r="DP157" s="11" t="s">
        <v>991</v>
      </c>
    </row>
    <row r="158" spans="1:141" x14ac:dyDescent="0.25">
      <c r="O158" s="109"/>
      <c r="P158" s="110"/>
      <c r="Q158" s="111"/>
      <c r="R158" s="112"/>
      <c r="S158" s="113"/>
      <c r="AE158" s="80" t="s">
        <v>410</v>
      </c>
      <c r="DP158" s="11" t="s">
        <v>983</v>
      </c>
    </row>
    <row r="159" spans="1:141" x14ac:dyDescent="0.25">
      <c r="O159" s="109"/>
      <c r="P159" s="110"/>
      <c r="Q159" s="111"/>
      <c r="R159" s="112"/>
      <c r="S159" s="113"/>
      <c r="AE159" s="80" t="s">
        <v>409</v>
      </c>
      <c r="DP159" s="11" t="s">
        <v>984</v>
      </c>
    </row>
    <row r="160" spans="1:141" x14ac:dyDescent="0.25">
      <c r="O160" s="109"/>
      <c r="P160" s="110"/>
      <c r="Q160" s="111"/>
      <c r="R160" s="112"/>
      <c r="S160" s="113"/>
      <c r="AE160" s="80"/>
      <c r="DP160" s="11" t="s">
        <v>992</v>
      </c>
    </row>
    <row r="161" spans="15:124" x14ac:dyDescent="0.25">
      <c r="O161" s="114"/>
      <c r="P161" s="111"/>
      <c r="Q161" s="111"/>
      <c r="R161" s="112"/>
      <c r="S161" s="115"/>
      <c r="AE161" s="80" t="s">
        <v>411</v>
      </c>
      <c r="DP161" s="11" t="s">
        <v>985</v>
      </c>
    </row>
    <row r="162" spans="15:124" x14ac:dyDescent="0.25">
      <c r="AE162" s="80" t="s">
        <v>413</v>
      </c>
    </row>
    <row r="163" spans="15:124" x14ac:dyDescent="0.25">
      <c r="AE163" s="80" t="s">
        <v>412</v>
      </c>
      <c r="DQ163" s="45" t="s">
        <v>993</v>
      </c>
    </row>
    <row r="164" spans="15:124" x14ac:dyDescent="0.25">
      <c r="AE164" s="80"/>
      <c r="DQ164" s="11" t="s">
        <v>994</v>
      </c>
    </row>
    <row r="165" spans="15:124" x14ac:dyDescent="0.25">
      <c r="AE165" s="80"/>
      <c r="DQ165" s="11" t="s">
        <v>995</v>
      </c>
    </row>
    <row r="166" spans="15:124" x14ac:dyDescent="0.25">
      <c r="AE166" s="80"/>
      <c r="DQ166" s="11" t="s">
        <v>996</v>
      </c>
    </row>
    <row r="167" spans="15:124" x14ac:dyDescent="0.25">
      <c r="AE167" s="80"/>
      <c r="DQ167" s="11" t="s">
        <v>997</v>
      </c>
    </row>
    <row r="168" spans="15:124" x14ac:dyDescent="0.25">
      <c r="AE168" s="80"/>
    </row>
    <row r="169" spans="15:124" x14ac:dyDescent="0.25">
      <c r="AE169" s="80"/>
    </row>
    <row r="170" spans="15:124" x14ac:dyDescent="0.25">
      <c r="AE170" s="80"/>
    </row>
    <row r="171" spans="15:124" x14ac:dyDescent="0.25">
      <c r="AE171" s="80"/>
    </row>
    <row r="172" spans="15:124" x14ac:dyDescent="0.25">
      <c r="AE172" s="80"/>
      <c r="DT172" s="11" t="s">
        <v>998</v>
      </c>
    </row>
    <row r="173" spans="15:124" x14ac:dyDescent="0.25">
      <c r="AE173" s="80"/>
    </row>
    <row r="174" spans="15:124" x14ac:dyDescent="0.25">
      <c r="AE174" s="80"/>
    </row>
    <row r="175" spans="15:124" x14ac:dyDescent="0.25">
      <c r="AE175" s="80"/>
      <c r="DM175" s="885" t="s">
        <v>78</v>
      </c>
      <c r="DN175" s="886"/>
      <c r="DO175" s="887"/>
      <c r="DP175" s="173" t="s">
        <v>950</v>
      </c>
    </row>
    <row r="176" spans="15:124" x14ac:dyDescent="0.25">
      <c r="AE176" s="80"/>
      <c r="DM176" s="174" t="s">
        <v>76</v>
      </c>
      <c r="DN176" s="175" t="s">
        <v>77</v>
      </c>
      <c r="DO176" s="176" t="s">
        <v>701</v>
      </c>
      <c r="DP176" s="171"/>
    </row>
    <row r="177" spans="31:120" x14ac:dyDescent="0.25">
      <c r="AE177" s="80"/>
      <c r="DM177" s="177">
        <v>101</v>
      </c>
      <c r="DN177" s="178" t="s">
        <v>712</v>
      </c>
      <c r="DO177" s="179">
        <v>2</v>
      </c>
      <c r="DP177" s="171"/>
    </row>
    <row r="178" spans="31:120" x14ac:dyDescent="0.25">
      <c r="AE178" s="80"/>
      <c r="DM178" s="177">
        <v>102</v>
      </c>
      <c r="DN178" s="178" t="s">
        <v>713</v>
      </c>
      <c r="DO178" s="179">
        <v>3</v>
      </c>
      <c r="DP178" s="171"/>
    </row>
    <row r="179" spans="31:120" x14ac:dyDescent="0.25">
      <c r="AE179" s="80"/>
      <c r="DM179" s="177">
        <v>103</v>
      </c>
      <c r="DN179" s="178" t="s">
        <v>714</v>
      </c>
      <c r="DO179" s="179">
        <v>4</v>
      </c>
      <c r="DP179" s="171"/>
    </row>
    <row r="180" spans="31:120" x14ac:dyDescent="0.25">
      <c r="AE180" s="80"/>
      <c r="DM180" s="177">
        <v>104</v>
      </c>
      <c r="DN180" s="178" t="s">
        <v>715</v>
      </c>
      <c r="DO180" s="179">
        <v>5</v>
      </c>
      <c r="DP180" s="171"/>
    </row>
    <row r="181" spans="31:120" x14ac:dyDescent="0.25">
      <c r="AE181" s="80"/>
      <c r="DM181" s="177">
        <v>111</v>
      </c>
      <c r="DN181" s="178" t="s">
        <v>716</v>
      </c>
      <c r="DO181" s="179">
        <v>4</v>
      </c>
      <c r="DP181" s="171" t="s">
        <v>953</v>
      </c>
    </row>
    <row r="182" spans="31:120" x14ac:dyDescent="0.25">
      <c r="AE182" s="80"/>
      <c r="DM182" s="177">
        <v>112</v>
      </c>
      <c r="DN182" s="178" t="s">
        <v>717</v>
      </c>
      <c r="DO182" s="179">
        <v>5</v>
      </c>
      <c r="DP182" s="171" t="s">
        <v>953</v>
      </c>
    </row>
    <row r="183" spans="31:120" x14ac:dyDescent="0.25">
      <c r="AE183" s="80"/>
      <c r="DM183" s="177">
        <v>121</v>
      </c>
      <c r="DN183" s="178" t="s">
        <v>718</v>
      </c>
      <c r="DO183" s="179">
        <v>4</v>
      </c>
      <c r="DP183" s="171" t="s">
        <v>954</v>
      </c>
    </row>
    <row r="184" spans="31:120" x14ac:dyDescent="0.25">
      <c r="AE184" s="80"/>
      <c r="DM184" s="177">
        <v>122</v>
      </c>
      <c r="DN184" s="178" t="s">
        <v>719</v>
      </c>
      <c r="DO184" s="179">
        <v>5</v>
      </c>
      <c r="DP184" s="171" t="s">
        <v>954</v>
      </c>
    </row>
    <row r="185" spans="31:120" x14ac:dyDescent="0.25">
      <c r="DM185" s="177">
        <v>123</v>
      </c>
      <c r="DN185" s="178" t="s">
        <v>720</v>
      </c>
      <c r="DO185" s="179">
        <v>6</v>
      </c>
      <c r="DP185" s="171" t="s">
        <v>954</v>
      </c>
    </row>
    <row r="186" spans="31:120" x14ac:dyDescent="0.25">
      <c r="DM186" s="177">
        <v>124</v>
      </c>
      <c r="DN186" s="178" t="s">
        <v>721</v>
      </c>
      <c r="DO186" s="179">
        <v>7</v>
      </c>
      <c r="DP186" s="171" t="s">
        <v>954</v>
      </c>
    </row>
    <row r="187" spans="31:120" x14ac:dyDescent="0.25">
      <c r="DM187" s="177">
        <v>131</v>
      </c>
      <c r="DN187" s="178" t="s">
        <v>722</v>
      </c>
      <c r="DO187" s="179">
        <v>4</v>
      </c>
      <c r="DP187" s="171" t="s">
        <v>955</v>
      </c>
    </row>
    <row r="188" spans="31:120" x14ac:dyDescent="0.25">
      <c r="DM188" s="177">
        <v>132</v>
      </c>
      <c r="DN188" s="178" t="s">
        <v>723</v>
      </c>
      <c r="DO188" s="179">
        <v>5</v>
      </c>
      <c r="DP188" s="171" t="s">
        <v>955</v>
      </c>
    </row>
    <row r="189" spans="31:120" x14ac:dyDescent="0.25">
      <c r="DM189" s="177">
        <v>133</v>
      </c>
      <c r="DN189" s="178" t="s">
        <v>724</v>
      </c>
      <c r="DO189" s="179">
        <v>6</v>
      </c>
      <c r="DP189" s="171" t="s">
        <v>955</v>
      </c>
    </row>
    <row r="190" spans="31:120" x14ac:dyDescent="0.25">
      <c r="DM190" s="177">
        <v>134</v>
      </c>
      <c r="DN190" s="178" t="s">
        <v>725</v>
      </c>
      <c r="DO190" s="179">
        <v>7</v>
      </c>
      <c r="DP190" s="171" t="s">
        <v>955</v>
      </c>
    </row>
    <row r="191" spans="31:120" x14ac:dyDescent="0.25">
      <c r="DM191" s="177">
        <v>138</v>
      </c>
      <c r="DN191" s="178" t="s">
        <v>726</v>
      </c>
      <c r="DO191" s="179">
        <v>6</v>
      </c>
      <c r="DP191" s="171"/>
    </row>
    <row r="192" spans="31:120" x14ac:dyDescent="0.25">
      <c r="DM192" s="177">
        <v>139</v>
      </c>
      <c r="DN192" s="178" t="s">
        <v>727</v>
      </c>
      <c r="DO192" s="179">
        <v>7</v>
      </c>
      <c r="DP192" s="171"/>
    </row>
    <row r="193" spans="117:120" x14ac:dyDescent="0.25">
      <c r="DM193" s="177">
        <v>141</v>
      </c>
      <c r="DN193" s="178" t="s">
        <v>728</v>
      </c>
      <c r="DO193" s="179">
        <v>8</v>
      </c>
      <c r="DP193" s="171" t="s">
        <v>956</v>
      </c>
    </row>
    <row r="194" spans="117:120" x14ac:dyDescent="0.25">
      <c r="DM194" s="177">
        <v>142</v>
      </c>
      <c r="DN194" s="178" t="s">
        <v>729</v>
      </c>
      <c r="DO194" s="179">
        <v>9</v>
      </c>
      <c r="DP194" s="171" t="s">
        <v>956</v>
      </c>
    </row>
    <row r="195" spans="117:120" x14ac:dyDescent="0.25">
      <c r="DM195" s="177">
        <v>143</v>
      </c>
      <c r="DN195" s="178" t="s">
        <v>730</v>
      </c>
      <c r="DO195" s="179">
        <v>10</v>
      </c>
      <c r="DP195" s="171" t="s">
        <v>956</v>
      </c>
    </row>
    <row r="196" spans="117:120" x14ac:dyDescent="0.25">
      <c r="DM196" s="177">
        <v>144</v>
      </c>
      <c r="DN196" s="178" t="s">
        <v>731</v>
      </c>
      <c r="DO196" s="179">
        <v>11</v>
      </c>
      <c r="DP196" s="171" t="s">
        <v>956</v>
      </c>
    </row>
    <row r="197" spans="117:120" x14ac:dyDescent="0.25">
      <c r="DM197" s="177">
        <v>150</v>
      </c>
      <c r="DN197" s="178" t="s">
        <v>732</v>
      </c>
      <c r="DO197" s="179">
        <v>8</v>
      </c>
      <c r="DP197" s="171"/>
    </row>
    <row r="198" spans="117:120" x14ac:dyDescent="0.25">
      <c r="DM198" s="177">
        <v>151</v>
      </c>
      <c r="DN198" s="178" t="s">
        <v>733</v>
      </c>
      <c r="DO198" s="179">
        <v>9</v>
      </c>
      <c r="DP198" s="171"/>
    </row>
    <row r="199" spans="117:120" x14ac:dyDescent="0.25">
      <c r="DM199" s="177">
        <v>152</v>
      </c>
      <c r="DN199" s="178" t="s">
        <v>734</v>
      </c>
      <c r="DO199" s="179">
        <v>10</v>
      </c>
      <c r="DP199" s="171"/>
    </row>
    <row r="200" spans="117:120" x14ac:dyDescent="0.25">
      <c r="DM200" s="177">
        <v>153</v>
      </c>
      <c r="DN200" s="178" t="s">
        <v>735</v>
      </c>
      <c r="DO200" s="179">
        <v>11</v>
      </c>
      <c r="DP200" s="171"/>
    </row>
    <row r="201" spans="117:120" x14ac:dyDescent="0.25">
      <c r="DM201" s="177">
        <v>154</v>
      </c>
      <c r="DN201" s="178" t="s">
        <v>736</v>
      </c>
      <c r="DO201" s="179">
        <v>12</v>
      </c>
      <c r="DP201" s="171"/>
    </row>
    <row r="202" spans="117:120" x14ac:dyDescent="0.25">
      <c r="DM202" s="177">
        <v>161</v>
      </c>
      <c r="DN202" s="178" t="s">
        <v>737</v>
      </c>
      <c r="DO202" s="179">
        <v>8</v>
      </c>
      <c r="DP202" s="171" t="s">
        <v>957</v>
      </c>
    </row>
    <row r="203" spans="117:120" x14ac:dyDescent="0.25">
      <c r="DM203" s="177">
        <v>162</v>
      </c>
      <c r="DN203" s="178" t="s">
        <v>738</v>
      </c>
      <c r="DO203" s="179">
        <v>9</v>
      </c>
      <c r="DP203" s="171" t="s">
        <v>957</v>
      </c>
    </row>
    <row r="204" spans="117:120" x14ac:dyDescent="0.25">
      <c r="DM204" s="177">
        <v>163</v>
      </c>
      <c r="DN204" s="178" t="s">
        <v>739</v>
      </c>
      <c r="DO204" s="179">
        <v>10</v>
      </c>
      <c r="DP204" s="171"/>
    </row>
    <row r="205" spans="117:120" x14ac:dyDescent="0.25">
      <c r="DM205" s="177">
        <v>164</v>
      </c>
      <c r="DN205" s="178" t="s">
        <v>740</v>
      </c>
      <c r="DO205" s="179">
        <v>11</v>
      </c>
      <c r="DP205" s="171"/>
    </row>
    <row r="206" spans="117:120" x14ac:dyDescent="0.25">
      <c r="DM206" s="177">
        <v>171</v>
      </c>
      <c r="DN206" s="178" t="s">
        <v>741</v>
      </c>
      <c r="DO206" s="179">
        <v>9</v>
      </c>
      <c r="DP206" s="171"/>
    </row>
    <row r="207" spans="117:120" x14ac:dyDescent="0.25">
      <c r="DM207" s="177">
        <v>172</v>
      </c>
      <c r="DN207" s="178" t="s">
        <v>742</v>
      </c>
      <c r="DO207" s="179">
        <v>10</v>
      </c>
      <c r="DP207" s="171"/>
    </row>
    <row r="208" spans="117:120" x14ac:dyDescent="0.25">
      <c r="DM208" s="177">
        <v>173</v>
      </c>
      <c r="DN208" s="178" t="s">
        <v>743</v>
      </c>
      <c r="DO208" s="179">
        <v>11</v>
      </c>
      <c r="DP208" s="171"/>
    </row>
    <row r="209" spans="117:120" x14ac:dyDescent="0.25">
      <c r="DM209" s="177">
        <v>174</v>
      </c>
      <c r="DN209" s="178" t="s">
        <v>744</v>
      </c>
      <c r="DO209" s="179">
        <v>12</v>
      </c>
      <c r="DP209" s="171"/>
    </row>
    <row r="210" spans="117:120" x14ac:dyDescent="0.25">
      <c r="DM210" s="177">
        <v>181</v>
      </c>
      <c r="DN210" s="178" t="s">
        <v>745</v>
      </c>
      <c r="DO210" s="179">
        <v>10</v>
      </c>
      <c r="DP210" s="171"/>
    </row>
    <row r="211" spans="117:120" x14ac:dyDescent="0.25">
      <c r="DM211" s="177">
        <v>183</v>
      </c>
      <c r="DN211" s="178" t="s">
        <v>746</v>
      </c>
      <c r="DO211" s="179">
        <v>12</v>
      </c>
      <c r="DP211" s="171"/>
    </row>
    <row r="212" spans="117:120" x14ac:dyDescent="0.25">
      <c r="DM212" s="177">
        <v>191</v>
      </c>
      <c r="DN212" s="178" t="s">
        <v>747</v>
      </c>
      <c r="DO212" s="179">
        <v>7</v>
      </c>
      <c r="DP212" s="171"/>
    </row>
    <row r="213" spans="117:120" x14ac:dyDescent="0.25">
      <c r="DM213" s="177">
        <v>192</v>
      </c>
      <c r="DN213" s="178" t="s">
        <v>748</v>
      </c>
      <c r="DO213" s="179">
        <v>8</v>
      </c>
      <c r="DP213" s="171"/>
    </row>
    <row r="214" spans="117:120" x14ac:dyDescent="0.25">
      <c r="DM214" s="177">
        <v>193</v>
      </c>
      <c r="DN214" s="178" t="s">
        <v>749</v>
      </c>
      <c r="DO214" s="179">
        <v>9</v>
      </c>
      <c r="DP214" s="171"/>
    </row>
    <row r="215" spans="117:120" x14ac:dyDescent="0.25">
      <c r="DM215" s="177">
        <v>201</v>
      </c>
      <c r="DN215" s="178" t="s">
        <v>750</v>
      </c>
      <c r="DO215" s="179">
        <v>2</v>
      </c>
      <c r="DP215" s="171"/>
    </row>
    <row r="216" spans="117:120" x14ac:dyDescent="0.25">
      <c r="DM216" s="177">
        <v>202</v>
      </c>
      <c r="DN216" s="178" t="s">
        <v>751</v>
      </c>
      <c r="DO216" s="179">
        <v>3</v>
      </c>
      <c r="DP216" s="171"/>
    </row>
    <row r="217" spans="117:120" x14ac:dyDescent="0.25">
      <c r="DM217" s="177">
        <v>211</v>
      </c>
      <c r="DN217" s="178" t="s">
        <v>752</v>
      </c>
      <c r="DO217" s="179">
        <v>4</v>
      </c>
      <c r="DP217" s="171" t="s">
        <v>958</v>
      </c>
    </row>
    <row r="218" spans="117:120" x14ac:dyDescent="0.25">
      <c r="DM218" s="177">
        <v>212</v>
      </c>
      <c r="DN218" s="178" t="s">
        <v>753</v>
      </c>
      <c r="DO218" s="179">
        <v>5</v>
      </c>
      <c r="DP218" s="171" t="s">
        <v>958</v>
      </c>
    </row>
    <row r="219" spans="117:120" x14ac:dyDescent="0.25">
      <c r="DM219" s="177">
        <v>213</v>
      </c>
      <c r="DN219" s="178" t="s">
        <v>754</v>
      </c>
      <c r="DO219" s="179">
        <v>6</v>
      </c>
      <c r="DP219" s="171" t="s">
        <v>958</v>
      </c>
    </row>
    <row r="220" spans="117:120" x14ac:dyDescent="0.25">
      <c r="DM220" s="177">
        <v>214</v>
      </c>
      <c r="DN220" s="178" t="s">
        <v>755</v>
      </c>
      <c r="DO220" s="179">
        <v>7</v>
      </c>
      <c r="DP220" s="171" t="s">
        <v>958</v>
      </c>
    </row>
    <row r="221" spans="117:120" x14ac:dyDescent="0.25">
      <c r="DM221" s="177">
        <v>221</v>
      </c>
      <c r="DN221" s="178" t="s">
        <v>756</v>
      </c>
      <c r="DO221" s="179">
        <v>8</v>
      </c>
      <c r="DP221" s="171" t="s">
        <v>959</v>
      </c>
    </row>
    <row r="222" spans="117:120" x14ac:dyDescent="0.25">
      <c r="DM222" s="177">
        <v>222</v>
      </c>
      <c r="DN222" s="178" t="s">
        <v>757</v>
      </c>
      <c r="DO222" s="179">
        <v>9</v>
      </c>
      <c r="DP222" s="171" t="s">
        <v>959</v>
      </c>
    </row>
    <row r="223" spans="117:120" x14ac:dyDescent="0.25">
      <c r="DM223" s="177">
        <v>223</v>
      </c>
      <c r="DN223" s="178" t="s">
        <v>758</v>
      </c>
      <c r="DO223" s="179">
        <v>10</v>
      </c>
      <c r="DP223" s="171" t="s">
        <v>959</v>
      </c>
    </row>
    <row r="224" spans="117:120" x14ac:dyDescent="0.25">
      <c r="DM224" s="177">
        <v>224</v>
      </c>
      <c r="DN224" s="178" t="s">
        <v>759</v>
      </c>
      <c r="DO224" s="179">
        <v>11</v>
      </c>
      <c r="DP224" s="171" t="s">
        <v>959</v>
      </c>
    </row>
    <row r="225" spans="117:120" x14ac:dyDescent="0.25">
      <c r="DM225" s="177">
        <v>241</v>
      </c>
      <c r="DN225" s="178" t="s">
        <v>760</v>
      </c>
      <c r="DO225" s="179">
        <v>8</v>
      </c>
      <c r="DP225" s="171"/>
    </row>
    <row r="226" spans="117:120" x14ac:dyDescent="0.25">
      <c r="DM226" s="177">
        <v>242</v>
      </c>
      <c r="DN226" s="178" t="s">
        <v>761</v>
      </c>
      <c r="DO226" s="179">
        <v>9</v>
      </c>
      <c r="DP226" s="171"/>
    </row>
    <row r="227" spans="117:120" x14ac:dyDescent="0.25">
      <c r="DM227" s="177">
        <v>243</v>
      </c>
      <c r="DN227" s="178" t="s">
        <v>762</v>
      </c>
      <c r="DO227" s="179">
        <v>10</v>
      </c>
      <c r="DP227" s="171"/>
    </row>
    <row r="228" spans="117:120" x14ac:dyDescent="0.25">
      <c r="DM228" s="177">
        <v>244</v>
      </c>
      <c r="DN228" s="178" t="s">
        <v>763</v>
      </c>
      <c r="DO228" s="179">
        <v>11</v>
      </c>
      <c r="DP228" s="171"/>
    </row>
    <row r="229" spans="117:120" x14ac:dyDescent="0.25">
      <c r="DM229" s="177">
        <v>250</v>
      </c>
      <c r="DN229" s="178" t="s">
        <v>764</v>
      </c>
      <c r="DO229" s="179">
        <v>8</v>
      </c>
      <c r="DP229" s="171"/>
    </row>
    <row r="230" spans="117:120" x14ac:dyDescent="0.25">
      <c r="DM230" s="177">
        <v>251</v>
      </c>
      <c r="DN230" s="178" t="s">
        <v>765</v>
      </c>
      <c r="DO230" s="179">
        <v>9</v>
      </c>
      <c r="DP230" s="171"/>
    </row>
    <row r="231" spans="117:120" x14ac:dyDescent="0.25">
      <c r="DM231" s="177">
        <v>252</v>
      </c>
      <c r="DN231" s="178" t="s">
        <v>766</v>
      </c>
      <c r="DO231" s="179">
        <v>10</v>
      </c>
      <c r="DP231" s="171"/>
    </row>
    <row r="232" spans="117:120" x14ac:dyDescent="0.25">
      <c r="DM232" s="177">
        <v>253</v>
      </c>
      <c r="DN232" s="178" t="s">
        <v>767</v>
      </c>
      <c r="DO232" s="179">
        <v>11</v>
      </c>
      <c r="DP232" s="171"/>
    </row>
    <row r="233" spans="117:120" x14ac:dyDescent="0.25">
      <c r="DM233" s="177">
        <v>254</v>
      </c>
      <c r="DN233" s="178" t="s">
        <v>768</v>
      </c>
      <c r="DO233" s="179">
        <v>12</v>
      </c>
      <c r="DP233" s="171"/>
    </row>
    <row r="234" spans="117:120" x14ac:dyDescent="0.25">
      <c r="DM234" s="177">
        <v>351</v>
      </c>
      <c r="DN234" s="178" t="s">
        <v>769</v>
      </c>
      <c r="DO234" s="179">
        <v>7</v>
      </c>
      <c r="DP234" s="171"/>
    </row>
    <row r="235" spans="117:120" x14ac:dyDescent="0.25">
      <c r="DM235" s="177">
        <v>352</v>
      </c>
      <c r="DN235" s="178" t="s">
        <v>770</v>
      </c>
      <c r="DO235" s="179">
        <v>8</v>
      </c>
      <c r="DP235" s="171"/>
    </row>
    <row r="236" spans="117:120" x14ac:dyDescent="0.25">
      <c r="DM236" s="177">
        <v>353</v>
      </c>
      <c r="DN236" s="178" t="s">
        <v>771</v>
      </c>
      <c r="DO236" s="179">
        <v>9</v>
      </c>
      <c r="DP236" s="171"/>
    </row>
    <row r="237" spans="117:120" x14ac:dyDescent="0.25">
      <c r="DM237" s="177">
        <v>354</v>
      </c>
      <c r="DN237" s="178" t="s">
        <v>772</v>
      </c>
      <c r="DO237" s="179">
        <v>10</v>
      </c>
      <c r="DP237" s="171"/>
    </row>
    <row r="238" spans="117:120" x14ac:dyDescent="0.25">
      <c r="DM238" s="177">
        <v>355</v>
      </c>
      <c r="DN238" s="178" t="s">
        <v>773</v>
      </c>
      <c r="DO238" s="179">
        <v>11</v>
      </c>
      <c r="DP238" s="171"/>
    </row>
    <row r="239" spans="117:120" x14ac:dyDescent="0.25">
      <c r="DM239" s="177">
        <v>356</v>
      </c>
      <c r="DN239" s="178" t="s">
        <v>774</v>
      </c>
      <c r="DO239" s="179">
        <v>12</v>
      </c>
      <c r="DP239" s="171"/>
    </row>
    <row r="240" spans="117:120" x14ac:dyDescent="0.25">
      <c r="DM240" s="177">
        <v>361</v>
      </c>
      <c r="DN240" s="178" t="s">
        <v>775</v>
      </c>
      <c r="DO240" s="179">
        <v>6</v>
      </c>
      <c r="DP240" s="171"/>
    </row>
    <row r="241" spans="117:120" x14ac:dyDescent="0.25">
      <c r="DM241" s="177">
        <v>362</v>
      </c>
      <c r="DN241" s="178" t="s">
        <v>776</v>
      </c>
      <c r="DO241" s="179">
        <v>7</v>
      </c>
      <c r="DP241" s="171"/>
    </row>
    <row r="242" spans="117:120" x14ac:dyDescent="0.25">
      <c r="DM242" s="177">
        <v>363</v>
      </c>
      <c r="DN242" s="178" t="s">
        <v>777</v>
      </c>
      <c r="DO242" s="179">
        <v>8</v>
      </c>
      <c r="DP242" s="171"/>
    </row>
    <row r="243" spans="117:120" x14ac:dyDescent="0.25">
      <c r="DM243" s="177">
        <v>364</v>
      </c>
      <c r="DN243" s="178" t="s">
        <v>778</v>
      </c>
      <c r="DO243" s="179">
        <v>9</v>
      </c>
      <c r="DP243" s="171"/>
    </row>
    <row r="244" spans="117:120" x14ac:dyDescent="0.25">
      <c r="DM244" s="177">
        <v>366</v>
      </c>
      <c r="DN244" s="178" t="s">
        <v>779</v>
      </c>
      <c r="DO244" s="179">
        <v>8</v>
      </c>
      <c r="DP244" s="171"/>
    </row>
    <row r="245" spans="117:120" x14ac:dyDescent="0.25">
      <c r="DM245" s="177">
        <v>367</v>
      </c>
      <c r="DN245" s="178" t="s">
        <v>780</v>
      </c>
      <c r="DO245" s="179">
        <v>9</v>
      </c>
      <c r="DP245" s="171"/>
    </row>
    <row r="246" spans="117:120" x14ac:dyDescent="0.25">
      <c r="DM246" s="177">
        <v>368</v>
      </c>
      <c r="DN246" s="178" t="s">
        <v>781</v>
      </c>
      <c r="DO246" s="179">
        <v>10</v>
      </c>
      <c r="DP246" s="171"/>
    </row>
    <row r="247" spans="117:120" x14ac:dyDescent="0.25">
      <c r="DM247" s="177">
        <v>371</v>
      </c>
      <c r="DN247" s="178" t="s">
        <v>782</v>
      </c>
      <c r="DO247" s="179">
        <v>7</v>
      </c>
      <c r="DP247" s="171"/>
    </row>
    <row r="248" spans="117:120" x14ac:dyDescent="0.25">
      <c r="DM248" s="177">
        <v>372</v>
      </c>
      <c r="DN248" s="178" t="s">
        <v>783</v>
      </c>
      <c r="DO248" s="179">
        <v>8</v>
      </c>
      <c r="DP248" s="171"/>
    </row>
    <row r="249" spans="117:120" x14ac:dyDescent="0.25">
      <c r="DM249" s="177">
        <v>373</v>
      </c>
      <c r="DN249" s="178" t="s">
        <v>784</v>
      </c>
      <c r="DO249" s="179">
        <v>9</v>
      </c>
      <c r="DP249" s="171"/>
    </row>
    <row r="250" spans="117:120" x14ac:dyDescent="0.25">
      <c r="DM250" s="177">
        <v>374</v>
      </c>
      <c r="DN250" s="178" t="s">
        <v>785</v>
      </c>
      <c r="DO250" s="179">
        <v>10</v>
      </c>
      <c r="DP250" s="171"/>
    </row>
    <row r="251" spans="117:120" x14ac:dyDescent="0.25">
      <c r="DM251" s="177">
        <v>375</v>
      </c>
      <c r="DN251" s="178" t="s">
        <v>786</v>
      </c>
      <c r="DO251" s="179">
        <v>11</v>
      </c>
      <c r="DP251" s="171"/>
    </row>
    <row r="252" spans="117:120" x14ac:dyDescent="0.25">
      <c r="DM252" s="177">
        <v>376</v>
      </c>
      <c r="DN252" s="178" t="s">
        <v>787</v>
      </c>
      <c r="DO252" s="179">
        <v>8</v>
      </c>
      <c r="DP252" s="171"/>
    </row>
    <row r="253" spans="117:120" x14ac:dyDescent="0.25">
      <c r="DM253" s="177">
        <v>377</v>
      </c>
      <c r="DN253" s="178" t="s">
        <v>788</v>
      </c>
      <c r="DO253" s="179">
        <v>9</v>
      </c>
      <c r="DP253" s="171"/>
    </row>
    <row r="254" spans="117:120" x14ac:dyDescent="0.25">
      <c r="DM254" s="177">
        <v>378</v>
      </c>
      <c r="DN254" s="178" t="s">
        <v>789</v>
      </c>
      <c r="DO254" s="179">
        <v>11</v>
      </c>
      <c r="DP254" s="171"/>
    </row>
    <row r="255" spans="117:120" x14ac:dyDescent="0.25">
      <c r="DM255" s="177">
        <v>381</v>
      </c>
      <c r="DN255" s="178" t="s">
        <v>732</v>
      </c>
      <c r="DO255" s="179">
        <v>10</v>
      </c>
      <c r="DP255" s="171"/>
    </row>
    <row r="256" spans="117:120" x14ac:dyDescent="0.25">
      <c r="DM256" s="177">
        <v>382</v>
      </c>
      <c r="DN256" s="178" t="s">
        <v>733</v>
      </c>
      <c r="DO256" s="179">
        <v>11</v>
      </c>
      <c r="DP256" s="171"/>
    </row>
    <row r="257" spans="117:120" x14ac:dyDescent="0.25">
      <c r="DM257" s="177">
        <v>383</v>
      </c>
      <c r="DN257" s="178" t="s">
        <v>734</v>
      </c>
      <c r="DO257" s="179">
        <v>12</v>
      </c>
      <c r="DP257" s="171"/>
    </row>
    <row r="258" spans="117:120" x14ac:dyDescent="0.25">
      <c r="DM258" s="177">
        <v>410</v>
      </c>
      <c r="DN258" s="178" t="s">
        <v>790</v>
      </c>
      <c r="DO258" s="179">
        <v>5</v>
      </c>
      <c r="DP258" s="171"/>
    </row>
    <row r="259" spans="117:120" x14ac:dyDescent="0.25">
      <c r="DM259" s="177">
        <v>411</v>
      </c>
      <c r="DN259" s="178" t="s">
        <v>791</v>
      </c>
      <c r="DO259" s="179">
        <v>6</v>
      </c>
      <c r="DP259" s="171" t="s">
        <v>961</v>
      </c>
    </row>
    <row r="260" spans="117:120" x14ac:dyDescent="0.25">
      <c r="DM260" s="177">
        <v>412</v>
      </c>
      <c r="DN260" s="178" t="s">
        <v>792</v>
      </c>
      <c r="DO260" s="179">
        <v>7</v>
      </c>
      <c r="DP260" s="171" t="s">
        <v>961</v>
      </c>
    </row>
    <row r="261" spans="117:120" x14ac:dyDescent="0.25">
      <c r="DM261" s="177">
        <v>413</v>
      </c>
      <c r="DN261" s="178" t="s">
        <v>793</v>
      </c>
      <c r="DO261" s="179">
        <v>8</v>
      </c>
      <c r="DP261" s="171" t="s">
        <v>961</v>
      </c>
    </row>
    <row r="262" spans="117:120" x14ac:dyDescent="0.25">
      <c r="DM262" s="177">
        <v>420</v>
      </c>
      <c r="DN262" s="178" t="s">
        <v>794</v>
      </c>
      <c r="DO262" s="179">
        <v>4</v>
      </c>
      <c r="DP262" s="171" t="s">
        <v>960</v>
      </c>
    </row>
    <row r="263" spans="117:120" x14ac:dyDescent="0.25">
      <c r="DM263" s="177">
        <v>421</v>
      </c>
      <c r="DN263" s="178" t="s">
        <v>795</v>
      </c>
      <c r="DO263" s="179">
        <v>5</v>
      </c>
      <c r="DP263" s="171" t="s">
        <v>960</v>
      </c>
    </row>
    <row r="264" spans="117:120" x14ac:dyDescent="0.25">
      <c r="DM264" s="177">
        <v>422</v>
      </c>
      <c r="DN264" s="178" t="s">
        <v>796</v>
      </c>
      <c r="DO264" s="179">
        <v>6</v>
      </c>
      <c r="DP264" s="171" t="s">
        <v>960</v>
      </c>
    </row>
    <row r="265" spans="117:120" x14ac:dyDescent="0.25">
      <c r="DM265" s="177">
        <v>423</v>
      </c>
      <c r="DN265" s="178" t="s">
        <v>797</v>
      </c>
      <c r="DO265" s="179">
        <v>7</v>
      </c>
      <c r="DP265" s="171" t="s">
        <v>960</v>
      </c>
    </row>
    <row r="266" spans="117:120" x14ac:dyDescent="0.25">
      <c r="DM266" s="177">
        <v>424</v>
      </c>
      <c r="DN266" s="178" t="s">
        <v>798</v>
      </c>
      <c r="DO266" s="179">
        <v>8</v>
      </c>
      <c r="DP266" s="171" t="s">
        <v>960</v>
      </c>
    </row>
    <row r="267" spans="117:120" x14ac:dyDescent="0.25">
      <c r="DM267" s="177">
        <v>430</v>
      </c>
      <c r="DN267" s="178" t="s">
        <v>799</v>
      </c>
      <c r="DO267" s="179">
        <v>6</v>
      </c>
      <c r="DP267" s="171"/>
    </row>
    <row r="268" spans="117:120" x14ac:dyDescent="0.25">
      <c r="DM268" s="177">
        <v>431</v>
      </c>
      <c r="DN268" s="178" t="s">
        <v>800</v>
      </c>
      <c r="DO268" s="179">
        <v>7</v>
      </c>
      <c r="DP268" s="171"/>
    </row>
    <row r="269" spans="117:120" x14ac:dyDescent="0.25">
      <c r="DM269" s="177">
        <v>432</v>
      </c>
      <c r="DN269" s="178" t="s">
        <v>801</v>
      </c>
      <c r="DO269" s="179">
        <v>8</v>
      </c>
      <c r="DP269" s="171"/>
    </row>
    <row r="270" spans="117:120" x14ac:dyDescent="0.25">
      <c r="DM270" s="177">
        <v>433</v>
      </c>
      <c r="DN270" s="178" t="s">
        <v>802</v>
      </c>
      <c r="DO270" s="179">
        <v>9</v>
      </c>
      <c r="DP270" s="171"/>
    </row>
    <row r="271" spans="117:120" x14ac:dyDescent="0.25">
      <c r="DM271" s="177">
        <v>434</v>
      </c>
      <c r="DN271" s="178" t="s">
        <v>803</v>
      </c>
      <c r="DO271" s="179">
        <v>10</v>
      </c>
      <c r="DP271" s="171"/>
    </row>
    <row r="272" spans="117:120" x14ac:dyDescent="0.25">
      <c r="DM272" s="177">
        <v>441</v>
      </c>
      <c r="DN272" s="178" t="s">
        <v>804</v>
      </c>
      <c r="DO272" s="179">
        <v>7</v>
      </c>
      <c r="DP272" s="171" t="s">
        <v>962</v>
      </c>
    </row>
    <row r="273" spans="117:120" x14ac:dyDescent="0.25">
      <c r="DM273" s="177">
        <v>442</v>
      </c>
      <c r="DN273" s="178" t="s">
        <v>805</v>
      </c>
      <c r="DO273" s="179">
        <v>8</v>
      </c>
      <c r="DP273" s="171" t="s">
        <v>962</v>
      </c>
    </row>
    <row r="274" spans="117:120" x14ac:dyDescent="0.25">
      <c r="DM274" s="177">
        <v>443</v>
      </c>
      <c r="DN274" s="178" t="s">
        <v>806</v>
      </c>
      <c r="DO274" s="179">
        <v>9</v>
      </c>
      <c r="DP274" s="171" t="s">
        <v>962</v>
      </c>
    </row>
    <row r="275" spans="117:120" x14ac:dyDescent="0.25">
      <c r="DM275" s="177">
        <v>444</v>
      </c>
      <c r="DN275" s="178" t="s">
        <v>807</v>
      </c>
      <c r="DO275" s="179">
        <v>10</v>
      </c>
      <c r="DP275" s="171" t="s">
        <v>962</v>
      </c>
    </row>
    <row r="276" spans="117:120" x14ac:dyDescent="0.25">
      <c r="DM276" s="177">
        <v>451</v>
      </c>
      <c r="DN276" s="178" t="s">
        <v>808</v>
      </c>
      <c r="DO276" s="179">
        <v>7</v>
      </c>
      <c r="DP276" s="171"/>
    </row>
    <row r="277" spans="117:120" x14ac:dyDescent="0.25">
      <c r="DM277" s="177">
        <v>452</v>
      </c>
      <c r="DN277" s="178" t="s">
        <v>809</v>
      </c>
      <c r="DO277" s="179">
        <v>8</v>
      </c>
      <c r="DP277" s="171"/>
    </row>
    <row r="278" spans="117:120" x14ac:dyDescent="0.25">
      <c r="DM278" s="177">
        <v>453</v>
      </c>
      <c r="DN278" s="178" t="s">
        <v>810</v>
      </c>
      <c r="DO278" s="179">
        <v>9</v>
      </c>
      <c r="DP278" s="171"/>
    </row>
    <row r="279" spans="117:120" x14ac:dyDescent="0.25">
      <c r="DM279" s="177">
        <v>454</v>
      </c>
      <c r="DN279" s="178" t="s">
        <v>811</v>
      </c>
      <c r="DO279" s="179">
        <v>10</v>
      </c>
      <c r="DP279" s="171"/>
    </row>
    <row r="280" spans="117:120" x14ac:dyDescent="0.25">
      <c r="DM280" s="177">
        <v>460</v>
      </c>
      <c r="DN280" s="178" t="s">
        <v>812</v>
      </c>
      <c r="DO280" s="179">
        <v>6</v>
      </c>
      <c r="DP280" s="171"/>
    </row>
    <row r="281" spans="117:120" x14ac:dyDescent="0.25">
      <c r="DM281" s="177">
        <v>461</v>
      </c>
      <c r="DN281" s="178" t="s">
        <v>813</v>
      </c>
      <c r="DO281" s="179">
        <v>7</v>
      </c>
      <c r="DP281" s="171"/>
    </row>
    <row r="282" spans="117:120" x14ac:dyDescent="0.25">
      <c r="DM282" s="177">
        <v>462</v>
      </c>
      <c r="DN282" s="178" t="s">
        <v>814</v>
      </c>
      <c r="DO282" s="179">
        <v>8</v>
      </c>
      <c r="DP282" s="171"/>
    </row>
    <row r="283" spans="117:120" x14ac:dyDescent="0.25">
      <c r="DM283" s="177">
        <v>463</v>
      </c>
      <c r="DN283" s="178" t="s">
        <v>815</v>
      </c>
      <c r="DO283" s="179">
        <v>9</v>
      </c>
      <c r="DP283" s="171"/>
    </row>
    <row r="284" spans="117:120" x14ac:dyDescent="0.25">
      <c r="DM284" s="177">
        <v>464</v>
      </c>
      <c r="DN284" s="178" t="s">
        <v>816</v>
      </c>
      <c r="DO284" s="179">
        <v>10</v>
      </c>
      <c r="DP284" s="171"/>
    </row>
    <row r="285" spans="117:120" x14ac:dyDescent="0.25">
      <c r="DM285" s="177">
        <v>490</v>
      </c>
      <c r="DN285" s="178" t="s">
        <v>732</v>
      </c>
      <c r="DO285" s="179">
        <v>8</v>
      </c>
      <c r="DP285" s="171"/>
    </row>
    <row r="286" spans="117:120" x14ac:dyDescent="0.25">
      <c r="DM286" s="177">
        <v>491</v>
      </c>
      <c r="DN286" s="178" t="s">
        <v>733</v>
      </c>
      <c r="DO286" s="179">
        <v>9</v>
      </c>
      <c r="DP286" s="171"/>
    </row>
    <row r="287" spans="117:120" x14ac:dyDescent="0.25">
      <c r="DM287" s="177">
        <v>492</v>
      </c>
      <c r="DN287" s="178" t="s">
        <v>734</v>
      </c>
      <c r="DO287" s="179">
        <v>10</v>
      </c>
      <c r="DP287" s="171"/>
    </row>
    <row r="288" spans="117:120" x14ac:dyDescent="0.25">
      <c r="DM288" s="177">
        <v>493</v>
      </c>
      <c r="DN288" s="178" t="s">
        <v>817</v>
      </c>
      <c r="DO288" s="179">
        <v>11</v>
      </c>
      <c r="DP288" s="171"/>
    </row>
    <row r="289" spans="117:120" x14ac:dyDescent="0.25">
      <c r="DM289" s="177">
        <v>494</v>
      </c>
      <c r="DN289" s="178" t="s">
        <v>736</v>
      </c>
      <c r="DO289" s="179">
        <v>12</v>
      </c>
      <c r="DP289" s="171"/>
    </row>
    <row r="290" spans="117:120" x14ac:dyDescent="0.25">
      <c r="DM290" s="177">
        <v>501</v>
      </c>
      <c r="DN290" s="178" t="s">
        <v>818</v>
      </c>
      <c r="DO290" s="179">
        <v>1</v>
      </c>
      <c r="DP290" s="171"/>
    </row>
    <row r="291" spans="117:120" x14ac:dyDescent="0.25">
      <c r="DM291" s="177">
        <v>502</v>
      </c>
      <c r="DN291" s="178" t="s">
        <v>819</v>
      </c>
      <c r="DO291" s="179">
        <v>2</v>
      </c>
      <c r="DP291" s="171"/>
    </row>
    <row r="292" spans="117:120" x14ac:dyDescent="0.25">
      <c r="DM292" s="177">
        <v>504</v>
      </c>
      <c r="DN292" s="178" t="s">
        <v>821</v>
      </c>
      <c r="DO292" s="179">
        <v>4</v>
      </c>
      <c r="DP292" s="171"/>
    </row>
    <row r="293" spans="117:120" x14ac:dyDescent="0.25">
      <c r="DM293" s="177">
        <v>506</v>
      </c>
      <c r="DN293" s="178" t="s">
        <v>822</v>
      </c>
      <c r="DO293" s="179">
        <v>3</v>
      </c>
      <c r="DP293" s="171"/>
    </row>
    <row r="294" spans="117:120" x14ac:dyDescent="0.25">
      <c r="DM294" s="177">
        <v>507</v>
      </c>
      <c r="DN294" s="178" t="s">
        <v>823</v>
      </c>
      <c r="DO294" s="179">
        <v>4</v>
      </c>
      <c r="DP294" s="171"/>
    </row>
    <row r="295" spans="117:120" x14ac:dyDescent="0.25">
      <c r="DM295" s="177">
        <v>503</v>
      </c>
      <c r="DN295" s="178" t="s">
        <v>820</v>
      </c>
      <c r="DO295" s="179">
        <v>3</v>
      </c>
      <c r="DP295" s="171"/>
    </row>
    <row r="296" spans="117:120" x14ac:dyDescent="0.25">
      <c r="DM296" s="177">
        <v>508</v>
      </c>
      <c r="DN296" s="178" t="s">
        <v>824</v>
      </c>
      <c r="DO296" s="179">
        <v>5</v>
      </c>
      <c r="DP296" s="171"/>
    </row>
    <row r="297" spans="117:120" x14ac:dyDescent="0.25">
      <c r="DM297" s="177">
        <v>509</v>
      </c>
      <c r="DN297" s="178" t="s">
        <v>825</v>
      </c>
      <c r="DO297" s="179">
        <v>6</v>
      </c>
      <c r="DP297" s="171"/>
    </row>
    <row r="298" spans="117:120" x14ac:dyDescent="0.25">
      <c r="DM298" s="177">
        <v>511</v>
      </c>
      <c r="DN298" s="178" t="s">
        <v>826</v>
      </c>
      <c r="DO298" s="179">
        <v>4</v>
      </c>
      <c r="DP298" s="171"/>
    </row>
    <row r="299" spans="117:120" x14ac:dyDescent="0.25">
      <c r="DM299" s="177">
        <v>512</v>
      </c>
      <c r="DN299" s="178" t="s">
        <v>827</v>
      </c>
      <c r="DO299" s="179">
        <v>5</v>
      </c>
      <c r="DP299" s="171"/>
    </row>
    <row r="300" spans="117:120" x14ac:dyDescent="0.25">
      <c r="DM300" s="177">
        <v>513</v>
      </c>
      <c r="DN300" s="178" t="s">
        <v>828</v>
      </c>
      <c r="DO300" s="179">
        <v>6</v>
      </c>
      <c r="DP300" s="171"/>
    </row>
    <row r="301" spans="117:120" x14ac:dyDescent="0.25">
      <c r="DM301" s="177">
        <v>514</v>
      </c>
      <c r="DN301" s="178" t="s">
        <v>829</v>
      </c>
      <c r="DO301" s="179">
        <v>7</v>
      </c>
      <c r="DP301" s="171"/>
    </row>
    <row r="302" spans="117:120" x14ac:dyDescent="0.25">
      <c r="DM302" s="177">
        <v>516</v>
      </c>
      <c r="DN302" s="178" t="s">
        <v>830</v>
      </c>
      <c r="DO302" s="179">
        <v>4</v>
      </c>
      <c r="DP302" s="171"/>
    </row>
    <row r="303" spans="117:120" x14ac:dyDescent="0.25">
      <c r="DM303" s="177">
        <v>517</v>
      </c>
      <c r="DN303" s="178" t="s">
        <v>831</v>
      </c>
      <c r="DO303" s="179">
        <v>5</v>
      </c>
      <c r="DP303" s="171"/>
    </row>
    <row r="304" spans="117:120" x14ac:dyDescent="0.25">
      <c r="DM304" s="177">
        <v>518</v>
      </c>
      <c r="DN304" s="178" t="s">
        <v>832</v>
      </c>
      <c r="DO304" s="179">
        <v>6</v>
      </c>
      <c r="DP304" s="171"/>
    </row>
    <row r="305" spans="117:120" x14ac:dyDescent="0.25">
      <c r="DM305" s="177">
        <v>521</v>
      </c>
      <c r="DN305" s="178" t="s">
        <v>833</v>
      </c>
      <c r="DO305" s="179">
        <v>4</v>
      </c>
      <c r="DP305" s="171"/>
    </row>
    <row r="306" spans="117:120" x14ac:dyDescent="0.25">
      <c r="DM306" s="177">
        <v>522</v>
      </c>
      <c r="DN306" s="178" t="s">
        <v>834</v>
      </c>
      <c r="DO306" s="179">
        <v>5</v>
      </c>
      <c r="DP306" s="171"/>
    </row>
    <row r="307" spans="117:120" x14ac:dyDescent="0.25">
      <c r="DM307" s="177">
        <v>523</v>
      </c>
      <c r="DN307" s="178" t="s">
        <v>835</v>
      </c>
      <c r="DO307" s="179">
        <v>6</v>
      </c>
      <c r="DP307" s="171"/>
    </row>
    <row r="308" spans="117:120" x14ac:dyDescent="0.25">
      <c r="DM308" s="177">
        <v>524</v>
      </c>
      <c r="DN308" s="178" t="s">
        <v>836</v>
      </c>
      <c r="DO308" s="179">
        <v>7</v>
      </c>
      <c r="DP308" s="171"/>
    </row>
    <row r="309" spans="117:120" x14ac:dyDescent="0.25">
      <c r="DM309" s="177">
        <v>531</v>
      </c>
      <c r="DN309" s="178" t="s">
        <v>837</v>
      </c>
      <c r="DO309" s="179">
        <v>5</v>
      </c>
      <c r="DP309" s="171"/>
    </row>
    <row r="310" spans="117:120" x14ac:dyDescent="0.25">
      <c r="DM310" s="177">
        <v>532</v>
      </c>
      <c r="DN310" s="178" t="s">
        <v>838</v>
      </c>
      <c r="DO310" s="179">
        <v>6</v>
      </c>
      <c r="DP310" s="171"/>
    </row>
    <row r="311" spans="117:120" x14ac:dyDescent="0.25">
      <c r="DM311" s="177">
        <v>533</v>
      </c>
      <c r="DN311" s="178" t="s">
        <v>839</v>
      </c>
      <c r="DO311" s="179">
        <v>6</v>
      </c>
      <c r="DP311" s="171"/>
    </row>
    <row r="312" spans="117:120" x14ac:dyDescent="0.25">
      <c r="DM312" s="177">
        <v>534</v>
      </c>
      <c r="DN312" s="178" t="s">
        <v>840</v>
      </c>
      <c r="DO312" s="179">
        <v>7</v>
      </c>
      <c r="DP312" s="171"/>
    </row>
    <row r="313" spans="117:120" x14ac:dyDescent="0.25">
      <c r="DM313" s="177">
        <v>541</v>
      </c>
      <c r="DN313" s="178" t="s">
        <v>841</v>
      </c>
      <c r="DO313" s="179">
        <v>6</v>
      </c>
      <c r="DP313" s="171"/>
    </row>
    <row r="314" spans="117:120" x14ac:dyDescent="0.25">
      <c r="DM314" s="177">
        <v>542</v>
      </c>
      <c r="DN314" s="178" t="s">
        <v>842</v>
      </c>
      <c r="DO314" s="179">
        <v>7</v>
      </c>
      <c r="DP314" s="171" t="s">
        <v>967</v>
      </c>
    </row>
    <row r="315" spans="117:120" x14ac:dyDescent="0.25">
      <c r="DM315" s="177">
        <v>543</v>
      </c>
      <c r="DN315" s="178" t="s">
        <v>843</v>
      </c>
      <c r="DO315" s="179">
        <v>8</v>
      </c>
      <c r="DP315" s="171"/>
    </row>
    <row r="316" spans="117:120" x14ac:dyDescent="0.25">
      <c r="DM316" s="177">
        <v>544</v>
      </c>
      <c r="DN316" s="178" t="s">
        <v>844</v>
      </c>
      <c r="DO316" s="179">
        <v>9</v>
      </c>
      <c r="DP316" s="171"/>
    </row>
    <row r="317" spans="117:120" x14ac:dyDescent="0.25">
      <c r="DM317" s="177">
        <v>545</v>
      </c>
      <c r="DN317" s="178" t="s">
        <v>845</v>
      </c>
      <c r="DO317" s="179">
        <v>10</v>
      </c>
      <c r="DP317" s="171"/>
    </row>
    <row r="318" spans="117:120" x14ac:dyDescent="0.25">
      <c r="DM318" s="177">
        <v>550</v>
      </c>
      <c r="DN318" s="178" t="s">
        <v>846</v>
      </c>
      <c r="DO318" s="179">
        <v>7</v>
      </c>
      <c r="DP318" s="171"/>
    </row>
    <row r="319" spans="117:120" x14ac:dyDescent="0.25">
      <c r="DM319" s="177">
        <v>551</v>
      </c>
      <c r="DN319" s="178" t="s">
        <v>732</v>
      </c>
      <c r="DO319" s="179">
        <v>8</v>
      </c>
      <c r="DP319" s="171"/>
    </row>
    <row r="320" spans="117:120" x14ac:dyDescent="0.25">
      <c r="DM320" s="177">
        <v>552</v>
      </c>
      <c r="DN320" s="178" t="s">
        <v>733</v>
      </c>
      <c r="DO320" s="179">
        <v>9</v>
      </c>
      <c r="DP320" s="171"/>
    </row>
    <row r="321" spans="117:120" x14ac:dyDescent="0.25">
      <c r="DM321" s="177">
        <v>553</v>
      </c>
      <c r="DN321" s="178" t="s">
        <v>734</v>
      </c>
      <c r="DO321" s="179">
        <v>10</v>
      </c>
      <c r="DP321" s="171"/>
    </row>
    <row r="322" spans="117:120" x14ac:dyDescent="0.25">
      <c r="DM322" s="177">
        <v>554</v>
      </c>
      <c r="DN322" s="178" t="s">
        <v>817</v>
      </c>
      <c r="DO322" s="179">
        <v>11</v>
      </c>
      <c r="DP322" s="171"/>
    </row>
    <row r="323" spans="117:120" x14ac:dyDescent="0.25">
      <c r="DM323" s="177">
        <v>555</v>
      </c>
      <c r="DN323" s="180" t="s">
        <v>736</v>
      </c>
      <c r="DO323" s="179">
        <v>12</v>
      </c>
      <c r="DP323" s="171"/>
    </row>
    <row r="324" spans="117:120" x14ac:dyDescent="0.25">
      <c r="DM324" s="177">
        <v>561</v>
      </c>
      <c r="DN324" s="178" t="s">
        <v>847</v>
      </c>
      <c r="DO324" s="179">
        <v>3</v>
      </c>
      <c r="DP324" s="171"/>
    </row>
    <row r="325" spans="117:120" x14ac:dyDescent="0.25">
      <c r="DM325" s="177">
        <v>562</v>
      </c>
      <c r="DN325" s="178" t="s">
        <v>848</v>
      </c>
      <c r="DO325" s="179">
        <v>4</v>
      </c>
      <c r="DP325" s="171"/>
    </row>
    <row r="326" spans="117:120" x14ac:dyDescent="0.25">
      <c r="DM326" s="177">
        <v>563</v>
      </c>
      <c r="DN326" s="178" t="s">
        <v>849</v>
      </c>
      <c r="DO326" s="179">
        <v>5</v>
      </c>
      <c r="DP326" s="171"/>
    </row>
    <row r="327" spans="117:120" x14ac:dyDescent="0.25">
      <c r="DM327" s="177">
        <v>564</v>
      </c>
      <c r="DN327" s="178" t="s">
        <v>850</v>
      </c>
      <c r="DO327" s="179">
        <v>6</v>
      </c>
      <c r="DP327" s="171"/>
    </row>
    <row r="328" spans="117:120" x14ac:dyDescent="0.25">
      <c r="DM328" s="177">
        <v>565</v>
      </c>
      <c r="DN328" s="178" t="s">
        <v>851</v>
      </c>
      <c r="DO328" s="179">
        <v>7</v>
      </c>
      <c r="DP328" s="171"/>
    </row>
    <row r="329" spans="117:120" x14ac:dyDescent="0.25">
      <c r="DM329" s="177">
        <v>566</v>
      </c>
      <c r="DN329" s="178" t="s">
        <v>0</v>
      </c>
      <c r="DO329" s="179">
        <v>8</v>
      </c>
      <c r="DP329" s="171"/>
    </row>
    <row r="330" spans="117:120" x14ac:dyDescent="0.25">
      <c r="DM330" s="177">
        <v>571</v>
      </c>
      <c r="DN330" s="178" t="s">
        <v>1</v>
      </c>
      <c r="DO330" s="179">
        <v>3</v>
      </c>
      <c r="DP330" s="171"/>
    </row>
    <row r="331" spans="117:120" x14ac:dyDescent="0.25">
      <c r="DM331" s="177">
        <v>572</v>
      </c>
      <c r="DN331" s="178" t="s">
        <v>2</v>
      </c>
      <c r="DO331" s="179">
        <v>4</v>
      </c>
      <c r="DP331" s="171"/>
    </row>
    <row r="332" spans="117:120" x14ac:dyDescent="0.25">
      <c r="DM332" s="177">
        <v>573</v>
      </c>
      <c r="DN332" s="178" t="s">
        <v>3</v>
      </c>
      <c r="DO332" s="179">
        <v>5</v>
      </c>
      <c r="DP332" s="171"/>
    </row>
    <row r="333" spans="117:120" x14ac:dyDescent="0.25">
      <c r="DM333" s="177">
        <v>574</v>
      </c>
      <c r="DN333" s="178" t="s">
        <v>4</v>
      </c>
      <c r="DO333" s="179">
        <v>6</v>
      </c>
      <c r="DP333" s="171"/>
    </row>
    <row r="334" spans="117:120" x14ac:dyDescent="0.25">
      <c r="DM334" s="177">
        <v>575</v>
      </c>
      <c r="DN334" s="178" t="s">
        <v>5</v>
      </c>
      <c r="DO334" s="179">
        <v>7</v>
      </c>
      <c r="DP334" s="171"/>
    </row>
    <row r="335" spans="117:120" x14ac:dyDescent="0.25">
      <c r="DM335" s="177">
        <v>576</v>
      </c>
      <c r="DN335" s="178" t="s">
        <v>6</v>
      </c>
      <c r="DO335" s="179">
        <v>8</v>
      </c>
      <c r="DP335" s="171"/>
    </row>
    <row r="336" spans="117:120" x14ac:dyDescent="0.25">
      <c r="DM336" s="177">
        <v>577</v>
      </c>
      <c r="DN336" s="178" t="s">
        <v>7</v>
      </c>
      <c r="DO336" s="181"/>
      <c r="DP336" s="171"/>
    </row>
    <row r="337" spans="117:120" x14ac:dyDescent="0.25">
      <c r="DM337" s="177">
        <v>578</v>
      </c>
      <c r="DN337" s="178" t="s">
        <v>8</v>
      </c>
      <c r="DO337" s="179">
        <v>7</v>
      </c>
      <c r="DP337" s="171"/>
    </row>
    <row r="338" spans="117:120" x14ac:dyDescent="0.25">
      <c r="DM338" s="177">
        <v>580</v>
      </c>
      <c r="DN338" s="178" t="s">
        <v>9</v>
      </c>
      <c r="DO338" s="179">
        <v>2</v>
      </c>
      <c r="DP338" s="171"/>
    </row>
    <row r="339" spans="117:120" x14ac:dyDescent="0.25">
      <c r="DM339" s="177">
        <v>581</v>
      </c>
      <c r="DN339" s="178" t="s">
        <v>10</v>
      </c>
      <c r="DO339" s="179">
        <v>3</v>
      </c>
      <c r="DP339" s="171"/>
    </row>
    <row r="340" spans="117:120" x14ac:dyDescent="0.25">
      <c r="DM340" s="177">
        <v>582</v>
      </c>
      <c r="DN340" s="178" t="s">
        <v>11</v>
      </c>
      <c r="DO340" s="179">
        <v>4</v>
      </c>
      <c r="DP340" s="171"/>
    </row>
    <row r="341" spans="117:120" x14ac:dyDescent="0.25">
      <c r="DM341" s="177">
        <v>583</v>
      </c>
      <c r="DN341" s="178" t="s">
        <v>12</v>
      </c>
      <c r="DO341" s="179">
        <v>4</v>
      </c>
      <c r="DP341" s="171"/>
    </row>
    <row r="342" spans="117:120" x14ac:dyDescent="0.25">
      <c r="DM342" s="177">
        <v>584</v>
      </c>
      <c r="DN342" s="178" t="s">
        <v>13</v>
      </c>
      <c r="DO342" s="179">
        <v>5</v>
      </c>
      <c r="DP342" s="171"/>
    </row>
    <row r="343" spans="117:120" x14ac:dyDescent="0.25">
      <c r="DM343" s="177">
        <v>585</v>
      </c>
      <c r="DN343" s="178" t="s">
        <v>14</v>
      </c>
      <c r="DO343" s="179">
        <v>6</v>
      </c>
      <c r="DP343" s="171"/>
    </row>
    <row r="344" spans="117:120" x14ac:dyDescent="0.25">
      <c r="DM344" s="177">
        <v>586</v>
      </c>
      <c r="DN344" s="178" t="s">
        <v>15</v>
      </c>
      <c r="DO344" s="179">
        <v>7</v>
      </c>
      <c r="DP344" s="171"/>
    </row>
    <row r="345" spans="117:120" x14ac:dyDescent="0.25">
      <c r="DM345" s="177">
        <v>587</v>
      </c>
      <c r="DN345" s="178" t="s">
        <v>16</v>
      </c>
      <c r="DO345" s="179">
        <v>8</v>
      </c>
      <c r="DP345" s="171"/>
    </row>
    <row r="346" spans="117:120" x14ac:dyDescent="0.25">
      <c r="DM346" s="177">
        <v>590</v>
      </c>
      <c r="DN346" s="178" t="s">
        <v>846</v>
      </c>
      <c r="DO346" s="179">
        <v>7</v>
      </c>
      <c r="DP346" s="171"/>
    </row>
    <row r="347" spans="117:120" x14ac:dyDescent="0.25">
      <c r="DM347" s="177">
        <v>591</v>
      </c>
      <c r="DN347" s="178" t="s">
        <v>17</v>
      </c>
      <c r="DO347" s="179">
        <v>8</v>
      </c>
      <c r="DP347" s="171"/>
    </row>
    <row r="348" spans="117:120" x14ac:dyDescent="0.25">
      <c r="DM348" s="177">
        <v>592</v>
      </c>
      <c r="DN348" s="178" t="s">
        <v>18</v>
      </c>
      <c r="DO348" s="179">
        <v>9</v>
      </c>
      <c r="DP348" s="171"/>
    </row>
    <row r="349" spans="117:120" x14ac:dyDescent="0.25">
      <c r="DM349" s="177">
        <v>593</v>
      </c>
      <c r="DN349" s="178" t="s">
        <v>19</v>
      </c>
      <c r="DO349" s="179">
        <v>10</v>
      </c>
      <c r="DP349" s="171"/>
    </row>
    <row r="350" spans="117:120" x14ac:dyDescent="0.25">
      <c r="DM350" s="177">
        <v>594</v>
      </c>
      <c r="DN350" s="178" t="s">
        <v>20</v>
      </c>
      <c r="DO350" s="179">
        <v>11</v>
      </c>
      <c r="DP350" s="171"/>
    </row>
    <row r="351" spans="117:120" x14ac:dyDescent="0.25">
      <c r="DM351" s="177">
        <v>601</v>
      </c>
      <c r="DN351" s="178" t="s">
        <v>21</v>
      </c>
      <c r="DO351" s="179">
        <v>4</v>
      </c>
      <c r="DP351" s="171"/>
    </row>
    <row r="352" spans="117:120" x14ac:dyDescent="0.25">
      <c r="DM352" s="177">
        <v>602</v>
      </c>
      <c r="DN352" s="178" t="s">
        <v>22</v>
      </c>
      <c r="DO352" s="179">
        <v>5</v>
      </c>
      <c r="DP352" s="171"/>
    </row>
    <row r="353" spans="117:120" x14ac:dyDescent="0.25">
      <c r="DM353" s="177">
        <v>603</v>
      </c>
      <c r="DN353" s="178" t="s">
        <v>23</v>
      </c>
      <c r="DO353" s="179">
        <v>6</v>
      </c>
      <c r="DP353" s="171"/>
    </row>
    <row r="354" spans="117:120" x14ac:dyDescent="0.25">
      <c r="DM354" s="177">
        <v>604</v>
      </c>
      <c r="DN354" s="178" t="s">
        <v>24</v>
      </c>
      <c r="DO354" s="179">
        <v>7</v>
      </c>
      <c r="DP354" s="171"/>
    </row>
    <row r="355" spans="117:120" x14ac:dyDescent="0.25">
      <c r="DM355" s="177">
        <v>611</v>
      </c>
      <c r="DN355" s="178" t="s">
        <v>25</v>
      </c>
      <c r="DO355" s="179">
        <v>1</v>
      </c>
      <c r="DP355" s="171"/>
    </row>
    <row r="356" spans="117:120" x14ac:dyDescent="0.25">
      <c r="DM356" s="177">
        <v>612</v>
      </c>
      <c r="DN356" s="178" t="s">
        <v>26</v>
      </c>
      <c r="DO356" s="179">
        <v>2</v>
      </c>
      <c r="DP356" s="171"/>
    </row>
    <row r="357" spans="117:120" x14ac:dyDescent="0.25">
      <c r="DM357" s="177">
        <v>613</v>
      </c>
      <c r="DN357" s="178" t="s">
        <v>27</v>
      </c>
      <c r="DO357" s="179">
        <v>3</v>
      </c>
      <c r="DP357" s="171" t="s">
        <v>963</v>
      </c>
    </row>
    <row r="358" spans="117:120" x14ac:dyDescent="0.25">
      <c r="DM358" s="177">
        <v>614</v>
      </c>
      <c r="DN358" s="178" t="s">
        <v>28</v>
      </c>
      <c r="DO358" s="179">
        <v>4</v>
      </c>
      <c r="DP358" s="171" t="s">
        <v>963</v>
      </c>
    </row>
    <row r="359" spans="117:120" x14ac:dyDescent="0.25">
      <c r="DM359" s="177">
        <v>631</v>
      </c>
      <c r="DN359" s="178" t="s">
        <v>29</v>
      </c>
      <c r="DO359" s="179">
        <v>8</v>
      </c>
      <c r="DP359" s="171"/>
    </row>
    <row r="360" spans="117:120" x14ac:dyDescent="0.25">
      <c r="DM360" s="177">
        <v>632</v>
      </c>
      <c r="DN360" s="178" t="s">
        <v>30</v>
      </c>
      <c r="DO360" s="179">
        <v>9</v>
      </c>
      <c r="DP360" s="171"/>
    </row>
    <row r="361" spans="117:120" x14ac:dyDescent="0.25">
      <c r="DM361" s="177">
        <v>633</v>
      </c>
      <c r="DN361" s="178" t="s">
        <v>31</v>
      </c>
      <c r="DO361" s="179">
        <v>10</v>
      </c>
      <c r="DP361" s="171"/>
    </row>
    <row r="362" spans="117:120" x14ac:dyDescent="0.25">
      <c r="DM362" s="177">
        <v>634</v>
      </c>
      <c r="DN362" s="178" t="s">
        <v>32</v>
      </c>
      <c r="DO362" s="179">
        <v>11</v>
      </c>
      <c r="DP362" s="171"/>
    </row>
    <row r="363" spans="117:120" x14ac:dyDescent="0.25">
      <c r="DM363" s="177">
        <v>690</v>
      </c>
      <c r="DN363" s="178" t="s">
        <v>732</v>
      </c>
      <c r="DO363" s="179">
        <v>8</v>
      </c>
      <c r="DP363" s="171"/>
    </row>
    <row r="364" spans="117:120" x14ac:dyDescent="0.25">
      <c r="DM364" s="177">
        <v>691</v>
      </c>
      <c r="DN364" s="178" t="s">
        <v>733</v>
      </c>
      <c r="DO364" s="179">
        <v>9</v>
      </c>
      <c r="DP364" s="171"/>
    </row>
    <row r="365" spans="117:120" x14ac:dyDescent="0.25">
      <c r="DM365" s="177">
        <v>692</v>
      </c>
      <c r="DN365" s="178" t="s">
        <v>734</v>
      </c>
      <c r="DO365" s="179">
        <v>10</v>
      </c>
      <c r="DP365" s="171"/>
    </row>
    <row r="366" spans="117:120" x14ac:dyDescent="0.25">
      <c r="DM366" s="177">
        <v>693</v>
      </c>
      <c r="DN366" s="178" t="s">
        <v>817</v>
      </c>
      <c r="DO366" s="179">
        <v>11</v>
      </c>
      <c r="DP366" s="171"/>
    </row>
    <row r="367" spans="117:120" x14ac:dyDescent="0.25">
      <c r="DM367" s="177">
        <v>694</v>
      </c>
      <c r="DN367" s="178" t="s">
        <v>736</v>
      </c>
      <c r="DO367" s="179">
        <v>12</v>
      </c>
      <c r="DP367" s="171"/>
    </row>
    <row r="368" spans="117:120" x14ac:dyDescent="0.25">
      <c r="DM368" s="177">
        <v>706</v>
      </c>
      <c r="DN368" s="178" t="s">
        <v>33</v>
      </c>
      <c r="DO368" s="179">
        <v>4</v>
      </c>
      <c r="DP368" s="171"/>
    </row>
    <row r="369" spans="117:120" x14ac:dyDescent="0.25">
      <c r="DM369" s="177">
        <v>707</v>
      </c>
      <c r="DN369" s="178" t="s">
        <v>34</v>
      </c>
      <c r="DO369" s="179">
        <v>5</v>
      </c>
      <c r="DP369" s="171"/>
    </row>
    <row r="370" spans="117:120" x14ac:dyDescent="0.25">
      <c r="DM370" s="177">
        <v>708</v>
      </c>
      <c r="DN370" s="178" t="s">
        <v>35</v>
      </c>
      <c r="DO370" s="179">
        <v>6</v>
      </c>
      <c r="DP370" s="171"/>
    </row>
    <row r="371" spans="117:120" x14ac:dyDescent="0.25">
      <c r="DM371" s="177">
        <v>709</v>
      </c>
      <c r="DN371" s="178" t="s">
        <v>36</v>
      </c>
      <c r="DO371" s="179">
        <v>7</v>
      </c>
      <c r="DP371" s="171"/>
    </row>
    <row r="372" spans="117:120" x14ac:dyDescent="0.25">
      <c r="DM372" s="177">
        <v>710</v>
      </c>
      <c r="DN372" s="178" t="s">
        <v>37</v>
      </c>
      <c r="DO372" s="179">
        <v>6</v>
      </c>
      <c r="DP372" s="171"/>
    </row>
    <row r="373" spans="117:120" x14ac:dyDescent="0.25">
      <c r="DM373" s="177">
        <v>711</v>
      </c>
      <c r="DN373" s="178" t="s">
        <v>38</v>
      </c>
      <c r="DO373" s="179">
        <v>7</v>
      </c>
      <c r="DP373" s="171"/>
    </row>
    <row r="374" spans="117:120" x14ac:dyDescent="0.25">
      <c r="DM374" s="177">
        <v>712</v>
      </c>
      <c r="DN374" s="178" t="s">
        <v>39</v>
      </c>
      <c r="DO374" s="179">
        <v>8</v>
      </c>
      <c r="DP374" s="171"/>
    </row>
    <row r="375" spans="117:120" x14ac:dyDescent="0.25">
      <c r="DM375" s="177">
        <v>713</v>
      </c>
      <c r="DN375" s="178" t="s">
        <v>40</v>
      </c>
      <c r="DO375" s="179">
        <v>9</v>
      </c>
      <c r="DP375" s="171"/>
    </row>
    <row r="376" spans="117:120" x14ac:dyDescent="0.25">
      <c r="DM376" s="177">
        <v>714</v>
      </c>
      <c r="DN376" s="178" t="s">
        <v>41</v>
      </c>
      <c r="DO376" s="179">
        <v>10</v>
      </c>
      <c r="DP376" s="171"/>
    </row>
    <row r="377" spans="117:120" x14ac:dyDescent="0.25">
      <c r="DM377" s="177">
        <v>720</v>
      </c>
      <c r="DN377" s="178" t="s">
        <v>42</v>
      </c>
      <c r="DO377" s="179">
        <v>6</v>
      </c>
      <c r="DP377" s="171"/>
    </row>
    <row r="378" spans="117:120" x14ac:dyDescent="0.25">
      <c r="DM378" s="177">
        <v>721</v>
      </c>
      <c r="DN378" s="178" t="s">
        <v>43</v>
      </c>
      <c r="DO378" s="179">
        <v>7</v>
      </c>
      <c r="DP378" s="171"/>
    </row>
    <row r="379" spans="117:120" x14ac:dyDescent="0.25">
      <c r="DM379" s="177">
        <v>722</v>
      </c>
      <c r="DN379" s="178" t="s">
        <v>44</v>
      </c>
      <c r="DO379" s="179">
        <v>8</v>
      </c>
      <c r="DP379" s="171"/>
    </row>
    <row r="380" spans="117:120" x14ac:dyDescent="0.25">
      <c r="DM380" s="177">
        <v>723</v>
      </c>
      <c r="DN380" s="178" t="s">
        <v>45</v>
      </c>
      <c r="DO380" s="179">
        <v>9</v>
      </c>
      <c r="DP380" s="171"/>
    </row>
    <row r="381" spans="117:120" x14ac:dyDescent="0.25">
      <c r="DM381" s="177">
        <v>724</v>
      </c>
      <c r="DN381" s="178" t="s">
        <v>46</v>
      </c>
      <c r="DO381" s="179">
        <v>10</v>
      </c>
      <c r="DP381" s="171"/>
    </row>
    <row r="382" spans="117:120" x14ac:dyDescent="0.25">
      <c r="DM382" s="177">
        <v>731</v>
      </c>
      <c r="DN382" s="178" t="s">
        <v>47</v>
      </c>
      <c r="DO382" s="179">
        <v>4</v>
      </c>
      <c r="DP382" s="171" t="s">
        <v>964</v>
      </c>
    </row>
    <row r="383" spans="117:120" x14ac:dyDescent="0.25">
      <c r="DM383" s="177">
        <v>732</v>
      </c>
      <c r="DN383" s="178" t="s">
        <v>48</v>
      </c>
      <c r="DO383" s="179">
        <v>5</v>
      </c>
      <c r="DP383" s="171" t="s">
        <v>964</v>
      </c>
    </row>
    <row r="384" spans="117:120" x14ac:dyDescent="0.25">
      <c r="DM384" s="177">
        <v>733</v>
      </c>
      <c r="DN384" s="178" t="s">
        <v>49</v>
      </c>
      <c r="DO384" s="179">
        <v>6</v>
      </c>
      <c r="DP384" s="171" t="s">
        <v>964</v>
      </c>
    </row>
    <row r="385" spans="117:120" x14ac:dyDescent="0.25">
      <c r="DM385" s="177">
        <v>741</v>
      </c>
      <c r="DN385" s="178" t="s">
        <v>50</v>
      </c>
      <c r="DO385" s="179">
        <v>7</v>
      </c>
      <c r="DP385" s="171" t="s">
        <v>965</v>
      </c>
    </row>
    <row r="386" spans="117:120" x14ac:dyDescent="0.25">
      <c r="DM386" s="177">
        <v>742</v>
      </c>
      <c r="DN386" s="178" t="s">
        <v>51</v>
      </c>
      <c r="DO386" s="179">
        <v>8</v>
      </c>
      <c r="DP386" s="171" t="s">
        <v>966</v>
      </c>
    </row>
    <row r="387" spans="117:120" x14ac:dyDescent="0.25">
      <c r="DM387" s="177">
        <v>743</v>
      </c>
      <c r="DN387" s="178" t="s">
        <v>52</v>
      </c>
      <c r="DO387" s="179">
        <v>9</v>
      </c>
      <c r="DP387" s="171"/>
    </row>
    <row r="388" spans="117:120" x14ac:dyDescent="0.25">
      <c r="DM388" s="177">
        <v>750</v>
      </c>
      <c r="DN388" s="178" t="s">
        <v>732</v>
      </c>
      <c r="DO388" s="179">
        <v>9</v>
      </c>
      <c r="DP388" s="171" t="s">
        <v>951</v>
      </c>
    </row>
    <row r="389" spans="117:120" x14ac:dyDescent="0.25">
      <c r="DM389" s="177">
        <v>751</v>
      </c>
      <c r="DN389" s="178" t="s">
        <v>733</v>
      </c>
      <c r="DO389" s="179">
        <v>10</v>
      </c>
      <c r="DP389" s="171" t="s">
        <v>951</v>
      </c>
    </row>
    <row r="390" spans="117:120" x14ac:dyDescent="0.25">
      <c r="DM390" s="177">
        <v>752</v>
      </c>
      <c r="DN390" s="178" t="s">
        <v>734</v>
      </c>
      <c r="DO390" s="179">
        <v>11</v>
      </c>
      <c r="DP390" s="171" t="s">
        <v>951</v>
      </c>
    </row>
    <row r="391" spans="117:120" x14ac:dyDescent="0.25">
      <c r="DM391" s="177">
        <v>753</v>
      </c>
      <c r="DN391" s="178" t="s">
        <v>735</v>
      </c>
      <c r="DO391" s="179">
        <v>12</v>
      </c>
      <c r="DP391" s="171" t="s">
        <v>951</v>
      </c>
    </row>
    <row r="392" spans="117:120" x14ac:dyDescent="0.25">
      <c r="DM392" s="177">
        <v>760</v>
      </c>
      <c r="DN392" s="178" t="s">
        <v>53</v>
      </c>
      <c r="DO392" s="179">
        <v>6</v>
      </c>
      <c r="DP392" s="171"/>
    </row>
    <row r="393" spans="117:120" x14ac:dyDescent="0.25">
      <c r="DM393" s="177">
        <v>761</v>
      </c>
      <c r="DN393" s="178" t="s">
        <v>54</v>
      </c>
      <c r="DO393" s="179">
        <v>7</v>
      </c>
      <c r="DP393" s="171"/>
    </row>
    <row r="394" spans="117:120" x14ac:dyDescent="0.25">
      <c r="DM394" s="177">
        <v>762</v>
      </c>
      <c r="DN394" s="178" t="s">
        <v>55</v>
      </c>
      <c r="DO394" s="179">
        <v>8</v>
      </c>
      <c r="DP394" s="171"/>
    </row>
    <row r="395" spans="117:120" x14ac:dyDescent="0.25">
      <c r="DM395" s="177">
        <v>763</v>
      </c>
      <c r="DN395" s="178" t="s">
        <v>56</v>
      </c>
      <c r="DO395" s="179">
        <v>9</v>
      </c>
      <c r="DP395" s="171"/>
    </row>
    <row r="396" spans="117:120" x14ac:dyDescent="0.25">
      <c r="DM396" s="177">
        <v>764</v>
      </c>
      <c r="DN396" s="178" t="s">
        <v>57</v>
      </c>
      <c r="DO396" s="179">
        <v>10</v>
      </c>
      <c r="DP396" s="171"/>
    </row>
    <row r="397" spans="117:120" x14ac:dyDescent="0.25">
      <c r="DM397" s="177">
        <v>770</v>
      </c>
      <c r="DN397" s="178" t="s">
        <v>53</v>
      </c>
      <c r="DO397" s="179">
        <v>6</v>
      </c>
      <c r="DP397" s="171"/>
    </row>
    <row r="398" spans="117:120" x14ac:dyDescent="0.25">
      <c r="DM398" s="177">
        <v>771</v>
      </c>
      <c r="DN398" s="178" t="s">
        <v>54</v>
      </c>
      <c r="DO398" s="179">
        <v>7</v>
      </c>
      <c r="DP398" s="171" t="s">
        <v>951</v>
      </c>
    </row>
    <row r="399" spans="117:120" x14ac:dyDescent="0.25">
      <c r="DM399" s="177">
        <v>772</v>
      </c>
      <c r="DN399" s="178" t="s">
        <v>55</v>
      </c>
      <c r="DO399" s="179">
        <v>8</v>
      </c>
      <c r="DP399" s="171" t="s">
        <v>951</v>
      </c>
    </row>
    <row r="400" spans="117:120" x14ac:dyDescent="0.25">
      <c r="DM400" s="177">
        <v>773</v>
      </c>
      <c r="DN400" s="178" t="s">
        <v>56</v>
      </c>
      <c r="DO400" s="179">
        <v>9</v>
      </c>
      <c r="DP400" s="171" t="s">
        <v>951</v>
      </c>
    </row>
    <row r="401" spans="117:120" x14ac:dyDescent="0.25">
      <c r="DM401" s="177">
        <v>774</v>
      </c>
      <c r="DN401" s="178" t="s">
        <v>57</v>
      </c>
      <c r="DO401" s="179">
        <v>10</v>
      </c>
      <c r="DP401" s="171" t="s">
        <v>951</v>
      </c>
    </row>
    <row r="402" spans="117:120" x14ac:dyDescent="0.25">
      <c r="DM402" s="177">
        <v>780</v>
      </c>
      <c r="DN402" s="178" t="s">
        <v>53</v>
      </c>
      <c r="DO402" s="179">
        <v>6</v>
      </c>
      <c r="DP402" s="171"/>
    </row>
    <row r="403" spans="117:120" x14ac:dyDescent="0.25">
      <c r="DM403" s="177">
        <v>780</v>
      </c>
      <c r="DN403" s="178" t="s">
        <v>53</v>
      </c>
      <c r="DO403" s="179">
        <v>6</v>
      </c>
      <c r="DP403" s="171"/>
    </row>
    <row r="404" spans="117:120" x14ac:dyDescent="0.25">
      <c r="DM404" s="177">
        <v>781</v>
      </c>
      <c r="DN404" s="178" t="s">
        <v>54</v>
      </c>
      <c r="DO404" s="179">
        <v>7</v>
      </c>
      <c r="DP404" s="171" t="s">
        <v>952</v>
      </c>
    </row>
    <row r="405" spans="117:120" x14ac:dyDescent="0.25">
      <c r="DM405" s="177">
        <v>781</v>
      </c>
      <c r="DN405" s="178" t="s">
        <v>54</v>
      </c>
      <c r="DO405" s="179">
        <v>7</v>
      </c>
      <c r="DP405" s="171" t="s">
        <v>952</v>
      </c>
    </row>
    <row r="406" spans="117:120" x14ac:dyDescent="0.25">
      <c r="DM406" s="177">
        <v>782</v>
      </c>
      <c r="DN406" s="178" t="s">
        <v>55</v>
      </c>
      <c r="DO406" s="179">
        <v>8</v>
      </c>
      <c r="DP406" s="171" t="s">
        <v>952</v>
      </c>
    </row>
    <row r="407" spans="117:120" x14ac:dyDescent="0.25">
      <c r="DM407" s="177">
        <v>782</v>
      </c>
      <c r="DN407" s="178" t="s">
        <v>55</v>
      </c>
      <c r="DO407" s="179">
        <v>8</v>
      </c>
      <c r="DP407" s="171" t="s">
        <v>952</v>
      </c>
    </row>
    <row r="408" spans="117:120" x14ac:dyDescent="0.25">
      <c r="DM408" s="177">
        <v>783</v>
      </c>
      <c r="DN408" s="178" t="s">
        <v>56</v>
      </c>
      <c r="DO408" s="179">
        <v>9</v>
      </c>
      <c r="DP408" s="171" t="s">
        <v>952</v>
      </c>
    </row>
    <row r="409" spans="117:120" x14ac:dyDescent="0.25">
      <c r="DM409" s="177">
        <v>783</v>
      </c>
      <c r="DN409" s="178" t="s">
        <v>56</v>
      </c>
      <c r="DO409" s="179">
        <v>9</v>
      </c>
      <c r="DP409" s="171" t="s">
        <v>952</v>
      </c>
    </row>
    <row r="410" spans="117:120" x14ac:dyDescent="0.25">
      <c r="DM410" s="177">
        <v>784</v>
      </c>
      <c r="DN410" s="178" t="s">
        <v>57</v>
      </c>
      <c r="DO410" s="179">
        <v>10</v>
      </c>
      <c r="DP410" s="171" t="s">
        <v>952</v>
      </c>
    </row>
    <row r="411" spans="117:120" x14ac:dyDescent="0.25">
      <c r="DM411" s="177">
        <v>784</v>
      </c>
      <c r="DN411" s="178" t="s">
        <v>57</v>
      </c>
      <c r="DO411" s="179">
        <v>10</v>
      </c>
      <c r="DP411" s="171" t="s">
        <v>952</v>
      </c>
    </row>
    <row r="412" spans="117:120" x14ac:dyDescent="0.25">
      <c r="DM412" s="177">
        <v>811</v>
      </c>
      <c r="DN412" s="178" t="s">
        <v>58</v>
      </c>
      <c r="DO412" s="179">
        <v>4</v>
      </c>
      <c r="DP412" s="171"/>
    </row>
    <row r="413" spans="117:120" x14ac:dyDescent="0.25">
      <c r="DM413" s="177">
        <v>812</v>
      </c>
      <c r="DN413" s="178" t="s">
        <v>59</v>
      </c>
      <c r="DO413" s="179">
        <v>5</v>
      </c>
      <c r="DP413" s="171"/>
    </row>
    <row r="414" spans="117:120" x14ac:dyDescent="0.25">
      <c r="DM414" s="177">
        <v>813</v>
      </c>
      <c r="DN414" s="178" t="s">
        <v>60</v>
      </c>
      <c r="DO414" s="179">
        <v>6</v>
      </c>
      <c r="DP414" s="171"/>
    </row>
    <row r="415" spans="117:120" x14ac:dyDescent="0.25">
      <c r="DM415" s="177">
        <v>814</v>
      </c>
      <c r="DN415" s="178" t="s">
        <v>61</v>
      </c>
      <c r="DO415" s="179">
        <v>7</v>
      </c>
      <c r="DP415" s="171"/>
    </row>
    <row r="416" spans="117:120" x14ac:dyDescent="0.25">
      <c r="DM416" s="177">
        <v>821</v>
      </c>
      <c r="DN416" s="178" t="s">
        <v>62</v>
      </c>
      <c r="DO416" s="179">
        <v>7</v>
      </c>
      <c r="DP416" s="171"/>
    </row>
    <row r="417" spans="117:120" x14ac:dyDescent="0.25">
      <c r="DM417" s="177">
        <v>822</v>
      </c>
      <c r="DN417" s="178" t="s">
        <v>63</v>
      </c>
      <c r="DO417" s="179">
        <v>8</v>
      </c>
      <c r="DP417" s="171"/>
    </row>
    <row r="418" spans="117:120" x14ac:dyDescent="0.25">
      <c r="DM418" s="177">
        <v>823</v>
      </c>
      <c r="DN418" s="178" t="s">
        <v>64</v>
      </c>
      <c r="DO418" s="179">
        <v>9</v>
      </c>
      <c r="DP418" s="171"/>
    </row>
    <row r="419" spans="117:120" x14ac:dyDescent="0.25">
      <c r="DM419" s="177">
        <v>824</v>
      </c>
      <c r="DN419" s="178" t="s">
        <v>65</v>
      </c>
      <c r="DO419" s="179">
        <v>10</v>
      </c>
      <c r="DP419" s="171"/>
    </row>
    <row r="420" spans="117:120" x14ac:dyDescent="0.25">
      <c r="DM420" s="177">
        <v>850</v>
      </c>
      <c r="DN420" s="178" t="s">
        <v>732</v>
      </c>
      <c r="DO420" s="179">
        <v>8</v>
      </c>
      <c r="DP420" s="171"/>
    </row>
    <row r="421" spans="117:120" x14ac:dyDescent="0.25">
      <c r="DM421" s="177">
        <v>851</v>
      </c>
      <c r="DN421" s="178" t="s">
        <v>733</v>
      </c>
      <c r="DO421" s="179">
        <v>9</v>
      </c>
      <c r="DP421" s="171"/>
    </row>
    <row r="422" spans="117:120" x14ac:dyDescent="0.25">
      <c r="DM422" s="177">
        <v>852</v>
      </c>
      <c r="DN422" s="178" t="s">
        <v>734</v>
      </c>
      <c r="DO422" s="179">
        <v>10</v>
      </c>
      <c r="DP422" s="171"/>
    </row>
    <row r="423" spans="117:120" x14ac:dyDescent="0.25">
      <c r="DM423" s="177">
        <v>853</v>
      </c>
      <c r="DN423" s="178" t="s">
        <v>735</v>
      </c>
      <c r="DO423" s="179">
        <v>11</v>
      </c>
      <c r="DP423" s="171"/>
    </row>
    <row r="424" spans="117:120" x14ac:dyDescent="0.25">
      <c r="DM424" s="177">
        <v>951</v>
      </c>
      <c r="DN424" s="178" t="s">
        <v>66</v>
      </c>
      <c r="DO424" s="179">
        <v>6</v>
      </c>
      <c r="DP424" s="171"/>
    </row>
    <row r="425" spans="117:120" x14ac:dyDescent="0.25">
      <c r="DM425" s="177">
        <v>952</v>
      </c>
      <c r="DN425" s="178" t="s">
        <v>67</v>
      </c>
      <c r="DO425" s="179">
        <v>7</v>
      </c>
      <c r="DP425" s="171"/>
    </row>
    <row r="426" spans="117:120" x14ac:dyDescent="0.25">
      <c r="DM426" s="177">
        <v>953</v>
      </c>
      <c r="DN426" s="178" t="s">
        <v>68</v>
      </c>
      <c r="DO426" s="179">
        <v>8</v>
      </c>
      <c r="DP426" s="171"/>
    </row>
    <row r="427" spans="117:120" x14ac:dyDescent="0.25">
      <c r="DM427" s="177">
        <v>954</v>
      </c>
      <c r="DN427" s="178" t="s">
        <v>69</v>
      </c>
      <c r="DO427" s="179">
        <v>8</v>
      </c>
      <c r="DP427" s="171"/>
    </row>
    <row r="428" spans="117:120" x14ac:dyDescent="0.25">
      <c r="DM428" s="177">
        <v>955</v>
      </c>
      <c r="DN428" s="178" t="s">
        <v>70</v>
      </c>
      <c r="DO428" s="179">
        <v>9</v>
      </c>
      <c r="DP428" s="171"/>
    </row>
    <row r="429" spans="117:120" x14ac:dyDescent="0.25">
      <c r="DM429" s="177">
        <v>961</v>
      </c>
      <c r="DN429" s="178" t="s">
        <v>71</v>
      </c>
      <c r="DO429" s="179">
        <v>6</v>
      </c>
      <c r="DP429" s="171"/>
    </row>
    <row r="430" spans="117:120" x14ac:dyDescent="0.25">
      <c r="DM430" s="177">
        <v>962</v>
      </c>
      <c r="DN430" s="178" t="s">
        <v>72</v>
      </c>
      <c r="DO430" s="179">
        <v>7</v>
      </c>
      <c r="DP430" s="171"/>
    </row>
    <row r="431" spans="117:120" x14ac:dyDescent="0.25">
      <c r="DM431" s="177">
        <v>963</v>
      </c>
      <c r="DN431" s="178" t="s">
        <v>73</v>
      </c>
      <c r="DO431" s="179">
        <v>8</v>
      </c>
      <c r="DP431" s="171"/>
    </row>
    <row r="432" spans="117:120" x14ac:dyDescent="0.25">
      <c r="DM432" s="177">
        <v>971</v>
      </c>
      <c r="DN432" s="178" t="s">
        <v>74</v>
      </c>
      <c r="DO432" s="179">
        <v>6</v>
      </c>
      <c r="DP432" s="171"/>
    </row>
    <row r="433" spans="117:120" x14ac:dyDescent="0.25">
      <c r="DM433" s="182">
        <v>972</v>
      </c>
      <c r="DN433" s="183" t="s">
        <v>75</v>
      </c>
      <c r="DO433" s="184">
        <v>7</v>
      </c>
      <c r="DP433" s="172"/>
    </row>
  </sheetData>
  <autoFilter ref="A4:EL155"/>
  <mergeCells count="18">
    <mergeCell ref="F3:F4"/>
    <mergeCell ref="A3:A4"/>
    <mergeCell ref="B3:B4"/>
    <mergeCell ref="C3:C4"/>
    <mergeCell ref="D3:D4"/>
    <mergeCell ref="E3:E4"/>
    <mergeCell ref="DM175:DO175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0 DD9:DD15 DA139 DD126 DD128:DD134 DD110:DD111 DD113:DD123 DD69 DA141:DA143 DD139:DD143 DD100:DD101 DD108 DA107 DD71:DD72 DD137 DA137 DD145:DD146 DA145:DA146 DD98 DD17:DD31 DD34:DD64 DD76:DD96 DD103:DD104">
    <cfRule type="cellIs" dxfId="736" priority="93" stopIfTrue="1" operator="notEqual">
      <formula>$DH9</formula>
    </cfRule>
  </conditionalFormatting>
  <conditionalFormatting sqref="DA9 DA12:DA15 DA126 DA128:DA134 DA110:DA111 DA113:DA123 DA108 DA69 DA71:DA72 DA17:DA31 DA33:DA64 DA76:DA98 DA100:DA104">
    <cfRule type="cellIs" dxfId="735" priority="94" stopIfTrue="1" operator="notEqual">
      <formula>$DD9</formula>
    </cfRule>
  </conditionalFormatting>
  <conditionalFormatting sqref="DD66">
    <cfRule type="cellIs" dxfId="734" priority="89" stopIfTrue="1" operator="notEqual">
      <formula>$DH66</formula>
    </cfRule>
  </conditionalFormatting>
  <conditionalFormatting sqref="DA66">
    <cfRule type="cellIs" dxfId="733" priority="90" stopIfTrue="1" operator="notEqual">
      <formula>$DD66</formula>
    </cfRule>
  </conditionalFormatting>
  <conditionalFormatting sqref="DD67">
    <cfRule type="cellIs" dxfId="732" priority="87" stopIfTrue="1" operator="notEqual">
      <formula>$DH67</formula>
    </cfRule>
  </conditionalFormatting>
  <conditionalFormatting sqref="DA67">
    <cfRule type="cellIs" dxfId="731" priority="88" stopIfTrue="1" operator="notEqual">
      <formula>$DD67</formula>
    </cfRule>
  </conditionalFormatting>
  <conditionalFormatting sqref="DD32">
    <cfRule type="cellIs" dxfId="730" priority="85" stopIfTrue="1" operator="notEqual">
      <formula>$DH32</formula>
    </cfRule>
  </conditionalFormatting>
  <conditionalFormatting sqref="DA32">
    <cfRule type="cellIs" dxfId="729" priority="86" stopIfTrue="1" operator="notEqual">
      <formula>$DD32</formula>
    </cfRule>
  </conditionalFormatting>
  <conditionalFormatting sqref="DD65">
    <cfRule type="cellIs" dxfId="728" priority="83" stopIfTrue="1" operator="notEqual">
      <formula>$DH65</formula>
    </cfRule>
  </conditionalFormatting>
  <conditionalFormatting sqref="DA65">
    <cfRule type="cellIs" dxfId="727" priority="84" stopIfTrue="1" operator="notEqual">
      <formula>$DD65</formula>
    </cfRule>
  </conditionalFormatting>
  <conditionalFormatting sqref="DD68">
    <cfRule type="cellIs" dxfId="726" priority="81" stopIfTrue="1" operator="notEqual">
      <formula>$DH68</formula>
    </cfRule>
  </conditionalFormatting>
  <conditionalFormatting sqref="DA68">
    <cfRule type="cellIs" dxfId="725" priority="82" stopIfTrue="1" operator="notEqual">
      <formula>$DD68</formula>
    </cfRule>
  </conditionalFormatting>
  <conditionalFormatting sqref="DD124">
    <cfRule type="cellIs" dxfId="724" priority="79" stopIfTrue="1" operator="notEqual">
      <formula>$DH124</formula>
    </cfRule>
  </conditionalFormatting>
  <conditionalFormatting sqref="DA124">
    <cfRule type="cellIs" dxfId="723" priority="80" stopIfTrue="1" operator="notEqual">
      <formula>$DD124</formula>
    </cfRule>
  </conditionalFormatting>
  <conditionalFormatting sqref="CX107:CX134 CX6:CX105">
    <cfRule type="cellIs" dxfId="722" priority="78" operator="notEqual">
      <formula>$CX6</formula>
    </cfRule>
  </conditionalFormatting>
  <conditionalFormatting sqref="CX139 CX141:CX143 CU141:CU143 CX137 CU137 CU145:CU146 CX145:CX146">
    <cfRule type="cellIs" dxfId="721" priority="77" stopIfTrue="1" operator="notEqual">
      <formula>$DA137</formula>
    </cfRule>
  </conditionalFormatting>
  <conditionalFormatting sqref="DA11">
    <cfRule type="cellIs" dxfId="720" priority="76" stopIfTrue="1" operator="notEqual">
      <formula>$DH11</formula>
    </cfRule>
  </conditionalFormatting>
  <conditionalFormatting sqref="DD70">
    <cfRule type="cellIs" dxfId="719" priority="74" stopIfTrue="1" operator="notEqual">
      <formula>$DH70</formula>
    </cfRule>
  </conditionalFormatting>
  <conditionalFormatting sqref="DA70">
    <cfRule type="cellIs" dxfId="718" priority="75" stopIfTrue="1" operator="notEqual">
      <formula>$DD70</formula>
    </cfRule>
  </conditionalFormatting>
  <conditionalFormatting sqref="DA142">
    <cfRule type="cellIs" dxfId="717" priority="73" stopIfTrue="1" operator="notEqual">
      <formula>$DH142</formula>
    </cfRule>
  </conditionalFormatting>
  <conditionalFormatting sqref="DD105">
    <cfRule type="cellIs" dxfId="716" priority="71" stopIfTrue="1" operator="notEqual">
      <formula>$DH105</formula>
    </cfRule>
  </conditionalFormatting>
  <conditionalFormatting sqref="DA105">
    <cfRule type="cellIs" dxfId="715" priority="72" stopIfTrue="1" operator="notEqual">
      <formula>$DD105</formula>
    </cfRule>
  </conditionalFormatting>
  <conditionalFormatting sqref="DD138">
    <cfRule type="cellIs" dxfId="714" priority="70" stopIfTrue="1" operator="notEqual">
      <formula>$DH138</formula>
    </cfRule>
  </conditionalFormatting>
  <conditionalFormatting sqref="DA138">
    <cfRule type="cellIs" dxfId="713" priority="69" stopIfTrue="1" operator="notEqual">
      <formula>$DH138</formula>
    </cfRule>
  </conditionalFormatting>
  <conditionalFormatting sqref="CX138">
    <cfRule type="cellIs" dxfId="712" priority="68" stopIfTrue="1" operator="notEqual">
      <formula>$DA138</formula>
    </cfRule>
  </conditionalFormatting>
  <conditionalFormatting sqref="DD75">
    <cfRule type="cellIs" dxfId="711" priority="64" stopIfTrue="1" operator="notEqual">
      <formula>$DH75</formula>
    </cfRule>
  </conditionalFormatting>
  <conditionalFormatting sqref="DA75">
    <cfRule type="cellIs" dxfId="710" priority="65" stopIfTrue="1" operator="notEqual">
      <formula>$DD75</formula>
    </cfRule>
  </conditionalFormatting>
  <conditionalFormatting sqref="DD74">
    <cfRule type="cellIs" dxfId="709" priority="62" stopIfTrue="1" operator="notEqual">
      <formula>$DH74</formula>
    </cfRule>
  </conditionalFormatting>
  <conditionalFormatting sqref="DA74">
    <cfRule type="cellIs" dxfId="708" priority="63" stopIfTrue="1" operator="notEqual">
      <formula>$DD74</formula>
    </cfRule>
  </conditionalFormatting>
  <conditionalFormatting sqref="DD69">
    <cfRule type="cellIs" dxfId="707" priority="60" stopIfTrue="1" operator="notEqual">
      <formula>$DH69</formula>
    </cfRule>
  </conditionalFormatting>
  <conditionalFormatting sqref="DA69">
    <cfRule type="cellIs" dxfId="706" priority="61" stopIfTrue="1" operator="notEqual">
      <formula>$DD69</formula>
    </cfRule>
  </conditionalFormatting>
  <conditionalFormatting sqref="DD70">
    <cfRule type="cellIs" dxfId="705" priority="58" stopIfTrue="1" operator="notEqual">
      <formula>$DH70</formula>
    </cfRule>
  </conditionalFormatting>
  <conditionalFormatting sqref="DA70">
    <cfRule type="cellIs" dxfId="704" priority="59" stopIfTrue="1" operator="notEqual">
      <formula>$DD70</formula>
    </cfRule>
  </conditionalFormatting>
  <conditionalFormatting sqref="DD107">
    <cfRule type="cellIs" dxfId="703" priority="57" stopIfTrue="1" operator="notEqual">
      <formula>$DH107</formula>
    </cfRule>
  </conditionalFormatting>
  <conditionalFormatting sqref="DD112">
    <cfRule type="cellIs" dxfId="702" priority="55" stopIfTrue="1" operator="notEqual">
      <formula>$DH112</formula>
    </cfRule>
  </conditionalFormatting>
  <conditionalFormatting sqref="DA112">
    <cfRule type="cellIs" dxfId="701" priority="56" stopIfTrue="1" operator="notEqual">
      <formula>$DD112</formula>
    </cfRule>
  </conditionalFormatting>
  <conditionalFormatting sqref="DD135">
    <cfRule type="cellIs" dxfId="700" priority="54" stopIfTrue="1" operator="notEqual">
      <formula>$DH135</formula>
    </cfRule>
  </conditionalFormatting>
  <conditionalFormatting sqref="DA135">
    <cfRule type="cellIs" dxfId="699" priority="53" stopIfTrue="1" operator="notEqual">
      <formula>$DH135</formula>
    </cfRule>
  </conditionalFormatting>
  <conditionalFormatting sqref="CX135">
    <cfRule type="cellIs" dxfId="698" priority="52" stopIfTrue="1" operator="notEqual">
      <formula>$DA135</formula>
    </cfRule>
  </conditionalFormatting>
  <conditionalFormatting sqref="DA140">
    <cfRule type="cellIs" dxfId="697" priority="51" stopIfTrue="1" operator="notEqual">
      <formula>$DH140</formula>
    </cfRule>
  </conditionalFormatting>
  <conditionalFormatting sqref="CX140">
    <cfRule type="cellIs" dxfId="696" priority="50" stopIfTrue="1" operator="notEqual">
      <formula>$DA140</formula>
    </cfRule>
  </conditionalFormatting>
  <conditionalFormatting sqref="DD127">
    <cfRule type="cellIs" dxfId="695" priority="48" stopIfTrue="1" operator="notEqual">
      <formula>$DH127</formula>
    </cfRule>
  </conditionalFormatting>
  <conditionalFormatting sqref="DA127">
    <cfRule type="cellIs" dxfId="694" priority="49" stopIfTrue="1" operator="notEqual">
      <formula>$DD127</formula>
    </cfRule>
  </conditionalFormatting>
  <conditionalFormatting sqref="DD125">
    <cfRule type="cellIs" dxfId="693" priority="46" stopIfTrue="1" operator="notEqual">
      <formula>$DH125</formula>
    </cfRule>
  </conditionalFormatting>
  <conditionalFormatting sqref="DA125">
    <cfRule type="cellIs" dxfId="692" priority="47" stopIfTrue="1" operator="notEqual">
      <formula>$DD125</formula>
    </cfRule>
  </conditionalFormatting>
  <conditionalFormatting sqref="DD72">
    <cfRule type="cellIs" dxfId="691" priority="44" stopIfTrue="1" operator="notEqual">
      <formula>$DH72</formula>
    </cfRule>
  </conditionalFormatting>
  <conditionalFormatting sqref="DA72">
    <cfRule type="cellIs" dxfId="690" priority="45" stopIfTrue="1" operator="notEqual">
      <formula>$DD72</formula>
    </cfRule>
  </conditionalFormatting>
  <conditionalFormatting sqref="DD72">
    <cfRule type="cellIs" dxfId="689" priority="42" stopIfTrue="1" operator="notEqual">
      <formula>$DH72</formula>
    </cfRule>
  </conditionalFormatting>
  <conditionalFormatting sqref="DA72">
    <cfRule type="cellIs" dxfId="688" priority="43" stopIfTrue="1" operator="notEqual">
      <formula>$DD72</formula>
    </cfRule>
  </conditionalFormatting>
  <conditionalFormatting sqref="DD73">
    <cfRule type="cellIs" dxfId="687" priority="40" stopIfTrue="1" operator="notEqual">
      <formula>$DH73</formula>
    </cfRule>
  </conditionalFormatting>
  <conditionalFormatting sqref="DA73">
    <cfRule type="cellIs" dxfId="686" priority="41" stopIfTrue="1" operator="notEqual">
      <formula>$DD73</formula>
    </cfRule>
  </conditionalFormatting>
  <conditionalFormatting sqref="DD99">
    <cfRule type="cellIs" dxfId="685" priority="38" stopIfTrue="1" operator="notEqual">
      <formula>$DH99</formula>
    </cfRule>
  </conditionalFormatting>
  <conditionalFormatting sqref="DA99">
    <cfRule type="cellIs" dxfId="684" priority="39" stopIfTrue="1" operator="notEqual">
      <formula>$DD99</formula>
    </cfRule>
  </conditionalFormatting>
  <conditionalFormatting sqref="DD109">
    <cfRule type="cellIs" dxfId="683" priority="32" stopIfTrue="1" operator="notEqual">
      <formula>$DH109</formula>
    </cfRule>
  </conditionalFormatting>
  <conditionalFormatting sqref="DA109">
    <cfRule type="cellIs" dxfId="682" priority="33" stopIfTrue="1" operator="notEqual">
      <formula>$DD109</formula>
    </cfRule>
  </conditionalFormatting>
  <conditionalFormatting sqref="DD16">
    <cfRule type="cellIs" dxfId="681" priority="30" stopIfTrue="1" operator="notEqual">
      <formula>$DH16</formula>
    </cfRule>
  </conditionalFormatting>
  <conditionalFormatting sqref="DA16">
    <cfRule type="cellIs" dxfId="680" priority="31" stopIfTrue="1" operator="notEqual">
      <formula>$DD16</formula>
    </cfRule>
  </conditionalFormatting>
  <conditionalFormatting sqref="DD136">
    <cfRule type="cellIs" dxfId="679" priority="29" stopIfTrue="1" operator="notEqual">
      <formula>$DH136</formula>
    </cfRule>
  </conditionalFormatting>
  <conditionalFormatting sqref="DA136">
    <cfRule type="cellIs" dxfId="678" priority="28" stopIfTrue="1" operator="notEqual">
      <formula>$DH136</formula>
    </cfRule>
  </conditionalFormatting>
  <conditionalFormatting sqref="CX136">
    <cfRule type="cellIs" dxfId="677" priority="27" stopIfTrue="1" operator="notEqual">
      <formula>$DA136</formula>
    </cfRule>
  </conditionalFormatting>
  <conditionalFormatting sqref="CU139">
    <cfRule type="cellIs" dxfId="676" priority="26" stopIfTrue="1" operator="notEqual">
      <formula>$DA139</formula>
    </cfRule>
  </conditionalFormatting>
  <conditionalFormatting sqref="CU138">
    <cfRule type="cellIs" dxfId="675" priority="25" stopIfTrue="1" operator="notEqual">
      <formula>$DA138</formula>
    </cfRule>
  </conditionalFormatting>
  <conditionalFormatting sqref="CU135">
    <cfRule type="cellIs" dxfId="674" priority="24" stopIfTrue="1" operator="notEqual">
      <formula>$DA135</formula>
    </cfRule>
  </conditionalFormatting>
  <conditionalFormatting sqref="CU140">
    <cfRule type="cellIs" dxfId="673" priority="23" stopIfTrue="1" operator="notEqual">
      <formula>$DA140</formula>
    </cfRule>
  </conditionalFormatting>
  <conditionalFormatting sqref="CU136">
    <cfRule type="cellIs" dxfId="672" priority="22" stopIfTrue="1" operator="notEqual">
      <formula>$DA136</formula>
    </cfRule>
  </conditionalFormatting>
  <conditionalFormatting sqref="CU107:CU134 CU6:CU105">
    <cfRule type="expression" dxfId="671" priority="20" stopIfTrue="1">
      <formula>$CX6=""</formula>
    </cfRule>
    <cfRule type="cellIs" dxfId="670" priority="21" stopIfTrue="1" operator="notEqual">
      <formula>$CX6</formula>
    </cfRule>
  </conditionalFormatting>
  <conditionalFormatting sqref="DA106">
    <cfRule type="cellIs" dxfId="669" priority="15" stopIfTrue="1" operator="notEqual">
      <formula>$DH106</formula>
    </cfRule>
  </conditionalFormatting>
  <conditionalFormatting sqref="CX106">
    <cfRule type="cellIs" dxfId="668" priority="14" operator="notEqual">
      <formula>$CX106</formula>
    </cfRule>
  </conditionalFormatting>
  <conditionalFormatting sqref="DD106">
    <cfRule type="cellIs" dxfId="667" priority="13" stopIfTrue="1" operator="notEqual">
      <formula>$DH106</formula>
    </cfRule>
  </conditionalFormatting>
  <conditionalFormatting sqref="CU106">
    <cfRule type="expression" dxfId="666" priority="11" stopIfTrue="1">
      <formula>$CX106=""</formula>
    </cfRule>
    <cfRule type="cellIs" dxfId="665" priority="12" stopIfTrue="1" operator="notEqual">
      <formula>$CX106</formula>
    </cfRule>
  </conditionalFormatting>
  <conditionalFormatting sqref="DD144 DA144">
    <cfRule type="cellIs" dxfId="664" priority="10" stopIfTrue="1" operator="notEqual">
      <formula>$DH144</formula>
    </cfRule>
  </conditionalFormatting>
  <conditionalFormatting sqref="CU144 CX144">
    <cfRule type="cellIs" dxfId="663" priority="9" stopIfTrue="1" operator="notEqual">
      <formula>$DA144</formula>
    </cfRule>
  </conditionalFormatting>
  <conditionalFormatting sqref="CX5">
    <cfRule type="cellIs" dxfId="662" priority="3" operator="notEqual">
      <formula>$CX5</formula>
    </cfRule>
  </conditionalFormatting>
  <conditionalFormatting sqref="CU5">
    <cfRule type="expression" dxfId="661" priority="1" stopIfTrue="1">
      <formula>$CX5=""</formula>
    </cfRule>
    <cfRule type="cellIs" dxfId="660" priority="2" stopIfTrue="1" operator="notEqual">
      <formula>$CX5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73.0 / Gültig ab: 01.01.17 / Seite &amp;P (&amp;N)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34"/>
  <sheetViews>
    <sheetView topLeftCell="CG1" zoomScaleNormal="100" zoomScaleSheetLayoutView="75" workbookViewId="0">
      <selection activeCell="DD5" sqref="DD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1217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6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7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7" si="2">+S5</f>
        <v>Giger Hans</v>
      </c>
      <c r="CR5" s="19">
        <f t="shared" ref="CR5:CR67" si="3">+Z5</f>
        <v>39</v>
      </c>
      <c r="CS5" s="19" t="str">
        <f t="shared" ref="CS5:CS67" si="4">+AB5</f>
        <v>A</v>
      </c>
      <c r="CT5" s="154">
        <v>2139</v>
      </c>
      <c r="CU5" s="125" t="s">
        <v>711</v>
      </c>
      <c r="CV5" s="33"/>
      <c r="CW5" s="83"/>
      <c r="CX5" s="125">
        <v>753</v>
      </c>
      <c r="CY5" s="33">
        <f t="shared" ref="CY5:CY10" si="5">VLOOKUP($CX5,Funktionsbezeichnungen,3,0)</f>
        <v>12</v>
      </c>
      <c r="CZ5" s="83" t="str">
        <f t="shared" ref="CZ5:CZ10" si="6">VLOOKUP($CX5,Funktionsbezeichnungen,2,0)</f>
        <v>Vorgesetzter  -  4 . Stufe</v>
      </c>
      <c r="DA5" s="125">
        <v>753</v>
      </c>
      <c r="DB5" s="33">
        <f t="shared" ref="DB5:DB10" si="7">VLOOKUP($DA5,Funktionsbezeichnungen,3,0)</f>
        <v>12</v>
      </c>
      <c r="DC5" s="83" t="str">
        <f t="shared" ref="DC5:DC10" si="8">VLOOKUP($DA5,Funktionsbezeichnungen,2,0)</f>
        <v>Vorgesetzter  -  4 . Stufe</v>
      </c>
      <c r="DD5" s="124">
        <v>753</v>
      </c>
      <c r="DE5" s="33">
        <f t="shared" ref="DE5:DE10" si="9">VLOOKUP($DD5,Funktionsbezeichnungen,3,0)</f>
        <v>12</v>
      </c>
      <c r="DF5" s="83" t="str">
        <f t="shared" ref="DF5:DF10" si="10">VLOOKUP($DD5,Funktionsbezeichnungen,2,0)</f>
        <v>Vorgesetzter  -  4 . Stufe</v>
      </c>
      <c r="DG5" s="20"/>
      <c r="DH5" s="124">
        <v>753</v>
      </c>
      <c r="DI5" s="33">
        <f t="shared" ref="DI5:DI10" si="11">VLOOKUP($DH5,Funktionsbezeichnungen,3,0)</f>
        <v>12</v>
      </c>
      <c r="DJ5" s="83" t="str">
        <f t="shared" ref="DJ5:DJ10" si="12">VLOOKUP($DH5,Funktionsbezeichnungen,2,0)</f>
        <v>Vorgesetzter  -  4 . Stufe</v>
      </c>
      <c r="DO5" s="19">
        <f t="shared" ref="DO5:DO67" si="13">+CT5</f>
        <v>2139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S6" s="19" t="str">
        <f t="shared" si="4"/>
        <v>A</v>
      </c>
      <c r="CT6" s="154">
        <v>5558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si="13"/>
        <v>5558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S7" s="19" t="str">
        <f t="shared" si="4"/>
        <v>A</v>
      </c>
      <c r="CT7" s="154">
        <v>4155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3"/>
        <v>4155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S8" s="19" t="str">
        <f t="shared" si="4"/>
        <v>A</v>
      </c>
      <c r="CT8" s="154">
        <v>5574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3"/>
        <v>5574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S9" s="19" t="str">
        <f t="shared" si="4"/>
        <v xml:space="preserve"> A</v>
      </c>
      <c r="CT9" s="154">
        <v>4182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753</v>
      </c>
      <c r="CY9" s="33">
        <f t="shared" si="5"/>
        <v>12</v>
      </c>
      <c r="CZ9" s="83" t="str">
        <f t="shared" si="6"/>
        <v>Vorgesetzter  -  4 . Stufe</v>
      </c>
      <c r="DA9" s="125">
        <v>753</v>
      </c>
      <c r="DB9" s="33">
        <f t="shared" si="7"/>
        <v>12</v>
      </c>
      <c r="DC9" s="83" t="str">
        <f t="shared" si="8"/>
        <v>Vorgesetzter  -  4 . Stufe</v>
      </c>
      <c r="DD9" s="124">
        <v>753</v>
      </c>
      <c r="DE9" s="33">
        <f t="shared" si="9"/>
        <v>12</v>
      </c>
      <c r="DF9" s="83" t="str">
        <f t="shared" si="10"/>
        <v>Vorgesetzter  -  4 . Stufe</v>
      </c>
      <c r="DG9" s="20"/>
      <c r="DH9" s="124">
        <v>753</v>
      </c>
      <c r="DI9" s="33">
        <f t="shared" si="11"/>
        <v>12</v>
      </c>
      <c r="DJ9" s="83" t="str">
        <f t="shared" si="12"/>
        <v>Vorgesetzter  -  4 . Stufe</v>
      </c>
      <c r="DO9" s="19">
        <f t="shared" si="13"/>
        <v>4182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S10" s="19" t="str">
        <f t="shared" si="4"/>
        <v>A</v>
      </c>
      <c r="CT10" s="154">
        <v>3201</v>
      </c>
      <c r="CU10" s="125">
        <v>753</v>
      </c>
      <c r="CV10" s="33">
        <f>VLOOKUP($CU10,Funktionsbezeichnungen,3,0)</f>
        <v>12</v>
      </c>
      <c r="CW10" s="83" t="str">
        <f>VLOOKUP($CU10,Funktionsbezeichnungen,2,0)</f>
        <v>Vorgesetzter  -  4 . Stufe</v>
      </c>
      <c r="CX10" s="125">
        <v>774</v>
      </c>
      <c r="CY10" s="33">
        <f t="shared" si="5"/>
        <v>10</v>
      </c>
      <c r="CZ10" s="83" t="str">
        <f t="shared" si="6"/>
        <v>Senior Projektingenieur</v>
      </c>
      <c r="DA10" s="125">
        <v>774</v>
      </c>
      <c r="DB10" s="33">
        <f t="shared" si="7"/>
        <v>10</v>
      </c>
      <c r="DC10" s="83" t="str">
        <f t="shared" si="8"/>
        <v>Senior Projektingenieur</v>
      </c>
      <c r="DD10" s="125">
        <v>774</v>
      </c>
      <c r="DE10" s="33">
        <f t="shared" si="9"/>
        <v>10</v>
      </c>
      <c r="DF10" s="83" t="str">
        <f t="shared" si="10"/>
        <v>Senior Projektingenieur</v>
      </c>
      <c r="DG10" s="20"/>
      <c r="DH10" s="33">
        <v>773</v>
      </c>
      <c r="DI10" s="33">
        <f t="shared" si="11"/>
        <v>9</v>
      </c>
      <c r="DJ10" s="83" t="str">
        <f t="shared" si="12"/>
        <v>Projektingenieur 3</v>
      </c>
      <c r="DO10" s="19">
        <f t="shared" si="13"/>
        <v>3201</v>
      </c>
      <c r="DP10" s="153">
        <v>1</v>
      </c>
      <c r="DQ10" s="19">
        <v>2</v>
      </c>
      <c r="DR10" s="19" t="s">
        <v>951</v>
      </c>
    </row>
    <row r="11" spans="1:142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S11" s="19" t="str">
        <f t="shared" si="4"/>
        <v>B/A 1)</v>
      </c>
      <c r="CT11" s="154">
        <v>3136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 t="s">
        <v>711</v>
      </c>
      <c r="DE11" s="33"/>
      <c r="DF11" s="83"/>
      <c r="DG11" s="20"/>
      <c r="DH11" s="125" t="s">
        <v>711</v>
      </c>
      <c r="DI11" s="125" t="s">
        <v>711</v>
      </c>
      <c r="DJ11" s="83"/>
      <c r="DO11" s="19">
        <f t="shared" si="13"/>
        <v>3136</v>
      </c>
      <c r="DP11" s="153">
        <v>1</v>
      </c>
      <c r="DQ11" s="19">
        <v>2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S12" s="19" t="str">
        <f t="shared" si="4"/>
        <v>B</v>
      </c>
      <c r="CT12" s="154">
        <v>3148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>
        <v>774</v>
      </c>
      <c r="DE12" s="33">
        <f t="shared" ref="DE12:DE28" si="14">VLOOKUP($DD12,Funktionsbezeichnungen,3,0)</f>
        <v>10</v>
      </c>
      <c r="DF12" s="83" t="str">
        <f t="shared" ref="DF12:DF28" si="15">VLOOKUP($DD12,Funktionsbezeichnungen,2,0)</f>
        <v>Senior Projektingenieur</v>
      </c>
      <c r="DG12" s="20"/>
      <c r="DH12" s="125">
        <v>773</v>
      </c>
      <c r="DI12" s="33">
        <f t="shared" ref="DI12:DI28" si="16">VLOOKUP($DH12,Funktionsbezeichnungen,3,0)</f>
        <v>9</v>
      </c>
      <c r="DJ12" s="83" t="str">
        <f t="shared" ref="DJ12:DJ28" si="17">VLOOKUP($DH12,Funktionsbezeichnungen,2,0)</f>
        <v>Projektingenieur 3</v>
      </c>
      <c r="DO12" s="19">
        <f t="shared" si="13"/>
        <v>3148</v>
      </c>
      <c r="DP12" s="153">
        <v>2</v>
      </c>
      <c r="DQ12" s="19">
        <v>3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S13" s="19" t="str">
        <f t="shared" si="4"/>
        <v>B</v>
      </c>
      <c r="CT13" s="154">
        <v>3205</v>
      </c>
      <c r="CU13" s="125">
        <v>773</v>
      </c>
      <c r="CV13" s="33">
        <f t="shared" ref="CV13:CV28" si="18">VLOOKUP($CU13,Funktionsbezeichnungen,3,0)</f>
        <v>9</v>
      </c>
      <c r="CW13" s="83" t="str">
        <f t="shared" ref="CW13:CW28" si="19">VLOOKUP($CU13,Funktionsbezeichnungen,2,0)</f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ref="DB13:DB28" si="20">VLOOKUP($DA13,Funktionsbezeichnungen,3,0)</f>
        <v>9</v>
      </c>
      <c r="DC13" s="83" t="str">
        <f t="shared" ref="DC13:DC28" si="21">VLOOKUP($DA13,Funktionsbezeichnungen,2,0)</f>
        <v>Projektingenieur 3</v>
      </c>
      <c r="DD13" s="125">
        <v>773</v>
      </c>
      <c r="DE13" s="33">
        <f t="shared" si="14"/>
        <v>9</v>
      </c>
      <c r="DF13" s="83" t="str">
        <f t="shared" si="15"/>
        <v>Projektingenieur 3</v>
      </c>
      <c r="DG13" s="20"/>
      <c r="DH13" s="33">
        <v>772</v>
      </c>
      <c r="DI13" s="33">
        <f t="shared" si="16"/>
        <v>8</v>
      </c>
      <c r="DJ13" s="83" t="str">
        <f t="shared" si="17"/>
        <v>Projektingenieur 2</v>
      </c>
      <c r="DO13" s="19">
        <f t="shared" si="13"/>
        <v>3205</v>
      </c>
      <c r="DP13" s="153">
        <v>1</v>
      </c>
      <c r="DQ13" s="19">
        <v>2</v>
      </c>
      <c r="DR13" s="19" t="s">
        <v>951</v>
      </c>
    </row>
    <row r="14" spans="1:142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S14" s="19" t="str">
        <f t="shared" si="4"/>
        <v>B</v>
      </c>
      <c r="CT14" s="154">
        <v>5557</v>
      </c>
      <c r="CU14" s="125">
        <v>773</v>
      </c>
      <c r="CV14" s="33">
        <f t="shared" si="18"/>
        <v>9</v>
      </c>
      <c r="CW14" s="83" t="str">
        <f t="shared" si="19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0"/>
        <v>9</v>
      </c>
      <c r="DC14" s="83" t="str">
        <f t="shared" si="21"/>
        <v>Projektingenieur 3</v>
      </c>
      <c r="DD14" s="125">
        <v>773</v>
      </c>
      <c r="DE14" s="33">
        <f t="shared" si="14"/>
        <v>9</v>
      </c>
      <c r="DF14" s="83" t="str">
        <f t="shared" si="15"/>
        <v>Projektingenieur 3</v>
      </c>
      <c r="DG14" s="20"/>
      <c r="DH14" s="33">
        <v>773</v>
      </c>
      <c r="DI14" s="33">
        <f t="shared" si="16"/>
        <v>9</v>
      </c>
      <c r="DJ14" s="83" t="str">
        <f t="shared" si="17"/>
        <v>Projektingenieur 3</v>
      </c>
      <c r="DO14" s="19">
        <f t="shared" si="13"/>
        <v>5557</v>
      </c>
      <c r="DP14" s="153">
        <v>2</v>
      </c>
      <c r="DQ14" s="19">
        <v>3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1212</v>
      </c>
      <c r="AF15" s="82"/>
      <c r="CP15" s="19" t="str">
        <f t="shared" si="2"/>
        <v xml:space="preserve">Spieler Daniel </v>
      </c>
      <c r="CR15" s="19">
        <f t="shared" si="3"/>
        <v>32</v>
      </c>
      <c r="CS15" s="19" t="str">
        <f t="shared" si="4"/>
        <v>B</v>
      </c>
      <c r="CT15" s="154">
        <v>4209</v>
      </c>
      <c r="CU15" s="125">
        <v>773</v>
      </c>
      <c r="CV15" s="33">
        <f t="shared" si="18"/>
        <v>9</v>
      </c>
      <c r="CW15" s="83" t="str">
        <f t="shared" si="19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0"/>
        <v>9</v>
      </c>
      <c r="DC15" s="83" t="str">
        <f t="shared" si="21"/>
        <v>Projektingenieur 3</v>
      </c>
      <c r="DD15" s="125">
        <v>773</v>
      </c>
      <c r="DE15" s="33">
        <f t="shared" si="14"/>
        <v>9</v>
      </c>
      <c r="DF15" s="83" t="str">
        <f t="shared" si="15"/>
        <v>Projektingenieur 3</v>
      </c>
      <c r="DG15" s="20"/>
      <c r="DH15" s="33">
        <v>773</v>
      </c>
      <c r="DI15" s="33">
        <f t="shared" si="16"/>
        <v>9</v>
      </c>
      <c r="DJ15" s="83" t="str">
        <f t="shared" si="17"/>
        <v>Projektingenieur 3</v>
      </c>
      <c r="DO15" s="19">
        <f t="shared" si="13"/>
        <v>4209</v>
      </c>
      <c r="DP15" s="153">
        <v>2</v>
      </c>
      <c r="DQ15" s="19">
        <v>3</v>
      </c>
      <c r="DR15" s="19" t="s">
        <v>951</v>
      </c>
    </row>
    <row r="16" spans="1:142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S16" s="19" t="str">
        <f t="shared" si="4"/>
        <v>B</v>
      </c>
      <c r="CT16" s="154">
        <v>5625</v>
      </c>
      <c r="CU16" s="125">
        <v>784</v>
      </c>
      <c r="CV16" s="33">
        <f t="shared" si="18"/>
        <v>10</v>
      </c>
      <c r="CW16" s="83" t="str">
        <f t="shared" si="19"/>
        <v>Senior Projektingenieur</v>
      </c>
      <c r="CX16" s="125">
        <v>784</v>
      </c>
      <c r="CY16" s="33">
        <f t="shared" ref="CY16:CY23" si="22">VLOOKUP($CX16,Funktionsbezeichnungen,3,0)</f>
        <v>10</v>
      </c>
      <c r="CZ16" s="83" t="str">
        <f t="shared" ref="CZ16:CZ23" si="23">VLOOKUP($CX16,Funktionsbezeichnungen,2,0)</f>
        <v>Senior Projektingenieur</v>
      </c>
      <c r="DA16" s="125">
        <v>784</v>
      </c>
      <c r="DB16" s="33">
        <f t="shared" si="20"/>
        <v>10</v>
      </c>
      <c r="DC16" s="83" t="str">
        <f t="shared" si="21"/>
        <v>Senior Projektingenieur</v>
      </c>
      <c r="DD16" s="125">
        <v>784</v>
      </c>
      <c r="DE16" s="33">
        <f t="shared" si="14"/>
        <v>10</v>
      </c>
      <c r="DF16" s="83" t="str">
        <f t="shared" si="15"/>
        <v>Senior Projektingenieur</v>
      </c>
      <c r="DG16" s="20"/>
      <c r="DH16" s="33">
        <v>783</v>
      </c>
      <c r="DI16" s="33">
        <f t="shared" si="16"/>
        <v>9</v>
      </c>
      <c r="DJ16" s="83" t="str">
        <f t="shared" si="17"/>
        <v>Projektingenieur 3</v>
      </c>
      <c r="DO16" s="19">
        <f t="shared" si="13"/>
        <v>5625</v>
      </c>
      <c r="DP16" s="153">
        <v>1</v>
      </c>
      <c r="DQ16" s="19">
        <v>2</v>
      </c>
      <c r="DR16" s="19" t="s">
        <v>952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30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30</v>
      </c>
      <c r="CS17" s="19" t="str">
        <f t="shared" si="4"/>
        <v>B</v>
      </c>
      <c r="CT17" s="154">
        <v>3214</v>
      </c>
      <c r="CU17" s="125">
        <v>774</v>
      </c>
      <c r="CV17" s="33">
        <f t="shared" si="18"/>
        <v>10</v>
      </c>
      <c r="CW17" s="83" t="str">
        <f t="shared" si="19"/>
        <v>Senior Projektingenieur</v>
      </c>
      <c r="CX17" s="125"/>
      <c r="CY17" s="33"/>
      <c r="CZ17" s="83"/>
      <c r="DA17" s="125"/>
      <c r="DB17" s="33"/>
      <c r="DC17" s="83"/>
      <c r="DD17" s="125"/>
      <c r="DE17" s="33"/>
      <c r="DF17" s="83"/>
      <c r="DG17" s="20"/>
      <c r="DH17" s="33"/>
      <c r="DI17" s="33"/>
      <c r="DJ17" s="83"/>
      <c r="DO17" s="19">
        <f t="shared" si="13"/>
        <v>3214</v>
      </c>
      <c r="DP17" s="153">
        <v>2</v>
      </c>
      <c r="DQ17" s="19">
        <v>3</v>
      </c>
      <c r="DR17" s="19" t="s">
        <v>951</v>
      </c>
    </row>
    <row r="18" spans="1:122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29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29</v>
      </c>
      <c r="CS18" s="19" t="str">
        <f t="shared" si="4"/>
        <v>B</v>
      </c>
      <c r="CT18" s="154">
        <v>4187</v>
      </c>
      <c r="CU18" s="125">
        <v>774</v>
      </c>
      <c r="CV18" s="33">
        <f t="shared" si="18"/>
        <v>10</v>
      </c>
      <c r="CW18" s="83" t="str">
        <f t="shared" si="19"/>
        <v>Senior Projektingenieur</v>
      </c>
      <c r="CX18" s="125">
        <v>774</v>
      </c>
      <c r="CY18" s="33">
        <f>VLOOKUP($CX18,Funktionsbezeichnungen,3,0)</f>
        <v>10</v>
      </c>
      <c r="CZ18" s="83" t="str">
        <f>VLOOKUP($CX18,Funktionsbezeichnungen,2,0)</f>
        <v>Senior Projektingenieur</v>
      </c>
      <c r="DA18" s="125">
        <v>774</v>
      </c>
      <c r="DB18" s="33">
        <f t="shared" si="20"/>
        <v>10</v>
      </c>
      <c r="DC18" s="83" t="str">
        <f t="shared" si="21"/>
        <v>Senior Projektingenieur</v>
      </c>
      <c r="DD18" s="125">
        <v>773</v>
      </c>
      <c r="DE18" s="33">
        <f t="shared" si="14"/>
        <v>9</v>
      </c>
      <c r="DF18" s="83" t="str">
        <f t="shared" si="15"/>
        <v>Projektingenieur 3</v>
      </c>
      <c r="DG18" s="20"/>
      <c r="DH18" s="33">
        <v>773</v>
      </c>
      <c r="DI18" s="33">
        <f t="shared" si="16"/>
        <v>9</v>
      </c>
      <c r="DJ18" s="83" t="str">
        <f t="shared" si="17"/>
        <v>Projektingenieur 3</v>
      </c>
      <c r="DO18" s="19">
        <f t="shared" si="13"/>
        <v>4187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29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29</v>
      </c>
      <c r="CS19" s="19" t="str">
        <f t="shared" si="4"/>
        <v>B</v>
      </c>
      <c r="CT19" s="154">
        <v>4179</v>
      </c>
      <c r="CU19" s="125">
        <v>773</v>
      </c>
      <c r="CV19" s="33">
        <f t="shared" si="18"/>
        <v>9</v>
      </c>
      <c r="CW19" s="83" t="str">
        <f t="shared" si="19"/>
        <v>Projektingenieur 3</v>
      </c>
      <c r="CX19" s="125">
        <v>773</v>
      </c>
      <c r="CY19" s="33">
        <f>VLOOKUP($CX19,Funktionsbezeichnungen,3,0)</f>
        <v>9</v>
      </c>
      <c r="CZ19" s="83" t="str">
        <f>VLOOKUP($CX19,Funktionsbezeichnungen,2,0)</f>
        <v>Projektingenieur 3</v>
      </c>
      <c r="DA19" s="125">
        <v>773</v>
      </c>
      <c r="DB19" s="33">
        <f t="shared" si="20"/>
        <v>9</v>
      </c>
      <c r="DC19" s="83" t="str">
        <f t="shared" si="21"/>
        <v>Projektingenieur 3</v>
      </c>
      <c r="DD19" s="125">
        <v>773</v>
      </c>
      <c r="DE19" s="33">
        <f t="shared" si="14"/>
        <v>9</v>
      </c>
      <c r="DF19" s="83" t="str">
        <f t="shared" si="15"/>
        <v>Projektingenieur 3</v>
      </c>
      <c r="DG19" s="20"/>
      <c r="DH19" s="33">
        <v>772</v>
      </c>
      <c r="DI19" s="33">
        <f t="shared" si="16"/>
        <v>8</v>
      </c>
      <c r="DJ19" s="83" t="str">
        <f t="shared" si="17"/>
        <v>Projektingenieur 2</v>
      </c>
      <c r="DO19" s="19">
        <f t="shared" si="13"/>
        <v>4179</v>
      </c>
      <c r="DP19" s="153">
        <v>2</v>
      </c>
      <c r="DQ19" s="19">
        <v>3</v>
      </c>
      <c r="DR19" s="19" t="s">
        <v>951</v>
      </c>
    </row>
    <row r="20" spans="1:122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28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28</v>
      </c>
      <c r="CS20" s="19" t="str">
        <f t="shared" si="4"/>
        <v>B</v>
      </c>
      <c r="CT20" s="154">
        <v>4168</v>
      </c>
      <c r="CU20" s="125">
        <v>774</v>
      </c>
      <c r="CV20" s="33">
        <f t="shared" si="18"/>
        <v>10</v>
      </c>
      <c r="CW20" s="83" t="str">
        <f t="shared" si="19"/>
        <v>Senior Projektingenieur</v>
      </c>
      <c r="CX20" s="125">
        <v>774</v>
      </c>
      <c r="CY20" s="33">
        <f t="shared" si="22"/>
        <v>10</v>
      </c>
      <c r="CZ20" s="83" t="str">
        <f t="shared" si="23"/>
        <v>Senior Projektingenieur</v>
      </c>
      <c r="DA20" s="125">
        <v>774</v>
      </c>
      <c r="DB20" s="33">
        <f t="shared" si="20"/>
        <v>10</v>
      </c>
      <c r="DC20" s="83" t="str">
        <f t="shared" si="21"/>
        <v>Senior Projektingenieur</v>
      </c>
      <c r="DD20" s="125">
        <v>774</v>
      </c>
      <c r="DE20" s="33">
        <f t="shared" si="14"/>
        <v>10</v>
      </c>
      <c r="DF20" s="83" t="str">
        <f t="shared" si="15"/>
        <v>Senior Projektingenieur</v>
      </c>
      <c r="DG20" s="20"/>
      <c r="DH20" s="33">
        <v>773</v>
      </c>
      <c r="DI20" s="33">
        <f t="shared" si="16"/>
        <v>9</v>
      </c>
      <c r="DJ20" s="83" t="str">
        <f t="shared" si="17"/>
        <v>Projektingenieur 3</v>
      </c>
      <c r="DO20" s="19">
        <f t="shared" si="13"/>
        <v>4168</v>
      </c>
      <c r="DP20" s="153">
        <v>1</v>
      </c>
      <c r="DQ20" s="19">
        <v>2</v>
      </c>
      <c r="DR20" s="19" t="s">
        <v>951</v>
      </c>
    </row>
    <row r="21" spans="1:122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28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28</v>
      </c>
      <c r="CS21" s="19" t="str">
        <f t="shared" si="4"/>
        <v>B</v>
      </c>
      <c r="CT21" s="154">
        <v>4176</v>
      </c>
      <c r="CU21" s="125">
        <v>774</v>
      </c>
      <c r="CV21" s="33">
        <f t="shared" si="18"/>
        <v>10</v>
      </c>
      <c r="CW21" s="83" t="str">
        <f t="shared" si="19"/>
        <v>Senior Projektingenieur</v>
      </c>
      <c r="CX21" s="125">
        <v>774</v>
      </c>
      <c r="CY21" s="33">
        <f t="shared" si="22"/>
        <v>10</v>
      </c>
      <c r="CZ21" s="83" t="str">
        <f t="shared" si="23"/>
        <v>Senior Projektingenieur</v>
      </c>
      <c r="DA21" s="125">
        <v>774</v>
      </c>
      <c r="DB21" s="33">
        <f t="shared" si="20"/>
        <v>10</v>
      </c>
      <c r="DC21" s="83" t="str">
        <f t="shared" si="21"/>
        <v>Senior Projektingenieur</v>
      </c>
      <c r="DD21" s="125">
        <v>773</v>
      </c>
      <c r="DE21" s="33">
        <f t="shared" si="14"/>
        <v>9</v>
      </c>
      <c r="DF21" s="83" t="str">
        <f t="shared" si="15"/>
        <v>Projektingenieur 3</v>
      </c>
      <c r="DG21" s="20"/>
      <c r="DH21" s="33">
        <v>773</v>
      </c>
      <c r="DI21" s="33">
        <f t="shared" si="16"/>
        <v>9</v>
      </c>
      <c r="DJ21" s="83" t="str">
        <f t="shared" si="17"/>
        <v>Projektingenieur 3</v>
      </c>
      <c r="DO21" s="19">
        <f t="shared" si="13"/>
        <v>4176</v>
      </c>
      <c r="DP21" s="153">
        <v>1</v>
      </c>
      <c r="DQ21" s="19">
        <v>2</v>
      </c>
      <c r="DR21" s="19" t="s">
        <v>951</v>
      </c>
    </row>
    <row r="22" spans="1:122" s="19" customFormat="1" ht="27" x14ac:dyDescent="0.2">
      <c r="A22" s="53">
        <v>0</v>
      </c>
      <c r="B22" s="53"/>
      <c r="C22" s="53">
        <f>IF(Z22&gt;=10,1,0)</f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20</v>
      </c>
      <c r="AA22" s="25" t="s">
        <v>676</v>
      </c>
      <c r="AB22" s="21" t="s">
        <v>95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20</v>
      </c>
      <c r="CS22" s="19" t="str">
        <f t="shared" si="4"/>
        <v>B</v>
      </c>
      <c r="CT22" s="154">
        <v>4276</v>
      </c>
      <c r="CU22" s="125">
        <v>774</v>
      </c>
      <c r="CV22" s="33">
        <f t="shared" si="18"/>
        <v>10</v>
      </c>
      <c r="CW22" s="83" t="str">
        <f t="shared" si="19"/>
        <v>Senior Projektingenieur</v>
      </c>
      <c r="CX22" s="125">
        <v>773</v>
      </c>
      <c r="CY22" s="33">
        <f>VLOOKUP($CX22,Funktionsbezeichnungen,3,0)</f>
        <v>9</v>
      </c>
      <c r="CZ22" s="83" t="str">
        <f>VLOOKUP($CX22,Funktionsbezeichnungen,2,0)</f>
        <v>Projektingenieur 3</v>
      </c>
      <c r="DA22" s="125">
        <v>773</v>
      </c>
      <c r="DB22" s="33">
        <f t="shared" si="20"/>
        <v>9</v>
      </c>
      <c r="DC22" s="83" t="str">
        <f t="shared" si="21"/>
        <v>Projektingenieur 3</v>
      </c>
      <c r="DD22" s="125">
        <v>773</v>
      </c>
      <c r="DE22" s="33">
        <f t="shared" si="14"/>
        <v>9</v>
      </c>
      <c r="DF22" s="83" t="str">
        <f t="shared" si="15"/>
        <v>Projektingenieur 3</v>
      </c>
      <c r="DG22" s="20"/>
      <c r="DH22" s="33">
        <v>772</v>
      </c>
      <c r="DI22" s="33">
        <f t="shared" si="16"/>
        <v>8</v>
      </c>
      <c r="DJ22" s="83" t="str">
        <f t="shared" si="17"/>
        <v>Projektingenieur 2</v>
      </c>
      <c r="DO22" s="19">
        <f t="shared" si="13"/>
        <v>4276</v>
      </c>
      <c r="DP22" s="153">
        <v>2</v>
      </c>
      <c r="DQ22" s="19">
        <v>3</v>
      </c>
      <c r="DR22" s="19" t="s">
        <v>951</v>
      </c>
    </row>
    <row r="23" spans="1:122" s="19" customFormat="1" ht="27" x14ac:dyDescent="0.2">
      <c r="A23" s="53">
        <v>1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207" t="s">
        <v>1140</v>
      </c>
      <c r="P23" s="52" t="s">
        <v>467</v>
      </c>
      <c r="Q23" s="15">
        <v>19</v>
      </c>
      <c r="R23" s="16"/>
      <c r="S23" s="20" t="s">
        <v>124</v>
      </c>
      <c r="T23" s="21">
        <v>1971</v>
      </c>
      <c r="U23" s="28" t="s">
        <v>197</v>
      </c>
      <c r="V23" s="21">
        <v>1997</v>
      </c>
      <c r="W23" s="25" t="s">
        <v>324</v>
      </c>
      <c r="X23" s="21">
        <v>2007</v>
      </c>
      <c r="Y23" s="28" t="s">
        <v>317</v>
      </c>
      <c r="Z23" s="170">
        <f t="shared" si="1"/>
        <v>19</v>
      </c>
      <c r="AA23" s="25" t="s">
        <v>705</v>
      </c>
      <c r="AB23" s="21" t="s">
        <v>95</v>
      </c>
      <c r="AC23" s="21"/>
      <c r="AE23" s="90" t="s">
        <v>373</v>
      </c>
      <c r="AF23" s="82" t="s">
        <v>1083</v>
      </c>
      <c r="CP23" s="19" t="str">
        <f t="shared" si="2"/>
        <v>Brunkhorst Marc</v>
      </c>
      <c r="CR23" s="19">
        <f t="shared" si="3"/>
        <v>19</v>
      </c>
      <c r="CS23" s="19" t="str">
        <f t="shared" si="4"/>
        <v>B</v>
      </c>
      <c r="CT23" s="154">
        <v>7679</v>
      </c>
      <c r="CU23" s="125">
        <v>774</v>
      </c>
      <c r="CV23" s="33">
        <f t="shared" si="18"/>
        <v>10</v>
      </c>
      <c r="CW23" s="83" t="str">
        <f t="shared" si="19"/>
        <v>Senior Projektingenieur</v>
      </c>
      <c r="CX23" s="125">
        <v>774</v>
      </c>
      <c r="CY23" s="33">
        <f t="shared" si="22"/>
        <v>10</v>
      </c>
      <c r="CZ23" s="83" t="str">
        <f t="shared" si="23"/>
        <v>Senior Projektingenieur</v>
      </c>
      <c r="DA23" s="125">
        <v>773</v>
      </c>
      <c r="DB23" s="33">
        <f t="shared" si="20"/>
        <v>9</v>
      </c>
      <c r="DC23" s="83" t="str">
        <f t="shared" si="21"/>
        <v>Projektingenieur 3</v>
      </c>
      <c r="DD23" s="125">
        <v>773</v>
      </c>
      <c r="DE23" s="33">
        <f t="shared" si="14"/>
        <v>9</v>
      </c>
      <c r="DF23" s="83" t="str">
        <f t="shared" si="15"/>
        <v>Projektingenieur 3</v>
      </c>
      <c r="DG23" s="20"/>
      <c r="DH23" s="33">
        <v>772</v>
      </c>
      <c r="DI23" s="33">
        <f t="shared" si="16"/>
        <v>8</v>
      </c>
      <c r="DJ23" s="83" t="str">
        <f t="shared" si="17"/>
        <v>Projektingenieur 2</v>
      </c>
      <c r="DO23" s="19">
        <f t="shared" si="13"/>
        <v>7679</v>
      </c>
      <c r="DP23" s="153">
        <v>1</v>
      </c>
      <c r="DQ23" s="19">
        <v>2</v>
      </c>
      <c r="DR23" s="19" t="s">
        <v>951</v>
      </c>
    </row>
    <row r="24" spans="1:122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462</v>
      </c>
      <c r="Q24" s="15">
        <v>20</v>
      </c>
      <c r="R24" s="42"/>
      <c r="S24" s="20" t="s">
        <v>125</v>
      </c>
      <c r="T24" s="21">
        <v>1969</v>
      </c>
      <c r="U24" s="28" t="s">
        <v>194</v>
      </c>
      <c r="V24" s="21">
        <v>1997</v>
      </c>
      <c r="W24" s="25"/>
      <c r="X24" s="21"/>
      <c r="Y24" s="28" t="s">
        <v>336</v>
      </c>
      <c r="Z24" s="118">
        <f t="shared" si="1"/>
        <v>19</v>
      </c>
      <c r="AA24" s="25" t="s">
        <v>677</v>
      </c>
      <c r="AB24" s="21" t="s">
        <v>95</v>
      </c>
      <c r="AC24" s="21"/>
      <c r="AE24" s="90" t="s">
        <v>373</v>
      </c>
      <c r="AF24" s="82"/>
      <c r="CP24" s="19" t="str">
        <f t="shared" si="2"/>
        <v>Rauchfleisch Alexander</v>
      </c>
      <c r="CR24" s="19">
        <f t="shared" si="3"/>
        <v>19</v>
      </c>
      <c r="CS24" s="19" t="str">
        <f t="shared" si="4"/>
        <v>B</v>
      </c>
      <c r="CT24" s="154">
        <v>4254</v>
      </c>
      <c r="CU24" s="125">
        <v>774</v>
      </c>
      <c r="CV24" s="33">
        <f t="shared" si="18"/>
        <v>10</v>
      </c>
      <c r="CW24" s="83" t="str">
        <f t="shared" si="19"/>
        <v>Senior Projektingenieur</v>
      </c>
      <c r="CX24" s="125">
        <v>773</v>
      </c>
      <c r="CY24" s="33">
        <f>VLOOKUP($CX24,Funktionsbezeichnungen,3,0)</f>
        <v>9</v>
      </c>
      <c r="CZ24" s="83" t="str">
        <f>VLOOKUP($CX24,Funktionsbezeichnungen,2,0)</f>
        <v>Projektingenieur 3</v>
      </c>
      <c r="DA24" s="125">
        <v>773</v>
      </c>
      <c r="DB24" s="33">
        <f t="shared" si="20"/>
        <v>9</v>
      </c>
      <c r="DC24" s="83" t="str">
        <f t="shared" si="21"/>
        <v>Projektingenieur 3</v>
      </c>
      <c r="DD24" s="125">
        <v>773</v>
      </c>
      <c r="DE24" s="33">
        <f t="shared" si="14"/>
        <v>9</v>
      </c>
      <c r="DF24" s="83" t="str">
        <f t="shared" si="15"/>
        <v>Projektingenieur 3</v>
      </c>
      <c r="DG24" s="20"/>
      <c r="DH24" s="33">
        <v>772</v>
      </c>
      <c r="DI24" s="33">
        <f t="shared" si="16"/>
        <v>8</v>
      </c>
      <c r="DJ24" s="83" t="str">
        <f t="shared" si="17"/>
        <v>Projektingenieur 2</v>
      </c>
      <c r="DO24" s="19">
        <f t="shared" si="13"/>
        <v>4254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360</v>
      </c>
      <c r="P25" s="15" t="s">
        <v>463</v>
      </c>
      <c r="Q25" s="15">
        <v>21</v>
      </c>
      <c r="R25" s="42"/>
      <c r="S25" s="20" t="s">
        <v>190</v>
      </c>
      <c r="T25" s="21">
        <v>1972</v>
      </c>
      <c r="U25" s="28" t="s">
        <v>194</v>
      </c>
      <c r="V25" s="21">
        <v>1997</v>
      </c>
      <c r="W25" s="25"/>
      <c r="X25" s="21"/>
      <c r="Y25" s="28" t="s">
        <v>1021</v>
      </c>
      <c r="Z25" s="118">
        <f t="shared" si="1"/>
        <v>19</v>
      </c>
      <c r="AA25" s="25" t="s">
        <v>1132</v>
      </c>
      <c r="AB25" s="21" t="s">
        <v>95</v>
      </c>
      <c r="AC25" s="21"/>
      <c r="AE25" s="90" t="s">
        <v>402</v>
      </c>
      <c r="AF25" s="82"/>
      <c r="CP25" s="19" t="str">
        <f t="shared" si="2"/>
        <v>Stoffel Patric</v>
      </c>
      <c r="CR25" s="19">
        <f t="shared" si="3"/>
        <v>19</v>
      </c>
      <c r="CS25" s="19" t="str">
        <f t="shared" si="4"/>
        <v>B</v>
      </c>
      <c r="CT25" s="154">
        <v>4258</v>
      </c>
      <c r="CU25" s="125">
        <v>774</v>
      </c>
      <c r="CV25" s="33">
        <f t="shared" si="18"/>
        <v>10</v>
      </c>
      <c r="CW25" s="83" t="str">
        <f t="shared" si="19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0"/>
        <v>9</v>
      </c>
      <c r="DC25" s="83" t="str">
        <f t="shared" si="21"/>
        <v>Projektingenieur 3</v>
      </c>
      <c r="DD25" s="125">
        <v>773</v>
      </c>
      <c r="DE25" s="33">
        <f t="shared" si="14"/>
        <v>9</v>
      </c>
      <c r="DF25" s="83" t="str">
        <f t="shared" si="15"/>
        <v>Projektingenieur 3</v>
      </c>
      <c r="DG25" s="20"/>
      <c r="DH25" s="33">
        <v>772</v>
      </c>
      <c r="DI25" s="33">
        <f t="shared" si="16"/>
        <v>8</v>
      </c>
      <c r="DJ25" s="83" t="str">
        <f t="shared" si="17"/>
        <v>Projektingenieur 2</v>
      </c>
      <c r="DO25" s="19">
        <f t="shared" si="13"/>
        <v>4258</v>
      </c>
      <c r="DP25" s="153">
        <v>1</v>
      </c>
      <c r="DQ25" s="19">
        <v>2</v>
      </c>
      <c r="DR25" s="19" t="s">
        <v>951</v>
      </c>
    </row>
    <row r="26" spans="1:122" s="19" customFormat="1" ht="27" x14ac:dyDescent="0.2">
      <c r="A26" s="53">
        <v>0</v>
      </c>
      <c r="B26" s="53">
        <v>1</v>
      </c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361</v>
      </c>
      <c r="P26" s="15" t="s">
        <v>465</v>
      </c>
      <c r="Q26" s="15">
        <v>22</v>
      </c>
      <c r="R26" s="42"/>
      <c r="S26" s="20" t="s">
        <v>262</v>
      </c>
      <c r="T26" s="21">
        <v>1969</v>
      </c>
      <c r="U26" s="28" t="s">
        <v>1072</v>
      </c>
      <c r="V26" s="21">
        <v>1998</v>
      </c>
      <c r="W26" s="25"/>
      <c r="X26" s="21"/>
      <c r="Y26" s="28" t="s">
        <v>335</v>
      </c>
      <c r="Z26" s="21">
        <f t="shared" si="1"/>
        <v>18</v>
      </c>
      <c r="AA26" s="25" t="s">
        <v>680</v>
      </c>
      <c r="AB26" s="21" t="s">
        <v>95</v>
      </c>
      <c r="AC26" s="21"/>
      <c r="AE26" s="90" t="s">
        <v>373</v>
      </c>
      <c r="AF26" s="82"/>
      <c r="CP26" s="19" t="str">
        <f t="shared" si="2"/>
        <v>Haas Gabi</v>
      </c>
      <c r="CR26" s="19">
        <f t="shared" si="3"/>
        <v>18</v>
      </c>
      <c r="CS26" s="19" t="str">
        <f t="shared" si="4"/>
        <v>B</v>
      </c>
      <c r="CT26" s="154">
        <v>4288</v>
      </c>
      <c r="CU26" s="125">
        <v>784</v>
      </c>
      <c r="CV26" s="33">
        <f t="shared" si="18"/>
        <v>10</v>
      </c>
      <c r="CW26" s="83" t="str">
        <f t="shared" si="19"/>
        <v>Senior Projektingenieur</v>
      </c>
      <c r="CX26" s="125">
        <v>783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772</v>
      </c>
      <c r="DB26" s="33">
        <f t="shared" si="20"/>
        <v>8</v>
      </c>
      <c r="DC26" s="83" t="str">
        <f t="shared" si="21"/>
        <v>Projektingenieur 2</v>
      </c>
      <c r="DD26" s="125">
        <v>772</v>
      </c>
      <c r="DE26" s="33">
        <f t="shared" si="14"/>
        <v>8</v>
      </c>
      <c r="DF26" s="83" t="str">
        <f t="shared" si="15"/>
        <v>Projektingenieur 2</v>
      </c>
      <c r="DG26" s="20"/>
      <c r="DH26" s="33">
        <v>772</v>
      </c>
      <c r="DI26" s="33">
        <f t="shared" si="16"/>
        <v>8</v>
      </c>
      <c r="DJ26" s="83" t="str">
        <f t="shared" si="17"/>
        <v>Projektingenieur 2</v>
      </c>
      <c r="DO26" s="19">
        <f t="shared" si="13"/>
        <v>4288</v>
      </c>
      <c r="DP26" s="153">
        <v>2</v>
      </c>
      <c r="DQ26" s="19">
        <v>3</v>
      </c>
      <c r="DR26" s="19" t="s">
        <v>951</v>
      </c>
    </row>
    <row r="27" spans="1:122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0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118">
        <f t="shared" si="1"/>
        <v>18</v>
      </c>
      <c r="AA27" s="25" t="s">
        <v>1131</v>
      </c>
      <c r="AB27" s="21" t="s">
        <v>95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18</v>
      </c>
      <c r="CS27" s="19" t="str">
        <f t="shared" si="4"/>
        <v>B</v>
      </c>
      <c r="CT27" s="154">
        <v>4263</v>
      </c>
      <c r="CU27" s="125">
        <v>774</v>
      </c>
      <c r="CV27" s="33">
        <f t="shared" si="18"/>
        <v>10</v>
      </c>
      <c r="CW27" s="83" t="str">
        <f t="shared" si="19"/>
        <v>Senior Projektingenieur</v>
      </c>
      <c r="CX27" s="125">
        <v>773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773</v>
      </c>
      <c r="DB27" s="33">
        <f t="shared" si="20"/>
        <v>9</v>
      </c>
      <c r="DC27" s="83" t="str">
        <f t="shared" si="21"/>
        <v>Projektingenieur 3</v>
      </c>
      <c r="DD27" s="125">
        <v>773</v>
      </c>
      <c r="DE27" s="33">
        <f t="shared" si="14"/>
        <v>9</v>
      </c>
      <c r="DF27" s="83" t="str">
        <f t="shared" si="15"/>
        <v>Projektingenieur 3</v>
      </c>
      <c r="DG27" s="20"/>
      <c r="DH27" s="33">
        <v>772</v>
      </c>
      <c r="DI27" s="33">
        <f t="shared" si="16"/>
        <v>8</v>
      </c>
      <c r="DJ27" s="83" t="str">
        <f t="shared" si="17"/>
        <v>Projektingenieur 2</v>
      </c>
      <c r="DO27" s="19">
        <f t="shared" si="13"/>
        <v>4263</v>
      </c>
      <c r="DP27" s="153">
        <v>1</v>
      </c>
      <c r="DQ27" s="19">
        <v>2</v>
      </c>
      <c r="DR27" s="19" t="s">
        <v>951</v>
      </c>
    </row>
    <row r="28" spans="1:122" s="19" customFormat="1" x14ac:dyDescent="0.2">
      <c r="A28" s="53">
        <v>0</v>
      </c>
      <c r="B28" s="53"/>
      <c r="C28" s="53">
        <f>IF(Z28&gt;=10,1,0)</f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358</v>
      </c>
      <c r="P28" s="15" t="s">
        <v>602</v>
      </c>
      <c r="Q28" s="15">
        <v>24</v>
      </c>
      <c r="R28" s="42"/>
      <c r="S28" s="20" t="s">
        <v>599</v>
      </c>
      <c r="T28" s="21">
        <v>1977</v>
      </c>
      <c r="U28" s="28" t="s">
        <v>1111</v>
      </c>
      <c r="V28" s="21">
        <v>2000</v>
      </c>
      <c r="W28" s="25"/>
      <c r="X28" s="21"/>
      <c r="Y28" s="28" t="s">
        <v>601</v>
      </c>
      <c r="Z28" s="21">
        <f t="shared" si="1"/>
        <v>16</v>
      </c>
      <c r="AA28" s="25" t="s">
        <v>1134</v>
      </c>
      <c r="AB28" s="21" t="s">
        <v>95</v>
      </c>
      <c r="AC28" s="21"/>
      <c r="AE28" s="90" t="s">
        <v>620</v>
      </c>
      <c r="AF28" s="82"/>
      <c r="CP28" s="19" t="str">
        <f t="shared" si="2"/>
        <v>Trouillet Jean-Georges</v>
      </c>
      <c r="CR28" s="19">
        <f t="shared" si="3"/>
        <v>16</v>
      </c>
      <c r="CS28" s="19" t="str">
        <f t="shared" si="4"/>
        <v>B</v>
      </c>
      <c r="CT28" s="154">
        <v>3206</v>
      </c>
      <c r="CU28" s="125">
        <v>773</v>
      </c>
      <c r="CV28" s="33">
        <f t="shared" si="18"/>
        <v>9</v>
      </c>
      <c r="CW28" s="83" t="str">
        <f t="shared" si="19"/>
        <v>Projektingenieur 3</v>
      </c>
      <c r="CX28" s="125">
        <v>772</v>
      </c>
      <c r="CY28" s="33">
        <f>VLOOKUP($CX28,Funktionsbezeichnungen,3,0)</f>
        <v>8</v>
      </c>
      <c r="CZ28" s="83" t="str">
        <f>VLOOKUP($CX28,Funktionsbezeichnungen,2,0)</f>
        <v>Projektingenieur 2</v>
      </c>
      <c r="DA28" s="125">
        <v>772</v>
      </c>
      <c r="DB28" s="33">
        <f t="shared" si="20"/>
        <v>8</v>
      </c>
      <c r="DC28" s="83" t="str">
        <f t="shared" si="21"/>
        <v>Projektingenieur 2</v>
      </c>
      <c r="DD28" s="125">
        <v>772</v>
      </c>
      <c r="DE28" s="33">
        <f t="shared" si="14"/>
        <v>8</v>
      </c>
      <c r="DF28" s="83" t="str">
        <f t="shared" si="15"/>
        <v>Projektingenieur 2</v>
      </c>
      <c r="DG28" s="20"/>
      <c r="DH28" s="33">
        <v>772</v>
      </c>
      <c r="DI28" s="33">
        <f t="shared" si="16"/>
        <v>8</v>
      </c>
      <c r="DJ28" s="83" t="str">
        <f t="shared" si="17"/>
        <v>Projektingenieur 2</v>
      </c>
      <c r="DO28" s="19">
        <f t="shared" si="13"/>
        <v>3206</v>
      </c>
      <c r="DP28" s="153">
        <v>1</v>
      </c>
      <c r="DQ28" s="19">
        <v>2</v>
      </c>
      <c r="DR28" s="19" t="s">
        <v>951</v>
      </c>
    </row>
    <row r="29" spans="1:122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446</v>
      </c>
      <c r="Q29" s="15">
        <v>25</v>
      </c>
      <c r="R29" s="16"/>
      <c r="S29" s="20" t="s">
        <v>109</v>
      </c>
      <c r="T29" s="21">
        <v>1947</v>
      </c>
      <c r="U29" s="28" t="s">
        <v>1069</v>
      </c>
      <c r="V29" s="21">
        <v>1971</v>
      </c>
      <c r="W29" s="25"/>
      <c r="X29" s="21"/>
      <c r="Y29" s="28" t="s">
        <v>1020</v>
      </c>
      <c r="Z29" s="21">
        <f t="shared" si="1"/>
        <v>45</v>
      </c>
      <c r="AA29" s="25" t="s">
        <v>938</v>
      </c>
      <c r="AB29" s="21" t="s">
        <v>309</v>
      </c>
      <c r="AC29" s="21"/>
      <c r="AE29" s="193" t="s">
        <v>1078</v>
      </c>
      <c r="AF29" s="82"/>
      <c r="CP29" s="19" t="str">
        <f t="shared" si="2"/>
        <v>Yelman Mahir</v>
      </c>
      <c r="CR29" s="19">
        <f t="shared" si="3"/>
        <v>45</v>
      </c>
      <c r="CS29" s="153" t="str">
        <f t="shared" si="4"/>
        <v xml:space="preserve"> C/B 3)</v>
      </c>
      <c r="CT29" s="154">
        <v>4162</v>
      </c>
      <c r="CU29" s="125" t="s">
        <v>711</v>
      </c>
      <c r="CV29" s="33"/>
      <c r="CW29" s="83"/>
      <c r="CX29" s="125" t="s">
        <v>711</v>
      </c>
      <c r="CY29" s="33"/>
      <c r="CZ29" s="83"/>
      <c r="DA29" s="125" t="s">
        <v>711</v>
      </c>
      <c r="DB29" s="33"/>
      <c r="DC29" s="83"/>
      <c r="DD29" s="125" t="s">
        <v>711</v>
      </c>
      <c r="DE29" s="33"/>
      <c r="DF29" s="83"/>
      <c r="DG29" s="20"/>
      <c r="DH29" s="33" t="s">
        <v>711</v>
      </c>
      <c r="DI29" s="33" t="s">
        <v>711</v>
      </c>
      <c r="DJ29" s="83"/>
      <c r="DO29" s="19">
        <f t="shared" si="13"/>
        <v>4162</v>
      </c>
      <c r="DP29" s="153">
        <v>2</v>
      </c>
      <c r="DQ29" s="19">
        <v>3</v>
      </c>
      <c r="DR29" s="185" t="s">
        <v>951</v>
      </c>
    </row>
    <row r="30" spans="1:122" s="19" customFormat="1" ht="15.75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358</v>
      </c>
      <c r="P30" s="15" t="s">
        <v>444</v>
      </c>
      <c r="Q30" s="15">
        <v>26</v>
      </c>
      <c r="R30" s="16"/>
      <c r="S30" s="20" t="s">
        <v>103</v>
      </c>
      <c r="T30" s="21">
        <v>1953</v>
      </c>
      <c r="U30" s="28" t="s">
        <v>195</v>
      </c>
      <c r="V30" s="21">
        <v>1976</v>
      </c>
      <c r="W30" s="25"/>
      <c r="X30" s="21"/>
      <c r="Y30" s="28" t="s">
        <v>104</v>
      </c>
      <c r="Z30" s="21">
        <f t="shared" si="1"/>
        <v>40</v>
      </c>
      <c r="AA30" s="25" t="s">
        <v>666</v>
      </c>
      <c r="AB30" s="21" t="s">
        <v>1039</v>
      </c>
      <c r="AC30" s="21"/>
      <c r="AE30" s="90" t="s">
        <v>373</v>
      </c>
      <c r="AF30" s="82"/>
      <c r="CP30" s="19" t="str">
        <f t="shared" si="2"/>
        <v>Freiermuth Fritz</v>
      </c>
      <c r="CR30" s="19">
        <f t="shared" si="3"/>
        <v>40</v>
      </c>
      <c r="CS30" s="19" t="str">
        <f t="shared" si="4"/>
        <v xml:space="preserve"> C/B 2)</v>
      </c>
      <c r="CT30" s="154">
        <v>2143</v>
      </c>
      <c r="CU30" s="125">
        <v>751</v>
      </c>
      <c r="CV30" s="33">
        <f t="shared" ref="CV30:CV46" si="24">VLOOKUP($CU30,Funktionsbezeichnungen,3,0)</f>
        <v>10</v>
      </c>
      <c r="CW30" s="83" t="str">
        <f t="shared" ref="CW30:CW46" si="25">VLOOKUP($CU30,Funktionsbezeichnungen,2,0)</f>
        <v>Vorgesetzter  -  2. Stufe</v>
      </c>
      <c r="CX30" s="125">
        <v>751</v>
      </c>
      <c r="CY30" s="33">
        <f t="shared" ref="CY30:CY46" si="26">VLOOKUP($CX30,Funktionsbezeichnungen,3,0)</f>
        <v>10</v>
      </c>
      <c r="CZ30" s="83" t="str">
        <f t="shared" ref="CZ30:CZ46" si="27">VLOOKUP($CX30,Funktionsbezeichnungen,2,0)</f>
        <v>Vorgesetzter  -  2. Stufe</v>
      </c>
      <c r="DA30" s="125">
        <v>751</v>
      </c>
      <c r="DB30" s="33">
        <f t="shared" ref="DB30:DB46" si="28">VLOOKUP($DA30,Funktionsbezeichnungen,3,0)</f>
        <v>10</v>
      </c>
      <c r="DC30" s="83" t="str">
        <f t="shared" ref="DC30:DC46" si="29">VLOOKUP($DA30,Funktionsbezeichnungen,2,0)</f>
        <v>Vorgesetzter  -  2. Stufe</v>
      </c>
      <c r="DD30" s="124">
        <v>751</v>
      </c>
      <c r="DE30" s="33">
        <f>VLOOKUP($DD30,Funktionsbezeichnungen,3,0)</f>
        <v>10</v>
      </c>
      <c r="DF30" s="83" t="str">
        <f>VLOOKUP($DD30,Funktionsbezeichnungen,2,0)</f>
        <v>Vorgesetzter  -  2. Stufe</v>
      </c>
      <c r="DG30" s="20"/>
      <c r="DH30" s="124">
        <v>751</v>
      </c>
      <c r="DI30" s="33">
        <f t="shared" ref="DI30:DI46" si="30">VLOOKUP($DH30,Funktionsbezeichnungen,3,0)</f>
        <v>10</v>
      </c>
      <c r="DJ30" s="83" t="str">
        <f t="shared" ref="DJ30:DJ46" si="31">VLOOKUP($DH30,Funktionsbezeichnungen,2,0)</f>
        <v>Vorgesetzter  -  2. Stufe</v>
      </c>
      <c r="DO30" s="19">
        <f t="shared" si="13"/>
        <v>2143</v>
      </c>
      <c r="DP30" s="153">
        <v>2</v>
      </c>
      <c r="DQ30" s="19">
        <v>3</v>
      </c>
      <c r="DR30" s="19" t="s">
        <v>951</v>
      </c>
    </row>
    <row r="31" spans="1:122" s="19" customFormat="1" ht="15.75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30</v>
      </c>
      <c r="AA31" s="25" t="s">
        <v>672</v>
      </c>
      <c r="AB31" s="162" t="s">
        <v>1043</v>
      </c>
      <c r="AC31" s="21"/>
      <c r="AE31" s="90" t="s">
        <v>1213</v>
      </c>
      <c r="AF31" s="82"/>
      <c r="CP31" s="19" t="str">
        <f t="shared" si="2"/>
        <v>Beck Peter</v>
      </c>
      <c r="CR31" s="19">
        <f t="shared" si="3"/>
        <v>30</v>
      </c>
      <c r="CS31" s="19" t="str">
        <f t="shared" si="4"/>
        <v xml:space="preserve"> C/B 2)</v>
      </c>
      <c r="CT31" s="154">
        <v>4269</v>
      </c>
      <c r="CU31" s="125">
        <v>773</v>
      </c>
      <c r="CV31" s="33">
        <f t="shared" si="24"/>
        <v>9</v>
      </c>
      <c r="CW31" s="83" t="str">
        <f t="shared" si="25"/>
        <v>Projektingenieur 3</v>
      </c>
      <c r="CX31" s="125">
        <v>773</v>
      </c>
      <c r="CY31" s="33">
        <f t="shared" ref="CY31:CY36" si="32">VLOOKUP($CX31,Funktionsbezeichnungen,3,0)</f>
        <v>9</v>
      </c>
      <c r="CZ31" s="83" t="str">
        <f t="shared" ref="CZ31:CZ36" si="33">VLOOKUP($CX31,Funktionsbezeichnungen,2,0)</f>
        <v>Projektingenieur 3</v>
      </c>
      <c r="DA31" s="125">
        <v>773</v>
      </c>
      <c r="DB31" s="33">
        <f>VLOOKUP($DA31,Funktionsbezeichnungen,3,0)</f>
        <v>9</v>
      </c>
      <c r="DC31" s="83" t="str">
        <f>VLOOKUP($DA31,Funktionsbezeichnungen,2,0)</f>
        <v>Projektingenieur 3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772</v>
      </c>
      <c r="DI31" s="33">
        <f>VLOOKUP($DH31,Funktionsbezeichnungen,3,0)</f>
        <v>8</v>
      </c>
      <c r="DJ31" s="83" t="str">
        <f>VLOOKUP($DH31,Funktionsbezeichnungen,2,0)</f>
        <v>Projektingenieur 2</v>
      </c>
      <c r="DO31" s="19">
        <f t="shared" si="13"/>
        <v>4269</v>
      </c>
      <c r="DP31" s="153">
        <v>2</v>
      </c>
      <c r="DQ31" s="19">
        <v>3</v>
      </c>
      <c r="DR31" s="19" t="s">
        <v>951</v>
      </c>
    </row>
    <row r="32" spans="1:122" s="19" customFormat="1" ht="15.75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22</v>
      </c>
      <c r="AA32" s="25" t="s">
        <v>673</v>
      </c>
      <c r="AB32" s="162" t="s">
        <v>1043</v>
      </c>
      <c r="AC32" s="21"/>
      <c r="AE32" s="90" t="s">
        <v>1213</v>
      </c>
      <c r="AF32" s="82"/>
      <c r="CP32" s="19" t="str">
        <f t="shared" si="2"/>
        <v>Kern Etienne</v>
      </c>
      <c r="CR32" s="19">
        <f t="shared" si="3"/>
        <v>22</v>
      </c>
      <c r="CS32" s="19" t="str">
        <f t="shared" si="4"/>
        <v xml:space="preserve"> C/B 2)</v>
      </c>
      <c r="CT32" s="154">
        <v>4246</v>
      </c>
      <c r="CU32" s="125">
        <v>772</v>
      </c>
      <c r="CV32" s="33">
        <f t="shared" si="24"/>
        <v>8</v>
      </c>
      <c r="CW32" s="83" t="str">
        <f t="shared" si="25"/>
        <v>Projektingenieur 2</v>
      </c>
      <c r="CX32" s="125">
        <v>772</v>
      </c>
      <c r="CY32" s="33">
        <f t="shared" si="32"/>
        <v>8</v>
      </c>
      <c r="CZ32" s="83" t="str">
        <f t="shared" si="33"/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772</v>
      </c>
      <c r="DI32" s="33">
        <f>VLOOKUP($DH32,Funktionsbezeichnungen,3,0)</f>
        <v>8</v>
      </c>
      <c r="DJ32" s="83" t="str">
        <f>VLOOKUP($DH32,Funktionsbezeichnungen,2,0)</f>
        <v>Projektingenieur 2</v>
      </c>
      <c r="DO32" s="19">
        <f t="shared" si="13"/>
        <v>4246</v>
      </c>
      <c r="DP32" s="153">
        <v>1</v>
      </c>
      <c r="DQ32" s="19">
        <v>2</v>
      </c>
      <c r="DR32" s="19" t="s">
        <v>951</v>
      </c>
    </row>
    <row r="33" spans="1:122" s="19" customFormat="1" ht="27" x14ac:dyDescent="0.2">
      <c r="A33" s="53">
        <v>0</v>
      </c>
      <c r="B33" s="53">
        <v>1</v>
      </c>
      <c r="C33" s="53">
        <f t="shared" si="0"/>
        <v>1</v>
      </c>
      <c r="D33" s="55"/>
      <c r="E33" s="55"/>
      <c r="F33" s="56">
        <v>1</v>
      </c>
      <c r="G33" s="54"/>
      <c r="H33" s="54"/>
      <c r="I33" s="56"/>
      <c r="J33" s="54"/>
      <c r="K33" s="56"/>
      <c r="L33" s="56"/>
      <c r="M33" s="56"/>
      <c r="N33" s="58"/>
      <c r="O33" s="166" t="s">
        <v>359</v>
      </c>
      <c r="P33" s="167" t="s">
        <v>460</v>
      </c>
      <c r="Q33" s="15">
        <v>29</v>
      </c>
      <c r="R33" s="168"/>
      <c r="S33" s="20" t="s">
        <v>231</v>
      </c>
      <c r="T33" s="21">
        <v>1967</v>
      </c>
      <c r="U33" s="28" t="s">
        <v>1065</v>
      </c>
      <c r="V33" s="21">
        <v>1996</v>
      </c>
      <c r="W33" s="25"/>
      <c r="X33" s="21"/>
      <c r="Y33" s="28" t="s">
        <v>233</v>
      </c>
      <c r="Z33" s="118">
        <f t="shared" si="1"/>
        <v>20</v>
      </c>
      <c r="AA33" s="25" t="s">
        <v>675</v>
      </c>
      <c r="AB33" s="162" t="s">
        <v>1043</v>
      </c>
      <c r="AC33" s="21"/>
      <c r="AE33" s="90" t="s">
        <v>1213</v>
      </c>
      <c r="AF33" s="82"/>
      <c r="CP33" s="19" t="str">
        <f t="shared" si="2"/>
        <v>Ruff Ute</v>
      </c>
      <c r="CR33" s="19">
        <f t="shared" si="3"/>
        <v>20</v>
      </c>
      <c r="CS33" s="19" t="str">
        <f t="shared" si="4"/>
        <v xml:space="preserve"> C/B 2)</v>
      </c>
      <c r="CT33" s="154">
        <v>4277</v>
      </c>
      <c r="CU33" s="125">
        <v>783</v>
      </c>
      <c r="CV33" s="33">
        <f t="shared" si="24"/>
        <v>9</v>
      </c>
      <c r="CW33" s="83" t="str">
        <f t="shared" si="25"/>
        <v>Projektingenieur 3</v>
      </c>
      <c r="CX33" s="125">
        <v>782</v>
      </c>
      <c r="CY33" s="33">
        <f t="shared" si="32"/>
        <v>8</v>
      </c>
      <c r="CZ33" s="83" t="str">
        <f t="shared" si="33"/>
        <v>Projektingenieur 2</v>
      </c>
      <c r="DA33" s="125">
        <v>782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782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782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 t="shared" si="13"/>
        <v>4277</v>
      </c>
      <c r="DP33" s="153">
        <v>3</v>
      </c>
      <c r="DQ33" s="19">
        <v>2</v>
      </c>
      <c r="DR33" s="19" t="s">
        <v>952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" t="str">
        <f t="shared" si="2"/>
        <v>Häner David</v>
      </c>
      <c r="CR34" s="19">
        <f t="shared" si="3"/>
        <v>15</v>
      </c>
      <c r="CS34" s="19" t="str">
        <f t="shared" si="4"/>
        <v xml:space="preserve"> C/B 2)</v>
      </c>
      <c r="CT34" s="154">
        <v>4317</v>
      </c>
      <c r="CU34" s="125">
        <v>773</v>
      </c>
      <c r="CV34" s="33">
        <f t="shared" si="24"/>
        <v>9</v>
      </c>
      <c r="CW34" s="83" t="str">
        <f t="shared" si="25"/>
        <v>Projektingenieur 3</v>
      </c>
      <c r="CX34" s="125"/>
      <c r="CY34" s="33"/>
      <c r="CZ34" s="83"/>
      <c r="DA34" s="125"/>
      <c r="DB34" s="33"/>
      <c r="DC34" s="83"/>
      <c r="DD34" s="125"/>
      <c r="DE34" s="33"/>
      <c r="DF34" s="83"/>
      <c r="DG34" s="20"/>
      <c r="DH34" s="33"/>
      <c r="DI34" s="33"/>
      <c r="DJ34" s="83"/>
      <c r="DO34" s="19">
        <f t="shared" si="13"/>
        <v>4317</v>
      </c>
      <c r="DP34" s="153">
        <v>2</v>
      </c>
      <c r="DQ34" s="19">
        <v>3</v>
      </c>
      <c r="DR34" s="19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1213</v>
      </c>
      <c r="AF35" s="82"/>
      <c r="CP35" s="19" t="str">
        <f t="shared" si="2"/>
        <v>Falzone Lorenzo</v>
      </c>
      <c r="CR35" s="19">
        <f t="shared" si="3"/>
        <v>15</v>
      </c>
      <c r="CS35" s="19" t="str">
        <f t="shared" si="4"/>
        <v xml:space="preserve"> C/B 2)</v>
      </c>
      <c r="CT35" s="154">
        <v>7695</v>
      </c>
      <c r="CU35" s="125">
        <v>773</v>
      </c>
      <c r="CV35" s="33">
        <f t="shared" si="24"/>
        <v>9</v>
      </c>
      <c r="CW35" s="83" t="str">
        <f t="shared" si="25"/>
        <v>Projektingenieur 3</v>
      </c>
      <c r="CX35" s="125">
        <v>772</v>
      </c>
      <c r="CY35" s="33">
        <f t="shared" si="32"/>
        <v>8</v>
      </c>
      <c r="CZ35" s="83" t="str">
        <f t="shared" si="33"/>
        <v>Projektingenieur 2</v>
      </c>
      <c r="DA35" s="125">
        <v>772</v>
      </c>
      <c r="DB35" s="33">
        <f>VLOOKUP($DA35,Funktionsbezeichnungen,3,0)</f>
        <v>8</v>
      </c>
      <c r="DC35" s="83" t="str">
        <f>VLOOKUP($DA35,Funktionsbezeichnungen,2,0)</f>
        <v>Projektingenieur 2</v>
      </c>
      <c r="DD35" s="125">
        <v>772</v>
      </c>
      <c r="DE35" s="33">
        <f>VLOOKUP($DD35,Funktionsbezeichnungen,3,0)</f>
        <v>8</v>
      </c>
      <c r="DF35" s="83" t="str">
        <f>VLOOKUP($DD35,Funktionsbezeichnungen,2,0)</f>
        <v>Projektingenieur 2</v>
      </c>
      <c r="DG35" s="20"/>
      <c r="DH35" s="33">
        <v>771</v>
      </c>
      <c r="DI35" s="33">
        <f>VLOOKUP($DH35,Funktionsbezeichnungen,3,0)</f>
        <v>7</v>
      </c>
      <c r="DJ35" s="83" t="str">
        <f>VLOOKUP($DH35,Funktionsbezeichnungen,2,0)</f>
        <v>Projektingenieur 1</v>
      </c>
      <c r="DO35" s="19">
        <f t="shared" si="13"/>
        <v>7695</v>
      </c>
      <c r="DP35" s="153">
        <v>1</v>
      </c>
      <c r="DQ35" s="19">
        <v>2</v>
      </c>
      <c r="DR35" s="19" t="s">
        <v>951</v>
      </c>
    </row>
    <row r="36" spans="1:122" s="19" customFormat="1" ht="15.75" x14ac:dyDescent="0.2">
      <c r="A36" s="53">
        <v>0</v>
      </c>
      <c r="B36" s="53">
        <v>1</v>
      </c>
      <c r="C36" s="53">
        <f t="shared" si="0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S36" s="19" t="str">
        <f t="shared" si="4"/>
        <v xml:space="preserve"> C/B 2)</v>
      </c>
      <c r="CT36" s="154">
        <v>4350</v>
      </c>
      <c r="CU36" s="125">
        <v>773</v>
      </c>
      <c r="CV36" s="33">
        <f t="shared" si="24"/>
        <v>9</v>
      </c>
      <c r="CW36" s="83" t="str">
        <f t="shared" si="25"/>
        <v>Projektingenieur 3</v>
      </c>
      <c r="CX36" s="125">
        <v>772</v>
      </c>
      <c r="CY36" s="33">
        <f t="shared" si="32"/>
        <v>8</v>
      </c>
      <c r="CZ36" s="83" t="str">
        <f t="shared" si="33"/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771</v>
      </c>
      <c r="DI36" s="33">
        <f>VLOOKUP($DH36,Funktionsbezeichnungen,3,0)</f>
        <v>7</v>
      </c>
      <c r="DJ36" s="83" t="str">
        <f>VLOOKUP($DH36,Funktionsbezeichnungen,2,0)</f>
        <v>Projektingenieur 1</v>
      </c>
      <c r="DO36" s="19">
        <f t="shared" si="13"/>
        <v>4350</v>
      </c>
      <c r="DP36" s="153">
        <v>1</v>
      </c>
      <c r="DQ36" s="19">
        <v>2</v>
      </c>
      <c r="DR36" s="19" t="s">
        <v>951</v>
      </c>
    </row>
    <row r="37" spans="1:122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si="1"/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si="2"/>
        <v>Buser Edi</v>
      </c>
      <c r="CR37" s="19">
        <f t="shared" si="3"/>
        <v>40</v>
      </c>
      <c r="CS37" s="19" t="str">
        <f t="shared" si="4"/>
        <v>C</v>
      </c>
      <c r="CT37" s="154">
        <v>3160</v>
      </c>
      <c r="CU37" s="125">
        <v>772</v>
      </c>
      <c r="CV37" s="33">
        <f t="shared" si="24"/>
        <v>8</v>
      </c>
      <c r="CW37" s="83" t="str">
        <f t="shared" si="25"/>
        <v>Projektingenieur 2</v>
      </c>
      <c r="CX37" s="125">
        <v>772</v>
      </c>
      <c r="CY37" s="33">
        <f t="shared" si="26"/>
        <v>8</v>
      </c>
      <c r="CZ37" s="83" t="str">
        <f t="shared" si="27"/>
        <v>Projektingenieur 2</v>
      </c>
      <c r="DA37" s="125">
        <v>772</v>
      </c>
      <c r="DB37" s="33">
        <f t="shared" si="28"/>
        <v>8</v>
      </c>
      <c r="DC37" s="83" t="str">
        <f t="shared" si="29"/>
        <v>Projektingenieur 2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 t="shared" si="30"/>
        <v>8</v>
      </c>
      <c r="DJ37" s="83" t="str">
        <f t="shared" si="31"/>
        <v>Projektingenieur 2</v>
      </c>
      <c r="DO37" s="19">
        <f t="shared" si="13"/>
        <v>3160</v>
      </c>
      <c r="DP37" s="153">
        <v>2</v>
      </c>
      <c r="DQ37" s="19">
        <v>3</v>
      </c>
      <c r="DR37" s="19" t="s">
        <v>951</v>
      </c>
    </row>
    <row r="38" spans="1:122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1"/>
        <v>35</v>
      </c>
      <c r="AA38" s="25" t="s">
        <v>671</v>
      </c>
      <c r="AB38" s="21" t="s">
        <v>105</v>
      </c>
      <c r="AC38" s="21"/>
      <c r="AE38" s="90" t="s">
        <v>1214</v>
      </c>
      <c r="AF38" s="82"/>
      <c r="CP38" s="19" t="str">
        <f t="shared" si="2"/>
        <v>Bergmann Georg</v>
      </c>
      <c r="CR38" s="19">
        <f t="shared" si="3"/>
        <v>35</v>
      </c>
      <c r="CS38" s="19" t="str">
        <f t="shared" si="4"/>
        <v>C</v>
      </c>
      <c r="CT38" s="154">
        <v>4185</v>
      </c>
      <c r="CU38" s="125">
        <v>772</v>
      </c>
      <c r="CV38" s="33">
        <f t="shared" si="24"/>
        <v>8</v>
      </c>
      <c r="CW38" s="83" t="str">
        <f t="shared" si="25"/>
        <v>Projektingenieur 2</v>
      </c>
      <c r="CX38" s="125">
        <v>772</v>
      </c>
      <c r="CY38" s="33">
        <f t="shared" si="26"/>
        <v>8</v>
      </c>
      <c r="CZ38" s="83" t="str">
        <f t="shared" si="27"/>
        <v>Projektingenieur 2</v>
      </c>
      <c r="DA38" s="125">
        <v>772</v>
      </c>
      <c r="DB38" s="33">
        <f t="shared" si="28"/>
        <v>8</v>
      </c>
      <c r="DC38" s="83" t="str">
        <f t="shared" si="29"/>
        <v>Projektingenieur 2</v>
      </c>
      <c r="DD38" s="125">
        <v>772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772</v>
      </c>
      <c r="DI38" s="33">
        <f t="shared" si="30"/>
        <v>8</v>
      </c>
      <c r="DJ38" s="83" t="str">
        <f t="shared" si="31"/>
        <v>Projektingenieur 2</v>
      </c>
      <c r="DO38" s="19">
        <f t="shared" si="13"/>
        <v>4185</v>
      </c>
      <c r="DP38" s="153">
        <v>1</v>
      </c>
      <c r="DQ38" s="19">
        <v>2</v>
      </c>
      <c r="DR38" s="19" t="s">
        <v>951</v>
      </c>
    </row>
    <row r="39" spans="1:122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2"/>
        <v>Wick Bernd</v>
      </c>
      <c r="CR39" s="19">
        <f t="shared" si="3"/>
        <v>26</v>
      </c>
      <c r="CS39" s="19" t="str">
        <f t="shared" si="4"/>
        <v>C</v>
      </c>
      <c r="CT39" s="154">
        <v>3208</v>
      </c>
      <c r="CU39" s="125">
        <v>772</v>
      </c>
      <c r="CV39" s="33">
        <f t="shared" si="24"/>
        <v>8</v>
      </c>
      <c r="CW39" s="83" t="str">
        <f t="shared" si="25"/>
        <v>Projektingenieur 2</v>
      </c>
      <c r="CX39" s="125">
        <v>772</v>
      </c>
      <c r="CY39" s="33">
        <f t="shared" si="26"/>
        <v>8</v>
      </c>
      <c r="CZ39" s="83" t="str">
        <f t="shared" si="27"/>
        <v>Projektingenieur 2</v>
      </c>
      <c r="DA39" s="125">
        <v>772</v>
      </c>
      <c r="DB39" s="33">
        <f t="shared" si="28"/>
        <v>8</v>
      </c>
      <c r="DC39" s="83" t="str">
        <f t="shared" si="29"/>
        <v>Projektingenieur 2</v>
      </c>
      <c r="DD39" s="125"/>
      <c r="DE39" s="33"/>
      <c r="DF39" s="83"/>
      <c r="DG39" s="20"/>
      <c r="DH39" s="33">
        <v>772</v>
      </c>
      <c r="DI39" s="33">
        <f t="shared" si="30"/>
        <v>8</v>
      </c>
      <c r="DJ39" s="83" t="str">
        <f t="shared" si="31"/>
        <v>Projektingenieur 2</v>
      </c>
      <c r="DO39" s="19">
        <f t="shared" si="13"/>
        <v>3208</v>
      </c>
      <c r="DP39" s="153">
        <v>2</v>
      </c>
      <c r="DQ39" s="19">
        <v>3</v>
      </c>
      <c r="DR39" s="19" t="s">
        <v>951</v>
      </c>
    </row>
    <row r="40" spans="1:122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2"/>
        <v>Niedermeyer Friederike</v>
      </c>
      <c r="CR40" s="19">
        <f t="shared" si="3"/>
        <v>24</v>
      </c>
      <c r="CS40" s="19" t="str">
        <f t="shared" si="4"/>
        <v>C</v>
      </c>
      <c r="CT40" s="154">
        <v>4307</v>
      </c>
      <c r="CU40" s="125">
        <v>782</v>
      </c>
      <c r="CV40" s="33">
        <f t="shared" si="24"/>
        <v>8</v>
      </c>
      <c r="CW40" s="83" t="str">
        <f t="shared" si="25"/>
        <v>Projektingenieur 2</v>
      </c>
      <c r="CX40" s="125">
        <v>782</v>
      </c>
      <c r="CY40" s="33">
        <f>VLOOKUP($CX40,Funktionsbezeichnungen,3,0)</f>
        <v>8</v>
      </c>
      <c r="CZ40" s="83" t="str">
        <f>VLOOKUP($CX40,Funktionsbezeichnungen,2,0)</f>
        <v>Projektingenieur 2</v>
      </c>
      <c r="DA40" s="125"/>
      <c r="DB40" s="33"/>
      <c r="DC40" s="83"/>
      <c r="DD40" s="125"/>
      <c r="DE40" s="33"/>
      <c r="DF40" s="83"/>
      <c r="DG40" s="20"/>
      <c r="DH40" s="33"/>
      <c r="DI40" s="33"/>
      <c r="DJ40" s="83"/>
      <c r="DO40" s="19">
        <f t="shared" si="13"/>
        <v>4307</v>
      </c>
      <c r="DP40" s="153">
        <v>1</v>
      </c>
      <c r="DQ40" s="19">
        <v>2</v>
      </c>
      <c r="DR40" s="19" t="s">
        <v>952</v>
      </c>
    </row>
    <row r="41" spans="1:122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2"/>
        <v>Knoll Bernd</v>
      </c>
      <c r="CR41" s="19">
        <f t="shared" si="3"/>
        <v>20</v>
      </c>
      <c r="CS41" s="19" t="str">
        <f t="shared" si="4"/>
        <v>C</v>
      </c>
      <c r="CT41" s="154">
        <v>4291</v>
      </c>
      <c r="CU41" s="125">
        <v>772</v>
      </c>
      <c r="CV41" s="33">
        <f t="shared" si="24"/>
        <v>8</v>
      </c>
      <c r="CW41" s="83" t="str">
        <f t="shared" si="25"/>
        <v>Projektingenieur 2</v>
      </c>
      <c r="CX41" s="125">
        <v>772</v>
      </c>
      <c r="CY41" s="33">
        <f t="shared" si="26"/>
        <v>8</v>
      </c>
      <c r="CZ41" s="83" t="str">
        <f t="shared" si="27"/>
        <v>Projektingenieur 2</v>
      </c>
      <c r="DA41" s="125">
        <v>772</v>
      </c>
      <c r="DB41" s="33">
        <f t="shared" si="28"/>
        <v>8</v>
      </c>
      <c r="DC41" s="83" t="str">
        <f t="shared" si="29"/>
        <v>Projektingenieur 2</v>
      </c>
      <c r="DD41" s="125">
        <v>772</v>
      </c>
      <c r="DE41" s="33">
        <f t="shared" ref="DE41:DE47" si="34">VLOOKUP($DD41,Funktionsbezeichnungen,3,0)</f>
        <v>8</v>
      </c>
      <c r="DF41" s="83" t="str">
        <f t="shared" ref="DF41:DF47" si="35">VLOOKUP($DD41,Funktionsbezeichnungen,2,0)</f>
        <v>Projektingenieur 2</v>
      </c>
      <c r="DG41" s="20"/>
      <c r="DH41" s="33">
        <v>772</v>
      </c>
      <c r="DI41" s="33">
        <f t="shared" si="30"/>
        <v>8</v>
      </c>
      <c r="DJ41" s="83" t="str">
        <f t="shared" si="31"/>
        <v>Projektingenieur 2</v>
      </c>
      <c r="DO41" s="19">
        <f t="shared" si="13"/>
        <v>4291</v>
      </c>
      <c r="DP41" s="153">
        <v>1</v>
      </c>
      <c r="DQ41" s="19">
        <v>2</v>
      </c>
      <c r="DR41" s="185" t="s">
        <v>968</v>
      </c>
    </row>
    <row r="42" spans="1:122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2"/>
        <v>Martin Dirk</v>
      </c>
      <c r="CR42" s="19">
        <f t="shared" si="3"/>
        <v>18</v>
      </c>
      <c r="CS42" s="19" t="str">
        <f t="shared" si="4"/>
        <v>C</v>
      </c>
      <c r="CT42" s="154">
        <v>7696</v>
      </c>
      <c r="CU42" s="125">
        <v>772</v>
      </c>
      <c r="CV42" s="33">
        <f t="shared" si="24"/>
        <v>8</v>
      </c>
      <c r="CW42" s="83" t="str">
        <f t="shared" si="25"/>
        <v>Projektingenieur 2</v>
      </c>
      <c r="CX42" s="125">
        <v>772</v>
      </c>
      <c r="CY42" s="33">
        <f t="shared" si="26"/>
        <v>8</v>
      </c>
      <c r="CZ42" s="83" t="str">
        <f t="shared" si="27"/>
        <v>Projektingenieur 2</v>
      </c>
      <c r="DA42" s="125">
        <v>772</v>
      </c>
      <c r="DB42" s="33">
        <f t="shared" si="28"/>
        <v>8</v>
      </c>
      <c r="DC42" s="83" t="str">
        <f t="shared" si="29"/>
        <v>Projektingenieur 2</v>
      </c>
      <c r="DD42" s="125">
        <v>772</v>
      </c>
      <c r="DE42" s="33">
        <f t="shared" si="34"/>
        <v>8</v>
      </c>
      <c r="DF42" s="83" t="str">
        <f t="shared" si="35"/>
        <v>Projektingenieur 2</v>
      </c>
      <c r="DG42" s="20"/>
      <c r="DH42" s="33">
        <v>772</v>
      </c>
      <c r="DI42" s="33">
        <f t="shared" si="30"/>
        <v>8</v>
      </c>
      <c r="DJ42" s="83" t="str">
        <f t="shared" si="31"/>
        <v>Projektingenieur 2</v>
      </c>
      <c r="DO42" s="19">
        <f t="shared" si="13"/>
        <v>7696</v>
      </c>
      <c r="DP42" s="153">
        <v>2</v>
      </c>
      <c r="DQ42" s="19">
        <v>3</v>
      </c>
      <c r="DR42" s="19" t="s">
        <v>951</v>
      </c>
    </row>
    <row r="43" spans="1:122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2"/>
        <v>Betzold Alexander</v>
      </c>
      <c r="CR43" s="19">
        <f t="shared" si="3"/>
        <v>17</v>
      </c>
      <c r="CS43" s="19" t="str">
        <f t="shared" si="4"/>
        <v>C</v>
      </c>
      <c r="CT43" s="154">
        <v>4306</v>
      </c>
      <c r="CU43" s="125">
        <v>782</v>
      </c>
      <c r="CV43" s="33">
        <f t="shared" si="24"/>
        <v>8</v>
      </c>
      <c r="CW43" s="83" t="str">
        <f t="shared" si="25"/>
        <v>Projektingenieur 2</v>
      </c>
      <c r="CX43" s="125">
        <v>782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782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782</v>
      </c>
      <c r="DE43" s="33">
        <f t="shared" si="34"/>
        <v>8</v>
      </c>
      <c r="DF43" s="83" t="str">
        <f t="shared" si="35"/>
        <v>Projektingenieur 2</v>
      </c>
      <c r="DG43" s="20"/>
      <c r="DH43" s="33">
        <v>781</v>
      </c>
      <c r="DI43" s="33">
        <f>VLOOKUP($DH43,Funktionsbezeichnungen,3,0)</f>
        <v>7</v>
      </c>
      <c r="DJ43" s="83" t="str">
        <f>VLOOKUP($DH43,Funktionsbezeichnungen,2,0)</f>
        <v>Projektingenieur 1</v>
      </c>
      <c r="DO43" s="19">
        <f t="shared" si="13"/>
        <v>4306</v>
      </c>
      <c r="DP43" s="153">
        <v>2</v>
      </c>
      <c r="DQ43" s="19">
        <v>2</v>
      </c>
      <c r="DR43" s="19" t="s">
        <v>952</v>
      </c>
    </row>
    <row r="44" spans="1:122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2"/>
        <v>Chroust Steffi</v>
      </c>
      <c r="CR44" s="19">
        <f t="shared" si="3"/>
        <v>15</v>
      </c>
      <c r="CS44" s="19" t="str">
        <f t="shared" si="4"/>
        <v>C</v>
      </c>
      <c r="CT44" s="154">
        <v>4275</v>
      </c>
      <c r="CU44" s="125">
        <v>782</v>
      </c>
      <c r="CV44" s="33">
        <f t="shared" si="24"/>
        <v>8</v>
      </c>
      <c r="CW44" s="83" t="str">
        <f t="shared" si="25"/>
        <v>Projektingenieur 2</v>
      </c>
      <c r="CX44" s="125">
        <v>782</v>
      </c>
      <c r="CY44" s="33">
        <f t="shared" si="26"/>
        <v>8</v>
      </c>
      <c r="CZ44" s="83" t="str">
        <f t="shared" si="27"/>
        <v>Projektingenieur 2</v>
      </c>
      <c r="DA44" s="125">
        <v>782</v>
      </c>
      <c r="DB44" s="33">
        <f t="shared" si="28"/>
        <v>8</v>
      </c>
      <c r="DC44" s="83" t="str">
        <f t="shared" si="29"/>
        <v>Projektingenieur 2</v>
      </c>
      <c r="DD44" s="125">
        <v>782</v>
      </c>
      <c r="DE44" s="33">
        <f t="shared" si="34"/>
        <v>8</v>
      </c>
      <c r="DF44" s="83" t="str">
        <f t="shared" si="35"/>
        <v>Projektingenieur 2</v>
      </c>
      <c r="DG44" s="20"/>
      <c r="DH44" s="33">
        <v>781</v>
      </c>
      <c r="DI44" s="33">
        <f t="shared" si="30"/>
        <v>7</v>
      </c>
      <c r="DJ44" s="83" t="str">
        <f t="shared" si="31"/>
        <v>Projektingenieur 1</v>
      </c>
      <c r="DO44" s="19">
        <f t="shared" si="13"/>
        <v>4275</v>
      </c>
      <c r="DP44" s="153">
        <v>2</v>
      </c>
      <c r="DQ44" s="19">
        <v>3</v>
      </c>
      <c r="DR44" s="19" t="s">
        <v>952</v>
      </c>
    </row>
    <row r="45" spans="1:122" s="19" customFormat="1" x14ac:dyDescent="0.2">
      <c r="A45" s="53">
        <v>0</v>
      </c>
      <c r="B45" s="53"/>
      <c r="C45" s="53">
        <f t="shared" ref="C45" si="36">IF(Z45&gt;=10,1,0)</f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469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ref="Z45" si="37">$AD$3-V45</f>
        <v>15</v>
      </c>
      <c r="AA45" s="169"/>
      <c r="AB45" s="118" t="s">
        <v>105</v>
      </c>
      <c r="AC45" s="21"/>
      <c r="AE45" s="90" t="s">
        <v>373</v>
      </c>
      <c r="AF45" s="82"/>
      <c r="CP45" s="19" t="str">
        <f t="shared" ref="CP45" si="38">+S45</f>
        <v>Igual Lorenzo</v>
      </c>
      <c r="CR45" s="19">
        <f t="shared" ref="CR45" si="39">+Z45</f>
        <v>15</v>
      </c>
      <c r="CS45" s="19" t="str">
        <f t="shared" ref="CS45" si="40">+AB45</f>
        <v>C</v>
      </c>
      <c r="CT45" s="154">
        <v>3215</v>
      </c>
      <c r="CU45" s="125">
        <v>772</v>
      </c>
      <c r="CV45" s="33">
        <f t="shared" si="24"/>
        <v>8</v>
      </c>
      <c r="CW45" s="83" t="str">
        <f t="shared" si="25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ref="DO45" si="41">+CT45</f>
        <v>3215</v>
      </c>
      <c r="DP45" s="153">
        <v>2</v>
      </c>
      <c r="DQ45" s="19">
        <v>3</v>
      </c>
      <c r="DR45" s="19" t="s">
        <v>952</v>
      </c>
    </row>
    <row r="46" spans="1:122" s="19" customFormat="1" ht="27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469</v>
      </c>
      <c r="Q46" s="15">
        <v>42</v>
      </c>
      <c r="R46" s="42"/>
      <c r="S46" s="20" t="s">
        <v>301</v>
      </c>
      <c r="T46" s="21">
        <v>1975</v>
      </c>
      <c r="U46" s="28" t="s">
        <v>302</v>
      </c>
      <c r="V46" s="21">
        <v>2001</v>
      </c>
      <c r="W46" s="25"/>
      <c r="X46" s="21"/>
      <c r="Y46" s="28" t="s">
        <v>303</v>
      </c>
      <c r="Z46" s="118">
        <f t="shared" si="1"/>
        <v>15</v>
      </c>
      <c r="AA46" s="169" t="s">
        <v>682</v>
      </c>
      <c r="AB46" s="118" t="s">
        <v>105</v>
      </c>
      <c r="AC46" s="21"/>
      <c r="AE46" s="90" t="s">
        <v>373</v>
      </c>
      <c r="AF46" s="82"/>
      <c r="CP46" s="19" t="str">
        <f t="shared" si="2"/>
        <v>Rey Lionel</v>
      </c>
      <c r="CR46" s="19">
        <f t="shared" si="3"/>
        <v>15</v>
      </c>
      <c r="CS46" s="19" t="str">
        <f t="shared" si="4"/>
        <v>C</v>
      </c>
      <c r="CT46" s="154">
        <v>4299</v>
      </c>
      <c r="CU46" s="125">
        <v>782</v>
      </c>
      <c r="CV46" s="33">
        <f t="shared" si="24"/>
        <v>8</v>
      </c>
      <c r="CW46" s="83" t="str">
        <f t="shared" si="25"/>
        <v>Projektingenieur 2</v>
      </c>
      <c r="CX46" s="125">
        <v>782</v>
      </c>
      <c r="CY46" s="33">
        <f t="shared" si="26"/>
        <v>8</v>
      </c>
      <c r="CZ46" s="83" t="str">
        <f t="shared" si="27"/>
        <v>Projektingenieur 2</v>
      </c>
      <c r="DA46" s="125">
        <v>782</v>
      </c>
      <c r="DB46" s="33">
        <f t="shared" si="28"/>
        <v>8</v>
      </c>
      <c r="DC46" s="83" t="str">
        <f t="shared" si="29"/>
        <v>Projektingenieur 2</v>
      </c>
      <c r="DD46" s="125">
        <v>782</v>
      </c>
      <c r="DE46" s="33">
        <f t="shared" si="34"/>
        <v>8</v>
      </c>
      <c r="DF46" s="83" t="str">
        <f t="shared" si="35"/>
        <v>Projektingenieur 2</v>
      </c>
      <c r="DG46" s="20"/>
      <c r="DH46" s="33">
        <v>782</v>
      </c>
      <c r="DI46" s="33">
        <f t="shared" si="30"/>
        <v>8</v>
      </c>
      <c r="DJ46" s="83" t="str">
        <f t="shared" si="31"/>
        <v>Projektingenieur 2</v>
      </c>
      <c r="DO46" s="19">
        <f t="shared" si="13"/>
        <v>4299</v>
      </c>
      <c r="DP46" s="153">
        <v>2</v>
      </c>
      <c r="DQ46" s="19">
        <v>3</v>
      </c>
      <c r="DR46" s="19" t="s">
        <v>952</v>
      </c>
    </row>
    <row r="47" spans="1:122" s="19" customFormat="1" ht="27" x14ac:dyDescent="0.2">
      <c r="A47" s="53">
        <v>0</v>
      </c>
      <c r="B47" s="53"/>
      <c r="C47" s="53">
        <f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52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12</v>
      </c>
      <c r="AA47" s="169" t="s">
        <v>565</v>
      </c>
      <c r="AB47" s="21" t="s">
        <v>105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12</v>
      </c>
      <c r="CS47" s="19" t="str">
        <f t="shared" si="4"/>
        <v>C</v>
      </c>
      <c r="CT47" s="154">
        <v>4345</v>
      </c>
      <c r="CU47" s="125" t="s">
        <v>711</v>
      </c>
      <c r="CV47" s="33"/>
      <c r="CW47" s="83"/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 t="shared" si="34"/>
        <v>8</v>
      </c>
      <c r="DF47" s="83" t="str">
        <f t="shared" si="35"/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 t="shared" si="13"/>
        <v>4345</v>
      </c>
      <c r="DP47" s="153">
        <v>1</v>
      </c>
      <c r="DQ47" s="19">
        <v>2</v>
      </c>
      <c r="DR47" s="19" t="s">
        <v>952</v>
      </c>
    </row>
    <row r="48" spans="1:122" s="19" customFormat="1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2"/>
        <v>Hausammann Cédric</v>
      </c>
      <c r="CR48" s="19">
        <f t="shared" si="3"/>
        <v>12</v>
      </c>
      <c r="CS48" s="19" t="str">
        <f t="shared" si="4"/>
        <v>C</v>
      </c>
      <c r="CT48" s="154">
        <v>9648</v>
      </c>
      <c r="CU48" s="125">
        <v>772</v>
      </c>
      <c r="CV48" s="33">
        <f t="shared" ref="CV48:CV76" si="42">VLOOKUP($CU48,Funktionsbezeichnungen,3,0)</f>
        <v>8</v>
      </c>
      <c r="CW48" s="83" t="str">
        <f t="shared" ref="CW48:CW76" si="43">VLOOKUP($CU48,Funktionsbezeichnungen,2,0)</f>
        <v>Projektingenieur 2</v>
      </c>
      <c r="CX48" s="125">
        <v>772</v>
      </c>
      <c r="CY48" s="33">
        <f t="shared" ref="CY48:CY62" si="44">VLOOKUP($CX48,Funktionsbezeichnungen,3,0)</f>
        <v>8</v>
      </c>
      <c r="CZ48" s="83" t="str">
        <f t="shared" ref="CZ48:CZ62" si="45"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772</v>
      </c>
      <c r="DE48" s="33">
        <f>VLOOKUP($DD48,Funktionsbezeichnungen,3,0)</f>
        <v>8</v>
      </c>
      <c r="DF48" s="83" t="str">
        <f>VLOOKUP($DD48,Funktionsbezeichnungen,2,0)</f>
        <v>Projektingenieur 2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3"/>
        <v>9648</v>
      </c>
      <c r="DP48" s="153">
        <v>2</v>
      </c>
      <c r="DQ48" s="19">
        <v>3</v>
      </c>
      <c r="DR48" s="19" t="s">
        <v>951</v>
      </c>
    </row>
    <row r="49" spans="1:122" s="19" customFormat="1" x14ac:dyDescent="0.2">
      <c r="A49" s="53">
        <v>0</v>
      </c>
      <c r="B49" s="53"/>
      <c r="C49" s="53">
        <f t="shared" si="0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2"/>
        <v>Titz Markus</v>
      </c>
      <c r="CR49" s="153">
        <f t="shared" si="3"/>
        <v>12</v>
      </c>
      <c r="CS49" s="19" t="str">
        <f t="shared" si="4"/>
        <v>C</v>
      </c>
      <c r="CT49" s="154">
        <v>4912</v>
      </c>
      <c r="CU49" s="125">
        <v>772</v>
      </c>
      <c r="CV49" s="33">
        <f t="shared" si="42"/>
        <v>8</v>
      </c>
      <c r="CW49" s="83" t="str">
        <f t="shared" si="43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3"/>
        <v>4912</v>
      </c>
      <c r="DP49" s="153">
        <v>2</v>
      </c>
      <c r="DQ49" s="19">
        <v>3</v>
      </c>
      <c r="DR49" s="19" t="s">
        <v>951</v>
      </c>
    </row>
    <row r="50" spans="1:122" s="19" customFormat="1" ht="27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2"/>
        <v>Dick David</v>
      </c>
      <c r="CR50" s="19">
        <f t="shared" si="3"/>
        <v>11</v>
      </c>
      <c r="CS50" s="19" t="str">
        <f t="shared" si="4"/>
        <v>C</v>
      </c>
      <c r="CT50" s="154">
        <v>4909</v>
      </c>
      <c r="CU50" s="125">
        <v>772</v>
      </c>
      <c r="CV50" s="33">
        <f t="shared" si="42"/>
        <v>8</v>
      </c>
      <c r="CW50" s="83" t="str">
        <f t="shared" si="43"/>
        <v>Projektingenieur 2</v>
      </c>
      <c r="CX50" s="125"/>
      <c r="CY50" s="33"/>
      <c r="CZ50" s="83"/>
      <c r="DA50" s="125"/>
      <c r="DB50" s="33"/>
      <c r="DC50" s="83"/>
      <c r="DD50" s="125"/>
      <c r="DE50" s="33"/>
      <c r="DF50" s="83"/>
      <c r="DG50" s="20"/>
      <c r="DH50" s="33"/>
      <c r="DI50" s="33"/>
      <c r="DJ50" s="83"/>
      <c r="DO50" s="19">
        <f t="shared" si="13"/>
        <v>4909</v>
      </c>
      <c r="DP50" s="153">
        <v>2</v>
      </c>
      <c r="DQ50" s="19">
        <v>3</v>
      </c>
      <c r="DR50" s="19" t="s">
        <v>952</v>
      </c>
    </row>
    <row r="51" spans="1:122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11</v>
      </c>
      <c r="CS51" s="19" t="str">
        <f t="shared" si="4"/>
        <v>C</v>
      </c>
      <c r="CT51" s="154">
        <v>4353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si="44"/>
        <v>8</v>
      </c>
      <c r="CZ51" s="83" t="str">
        <f t="shared" si="45"/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771</v>
      </c>
      <c r="DE51" s="33">
        <f>VLOOKUP($DD51,Funktionsbezeichnungen,3,0)</f>
        <v>7</v>
      </c>
      <c r="DF51" s="83" t="str">
        <f>VLOOKUP($DD51,Funktionsbezeichnungen,2,0)</f>
        <v>Projektingenieur 1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3"/>
        <v>4353</v>
      </c>
      <c r="DP51" s="153">
        <v>2</v>
      </c>
      <c r="DQ51" s="19">
        <v>3</v>
      </c>
      <c r="DR51" s="185" t="s">
        <v>968</v>
      </c>
    </row>
    <row r="52" spans="1:122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10</v>
      </c>
      <c r="CS52" s="19" t="str">
        <f t="shared" si="4"/>
        <v>C</v>
      </c>
      <c r="CT52" s="154">
        <v>4293</v>
      </c>
      <c r="CU52" s="125">
        <v>772</v>
      </c>
      <c r="CV52" s="33">
        <f t="shared" si="42"/>
        <v>8</v>
      </c>
      <c r="CW52" s="83" t="str">
        <f t="shared" si="43"/>
        <v>Projektingenieur 2</v>
      </c>
      <c r="CX52" s="125">
        <v>772</v>
      </c>
      <c r="CY52" s="33">
        <f t="shared" si="44"/>
        <v>8</v>
      </c>
      <c r="CZ52" s="83" t="str">
        <f t="shared" si="45"/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771</v>
      </c>
      <c r="DI52" s="33">
        <f>VLOOKUP($DH52,Funktionsbezeichnungen,3,0)</f>
        <v>7</v>
      </c>
      <c r="DJ52" s="83" t="str">
        <f>VLOOKUP($DH52,Funktionsbezeichnungen,2,0)</f>
        <v>Projektingenieur 1</v>
      </c>
      <c r="DO52" s="19">
        <f t="shared" si="13"/>
        <v>4293</v>
      </c>
      <c r="DP52" s="153">
        <v>2</v>
      </c>
      <c r="DQ52" s="19">
        <v>3</v>
      </c>
      <c r="DR52" s="19" t="s">
        <v>951</v>
      </c>
    </row>
    <row r="53" spans="1:122" s="19" customFormat="1" x14ac:dyDescent="0.2">
      <c r="A53" s="53">
        <v>0</v>
      </c>
      <c r="B53" s="53"/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9</v>
      </c>
      <c r="CS53" s="19" t="str">
        <f t="shared" si="4"/>
        <v>C</v>
      </c>
      <c r="CT53" s="154">
        <v>4312</v>
      </c>
      <c r="CU53" s="125">
        <v>772</v>
      </c>
      <c r="CV53" s="33">
        <f t="shared" si="42"/>
        <v>8</v>
      </c>
      <c r="CW53" s="83" t="str">
        <f t="shared" si="43"/>
        <v>Projektingenieur 2</v>
      </c>
      <c r="CX53" s="125">
        <v>772</v>
      </c>
      <c r="CY53" s="33">
        <f t="shared" si="44"/>
        <v>8</v>
      </c>
      <c r="CZ53" s="83" t="str">
        <f t="shared" si="45"/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13"/>
        <v>4312</v>
      </c>
      <c r="DP53" s="153">
        <v>2</v>
      </c>
      <c r="DQ53" s="19">
        <v>2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1006</v>
      </c>
      <c r="V54" s="21">
        <v>2008</v>
      </c>
      <c r="W54" s="25" t="s">
        <v>1181</v>
      </c>
      <c r="X54" s="21">
        <v>2013</v>
      </c>
      <c r="Y54" s="28" t="s">
        <v>1023</v>
      </c>
      <c r="Z54" s="118">
        <f t="shared" si="1"/>
        <v>8</v>
      </c>
      <c r="AA54" s="25" t="s">
        <v>108</v>
      </c>
      <c r="AB54" s="118" t="s">
        <v>105</v>
      </c>
      <c r="AC54" s="21"/>
      <c r="AE54" s="90" t="s">
        <v>895</v>
      </c>
      <c r="AF54" s="82"/>
      <c r="CP54" s="19" t="str">
        <f t="shared" si="2"/>
        <v>Imesch Reto</v>
      </c>
      <c r="CR54" s="153">
        <f t="shared" si="3"/>
        <v>8</v>
      </c>
      <c r="CS54" s="19" t="str">
        <f t="shared" si="4"/>
        <v>C</v>
      </c>
      <c r="CT54" s="154">
        <v>9677</v>
      </c>
      <c r="CU54" s="125">
        <v>772</v>
      </c>
      <c r="CV54" s="33">
        <f t="shared" si="42"/>
        <v>8</v>
      </c>
      <c r="CW54" s="83" t="str">
        <f t="shared" si="43"/>
        <v>Projektingenieur 2</v>
      </c>
      <c r="CX54" s="125">
        <v>772</v>
      </c>
      <c r="CY54" s="33">
        <f t="shared" si="44"/>
        <v>8</v>
      </c>
      <c r="CZ54" s="83" t="str">
        <f t="shared" si="45"/>
        <v>Projektingenieur 2</v>
      </c>
      <c r="DA54" s="125">
        <v>772</v>
      </c>
      <c r="DB54" s="33">
        <f>VLOOKUP($DA54,Funktionsbezeichnungen,3,0)</f>
        <v>8</v>
      </c>
      <c r="DC54" s="83" t="str">
        <f>VLOOKUP($DA54,Funktionsbezeichnungen,2,0)</f>
        <v>Projektingenieur 2</v>
      </c>
      <c r="DD54" s="125">
        <v>771</v>
      </c>
      <c r="DE54" s="33">
        <f>VLOOKUP($DD54,Funktionsbezeichnungen,3,0)</f>
        <v>7</v>
      </c>
      <c r="DF54" s="83" t="str">
        <f>VLOOKUP($DD54,Funktionsbezeichnungen,2,0)</f>
        <v>Projektingenieur 1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 t="shared" si="13"/>
        <v>9677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8</v>
      </c>
      <c r="AA55" s="25" t="s">
        <v>1133</v>
      </c>
      <c r="AB55" s="118" t="s">
        <v>105</v>
      </c>
      <c r="AC55" s="21"/>
      <c r="AE55" s="90" t="s">
        <v>895</v>
      </c>
      <c r="AF55" s="82"/>
      <c r="CP55" s="19" t="str">
        <f t="shared" si="2"/>
        <v>Wieland Manuel</v>
      </c>
      <c r="CR55" s="153">
        <f t="shared" si="3"/>
        <v>8</v>
      </c>
      <c r="CS55" s="19" t="str">
        <f t="shared" si="4"/>
        <v>C</v>
      </c>
      <c r="CT55" s="154">
        <v>9698</v>
      </c>
      <c r="CU55" s="125">
        <v>772</v>
      </c>
      <c r="CV55" s="33">
        <f t="shared" si="42"/>
        <v>8</v>
      </c>
      <c r="CW55" s="83" t="str">
        <f t="shared" si="43"/>
        <v>Projektingenieur 2</v>
      </c>
      <c r="CX55" s="125">
        <v>772</v>
      </c>
      <c r="CY55" s="33">
        <f t="shared" si="44"/>
        <v>8</v>
      </c>
      <c r="CZ55" s="83" t="str">
        <f t="shared" si="45"/>
        <v>Projektingenieur 2</v>
      </c>
      <c r="DA55" s="125">
        <v>771</v>
      </c>
      <c r="DB55" s="33">
        <f>VLOOKUP($DA55,Funktionsbezeichnungen,3,0)</f>
        <v>7</v>
      </c>
      <c r="DC55" s="83" t="str">
        <f>VLOOKUP($DA55,Funktionsbezeichnungen,2,0)</f>
        <v>Projektingenieur 1</v>
      </c>
      <c r="DD55" s="125">
        <v>771</v>
      </c>
      <c r="DE55" s="33">
        <f>VLOOKUP($DD55,Funktionsbezeichnungen,3,0)</f>
        <v>7</v>
      </c>
      <c r="DF55" s="83" t="str">
        <f>VLOOKUP($DD55,Funktionsbezeichnungen,2,0)</f>
        <v>Projektingenieur 1</v>
      </c>
      <c r="DG55" s="20"/>
      <c r="DH55" s="33">
        <v>771</v>
      </c>
      <c r="DI55" s="33">
        <f>VLOOKUP($DH55,Funktionsbezeichnungen,3,0)</f>
        <v>7</v>
      </c>
      <c r="DJ55" s="83" t="str">
        <f>VLOOKUP($DH55,Funktionsbezeichnungen,2,0)</f>
        <v>Projektingenieur 1</v>
      </c>
      <c r="DO55" s="19">
        <f t="shared" si="13"/>
        <v>9698</v>
      </c>
      <c r="DP55" s="153">
        <v>2</v>
      </c>
      <c r="DQ55" s="19">
        <v>2</v>
      </c>
      <c r="DR55" s="19" t="s">
        <v>951</v>
      </c>
    </row>
    <row r="56" spans="1:122" s="19" customFormat="1" ht="27" x14ac:dyDescent="0.2">
      <c r="A56" s="53">
        <v>0</v>
      </c>
      <c r="B56" s="53"/>
      <c r="C56" s="53">
        <f t="shared" si="0"/>
        <v>0</v>
      </c>
      <c r="D56" s="55">
        <v>1</v>
      </c>
      <c r="E56" s="55"/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1007</v>
      </c>
      <c r="V56" s="21">
        <v>2009</v>
      </c>
      <c r="W56" s="25" t="s">
        <v>1066</v>
      </c>
      <c r="X56" s="21">
        <v>2012</v>
      </c>
      <c r="Y56" s="28" t="s">
        <v>1180</v>
      </c>
      <c r="Z56" s="118">
        <f t="shared" si="1"/>
        <v>7</v>
      </c>
      <c r="AA56" s="119" t="s">
        <v>931</v>
      </c>
      <c r="AB56" s="118" t="s">
        <v>105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7</v>
      </c>
      <c r="CS56" s="19" t="str">
        <f t="shared" si="4"/>
        <v>C</v>
      </c>
      <c r="CT56" s="154">
        <v>4311</v>
      </c>
      <c r="CU56" s="125">
        <v>782</v>
      </c>
      <c r="CV56" s="33">
        <f t="shared" si="42"/>
        <v>8</v>
      </c>
      <c r="CW56" s="83" t="str">
        <f t="shared" si="43"/>
        <v>Projektingenieur 2</v>
      </c>
      <c r="CX56" s="125">
        <v>782</v>
      </c>
      <c r="CY56" s="33">
        <f t="shared" si="44"/>
        <v>8</v>
      </c>
      <c r="CZ56" s="83" t="str">
        <f t="shared" si="45"/>
        <v>Projektingenieur 2</v>
      </c>
      <c r="DA56" s="125"/>
      <c r="DB56" s="33"/>
      <c r="DC56" s="83"/>
      <c r="DD56" s="125"/>
      <c r="DE56" s="33"/>
      <c r="DF56" s="83"/>
      <c r="DG56" s="20"/>
      <c r="DH56" s="33"/>
      <c r="DI56" s="33"/>
      <c r="DJ56" s="83"/>
      <c r="DO56" s="19">
        <f t="shared" si="13"/>
        <v>4311</v>
      </c>
      <c r="DP56" s="153">
        <v>2</v>
      </c>
      <c r="DQ56" s="19">
        <v>2</v>
      </c>
      <c r="DR56" s="19" t="s">
        <v>952</v>
      </c>
    </row>
    <row r="57" spans="1:122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1006</v>
      </c>
      <c r="V57" s="21">
        <v>2009</v>
      </c>
      <c r="W57" s="25"/>
      <c r="X57" s="21"/>
      <c r="Y57" s="28"/>
      <c r="Z57" s="118">
        <f t="shared" si="1"/>
        <v>7</v>
      </c>
      <c r="AA57" s="25" t="s">
        <v>1079</v>
      </c>
      <c r="AB57" s="118" t="s">
        <v>105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7</v>
      </c>
      <c r="CS57" s="19" t="str">
        <f t="shared" si="4"/>
        <v>C</v>
      </c>
      <c r="CT57" s="154">
        <v>8565</v>
      </c>
      <c r="CU57" s="125">
        <v>772</v>
      </c>
      <c r="CV57" s="33">
        <f t="shared" si="42"/>
        <v>8</v>
      </c>
      <c r="CW57" s="83" t="str">
        <f t="shared" si="43"/>
        <v>Projektingenieur 2</v>
      </c>
      <c r="CX57" s="125">
        <v>772</v>
      </c>
      <c r="CY57" s="33">
        <f t="shared" si="44"/>
        <v>8</v>
      </c>
      <c r="CZ57" s="83" t="str">
        <f t="shared" si="45"/>
        <v>Projektingenieur 2</v>
      </c>
      <c r="DA57" s="125">
        <v>771</v>
      </c>
      <c r="DB57" s="33">
        <f>VLOOKUP($DA57,Funktionsbezeichnungen,3,0)</f>
        <v>7</v>
      </c>
      <c r="DC57" s="83" t="str">
        <f>VLOOKUP($DA57,Funktionsbezeichnungen,2,0)</f>
        <v>Projektingenieur 1</v>
      </c>
      <c r="DD57" s="125">
        <v>771</v>
      </c>
      <c r="DE57" s="33">
        <f>VLOOKUP($DD57,Funktionsbezeichnungen,3,0)</f>
        <v>7</v>
      </c>
      <c r="DF57" s="83" t="str">
        <f>VLOOKUP($DD57,Funktionsbezeichnungen,2,0)</f>
        <v>Projektingenieur 1</v>
      </c>
      <c r="DG57" s="20"/>
      <c r="DH57" s="33">
        <v>771</v>
      </c>
      <c r="DI57" s="33">
        <f>VLOOKUP($DH57,Funktionsbezeichnungen,3,0)</f>
        <v>7</v>
      </c>
      <c r="DJ57" s="83" t="str">
        <f>VLOOKUP($DH57,Funktionsbezeichnungen,2,0)</f>
        <v>Projektingenieur 1</v>
      </c>
      <c r="DO57" s="19">
        <f t="shared" si="13"/>
        <v>8565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1006</v>
      </c>
      <c r="V58" s="21">
        <v>2009</v>
      </c>
      <c r="W58" s="25"/>
      <c r="X58" s="21"/>
      <c r="Y58" s="28"/>
      <c r="Z58" s="21">
        <f t="shared" si="1"/>
        <v>7</v>
      </c>
      <c r="AA58" s="25" t="s">
        <v>1082</v>
      </c>
      <c r="AB58" s="118" t="s">
        <v>105</v>
      </c>
      <c r="AC58" s="21"/>
      <c r="AE58" s="90" t="s">
        <v>373</v>
      </c>
      <c r="AF58" s="82"/>
      <c r="CP58" s="19" t="str">
        <f t="shared" si="2"/>
        <v>Schoeffel Daniel</v>
      </c>
      <c r="CR58" s="153">
        <f t="shared" si="3"/>
        <v>7</v>
      </c>
      <c r="CS58" s="19" t="str">
        <f t="shared" si="4"/>
        <v>C</v>
      </c>
      <c r="CT58" s="154">
        <v>8569</v>
      </c>
      <c r="CU58" s="125">
        <v>772</v>
      </c>
      <c r="CV58" s="33">
        <f t="shared" si="42"/>
        <v>8</v>
      </c>
      <c r="CW58" s="83" t="str">
        <f t="shared" si="43"/>
        <v>Projektingenieur 2</v>
      </c>
      <c r="CX58" s="125">
        <v>772</v>
      </c>
      <c r="CY58" s="33">
        <f t="shared" si="44"/>
        <v>8</v>
      </c>
      <c r="CZ58" s="83" t="str">
        <f t="shared" si="45"/>
        <v>Projektingenieur 2</v>
      </c>
      <c r="DA58" s="125">
        <v>771</v>
      </c>
      <c r="DB58" s="33">
        <f>VLOOKUP($DA58,Funktionsbezeichnungen,3,0)</f>
        <v>7</v>
      </c>
      <c r="DC58" s="83" t="str">
        <f>VLOOKUP($DA58,Funktionsbezeichnungen,2,0)</f>
        <v>Projektingenieur 1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3"/>
        <v>8569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>
        <v>1</v>
      </c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1203</v>
      </c>
      <c r="V59" s="21">
        <v>2007</v>
      </c>
      <c r="W59" s="25" t="s">
        <v>1204</v>
      </c>
      <c r="X59" s="21">
        <v>2009</v>
      </c>
      <c r="Y59" s="28" t="s">
        <v>91</v>
      </c>
      <c r="Z59" s="162">
        <f>$AD$3-X59</f>
        <v>7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 t="shared" si="2"/>
        <v>Vecchi Sandra</v>
      </c>
      <c r="CR59" s="153">
        <f t="shared" si="3"/>
        <v>7</v>
      </c>
      <c r="CS59" s="19" t="str">
        <f t="shared" si="4"/>
        <v>C</v>
      </c>
      <c r="CT59" s="154">
        <v>4906</v>
      </c>
      <c r="CU59" s="125">
        <v>772</v>
      </c>
      <c r="CV59" s="33">
        <f t="shared" si="42"/>
        <v>8</v>
      </c>
      <c r="CW59" s="83" t="str">
        <f t="shared" si="43"/>
        <v>Projektingenieur 2</v>
      </c>
      <c r="CX59" s="125">
        <v>772</v>
      </c>
      <c r="CY59" s="33">
        <f t="shared" si="44"/>
        <v>8</v>
      </c>
      <c r="CZ59" s="83" t="str">
        <f t="shared" si="45"/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3"/>
        <v>4906</v>
      </c>
      <c r="DP59" s="153">
        <v>2</v>
      </c>
      <c r="DQ59" s="19">
        <v>1</v>
      </c>
      <c r="DR59" s="19" t="s">
        <v>951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1"/>
        <v>6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2"/>
        <v>Berzi Patrick</v>
      </c>
      <c r="CR60" s="153">
        <f t="shared" si="3"/>
        <v>6</v>
      </c>
      <c r="CS60" s="153" t="str">
        <f t="shared" si="4"/>
        <v>C</v>
      </c>
      <c r="CT60" s="154">
        <v>4911</v>
      </c>
      <c r="CU60" s="125">
        <v>772</v>
      </c>
      <c r="CV60" s="33">
        <f t="shared" si="42"/>
        <v>8</v>
      </c>
      <c r="CW60" s="83" t="str">
        <f t="shared" si="43"/>
        <v>Projektingenieur 2</v>
      </c>
      <c r="CX60" s="125"/>
      <c r="CY60" s="33"/>
      <c r="CZ60" s="83"/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13"/>
        <v>4911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1"/>
        <v>6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2"/>
        <v>Bianchi Emmanuelle</v>
      </c>
      <c r="CR61" s="153">
        <f t="shared" si="3"/>
        <v>6</v>
      </c>
      <c r="CS61" s="153" t="str">
        <f t="shared" si="4"/>
        <v>C</v>
      </c>
      <c r="CT61" s="154">
        <v>7706</v>
      </c>
      <c r="CU61" s="125">
        <v>772</v>
      </c>
      <c r="CV61" s="33">
        <f t="shared" si="42"/>
        <v>8</v>
      </c>
      <c r="CW61" s="83" t="str">
        <f t="shared" si="43"/>
        <v>Projektingenieur 2</v>
      </c>
      <c r="CX61" s="125">
        <v>772</v>
      </c>
      <c r="CY61" s="33">
        <f t="shared" si="44"/>
        <v>8</v>
      </c>
      <c r="CZ61" s="83" t="str">
        <f t="shared" si="45"/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770</v>
      </c>
      <c r="DE61" s="33">
        <f>VLOOKUP($DD61,Funktionsbezeichnungen,3,0)</f>
        <v>6</v>
      </c>
      <c r="DF61" s="83" t="str">
        <f>VLOOKUP($DD61,Funktionsbezeichnungen,2,0)</f>
        <v>Vorstufe Projektingenieur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3"/>
        <v>7706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1006</v>
      </c>
      <c r="V62" s="21">
        <v>2010</v>
      </c>
      <c r="W62" s="25"/>
      <c r="X62" s="21"/>
      <c r="Y62" s="28"/>
      <c r="Z62" s="21">
        <f t="shared" si="1"/>
        <v>6</v>
      </c>
      <c r="AA62" s="25" t="s">
        <v>698</v>
      </c>
      <c r="AB62" s="118" t="s">
        <v>105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6</v>
      </c>
      <c r="CS62" s="153" t="str">
        <f t="shared" si="4"/>
        <v>C</v>
      </c>
      <c r="CT62" s="154">
        <v>4901</v>
      </c>
      <c r="CU62" s="125">
        <v>772</v>
      </c>
      <c r="CV62" s="33">
        <f t="shared" si="42"/>
        <v>8</v>
      </c>
      <c r="CW62" s="83" t="str">
        <f t="shared" si="43"/>
        <v>Projektingenieur 2</v>
      </c>
      <c r="CX62" s="125">
        <v>772</v>
      </c>
      <c r="CY62" s="33">
        <f t="shared" si="44"/>
        <v>8</v>
      </c>
      <c r="CZ62" s="83" t="str">
        <f t="shared" si="45"/>
        <v>Projektingenieur 2</v>
      </c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770</v>
      </c>
      <c r="DE62" s="33">
        <f>VLOOKUP($DD62,Funktionsbezeichnungen,3,0)</f>
        <v>6</v>
      </c>
      <c r="DF62" s="83" t="str">
        <f>VLOOKUP($DD62,Funktionsbezeichnungen,2,0)</f>
        <v>Vorstufe Projektingenieur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13"/>
        <v>4901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6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Kanagasabai Manoja</v>
      </c>
      <c r="CR63" s="153">
        <f t="shared" si="3"/>
        <v>6</v>
      </c>
      <c r="CS63" s="153" t="str">
        <f t="shared" si="4"/>
        <v>C</v>
      </c>
      <c r="CT63" s="154">
        <v>4910</v>
      </c>
      <c r="CU63" s="125">
        <v>772</v>
      </c>
      <c r="CV63" s="33">
        <f t="shared" si="42"/>
        <v>8</v>
      </c>
      <c r="CW63" s="83" t="str">
        <f t="shared" si="43"/>
        <v>Projektingenieur 2</v>
      </c>
      <c r="CX63" s="125"/>
      <c r="CY63" s="33"/>
      <c r="CZ63" s="83"/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3"/>
        <v>4910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1"/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Brem Jakob</v>
      </c>
      <c r="CR64" s="153">
        <f t="shared" si="3"/>
        <v>5</v>
      </c>
      <c r="CS64" s="153" t="str">
        <f t="shared" si="4"/>
        <v>D</v>
      </c>
      <c r="CT64" s="154">
        <v>4356</v>
      </c>
      <c r="CU64" s="125">
        <v>772</v>
      </c>
      <c r="CV64" s="33">
        <f t="shared" si="42"/>
        <v>8</v>
      </c>
      <c r="CW64" s="83" t="str">
        <f t="shared" si="43"/>
        <v>Projektingenieur 2</v>
      </c>
      <c r="CX64" s="125"/>
      <c r="CY64" s="33"/>
      <c r="CZ64" s="83"/>
      <c r="DA64" s="125"/>
      <c r="DB64" s="33"/>
      <c r="DC64" s="83"/>
      <c r="DD64" s="125"/>
      <c r="DE64" s="33"/>
      <c r="DF64" s="83"/>
      <c r="DG64" s="20"/>
      <c r="DH64" s="33"/>
      <c r="DI64" s="33"/>
      <c r="DJ64" s="83"/>
      <c r="DO64" s="19">
        <f t="shared" si="13"/>
        <v>4356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3">
        <f t="shared" si="3"/>
        <v>5</v>
      </c>
      <c r="CS65" s="153" t="str">
        <f t="shared" si="4"/>
        <v>D</v>
      </c>
      <c r="CT65" s="154">
        <v>4907</v>
      </c>
      <c r="CU65" s="125">
        <v>772</v>
      </c>
      <c r="CV65" s="33">
        <f t="shared" si="42"/>
        <v>8</v>
      </c>
      <c r="CW65" s="83" t="str">
        <f t="shared" si="43"/>
        <v>Projektingenieur 2</v>
      </c>
      <c r="CX65" s="125">
        <v>771</v>
      </c>
      <c r="CY65" s="33">
        <f t="shared" ref="CY65:CY94" si="46">VLOOKUP($CX65,Funktionsbezeichnungen,3,0)</f>
        <v>7</v>
      </c>
      <c r="CZ65" s="83" t="str">
        <f t="shared" ref="CZ65:CZ94" si="47">VLOOKUP($CX65,Funktionsbezeichnungen,2,0)</f>
        <v>Projektingenieur 1</v>
      </c>
      <c r="DA65" s="125"/>
      <c r="DB65" s="33"/>
      <c r="DC65" s="83"/>
      <c r="DD65" s="125"/>
      <c r="DE65" s="33"/>
      <c r="DF65" s="83"/>
      <c r="DG65" s="20"/>
      <c r="DH65" s="33"/>
      <c r="DI65" s="33"/>
      <c r="DJ65" s="83"/>
      <c r="DO65" s="19">
        <f t="shared" si="13"/>
        <v>4907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3">
        <f t="shared" si="3"/>
        <v>4</v>
      </c>
      <c r="CS66" s="153" t="str">
        <f t="shared" si="4"/>
        <v>D</v>
      </c>
      <c r="CT66" s="154">
        <v>4308</v>
      </c>
      <c r="CU66" s="125">
        <v>772</v>
      </c>
      <c r="CV66" s="33">
        <f t="shared" si="42"/>
        <v>8</v>
      </c>
      <c r="CW66" s="83" t="str">
        <f t="shared" si="43"/>
        <v>Projektingenieur 2</v>
      </c>
      <c r="CX66" s="125">
        <v>771</v>
      </c>
      <c r="CY66" s="33">
        <f t="shared" si="46"/>
        <v>7</v>
      </c>
      <c r="CZ66" s="83" t="str">
        <f t="shared" si="47"/>
        <v>Projektingenieur 1</v>
      </c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3"/>
        <v>4308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"/>
        <v>4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3">
        <f t="shared" si="3"/>
        <v>4</v>
      </c>
      <c r="CS67" s="153" t="str">
        <f t="shared" si="4"/>
        <v>D</v>
      </c>
      <c r="CT67" s="154">
        <v>4310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si="46"/>
        <v>7</v>
      </c>
      <c r="CZ67" s="83" t="str">
        <f t="shared" si="47"/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3"/>
        <v>4310</v>
      </c>
      <c r="DP67" s="153">
        <v>2</v>
      </c>
      <c r="DQ67" s="19">
        <v>3</v>
      </c>
      <c r="DR67" s="19" t="s">
        <v>951</v>
      </c>
    </row>
    <row r="68" spans="1:122" s="19" customFormat="1" ht="27" x14ac:dyDescent="0.2">
      <c r="A68" s="53">
        <v>0</v>
      </c>
      <c r="B68" s="53">
        <v>1</v>
      </c>
      <c r="C68" s="53">
        <f t="shared" ref="C68:C125" si="48"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21">
        <v>2002</v>
      </c>
      <c r="W68" s="28" t="s">
        <v>1006</v>
      </c>
      <c r="X68" s="21">
        <v>2013</v>
      </c>
      <c r="Y68" s="28"/>
      <c r="Z68" s="163">
        <f>$AD$3-X68</f>
        <v>3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ref="CP68:CP131" si="49">+S68</f>
        <v>Hochuli Antonina</v>
      </c>
      <c r="CR68" s="153">
        <f t="shared" ref="CR68:CR130" si="50">+Z68</f>
        <v>3</v>
      </c>
      <c r="CS68" s="153" t="str">
        <f t="shared" ref="CS68:CS130" si="51">+AB68</f>
        <v>D</v>
      </c>
      <c r="CT68" s="154">
        <v>8579</v>
      </c>
      <c r="CU68" s="125">
        <v>771</v>
      </c>
      <c r="CV68" s="33">
        <f t="shared" si="42"/>
        <v>7</v>
      </c>
      <c r="CW68" s="83" t="str">
        <f t="shared" si="43"/>
        <v>Projektingenieur 1</v>
      </c>
      <c r="CX68" s="125">
        <v>770</v>
      </c>
      <c r="CY68" s="33">
        <f t="shared" si="46"/>
        <v>6</v>
      </c>
      <c r="CZ68" s="83" t="str">
        <f t="shared" si="47"/>
        <v>Vorstufe Projektingenieur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ref="DO68:DO131" si="52">+CT68</f>
        <v>8579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1187</v>
      </c>
      <c r="Q69" s="15">
        <v>65</v>
      </c>
      <c r="R69" s="42"/>
      <c r="S69" s="20" t="s">
        <v>1188</v>
      </c>
      <c r="T69" s="21">
        <v>1983</v>
      </c>
      <c r="U69" s="28" t="s">
        <v>1189</v>
      </c>
      <c r="V69" s="21">
        <v>2008</v>
      </c>
      <c r="W69" s="25"/>
      <c r="X69" s="21"/>
      <c r="Y69" s="28"/>
      <c r="Z69" s="118">
        <f>$AD$3-V69</f>
        <v>8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si="49"/>
        <v>Skucek Axel</v>
      </c>
      <c r="CR69" s="153">
        <f t="shared" si="50"/>
        <v>8</v>
      </c>
      <c r="CS69" s="153" t="str">
        <f t="shared" si="51"/>
        <v>D</v>
      </c>
      <c r="CT69" s="154">
        <v>4322</v>
      </c>
      <c r="CU69" s="125">
        <v>772</v>
      </c>
      <c r="CV69" s="33">
        <f t="shared" si="42"/>
        <v>8</v>
      </c>
      <c r="CW69" s="83" t="str">
        <f t="shared" si="43"/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si="52"/>
        <v>4322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 t="shared" si="48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131" si="53">$AD$3-V70</f>
        <v>3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49"/>
        <v>Meisch Raoul</v>
      </c>
      <c r="CR70" s="153">
        <f t="shared" si="50"/>
        <v>3</v>
      </c>
      <c r="CS70" s="153" t="str">
        <f t="shared" si="51"/>
        <v>D</v>
      </c>
      <c r="CT70" s="154">
        <v>4315</v>
      </c>
      <c r="CU70" s="125">
        <v>771</v>
      </c>
      <c r="CV70" s="33">
        <f t="shared" si="42"/>
        <v>7</v>
      </c>
      <c r="CW70" s="83" t="str">
        <f t="shared" si="43"/>
        <v>Projektingenieur 1</v>
      </c>
      <c r="CX70" s="125"/>
      <c r="CY70" s="33"/>
      <c r="CZ70" s="83"/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52"/>
        <v>4315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>
        <v>1</v>
      </c>
      <c r="C71" s="53">
        <f t="shared" si="48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1006</v>
      </c>
      <c r="V71" s="21">
        <v>2013</v>
      </c>
      <c r="W71" s="25"/>
      <c r="X71" s="21"/>
      <c r="Y71" s="28"/>
      <c r="Z71" s="118">
        <f t="shared" si="53"/>
        <v>3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9"/>
        <v>Stöhr Jessica</v>
      </c>
      <c r="CR71" s="153">
        <f t="shared" si="50"/>
        <v>3</v>
      </c>
      <c r="CS71" s="153" t="str">
        <f t="shared" si="51"/>
        <v>D</v>
      </c>
      <c r="CT71" s="154">
        <v>4313</v>
      </c>
      <c r="CU71" s="125">
        <v>771</v>
      </c>
      <c r="CV71" s="33">
        <f t="shared" si="42"/>
        <v>7</v>
      </c>
      <c r="CW71" s="83" t="str">
        <f t="shared" si="43"/>
        <v>Projektingenieur 1</v>
      </c>
      <c r="CX71" s="125">
        <v>770</v>
      </c>
      <c r="CY71" s="33">
        <f t="shared" si="46"/>
        <v>6</v>
      </c>
      <c r="CZ71" s="83" t="str">
        <f t="shared" si="47"/>
        <v>Vorstufe Projektingenieur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52"/>
        <v>4313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48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53"/>
        <v>2</v>
      </c>
      <c r="AA72" s="25" t="s">
        <v>698</v>
      </c>
      <c r="AB72" s="21" t="s">
        <v>121</v>
      </c>
      <c r="AC72" s="21"/>
      <c r="AE72" s="90" t="s">
        <v>375</v>
      </c>
      <c r="AF72" s="82"/>
      <c r="CP72" s="19" t="str">
        <f t="shared" si="49"/>
        <v>Vitt Bernhard</v>
      </c>
      <c r="CR72" s="153">
        <f t="shared" si="50"/>
        <v>2</v>
      </c>
      <c r="CS72" s="153" t="str">
        <f t="shared" si="51"/>
        <v>D</v>
      </c>
      <c r="CT72" s="154">
        <v>4318</v>
      </c>
      <c r="CU72" s="125">
        <v>770</v>
      </c>
      <c r="CV72" s="33">
        <f t="shared" si="42"/>
        <v>6</v>
      </c>
      <c r="CW72" s="83" t="str">
        <f t="shared" si="43"/>
        <v>Vorstufe Projektingenieur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52"/>
        <v>4318</v>
      </c>
      <c r="DP72" s="153">
        <v>2</v>
      </c>
      <c r="DQ72" s="19">
        <v>3</v>
      </c>
      <c r="DR72" s="19" t="s">
        <v>951</v>
      </c>
    </row>
    <row r="73" spans="1:122" s="19" customFormat="1" ht="27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>
        <v>1</v>
      </c>
      <c r="I73" s="56"/>
      <c r="J73" s="54"/>
      <c r="K73" s="56"/>
      <c r="L73" s="56"/>
      <c r="M73" s="56"/>
      <c r="N73" s="58"/>
      <c r="O73" s="52" t="s">
        <v>358</v>
      </c>
      <c r="P73" s="15" t="s">
        <v>1173</v>
      </c>
      <c r="Q73" s="15">
        <v>69</v>
      </c>
      <c r="R73" s="42"/>
      <c r="S73" s="20" t="s">
        <v>1172</v>
      </c>
      <c r="T73" s="21">
        <v>1986</v>
      </c>
      <c r="U73" s="208" t="s">
        <v>1192</v>
      </c>
      <c r="V73" s="21">
        <v>2011</v>
      </c>
      <c r="W73" s="28" t="s">
        <v>1006</v>
      </c>
      <c r="X73" s="21">
        <v>2015</v>
      </c>
      <c r="Y73" s="28"/>
      <c r="Z73" s="118">
        <f t="shared" si="53"/>
        <v>5</v>
      </c>
      <c r="AA73" s="25" t="s">
        <v>1176</v>
      </c>
      <c r="AB73" s="21" t="s">
        <v>121</v>
      </c>
      <c r="AC73" s="21"/>
      <c r="AE73" s="90" t="s">
        <v>376</v>
      </c>
      <c r="AF73" s="82"/>
      <c r="CP73" s="19" t="str">
        <f t="shared" si="49"/>
        <v>Völlmin Daniel</v>
      </c>
      <c r="CR73" s="153">
        <f t="shared" si="50"/>
        <v>5</v>
      </c>
      <c r="CS73" s="153" t="str">
        <f t="shared" si="51"/>
        <v>D</v>
      </c>
      <c r="CT73" s="154">
        <v>4319</v>
      </c>
      <c r="CU73" s="125">
        <v>771</v>
      </c>
      <c r="CV73" s="33">
        <f t="shared" si="42"/>
        <v>7</v>
      </c>
      <c r="CW73" s="83" t="str">
        <f t="shared" si="43"/>
        <v>Projektingenieur 1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52"/>
        <v>4319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si="48"/>
        <v>0</v>
      </c>
      <c r="D74" s="55">
        <v>1</v>
      </c>
      <c r="E74" s="55"/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360</v>
      </c>
      <c r="P74" s="15" t="s">
        <v>1016</v>
      </c>
      <c r="Q74" s="15">
        <v>70</v>
      </c>
      <c r="R74" s="164"/>
      <c r="S74" s="20" t="s">
        <v>1017</v>
      </c>
      <c r="T74" s="21">
        <v>1988</v>
      </c>
      <c r="U74" s="28" t="s">
        <v>1216</v>
      </c>
      <c r="V74" s="21">
        <v>2016</v>
      </c>
      <c r="W74" s="25"/>
      <c r="X74" s="21"/>
      <c r="Y74" s="28"/>
      <c r="Z74" s="118">
        <f t="shared" si="53"/>
        <v>0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si="49"/>
        <v>Burger Stefan</v>
      </c>
      <c r="CR74" s="19">
        <f t="shared" si="50"/>
        <v>0</v>
      </c>
      <c r="CS74" s="19" t="str">
        <f t="shared" si="51"/>
        <v>D</v>
      </c>
      <c r="CT74" s="154">
        <v>9748</v>
      </c>
      <c r="CU74" s="125"/>
      <c r="CV74" s="33" t="e">
        <f t="shared" si="42"/>
        <v>#N/A</v>
      </c>
      <c r="CW74" s="83" t="e">
        <f t="shared" si="43"/>
        <v>#N/A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125"/>
      <c r="DI74" s="33"/>
      <c r="DJ74" s="83"/>
      <c r="DO74" s="19">
        <f t="shared" si="52"/>
        <v>9748</v>
      </c>
      <c r="DP74" s="153">
        <v>2</v>
      </c>
      <c r="DQ74" s="19">
        <v>3</v>
      </c>
      <c r="DR74" s="185" t="s">
        <v>951</v>
      </c>
    </row>
    <row r="75" spans="1:122" s="19" customFormat="1" x14ac:dyDescent="0.2">
      <c r="A75" s="53">
        <v>0</v>
      </c>
      <c r="B75" s="53"/>
      <c r="C75" s="53">
        <f t="shared" si="48"/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358</v>
      </c>
      <c r="P75" s="15" t="s">
        <v>1125</v>
      </c>
      <c r="Q75" s="15">
        <v>71</v>
      </c>
      <c r="R75" s="164" t="s">
        <v>928</v>
      </c>
      <c r="S75" s="20" t="s">
        <v>1126</v>
      </c>
      <c r="T75" s="21">
        <v>1954</v>
      </c>
      <c r="U75" s="28" t="s">
        <v>126</v>
      </c>
      <c r="V75" s="21">
        <v>1973</v>
      </c>
      <c r="W75" s="25" t="s">
        <v>1127</v>
      </c>
      <c r="X75" s="21">
        <v>1979</v>
      </c>
      <c r="Y75" s="28"/>
      <c r="Z75" s="21">
        <f t="shared" si="53"/>
        <v>43</v>
      </c>
      <c r="AA75" s="25" t="s">
        <v>110</v>
      </c>
      <c r="AB75" s="21" t="s">
        <v>105</v>
      </c>
      <c r="AC75" s="21"/>
      <c r="AE75" s="90" t="s">
        <v>376</v>
      </c>
      <c r="AF75" s="82"/>
      <c r="CP75" s="19" t="str">
        <f t="shared" si="49"/>
        <v>Reber Erich</v>
      </c>
      <c r="CR75" s="19">
        <f t="shared" si="50"/>
        <v>43</v>
      </c>
      <c r="CS75" s="19" t="str">
        <f t="shared" si="51"/>
        <v>C</v>
      </c>
      <c r="CT75" s="154">
        <v>3211</v>
      </c>
      <c r="CU75" s="125">
        <v>772</v>
      </c>
      <c r="CV75" s="33">
        <f t="shared" si="42"/>
        <v>8</v>
      </c>
      <c r="CW75" s="83" t="str">
        <f t="shared" si="43"/>
        <v>Projektingenieur 2</v>
      </c>
      <c r="CX75" s="125"/>
      <c r="CY75" s="33"/>
      <c r="CZ75" s="83"/>
      <c r="DA75" s="125"/>
      <c r="DB75" s="33"/>
      <c r="DC75" s="83"/>
      <c r="DD75" s="125"/>
      <c r="DE75" s="33"/>
      <c r="DF75" s="83"/>
      <c r="DG75" s="20"/>
      <c r="DH75" s="125"/>
      <c r="DI75" s="33"/>
      <c r="DJ75" s="83"/>
      <c r="DO75" s="19">
        <f t="shared" si="52"/>
        <v>3211</v>
      </c>
      <c r="DP75" s="153">
        <v>6</v>
      </c>
      <c r="DQ75" s="19">
        <v>0</v>
      </c>
      <c r="DR75" s="185" t="s">
        <v>968</v>
      </c>
    </row>
    <row r="76" spans="1:122" s="19" customFormat="1" x14ac:dyDescent="0.2">
      <c r="A76" s="53">
        <v>0</v>
      </c>
      <c r="B76" s="53"/>
      <c r="C76" s="53">
        <f t="shared" si="48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476</v>
      </c>
      <c r="Q76" s="15">
        <v>72</v>
      </c>
      <c r="R76" s="164"/>
      <c r="S76" s="29" t="s">
        <v>127</v>
      </c>
      <c r="T76" s="21">
        <v>1956</v>
      </c>
      <c r="U76" s="28" t="s">
        <v>126</v>
      </c>
      <c r="V76" s="21">
        <v>1976</v>
      </c>
      <c r="W76" s="25"/>
      <c r="X76" s="21"/>
      <c r="Y76" s="28" t="s">
        <v>242</v>
      </c>
      <c r="Z76" s="21">
        <f>$AD$3-V76</f>
        <v>40</v>
      </c>
      <c r="AA76" s="25" t="s">
        <v>686</v>
      </c>
      <c r="AB76" s="21" t="s">
        <v>105</v>
      </c>
      <c r="AC76" s="21"/>
      <c r="AE76" s="90" t="s">
        <v>423</v>
      </c>
      <c r="AF76" s="82"/>
      <c r="CP76" s="19" t="str">
        <f t="shared" si="49"/>
        <v>Aebi Roger</v>
      </c>
      <c r="CR76" s="19">
        <f t="shared" si="50"/>
        <v>40</v>
      </c>
      <c r="CS76" s="19" t="str">
        <f t="shared" si="51"/>
        <v>C</v>
      </c>
      <c r="CT76" s="154">
        <v>6622</v>
      </c>
      <c r="CU76" s="125">
        <v>772</v>
      </c>
      <c r="CV76" s="33">
        <f t="shared" si="42"/>
        <v>8</v>
      </c>
      <c r="CW76" s="83" t="str">
        <f t="shared" si="43"/>
        <v>Projektingenieur 2</v>
      </c>
      <c r="CX76" s="125">
        <v>772</v>
      </c>
      <c r="CY76" s="33">
        <f t="shared" si="46"/>
        <v>8</v>
      </c>
      <c r="CZ76" s="83" t="str">
        <f t="shared" si="47"/>
        <v>Projektingenieur 2</v>
      </c>
      <c r="DA76" s="125">
        <v>772</v>
      </c>
      <c r="DB76" s="33">
        <f t="shared" ref="DB76:DB97" si="54">VLOOKUP($DA76,Funktionsbezeichnungen,3,0)</f>
        <v>8</v>
      </c>
      <c r="DC76" s="83" t="str">
        <f t="shared" ref="DC76:DC97" si="55">VLOOKUP($DA76,Funktionsbezeichnungen,2,0)</f>
        <v>Projektingenieur 2</v>
      </c>
      <c r="DD76" s="125">
        <v>772</v>
      </c>
      <c r="DE76" s="33">
        <f t="shared" ref="DE76:DE104" si="56">VLOOKUP($DD76,Funktionsbezeichnungen,3,0)</f>
        <v>8</v>
      </c>
      <c r="DF76" s="83" t="str">
        <f t="shared" ref="DF76:DF104" si="57">VLOOKUP($DD76,Funktionsbezeichnungen,2,0)</f>
        <v>Projektingenieur 2</v>
      </c>
      <c r="DG76" s="20"/>
      <c r="DH76" s="33">
        <v>772</v>
      </c>
      <c r="DI76" s="33">
        <f t="shared" ref="DI76:DI97" si="58">VLOOKUP($DH76,Funktionsbezeichnungen,3,0)</f>
        <v>8</v>
      </c>
      <c r="DJ76" s="83" t="str">
        <f t="shared" ref="DJ76:DJ97" si="59">VLOOKUP($DH76,Funktionsbezeichnungen,2,0)</f>
        <v>Projektingenieur 2</v>
      </c>
      <c r="DO76" s="19">
        <f t="shared" si="52"/>
        <v>6622</v>
      </c>
      <c r="DP76" s="153">
        <v>6</v>
      </c>
      <c r="DQ76" s="19">
        <v>0</v>
      </c>
      <c r="DR76" s="185" t="s">
        <v>969</v>
      </c>
    </row>
    <row r="77" spans="1:122" s="19" customFormat="1" x14ac:dyDescent="0.2">
      <c r="A77" s="53">
        <v>0</v>
      </c>
      <c r="B77" s="53"/>
      <c r="C77" s="53">
        <f t="shared" si="48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53"/>
        <v>31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49"/>
        <v>Oehen Beat</v>
      </c>
      <c r="CR77" s="19">
        <f t="shared" si="50"/>
        <v>31</v>
      </c>
      <c r="CS77" s="19" t="str">
        <f t="shared" si="51"/>
        <v>C</v>
      </c>
      <c r="CT77" s="154">
        <v>7622</v>
      </c>
      <c r="CU77" s="125">
        <v>772</v>
      </c>
      <c r="CV77" s="33">
        <f t="shared" ref="CV77:CV106" si="60">VLOOKUP($CU77,Funktionsbezeichnungen,3,0)</f>
        <v>8</v>
      </c>
      <c r="CW77" s="83" t="str">
        <f t="shared" ref="CW77:CW106" si="61">VLOOKUP($CU77,Funktionsbezeichnungen,2,0)</f>
        <v>Projektingenieur 2</v>
      </c>
      <c r="CX77" s="125">
        <v>772</v>
      </c>
      <c r="CY77" s="33">
        <f t="shared" si="46"/>
        <v>8</v>
      </c>
      <c r="CZ77" s="83" t="str">
        <f t="shared" si="47"/>
        <v>Projektingenieur 2</v>
      </c>
      <c r="DA77" s="125">
        <v>772</v>
      </c>
      <c r="DB77" s="33">
        <f t="shared" si="54"/>
        <v>8</v>
      </c>
      <c r="DC77" s="83" t="str">
        <f t="shared" si="55"/>
        <v>Projektingenieur 2</v>
      </c>
      <c r="DD77" s="125">
        <v>772</v>
      </c>
      <c r="DE77" s="33">
        <f t="shared" si="56"/>
        <v>8</v>
      </c>
      <c r="DF77" s="83" t="str">
        <f t="shared" si="57"/>
        <v>Projektingenieur 2</v>
      </c>
      <c r="DG77" s="20"/>
      <c r="DH77" s="125">
        <v>772</v>
      </c>
      <c r="DI77" s="33">
        <f t="shared" si="58"/>
        <v>8</v>
      </c>
      <c r="DJ77" s="83" t="str">
        <f t="shared" si="59"/>
        <v>Projektingenieur 2</v>
      </c>
      <c r="DO77" s="19">
        <f t="shared" si="52"/>
        <v>7622</v>
      </c>
      <c r="DP77" s="153">
        <v>6</v>
      </c>
      <c r="DQ77" s="19">
        <v>0</v>
      </c>
      <c r="DR77" s="185" t="s">
        <v>968</v>
      </c>
    </row>
    <row r="78" spans="1:122" s="19" customFormat="1" x14ac:dyDescent="0.2">
      <c r="A78" s="53">
        <v>0</v>
      </c>
      <c r="B78" s="53"/>
      <c r="C78" s="53">
        <f>IF(Z78&gt;=10,1,0)</f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494</v>
      </c>
      <c r="Q78" s="15">
        <v>74</v>
      </c>
      <c r="R78" s="42"/>
      <c r="S78" s="27" t="s">
        <v>178</v>
      </c>
      <c r="T78" s="21">
        <v>1978</v>
      </c>
      <c r="U78" s="28" t="s">
        <v>235</v>
      </c>
      <c r="V78" s="21">
        <v>2001</v>
      </c>
      <c r="W78" s="25"/>
      <c r="X78" s="21"/>
      <c r="Y78" s="25" t="s">
        <v>289</v>
      </c>
      <c r="Z78" s="21">
        <f>$AD$3-V78</f>
        <v>15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9"/>
        <v>Thalmann Patric</v>
      </c>
      <c r="CR78" s="19">
        <f t="shared" si="50"/>
        <v>15</v>
      </c>
      <c r="CS78" s="19" t="str">
        <f t="shared" si="51"/>
        <v>C</v>
      </c>
      <c r="CT78" s="154">
        <v>9658</v>
      </c>
      <c r="CU78" s="125">
        <v>772</v>
      </c>
      <c r="CV78" s="33">
        <f t="shared" si="60"/>
        <v>8</v>
      </c>
      <c r="CW78" s="83" t="str">
        <f t="shared" si="61"/>
        <v>Projektingenieur 2</v>
      </c>
      <c r="CX78" s="125">
        <v>772</v>
      </c>
      <c r="CY78" s="33">
        <f>VLOOKUP($CX78,Funktionsbezeichnungen,3,0)</f>
        <v>8</v>
      </c>
      <c r="CZ78" s="83" t="str">
        <f>VLOOKUP($CX78,Funktionsbezeichnungen,2,0)</f>
        <v>Projektingenieur 2</v>
      </c>
      <c r="DA78" s="125">
        <v>771</v>
      </c>
      <c r="DB78" s="33">
        <f>VLOOKUP($DA78,Funktionsbezeichnungen,3,0)</f>
        <v>7</v>
      </c>
      <c r="DC78" s="83" t="str">
        <f>VLOOKUP($DA78,Funktionsbezeichnungen,2,0)</f>
        <v>Projektingenieur 1</v>
      </c>
      <c r="DD78" s="125">
        <v>771</v>
      </c>
      <c r="DE78" s="33">
        <f>VLOOKUP($DD78,Funktionsbezeichnungen,3,0)</f>
        <v>7</v>
      </c>
      <c r="DF78" s="83" t="str">
        <f>VLOOKUP($DD78,Funktionsbezeichnungen,2,0)</f>
        <v>Projektingenieur 1</v>
      </c>
      <c r="DG78" s="20"/>
      <c r="DH78" s="125">
        <v>771</v>
      </c>
      <c r="DI78" s="33">
        <f>VLOOKUP($DH78,Funktionsbezeichnungen,3,0)</f>
        <v>7</v>
      </c>
      <c r="DJ78" s="83" t="str">
        <f>VLOOKUP($DH78,Funktionsbezeichnungen,2,0)</f>
        <v>Projektingenieur 1</v>
      </c>
      <c r="DO78" s="19">
        <f t="shared" si="52"/>
        <v>9658</v>
      </c>
      <c r="DP78" s="153">
        <v>6</v>
      </c>
      <c r="DQ78" s="19">
        <v>0</v>
      </c>
      <c r="DR78" s="185" t="s">
        <v>968</v>
      </c>
    </row>
    <row r="79" spans="1:122" s="19" customFormat="1" ht="15.75" x14ac:dyDescent="0.2">
      <c r="A79" s="53">
        <v>0</v>
      </c>
      <c r="B79" s="53"/>
      <c r="C79" s="53">
        <f t="shared" si="48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53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9"/>
        <v>Imesch Robert</v>
      </c>
      <c r="CR79" s="19">
        <f t="shared" si="50"/>
        <v>42</v>
      </c>
      <c r="CS79" s="19" t="str">
        <f t="shared" si="51"/>
        <v xml:space="preserve"> D/C 2)</v>
      </c>
      <c r="CT79" s="154">
        <v>4249</v>
      </c>
      <c r="CU79" s="125">
        <v>772</v>
      </c>
      <c r="CV79" s="33">
        <f t="shared" si="60"/>
        <v>8</v>
      </c>
      <c r="CW79" s="83" t="str">
        <f t="shared" si="61"/>
        <v>Projektingenieur 2</v>
      </c>
      <c r="CX79" s="125">
        <v>772</v>
      </c>
      <c r="CY79" s="33">
        <f t="shared" si="46"/>
        <v>8</v>
      </c>
      <c r="CZ79" s="83" t="str">
        <f t="shared" si="47"/>
        <v>Projektingenieur 2</v>
      </c>
      <c r="DA79" s="125">
        <v>772</v>
      </c>
      <c r="DB79" s="33">
        <f t="shared" si="54"/>
        <v>8</v>
      </c>
      <c r="DC79" s="83" t="str">
        <f t="shared" si="55"/>
        <v>Projektingenieur 2</v>
      </c>
      <c r="DD79" s="125">
        <v>772</v>
      </c>
      <c r="DE79" s="33">
        <f t="shared" si="56"/>
        <v>8</v>
      </c>
      <c r="DF79" s="83" t="str">
        <f t="shared" si="57"/>
        <v>Projektingenieur 2</v>
      </c>
      <c r="DG79" s="20"/>
      <c r="DH79" s="33">
        <v>772</v>
      </c>
      <c r="DI79" s="33">
        <f t="shared" si="58"/>
        <v>8</v>
      </c>
      <c r="DJ79" s="83" t="str">
        <f t="shared" si="59"/>
        <v>Projektingenieur 2</v>
      </c>
      <c r="DO79" s="19">
        <f t="shared" si="52"/>
        <v>4249</v>
      </c>
      <c r="DP79" s="153">
        <v>6</v>
      </c>
      <c r="DQ79" s="19">
        <v>0</v>
      </c>
      <c r="DR79" s="185" t="s">
        <v>968</v>
      </c>
    </row>
    <row r="80" spans="1:122" s="19" customFormat="1" ht="15.75" x14ac:dyDescent="0.2">
      <c r="A80" s="53">
        <v>0</v>
      </c>
      <c r="B80" s="53"/>
      <c r="C80" s="53">
        <f t="shared" si="48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53"/>
        <v>41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9"/>
        <v>Flückiger Hans Peter</v>
      </c>
      <c r="CR80" s="19">
        <f t="shared" si="50"/>
        <v>41</v>
      </c>
      <c r="CS80" s="19" t="str">
        <f t="shared" si="51"/>
        <v xml:space="preserve"> D/C 2)</v>
      </c>
      <c r="CT80" s="154">
        <v>4250</v>
      </c>
      <c r="CU80" s="125">
        <v>772</v>
      </c>
      <c r="CV80" s="33">
        <f t="shared" si="60"/>
        <v>8</v>
      </c>
      <c r="CW80" s="83" t="str">
        <f t="shared" si="61"/>
        <v>Projektingenieur 2</v>
      </c>
      <c r="CX80" s="125">
        <v>772</v>
      </c>
      <c r="CY80" s="33">
        <f t="shared" si="46"/>
        <v>8</v>
      </c>
      <c r="CZ80" s="83" t="str">
        <f t="shared" si="47"/>
        <v>Projektingenieur 2</v>
      </c>
      <c r="DA80" s="125">
        <v>772</v>
      </c>
      <c r="DB80" s="33">
        <f t="shared" si="54"/>
        <v>8</v>
      </c>
      <c r="DC80" s="83" t="str">
        <f t="shared" si="55"/>
        <v>Projektingenieur 2</v>
      </c>
      <c r="DD80" s="125">
        <v>772</v>
      </c>
      <c r="DE80" s="33">
        <f t="shared" si="56"/>
        <v>8</v>
      </c>
      <c r="DF80" s="83" t="str">
        <f t="shared" si="57"/>
        <v>Projektingenieur 2</v>
      </c>
      <c r="DG80" s="20"/>
      <c r="DH80" s="33">
        <v>772</v>
      </c>
      <c r="DI80" s="33">
        <f t="shared" si="58"/>
        <v>8</v>
      </c>
      <c r="DJ80" s="83" t="str">
        <f t="shared" si="59"/>
        <v>Projektingenieur 2</v>
      </c>
      <c r="DO80" s="19">
        <f t="shared" si="52"/>
        <v>4250</v>
      </c>
      <c r="DP80" s="153">
        <v>6</v>
      </c>
      <c r="DQ80" s="19">
        <v>0</v>
      </c>
      <c r="DR80" s="185" t="s">
        <v>968</v>
      </c>
    </row>
    <row r="81" spans="1:122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617</v>
      </c>
      <c r="Q81" s="15">
        <v>77</v>
      </c>
      <c r="R81" s="42"/>
      <c r="S81" s="27" t="s">
        <v>618</v>
      </c>
      <c r="T81" s="21">
        <v>1985</v>
      </c>
      <c r="U81" s="28" t="s">
        <v>235</v>
      </c>
      <c r="V81" s="21">
        <v>2006</v>
      </c>
      <c r="W81" s="25" t="s">
        <v>1169</v>
      </c>
      <c r="X81" s="21">
        <v>2015</v>
      </c>
      <c r="Y81" s="25"/>
      <c r="Z81" s="21">
        <f>$AD$3-V81</f>
        <v>10</v>
      </c>
      <c r="AA81" s="25" t="s">
        <v>110</v>
      </c>
      <c r="AB81" s="21" t="s">
        <v>121</v>
      </c>
      <c r="AC81" s="21"/>
      <c r="AE81" s="187" t="s">
        <v>376</v>
      </c>
      <c r="AF81" s="82"/>
      <c r="CP81" s="19" t="str">
        <f t="shared" si="49"/>
        <v>Zeltner Viktor</v>
      </c>
      <c r="CR81" s="19">
        <f t="shared" si="50"/>
        <v>10</v>
      </c>
      <c r="CS81" s="19" t="str">
        <f t="shared" si="51"/>
        <v>D</v>
      </c>
      <c r="CT81" s="154">
        <v>6765</v>
      </c>
      <c r="CU81" s="125">
        <v>771</v>
      </c>
      <c r="CV81" s="33">
        <f t="shared" si="60"/>
        <v>7</v>
      </c>
      <c r="CW81" s="83" t="str">
        <f t="shared" si="61"/>
        <v>Projektingenieur 1</v>
      </c>
      <c r="CX81" s="125">
        <v>771</v>
      </c>
      <c r="CY81" s="33">
        <f>VLOOKUP($CX81,Funktionsbezeichnungen,3,0)</f>
        <v>7</v>
      </c>
      <c r="CZ81" s="83" t="str">
        <f>VLOOKUP($CX81,Funktionsbezeichnungen,2,0)</f>
        <v>Projektingenieur 1</v>
      </c>
      <c r="DA81" s="125">
        <v>733</v>
      </c>
      <c r="DB81" s="33">
        <f>VLOOKUP($DA81,Funktionsbezeichnungen,3,0)</f>
        <v>6</v>
      </c>
      <c r="DC81" s="83" t="str">
        <f>VLOOKUP($DA81,Funktionsbezeichnungen,2,0)</f>
        <v>Konstrukteur 3 / -planer 3 / Gruppenchef 1</v>
      </c>
      <c r="DD81" s="125">
        <v>732</v>
      </c>
      <c r="DE81" s="33">
        <f>VLOOKUP($DD81,Funktionsbezeichnungen,3,0)</f>
        <v>5</v>
      </c>
      <c r="DF81" s="83" t="str">
        <f>VLOOKUP($DD81,Funktionsbezeichnungen,2,0)</f>
        <v>Konstrukteur 2 / -planer 2</v>
      </c>
      <c r="DG81" s="20"/>
      <c r="DH81" s="33">
        <v>732</v>
      </c>
      <c r="DI81" s="33">
        <f>VLOOKUP($DH81,Funktionsbezeichnungen,3,0)</f>
        <v>5</v>
      </c>
      <c r="DJ81" s="83" t="str">
        <f>VLOOKUP($DH81,Funktionsbezeichnungen,2,0)</f>
        <v>Konstrukteur 2 / -planer 2</v>
      </c>
      <c r="DO81" s="19">
        <f t="shared" si="52"/>
        <v>6765</v>
      </c>
      <c r="DP81" s="153">
        <v>6</v>
      </c>
      <c r="DQ81" s="19">
        <v>0</v>
      </c>
      <c r="DR81" s="19" t="s">
        <v>964</v>
      </c>
    </row>
    <row r="82" spans="1:122" s="19" customFormat="1" x14ac:dyDescent="0.2">
      <c r="A82" s="53">
        <v>0</v>
      </c>
      <c r="B82" s="53"/>
      <c r="C82" s="53">
        <f t="shared" si="48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482</v>
      </c>
      <c r="Q82" s="15">
        <v>78</v>
      </c>
      <c r="R82" s="16"/>
      <c r="S82" s="20" t="s">
        <v>260</v>
      </c>
      <c r="T82" s="21">
        <v>1956</v>
      </c>
      <c r="U82" s="28" t="s">
        <v>126</v>
      </c>
      <c r="V82" s="21">
        <v>1973</v>
      </c>
      <c r="W82" s="25"/>
      <c r="X82" s="21"/>
      <c r="Y82" s="28"/>
      <c r="Z82" s="21">
        <f t="shared" si="53"/>
        <v>43</v>
      </c>
      <c r="AA82" s="25" t="s">
        <v>139</v>
      </c>
      <c r="AB82" s="21" t="s">
        <v>121</v>
      </c>
      <c r="AC82" s="21"/>
      <c r="AE82" s="90" t="s">
        <v>377</v>
      </c>
      <c r="AF82" s="82"/>
      <c r="CP82" s="19" t="str">
        <f t="shared" si="49"/>
        <v>Allemann  Bertrand</v>
      </c>
      <c r="CR82" s="19">
        <f t="shared" si="50"/>
        <v>43</v>
      </c>
      <c r="CS82" s="19" t="str">
        <f t="shared" si="51"/>
        <v>D</v>
      </c>
      <c r="CT82" s="154">
        <v>5631</v>
      </c>
      <c r="CU82" s="125">
        <v>741</v>
      </c>
      <c r="CV82" s="33">
        <f t="shared" si="60"/>
        <v>7</v>
      </c>
      <c r="CW82" s="83" t="str">
        <f t="shared" si="61"/>
        <v>Konstrukteur 4 / Fachplaner 4 / Gruppenchef 2</v>
      </c>
      <c r="CX82" s="125">
        <v>741</v>
      </c>
      <c r="CY82" s="33">
        <f t="shared" si="46"/>
        <v>7</v>
      </c>
      <c r="CZ82" s="83" t="str">
        <f t="shared" si="47"/>
        <v>Konstrukteur 4 / Fachplaner 4 / Gruppenchef 2</v>
      </c>
      <c r="DA82" s="125">
        <v>741</v>
      </c>
      <c r="DB82" s="33">
        <f t="shared" si="54"/>
        <v>7</v>
      </c>
      <c r="DC82" s="83" t="str">
        <f t="shared" si="55"/>
        <v>Konstrukteur 4 / Fachplaner 4 / Gruppenchef 2</v>
      </c>
      <c r="DD82" s="125">
        <v>741</v>
      </c>
      <c r="DE82" s="33">
        <f t="shared" si="56"/>
        <v>7</v>
      </c>
      <c r="DF82" s="83" t="str">
        <f t="shared" si="57"/>
        <v>Konstrukteur 4 / Fachplaner 4 / Gruppenchef 2</v>
      </c>
      <c r="DG82" s="20"/>
      <c r="DH82" s="33">
        <v>742</v>
      </c>
      <c r="DI82" s="33">
        <f t="shared" si="58"/>
        <v>8</v>
      </c>
      <c r="DJ82" s="83" t="str">
        <f t="shared" si="59"/>
        <v>Konstrukteur 5  / Fachplaner 5 / Gruppenchef 3</v>
      </c>
      <c r="DO82" s="19">
        <f t="shared" si="52"/>
        <v>5631</v>
      </c>
      <c r="DP82" s="153">
        <v>6</v>
      </c>
      <c r="DQ82" s="19">
        <v>0</v>
      </c>
      <c r="DR82" s="19" t="s">
        <v>965</v>
      </c>
    </row>
    <row r="83" spans="1:122" s="19" customFormat="1" x14ac:dyDescent="0.2">
      <c r="A83" s="53">
        <v>0</v>
      </c>
      <c r="B83" s="53"/>
      <c r="C83" s="53">
        <f t="shared" si="48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53"/>
        <v>39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9"/>
        <v>Lenherr Paul</v>
      </c>
      <c r="CR83" s="19">
        <f t="shared" si="50"/>
        <v>39</v>
      </c>
      <c r="CS83" s="19" t="str">
        <f t="shared" si="51"/>
        <v>D</v>
      </c>
      <c r="CT83" s="154">
        <v>6628</v>
      </c>
      <c r="CU83" s="125">
        <v>741</v>
      </c>
      <c r="CV83" s="33">
        <f t="shared" si="60"/>
        <v>7</v>
      </c>
      <c r="CW83" s="83" t="str">
        <f t="shared" si="61"/>
        <v>Konstrukteur 4 / Fachplaner 4 / Gruppenchef 2</v>
      </c>
      <c r="CX83" s="125">
        <v>741</v>
      </c>
      <c r="CY83" s="33">
        <f t="shared" si="46"/>
        <v>7</v>
      </c>
      <c r="CZ83" s="83" t="str">
        <f t="shared" si="47"/>
        <v>Konstrukteur 4 / Fachplaner 4 / Gruppenchef 2</v>
      </c>
      <c r="DA83" s="125">
        <v>741</v>
      </c>
      <c r="DB83" s="33">
        <f t="shared" si="54"/>
        <v>7</v>
      </c>
      <c r="DC83" s="83" t="str">
        <f t="shared" si="55"/>
        <v>Konstrukteur 4 / Fachplaner 4 / Gruppenchef 2</v>
      </c>
      <c r="DD83" s="125">
        <v>741</v>
      </c>
      <c r="DE83" s="33">
        <f t="shared" si="56"/>
        <v>7</v>
      </c>
      <c r="DF83" s="83" t="str">
        <f t="shared" si="57"/>
        <v>Konstrukteur 4 / Fachplaner 4 / Gruppenchef 2</v>
      </c>
      <c r="DG83" s="20"/>
      <c r="DH83" s="33">
        <v>742</v>
      </c>
      <c r="DI83" s="33">
        <f t="shared" si="58"/>
        <v>8</v>
      </c>
      <c r="DJ83" s="83" t="str">
        <f t="shared" si="59"/>
        <v>Konstrukteur 5  / Fachplaner 5 / Gruppenchef 3</v>
      </c>
      <c r="DO83" s="19">
        <f t="shared" si="52"/>
        <v>6628</v>
      </c>
      <c r="DP83" s="153">
        <v>6</v>
      </c>
      <c r="DQ83" s="19">
        <v>0</v>
      </c>
      <c r="DR83" s="19" t="s">
        <v>965</v>
      </c>
    </row>
    <row r="84" spans="1:122" s="19" customFormat="1" x14ac:dyDescent="0.2">
      <c r="A84" s="53">
        <v>0</v>
      </c>
      <c r="B84" s="53"/>
      <c r="C84" s="53">
        <f t="shared" si="48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53"/>
        <v>38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49"/>
        <v>von Schallen Urs</v>
      </c>
      <c r="CR84" s="19">
        <f t="shared" si="50"/>
        <v>38</v>
      </c>
      <c r="CS84" s="19" t="str">
        <f t="shared" si="51"/>
        <v>D</v>
      </c>
      <c r="CT84" s="154">
        <v>6659</v>
      </c>
      <c r="CU84" s="125">
        <v>742</v>
      </c>
      <c r="CV84" s="33">
        <f t="shared" si="60"/>
        <v>8</v>
      </c>
      <c r="CW84" s="83" t="str">
        <f t="shared" si="61"/>
        <v>Konstrukteur 5  / Fachplaner 5 / Gruppenchef 3</v>
      </c>
      <c r="CX84" s="125">
        <v>742</v>
      </c>
      <c r="CY84" s="33">
        <f t="shared" si="46"/>
        <v>8</v>
      </c>
      <c r="CZ84" s="83" t="str">
        <f t="shared" si="47"/>
        <v>Konstrukteur 5  / Fachplaner 5 / Gruppenchef 3</v>
      </c>
      <c r="DA84" s="125">
        <v>742</v>
      </c>
      <c r="DB84" s="33">
        <f t="shared" si="54"/>
        <v>8</v>
      </c>
      <c r="DC84" s="83" t="str">
        <f t="shared" si="55"/>
        <v>Konstrukteur 5  / Fachplaner 5 / Gruppenchef 3</v>
      </c>
      <c r="DD84" s="125">
        <v>742</v>
      </c>
      <c r="DE84" s="33">
        <f t="shared" si="56"/>
        <v>8</v>
      </c>
      <c r="DF84" s="83" t="str">
        <f t="shared" si="57"/>
        <v>Konstrukteur 5  / Fachplaner 5 / Gruppenchef 3</v>
      </c>
      <c r="DG84" s="20"/>
      <c r="DH84" s="33">
        <v>742</v>
      </c>
      <c r="DI84" s="33">
        <f t="shared" si="58"/>
        <v>8</v>
      </c>
      <c r="DJ84" s="83" t="str">
        <f t="shared" si="59"/>
        <v>Konstrukteur 5  / Fachplaner 5 / Gruppenchef 3</v>
      </c>
      <c r="DO84" s="19">
        <f t="shared" si="52"/>
        <v>6659</v>
      </c>
      <c r="DP84" s="153">
        <v>6</v>
      </c>
      <c r="DQ84" s="19">
        <v>0</v>
      </c>
      <c r="DR84" s="19" t="s">
        <v>966</v>
      </c>
    </row>
    <row r="85" spans="1:122" s="19" customFormat="1" x14ac:dyDescent="0.2">
      <c r="A85" s="53">
        <v>0</v>
      </c>
      <c r="B85" s="53"/>
      <c r="C85" s="53">
        <f t="shared" si="48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53"/>
        <v>36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49"/>
        <v>Schneider Martin</v>
      </c>
      <c r="CR85" s="19">
        <f t="shared" si="50"/>
        <v>36</v>
      </c>
      <c r="CS85" s="19" t="str">
        <f t="shared" si="51"/>
        <v>D</v>
      </c>
      <c r="CT85" s="154">
        <v>4354</v>
      </c>
      <c r="CU85" s="125">
        <v>741</v>
      </c>
      <c r="CV85" s="33">
        <f t="shared" si="60"/>
        <v>7</v>
      </c>
      <c r="CW85" s="83" t="str">
        <f t="shared" si="61"/>
        <v>Konstrukteur 4 / Fachplaner 4 / Gruppenchef 2</v>
      </c>
      <c r="CX85" s="125">
        <v>741</v>
      </c>
      <c r="CY85" s="33">
        <f t="shared" si="46"/>
        <v>7</v>
      </c>
      <c r="CZ85" s="83" t="str">
        <f t="shared" si="47"/>
        <v>Konstrukteur 4 / Fachplaner 4 / Gruppenchef 2</v>
      </c>
      <c r="DA85" s="125">
        <v>741</v>
      </c>
      <c r="DB85" s="33">
        <f t="shared" si="54"/>
        <v>7</v>
      </c>
      <c r="DC85" s="83" t="str">
        <f t="shared" si="55"/>
        <v>Konstrukteur 4 / Fachplaner 4 / Gruppenchef 2</v>
      </c>
      <c r="DD85" s="125">
        <v>741</v>
      </c>
      <c r="DE85" s="33">
        <f t="shared" si="56"/>
        <v>7</v>
      </c>
      <c r="DF85" s="83" t="str">
        <f t="shared" si="57"/>
        <v>Konstrukteur 4 / Fachplaner 4 / Gruppenchef 2</v>
      </c>
      <c r="DG85" s="20"/>
      <c r="DH85" s="33">
        <v>742</v>
      </c>
      <c r="DI85" s="33">
        <f t="shared" si="58"/>
        <v>8</v>
      </c>
      <c r="DJ85" s="83" t="str">
        <f t="shared" si="59"/>
        <v>Konstrukteur 5  / Fachplaner 5 / Gruppenchef 3</v>
      </c>
      <c r="DO85" s="19">
        <f t="shared" si="52"/>
        <v>4354</v>
      </c>
      <c r="DP85" s="153">
        <v>6</v>
      </c>
      <c r="DQ85" s="19">
        <v>0</v>
      </c>
      <c r="DR85" s="185" t="s">
        <v>970</v>
      </c>
    </row>
    <row r="86" spans="1:122" s="19" customFormat="1" x14ac:dyDescent="0.2">
      <c r="A86" s="53">
        <v>0</v>
      </c>
      <c r="B86" s="53"/>
      <c r="C86" s="53">
        <f t="shared" si="48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53"/>
        <v>35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49"/>
        <v>Ortlieb Hans-Rudi</v>
      </c>
      <c r="CR86" s="19">
        <f t="shared" si="50"/>
        <v>35</v>
      </c>
      <c r="CS86" s="19" t="str">
        <f t="shared" si="51"/>
        <v>D</v>
      </c>
      <c r="CT86" s="154">
        <v>5630</v>
      </c>
      <c r="CU86" s="125">
        <v>771</v>
      </c>
      <c r="CV86" s="33">
        <f t="shared" si="60"/>
        <v>7</v>
      </c>
      <c r="CW86" s="83" t="str">
        <f t="shared" si="61"/>
        <v>Projektingenieur 1</v>
      </c>
      <c r="CX86" s="125">
        <v>771</v>
      </c>
      <c r="CY86" s="33">
        <f t="shared" si="46"/>
        <v>7</v>
      </c>
      <c r="CZ86" s="83" t="str">
        <f t="shared" si="47"/>
        <v>Projektingenieur 1</v>
      </c>
      <c r="DA86" s="125">
        <v>771</v>
      </c>
      <c r="DB86" s="33">
        <f t="shared" si="54"/>
        <v>7</v>
      </c>
      <c r="DC86" s="83" t="str">
        <f t="shared" si="55"/>
        <v>Projektingenieur 1</v>
      </c>
      <c r="DD86" s="125">
        <v>741</v>
      </c>
      <c r="DE86" s="33">
        <f t="shared" si="56"/>
        <v>7</v>
      </c>
      <c r="DF86" s="83" t="str">
        <f t="shared" si="57"/>
        <v>Konstrukteur 4 / Fachplaner 4 / Gruppenchef 2</v>
      </c>
      <c r="DG86" s="20"/>
      <c r="DH86" s="33">
        <v>742</v>
      </c>
      <c r="DI86" s="33">
        <f t="shared" si="58"/>
        <v>8</v>
      </c>
      <c r="DJ86" s="83" t="str">
        <f t="shared" si="59"/>
        <v>Konstrukteur 5  / Fachplaner 5 / Gruppenchef 3</v>
      </c>
      <c r="DO86" s="19">
        <f t="shared" si="52"/>
        <v>5630</v>
      </c>
      <c r="DP86" s="153">
        <v>6</v>
      </c>
      <c r="DQ86" s="19">
        <v>0</v>
      </c>
      <c r="DR86" s="185" t="s">
        <v>968</v>
      </c>
    </row>
    <row r="87" spans="1:122" s="19" customFormat="1" x14ac:dyDescent="0.2">
      <c r="A87" s="53">
        <v>0</v>
      </c>
      <c r="B87" s="53"/>
      <c r="C87" s="53">
        <f t="shared" si="48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/>
      <c r="Z87" s="21">
        <f t="shared" si="53"/>
        <v>28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49"/>
        <v>Bucher Oliver</v>
      </c>
      <c r="CR87" s="19">
        <f t="shared" si="50"/>
        <v>28</v>
      </c>
      <c r="CS87" s="19" t="str">
        <f t="shared" si="51"/>
        <v>D</v>
      </c>
      <c r="CT87" s="154">
        <v>7641</v>
      </c>
      <c r="CU87" s="125">
        <v>741</v>
      </c>
      <c r="CV87" s="33">
        <f t="shared" si="60"/>
        <v>7</v>
      </c>
      <c r="CW87" s="83" t="str">
        <f t="shared" si="61"/>
        <v>Konstrukteur 4 / Fachplaner 4 / Gruppenchef 2</v>
      </c>
      <c r="CX87" s="125">
        <v>741</v>
      </c>
      <c r="CY87" s="33">
        <f t="shared" si="46"/>
        <v>7</v>
      </c>
      <c r="CZ87" s="83" t="str">
        <f t="shared" si="47"/>
        <v>Konstrukteur 4 / Fachplaner 4 / Gruppenchef 2</v>
      </c>
      <c r="DA87" s="125">
        <v>741</v>
      </c>
      <c r="DB87" s="33">
        <f t="shared" si="54"/>
        <v>7</v>
      </c>
      <c r="DC87" s="83" t="str">
        <f t="shared" si="55"/>
        <v>Konstrukteur 4 / Fachplaner 4 / Gruppenchef 2</v>
      </c>
      <c r="DD87" s="125">
        <v>741</v>
      </c>
      <c r="DE87" s="33">
        <f t="shared" si="56"/>
        <v>7</v>
      </c>
      <c r="DF87" s="83" t="str">
        <f t="shared" si="57"/>
        <v>Konstrukteur 4 / Fachplaner 4 / Gruppenchef 2</v>
      </c>
      <c r="DG87" s="20"/>
      <c r="DH87" s="125">
        <v>742</v>
      </c>
      <c r="DI87" s="33">
        <f t="shared" si="58"/>
        <v>8</v>
      </c>
      <c r="DJ87" s="83" t="str">
        <f t="shared" si="59"/>
        <v>Konstrukteur 5  / Fachplaner 5 / Gruppenchef 3</v>
      </c>
      <c r="DO87" s="19">
        <f t="shared" si="52"/>
        <v>7641</v>
      </c>
      <c r="DP87" s="153">
        <v>6</v>
      </c>
      <c r="DQ87" s="19">
        <v>0</v>
      </c>
      <c r="DR87" s="19" t="s">
        <v>965</v>
      </c>
    </row>
    <row r="88" spans="1:122" s="19" customFormat="1" x14ac:dyDescent="0.2">
      <c r="A88" s="53">
        <v>0</v>
      </c>
      <c r="B88" s="53"/>
      <c r="C88" s="53">
        <f t="shared" si="48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53"/>
        <v>27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49"/>
        <v>Hagen Stefan</v>
      </c>
      <c r="CR88" s="19">
        <f t="shared" si="50"/>
        <v>27</v>
      </c>
      <c r="CS88" s="19" t="str">
        <f t="shared" si="51"/>
        <v>D</v>
      </c>
      <c r="CT88" s="154">
        <v>6741</v>
      </c>
      <c r="CU88" s="125">
        <v>741</v>
      </c>
      <c r="CV88" s="33">
        <f t="shared" si="60"/>
        <v>7</v>
      </c>
      <c r="CW88" s="83" t="str">
        <f t="shared" si="61"/>
        <v>Konstrukteur 4 / Fachplaner 4 / Gruppenchef 2</v>
      </c>
      <c r="CX88" s="125">
        <v>741</v>
      </c>
      <c r="CY88" s="33">
        <f t="shared" si="46"/>
        <v>7</v>
      </c>
      <c r="CZ88" s="83" t="str">
        <f t="shared" si="47"/>
        <v>Konstrukteur 4 / Fachplaner 4 / Gruppenchef 2</v>
      </c>
      <c r="DA88" s="125">
        <v>741</v>
      </c>
      <c r="DB88" s="33">
        <f t="shared" si="54"/>
        <v>7</v>
      </c>
      <c r="DC88" s="83" t="str">
        <f t="shared" si="55"/>
        <v>Konstrukteur 4 / Fachplaner 4 / Gruppenchef 2</v>
      </c>
      <c r="DD88" s="125">
        <v>741</v>
      </c>
      <c r="DE88" s="33">
        <f t="shared" si="56"/>
        <v>7</v>
      </c>
      <c r="DF88" s="83" t="str">
        <f t="shared" si="57"/>
        <v>Konstrukteur 4 / Fachplaner 4 / Gruppenchef 2</v>
      </c>
      <c r="DG88" s="20"/>
      <c r="DH88" s="125">
        <v>742</v>
      </c>
      <c r="DI88" s="33">
        <f t="shared" si="58"/>
        <v>8</v>
      </c>
      <c r="DJ88" s="83" t="str">
        <f t="shared" si="59"/>
        <v>Konstrukteur 5  / Fachplaner 5 / Gruppenchef 3</v>
      </c>
      <c r="DO88" s="19">
        <f t="shared" si="52"/>
        <v>6741</v>
      </c>
      <c r="DP88" s="153">
        <v>6</v>
      </c>
      <c r="DQ88" s="19">
        <v>0</v>
      </c>
      <c r="DR88" s="19" t="s">
        <v>965</v>
      </c>
    </row>
    <row r="89" spans="1:122" s="19" customFormat="1" x14ac:dyDescent="0.2">
      <c r="A89" s="53">
        <v>0</v>
      </c>
      <c r="B89" s="53"/>
      <c r="C89" s="53">
        <f t="shared" si="48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489</v>
      </c>
      <c r="Q89" s="15">
        <v>85</v>
      </c>
      <c r="R89" s="16"/>
      <c r="S89" s="20" t="s">
        <v>146</v>
      </c>
      <c r="T89" s="21">
        <v>1970</v>
      </c>
      <c r="U89" s="28" t="s">
        <v>126</v>
      </c>
      <c r="V89" s="21">
        <v>1991</v>
      </c>
      <c r="W89" s="25"/>
      <c r="X89" s="21"/>
      <c r="Y89" s="28"/>
      <c r="Z89" s="21">
        <f t="shared" si="53"/>
        <v>25</v>
      </c>
      <c r="AA89" s="25" t="s">
        <v>129</v>
      </c>
      <c r="AB89" s="21" t="s">
        <v>121</v>
      </c>
      <c r="AC89" s="21"/>
      <c r="AE89" s="90" t="s">
        <v>394</v>
      </c>
      <c r="AF89" s="82"/>
      <c r="CP89" s="19" t="str">
        <f t="shared" si="49"/>
        <v>Hardmeyer Christian</v>
      </c>
      <c r="CR89" s="19">
        <f t="shared" si="50"/>
        <v>25</v>
      </c>
      <c r="CS89" s="19" t="str">
        <f t="shared" si="51"/>
        <v>D</v>
      </c>
      <c r="CT89" s="154">
        <v>9618</v>
      </c>
      <c r="CU89" s="125">
        <v>741</v>
      </c>
      <c r="CV89" s="33">
        <f t="shared" si="60"/>
        <v>7</v>
      </c>
      <c r="CW89" s="83" t="str">
        <f t="shared" si="61"/>
        <v>Konstrukteur 4 / Fachplaner 4 / Gruppenchef 2</v>
      </c>
      <c r="CX89" s="125">
        <v>741</v>
      </c>
      <c r="CY89" s="33">
        <f t="shared" si="46"/>
        <v>7</v>
      </c>
      <c r="CZ89" s="83" t="str">
        <f t="shared" si="47"/>
        <v>Konstrukteur 4 / Fachplaner 4 / Gruppenchef 2</v>
      </c>
      <c r="DA89" s="125">
        <v>741</v>
      </c>
      <c r="DB89" s="33">
        <f t="shared" si="54"/>
        <v>7</v>
      </c>
      <c r="DC89" s="83" t="str">
        <f t="shared" si="55"/>
        <v>Konstrukteur 4 / Fachplaner 4 / Gruppenchef 2</v>
      </c>
      <c r="DD89" s="125">
        <v>741</v>
      </c>
      <c r="DE89" s="33">
        <f t="shared" si="56"/>
        <v>7</v>
      </c>
      <c r="DF89" s="83" t="str">
        <f t="shared" si="57"/>
        <v>Konstrukteur 4 / Fachplaner 4 / Gruppenchef 2</v>
      </c>
      <c r="DG89" s="20"/>
      <c r="DH89" s="125">
        <v>742</v>
      </c>
      <c r="DI89" s="33">
        <f t="shared" si="58"/>
        <v>8</v>
      </c>
      <c r="DJ89" s="83" t="str">
        <f t="shared" si="59"/>
        <v>Konstrukteur 5  / Fachplaner 5 / Gruppenchef 3</v>
      </c>
      <c r="DO89" s="19">
        <f t="shared" si="52"/>
        <v>9618</v>
      </c>
      <c r="DP89" s="153">
        <v>6</v>
      </c>
      <c r="DQ89" s="19">
        <v>0</v>
      </c>
      <c r="DR89" s="19" t="s">
        <v>965</v>
      </c>
    </row>
    <row r="90" spans="1:122" s="19" customFormat="1" x14ac:dyDescent="0.2">
      <c r="A90" s="53">
        <v>0</v>
      </c>
      <c r="B90" s="53"/>
      <c r="C90" s="53">
        <f t="shared" si="48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490</v>
      </c>
      <c r="Q90" s="15">
        <v>86</v>
      </c>
      <c r="R90" s="16"/>
      <c r="S90" s="20" t="s">
        <v>148</v>
      </c>
      <c r="T90" s="21">
        <v>1970</v>
      </c>
      <c r="U90" s="28" t="s">
        <v>126</v>
      </c>
      <c r="V90" s="21">
        <v>1992</v>
      </c>
      <c r="W90" s="25"/>
      <c r="X90" s="21"/>
      <c r="Y90" s="28"/>
      <c r="Z90" s="21">
        <f t="shared" si="53"/>
        <v>24</v>
      </c>
      <c r="AA90" s="25" t="s">
        <v>129</v>
      </c>
      <c r="AB90" s="21" t="s">
        <v>121</v>
      </c>
      <c r="AC90" s="21"/>
      <c r="AE90" s="90" t="s">
        <v>421</v>
      </c>
      <c r="AF90" s="82"/>
      <c r="CP90" s="19" t="str">
        <f t="shared" si="49"/>
        <v>Wira Stephane</v>
      </c>
      <c r="CR90" s="19">
        <f t="shared" si="50"/>
        <v>24</v>
      </c>
      <c r="CS90" s="19" t="str">
        <f t="shared" si="51"/>
        <v>D</v>
      </c>
      <c r="CT90" s="154">
        <v>9623</v>
      </c>
      <c r="CU90" s="125">
        <v>742</v>
      </c>
      <c r="CV90" s="33">
        <f t="shared" si="60"/>
        <v>8</v>
      </c>
      <c r="CW90" s="83" t="str">
        <f t="shared" si="61"/>
        <v>Konstrukteur 5  / Fachplaner 5 / Gruppenchef 3</v>
      </c>
      <c r="CX90" s="125">
        <v>742</v>
      </c>
      <c r="CY90" s="33">
        <f t="shared" si="46"/>
        <v>8</v>
      </c>
      <c r="CZ90" s="83" t="str">
        <f t="shared" si="47"/>
        <v>Konstrukteur 5  / Fachplaner 5 / Gruppenchef 3</v>
      </c>
      <c r="DA90" s="125">
        <v>742</v>
      </c>
      <c r="DB90" s="33">
        <f t="shared" si="54"/>
        <v>8</v>
      </c>
      <c r="DC90" s="83" t="str">
        <f t="shared" si="55"/>
        <v>Konstrukteur 5  / Fachplaner 5 / Gruppenchef 3</v>
      </c>
      <c r="DD90" s="125">
        <v>742</v>
      </c>
      <c r="DE90" s="33">
        <f t="shared" si="56"/>
        <v>8</v>
      </c>
      <c r="DF90" s="83" t="str">
        <f t="shared" si="57"/>
        <v>Konstrukteur 5  / Fachplaner 5 / Gruppenchef 3</v>
      </c>
      <c r="DG90" s="20"/>
      <c r="DH90" s="125">
        <v>742</v>
      </c>
      <c r="DI90" s="33">
        <f t="shared" si="58"/>
        <v>8</v>
      </c>
      <c r="DJ90" s="83" t="str">
        <f t="shared" si="59"/>
        <v>Konstrukteur 5  / Fachplaner 5 / Gruppenchef 3</v>
      </c>
      <c r="DO90" s="19">
        <f t="shared" si="52"/>
        <v>9623</v>
      </c>
      <c r="DP90" s="153">
        <v>6</v>
      </c>
      <c r="DQ90" s="19">
        <v>0</v>
      </c>
      <c r="DR90" s="19" t="s">
        <v>975</v>
      </c>
    </row>
    <row r="91" spans="1:122" s="19" customFormat="1" x14ac:dyDescent="0.2">
      <c r="A91" s="53">
        <v>0</v>
      </c>
      <c r="B91" s="53"/>
      <c r="C91" s="53">
        <f t="shared" si="48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568</v>
      </c>
      <c r="Q91" s="15">
        <v>87</v>
      </c>
      <c r="R91" s="16"/>
      <c r="S91" s="20" t="s">
        <v>569</v>
      </c>
      <c r="T91" s="21">
        <v>1973</v>
      </c>
      <c r="U91" s="28" t="s">
        <v>126</v>
      </c>
      <c r="V91" s="21">
        <v>1993</v>
      </c>
      <c r="W91" s="25"/>
      <c r="X91" s="21"/>
      <c r="Y91" s="28"/>
      <c r="Z91" s="21">
        <f t="shared" si="53"/>
        <v>23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9"/>
        <v>Heiniger Christoph</v>
      </c>
      <c r="CR91" s="19">
        <f t="shared" si="50"/>
        <v>23</v>
      </c>
      <c r="CS91" s="19" t="str">
        <f t="shared" si="51"/>
        <v>D</v>
      </c>
      <c r="CT91" s="154">
        <v>4346</v>
      </c>
      <c r="CU91" s="125">
        <v>741</v>
      </c>
      <c r="CV91" s="33">
        <f t="shared" si="60"/>
        <v>7</v>
      </c>
      <c r="CW91" s="83" t="str">
        <f t="shared" si="61"/>
        <v>Konstrukteur 4 / Fachplaner 4 / Gruppenchef 2</v>
      </c>
      <c r="CX91" s="125">
        <v>741</v>
      </c>
      <c r="CY91" s="33">
        <f t="shared" si="46"/>
        <v>7</v>
      </c>
      <c r="CZ91" s="83" t="str">
        <f t="shared" si="47"/>
        <v>Konstrukteur 4 / Fachplaner 4 / Gruppenchef 2</v>
      </c>
      <c r="DA91" s="125">
        <v>741</v>
      </c>
      <c r="DB91" s="33">
        <f t="shared" si="54"/>
        <v>7</v>
      </c>
      <c r="DC91" s="83" t="str">
        <f t="shared" si="55"/>
        <v>Konstrukteur 4 / Fachplaner 4 / Gruppenchef 2</v>
      </c>
      <c r="DD91" s="125">
        <v>741</v>
      </c>
      <c r="DE91" s="33">
        <f t="shared" si="56"/>
        <v>7</v>
      </c>
      <c r="DF91" s="83" t="str">
        <f t="shared" si="57"/>
        <v>Konstrukteur 4 / Fachplaner 4 / Gruppenchef 2</v>
      </c>
      <c r="DG91" s="20"/>
      <c r="DH91" s="125">
        <v>742</v>
      </c>
      <c r="DI91" s="33">
        <f t="shared" si="58"/>
        <v>8</v>
      </c>
      <c r="DJ91" s="83" t="str">
        <f t="shared" si="59"/>
        <v>Konstrukteur 5  / Fachplaner 5 / Gruppenchef 3</v>
      </c>
      <c r="DO91" s="19">
        <f t="shared" si="52"/>
        <v>4346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48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493</v>
      </c>
      <c r="Q92" s="15">
        <v>88</v>
      </c>
      <c r="R92" s="16"/>
      <c r="S92" s="20" t="s">
        <v>294</v>
      </c>
      <c r="T92" s="21">
        <v>1976</v>
      </c>
      <c r="U92" s="28" t="s">
        <v>126</v>
      </c>
      <c r="V92" s="21">
        <v>1998</v>
      </c>
      <c r="W92" s="25"/>
      <c r="X92" s="21"/>
      <c r="Y92" s="28"/>
      <c r="Z92" s="21">
        <f t="shared" si="53"/>
        <v>18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9"/>
        <v>Humbel Sven</v>
      </c>
      <c r="CR92" s="19">
        <f t="shared" si="50"/>
        <v>18</v>
      </c>
      <c r="CS92" s="19" t="str">
        <f t="shared" si="51"/>
        <v>D</v>
      </c>
      <c r="CT92" s="154">
        <v>9654</v>
      </c>
      <c r="CU92" s="125">
        <v>741</v>
      </c>
      <c r="CV92" s="33">
        <f t="shared" si="60"/>
        <v>7</v>
      </c>
      <c r="CW92" s="83" t="str">
        <f t="shared" si="61"/>
        <v>Konstrukteur 4 / Fachplaner 4 / Gruppenchef 2</v>
      </c>
      <c r="CX92" s="125">
        <v>741</v>
      </c>
      <c r="CY92" s="33">
        <f t="shared" si="46"/>
        <v>7</v>
      </c>
      <c r="CZ92" s="83" t="str">
        <f t="shared" si="47"/>
        <v>Konstrukteur 4 / Fachplaner 4 / Gruppenchef 2</v>
      </c>
      <c r="DA92" s="125">
        <v>741</v>
      </c>
      <c r="DB92" s="33">
        <f t="shared" si="54"/>
        <v>7</v>
      </c>
      <c r="DC92" s="83" t="str">
        <f t="shared" si="55"/>
        <v>Konstrukteur 4 / Fachplaner 4 / Gruppenchef 2</v>
      </c>
      <c r="DD92" s="125">
        <v>741</v>
      </c>
      <c r="DE92" s="33">
        <f t="shared" si="56"/>
        <v>7</v>
      </c>
      <c r="DF92" s="83" t="str">
        <f t="shared" si="57"/>
        <v>Konstrukteur 4 / Fachplaner 4 / Gruppenchef 2</v>
      </c>
      <c r="DG92" s="20"/>
      <c r="DH92" s="125">
        <v>742</v>
      </c>
      <c r="DI92" s="33">
        <f t="shared" si="58"/>
        <v>8</v>
      </c>
      <c r="DJ92" s="83" t="str">
        <f t="shared" si="59"/>
        <v>Konstrukteur 5  / Fachplaner 5 / Gruppenchef 3</v>
      </c>
      <c r="DO92" s="19">
        <f t="shared" si="52"/>
        <v>9654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48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361</v>
      </c>
      <c r="P93" s="15" t="s">
        <v>497</v>
      </c>
      <c r="Q93" s="15">
        <v>89</v>
      </c>
      <c r="R93" s="16"/>
      <c r="S93" s="20" t="s">
        <v>179</v>
      </c>
      <c r="T93" s="21">
        <v>1982</v>
      </c>
      <c r="U93" s="28" t="s">
        <v>235</v>
      </c>
      <c r="V93" s="21">
        <v>2002</v>
      </c>
      <c r="W93" s="25"/>
      <c r="X93" s="21"/>
      <c r="Y93" s="25"/>
      <c r="Z93" s="21">
        <f t="shared" si="53"/>
        <v>14</v>
      </c>
      <c r="AA93" s="25" t="s">
        <v>129</v>
      </c>
      <c r="AB93" s="21" t="s">
        <v>121</v>
      </c>
      <c r="AC93" s="21"/>
      <c r="AE93" s="187" t="s">
        <v>894</v>
      </c>
      <c r="AF93" s="82"/>
      <c r="CP93" s="19" t="str">
        <f t="shared" si="49"/>
        <v>Delmas Marc</v>
      </c>
      <c r="CR93" s="19">
        <f t="shared" si="50"/>
        <v>14</v>
      </c>
      <c r="CS93" s="19" t="str">
        <f t="shared" si="51"/>
        <v>D</v>
      </c>
      <c r="CT93" s="154">
        <v>9660</v>
      </c>
      <c r="CU93" s="125">
        <v>742</v>
      </c>
      <c r="CV93" s="33">
        <f t="shared" si="60"/>
        <v>8</v>
      </c>
      <c r="CW93" s="83" t="str">
        <f t="shared" si="61"/>
        <v>Konstrukteur 5  / Fachplaner 5 / Gruppenchef 3</v>
      </c>
      <c r="CX93" s="125">
        <v>742</v>
      </c>
      <c r="CY93" s="33">
        <f t="shared" si="46"/>
        <v>8</v>
      </c>
      <c r="CZ93" s="83" t="str">
        <f t="shared" si="47"/>
        <v>Konstrukteur 5  / Fachplaner 5 / Gruppenchef 3</v>
      </c>
      <c r="DA93" s="125">
        <v>741</v>
      </c>
      <c r="DB93" s="33">
        <f t="shared" si="54"/>
        <v>7</v>
      </c>
      <c r="DC93" s="83" t="str">
        <f t="shared" si="55"/>
        <v>Konstrukteur 4 / Fachplaner 4 / Gruppenchef 2</v>
      </c>
      <c r="DD93" s="125">
        <v>733</v>
      </c>
      <c r="DE93" s="33">
        <f t="shared" si="56"/>
        <v>6</v>
      </c>
      <c r="DF93" s="83" t="str">
        <f t="shared" si="57"/>
        <v>Konstrukteur 3 / -planer 3 / Gruppenchef 1</v>
      </c>
      <c r="DG93" s="20"/>
      <c r="DH93" s="125">
        <v>733</v>
      </c>
      <c r="DI93" s="125">
        <f t="shared" si="58"/>
        <v>6</v>
      </c>
      <c r="DJ93" s="83" t="str">
        <f t="shared" si="59"/>
        <v>Konstrukteur 3 / -planer 3 / Gruppenchef 1</v>
      </c>
      <c r="DO93" s="19">
        <f t="shared" si="52"/>
        <v>9660</v>
      </c>
      <c r="DP93" s="153">
        <v>6</v>
      </c>
      <c r="DQ93" s="19">
        <v>0</v>
      </c>
      <c r="DR93" s="19" t="s">
        <v>965</v>
      </c>
    </row>
    <row r="94" spans="1:122" s="19" customFormat="1" x14ac:dyDescent="0.2">
      <c r="A94" s="53">
        <v>0</v>
      </c>
      <c r="B94" s="53"/>
      <c r="C94" s="53">
        <f t="shared" si="48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361</v>
      </c>
      <c r="P94" s="15" t="s">
        <v>491</v>
      </c>
      <c r="Q94" s="15">
        <v>90</v>
      </c>
      <c r="R94" s="16"/>
      <c r="S94" s="20" t="s">
        <v>140</v>
      </c>
      <c r="T94" s="21">
        <v>1955</v>
      </c>
      <c r="U94" s="28" t="s">
        <v>126</v>
      </c>
      <c r="V94" s="21">
        <v>1973</v>
      </c>
      <c r="W94" s="25"/>
      <c r="X94" s="21"/>
      <c r="Y94" s="28"/>
      <c r="Z94" s="21">
        <f t="shared" si="53"/>
        <v>43</v>
      </c>
      <c r="AA94" s="25" t="s">
        <v>129</v>
      </c>
      <c r="AB94" s="21" t="s">
        <v>1042</v>
      </c>
      <c r="AC94" s="21"/>
      <c r="AE94" s="187" t="s">
        <v>377</v>
      </c>
      <c r="AF94" s="82"/>
      <c r="CP94" s="19" t="str">
        <f t="shared" si="49"/>
        <v>Wespiser Charles</v>
      </c>
      <c r="CR94" s="19">
        <f t="shared" si="50"/>
        <v>43</v>
      </c>
      <c r="CS94" s="19" t="str">
        <f t="shared" si="51"/>
        <v xml:space="preserve"> E/D </v>
      </c>
      <c r="CT94" s="154">
        <v>5545</v>
      </c>
      <c r="CU94" s="125">
        <v>741</v>
      </c>
      <c r="CV94" s="33">
        <f t="shared" si="60"/>
        <v>7</v>
      </c>
      <c r="CW94" s="83" t="str">
        <f t="shared" si="61"/>
        <v>Konstrukteur 4 / Fachplaner 4 / Gruppenchef 2</v>
      </c>
      <c r="CX94" s="125">
        <v>741</v>
      </c>
      <c r="CY94" s="33">
        <f t="shared" si="46"/>
        <v>7</v>
      </c>
      <c r="CZ94" s="83" t="str">
        <f t="shared" si="47"/>
        <v>Konstrukteur 4 / Fachplaner 4 / Gruppenchef 2</v>
      </c>
      <c r="DA94" s="125">
        <v>741</v>
      </c>
      <c r="DB94" s="33">
        <f t="shared" si="54"/>
        <v>7</v>
      </c>
      <c r="DC94" s="83" t="str">
        <f t="shared" si="55"/>
        <v>Konstrukteur 4 / Fachplaner 4 / Gruppenchef 2</v>
      </c>
      <c r="DD94" s="125">
        <v>741</v>
      </c>
      <c r="DE94" s="33">
        <f t="shared" si="56"/>
        <v>7</v>
      </c>
      <c r="DF94" s="83" t="str">
        <f t="shared" si="57"/>
        <v>Konstrukteur 4 / Fachplaner 4 / Gruppenchef 2</v>
      </c>
      <c r="DG94" s="20"/>
      <c r="DH94" s="125">
        <v>741</v>
      </c>
      <c r="DI94" s="33">
        <f t="shared" si="58"/>
        <v>7</v>
      </c>
      <c r="DJ94" s="83" t="str">
        <f t="shared" si="59"/>
        <v>Konstrukteur 4 / Fachplaner 4 / Gruppenchef 2</v>
      </c>
      <c r="DO94" s="19">
        <f t="shared" si="52"/>
        <v>5545</v>
      </c>
      <c r="DP94" s="153">
        <v>6</v>
      </c>
      <c r="DQ94" s="19">
        <v>0</v>
      </c>
      <c r="DR94" s="19" t="s">
        <v>965</v>
      </c>
    </row>
    <row r="95" spans="1:122" s="19" customFormat="1" x14ac:dyDescent="0.2">
      <c r="A95" s="53">
        <v>0</v>
      </c>
      <c r="B95" s="53">
        <v>1</v>
      </c>
      <c r="C95" s="53">
        <f t="shared" si="48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492</v>
      </c>
      <c r="Q95" s="15">
        <v>91</v>
      </c>
      <c r="R95" s="16"/>
      <c r="S95" s="20" t="s">
        <v>143</v>
      </c>
      <c r="T95" s="21">
        <v>1968</v>
      </c>
      <c r="U95" s="28" t="s">
        <v>128</v>
      </c>
      <c r="V95" s="21">
        <v>1989</v>
      </c>
      <c r="W95" s="25"/>
      <c r="X95" s="21"/>
      <c r="Y95" s="28"/>
      <c r="Z95" s="21">
        <f t="shared" si="53"/>
        <v>27</v>
      </c>
      <c r="AA95" s="25" t="s">
        <v>710</v>
      </c>
      <c r="AB95" s="21" t="s">
        <v>1042</v>
      </c>
      <c r="AC95" s="21"/>
      <c r="AE95" s="187" t="s">
        <v>377</v>
      </c>
      <c r="AF95" s="82"/>
      <c r="CP95" s="19" t="str">
        <f t="shared" si="49"/>
        <v>Nicolosi Lucia</v>
      </c>
      <c r="CR95" s="19">
        <f t="shared" si="50"/>
        <v>27</v>
      </c>
      <c r="CS95" s="19" t="str">
        <f t="shared" si="51"/>
        <v xml:space="preserve"> E/D </v>
      </c>
      <c r="CT95" s="154">
        <v>7637</v>
      </c>
      <c r="CU95" s="125">
        <v>741</v>
      </c>
      <c r="CV95" s="33">
        <f t="shared" si="60"/>
        <v>7</v>
      </c>
      <c r="CW95" s="83" t="str">
        <f t="shared" si="61"/>
        <v>Konstrukteur 4 / Fachplaner 4 / Gruppenchef 2</v>
      </c>
      <c r="CX95" s="125">
        <v>741</v>
      </c>
      <c r="CY95" s="33">
        <f t="shared" ref="CY95:CY128" si="62">VLOOKUP($CX95,Funktionsbezeichnungen,3,0)</f>
        <v>7</v>
      </c>
      <c r="CZ95" s="83" t="str">
        <f t="shared" ref="CZ95:CZ128" si="63">VLOOKUP($CX95,Funktionsbezeichnungen,2,0)</f>
        <v>Konstrukteur 4 / Fachplaner 4 / Gruppenchef 2</v>
      </c>
      <c r="DA95" s="125">
        <v>741</v>
      </c>
      <c r="DB95" s="33">
        <f t="shared" si="54"/>
        <v>7</v>
      </c>
      <c r="DC95" s="83" t="str">
        <f t="shared" si="55"/>
        <v>Konstrukteur 4 / Fachplaner 4 / Gruppenchef 2</v>
      </c>
      <c r="DD95" s="125">
        <v>741</v>
      </c>
      <c r="DE95" s="33">
        <f t="shared" si="56"/>
        <v>7</v>
      </c>
      <c r="DF95" s="83" t="str">
        <f t="shared" si="57"/>
        <v>Konstrukteur 4 / Fachplaner 4 / Gruppenchef 2</v>
      </c>
      <c r="DG95" s="20"/>
      <c r="DH95" s="125">
        <v>741</v>
      </c>
      <c r="DI95" s="33">
        <f t="shared" si="58"/>
        <v>7</v>
      </c>
      <c r="DJ95" s="83" t="str">
        <f t="shared" si="59"/>
        <v>Konstrukteur 4 / Fachplaner 4 / Gruppenchef 2</v>
      </c>
      <c r="DO95" s="19">
        <f t="shared" si="52"/>
        <v>7637</v>
      </c>
      <c r="DP95" s="153">
        <v>6</v>
      </c>
      <c r="DQ95" s="19">
        <v>0</v>
      </c>
      <c r="DR95" s="19" t="s">
        <v>965</v>
      </c>
    </row>
    <row r="96" spans="1:122" s="19" customFormat="1" x14ac:dyDescent="0.2">
      <c r="A96" s="53">
        <v>0</v>
      </c>
      <c r="B96" s="53"/>
      <c r="C96" s="53">
        <f t="shared" si="48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652</v>
      </c>
      <c r="Q96" s="15">
        <v>92</v>
      </c>
      <c r="R96" s="16"/>
      <c r="S96" s="20" t="s">
        <v>651</v>
      </c>
      <c r="T96" s="21">
        <v>1967</v>
      </c>
      <c r="U96" s="28" t="s">
        <v>653</v>
      </c>
      <c r="V96" s="21">
        <v>1988</v>
      </c>
      <c r="W96" s="25"/>
      <c r="X96" s="21"/>
      <c r="Y96" s="28"/>
      <c r="Z96" s="21">
        <f t="shared" si="53"/>
        <v>28</v>
      </c>
      <c r="AA96" s="25" t="s">
        <v>653</v>
      </c>
      <c r="AB96" s="21" t="s">
        <v>142</v>
      </c>
      <c r="AC96" s="21"/>
      <c r="AE96" s="187" t="s">
        <v>378</v>
      </c>
      <c r="AF96" s="82"/>
      <c r="CP96" s="19" t="str">
        <f t="shared" si="49"/>
        <v>Dettwiler Markus</v>
      </c>
      <c r="CR96" s="19">
        <f t="shared" si="50"/>
        <v>28</v>
      </c>
      <c r="CS96" s="19" t="str">
        <f t="shared" si="51"/>
        <v>E</v>
      </c>
      <c r="CT96" s="154">
        <v>5639</v>
      </c>
      <c r="CU96" s="125">
        <v>741</v>
      </c>
      <c r="CV96" s="33">
        <f t="shared" si="60"/>
        <v>7</v>
      </c>
      <c r="CW96" s="83" t="str">
        <f t="shared" si="61"/>
        <v>Konstrukteur 4 / Fachplaner 4 / Gruppenchef 2</v>
      </c>
      <c r="CX96" s="125">
        <v>741</v>
      </c>
      <c r="CY96" s="33">
        <f t="shared" si="62"/>
        <v>7</v>
      </c>
      <c r="CZ96" s="83" t="str">
        <f t="shared" si="63"/>
        <v>Konstrukteur 4 / Fachplaner 4 / Gruppenchef 2</v>
      </c>
      <c r="DA96" s="125">
        <v>741</v>
      </c>
      <c r="DB96" s="33">
        <f t="shared" si="54"/>
        <v>7</v>
      </c>
      <c r="DC96" s="83" t="str">
        <f t="shared" si="55"/>
        <v>Konstrukteur 4 / Fachplaner 4 / Gruppenchef 2</v>
      </c>
      <c r="DD96" s="125">
        <v>741</v>
      </c>
      <c r="DE96" s="33">
        <f t="shared" si="56"/>
        <v>7</v>
      </c>
      <c r="DF96" s="83" t="str">
        <f t="shared" si="57"/>
        <v>Konstrukteur 4 / Fachplaner 4 / Gruppenchef 2</v>
      </c>
      <c r="DG96" s="20"/>
      <c r="DH96" s="125">
        <v>741</v>
      </c>
      <c r="DI96" s="33">
        <f t="shared" si="58"/>
        <v>7</v>
      </c>
      <c r="DJ96" s="83" t="str">
        <f t="shared" si="59"/>
        <v>Konstrukteur 4 / Fachplaner 4 / Gruppenchef 2</v>
      </c>
      <c r="DO96" s="19">
        <f t="shared" si="52"/>
        <v>5639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48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358</v>
      </c>
      <c r="P97" s="15" t="s">
        <v>558</v>
      </c>
      <c r="Q97" s="15">
        <v>93</v>
      </c>
      <c r="R97" s="16"/>
      <c r="S97" s="20" t="s">
        <v>559</v>
      </c>
      <c r="T97" s="21">
        <v>1973</v>
      </c>
      <c r="U97" s="28" t="s">
        <v>560</v>
      </c>
      <c r="V97" s="21">
        <v>1994</v>
      </c>
      <c r="W97" s="25"/>
      <c r="X97" s="21"/>
      <c r="Y97" s="28"/>
      <c r="Z97" s="21">
        <f t="shared" si="53"/>
        <v>22</v>
      </c>
      <c r="AA97" s="25" t="s">
        <v>235</v>
      </c>
      <c r="AB97" s="21" t="s">
        <v>142</v>
      </c>
      <c r="AC97" s="21"/>
      <c r="AE97" s="187" t="s">
        <v>378</v>
      </c>
      <c r="AF97" s="82"/>
      <c r="CP97" s="19" t="str">
        <f t="shared" si="49"/>
        <v>Enderlen Francois</v>
      </c>
      <c r="CR97" s="19">
        <f t="shared" si="50"/>
        <v>22</v>
      </c>
      <c r="CS97" s="19" t="str">
        <f t="shared" si="51"/>
        <v>E</v>
      </c>
      <c r="CT97" s="154">
        <v>5636</v>
      </c>
      <c r="CU97" s="125">
        <v>741</v>
      </c>
      <c r="CV97" s="33">
        <f t="shared" si="60"/>
        <v>7</v>
      </c>
      <c r="CW97" s="83" t="str">
        <f t="shared" si="61"/>
        <v>Konstrukteur 4 / Fachplaner 4 / Gruppenchef 2</v>
      </c>
      <c r="CX97" s="125">
        <v>741</v>
      </c>
      <c r="CY97" s="33">
        <f t="shared" si="62"/>
        <v>7</v>
      </c>
      <c r="CZ97" s="83" t="str">
        <f t="shared" si="63"/>
        <v>Konstrukteur 4 / Fachplaner 4 / Gruppenchef 2</v>
      </c>
      <c r="DA97" s="125">
        <v>741</v>
      </c>
      <c r="DB97" s="33">
        <f t="shared" si="54"/>
        <v>7</v>
      </c>
      <c r="DC97" s="83" t="str">
        <f t="shared" si="55"/>
        <v>Konstrukteur 4 / Fachplaner 4 / Gruppenchef 2</v>
      </c>
      <c r="DD97" s="125">
        <v>741</v>
      </c>
      <c r="DE97" s="33">
        <f t="shared" si="56"/>
        <v>7</v>
      </c>
      <c r="DF97" s="83" t="str">
        <f t="shared" si="57"/>
        <v>Konstrukteur 4 / Fachplaner 4 / Gruppenchef 2</v>
      </c>
      <c r="DG97" s="20"/>
      <c r="DH97" s="125">
        <v>741</v>
      </c>
      <c r="DI97" s="33">
        <f t="shared" si="58"/>
        <v>7</v>
      </c>
      <c r="DJ97" s="83" t="str">
        <f t="shared" si="59"/>
        <v>Konstrukteur 4 / Fachplaner 4 / Gruppenchef 2</v>
      </c>
      <c r="DO97" s="19">
        <f t="shared" si="52"/>
        <v>5636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1116</v>
      </c>
      <c r="Q98" s="15">
        <v>94</v>
      </c>
      <c r="R98" s="16"/>
      <c r="S98" s="20" t="s">
        <v>1117</v>
      </c>
      <c r="T98" s="21">
        <v>1981</v>
      </c>
      <c r="U98" s="28" t="s">
        <v>239</v>
      </c>
      <c r="V98" s="21">
        <v>2002</v>
      </c>
      <c r="W98" s="25"/>
      <c r="X98" s="21"/>
      <c r="Y98" s="28"/>
      <c r="Z98" s="21">
        <f>$AD$3-V98</f>
        <v>14</v>
      </c>
      <c r="AA98" s="25" t="s">
        <v>239</v>
      </c>
      <c r="AB98" s="21" t="s">
        <v>142</v>
      </c>
      <c r="AC98" s="21"/>
      <c r="AE98" s="187" t="s">
        <v>378</v>
      </c>
      <c r="AF98" s="82"/>
      <c r="CP98" s="19" t="str">
        <f t="shared" si="49"/>
        <v>Iten Vanessa</v>
      </c>
      <c r="CR98" s="19">
        <f t="shared" si="50"/>
        <v>14</v>
      </c>
      <c r="CS98" s="19" t="str">
        <f t="shared" si="51"/>
        <v>E</v>
      </c>
      <c r="CT98" s="154">
        <v>9661</v>
      </c>
      <c r="CU98" s="125">
        <v>733</v>
      </c>
      <c r="CV98" s="33">
        <f t="shared" si="60"/>
        <v>6</v>
      </c>
      <c r="CW98" s="83" t="str">
        <f t="shared" si="61"/>
        <v>Konstrukteur 3 / -planer 3 / Gruppenchef 1</v>
      </c>
      <c r="CX98" s="125"/>
      <c r="CY98" s="33"/>
      <c r="CZ98" s="83"/>
      <c r="DA98" s="125"/>
      <c r="DB98" s="33"/>
      <c r="DC98" s="83"/>
      <c r="DD98" s="125"/>
      <c r="DE98" s="33"/>
      <c r="DF98" s="83"/>
      <c r="DG98" s="20"/>
      <c r="DH98" s="125"/>
      <c r="DI98" s="33"/>
      <c r="DJ98" s="83"/>
      <c r="DO98" s="19">
        <f t="shared" si="52"/>
        <v>9661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0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9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49"/>
        <v>Schaub Anja</v>
      </c>
      <c r="CR99" s="19">
        <f t="shared" si="50"/>
        <v>9</v>
      </c>
      <c r="CS99" s="19" t="str">
        <f t="shared" si="51"/>
        <v>E</v>
      </c>
      <c r="CT99" s="154">
        <v>9664</v>
      </c>
      <c r="CU99" s="125">
        <v>733</v>
      </c>
      <c r="CV99" s="33">
        <f t="shared" si="60"/>
        <v>6</v>
      </c>
      <c r="CW99" s="83" t="str">
        <f t="shared" si="61"/>
        <v>Konstrukteur 3 / -planer 3 / Gruppenchef 1</v>
      </c>
      <c r="CX99" s="125"/>
      <c r="CY99" s="33"/>
      <c r="CZ99" s="83"/>
      <c r="DA99" s="125"/>
      <c r="DB99" s="33"/>
      <c r="DC99" s="83"/>
      <c r="DD99" s="125"/>
      <c r="DE99" s="33"/>
      <c r="DF99" s="83"/>
      <c r="DG99" s="20"/>
      <c r="DH99" s="125"/>
      <c r="DI99" s="33"/>
      <c r="DJ99" s="83"/>
      <c r="DO99" s="19">
        <f t="shared" si="52"/>
        <v>9664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48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7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53"/>
        <v>9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49"/>
        <v>Will Cédric</v>
      </c>
      <c r="CR100" s="19">
        <f t="shared" si="50"/>
        <v>9</v>
      </c>
      <c r="CS100" s="19" t="str">
        <f t="shared" si="51"/>
        <v>E</v>
      </c>
      <c r="CT100" s="154">
        <v>9688</v>
      </c>
      <c r="CU100" s="125">
        <v>733</v>
      </c>
      <c r="CV100" s="33">
        <f t="shared" si="60"/>
        <v>6</v>
      </c>
      <c r="CW100" s="83" t="str">
        <f t="shared" si="61"/>
        <v>Konstrukteur 3 / -planer 3 / Gruppenchef 1</v>
      </c>
      <c r="CX100" s="125">
        <v>733</v>
      </c>
      <c r="CY100" s="33">
        <f t="shared" si="62"/>
        <v>6</v>
      </c>
      <c r="CZ100" s="83" t="str">
        <f t="shared" si="63"/>
        <v>Konstrukteur 3 / -planer 3 / Gruppenchef 1</v>
      </c>
      <c r="DA100" s="125">
        <v>732</v>
      </c>
      <c r="DB100" s="33">
        <f t="shared" ref="DB100:DB124" si="64">VLOOKUP($DA100,Funktionsbezeichnungen,3,0)</f>
        <v>5</v>
      </c>
      <c r="DC100" s="83" t="str">
        <f t="shared" ref="DC100:DC124" si="65">VLOOKUP($DA100,Funktionsbezeichnungen,2,0)</f>
        <v>Konstrukteur 2 / -planer 2</v>
      </c>
      <c r="DD100" s="125">
        <v>732</v>
      </c>
      <c r="DE100" s="33">
        <f t="shared" si="56"/>
        <v>5</v>
      </c>
      <c r="DF100" s="83" t="str">
        <f t="shared" si="57"/>
        <v>Konstrukteur 2 / -planer 2</v>
      </c>
      <c r="DG100" s="20"/>
      <c r="DH100" s="33">
        <v>732</v>
      </c>
      <c r="DI100" s="33">
        <f t="shared" ref="DI100:DI124" si="66">VLOOKUP($DH100,Funktionsbezeichnungen,3,0)</f>
        <v>5</v>
      </c>
      <c r="DJ100" s="83" t="str">
        <f t="shared" ref="DJ100:DJ124" si="67">VLOOKUP($DH100,Funktionsbezeichnungen,2,0)</f>
        <v>Konstrukteur 2 / -planer 2</v>
      </c>
      <c r="DO100" s="19">
        <f t="shared" si="52"/>
        <v>9688</v>
      </c>
      <c r="DP100" s="153">
        <v>6</v>
      </c>
      <c r="DQ100" s="19">
        <v>0</v>
      </c>
      <c r="DR100" s="19" t="s">
        <v>964</v>
      </c>
    </row>
    <row r="101" spans="1:122" s="19" customFormat="1" x14ac:dyDescent="0.2">
      <c r="A101" s="53">
        <v>0</v>
      </c>
      <c r="B101" s="53"/>
      <c r="C101" s="53">
        <f t="shared" si="48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7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53"/>
        <v>9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49"/>
        <v>Wernli Sebastian</v>
      </c>
      <c r="CR101" s="19">
        <f t="shared" si="50"/>
        <v>9</v>
      </c>
      <c r="CS101" s="19" t="str">
        <f t="shared" si="51"/>
        <v>E</v>
      </c>
      <c r="CT101" s="154">
        <v>9687</v>
      </c>
      <c r="CU101" s="125">
        <v>733</v>
      </c>
      <c r="CV101" s="33">
        <f t="shared" si="60"/>
        <v>6</v>
      </c>
      <c r="CW101" s="83" t="str">
        <f t="shared" si="61"/>
        <v>Konstrukteur 3 / -planer 3 / Gruppenchef 1</v>
      </c>
      <c r="CX101" s="125">
        <v>733</v>
      </c>
      <c r="CY101" s="33">
        <f t="shared" si="62"/>
        <v>6</v>
      </c>
      <c r="CZ101" s="83" t="str">
        <f t="shared" si="63"/>
        <v>Konstrukteur 3 / -planer 3 / Gruppenchef 1</v>
      </c>
      <c r="DA101" s="125">
        <v>732</v>
      </c>
      <c r="DB101" s="33">
        <f t="shared" si="64"/>
        <v>5</v>
      </c>
      <c r="DC101" s="83" t="str">
        <f t="shared" si="65"/>
        <v>Konstrukteur 2 / -planer 2</v>
      </c>
      <c r="DD101" s="125">
        <v>732</v>
      </c>
      <c r="DE101" s="33">
        <f t="shared" si="56"/>
        <v>5</v>
      </c>
      <c r="DF101" s="83" t="str">
        <f t="shared" si="57"/>
        <v>Konstrukteur 2 / -planer 2</v>
      </c>
      <c r="DG101" s="20"/>
      <c r="DH101" s="33">
        <v>732</v>
      </c>
      <c r="DI101" s="33">
        <f t="shared" si="66"/>
        <v>5</v>
      </c>
      <c r="DJ101" s="83" t="str">
        <f t="shared" si="67"/>
        <v>Konstrukteur 2 / -planer 2</v>
      </c>
      <c r="DO101" s="19">
        <f t="shared" si="52"/>
        <v>9687</v>
      </c>
      <c r="DP101" s="153">
        <v>6</v>
      </c>
      <c r="DQ101" s="19">
        <v>0</v>
      </c>
      <c r="DR101" s="19" t="s">
        <v>964</v>
      </c>
    </row>
    <row r="102" spans="1:122" s="19" customFormat="1" x14ac:dyDescent="0.2">
      <c r="A102" s="53">
        <v>0</v>
      </c>
      <c r="B102" s="53"/>
      <c r="C102" s="53">
        <f t="shared" si="48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7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53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9"/>
        <v>Breiter Michael</v>
      </c>
      <c r="CR102" s="19">
        <f t="shared" si="50"/>
        <v>8</v>
      </c>
      <c r="CS102" s="19" t="str">
        <f t="shared" si="51"/>
        <v>E</v>
      </c>
      <c r="CT102" s="154">
        <v>7702</v>
      </c>
      <c r="CU102" s="125">
        <v>733</v>
      </c>
      <c r="CV102" s="33">
        <f t="shared" si="60"/>
        <v>6</v>
      </c>
      <c r="CW102" s="83" t="str">
        <f t="shared" si="61"/>
        <v>Konstrukteur 3 / -planer 3 / Gruppenchef 1</v>
      </c>
      <c r="CX102" s="125"/>
      <c r="CY102" s="33"/>
      <c r="CZ102" s="83"/>
      <c r="DA102" s="125">
        <v>732</v>
      </c>
      <c r="DB102" s="33">
        <f>VLOOKUP($DA102,Funktionsbezeichnungen,3,0)</f>
        <v>5</v>
      </c>
      <c r="DC102" s="83" t="str">
        <f>VLOOKUP($DA102,Funktionsbezeichnungen,2,0)</f>
        <v>Konstrukteur 2 / -planer 2</v>
      </c>
      <c r="DD102" s="33">
        <v>732</v>
      </c>
      <c r="DE102" s="33">
        <f>VLOOKUP($DD102,Funktionsbezeichnungen,3,0)</f>
        <v>5</v>
      </c>
      <c r="DF102" s="83" t="str">
        <f>VLOOKUP($DD102,Funktionsbezeichnungen,2,0)</f>
        <v>Konstrukteur 2 / -planer 2</v>
      </c>
      <c r="DH102" s="33">
        <v>732</v>
      </c>
      <c r="DI102" s="33">
        <f t="shared" si="66"/>
        <v>5</v>
      </c>
      <c r="DJ102" s="83" t="str">
        <f t="shared" si="67"/>
        <v>Konstrukteur 2 / -planer 2</v>
      </c>
      <c r="DO102" s="19">
        <f t="shared" si="52"/>
        <v>7702</v>
      </c>
      <c r="DP102" s="153">
        <v>6</v>
      </c>
      <c r="DQ102" s="19">
        <v>0</v>
      </c>
      <c r="DR102" s="19" t="s">
        <v>964</v>
      </c>
    </row>
    <row r="103" spans="1:122" s="19" customFormat="1" ht="27" x14ac:dyDescent="0.2">
      <c r="A103" s="218">
        <v>0</v>
      </c>
      <c r="B103" s="218"/>
      <c r="C103" s="218">
        <f>IF(Z103&gt;=10,1,0)</f>
        <v>0</v>
      </c>
      <c r="D103" s="219"/>
      <c r="E103" s="219">
        <v>1</v>
      </c>
      <c r="F103" s="220"/>
      <c r="G103" s="221"/>
      <c r="H103" s="221"/>
      <c r="I103" s="220"/>
      <c r="J103" s="221">
        <v>1</v>
      </c>
      <c r="K103" s="220"/>
      <c r="L103" s="220"/>
      <c r="M103" s="220"/>
      <c r="N103" s="211"/>
      <c r="O103" s="215" t="s">
        <v>358</v>
      </c>
      <c r="P103" s="212" t="s">
        <v>1200</v>
      </c>
      <c r="Q103" s="15">
        <v>99</v>
      </c>
      <c r="R103" s="213"/>
      <c r="S103" s="216" t="s">
        <v>1201</v>
      </c>
      <c r="T103" s="118">
        <v>1985</v>
      </c>
      <c r="U103" s="120" t="s">
        <v>1202</v>
      </c>
      <c r="V103" s="118">
        <v>2009</v>
      </c>
      <c r="W103" s="214"/>
      <c r="X103" s="118"/>
      <c r="Y103" s="214"/>
      <c r="Z103" s="118">
        <f>$AD$3-V103</f>
        <v>7</v>
      </c>
      <c r="AA103" s="120" t="s">
        <v>129</v>
      </c>
      <c r="AB103" s="118" t="s">
        <v>142</v>
      </c>
      <c r="AC103" s="118"/>
      <c r="AD103" s="210"/>
      <c r="AE103" s="217" t="s">
        <v>377</v>
      </c>
      <c r="AF103" s="82"/>
      <c r="CP103" s="192" t="str">
        <f>+S103</f>
        <v>Grabherr Mathieu</v>
      </c>
      <c r="CR103" s="19">
        <f>+Z103</f>
        <v>7</v>
      </c>
      <c r="CS103" s="19" t="str">
        <f>+AB103</f>
        <v>E</v>
      </c>
      <c r="CT103" s="222">
        <v>5641</v>
      </c>
      <c r="CU103" s="125">
        <v>733</v>
      </c>
      <c r="CV103" s="33">
        <f t="shared" si="60"/>
        <v>6</v>
      </c>
      <c r="CW103" s="83" t="str">
        <f t="shared" si="61"/>
        <v>Konstrukteur 3 / -planer 3 / Gruppenchef 1</v>
      </c>
      <c r="CX103" s="125"/>
      <c r="CY103" s="33"/>
      <c r="CZ103" s="83"/>
      <c r="DA103" s="125"/>
      <c r="DB103" s="33"/>
      <c r="DC103" s="83"/>
      <c r="DD103" s="33"/>
      <c r="DE103" s="33"/>
      <c r="DF103" s="83"/>
      <c r="DH103" s="33"/>
      <c r="DI103" s="33"/>
      <c r="DJ103" s="83"/>
      <c r="DO103" s="19">
        <f>+CT103</f>
        <v>5641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48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53"/>
        <v>6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9"/>
        <v>Niederberger Benjamin</v>
      </c>
      <c r="CR104" s="19">
        <f t="shared" si="50"/>
        <v>6</v>
      </c>
      <c r="CS104" s="19" t="str">
        <f t="shared" si="51"/>
        <v>E</v>
      </c>
      <c r="CT104" s="154">
        <v>9701</v>
      </c>
      <c r="CU104" s="125">
        <v>733</v>
      </c>
      <c r="CV104" s="33">
        <f t="shared" si="60"/>
        <v>6</v>
      </c>
      <c r="CW104" s="83" t="str">
        <f t="shared" si="61"/>
        <v>Konstrukteur 3 / -planer 3 / Gruppenchef 1</v>
      </c>
      <c r="CX104" s="125">
        <v>732</v>
      </c>
      <c r="CY104" s="33">
        <f t="shared" si="62"/>
        <v>5</v>
      </c>
      <c r="CZ104" s="83" t="str">
        <f t="shared" si="63"/>
        <v>Konstrukteur 2 / -planer 2</v>
      </c>
      <c r="DA104" s="125">
        <v>731</v>
      </c>
      <c r="DB104" s="33">
        <f t="shared" si="64"/>
        <v>4</v>
      </c>
      <c r="DC104" s="83" t="str">
        <f t="shared" si="65"/>
        <v>Konstrukteur 1 / -planer 1</v>
      </c>
      <c r="DD104" s="125">
        <v>731</v>
      </c>
      <c r="DE104" s="33">
        <f t="shared" si="56"/>
        <v>4</v>
      </c>
      <c r="DF104" s="83" t="str">
        <f t="shared" si="57"/>
        <v>Konstrukteur 1 / -planer 1</v>
      </c>
      <c r="DG104" s="20"/>
      <c r="DH104" s="33">
        <v>731</v>
      </c>
      <c r="DI104" s="33">
        <f t="shared" si="66"/>
        <v>4</v>
      </c>
      <c r="DJ104" s="83" t="str">
        <f t="shared" si="67"/>
        <v>Konstrukteur 1 / -planer 1</v>
      </c>
      <c r="DO104" s="19">
        <f t="shared" si="52"/>
        <v>9701</v>
      </c>
      <c r="DP104" s="153">
        <v>6</v>
      </c>
      <c r="DQ104" s="19">
        <v>0</v>
      </c>
      <c r="DR104" s="19" t="s">
        <v>964</v>
      </c>
    </row>
    <row r="105" spans="1:122" s="19" customFormat="1" x14ac:dyDescent="0.2">
      <c r="A105" s="53">
        <v>0</v>
      </c>
      <c r="B105" s="53">
        <v>1</v>
      </c>
      <c r="C105" s="53">
        <f t="shared" si="48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 t="s">
        <v>1169</v>
      </c>
      <c r="X105" s="21">
        <v>2016</v>
      </c>
      <c r="Y105" s="25"/>
      <c r="Z105" s="21">
        <f t="shared" si="53"/>
        <v>4</v>
      </c>
      <c r="AA105" s="25" t="s">
        <v>239</v>
      </c>
      <c r="AB105" s="21" t="s">
        <v>147</v>
      </c>
      <c r="AC105" s="21"/>
      <c r="AE105" s="90" t="s">
        <v>1211</v>
      </c>
      <c r="AF105" s="82"/>
      <c r="CP105" s="19" t="str">
        <f t="shared" si="49"/>
        <v>Zymeri Shaha</v>
      </c>
      <c r="CR105" s="19">
        <f t="shared" si="50"/>
        <v>4</v>
      </c>
      <c r="CS105" s="19" t="str">
        <f t="shared" si="51"/>
        <v>F</v>
      </c>
      <c r="CT105" s="154">
        <v>9733</v>
      </c>
      <c r="CU105" s="125">
        <v>732</v>
      </c>
      <c r="CV105" s="33">
        <f t="shared" si="60"/>
        <v>5</v>
      </c>
      <c r="CW105" s="83" t="str">
        <f t="shared" si="61"/>
        <v>Konstrukteur 2 / -planer 2</v>
      </c>
      <c r="CX105" s="125">
        <v>731</v>
      </c>
      <c r="CY105" s="33">
        <f t="shared" si="62"/>
        <v>4</v>
      </c>
      <c r="CZ105" s="83" t="str">
        <f t="shared" si="63"/>
        <v>Konstrukteur 1 / -planer 1</v>
      </c>
      <c r="DA105" s="125"/>
      <c r="DB105" s="33"/>
      <c r="DC105" s="83"/>
      <c r="DD105" s="125"/>
      <c r="DE105" s="33"/>
      <c r="DF105" s="83"/>
      <c r="DG105" s="20"/>
      <c r="DH105" s="33">
        <v>731</v>
      </c>
      <c r="DI105" s="33">
        <f t="shared" si="66"/>
        <v>4</v>
      </c>
      <c r="DJ105" s="83" t="str">
        <f t="shared" si="67"/>
        <v>Konstrukteur 1 / -planer 1</v>
      </c>
      <c r="DO105" s="19">
        <f t="shared" si="52"/>
        <v>9733</v>
      </c>
      <c r="DP105" s="153">
        <v>7</v>
      </c>
      <c r="DQ105" s="19">
        <v>0</v>
      </c>
      <c r="DR105" s="19" t="s">
        <v>964</v>
      </c>
    </row>
    <row r="106" spans="1:122" s="19" customFormat="1" x14ac:dyDescent="0.2">
      <c r="A106" s="53">
        <v>0</v>
      </c>
      <c r="B106" s="53"/>
      <c r="C106" s="53">
        <f t="shared" si="48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53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9"/>
        <v>Schär Cedric</v>
      </c>
      <c r="CR106" s="19">
        <f t="shared" si="50"/>
        <v>3</v>
      </c>
      <c r="CS106" s="19" t="str">
        <f t="shared" si="51"/>
        <v>F</v>
      </c>
      <c r="CT106" s="154">
        <v>9715</v>
      </c>
      <c r="CU106" s="125">
        <v>732</v>
      </c>
      <c r="CV106" s="33">
        <f t="shared" si="60"/>
        <v>5</v>
      </c>
      <c r="CW106" s="83" t="str">
        <f t="shared" si="61"/>
        <v>Konstrukteur 2 / -planer 2</v>
      </c>
      <c r="CX106" s="125">
        <v>731</v>
      </c>
      <c r="CY106" s="33">
        <f t="shared" si="62"/>
        <v>4</v>
      </c>
      <c r="CZ106" s="83" t="str">
        <f t="shared" si="63"/>
        <v>Konstrukteur 1 / -planer 1</v>
      </c>
      <c r="DA106" s="125"/>
      <c r="DB106" s="33"/>
      <c r="DC106" s="83"/>
      <c r="DD106" s="125"/>
      <c r="DE106" s="33"/>
      <c r="DF106" s="83"/>
      <c r="DG106" s="20"/>
      <c r="DH106" s="33">
        <v>731</v>
      </c>
      <c r="DI106" s="33">
        <f t="shared" si="66"/>
        <v>4</v>
      </c>
      <c r="DJ106" s="83" t="str">
        <f t="shared" si="67"/>
        <v>Konstrukteur 1 / -planer 1</v>
      </c>
      <c r="DO106" s="19">
        <f t="shared" si="52"/>
        <v>9715</v>
      </c>
      <c r="DP106" s="153">
        <v>6</v>
      </c>
      <c r="DQ106" s="19">
        <v>0</v>
      </c>
      <c r="DR106" s="19" t="s">
        <v>964</v>
      </c>
    </row>
    <row r="107" spans="1:122" s="19" customFormat="1" x14ac:dyDescent="0.2">
      <c r="A107" s="53">
        <v>0</v>
      </c>
      <c r="B107" s="53"/>
      <c r="C107" s="53">
        <f>IF(Z107&gt;=10,1,0)</f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361</v>
      </c>
      <c r="P107" s="15" t="s">
        <v>627</v>
      </c>
      <c r="Q107" s="15">
        <v>103</v>
      </c>
      <c r="R107" s="42"/>
      <c r="S107" s="27" t="s">
        <v>626</v>
      </c>
      <c r="T107" s="21">
        <v>1995</v>
      </c>
      <c r="U107" s="28" t="s">
        <v>235</v>
      </c>
      <c r="V107" s="21">
        <v>2014</v>
      </c>
      <c r="W107" s="25"/>
      <c r="X107" s="21"/>
      <c r="Y107" s="25"/>
      <c r="Z107" s="21">
        <f>$AD$3-V107</f>
        <v>2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>+S107</f>
        <v>Leubin Marco</v>
      </c>
      <c r="CR107" s="19">
        <f>+Z107</f>
        <v>2</v>
      </c>
      <c r="CS107" s="19" t="str">
        <f>+AB107</f>
        <v>F</v>
      </c>
      <c r="CT107" s="154">
        <v>9726</v>
      </c>
      <c r="CU107" s="125">
        <v>731</v>
      </c>
      <c r="CV107" s="33">
        <f t="shared" ref="CV107:CV135" si="68">VLOOKUP($CU107,Funktionsbezeichnungen,3,0)</f>
        <v>4</v>
      </c>
      <c r="CW107" s="83" t="str">
        <f t="shared" ref="CW107:CW135" si="69">VLOOKUP($CU107,Funktionsbezeichnungen,2,0)</f>
        <v>Konstrukteur 1 / -planer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33"/>
      <c r="DI107" s="33"/>
      <c r="DJ107" s="83"/>
      <c r="DO107" s="19">
        <f>+CT107</f>
        <v>9726</v>
      </c>
      <c r="DP107" s="153">
        <v>8</v>
      </c>
      <c r="DQ107" s="19">
        <v>0</v>
      </c>
      <c r="DR107" s="185" t="s">
        <v>976</v>
      </c>
    </row>
    <row r="108" spans="1:122" s="19" customFormat="1" x14ac:dyDescent="0.2">
      <c r="A108" s="53">
        <v>0</v>
      </c>
      <c r="B108" s="53"/>
      <c r="C108" s="53">
        <f t="shared" si="48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903</v>
      </c>
      <c r="Q108" s="15">
        <v>104</v>
      </c>
      <c r="R108" s="42"/>
      <c r="S108" s="27" t="s">
        <v>900</v>
      </c>
      <c r="T108" s="21">
        <v>1996</v>
      </c>
      <c r="U108" s="28" t="s">
        <v>235</v>
      </c>
      <c r="V108" s="21">
        <v>2016</v>
      </c>
      <c r="W108" s="25"/>
      <c r="X108" s="21"/>
      <c r="Y108" s="25"/>
      <c r="Z108" s="21">
        <f t="shared" si="53"/>
        <v>0</v>
      </c>
      <c r="AA108" s="25" t="s">
        <v>235</v>
      </c>
      <c r="AB108" s="21" t="s">
        <v>149</v>
      </c>
      <c r="AC108" s="21"/>
      <c r="AE108" s="90" t="s">
        <v>378</v>
      </c>
      <c r="AF108" s="82"/>
      <c r="CP108" s="192" t="str">
        <f t="shared" si="49"/>
        <v>Boschung Jan</v>
      </c>
      <c r="CR108" s="19">
        <f t="shared" si="50"/>
        <v>0</v>
      </c>
      <c r="CS108" s="19" t="str">
        <f t="shared" si="51"/>
        <v>G</v>
      </c>
      <c r="CT108" s="222">
        <v>9740</v>
      </c>
      <c r="CU108" s="125">
        <v>731</v>
      </c>
      <c r="CV108" s="33">
        <f t="shared" si="68"/>
        <v>4</v>
      </c>
      <c r="CW108" s="83" t="str">
        <f t="shared" si="69"/>
        <v>Konstrukteur 1 / -planer 1</v>
      </c>
      <c r="CX108" s="125"/>
      <c r="CY108" s="33"/>
      <c r="CZ108" s="83"/>
      <c r="DA108" s="125"/>
      <c r="DB108" s="33"/>
      <c r="DC108" s="83"/>
      <c r="DD108" s="125"/>
      <c r="DE108" s="33"/>
      <c r="DF108" s="83"/>
      <c r="DG108" s="20"/>
      <c r="DH108" s="33"/>
      <c r="DI108" s="33"/>
      <c r="DJ108" s="83"/>
      <c r="DO108" s="19">
        <f t="shared" si="52"/>
        <v>9740</v>
      </c>
      <c r="DP108" s="153">
        <v>8</v>
      </c>
      <c r="DQ108" s="19">
        <v>0</v>
      </c>
      <c r="DR108" s="185" t="s">
        <v>976</v>
      </c>
    </row>
    <row r="109" spans="1:122" s="19" customFormat="1" ht="40.5" x14ac:dyDescent="0.2">
      <c r="A109" s="53">
        <v>0</v>
      </c>
      <c r="B109" s="53"/>
      <c r="C109" s="53">
        <f t="shared" si="48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504</v>
      </c>
      <c r="Q109" s="15">
        <v>105</v>
      </c>
      <c r="R109" s="42" t="s">
        <v>343</v>
      </c>
      <c r="S109" s="20" t="s">
        <v>157</v>
      </c>
      <c r="T109" s="21">
        <v>1976</v>
      </c>
      <c r="U109" s="28" t="s">
        <v>320</v>
      </c>
      <c r="V109" s="21">
        <v>2002</v>
      </c>
      <c r="W109" s="25" t="s">
        <v>321</v>
      </c>
      <c r="X109" s="21">
        <v>2005</v>
      </c>
      <c r="Y109" s="28"/>
      <c r="Z109" s="118">
        <f t="shared" si="53"/>
        <v>14</v>
      </c>
      <c r="AA109" s="25" t="s">
        <v>694</v>
      </c>
      <c r="AB109" s="21" t="s">
        <v>105</v>
      </c>
      <c r="AC109" s="21"/>
      <c r="AE109" s="90" t="s">
        <v>455</v>
      </c>
      <c r="AF109" s="82"/>
      <c r="CP109" s="19" t="str">
        <f t="shared" si="49"/>
        <v>Kiefer Patrick</v>
      </c>
      <c r="CR109" s="19">
        <f t="shared" si="50"/>
        <v>14</v>
      </c>
      <c r="CS109" s="19" t="str">
        <f t="shared" si="51"/>
        <v>C</v>
      </c>
      <c r="CT109" s="154">
        <v>6753</v>
      </c>
      <c r="CU109" s="125">
        <v>223</v>
      </c>
      <c r="CV109" s="33">
        <f t="shared" si="68"/>
        <v>10</v>
      </c>
      <c r="CW109" s="83" t="str">
        <f t="shared" si="69"/>
        <v>Finanz-Fachspezialist / Controller 3</v>
      </c>
      <c r="CX109" s="125">
        <v>223</v>
      </c>
      <c r="CY109" s="33">
        <f>VLOOKUP($CX109,Funktionsbezeichnungen,3,0)</f>
        <v>10</v>
      </c>
      <c r="CZ109" s="83" t="str">
        <f>VLOOKUP($CX109,Funktionsbezeichnungen,2,0)</f>
        <v>Finanz-Fachspezialist / Controller 3</v>
      </c>
      <c r="DA109" s="125">
        <v>223</v>
      </c>
      <c r="DB109" s="33">
        <f>VLOOKUP($DA109,Funktionsbezeichnungen,3,0)</f>
        <v>10</v>
      </c>
      <c r="DC109" s="83" t="str">
        <f>VLOOKUP($DA109,Funktionsbezeichnungen,2,0)</f>
        <v>Finanz-Fachspezialist / Controller 3</v>
      </c>
      <c r="DD109" s="125">
        <v>223</v>
      </c>
      <c r="DE109" s="33">
        <f>VLOOKUP($DD109,Funktionsbezeichnungen,3,0)</f>
        <v>10</v>
      </c>
      <c r="DF109" s="83" t="str">
        <f>VLOOKUP($DD109,Funktionsbezeichnungen,2,0)</f>
        <v>Finanz-Fachspezialist / Controller 3</v>
      </c>
      <c r="DG109" s="20"/>
      <c r="DH109" s="125">
        <v>223</v>
      </c>
      <c r="DI109" s="33">
        <f>VLOOKUP($DH109,Funktionsbezeichnungen,3,0)</f>
        <v>10</v>
      </c>
      <c r="DJ109" s="83" t="str">
        <f>VLOOKUP($DH109,Funktionsbezeichnungen,2,0)</f>
        <v>Finanz-Fachspezialist / Controller 3</v>
      </c>
      <c r="DO109" s="19">
        <f t="shared" si="52"/>
        <v>6753</v>
      </c>
      <c r="DP109" s="153">
        <v>3</v>
      </c>
      <c r="DQ109" s="19">
        <v>0</v>
      </c>
      <c r="DR109" s="185" t="s">
        <v>972</v>
      </c>
    </row>
    <row r="110" spans="1:122" s="19" customFormat="1" x14ac:dyDescent="0.2">
      <c r="A110" s="53">
        <v>0</v>
      </c>
      <c r="B110" s="53">
        <v>1</v>
      </c>
      <c r="C110" s="53">
        <f t="shared" si="48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500</v>
      </c>
      <c r="Q110" s="15">
        <v>106</v>
      </c>
      <c r="R110" s="42"/>
      <c r="S110" s="27" t="s">
        <v>152</v>
      </c>
      <c r="T110" s="21">
        <v>1952</v>
      </c>
      <c r="U110" s="28" t="s">
        <v>151</v>
      </c>
      <c r="V110" s="21">
        <v>1971</v>
      </c>
      <c r="W110" s="25"/>
      <c r="X110" s="21"/>
      <c r="Y110" s="25"/>
      <c r="Z110" s="21">
        <f t="shared" si="53"/>
        <v>45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9"/>
        <v>Meister Christine</v>
      </c>
      <c r="CR110" s="19">
        <f t="shared" si="50"/>
        <v>45</v>
      </c>
      <c r="CS110" s="19" t="str">
        <f t="shared" si="51"/>
        <v>D</v>
      </c>
      <c r="CT110" s="154">
        <v>4245</v>
      </c>
      <c r="CU110" s="125">
        <v>134</v>
      </c>
      <c r="CV110" s="33">
        <f t="shared" si="68"/>
        <v>7</v>
      </c>
      <c r="CW110" s="83" t="str">
        <f t="shared" si="69"/>
        <v>Kaufmännischer Mitarbeiter 4 / Gruppenchef 2</v>
      </c>
      <c r="CX110" s="125">
        <v>134</v>
      </c>
      <c r="CY110" s="33">
        <f t="shared" si="62"/>
        <v>7</v>
      </c>
      <c r="CZ110" s="83" t="str">
        <f t="shared" si="63"/>
        <v>Kaufmännischer Mitarbeiter 4 / Gruppenchef 2</v>
      </c>
      <c r="DA110" s="125">
        <v>134</v>
      </c>
      <c r="DB110" s="33">
        <f t="shared" si="64"/>
        <v>7</v>
      </c>
      <c r="DC110" s="83" t="str">
        <f t="shared" si="65"/>
        <v>Kaufmännischer Mitarbeiter 4 / Gruppenchef 2</v>
      </c>
      <c r="DD110" s="125">
        <v>134</v>
      </c>
      <c r="DE110" s="33">
        <f t="shared" ref="DE110:DE124" si="70">VLOOKUP($DD110,Funktionsbezeichnungen,3,0)</f>
        <v>7</v>
      </c>
      <c r="DF110" s="83" t="str">
        <f t="shared" ref="DF110:DF124" si="71">VLOOKUP($DD110,Funktionsbezeichnungen,2,0)</f>
        <v>Kaufmännischer Mitarbeiter 4 / Gruppenchef 2</v>
      </c>
      <c r="DG110" s="20"/>
      <c r="DH110" s="125">
        <v>134</v>
      </c>
      <c r="DI110" s="33">
        <f t="shared" si="66"/>
        <v>7</v>
      </c>
      <c r="DJ110" s="83" t="str">
        <f t="shared" si="67"/>
        <v>Kaufmännischer Mitarbeiter 4 / Gruppenchef 2</v>
      </c>
      <c r="DO110" s="19">
        <f t="shared" si="52"/>
        <v>4245</v>
      </c>
      <c r="DP110" s="153">
        <v>6</v>
      </c>
      <c r="DQ110" s="19">
        <v>0</v>
      </c>
      <c r="DR110" s="19" t="s">
        <v>955</v>
      </c>
    </row>
    <row r="111" spans="1:122" s="19" customFormat="1" ht="27" x14ac:dyDescent="0.2">
      <c r="A111" s="53">
        <v>0</v>
      </c>
      <c r="B111" s="53">
        <v>1</v>
      </c>
      <c r="C111" s="53">
        <f t="shared" si="48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357</v>
      </c>
      <c r="P111" s="15" t="s">
        <v>501</v>
      </c>
      <c r="Q111" s="15">
        <v>107</v>
      </c>
      <c r="R111" s="42"/>
      <c r="S111" s="20" t="s">
        <v>207</v>
      </c>
      <c r="T111" s="17">
        <v>1954</v>
      </c>
      <c r="U111" s="169" t="s">
        <v>210</v>
      </c>
      <c r="V111" s="118">
        <v>1971</v>
      </c>
      <c r="W111" s="120"/>
      <c r="X111" s="118"/>
      <c r="Y111" s="169"/>
      <c r="Z111" s="118">
        <f t="shared" si="53"/>
        <v>45</v>
      </c>
      <c r="AA111" s="25" t="s">
        <v>209</v>
      </c>
      <c r="AB111" s="21" t="s">
        <v>121</v>
      </c>
      <c r="AC111" s="21"/>
      <c r="AE111" s="90" t="s">
        <v>453</v>
      </c>
      <c r="AF111" s="82"/>
      <c r="CP111" s="19" t="str">
        <f t="shared" si="49"/>
        <v>Derezynski Françoise</v>
      </c>
      <c r="CR111" s="19">
        <f t="shared" si="50"/>
        <v>45</v>
      </c>
      <c r="CS111" s="19" t="str">
        <f t="shared" si="51"/>
        <v>D</v>
      </c>
      <c r="CT111" s="154">
        <v>4266</v>
      </c>
      <c r="CU111" s="125">
        <v>141</v>
      </c>
      <c r="CV111" s="33">
        <f t="shared" si="68"/>
        <v>8</v>
      </c>
      <c r="CW111" s="83" t="str">
        <f t="shared" si="69"/>
        <v>Kaufmännischer Fachspezialist 1</v>
      </c>
      <c r="CX111" s="125">
        <v>141</v>
      </c>
      <c r="CY111" s="33">
        <f>VLOOKUP($CX111,Funktionsbezeichnungen,3,0)</f>
        <v>8</v>
      </c>
      <c r="CZ111" s="83" t="str">
        <f>VLOOKUP($CX111,Funktionsbezeichnungen,2,0)</f>
        <v>Kaufmännischer Fachspezialist 1</v>
      </c>
      <c r="DA111" s="125">
        <v>134</v>
      </c>
      <c r="DB111" s="33">
        <f>VLOOKUP($DA111,Funktionsbezeichnungen,3,0)</f>
        <v>7</v>
      </c>
      <c r="DC111" s="83" t="str">
        <f>VLOOKUP($DA111,Funktionsbezeichnungen,2,0)</f>
        <v>Kaufmännischer Mitarbeiter 4 / Gruppenchef 2</v>
      </c>
      <c r="DD111" s="125">
        <v>134</v>
      </c>
      <c r="DE111" s="33">
        <f>VLOOKUP($DD111,Funktionsbezeichnungen,3,0)</f>
        <v>7</v>
      </c>
      <c r="DF111" s="83" t="str">
        <f>VLOOKUP($DD111,Funktionsbezeichnungen,2,0)</f>
        <v>Kaufmännischer Mitarbeiter 4 / Gruppenchef 2</v>
      </c>
      <c r="DG111" s="20"/>
      <c r="DH111" s="125">
        <v>134</v>
      </c>
      <c r="DI111" s="33">
        <f>VLOOKUP($DH111,Funktionsbezeichnungen,3,0)</f>
        <v>7</v>
      </c>
      <c r="DJ111" s="83" t="str">
        <f>VLOOKUP($DH111,Funktionsbezeichnungen,2,0)</f>
        <v>Kaufmännischer Mitarbeiter 4 / Gruppenchef 2</v>
      </c>
      <c r="DO111" s="19">
        <f t="shared" si="52"/>
        <v>4266</v>
      </c>
      <c r="DP111" s="153">
        <v>6</v>
      </c>
      <c r="DQ111" s="19">
        <v>0</v>
      </c>
      <c r="DR111" s="19" t="s">
        <v>955</v>
      </c>
    </row>
    <row r="112" spans="1:122" s="19" customFormat="1" x14ac:dyDescent="0.2">
      <c r="A112" s="53">
        <v>0</v>
      </c>
      <c r="B112" s="53">
        <v>1</v>
      </c>
      <c r="C112" s="53">
        <f t="shared" si="48"/>
        <v>1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502</v>
      </c>
      <c r="Q112" s="15">
        <v>108</v>
      </c>
      <c r="R112" s="16"/>
      <c r="S112" s="20" t="s">
        <v>153</v>
      </c>
      <c r="T112" s="21">
        <v>1953</v>
      </c>
      <c r="U112" s="28" t="s">
        <v>215</v>
      </c>
      <c r="V112" s="21">
        <v>1977</v>
      </c>
      <c r="W112" s="25" t="s">
        <v>318</v>
      </c>
      <c r="X112" s="21">
        <v>2000</v>
      </c>
      <c r="Y112" s="28" t="s">
        <v>319</v>
      </c>
      <c r="Z112" s="21">
        <f t="shared" si="53"/>
        <v>39</v>
      </c>
      <c r="AA112" s="25" t="s">
        <v>695</v>
      </c>
      <c r="AB112" s="21" t="s">
        <v>121</v>
      </c>
      <c r="AC112" s="21"/>
      <c r="AE112" s="90" t="s">
        <v>456</v>
      </c>
      <c r="AF112" s="82"/>
      <c r="CP112" s="19" t="str">
        <f t="shared" si="49"/>
        <v>Szirt Madeleine</v>
      </c>
      <c r="CR112" s="19">
        <f t="shared" si="50"/>
        <v>39</v>
      </c>
      <c r="CS112" s="19" t="str">
        <f t="shared" si="51"/>
        <v>D</v>
      </c>
      <c r="CT112" s="154">
        <v>4216</v>
      </c>
      <c r="CU112" s="125">
        <v>162</v>
      </c>
      <c r="CV112" s="33">
        <f t="shared" si="68"/>
        <v>9</v>
      </c>
      <c r="CW112" s="83" t="str">
        <f t="shared" si="69"/>
        <v>Personal-Fachspezialist 2</v>
      </c>
      <c r="CX112" s="125">
        <v>162</v>
      </c>
      <c r="CY112" s="33">
        <f>VLOOKUP($CX112,Funktionsbezeichnungen,3,0)</f>
        <v>9</v>
      </c>
      <c r="CZ112" s="83" t="str">
        <f>VLOOKUP($CX112,Funktionsbezeichnungen,2,0)</f>
        <v>Personal-Fachspezialist 2</v>
      </c>
      <c r="DA112" s="125">
        <v>162</v>
      </c>
      <c r="DB112" s="33">
        <f>VLOOKUP($DA112,Funktionsbezeichnungen,3,0)</f>
        <v>9</v>
      </c>
      <c r="DC112" s="83" t="str">
        <f>VLOOKUP($DA112,Funktionsbezeichnungen,2,0)</f>
        <v>Personal-Fachspezialist 2</v>
      </c>
      <c r="DD112" s="125">
        <v>162</v>
      </c>
      <c r="DE112" s="33">
        <f>VLOOKUP($DD112,Funktionsbezeichnungen,3,0)</f>
        <v>9</v>
      </c>
      <c r="DF112" s="83" t="str">
        <f>VLOOKUP($DD112,Funktionsbezeichnungen,2,0)</f>
        <v>Personal-Fachspezialist 2</v>
      </c>
      <c r="DG112" s="20"/>
      <c r="DH112" s="125">
        <v>162</v>
      </c>
      <c r="DI112" s="33">
        <f>VLOOKUP($DH112,Funktionsbezeichnungen,3,0)</f>
        <v>9</v>
      </c>
      <c r="DJ112" s="83" t="str">
        <f>VLOOKUP($DH112,Funktionsbezeichnungen,2,0)</f>
        <v>Personal-Fachspezialist 2</v>
      </c>
      <c r="DO112" s="19">
        <f t="shared" si="52"/>
        <v>4216</v>
      </c>
      <c r="DP112" s="153">
        <v>3</v>
      </c>
      <c r="DQ112" s="19">
        <v>0</v>
      </c>
      <c r="DR112" s="185" t="s">
        <v>971</v>
      </c>
    </row>
    <row r="113" spans="1:122" s="19" customFormat="1" x14ac:dyDescent="0.2">
      <c r="A113" s="53">
        <v>0</v>
      </c>
      <c r="B113" s="53">
        <v>1</v>
      </c>
      <c r="C113" s="53">
        <f t="shared" si="48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1155</v>
      </c>
      <c r="Q113" s="15">
        <v>109</v>
      </c>
      <c r="R113" s="42"/>
      <c r="S113" s="27" t="s">
        <v>1156</v>
      </c>
      <c r="T113" s="21">
        <v>1959</v>
      </c>
      <c r="U113" s="28" t="s">
        <v>151</v>
      </c>
      <c r="V113" s="21">
        <v>1977</v>
      </c>
      <c r="W113" s="25"/>
      <c r="X113" s="21"/>
      <c r="Y113" s="25"/>
      <c r="Z113" s="21">
        <f t="shared" si="53"/>
        <v>39</v>
      </c>
      <c r="AA113" s="25" t="s">
        <v>1157</v>
      </c>
      <c r="AB113" s="21" t="s">
        <v>121</v>
      </c>
      <c r="AC113" s="21"/>
      <c r="AE113" s="90" t="s">
        <v>1158</v>
      </c>
      <c r="AF113" s="82"/>
      <c r="CP113" s="19" t="str">
        <f t="shared" si="49"/>
        <v>Canetti Rosemarie</v>
      </c>
      <c r="CR113" s="19">
        <f t="shared" si="50"/>
        <v>39</v>
      </c>
      <c r="CS113" s="19" t="str">
        <f t="shared" si="51"/>
        <v>D</v>
      </c>
      <c r="CT113" s="154">
        <v>4320</v>
      </c>
      <c r="CU113" s="125">
        <v>134</v>
      </c>
      <c r="CV113" s="33">
        <f t="shared" si="68"/>
        <v>7</v>
      </c>
      <c r="CW113" s="83" t="str">
        <f t="shared" si="69"/>
        <v>Kaufmännischer Mitarbeiter 4 / Gruppenchef 2</v>
      </c>
      <c r="CX113" s="125"/>
      <c r="CY113" s="33"/>
      <c r="CZ113" s="83"/>
      <c r="DA113" s="125">
        <v>134</v>
      </c>
      <c r="DB113" s="33">
        <f t="shared" si="64"/>
        <v>7</v>
      </c>
      <c r="DC113" s="83" t="str">
        <f t="shared" si="65"/>
        <v>Kaufmännischer Mitarbeiter 4 / Gruppenchef 2</v>
      </c>
      <c r="DD113" s="125">
        <v>134</v>
      </c>
      <c r="DE113" s="33">
        <f t="shared" si="70"/>
        <v>7</v>
      </c>
      <c r="DF113" s="83" t="str">
        <f t="shared" si="71"/>
        <v>Kaufmännischer Mitarbeiter 4 / Gruppenchef 2</v>
      </c>
      <c r="DG113" s="20"/>
      <c r="DH113" s="125">
        <v>134</v>
      </c>
      <c r="DI113" s="33">
        <f t="shared" si="66"/>
        <v>7</v>
      </c>
      <c r="DJ113" s="83" t="str">
        <f t="shared" si="67"/>
        <v>Kaufmännischer Mitarbeiter 4 / Gruppenchef 2</v>
      </c>
      <c r="DO113" s="19">
        <f t="shared" si="52"/>
        <v>4320</v>
      </c>
      <c r="DP113" s="153">
        <v>6</v>
      </c>
      <c r="DQ113" s="19">
        <v>0</v>
      </c>
      <c r="DR113" s="19" t="s">
        <v>955</v>
      </c>
    </row>
    <row r="114" spans="1:122" s="19" customFormat="1" x14ac:dyDescent="0.2">
      <c r="A114" s="53">
        <v>0</v>
      </c>
      <c r="B114" s="53">
        <v>1</v>
      </c>
      <c r="C114" s="53">
        <f t="shared" si="48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1168</v>
      </c>
      <c r="Q114" s="15">
        <v>110</v>
      </c>
      <c r="R114" s="42"/>
      <c r="S114" s="27" t="s">
        <v>650</v>
      </c>
      <c r="T114" s="21">
        <v>1961</v>
      </c>
      <c r="U114" s="28" t="s">
        <v>155</v>
      </c>
      <c r="V114" s="21">
        <v>1982</v>
      </c>
      <c r="W114" s="25"/>
      <c r="X114" s="21"/>
      <c r="Y114" s="25" t="s">
        <v>323</v>
      </c>
      <c r="Z114" s="21">
        <f t="shared" si="53"/>
        <v>34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49"/>
        <v>Peier Doris</v>
      </c>
      <c r="CR114" s="19">
        <f t="shared" si="50"/>
        <v>34</v>
      </c>
      <c r="CS114" s="19" t="str">
        <f t="shared" si="51"/>
        <v>D</v>
      </c>
      <c r="CT114" s="154">
        <v>5581</v>
      </c>
      <c r="CU114" s="125">
        <v>134</v>
      </c>
      <c r="CV114" s="33">
        <f t="shared" si="68"/>
        <v>7</v>
      </c>
      <c r="CW114" s="83" t="str">
        <f t="shared" si="69"/>
        <v>Kaufmännischer Mitarbeiter 4 / Gruppenchef 2</v>
      </c>
      <c r="CX114" s="125">
        <v>134</v>
      </c>
      <c r="CY114" s="33">
        <f t="shared" si="62"/>
        <v>7</v>
      </c>
      <c r="CZ114" s="83" t="str">
        <f t="shared" si="63"/>
        <v>Kaufmännischer Mitarbeiter 4 / Gruppenchef 2</v>
      </c>
      <c r="DA114" s="125">
        <v>134</v>
      </c>
      <c r="DB114" s="33">
        <f t="shared" si="64"/>
        <v>7</v>
      </c>
      <c r="DC114" s="83" t="str">
        <f t="shared" si="65"/>
        <v>Kaufmännischer Mitarbeiter 4 / Gruppenchef 2</v>
      </c>
      <c r="DD114" s="125">
        <v>134</v>
      </c>
      <c r="DE114" s="33">
        <f t="shared" si="70"/>
        <v>7</v>
      </c>
      <c r="DF114" s="83" t="str">
        <f t="shared" si="71"/>
        <v>Kaufmännischer Mitarbeiter 4 / Gruppenchef 2</v>
      </c>
      <c r="DG114" s="20"/>
      <c r="DH114" s="125">
        <v>134</v>
      </c>
      <c r="DI114" s="33">
        <f t="shared" si="66"/>
        <v>7</v>
      </c>
      <c r="DJ114" s="83" t="str">
        <f t="shared" si="67"/>
        <v>Kaufmännischer Mitarbeiter 4 / Gruppenchef 2</v>
      </c>
      <c r="DO114" s="19">
        <f t="shared" si="52"/>
        <v>5581</v>
      </c>
      <c r="DP114" s="153">
        <v>6</v>
      </c>
      <c r="DQ114" s="19">
        <v>0</v>
      </c>
      <c r="DR114" s="19" t="s">
        <v>955</v>
      </c>
    </row>
    <row r="115" spans="1:122" s="19" customFormat="1" x14ac:dyDescent="0.2">
      <c r="A115" s="53">
        <v>0</v>
      </c>
      <c r="B115" s="53">
        <v>1</v>
      </c>
      <c r="C115" s="53">
        <f t="shared" si="48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607</v>
      </c>
      <c r="Q115" s="15">
        <v>111</v>
      </c>
      <c r="R115" s="42"/>
      <c r="S115" s="27" t="s">
        <v>608</v>
      </c>
      <c r="T115" s="21">
        <v>1966</v>
      </c>
      <c r="U115" s="28" t="s">
        <v>151</v>
      </c>
      <c r="V115" s="21">
        <v>1985</v>
      </c>
      <c r="W115" s="25"/>
      <c r="X115" s="21"/>
      <c r="Y115" s="25"/>
      <c r="Z115" s="21">
        <f t="shared" si="53"/>
        <v>31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9"/>
        <v>Beuret Agnès</v>
      </c>
      <c r="CR115" s="19">
        <f t="shared" si="50"/>
        <v>31</v>
      </c>
      <c r="CS115" s="19" t="str">
        <f t="shared" si="51"/>
        <v>D</v>
      </c>
      <c r="CT115" s="154">
        <v>4352</v>
      </c>
      <c r="CU115" s="125">
        <v>134</v>
      </c>
      <c r="CV115" s="33">
        <f t="shared" si="68"/>
        <v>7</v>
      </c>
      <c r="CW115" s="83" t="str">
        <f t="shared" si="69"/>
        <v>Kaufmännischer Mitarbeiter 4 / Gruppenchef 2</v>
      </c>
      <c r="CX115" s="125">
        <v>134</v>
      </c>
      <c r="CY115" s="33">
        <f t="shared" si="62"/>
        <v>7</v>
      </c>
      <c r="CZ115" s="83" t="str">
        <f t="shared" si="63"/>
        <v>Kaufmännischer Mitarbeiter 4 / Gruppenchef 2</v>
      </c>
      <c r="DA115" s="125">
        <v>134</v>
      </c>
      <c r="DB115" s="33">
        <f t="shared" si="64"/>
        <v>7</v>
      </c>
      <c r="DC115" s="83" t="str">
        <f t="shared" si="65"/>
        <v>Kaufmännischer Mitarbeiter 4 / Gruppenchef 2</v>
      </c>
      <c r="DD115" s="125">
        <v>134</v>
      </c>
      <c r="DE115" s="33">
        <f t="shared" si="70"/>
        <v>7</v>
      </c>
      <c r="DF115" s="83" t="str">
        <f t="shared" si="71"/>
        <v>Kaufmännischer Mitarbeiter 4 / Gruppenchef 2</v>
      </c>
      <c r="DG115" s="20"/>
      <c r="DH115" s="125">
        <v>134</v>
      </c>
      <c r="DI115" s="33">
        <f t="shared" si="66"/>
        <v>7</v>
      </c>
      <c r="DJ115" s="83" t="str">
        <f t="shared" si="67"/>
        <v>Kaufmännischer Mitarbeiter 4 / Gruppenchef 2</v>
      </c>
      <c r="DO115" s="19">
        <f t="shared" si="52"/>
        <v>4352</v>
      </c>
      <c r="DP115" s="153">
        <v>6</v>
      </c>
      <c r="DQ115" s="19">
        <v>0</v>
      </c>
      <c r="DR115" s="19" t="s">
        <v>955</v>
      </c>
    </row>
    <row r="116" spans="1:122" s="19" customFormat="1" x14ac:dyDescent="0.2">
      <c r="A116" s="53">
        <v>0</v>
      </c>
      <c r="B116" s="53">
        <v>1</v>
      </c>
      <c r="C116" s="53">
        <f t="shared" si="48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508</v>
      </c>
      <c r="Q116" s="15">
        <v>112</v>
      </c>
      <c r="R116" s="42"/>
      <c r="S116" s="27" t="s">
        <v>164</v>
      </c>
      <c r="T116" s="21">
        <v>1970</v>
      </c>
      <c r="U116" s="28" t="s">
        <v>165</v>
      </c>
      <c r="V116" s="21">
        <v>1990</v>
      </c>
      <c r="W116" s="25"/>
      <c r="X116" s="21"/>
      <c r="Y116" s="25"/>
      <c r="Z116" s="21">
        <f t="shared" si="53"/>
        <v>26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9"/>
        <v>Weider Noelle</v>
      </c>
      <c r="CR116" s="19">
        <f t="shared" si="50"/>
        <v>26</v>
      </c>
      <c r="CS116" s="19" t="str">
        <f t="shared" si="51"/>
        <v>D</v>
      </c>
      <c r="CT116" s="154">
        <v>5604</v>
      </c>
      <c r="CU116" s="125">
        <v>134</v>
      </c>
      <c r="CV116" s="33">
        <f t="shared" si="68"/>
        <v>7</v>
      </c>
      <c r="CW116" s="83" t="str">
        <f t="shared" si="69"/>
        <v>Kaufmännischer Mitarbeiter 4 / Gruppenchef 2</v>
      </c>
      <c r="CX116" s="125">
        <v>134</v>
      </c>
      <c r="CY116" s="33">
        <f t="shared" si="62"/>
        <v>7</v>
      </c>
      <c r="CZ116" s="83" t="str">
        <f t="shared" si="63"/>
        <v>Kaufmännischer Mitarbeiter 4 / Gruppenchef 2</v>
      </c>
      <c r="DA116" s="125">
        <v>134</v>
      </c>
      <c r="DB116" s="33">
        <f t="shared" si="64"/>
        <v>7</v>
      </c>
      <c r="DC116" s="83" t="str">
        <f t="shared" si="65"/>
        <v>Kaufmännischer Mitarbeiter 4 / Gruppenchef 2</v>
      </c>
      <c r="DD116" s="125">
        <v>134</v>
      </c>
      <c r="DE116" s="33">
        <f t="shared" si="70"/>
        <v>7</v>
      </c>
      <c r="DF116" s="83" t="str">
        <f t="shared" si="71"/>
        <v>Kaufmännischer Mitarbeiter 4 / Gruppenchef 2</v>
      </c>
      <c r="DG116" s="20"/>
      <c r="DH116" s="125">
        <v>134</v>
      </c>
      <c r="DI116" s="33">
        <f t="shared" si="66"/>
        <v>7</v>
      </c>
      <c r="DJ116" s="83" t="str">
        <f t="shared" si="67"/>
        <v>Kaufmännischer Mitarbeiter 4 / Gruppenchef 2</v>
      </c>
      <c r="DO116" s="19">
        <f t="shared" si="52"/>
        <v>5604</v>
      </c>
      <c r="DP116" s="153">
        <v>6</v>
      </c>
      <c r="DQ116" s="19">
        <v>0</v>
      </c>
      <c r="DR116" s="19" t="s">
        <v>955</v>
      </c>
    </row>
    <row r="117" spans="1:122" s="19" customFormat="1" ht="27" x14ac:dyDescent="0.2">
      <c r="A117" s="53">
        <v>0</v>
      </c>
      <c r="B117" s="53"/>
      <c r="C117" s="53">
        <f t="shared" si="4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509</v>
      </c>
      <c r="Q117" s="15">
        <v>113</v>
      </c>
      <c r="R117" s="42"/>
      <c r="S117" s="20" t="s">
        <v>244</v>
      </c>
      <c r="T117" s="21">
        <v>1976</v>
      </c>
      <c r="U117" s="28" t="s">
        <v>243</v>
      </c>
      <c r="V117" s="21">
        <v>2002</v>
      </c>
      <c r="W117" s="25"/>
      <c r="X117" s="21"/>
      <c r="Y117" s="28" t="s">
        <v>327</v>
      </c>
      <c r="Z117" s="118">
        <f t="shared" si="53"/>
        <v>14</v>
      </c>
      <c r="AA117" s="25" t="s">
        <v>326</v>
      </c>
      <c r="AB117" s="21" t="s">
        <v>121</v>
      </c>
      <c r="AC117" s="21"/>
      <c r="AE117" s="90" t="s">
        <v>375</v>
      </c>
      <c r="AF117" s="82"/>
      <c r="CP117" s="19" t="str">
        <f t="shared" si="49"/>
        <v>Fischer Michel</v>
      </c>
      <c r="CR117" s="19">
        <f t="shared" si="50"/>
        <v>14</v>
      </c>
      <c r="CS117" s="19" t="str">
        <f t="shared" si="51"/>
        <v>D</v>
      </c>
      <c r="CT117" s="154">
        <v>8655</v>
      </c>
      <c r="CU117" s="125">
        <v>542</v>
      </c>
      <c r="CV117" s="33">
        <f t="shared" si="68"/>
        <v>7</v>
      </c>
      <c r="CW117" s="83" t="str">
        <f t="shared" si="69"/>
        <v>Technischer Sachbearbeiter 2</v>
      </c>
      <c r="CX117" s="125">
        <v>542</v>
      </c>
      <c r="CY117" s="33">
        <f t="shared" si="62"/>
        <v>7</v>
      </c>
      <c r="CZ117" s="83" t="str">
        <f t="shared" si="63"/>
        <v>Technischer Sachbearbeiter 2</v>
      </c>
      <c r="DA117" s="125">
        <v>542</v>
      </c>
      <c r="DB117" s="33">
        <f t="shared" si="64"/>
        <v>7</v>
      </c>
      <c r="DC117" s="83" t="str">
        <f t="shared" si="65"/>
        <v>Technischer Sachbearbeiter 2</v>
      </c>
      <c r="DD117" s="125">
        <v>541</v>
      </c>
      <c r="DE117" s="33">
        <f t="shared" si="70"/>
        <v>6</v>
      </c>
      <c r="DF117" s="83" t="str">
        <f t="shared" si="71"/>
        <v>Technischer Sachbearbeiter 1</v>
      </c>
      <c r="DG117" s="20"/>
      <c r="DH117" s="125">
        <v>351</v>
      </c>
      <c r="DI117" s="33">
        <f t="shared" si="66"/>
        <v>7</v>
      </c>
      <c r="DJ117" s="83" t="str">
        <f t="shared" si="67"/>
        <v>Marketing - / Product - Manager 1</v>
      </c>
      <c r="DO117" s="19">
        <f t="shared" si="52"/>
        <v>8655</v>
      </c>
      <c r="DP117" s="153">
        <v>6</v>
      </c>
      <c r="DQ117" s="19">
        <v>0</v>
      </c>
      <c r="DR117" s="19" t="s">
        <v>967</v>
      </c>
    </row>
    <row r="118" spans="1:122" s="19" customFormat="1" x14ac:dyDescent="0.2">
      <c r="A118" s="53">
        <v>0</v>
      </c>
      <c r="B118" s="53">
        <v>1</v>
      </c>
      <c r="C118" s="53">
        <f t="shared" si="4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582</v>
      </c>
      <c r="Q118" s="15">
        <v>114</v>
      </c>
      <c r="R118" s="42"/>
      <c r="S118" s="27" t="s">
        <v>583</v>
      </c>
      <c r="T118" s="21">
        <v>1959</v>
      </c>
      <c r="U118" s="28" t="s">
        <v>397</v>
      </c>
      <c r="V118" s="21">
        <v>1976</v>
      </c>
      <c r="W118" s="25"/>
      <c r="X118" s="21"/>
      <c r="Y118" s="25"/>
      <c r="Z118" s="21">
        <f t="shared" si="53"/>
        <v>40</v>
      </c>
      <c r="AA118" s="25" t="s">
        <v>584</v>
      </c>
      <c r="AB118" s="21" t="s">
        <v>142</v>
      </c>
      <c r="AC118" s="21"/>
      <c r="AE118" s="90" t="s">
        <v>585</v>
      </c>
      <c r="AF118" s="82"/>
      <c r="CP118" s="19" t="str">
        <f t="shared" si="49"/>
        <v>Willig Martine</v>
      </c>
      <c r="CR118" s="19">
        <f t="shared" si="50"/>
        <v>40</v>
      </c>
      <c r="CS118" s="19" t="str">
        <f t="shared" si="51"/>
        <v>E</v>
      </c>
      <c r="CT118" s="154">
        <v>5637</v>
      </c>
      <c r="CU118" s="125">
        <v>133</v>
      </c>
      <c r="CV118" s="33">
        <f t="shared" si="68"/>
        <v>6</v>
      </c>
      <c r="CW118" s="83" t="str">
        <f t="shared" si="69"/>
        <v>Kaufmännischer Mitarbeiter 3 / Gruppenchef 1</v>
      </c>
      <c r="CX118" s="125">
        <v>133</v>
      </c>
      <c r="CY118" s="33">
        <f t="shared" si="62"/>
        <v>6</v>
      </c>
      <c r="CZ118" s="83" t="str">
        <f t="shared" si="63"/>
        <v>Kaufmännischer Mitarbeiter 3 / Gruppenchef 1</v>
      </c>
      <c r="DA118" s="125">
        <v>133</v>
      </c>
      <c r="DB118" s="33">
        <f t="shared" si="64"/>
        <v>6</v>
      </c>
      <c r="DC118" s="83" t="str">
        <f t="shared" si="65"/>
        <v>Kaufmännischer Mitarbeiter 3 / Gruppenchef 1</v>
      </c>
      <c r="DD118" s="125">
        <v>133</v>
      </c>
      <c r="DE118" s="33">
        <f t="shared" si="70"/>
        <v>6</v>
      </c>
      <c r="DF118" s="83" t="str">
        <f t="shared" si="71"/>
        <v>Kaufmännischer Mitarbeiter 3 / Gruppenchef 1</v>
      </c>
      <c r="DG118" s="20"/>
      <c r="DH118" s="125">
        <v>133</v>
      </c>
      <c r="DI118" s="33">
        <f t="shared" si="66"/>
        <v>6</v>
      </c>
      <c r="DJ118" s="83" t="str">
        <f t="shared" si="67"/>
        <v>Kaufmännischer Mitarbeiter 3 / Gruppenchef 1</v>
      </c>
      <c r="DO118" s="19">
        <f t="shared" si="52"/>
        <v>5637</v>
      </c>
      <c r="DP118" s="153">
        <v>6</v>
      </c>
      <c r="DQ118" s="19">
        <v>0</v>
      </c>
      <c r="DR118" s="185" t="s">
        <v>973</v>
      </c>
    </row>
    <row r="119" spans="1:122" s="19" customFormat="1" x14ac:dyDescent="0.2">
      <c r="A119" s="53">
        <v>0</v>
      </c>
      <c r="B119" s="53">
        <v>1</v>
      </c>
      <c r="C119" s="53">
        <f t="shared" si="48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507</v>
      </c>
      <c r="Q119" s="15">
        <v>115</v>
      </c>
      <c r="R119" s="42"/>
      <c r="S119" s="27" t="s">
        <v>259</v>
      </c>
      <c r="T119" s="21">
        <v>1957</v>
      </c>
      <c r="U119" s="28" t="s">
        <v>151</v>
      </c>
      <c r="V119" s="21">
        <v>1977</v>
      </c>
      <c r="W119" s="25"/>
      <c r="X119" s="21"/>
      <c r="Y119" s="25"/>
      <c r="Z119" s="21">
        <f t="shared" si="53"/>
        <v>39</v>
      </c>
      <c r="AA119" s="25" t="s">
        <v>156</v>
      </c>
      <c r="AB119" s="21" t="s">
        <v>142</v>
      </c>
      <c r="AC119" s="21"/>
      <c r="AE119" s="90" t="s">
        <v>457</v>
      </c>
      <c r="AF119" s="82"/>
      <c r="CP119" s="19" t="str">
        <f t="shared" si="49"/>
        <v>Meichtry Anna</v>
      </c>
      <c r="CR119" s="19">
        <f t="shared" si="50"/>
        <v>39</v>
      </c>
      <c r="CS119" s="19" t="str">
        <f t="shared" si="51"/>
        <v>E</v>
      </c>
      <c r="CT119" s="154">
        <v>5629</v>
      </c>
      <c r="CU119" s="125">
        <v>133</v>
      </c>
      <c r="CV119" s="33">
        <f t="shared" si="68"/>
        <v>6</v>
      </c>
      <c r="CW119" s="83" t="str">
        <f t="shared" si="69"/>
        <v>Kaufmännischer Mitarbeiter 3 / Gruppenchef 1</v>
      </c>
      <c r="CX119" s="125">
        <v>133</v>
      </c>
      <c r="CY119" s="33">
        <f t="shared" si="62"/>
        <v>6</v>
      </c>
      <c r="CZ119" s="83" t="str">
        <f t="shared" si="63"/>
        <v>Kaufmännischer Mitarbeiter 3 / Gruppenchef 1</v>
      </c>
      <c r="DA119" s="125">
        <v>133</v>
      </c>
      <c r="DB119" s="33">
        <f t="shared" si="64"/>
        <v>6</v>
      </c>
      <c r="DC119" s="83" t="str">
        <f t="shared" si="65"/>
        <v>Kaufmännischer Mitarbeiter 3 / Gruppenchef 1</v>
      </c>
      <c r="DD119" s="125">
        <v>133</v>
      </c>
      <c r="DE119" s="33">
        <f t="shared" si="70"/>
        <v>6</v>
      </c>
      <c r="DF119" s="83" t="str">
        <f t="shared" si="71"/>
        <v>Kaufmännischer Mitarbeiter 3 / Gruppenchef 1</v>
      </c>
      <c r="DG119" s="20"/>
      <c r="DH119" s="125">
        <v>133</v>
      </c>
      <c r="DI119" s="33">
        <f t="shared" si="66"/>
        <v>6</v>
      </c>
      <c r="DJ119" s="83" t="str">
        <f t="shared" si="67"/>
        <v>Kaufmännischer Mitarbeiter 3 / Gruppenchef 1</v>
      </c>
      <c r="DO119" s="19">
        <f t="shared" si="52"/>
        <v>5629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4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1167</v>
      </c>
      <c r="Q120" s="15">
        <v>116</v>
      </c>
      <c r="R120" s="42"/>
      <c r="S120" s="27" t="s">
        <v>1005</v>
      </c>
      <c r="T120" s="21">
        <v>1967</v>
      </c>
      <c r="U120" s="28" t="s">
        <v>151</v>
      </c>
      <c r="V120" s="21">
        <v>1987</v>
      </c>
      <c r="W120" s="25"/>
      <c r="X120" s="21"/>
      <c r="Y120" s="25"/>
      <c r="Z120" s="21">
        <f t="shared" si="53"/>
        <v>29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49"/>
        <v>Meier Jacqueline</v>
      </c>
      <c r="CR120" s="19">
        <f t="shared" si="50"/>
        <v>29</v>
      </c>
      <c r="CS120" s="19" t="str">
        <f t="shared" si="51"/>
        <v>E</v>
      </c>
      <c r="CT120" s="154">
        <v>7700</v>
      </c>
      <c r="CU120" s="125">
        <v>212</v>
      </c>
      <c r="CV120" s="33">
        <f t="shared" si="68"/>
        <v>5</v>
      </c>
      <c r="CW120" s="83" t="str">
        <f t="shared" si="69"/>
        <v>Buchhalter 2</v>
      </c>
      <c r="CX120" s="125">
        <v>212</v>
      </c>
      <c r="CY120" s="33">
        <f t="shared" si="62"/>
        <v>5</v>
      </c>
      <c r="CZ120" s="83" t="str">
        <f t="shared" si="63"/>
        <v>Buchhalter 2</v>
      </c>
      <c r="DA120" s="125">
        <v>212</v>
      </c>
      <c r="DB120" s="33">
        <f t="shared" si="64"/>
        <v>5</v>
      </c>
      <c r="DC120" s="83" t="str">
        <f t="shared" si="65"/>
        <v>Buchhalter 2</v>
      </c>
      <c r="DD120" s="125">
        <v>212</v>
      </c>
      <c r="DE120" s="33">
        <f t="shared" si="70"/>
        <v>5</v>
      </c>
      <c r="DF120" s="83" t="str">
        <f t="shared" si="71"/>
        <v>Buchhalter 2</v>
      </c>
      <c r="DG120" s="20"/>
      <c r="DH120" s="125">
        <v>212</v>
      </c>
      <c r="DI120" s="33">
        <f t="shared" si="66"/>
        <v>5</v>
      </c>
      <c r="DJ120" s="83" t="str">
        <f t="shared" si="67"/>
        <v>Buchhalter 2</v>
      </c>
      <c r="DO120" s="19">
        <f t="shared" si="52"/>
        <v>7700</v>
      </c>
      <c r="DP120" s="153">
        <v>6</v>
      </c>
      <c r="DQ120" s="19">
        <v>0</v>
      </c>
      <c r="DR120" s="19" t="s">
        <v>958</v>
      </c>
    </row>
    <row r="121" spans="1:122" s="19" customFormat="1" x14ac:dyDescent="0.2">
      <c r="A121" s="53">
        <v>0</v>
      </c>
      <c r="B121" s="53">
        <v>1</v>
      </c>
      <c r="C121" s="53">
        <f t="shared" si="4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510</v>
      </c>
      <c r="Q121" s="15">
        <v>117</v>
      </c>
      <c r="R121" s="42"/>
      <c r="S121" s="27" t="s">
        <v>278</v>
      </c>
      <c r="T121" s="21">
        <v>1985</v>
      </c>
      <c r="U121" s="28" t="s">
        <v>279</v>
      </c>
      <c r="V121" s="21">
        <v>2005</v>
      </c>
      <c r="W121" s="25"/>
      <c r="X121" s="21"/>
      <c r="Y121" s="25"/>
      <c r="Z121" s="21">
        <f t="shared" si="53"/>
        <v>11</v>
      </c>
      <c r="AA121" s="25" t="s">
        <v>691</v>
      </c>
      <c r="AB121" s="21" t="s">
        <v>142</v>
      </c>
      <c r="AC121" s="21"/>
      <c r="AE121" s="90" t="s">
        <v>457</v>
      </c>
      <c r="AF121" s="82"/>
      <c r="CP121" s="19" t="str">
        <f t="shared" si="49"/>
        <v>Oruk Makbule</v>
      </c>
      <c r="CR121" s="19">
        <f t="shared" si="50"/>
        <v>11</v>
      </c>
      <c r="CS121" s="19" t="str">
        <f t="shared" si="51"/>
        <v>E</v>
      </c>
      <c r="CT121" s="154">
        <v>6762</v>
      </c>
      <c r="CU121" s="125">
        <v>212</v>
      </c>
      <c r="CV121" s="33">
        <f t="shared" si="68"/>
        <v>5</v>
      </c>
      <c r="CW121" s="83" t="str">
        <f t="shared" si="69"/>
        <v>Buchhalter 2</v>
      </c>
      <c r="CX121" s="125">
        <v>212</v>
      </c>
      <c r="CY121" s="33">
        <f t="shared" si="62"/>
        <v>5</v>
      </c>
      <c r="CZ121" s="83" t="str">
        <f t="shared" si="63"/>
        <v>Buchhalter 2</v>
      </c>
      <c r="DA121" s="125">
        <v>212</v>
      </c>
      <c r="DB121" s="33">
        <f t="shared" si="64"/>
        <v>5</v>
      </c>
      <c r="DC121" s="83" t="str">
        <f t="shared" si="65"/>
        <v>Buchhalter 2</v>
      </c>
      <c r="DD121" s="125">
        <v>212</v>
      </c>
      <c r="DE121" s="33">
        <f t="shared" si="70"/>
        <v>5</v>
      </c>
      <c r="DF121" s="83" t="str">
        <f t="shared" si="71"/>
        <v>Buchhalter 2</v>
      </c>
      <c r="DG121" s="20"/>
      <c r="DH121" s="125">
        <v>212</v>
      </c>
      <c r="DI121" s="33">
        <f t="shared" si="66"/>
        <v>5</v>
      </c>
      <c r="DJ121" s="83" t="str">
        <f t="shared" si="67"/>
        <v>Buchhalter 2</v>
      </c>
      <c r="DO121" s="19">
        <f t="shared" si="52"/>
        <v>6762</v>
      </c>
      <c r="DP121" s="153">
        <v>6</v>
      </c>
      <c r="DQ121" s="19">
        <v>0</v>
      </c>
      <c r="DR121" s="19" t="s">
        <v>958</v>
      </c>
    </row>
    <row r="122" spans="1:122" s="19" customFormat="1" x14ac:dyDescent="0.2">
      <c r="A122" s="53">
        <v>0</v>
      </c>
      <c r="B122" s="53"/>
      <c r="C122" s="53">
        <f t="shared" si="48"/>
        <v>1</v>
      </c>
      <c r="D122" s="55"/>
      <c r="E122" s="55"/>
      <c r="F122" s="55"/>
      <c r="G122" s="53"/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511</v>
      </c>
      <c r="Q122" s="15">
        <v>118</v>
      </c>
      <c r="R122" s="42" t="s">
        <v>341</v>
      </c>
      <c r="S122" s="27" t="s">
        <v>159</v>
      </c>
      <c r="T122" s="21">
        <v>1959</v>
      </c>
      <c r="U122" s="28" t="s">
        <v>126</v>
      </c>
      <c r="V122" s="21">
        <v>1979</v>
      </c>
      <c r="W122" s="25"/>
      <c r="X122" s="21"/>
      <c r="Y122" s="25" t="s">
        <v>340</v>
      </c>
      <c r="Z122" s="21">
        <f t="shared" si="53"/>
        <v>37</v>
      </c>
      <c r="AA122" s="25" t="s">
        <v>160</v>
      </c>
      <c r="AB122" s="21" t="s">
        <v>105</v>
      </c>
      <c r="AC122" s="21"/>
      <c r="AE122" s="90" t="s">
        <v>426</v>
      </c>
      <c r="AF122" s="82"/>
      <c r="CP122" s="19" t="str">
        <f t="shared" si="49"/>
        <v>Steg Günther</v>
      </c>
      <c r="CR122" s="19">
        <f t="shared" si="50"/>
        <v>37</v>
      </c>
      <c r="CS122" s="19" t="str">
        <f t="shared" si="51"/>
        <v>C</v>
      </c>
      <c r="CT122" s="154">
        <v>4226</v>
      </c>
      <c r="CU122" s="125">
        <v>413</v>
      </c>
      <c r="CV122" s="33">
        <f t="shared" si="68"/>
        <v>8</v>
      </c>
      <c r="CW122" s="83" t="str">
        <f t="shared" si="69"/>
        <v>Senior System-Controller</v>
      </c>
      <c r="CX122" s="125">
        <v>413</v>
      </c>
      <c r="CY122" s="33">
        <f t="shared" si="62"/>
        <v>8</v>
      </c>
      <c r="CZ122" s="83" t="str">
        <f t="shared" si="63"/>
        <v>Senior System-Controller</v>
      </c>
      <c r="DA122" s="125">
        <v>413</v>
      </c>
      <c r="DB122" s="33">
        <f t="shared" si="64"/>
        <v>8</v>
      </c>
      <c r="DC122" s="83" t="str">
        <f t="shared" si="65"/>
        <v>Senior System-Controller</v>
      </c>
      <c r="DD122" s="125">
        <v>413</v>
      </c>
      <c r="DE122" s="33">
        <f t="shared" si="70"/>
        <v>8</v>
      </c>
      <c r="DF122" s="83" t="str">
        <f t="shared" si="71"/>
        <v>Senior System-Controller</v>
      </c>
      <c r="DG122" s="20"/>
      <c r="DH122" s="125">
        <v>413</v>
      </c>
      <c r="DI122" s="33">
        <f t="shared" si="66"/>
        <v>8</v>
      </c>
      <c r="DJ122" s="83" t="str">
        <f t="shared" si="67"/>
        <v>Senior System-Controller</v>
      </c>
      <c r="DO122" s="19">
        <f t="shared" si="52"/>
        <v>4226</v>
      </c>
      <c r="DP122" s="153">
        <v>6</v>
      </c>
      <c r="DQ122" s="19">
        <v>0</v>
      </c>
      <c r="DR122" s="19" t="s">
        <v>961</v>
      </c>
    </row>
    <row r="123" spans="1:122" s="19" customFormat="1" ht="27" x14ac:dyDescent="0.2">
      <c r="A123" s="53">
        <v>0</v>
      </c>
      <c r="B123" s="53"/>
      <c r="C123" s="53">
        <f t="shared" si="48"/>
        <v>1</v>
      </c>
      <c r="D123" s="55"/>
      <c r="E123" s="55"/>
      <c r="F123" s="55"/>
      <c r="G123" s="53">
        <v>1</v>
      </c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533</v>
      </c>
      <c r="Q123" s="15">
        <v>119</v>
      </c>
      <c r="R123" s="42"/>
      <c r="S123" s="20" t="s">
        <v>532</v>
      </c>
      <c r="T123" s="21">
        <v>1966</v>
      </c>
      <c r="U123" s="28" t="s">
        <v>534</v>
      </c>
      <c r="V123" s="21">
        <v>1992</v>
      </c>
      <c r="W123" s="25" t="s">
        <v>535</v>
      </c>
      <c r="X123" s="21">
        <v>1995</v>
      </c>
      <c r="Y123" s="28" t="s">
        <v>211</v>
      </c>
      <c r="Z123" s="118">
        <f t="shared" si="53"/>
        <v>24</v>
      </c>
      <c r="AA123" s="25" t="s">
        <v>692</v>
      </c>
      <c r="AB123" s="21" t="s">
        <v>105</v>
      </c>
      <c r="AC123" s="21"/>
      <c r="AE123" s="90" t="s">
        <v>537</v>
      </c>
      <c r="AF123" s="82"/>
      <c r="CP123" s="19" t="str">
        <f t="shared" si="49"/>
        <v>Grimm Stephan</v>
      </c>
      <c r="CR123" s="19">
        <f t="shared" si="50"/>
        <v>24</v>
      </c>
      <c r="CS123" s="19" t="str">
        <f t="shared" si="51"/>
        <v>C</v>
      </c>
      <c r="CT123" s="154">
        <v>3203</v>
      </c>
      <c r="CU123" s="125">
        <v>443</v>
      </c>
      <c r="CV123" s="33">
        <f t="shared" si="68"/>
        <v>9</v>
      </c>
      <c r="CW123" s="83" t="str">
        <f t="shared" si="69"/>
        <v>System-Spezialist 3</v>
      </c>
      <c r="CX123" s="125">
        <v>443</v>
      </c>
      <c r="CY123" s="33">
        <f t="shared" si="62"/>
        <v>9</v>
      </c>
      <c r="CZ123" s="83" t="str">
        <f t="shared" si="63"/>
        <v>System-Spezialist 3</v>
      </c>
      <c r="DA123" s="125">
        <v>443</v>
      </c>
      <c r="DB123" s="33">
        <f t="shared" si="64"/>
        <v>9</v>
      </c>
      <c r="DC123" s="83" t="str">
        <f t="shared" si="65"/>
        <v>System-Spezialist 3</v>
      </c>
      <c r="DD123" s="125">
        <v>443</v>
      </c>
      <c r="DE123" s="33">
        <f t="shared" si="70"/>
        <v>9</v>
      </c>
      <c r="DF123" s="83" t="str">
        <f t="shared" si="71"/>
        <v>System-Spezialist 3</v>
      </c>
      <c r="DG123" s="20"/>
      <c r="DH123" s="125">
        <v>413</v>
      </c>
      <c r="DI123" s="33">
        <f t="shared" si="66"/>
        <v>8</v>
      </c>
      <c r="DJ123" s="83" t="str">
        <f t="shared" si="67"/>
        <v>Senior System-Controller</v>
      </c>
      <c r="DO123" s="19">
        <f t="shared" si="52"/>
        <v>3203</v>
      </c>
      <c r="DP123" s="153">
        <v>3</v>
      </c>
      <c r="DQ123" s="19">
        <v>0</v>
      </c>
      <c r="DR123" s="19" t="s">
        <v>962</v>
      </c>
    </row>
    <row r="124" spans="1:122" s="19" customFormat="1" x14ac:dyDescent="0.2">
      <c r="A124" s="53">
        <v>0</v>
      </c>
      <c r="B124" s="53"/>
      <c r="C124" s="53">
        <f t="shared" si="4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512</v>
      </c>
      <c r="Q124" s="15">
        <v>120</v>
      </c>
      <c r="R124" s="42"/>
      <c r="S124" s="27" t="s">
        <v>204</v>
      </c>
      <c r="T124" s="21">
        <v>1978</v>
      </c>
      <c r="U124" s="28" t="s">
        <v>277</v>
      </c>
      <c r="V124" s="21">
        <v>1999</v>
      </c>
      <c r="W124" s="25"/>
      <c r="X124" s="21"/>
      <c r="Y124" s="25" t="s">
        <v>316</v>
      </c>
      <c r="Z124" s="21">
        <f t="shared" si="53"/>
        <v>17</v>
      </c>
      <c r="AA124" s="25" t="s">
        <v>205</v>
      </c>
      <c r="AB124" s="21" t="s">
        <v>121</v>
      </c>
      <c r="AC124" s="21"/>
      <c r="AE124" s="90" t="s">
        <v>427</v>
      </c>
      <c r="AF124" s="82"/>
      <c r="CP124" s="19" t="str">
        <f t="shared" si="49"/>
        <v>Hänni Alexander</v>
      </c>
      <c r="CR124" s="19">
        <f t="shared" si="50"/>
        <v>17</v>
      </c>
      <c r="CS124" s="19" t="str">
        <f t="shared" si="51"/>
        <v>D</v>
      </c>
      <c r="CT124" s="154">
        <v>6755</v>
      </c>
      <c r="CU124" s="125">
        <v>423</v>
      </c>
      <c r="CV124" s="33">
        <f t="shared" si="68"/>
        <v>7</v>
      </c>
      <c r="CW124" s="83" t="str">
        <f t="shared" si="69"/>
        <v>IC-Berater / -Techniker 3 / LAN-Supporter</v>
      </c>
      <c r="CX124" s="125">
        <v>423</v>
      </c>
      <c r="CY124" s="33">
        <f t="shared" si="62"/>
        <v>7</v>
      </c>
      <c r="CZ124" s="83" t="str">
        <f t="shared" si="63"/>
        <v>IC-Berater / -Techniker 3 / LAN-Supporter</v>
      </c>
      <c r="DA124" s="125">
        <v>423</v>
      </c>
      <c r="DB124" s="33">
        <f t="shared" si="64"/>
        <v>7</v>
      </c>
      <c r="DC124" s="83" t="str">
        <f t="shared" si="65"/>
        <v>IC-Berater / -Techniker 3 / LAN-Supporter</v>
      </c>
      <c r="DD124" s="125">
        <v>422</v>
      </c>
      <c r="DE124" s="33">
        <f t="shared" si="70"/>
        <v>6</v>
      </c>
      <c r="DF124" s="83" t="str">
        <f t="shared" si="71"/>
        <v>IC-Berater / -Techniker 2 / LAN-Grundstufe</v>
      </c>
      <c r="DG124" s="20"/>
      <c r="DH124" s="125">
        <v>422</v>
      </c>
      <c r="DI124" s="33">
        <f t="shared" si="66"/>
        <v>6</v>
      </c>
      <c r="DJ124" s="83" t="str">
        <f t="shared" si="67"/>
        <v>IC-Berater / -Techniker 2 / LAN-Grundstufe</v>
      </c>
      <c r="DO124" s="19">
        <f t="shared" si="52"/>
        <v>6755</v>
      </c>
      <c r="DP124" s="153">
        <v>6</v>
      </c>
      <c r="DQ124" s="19">
        <v>0</v>
      </c>
      <c r="DR124" s="19" t="s">
        <v>960</v>
      </c>
    </row>
    <row r="125" spans="1:122" s="19" customFormat="1" x14ac:dyDescent="0.2">
      <c r="A125" s="53">
        <v>0</v>
      </c>
      <c r="B125" s="53"/>
      <c r="C125" s="53">
        <f t="shared" si="48"/>
        <v>0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1054</v>
      </c>
      <c r="Q125" s="15">
        <v>121</v>
      </c>
      <c r="R125" s="42"/>
      <c r="S125" s="27" t="s">
        <v>1055</v>
      </c>
      <c r="T125" s="21">
        <v>1985</v>
      </c>
      <c r="U125" s="28" t="s">
        <v>1056</v>
      </c>
      <c r="V125" s="21">
        <v>2007</v>
      </c>
      <c r="W125" s="25" t="s">
        <v>1057</v>
      </c>
      <c r="X125" s="21">
        <v>2015</v>
      </c>
      <c r="Y125" s="25" t="s">
        <v>316</v>
      </c>
      <c r="Z125" s="21">
        <f t="shared" si="53"/>
        <v>9</v>
      </c>
      <c r="AA125" s="25" t="s">
        <v>205</v>
      </c>
      <c r="AB125" s="21" t="s">
        <v>142</v>
      </c>
      <c r="AC125" s="21"/>
      <c r="AE125" s="90" t="s">
        <v>427</v>
      </c>
      <c r="AF125" s="82"/>
      <c r="CP125" s="19" t="str">
        <f t="shared" si="49"/>
        <v>Saliu Bekim</v>
      </c>
      <c r="CR125" s="19">
        <f t="shared" si="50"/>
        <v>9</v>
      </c>
      <c r="CS125" s="19" t="str">
        <f t="shared" si="51"/>
        <v>E</v>
      </c>
      <c r="CT125" s="154">
        <v>7708</v>
      </c>
      <c r="CU125" s="125">
        <v>422</v>
      </c>
      <c r="CV125" s="33">
        <f t="shared" si="68"/>
        <v>6</v>
      </c>
      <c r="CW125" s="83" t="str">
        <f t="shared" si="69"/>
        <v>IC-Berater / -Techniker 2 / LAN-Grundstufe</v>
      </c>
      <c r="CX125" s="125">
        <v>422</v>
      </c>
      <c r="CY125" s="33">
        <f t="shared" si="62"/>
        <v>6</v>
      </c>
      <c r="CZ125" s="83" t="str">
        <f t="shared" si="63"/>
        <v>IC-Berater / -Techniker 2 / LAN-Grundstufe</v>
      </c>
      <c r="DA125" s="125"/>
      <c r="DB125" s="33"/>
      <c r="DC125" s="83"/>
      <c r="DD125" s="125"/>
      <c r="DE125" s="33"/>
      <c r="DF125" s="83"/>
      <c r="DG125" s="20"/>
      <c r="DH125" s="125"/>
      <c r="DI125" s="33"/>
      <c r="DJ125" s="83"/>
      <c r="DO125" s="19">
        <f t="shared" si="52"/>
        <v>7708</v>
      </c>
      <c r="DP125" s="153">
        <v>6</v>
      </c>
      <c r="DQ125" s="19">
        <v>0</v>
      </c>
      <c r="DR125" s="19" t="s">
        <v>960</v>
      </c>
    </row>
    <row r="126" spans="1:122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514</v>
      </c>
      <c r="Q126" s="15">
        <v>122</v>
      </c>
      <c r="R126" s="42" t="s">
        <v>344</v>
      </c>
      <c r="S126" s="27" t="s">
        <v>230</v>
      </c>
      <c r="T126" s="21">
        <v>1965</v>
      </c>
      <c r="U126" s="28" t="s">
        <v>151</v>
      </c>
      <c r="V126" s="21">
        <v>1984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49"/>
        <v>Eichenberger Sylvia</v>
      </c>
      <c r="CR126" s="19">
        <f t="shared" si="50"/>
        <v>32</v>
      </c>
      <c r="CS126" s="19" t="str">
        <f t="shared" si="51"/>
        <v>D</v>
      </c>
      <c r="CT126" s="154">
        <v>5626</v>
      </c>
      <c r="CU126" s="125">
        <v>134</v>
      </c>
      <c r="CV126" s="33">
        <f t="shared" si="68"/>
        <v>7</v>
      </c>
      <c r="CW126" s="83" t="str">
        <f t="shared" si="69"/>
        <v>Kaufmännischer Mitarbeiter 4 / Gruppenchef 2</v>
      </c>
      <c r="CX126" s="125">
        <v>134</v>
      </c>
      <c r="CY126" s="33">
        <f t="shared" si="62"/>
        <v>7</v>
      </c>
      <c r="CZ126" s="83" t="str">
        <f t="shared" si="63"/>
        <v>Kaufmännischer Mitarbeiter 4 / Gruppenchef 2</v>
      </c>
      <c r="DA126" s="125">
        <v>134</v>
      </c>
      <c r="DB126" s="33">
        <f t="shared" ref="DB126:DB135" si="72">VLOOKUP($DA126,Funktionsbezeichnungen,3,0)</f>
        <v>7</v>
      </c>
      <c r="DC126" s="83" t="str">
        <f t="shared" ref="DC126:DC135" si="73">VLOOKUP($DA126,Funktionsbezeichnungen,2,0)</f>
        <v>Kaufmännischer Mitarbeiter 4 / Gruppenchef 2</v>
      </c>
      <c r="DD126" s="125">
        <v>134</v>
      </c>
      <c r="DE126" s="33">
        <f t="shared" ref="DE126:DE135" si="74">VLOOKUP($DD126,Funktionsbezeichnungen,3,0)</f>
        <v>7</v>
      </c>
      <c r="DF126" s="83" t="str">
        <f t="shared" ref="DF126:DF135" si="75">VLOOKUP($DD126,Funktionsbezeichnungen,2,0)</f>
        <v>Kaufmännischer Mitarbeiter 4 / Gruppenchef 2</v>
      </c>
      <c r="DG126" s="20"/>
      <c r="DH126" s="125">
        <v>134</v>
      </c>
      <c r="DI126" s="33">
        <f t="shared" ref="DI126:DI135" si="76">VLOOKUP($DH126,Funktionsbezeichnungen,3,0)</f>
        <v>7</v>
      </c>
      <c r="DJ126" s="83" t="str">
        <f t="shared" ref="DJ126:DJ135" si="77">VLOOKUP($DH126,Funktionsbezeichnungen,2,0)</f>
        <v>Kaufmännischer Mitarbeiter 4 / Gruppenchef 2</v>
      </c>
      <c r="DO126" s="19">
        <f t="shared" si="52"/>
        <v>5626</v>
      </c>
      <c r="DP126" s="153">
        <v>6</v>
      </c>
      <c r="DQ126" s="19">
        <v>0</v>
      </c>
      <c r="DR126" s="19" t="s">
        <v>955</v>
      </c>
    </row>
    <row r="127" spans="1:122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505</v>
      </c>
      <c r="Q127" s="15">
        <v>123</v>
      </c>
      <c r="R127" s="42"/>
      <c r="S127" s="27" t="s">
        <v>396</v>
      </c>
      <c r="T127" s="21">
        <v>1965</v>
      </c>
      <c r="U127" s="28" t="s">
        <v>397</v>
      </c>
      <c r="V127" s="21">
        <v>1985</v>
      </c>
      <c r="W127" s="25"/>
      <c r="X127" s="21"/>
      <c r="Y127" s="25"/>
      <c r="Z127" s="21">
        <f>$AD$3-V127</f>
        <v>31</v>
      </c>
      <c r="AA127" s="25" t="s">
        <v>339</v>
      </c>
      <c r="AB127" s="21" t="s">
        <v>121</v>
      </c>
      <c r="AC127" s="21"/>
      <c r="AE127" s="90" t="s">
        <v>425</v>
      </c>
      <c r="AF127" s="82"/>
      <c r="CP127" s="19" t="str">
        <f t="shared" si="49"/>
        <v>Ehret-Kreutz Elke</v>
      </c>
      <c r="CR127" s="19">
        <f t="shared" si="50"/>
        <v>31</v>
      </c>
      <c r="CS127" s="19" t="str">
        <f t="shared" si="51"/>
        <v>D</v>
      </c>
      <c r="CT127" s="154">
        <v>5633</v>
      </c>
      <c r="CU127" s="125">
        <v>134</v>
      </c>
      <c r="CV127" s="33">
        <f t="shared" si="68"/>
        <v>7</v>
      </c>
      <c r="CW127" s="83" t="str">
        <f t="shared" si="69"/>
        <v>Kaufmännischer Mitarbeiter 4 / Gruppenchef 2</v>
      </c>
      <c r="CX127" s="125">
        <v>134</v>
      </c>
      <c r="CY127" s="33">
        <f>VLOOKUP($CX127,Funktionsbezeichnungen,3,0)</f>
        <v>7</v>
      </c>
      <c r="CZ127" s="83" t="str">
        <f>VLOOKUP($CX127,Funktionsbezeichnungen,2,0)</f>
        <v>Kaufmännischer Mitarbeiter 4 / Gruppenchef 2</v>
      </c>
      <c r="DA127" s="125">
        <v>134</v>
      </c>
      <c r="DB127" s="33">
        <f>VLOOKUP($DA127,Funktionsbezeichnungen,3,0)</f>
        <v>7</v>
      </c>
      <c r="DC127" s="83" t="str">
        <f>VLOOKUP($DA127,Funktionsbezeichnungen,2,0)</f>
        <v>Kaufmännischer Mitarbeiter 4 / Gruppenchef 2</v>
      </c>
      <c r="DD127" s="125">
        <v>134</v>
      </c>
      <c r="DE127" s="33">
        <f>VLOOKUP($DD127,Funktionsbezeichnungen,3,0)</f>
        <v>7</v>
      </c>
      <c r="DF127" s="83" t="str">
        <f>VLOOKUP($DD127,Funktionsbezeichnungen,2,0)</f>
        <v>Kaufmännischer Mitarbeiter 4 / Gruppenchef 2</v>
      </c>
      <c r="DG127" s="20"/>
      <c r="DH127" s="125">
        <v>134</v>
      </c>
      <c r="DI127" s="33">
        <f>VLOOKUP($DH127,Funktionsbezeichnungen,3,0)</f>
        <v>7</v>
      </c>
      <c r="DJ127" s="83" t="str">
        <f>VLOOKUP($DH127,Funktionsbezeichnungen,2,0)</f>
        <v>Kaufmännischer Mitarbeiter 4 / Gruppenchef 2</v>
      </c>
      <c r="DO127" s="19">
        <f t="shared" si="52"/>
        <v>5633</v>
      </c>
      <c r="DP127" s="153">
        <v>6</v>
      </c>
      <c r="DQ127" s="19">
        <v>0</v>
      </c>
      <c r="DR127" s="19" t="s">
        <v>955</v>
      </c>
    </row>
    <row r="128" spans="1:122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513</v>
      </c>
      <c r="Q128" s="15">
        <v>124</v>
      </c>
      <c r="R128" s="42"/>
      <c r="S128" s="27" t="s">
        <v>272</v>
      </c>
      <c r="T128" s="21">
        <v>1967</v>
      </c>
      <c r="U128" s="28" t="s">
        <v>274</v>
      </c>
      <c r="V128" s="21">
        <v>1986</v>
      </c>
      <c r="W128" s="25" t="s">
        <v>1220</v>
      </c>
      <c r="X128" s="21">
        <v>2016</v>
      </c>
      <c r="Y128" s="25"/>
      <c r="Z128" s="21">
        <f>$AD$3-V128</f>
        <v>30</v>
      </c>
      <c r="AA128" s="25" t="s">
        <v>693</v>
      </c>
      <c r="AB128" s="21" t="s">
        <v>121</v>
      </c>
      <c r="AC128" s="21"/>
      <c r="AE128" s="90" t="s">
        <v>454</v>
      </c>
      <c r="AF128" s="82"/>
      <c r="CP128" s="19" t="str">
        <f t="shared" si="49"/>
        <v>Gerber Beatrice</v>
      </c>
      <c r="CR128" s="19">
        <f t="shared" si="50"/>
        <v>30</v>
      </c>
      <c r="CS128" s="19" t="str">
        <f t="shared" si="51"/>
        <v>D</v>
      </c>
      <c r="CT128" s="154">
        <v>4289</v>
      </c>
      <c r="CU128" s="125">
        <v>141</v>
      </c>
      <c r="CV128" s="33">
        <f t="shared" si="68"/>
        <v>8</v>
      </c>
      <c r="CW128" s="83" t="str">
        <f t="shared" si="69"/>
        <v>Kaufmännischer Fachspezialist 1</v>
      </c>
      <c r="CX128" s="125">
        <v>141</v>
      </c>
      <c r="CY128" s="33">
        <f t="shared" si="62"/>
        <v>8</v>
      </c>
      <c r="CZ128" s="83" t="str">
        <f t="shared" si="63"/>
        <v>Kaufmännischer Fachspezialist 1</v>
      </c>
      <c r="DA128" s="125">
        <v>141</v>
      </c>
      <c r="DB128" s="33">
        <f t="shared" si="72"/>
        <v>8</v>
      </c>
      <c r="DC128" s="83" t="str">
        <f t="shared" si="73"/>
        <v>Kaufmännischer Fachspezialist 1</v>
      </c>
      <c r="DD128" s="125">
        <v>141</v>
      </c>
      <c r="DE128" s="33">
        <f t="shared" si="74"/>
        <v>8</v>
      </c>
      <c r="DF128" s="83" t="str">
        <f t="shared" si="75"/>
        <v>Kaufmännischer Fachspezialist 1</v>
      </c>
      <c r="DG128" s="20"/>
      <c r="DH128" s="125">
        <v>141</v>
      </c>
      <c r="DI128" s="33">
        <f t="shared" si="76"/>
        <v>8</v>
      </c>
      <c r="DJ128" s="83" t="str">
        <f t="shared" si="77"/>
        <v>Kaufmännischer Fachspezialist 1</v>
      </c>
      <c r="DO128" s="19">
        <f t="shared" si="52"/>
        <v>4289</v>
      </c>
      <c r="DP128" s="153">
        <v>6</v>
      </c>
      <c r="DQ128" s="19">
        <v>0</v>
      </c>
      <c r="DR128" s="19" t="s">
        <v>956</v>
      </c>
    </row>
    <row r="129" spans="1:141" s="19" customFormat="1" x14ac:dyDescent="0.2">
      <c r="A129" s="53">
        <v>0</v>
      </c>
      <c r="B129" s="53">
        <v>1</v>
      </c>
      <c r="C129" s="53">
        <f t="shared" ref="C129:C142" si="78"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579</v>
      </c>
      <c r="Q129" s="15">
        <v>125</v>
      </c>
      <c r="R129" s="42"/>
      <c r="S129" s="27" t="s">
        <v>580</v>
      </c>
      <c r="T129" s="21">
        <v>1965</v>
      </c>
      <c r="U129" s="28" t="s">
        <v>581</v>
      </c>
      <c r="V129" s="21">
        <v>1985</v>
      </c>
      <c r="W129" s="28" t="s">
        <v>1051</v>
      </c>
      <c r="X129" s="21">
        <v>2014</v>
      </c>
      <c r="Y129" s="25"/>
      <c r="Z129" s="21">
        <f t="shared" si="53"/>
        <v>31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49"/>
        <v>Boschung Brigitte</v>
      </c>
      <c r="CR129" s="19">
        <f t="shared" si="50"/>
        <v>31</v>
      </c>
      <c r="CS129" s="19" t="str">
        <f t="shared" si="51"/>
        <v>E</v>
      </c>
      <c r="CT129" s="154">
        <v>7703</v>
      </c>
      <c r="CU129" s="125">
        <v>112</v>
      </c>
      <c r="CV129" s="33">
        <f t="shared" si="68"/>
        <v>5</v>
      </c>
      <c r="CW129" s="83" t="str">
        <f t="shared" si="69"/>
        <v>Réceptionist / Telefonist / Service-Disponent 2</v>
      </c>
      <c r="CX129" s="125">
        <v>112</v>
      </c>
      <c r="CY129" s="33">
        <f t="shared" ref="CY129:CY135" si="79">VLOOKUP($CX129,Funktionsbezeichnungen,3,0)</f>
        <v>5</v>
      </c>
      <c r="CZ129" s="83" t="str">
        <f t="shared" ref="CZ129:CZ135" si="80">VLOOKUP($CX129,Funktionsbezeichnungen,2,0)</f>
        <v>Réceptionist / Telefonist / Service-Disponent 2</v>
      </c>
      <c r="DA129" s="125">
        <v>112</v>
      </c>
      <c r="DB129" s="33">
        <f t="shared" si="72"/>
        <v>5</v>
      </c>
      <c r="DC129" s="83" t="str">
        <f t="shared" si="73"/>
        <v>Réceptionist / Telefonist / Service-Disponent 2</v>
      </c>
      <c r="DD129" s="125">
        <v>112</v>
      </c>
      <c r="DE129" s="33">
        <f t="shared" si="74"/>
        <v>5</v>
      </c>
      <c r="DF129" s="83" t="str">
        <f t="shared" si="75"/>
        <v>Réceptionist / Telefonist / Service-Disponent 2</v>
      </c>
      <c r="DG129" s="20"/>
      <c r="DH129" s="125">
        <v>112</v>
      </c>
      <c r="DI129" s="33">
        <f t="shared" si="76"/>
        <v>5</v>
      </c>
      <c r="DJ129" s="83" t="str">
        <f t="shared" si="77"/>
        <v>Réceptionist / Telefonist / Service-Disponent 2</v>
      </c>
      <c r="DO129" s="19">
        <f t="shared" si="52"/>
        <v>7703</v>
      </c>
      <c r="DP129" s="153">
        <v>6</v>
      </c>
      <c r="DQ129" s="19">
        <v>0</v>
      </c>
      <c r="DR129" s="19" t="s">
        <v>953</v>
      </c>
    </row>
    <row r="130" spans="1:141" s="19" customFormat="1" x14ac:dyDescent="0.2">
      <c r="A130" s="53">
        <v>0</v>
      </c>
      <c r="B130" s="53">
        <v>1</v>
      </c>
      <c r="C130" s="53">
        <f t="shared" si="78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884</v>
      </c>
      <c r="Q130" s="15">
        <v>126</v>
      </c>
      <c r="R130" s="42"/>
      <c r="S130" s="27" t="s">
        <v>883</v>
      </c>
      <c r="T130" s="21">
        <v>1970</v>
      </c>
      <c r="U130" s="28" t="s">
        <v>264</v>
      </c>
      <c r="V130" s="21">
        <v>1987</v>
      </c>
      <c r="W130" s="25"/>
      <c r="X130" s="21"/>
      <c r="Y130" s="25"/>
      <c r="Z130" s="21">
        <f t="shared" si="53"/>
        <v>29</v>
      </c>
      <c r="AA130" s="25" t="s">
        <v>414</v>
      </c>
      <c r="AB130" s="21" t="s">
        <v>142</v>
      </c>
      <c r="AC130" s="21"/>
      <c r="AE130" s="90" t="s">
        <v>428</v>
      </c>
      <c r="AF130" s="82"/>
      <c r="CP130" s="19" t="str">
        <f t="shared" si="49"/>
        <v>Wirtz Christine</v>
      </c>
      <c r="CR130" s="19">
        <f t="shared" si="50"/>
        <v>29</v>
      </c>
      <c r="CS130" s="19" t="str">
        <f t="shared" si="51"/>
        <v>E</v>
      </c>
      <c r="CT130" s="154">
        <v>5627</v>
      </c>
      <c r="CU130" s="125">
        <v>112</v>
      </c>
      <c r="CV130" s="33">
        <f t="shared" si="68"/>
        <v>5</v>
      </c>
      <c r="CW130" s="83" t="str">
        <f t="shared" si="69"/>
        <v>Réceptionist / Telefonist / Service-Disponent 2</v>
      </c>
      <c r="CX130" s="125">
        <v>112</v>
      </c>
      <c r="CY130" s="33">
        <f t="shared" si="79"/>
        <v>5</v>
      </c>
      <c r="CZ130" s="83" t="str">
        <f t="shared" si="80"/>
        <v>Réceptionist / Telefonist / Service-Disponent 2</v>
      </c>
      <c r="DA130" s="125">
        <v>112</v>
      </c>
      <c r="DB130" s="33">
        <f t="shared" si="72"/>
        <v>5</v>
      </c>
      <c r="DC130" s="83" t="str">
        <f t="shared" si="73"/>
        <v>Réceptionist / Telefonist / Service-Disponent 2</v>
      </c>
      <c r="DD130" s="125">
        <v>112</v>
      </c>
      <c r="DE130" s="33">
        <f t="shared" si="74"/>
        <v>5</v>
      </c>
      <c r="DF130" s="83" t="str">
        <f t="shared" si="75"/>
        <v>Réceptionist / Telefonist / Service-Disponent 2</v>
      </c>
      <c r="DG130" s="20"/>
      <c r="DH130" s="125">
        <v>112</v>
      </c>
      <c r="DI130" s="33">
        <f t="shared" si="76"/>
        <v>5</v>
      </c>
      <c r="DJ130" s="83" t="str">
        <f t="shared" si="77"/>
        <v>Réceptionist / Telefonist / Service-Disponent 2</v>
      </c>
      <c r="DO130" s="19">
        <f t="shared" si="52"/>
        <v>5627</v>
      </c>
      <c r="DP130" s="153">
        <v>6</v>
      </c>
      <c r="DQ130" s="19">
        <v>0</v>
      </c>
      <c r="DR130" s="19" t="s">
        <v>953</v>
      </c>
    </row>
    <row r="131" spans="1:141" s="19" customFormat="1" x14ac:dyDescent="0.2">
      <c r="A131" s="53">
        <v>0</v>
      </c>
      <c r="B131" s="53">
        <v>1</v>
      </c>
      <c r="C131" s="53">
        <f t="shared" si="78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358</v>
      </c>
      <c r="P131" s="15" t="s">
        <v>515</v>
      </c>
      <c r="Q131" s="15">
        <v>127</v>
      </c>
      <c r="R131" s="42"/>
      <c r="S131" s="27" t="s">
        <v>163</v>
      </c>
      <c r="T131" s="21">
        <v>1956</v>
      </c>
      <c r="U131" s="28"/>
      <c r="V131" s="21">
        <v>1989</v>
      </c>
      <c r="W131" s="25"/>
      <c r="X131" s="21"/>
      <c r="Y131" s="25"/>
      <c r="Z131" s="21">
        <f t="shared" si="53"/>
        <v>27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49"/>
        <v>Körkel Agnes</v>
      </c>
      <c r="CR131" s="19">
        <f>+Z131</f>
        <v>27</v>
      </c>
      <c r="CS131" s="19" t="str">
        <f>+AB131</f>
        <v>E</v>
      </c>
      <c r="CT131" s="154">
        <v>5605</v>
      </c>
      <c r="CU131" s="125">
        <v>132</v>
      </c>
      <c r="CV131" s="33">
        <f t="shared" si="68"/>
        <v>5</v>
      </c>
      <c r="CW131" s="83" t="str">
        <f t="shared" si="69"/>
        <v>Kaufmännischer Mitarbeiter 2</v>
      </c>
      <c r="CX131" s="125">
        <v>132</v>
      </c>
      <c r="CY131" s="33">
        <f t="shared" si="79"/>
        <v>5</v>
      </c>
      <c r="CZ131" s="83" t="str">
        <f t="shared" si="80"/>
        <v>Kaufmännischer Mitarbeiter 2</v>
      </c>
      <c r="DA131" s="125">
        <v>132</v>
      </c>
      <c r="DB131" s="33">
        <f t="shared" si="72"/>
        <v>5</v>
      </c>
      <c r="DC131" s="83" t="str">
        <f t="shared" si="73"/>
        <v>Kaufmännischer Mitarbeiter 2</v>
      </c>
      <c r="DD131" s="125">
        <v>132</v>
      </c>
      <c r="DE131" s="33">
        <f t="shared" si="74"/>
        <v>5</v>
      </c>
      <c r="DF131" s="83" t="str">
        <f t="shared" si="75"/>
        <v>Kaufmännischer Mitarbeiter 2</v>
      </c>
      <c r="DG131" s="20"/>
      <c r="DH131" s="125">
        <v>132</v>
      </c>
      <c r="DI131" s="33">
        <f t="shared" si="76"/>
        <v>5</v>
      </c>
      <c r="DJ131" s="83" t="str">
        <f t="shared" si="77"/>
        <v>Kaufmännischer Mitarbeiter 2</v>
      </c>
      <c r="DO131" s="19">
        <f t="shared" si="52"/>
        <v>5605</v>
      </c>
      <c r="DP131" s="153">
        <v>7</v>
      </c>
      <c r="DQ131" s="19">
        <v>0</v>
      </c>
      <c r="DR131" s="19" t="s">
        <v>955</v>
      </c>
    </row>
    <row r="132" spans="1:141" s="19" customFormat="1" x14ac:dyDescent="0.2">
      <c r="A132" s="53">
        <v>0</v>
      </c>
      <c r="B132" s="53">
        <v>1</v>
      </c>
      <c r="C132" s="53">
        <f t="shared" si="78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361</v>
      </c>
      <c r="P132" s="15" t="s">
        <v>518</v>
      </c>
      <c r="Q132" s="15">
        <v>128</v>
      </c>
      <c r="R132" s="42"/>
      <c r="S132" s="27" t="s">
        <v>257</v>
      </c>
      <c r="T132" s="21">
        <v>1953</v>
      </c>
      <c r="U132" s="28" t="s">
        <v>256</v>
      </c>
      <c r="V132" s="21">
        <v>2004</v>
      </c>
      <c r="W132" s="25"/>
      <c r="X132" s="21"/>
      <c r="Y132" s="25"/>
      <c r="Z132" s="21">
        <f>$AD$3-V132</f>
        <v>12</v>
      </c>
      <c r="AA132" s="25" t="s">
        <v>339</v>
      </c>
      <c r="AB132" s="21" t="s">
        <v>142</v>
      </c>
      <c r="AC132" s="21"/>
      <c r="AE132" s="90" t="s">
        <v>425</v>
      </c>
      <c r="AF132" s="82"/>
      <c r="CP132" s="19" t="str">
        <f t="shared" ref="CP132:CP147" si="81">+S132</f>
        <v>Kalt Susanne</v>
      </c>
      <c r="CR132" s="19">
        <f>+Z132</f>
        <v>12</v>
      </c>
      <c r="CS132" s="19" t="str">
        <f>+AB132</f>
        <v>E</v>
      </c>
      <c r="CT132" s="154">
        <v>6758</v>
      </c>
      <c r="CU132" s="125">
        <v>133</v>
      </c>
      <c r="CV132" s="33">
        <f t="shared" si="68"/>
        <v>6</v>
      </c>
      <c r="CW132" s="83" t="str">
        <f t="shared" si="69"/>
        <v>Kaufmännischer Mitarbeiter 3 / Gruppenchef 1</v>
      </c>
      <c r="CX132" s="125">
        <v>133</v>
      </c>
      <c r="CY132" s="33">
        <f t="shared" si="79"/>
        <v>6</v>
      </c>
      <c r="CZ132" s="83" t="str">
        <f t="shared" si="80"/>
        <v>Kaufmännischer Mitarbeiter 3 / Gruppenchef 1</v>
      </c>
      <c r="DA132" s="125">
        <v>133</v>
      </c>
      <c r="DB132" s="33">
        <f t="shared" si="72"/>
        <v>6</v>
      </c>
      <c r="DC132" s="83" t="str">
        <f t="shared" si="73"/>
        <v>Kaufmännischer Mitarbeiter 3 / Gruppenchef 1</v>
      </c>
      <c r="DD132" s="125">
        <v>133</v>
      </c>
      <c r="DE132" s="33">
        <f t="shared" si="74"/>
        <v>6</v>
      </c>
      <c r="DF132" s="83" t="str">
        <f t="shared" si="75"/>
        <v>Kaufmännischer Mitarbeiter 3 / Gruppenchef 1</v>
      </c>
      <c r="DG132" s="20"/>
      <c r="DH132" s="125">
        <v>133</v>
      </c>
      <c r="DI132" s="33">
        <f t="shared" si="76"/>
        <v>6</v>
      </c>
      <c r="DJ132" s="83" t="str">
        <f t="shared" si="77"/>
        <v>Kaufmännischer Mitarbeiter 3 / Gruppenchef 1</v>
      </c>
      <c r="DO132" s="19">
        <f t="shared" ref="DO132:DO138" si="82">+CT132</f>
        <v>6758</v>
      </c>
      <c r="DP132" s="153">
        <v>6</v>
      </c>
      <c r="DQ132" s="19">
        <v>0</v>
      </c>
      <c r="DR132" s="19" t="s">
        <v>955</v>
      </c>
    </row>
    <row r="133" spans="1:141" s="19" customFormat="1" x14ac:dyDescent="0.2">
      <c r="A133" s="53">
        <v>0</v>
      </c>
      <c r="B133" s="53">
        <v>1</v>
      </c>
      <c r="C133" s="53">
        <f t="shared" si="78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521</v>
      </c>
      <c r="Q133" s="15">
        <v>129</v>
      </c>
      <c r="R133" s="42" t="s">
        <v>345</v>
      </c>
      <c r="S133" s="27" t="s">
        <v>170</v>
      </c>
      <c r="T133" s="21">
        <v>1961</v>
      </c>
      <c r="U133" s="28" t="s">
        <v>169</v>
      </c>
      <c r="V133" s="21">
        <v>1980</v>
      </c>
      <c r="W133" s="25"/>
      <c r="X133" s="21"/>
      <c r="Y133" s="25"/>
      <c r="Z133" s="21">
        <f>$AD$3-V133</f>
        <v>36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si="81"/>
        <v>Eilers Brigitte</v>
      </c>
      <c r="CR133" s="19">
        <f>+Z133</f>
        <v>36</v>
      </c>
      <c r="CS133" s="19" t="str">
        <f>+AB133</f>
        <v>E</v>
      </c>
      <c r="CT133" s="154">
        <v>6740</v>
      </c>
      <c r="CU133" s="125">
        <v>133</v>
      </c>
      <c r="CV133" s="33">
        <f t="shared" si="68"/>
        <v>6</v>
      </c>
      <c r="CW133" s="83" t="str">
        <f t="shared" si="69"/>
        <v>Kaufmännischer Mitarbeiter 3 / Gruppenchef 1</v>
      </c>
      <c r="CX133" s="125">
        <v>133</v>
      </c>
      <c r="CY133" s="33">
        <f t="shared" si="79"/>
        <v>6</v>
      </c>
      <c r="CZ133" s="83" t="str">
        <f t="shared" si="80"/>
        <v>Kaufmännischer Mitarbeiter 3 / Gruppenchef 1</v>
      </c>
      <c r="DA133" s="125">
        <v>133</v>
      </c>
      <c r="DB133" s="33">
        <f t="shared" si="72"/>
        <v>6</v>
      </c>
      <c r="DC133" s="83" t="str">
        <f t="shared" si="73"/>
        <v>Kaufmännischer Mitarbeiter 3 / Gruppenchef 1</v>
      </c>
      <c r="DD133" s="125">
        <v>133</v>
      </c>
      <c r="DE133" s="33">
        <f t="shared" si="74"/>
        <v>6</v>
      </c>
      <c r="DF133" s="83" t="str">
        <f t="shared" si="75"/>
        <v>Kaufmännischer Mitarbeiter 3 / Gruppenchef 1</v>
      </c>
      <c r="DG133" s="20"/>
      <c r="DH133" s="125">
        <v>133</v>
      </c>
      <c r="DI133" s="33">
        <f t="shared" si="76"/>
        <v>6</v>
      </c>
      <c r="DJ133" s="83" t="str">
        <f t="shared" si="77"/>
        <v>Kaufmännischer Mitarbeiter 3 / Gruppenchef 1</v>
      </c>
      <c r="DO133" s="19">
        <f t="shared" si="82"/>
        <v>6740</v>
      </c>
      <c r="DP133" s="153">
        <v>6</v>
      </c>
      <c r="DQ133" s="19">
        <v>0</v>
      </c>
      <c r="DR133" s="185" t="s">
        <v>977</v>
      </c>
    </row>
    <row r="134" spans="1:141" s="19" customFormat="1" x14ac:dyDescent="0.2">
      <c r="A134" s="53">
        <v>0</v>
      </c>
      <c r="B134" s="53">
        <v>1</v>
      </c>
      <c r="C134" s="53">
        <f t="shared" si="78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519</v>
      </c>
      <c r="Q134" s="15">
        <v>130</v>
      </c>
      <c r="R134" s="42"/>
      <c r="S134" s="27" t="s">
        <v>911</v>
      </c>
      <c r="T134" s="21">
        <v>1969</v>
      </c>
      <c r="U134" s="28" t="s">
        <v>245</v>
      </c>
      <c r="V134" s="21">
        <v>1988</v>
      </c>
      <c r="W134" s="25"/>
      <c r="X134" s="21"/>
      <c r="Y134" s="25"/>
      <c r="Z134" s="21">
        <f>$AD$3-V134</f>
        <v>28</v>
      </c>
      <c r="AA134" s="25" t="s">
        <v>169</v>
      </c>
      <c r="AB134" s="21" t="s">
        <v>142</v>
      </c>
      <c r="AC134" s="21"/>
      <c r="AE134" s="90" t="s">
        <v>429</v>
      </c>
      <c r="AF134" s="82"/>
      <c r="CP134" s="19" t="str">
        <f t="shared" si="81"/>
        <v>Barth Sandra</v>
      </c>
      <c r="CR134" s="19">
        <f>+Z134</f>
        <v>28</v>
      </c>
      <c r="CS134" s="19" t="str">
        <f>+AB134</f>
        <v>E</v>
      </c>
      <c r="CT134" s="154">
        <v>7701</v>
      </c>
      <c r="CU134" s="125">
        <v>132</v>
      </c>
      <c r="CV134" s="33">
        <f t="shared" si="68"/>
        <v>5</v>
      </c>
      <c r="CW134" s="83" t="str">
        <f t="shared" si="69"/>
        <v>Kaufmännischer Mitarbeiter 2</v>
      </c>
      <c r="CX134" s="125">
        <v>132</v>
      </c>
      <c r="CY134" s="33">
        <f t="shared" si="79"/>
        <v>5</v>
      </c>
      <c r="CZ134" s="83" t="str">
        <f t="shared" si="80"/>
        <v>Kaufmännischer Mitarbeiter 2</v>
      </c>
      <c r="DA134" s="125">
        <v>132</v>
      </c>
      <c r="DB134" s="33">
        <f t="shared" si="72"/>
        <v>5</v>
      </c>
      <c r="DC134" s="83" t="str">
        <f t="shared" si="73"/>
        <v>Kaufmännischer Mitarbeiter 2</v>
      </c>
      <c r="DD134" s="125">
        <v>132</v>
      </c>
      <c r="DE134" s="33">
        <f t="shared" si="74"/>
        <v>5</v>
      </c>
      <c r="DF134" s="83" t="str">
        <f t="shared" si="75"/>
        <v>Kaufmännischer Mitarbeiter 2</v>
      </c>
      <c r="DG134" s="20"/>
      <c r="DH134" s="125">
        <v>132</v>
      </c>
      <c r="DI134" s="33">
        <f t="shared" si="76"/>
        <v>5</v>
      </c>
      <c r="DJ134" s="83" t="str">
        <f t="shared" si="77"/>
        <v>Kaufmännischer Mitarbeiter 2</v>
      </c>
      <c r="DO134" s="19">
        <f t="shared" si="82"/>
        <v>7701</v>
      </c>
      <c r="DP134" s="153">
        <v>7</v>
      </c>
      <c r="DQ134" s="19">
        <v>0</v>
      </c>
      <c r="DR134" s="185" t="s">
        <v>977</v>
      </c>
    </row>
    <row r="135" spans="1:141" s="19" customFormat="1" x14ac:dyDescent="0.2">
      <c r="A135" s="53">
        <v>0</v>
      </c>
      <c r="B135" s="53"/>
      <c r="C135" s="53">
        <f t="shared" si="78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359</v>
      </c>
      <c r="P135" s="15" t="s">
        <v>522</v>
      </c>
      <c r="Q135" s="15">
        <v>131</v>
      </c>
      <c r="R135" s="161"/>
      <c r="S135" s="27" t="s">
        <v>171</v>
      </c>
      <c r="T135" s="21">
        <v>1960</v>
      </c>
      <c r="U135" s="28"/>
      <c r="V135" s="21">
        <v>1984</v>
      </c>
      <c r="W135" s="25"/>
      <c r="X135" s="21"/>
      <c r="Y135" s="25"/>
      <c r="Z135" s="21">
        <f>$AD$3-V135</f>
        <v>32</v>
      </c>
      <c r="AA135" s="25" t="s">
        <v>172</v>
      </c>
      <c r="AB135" s="21" t="s">
        <v>147</v>
      </c>
      <c r="AC135" s="21"/>
      <c r="AE135" s="90" t="s">
        <v>430</v>
      </c>
      <c r="AF135" s="82"/>
      <c r="CP135" s="19" t="str">
        <f t="shared" si="81"/>
        <v>Schurrer Gabriel</v>
      </c>
      <c r="CR135" s="19">
        <f>+Z135</f>
        <v>32</v>
      </c>
      <c r="CS135" s="19" t="str">
        <f>+AB135</f>
        <v>F</v>
      </c>
      <c r="CT135" s="154">
        <v>7654</v>
      </c>
      <c r="CU135" s="125">
        <v>614</v>
      </c>
      <c r="CV135" s="33">
        <f t="shared" si="68"/>
        <v>4</v>
      </c>
      <c r="CW135" s="83" t="str">
        <f t="shared" si="69"/>
        <v>Laborassistenz 2</v>
      </c>
      <c r="CX135" s="125">
        <v>614</v>
      </c>
      <c r="CY135" s="33">
        <f t="shared" si="79"/>
        <v>4</v>
      </c>
      <c r="CZ135" s="83" t="str">
        <f t="shared" si="80"/>
        <v>Laborassistenz 2</v>
      </c>
      <c r="DA135" s="125">
        <v>614</v>
      </c>
      <c r="DB135" s="33">
        <f t="shared" si="72"/>
        <v>4</v>
      </c>
      <c r="DC135" s="83" t="str">
        <f t="shared" si="73"/>
        <v>Laborassistenz 2</v>
      </c>
      <c r="DD135" s="125">
        <v>614</v>
      </c>
      <c r="DE135" s="33">
        <f t="shared" si="74"/>
        <v>4</v>
      </c>
      <c r="DF135" s="83" t="str">
        <f t="shared" si="75"/>
        <v>Laborassistenz 2</v>
      </c>
      <c r="DG135" s="20"/>
      <c r="DH135" s="125">
        <v>614</v>
      </c>
      <c r="DI135" s="33">
        <f t="shared" si="76"/>
        <v>4</v>
      </c>
      <c r="DJ135" s="83" t="str">
        <f t="shared" si="77"/>
        <v>Laborassistenz 2</v>
      </c>
      <c r="DO135" s="19">
        <f t="shared" si="82"/>
        <v>7654</v>
      </c>
      <c r="DP135" s="153">
        <v>7</v>
      </c>
      <c r="DQ135" s="19">
        <v>0</v>
      </c>
      <c r="DR135" s="19" t="s">
        <v>963</v>
      </c>
    </row>
    <row r="136" spans="1:141" s="19" customFormat="1" x14ac:dyDescent="0.2">
      <c r="A136" s="53">
        <v>0</v>
      </c>
      <c r="B136" s="53"/>
      <c r="C136" s="53">
        <f t="shared" si="78"/>
        <v>0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/>
      <c r="N136" s="59">
        <v>1</v>
      </c>
      <c r="O136" s="19" t="s">
        <v>360</v>
      </c>
      <c r="P136" s="15" t="s">
        <v>1199</v>
      </c>
      <c r="Q136" s="15">
        <v>132</v>
      </c>
      <c r="R136" s="161" t="s">
        <v>365</v>
      </c>
      <c r="S136" s="27" t="s">
        <v>1221</v>
      </c>
      <c r="T136" s="21">
        <v>1993</v>
      </c>
      <c r="U136" s="28" t="s">
        <v>1198</v>
      </c>
      <c r="V136" s="21"/>
      <c r="W136" s="25"/>
      <c r="X136" s="21"/>
      <c r="Y136" s="25"/>
      <c r="Z136" s="21"/>
      <c r="AA136" s="25" t="s">
        <v>265</v>
      </c>
      <c r="AB136" s="21" t="s">
        <v>149</v>
      </c>
      <c r="AC136" s="21"/>
      <c r="AE136" s="90" t="s">
        <v>1096</v>
      </c>
      <c r="AF136" s="82"/>
      <c r="CP136" s="19" t="str">
        <f t="shared" si="81"/>
        <v>Signer David</v>
      </c>
      <c r="CT136" s="154">
        <v>9765</v>
      </c>
      <c r="CU136" s="125"/>
      <c r="CV136" s="33"/>
      <c r="CW136" s="83"/>
      <c r="CX136" s="125"/>
      <c r="CY136" s="33"/>
      <c r="CZ136" s="83"/>
      <c r="DA136" s="125"/>
      <c r="DB136" s="33"/>
      <c r="DC136" s="83"/>
      <c r="DD136" s="125"/>
      <c r="DE136" s="33"/>
      <c r="DF136" s="83"/>
      <c r="DG136" s="20"/>
      <c r="DH136" s="33"/>
      <c r="DI136" s="33"/>
      <c r="DJ136" s="83"/>
      <c r="DO136" s="19">
        <f t="shared" si="82"/>
        <v>9765</v>
      </c>
      <c r="DP136" s="153">
        <v>8</v>
      </c>
      <c r="DQ136" s="19">
        <v>0</v>
      </c>
      <c r="DR136" s="185" t="s">
        <v>976</v>
      </c>
    </row>
    <row r="137" spans="1:141" s="19" customFormat="1" x14ac:dyDescent="0.2">
      <c r="A137" s="53">
        <v>0</v>
      </c>
      <c r="B137" s="53"/>
      <c r="C137" s="53">
        <f t="shared" si="78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1012</v>
      </c>
      <c r="Q137" s="15">
        <v>133</v>
      </c>
      <c r="R137" s="161"/>
      <c r="S137" s="27" t="s">
        <v>1085</v>
      </c>
      <c r="T137" s="21">
        <v>1997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81"/>
        <v>Stucki Tizian</v>
      </c>
      <c r="CT137" s="154">
        <v>9740</v>
      </c>
      <c r="CU137" s="125"/>
      <c r="CV137" s="33"/>
      <c r="CW137" s="83"/>
      <c r="CX137" s="125"/>
      <c r="CY137" s="33"/>
      <c r="CZ137" s="83"/>
      <c r="DA137" s="125"/>
      <c r="DB137" s="33"/>
      <c r="DC137" s="83"/>
      <c r="DD137" s="125"/>
      <c r="DE137" s="33"/>
      <c r="DF137" s="83"/>
      <c r="DG137" s="20"/>
      <c r="DH137" s="33"/>
      <c r="DI137" s="33"/>
      <c r="DJ137" s="83"/>
      <c r="DO137" s="19">
        <f>+CT137</f>
        <v>9740</v>
      </c>
      <c r="DP137" s="153">
        <v>8</v>
      </c>
      <c r="DQ137" s="19">
        <v>0</v>
      </c>
      <c r="DR137" s="185" t="s">
        <v>976</v>
      </c>
    </row>
    <row r="138" spans="1:141" s="19" customFormat="1" x14ac:dyDescent="0.2">
      <c r="A138" s="53">
        <v>0</v>
      </c>
      <c r="B138" s="53"/>
      <c r="C138" s="53">
        <f t="shared" si="78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360</v>
      </c>
      <c r="P138" s="15" t="s">
        <v>1013</v>
      </c>
      <c r="Q138" s="15">
        <v>134</v>
      </c>
      <c r="R138" s="161"/>
      <c r="S138" s="27" t="s">
        <v>1086</v>
      </c>
      <c r="T138" s="21">
        <v>1998</v>
      </c>
      <c r="U138" s="28" t="s">
        <v>628</v>
      </c>
      <c r="V138" s="21"/>
      <c r="W138" s="25"/>
      <c r="X138" s="21"/>
      <c r="Y138" s="25" t="s">
        <v>173</v>
      </c>
      <c r="Z138" s="21"/>
      <c r="AA138" s="25" t="s">
        <v>174</v>
      </c>
      <c r="AB138" s="21" t="s">
        <v>175</v>
      </c>
      <c r="AC138" s="21"/>
      <c r="AE138" s="90" t="s">
        <v>381</v>
      </c>
      <c r="AF138" s="82"/>
      <c r="CP138" s="19" t="str">
        <f t="shared" si="81"/>
        <v>Kipfer Cedric</v>
      </c>
      <c r="CT138" s="154">
        <v>9739</v>
      </c>
      <c r="CU138" s="125"/>
      <c r="CV138" s="33"/>
      <c r="CW138" s="83"/>
      <c r="CX138" s="125"/>
      <c r="CY138" s="33"/>
      <c r="CZ138" s="83"/>
      <c r="DA138" s="125"/>
      <c r="DB138" s="33"/>
      <c r="DC138" s="83"/>
      <c r="DD138" s="125"/>
      <c r="DE138" s="33"/>
      <c r="DF138" s="83"/>
      <c r="DG138" s="20"/>
      <c r="DH138" s="33"/>
      <c r="DI138" s="33"/>
      <c r="DJ138" s="83"/>
      <c r="DO138" s="19">
        <f t="shared" si="82"/>
        <v>9739</v>
      </c>
      <c r="DP138" s="153">
        <v>8</v>
      </c>
      <c r="DQ138" s="19">
        <v>0</v>
      </c>
      <c r="DR138" s="185" t="s">
        <v>976</v>
      </c>
    </row>
    <row r="139" spans="1:141" x14ac:dyDescent="0.25">
      <c r="A139" s="53">
        <v>0</v>
      </c>
      <c r="B139" s="53"/>
      <c r="C139" s="53">
        <f t="shared" si="78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1087</v>
      </c>
      <c r="Q139" s="15">
        <v>135</v>
      </c>
      <c r="R139" s="42"/>
      <c r="S139" s="27" t="s">
        <v>1088</v>
      </c>
      <c r="T139" s="21">
        <v>1997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D139" s="19"/>
      <c r="AE139" s="90" t="s">
        <v>381</v>
      </c>
      <c r="AF139" s="82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 t="str">
        <f t="shared" si="81"/>
        <v>Berger Noah</v>
      </c>
      <c r="CQ139" s="19"/>
      <c r="CT139" s="154">
        <v>9740</v>
      </c>
      <c r="CU139" s="125"/>
      <c r="CV139" s="33"/>
      <c r="CW139" s="83"/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33"/>
      <c r="DI139" s="33"/>
      <c r="DJ139" s="83"/>
    </row>
    <row r="140" spans="1:141" s="19" customFormat="1" x14ac:dyDescent="0.2">
      <c r="A140" s="53">
        <v>0</v>
      </c>
      <c r="B140" s="53"/>
      <c r="C140" s="53">
        <f t="shared" si="78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1091</v>
      </c>
      <c r="Q140" s="15">
        <v>136</v>
      </c>
      <c r="R140" s="42"/>
      <c r="S140" s="27" t="s">
        <v>1089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81"/>
        <v>Pertoldi Noeh</v>
      </c>
      <c r="CT140" s="154">
        <v>9742</v>
      </c>
      <c r="CU140" s="125"/>
      <c r="CV140" s="33"/>
      <c r="CW140" s="83"/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33"/>
      <c r="DI140" s="33"/>
      <c r="DJ140" s="83"/>
      <c r="DO140" s="19">
        <f t="shared" ref="DO140:DO147" si="83">+CT140</f>
        <v>9742</v>
      </c>
      <c r="DP140" s="153">
        <v>8</v>
      </c>
      <c r="DQ140" s="19">
        <v>0</v>
      </c>
      <c r="DR140" s="185" t="s">
        <v>976</v>
      </c>
    </row>
    <row r="141" spans="1:141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1092</v>
      </c>
      <c r="Q141" s="15">
        <v>137</v>
      </c>
      <c r="R141" s="42"/>
      <c r="S141" s="27" t="s">
        <v>1090</v>
      </c>
      <c r="T141" s="21">
        <v>1998</v>
      </c>
      <c r="U141" s="28" t="s">
        <v>628</v>
      </c>
      <c r="V141" s="21"/>
      <c r="W141" s="25"/>
      <c r="X141" s="21"/>
      <c r="Y141" s="25" t="s">
        <v>176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81"/>
        <v>Thahiri Florian</v>
      </c>
      <c r="CT141" s="154">
        <v>9740</v>
      </c>
      <c r="CU141" s="125"/>
      <c r="CV141" s="33"/>
      <c r="CW141" s="83"/>
      <c r="CX141" s="125"/>
      <c r="CY141" s="33"/>
      <c r="CZ141" s="83"/>
      <c r="DA141" s="125"/>
      <c r="DB141" s="33"/>
      <c r="DC141" s="83"/>
      <c r="DD141" s="125"/>
      <c r="DE141" s="33"/>
      <c r="DF141" s="83"/>
      <c r="DG141" s="20"/>
      <c r="DH141" s="33"/>
      <c r="DI141" s="33"/>
      <c r="DJ141" s="83"/>
      <c r="DO141" s="19">
        <f>+CT141</f>
        <v>9740</v>
      </c>
      <c r="DP141" s="153">
        <v>8</v>
      </c>
      <c r="DQ141" s="19">
        <v>0</v>
      </c>
      <c r="DR141" s="185" t="s">
        <v>976</v>
      </c>
    </row>
    <row r="142" spans="1:141" s="19" customFormat="1" x14ac:dyDescent="0.2">
      <c r="A142" s="53">
        <v>0</v>
      </c>
      <c r="B142" s="53"/>
      <c r="C142" s="53">
        <f t="shared" si="78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1162</v>
      </c>
      <c r="Q142" s="15">
        <v>138</v>
      </c>
      <c r="R142" s="42"/>
      <c r="S142" s="27" t="s">
        <v>1160</v>
      </c>
      <c r="T142" s="21">
        <v>1999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81"/>
        <v>Hirsbrunner Nico</v>
      </c>
      <c r="CT142" s="154">
        <v>9740</v>
      </c>
      <c r="CU142" s="125"/>
      <c r="CV142" s="33"/>
      <c r="CW142" s="83"/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33"/>
      <c r="DI142" s="33"/>
      <c r="DJ142" s="83"/>
      <c r="DO142" s="19">
        <f t="shared" si="83"/>
        <v>9740</v>
      </c>
      <c r="DP142" s="153">
        <v>8</v>
      </c>
      <c r="DQ142" s="19">
        <v>0</v>
      </c>
      <c r="DR142" s="185" t="s">
        <v>976</v>
      </c>
    </row>
    <row r="143" spans="1:141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359</v>
      </c>
      <c r="P143" s="15" t="s">
        <v>1161</v>
      </c>
      <c r="Q143" s="15">
        <v>139</v>
      </c>
      <c r="R143" s="42"/>
      <c r="S143" s="27" t="s">
        <v>1159</v>
      </c>
      <c r="T143" s="21">
        <v>1998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81"/>
        <v>Christ Florian</v>
      </c>
      <c r="CT143" s="154">
        <v>9739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  <c r="DO143" s="19">
        <f t="shared" si="83"/>
        <v>9739</v>
      </c>
      <c r="DP143" s="153">
        <v>8</v>
      </c>
      <c r="DQ143" s="19">
        <v>0</v>
      </c>
      <c r="DR143" s="185" t="s">
        <v>976</v>
      </c>
      <c r="EK143"/>
    </row>
    <row r="144" spans="1:141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358</v>
      </c>
      <c r="P144" s="15" t="s">
        <v>1163</v>
      </c>
      <c r="Q144" s="15">
        <v>140</v>
      </c>
      <c r="R144" s="42"/>
      <c r="S144" s="27" t="s">
        <v>1164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 t="shared" si="81"/>
        <v>Sivasundaram Aschveni</v>
      </c>
      <c r="CT144" s="154">
        <v>9751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>+CT144</f>
        <v>9751</v>
      </c>
      <c r="DP144" s="153">
        <v>8</v>
      </c>
      <c r="DQ144" s="19">
        <v>0</v>
      </c>
      <c r="DR144" s="185" t="s">
        <v>976</v>
      </c>
      <c r="EK144"/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1208</v>
      </c>
      <c r="Q145" s="15">
        <v>141</v>
      </c>
      <c r="R145" s="42"/>
      <c r="S145" s="27" t="s">
        <v>1205</v>
      </c>
      <c r="T145" s="21">
        <v>1996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Leuch Georges</v>
      </c>
      <c r="CT145" s="154">
        <v>9750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>+CT145</f>
        <v>9750</v>
      </c>
      <c r="DP145" s="153">
        <v>8</v>
      </c>
      <c r="DQ145" s="19">
        <v>0</v>
      </c>
      <c r="DR145" s="185" t="s">
        <v>976</v>
      </c>
      <c r="EK145"/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1209</v>
      </c>
      <c r="Q146" s="15">
        <v>142</v>
      </c>
      <c r="R146" s="42"/>
      <c r="S146" s="27" t="s">
        <v>1206</v>
      </c>
      <c r="T146" s="21">
        <v>2000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1"/>
        <v>Boser Florian</v>
      </c>
      <c r="CT146" s="154">
        <v>9750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83"/>
        <v>9750</v>
      </c>
      <c r="DP146" s="153">
        <v>8</v>
      </c>
      <c r="DQ146" s="19">
        <v>0</v>
      </c>
      <c r="DR146" s="185" t="s">
        <v>976</v>
      </c>
      <c r="EK146"/>
    </row>
    <row r="147" spans="1:141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1210</v>
      </c>
      <c r="Q147" s="15">
        <v>143</v>
      </c>
      <c r="R147" s="42"/>
      <c r="S147" s="27" t="s">
        <v>1207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81"/>
        <v>Kaupp Nicolas</v>
      </c>
      <c r="CT147" s="154">
        <v>9752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83"/>
        <v>9752</v>
      </c>
      <c r="DP147" s="153">
        <v>8</v>
      </c>
      <c r="DQ147" s="19">
        <v>0</v>
      </c>
      <c r="DR147" s="185" t="s">
        <v>976</v>
      </c>
      <c r="EK147"/>
    </row>
    <row r="148" spans="1:141" s="19" customFormat="1" x14ac:dyDescent="0.25">
      <c r="A148" s="66"/>
      <c r="B148" s="66"/>
      <c r="C148" s="66"/>
      <c r="D148" s="66"/>
      <c r="E148" s="66"/>
      <c r="F148" s="60"/>
      <c r="G148" s="60"/>
      <c r="H148" s="60"/>
      <c r="I148" s="60"/>
      <c r="J148" s="60"/>
      <c r="K148" s="60"/>
      <c r="L148" s="60"/>
      <c r="M148" s="60"/>
      <c r="N148" s="60"/>
      <c r="O148" s="67"/>
      <c r="P148" s="68"/>
      <c r="Q148" s="68"/>
      <c r="R148" s="44"/>
      <c r="S148" s="30" t="s">
        <v>183</v>
      </c>
      <c r="T148" s="31">
        <f>+Q147</f>
        <v>143</v>
      </c>
      <c r="U148" s="65" t="s">
        <v>700</v>
      </c>
      <c r="V148" s="32"/>
      <c r="W148" s="34"/>
      <c r="X148" s="32"/>
      <c r="Y148" s="40"/>
      <c r="Z148" s="33"/>
      <c r="AA148" s="34"/>
      <c r="AB148" s="33"/>
      <c r="AC148" s="35"/>
      <c r="AE148" s="84"/>
      <c r="AF148" s="83"/>
      <c r="CT148" s="126"/>
      <c r="CU148" s="141"/>
      <c r="CV148" s="141"/>
      <c r="CW148" s="126"/>
      <c r="CX148" s="141"/>
      <c r="CY148" s="141"/>
      <c r="CZ148" s="126"/>
      <c r="DA148" s="141"/>
      <c r="DB148" s="141"/>
      <c r="DC148" s="126"/>
      <c r="DD148" s="141"/>
      <c r="DE148" s="141"/>
      <c r="DF148" s="126"/>
      <c r="DG148" s="126"/>
      <c r="DH148" s="138"/>
      <c r="DI148" s="138"/>
      <c r="EK148"/>
    </row>
    <row r="149" spans="1:141" customFormat="1" x14ac:dyDescent="0.25">
      <c r="A149" s="48">
        <f t="shared" ref="A149:N149" si="84">SUM(A5:A147)</f>
        <v>9</v>
      </c>
      <c r="B149" s="48">
        <f t="shared" si="84"/>
        <v>36</v>
      </c>
      <c r="C149" s="48">
        <f t="shared" si="84"/>
        <v>97</v>
      </c>
      <c r="D149" s="48">
        <f t="shared" si="84"/>
        <v>27</v>
      </c>
      <c r="E149" s="48">
        <f t="shared" si="84"/>
        <v>44</v>
      </c>
      <c r="F149" s="48">
        <f t="shared" si="84"/>
        <v>1</v>
      </c>
      <c r="G149" s="48">
        <f t="shared" si="84"/>
        <v>2</v>
      </c>
      <c r="H149" s="48">
        <f t="shared" si="84"/>
        <v>33</v>
      </c>
      <c r="I149" s="48">
        <f t="shared" si="84"/>
        <v>32</v>
      </c>
      <c r="J149" s="48">
        <f t="shared" si="84"/>
        <v>11</v>
      </c>
      <c r="K149" s="48">
        <f t="shared" si="84"/>
        <v>11</v>
      </c>
      <c r="L149" s="48">
        <f t="shared" si="84"/>
        <v>20</v>
      </c>
      <c r="M149" s="48">
        <f t="shared" si="84"/>
        <v>7</v>
      </c>
      <c r="N149" s="48">
        <f t="shared" si="84"/>
        <v>1</v>
      </c>
      <c r="O149" s="64">
        <f>SUM(D149+E149+F149+I149+K149+L149+M149)</f>
        <v>142</v>
      </c>
      <c r="P149" s="12"/>
      <c r="Q149" s="12" t="s">
        <v>224</v>
      </c>
      <c r="R149" s="45" t="s">
        <v>342</v>
      </c>
      <c r="S149" s="11" t="s">
        <v>88</v>
      </c>
      <c r="T149" s="13"/>
      <c r="U149" s="37"/>
      <c r="V149" s="13"/>
      <c r="W149" s="123"/>
      <c r="X149" s="13"/>
      <c r="Y149" s="37"/>
      <c r="Z149" s="13"/>
      <c r="AA149" s="14" t="s">
        <v>1036</v>
      </c>
      <c r="AB149" s="13"/>
      <c r="AC149" s="13"/>
      <c r="AD149" s="11"/>
      <c r="AE149" s="87" t="s">
        <v>382</v>
      </c>
      <c r="AF149" s="88" t="s">
        <v>385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S149" s="11"/>
      <c r="CT149" s="11"/>
      <c r="CU149" s="49"/>
      <c r="CV149" s="49"/>
      <c r="CW149" s="11"/>
      <c r="CX149" s="49"/>
      <c r="CY149" s="49"/>
      <c r="CZ149" s="11"/>
      <c r="DA149" s="49"/>
      <c r="DB149" s="49"/>
      <c r="DC149" s="11"/>
      <c r="DD149" s="49"/>
      <c r="DE149" s="49"/>
      <c r="DF149" s="11"/>
      <c r="DG149" s="115"/>
      <c r="DH149" s="13"/>
      <c r="DI149" s="13"/>
      <c r="DJ149" s="11"/>
      <c r="DM149" s="11"/>
      <c r="DN149" s="11"/>
      <c r="DO149" s="11"/>
      <c r="DV149" s="19"/>
    </row>
    <row r="150" spans="1:141" customFormat="1" x14ac:dyDescent="0.25">
      <c r="A150" s="11">
        <f t="shared" ref="A150:N150" si="85">SUBTOTAL(9,A5:A147)</f>
        <v>9</v>
      </c>
      <c r="B150" s="11">
        <f t="shared" si="85"/>
        <v>36</v>
      </c>
      <c r="C150" s="11">
        <f t="shared" si="85"/>
        <v>97</v>
      </c>
      <c r="D150" s="11">
        <f t="shared" si="85"/>
        <v>27</v>
      </c>
      <c r="E150" s="11">
        <f t="shared" si="85"/>
        <v>44</v>
      </c>
      <c r="F150" s="11">
        <f t="shared" si="85"/>
        <v>1</v>
      </c>
      <c r="G150" s="11">
        <f t="shared" si="85"/>
        <v>2</v>
      </c>
      <c r="H150" s="11">
        <f t="shared" si="85"/>
        <v>33</v>
      </c>
      <c r="I150" s="11">
        <f t="shared" si="85"/>
        <v>32</v>
      </c>
      <c r="J150" s="11">
        <f t="shared" si="85"/>
        <v>11</v>
      </c>
      <c r="K150" s="11">
        <f t="shared" si="85"/>
        <v>11</v>
      </c>
      <c r="L150" s="11">
        <f t="shared" si="85"/>
        <v>20</v>
      </c>
      <c r="M150" s="11">
        <f t="shared" si="85"/>
        <v>7</v>
      </c>
      <c r="N150" s="11">
        <f t="shared" si="85"/>
        <v>1</v>
      </c>
      <c r="O150" s="64">
        <f>SUM(D150+E150+F150+I150+K150+L150+M150)</f>
        <v>142</v>
      </c>
      <c r="P150" s="12"/>
      <c r="Q150" s="12" t="s">
        <v>224</v>
      </c>
      <c r="R150" s="45" t="s">
        <v>370</v>
      </c>
      <c r="S150" s="11" t="s">
        <v>371</v>
      </c>
      <c r="T150" s="13"/>
      <c r="U150" s="37"/>
      <c r="V150" s="13"/>
      <c r="W150" s="123"/>
      <c r="X150" s="13"/>
      <c r="Y150" s="37"/>
      <c r="Z150" s="13" t="s">
        <v>185</v>
      </c>
      <c r="AA150" s="14" t="s">
        <v>886</v>
      </c>
      <c r="AB150" s="13"/>
      <c r="AC150" s="13"/>
      <c r="AD150" s="11"/>
      <c r="AE150" s="87" t="s">
        <v>373</v>
      </c>
      <c r="AF150" s="88" t="s">
        <v>97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S150" s="11"/>
      <c r="CT150" s="11"/>
      <c r="CU150" s="49"/>
      <c r="CV150" s="49"/>
      <c r="CW150" s="11"/>
      <c r="CX150" s="49"/>
      <c r="CY150" s="49"/>
      <c r="CZ150" s="11"/>
      <c r="DA150" s="49"/>
      <c r="DB150" s="49"/>
      <c r="DC150" s="11"/>
      <c r="DD150" s="49"/>
      <c r="DE150" s="49"/>
      <c r="DF150" s="11"/>
      <c r="DG150" s="115"/>
      <c r="DH150" s="13"/>
      <c r="DI150" s="13"/>
      <c r="DJ150" s="11"/>
      <c r="DM150" s="11"/>
      <c r="DN150" s="11"/>
      <c r="DO150" s="11"/>
      <c r="DP150" s="45" t="s">
        <v>980</v>
      </c>
      <c r="DV150" s="19"/>
    </row>
    <row r="151" spans="1:141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51"/>
      <c r="K151" s="50"/>
      <c r="L151" s="50"/>
      <c r="M151" s="50"/>
      <c r="N151" s="50"/>
      <c r="O151" s="48"/>
      <c r="P151" s="12"/>
      <c r="Q151" s="12"/>
      <c r="R151" s="45" t="s">
        <v>369</v>
      </c>
      <c r="S151" s="11" t="s">
        <v>150</v>
      </c>
      <c r="T151" s="13"/>
      <c r="U151" s="37"/>
      <c r="V151" s="13"/>
      <c r="W151" s="123"/>
      <c r="X151" s="13"/>
      <c r="Y151" s="37"/>
      <c r="Z151" s="13" t="s">
        <v>186</v>
      </c>
      <c r="AA151" s="14" t="s">
        <v>187</v>
      </c>
      <c r="AB151" s="13"/>
      <c r="AC151" s="13"/>
      <c r="AD151" s="11"/>
      <c r="AE151" s="87" t="s">
        <v>375</v>
      </c>
      <c r="AF151" s="88" t="s">
        <v>386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S151" s="11"/>
      <c r="CT151" s="11"/>
      <c r="CU151" s="49"/>
      <c r="CV151" s="49"/>
      <c r="CW151" s="11"/>
      <c r="CX151" s="49"/>
      <c r="CY151" s="49"/>
      <c r="CZ151" s="11"/>
      <c r="DA151" s="49"/>
      <c r="DB151" s="49"/>
      <c r="DC151" s="11"/>
      <c r="DD151" s="49"/>
      <c r="DE151" s="49"/>
      <c r="DF151" s="11"/>
      <c r="DG151" s="115"/>
      <c r="DH151" s="13"/>
      <c r="DI151" s="13"/>
      <c r="DJ151" s="11"/>
      <c r="DM151" s="11"/>
      <c r="DN151" s="11"/>
      <c r="DO151" s="11"/>
      <c r="DP151" s="11" t="s">
        <v>986</v>
      </c>
      <c r="DV151" s="19"/>
      <c r="EK151" s="11"/>
    </row>
    <row r="152" spans="1:141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69" t="s">
        <v>366</v>
      </c>
      <c r="Q152" s="69" t="s">
        <v>366</v>
      </c>
      <c r="R152" s="45" t="s">
        <v>341</v>
      </c>
      <c r="S152" s="11" t="s">
        <v>158</v>
      </c>
      <c r="T152" s="13"/>
      <c r="U152" s="37"/>
      <c r="V152" s="13"/>
      <c r="W152" s="123"/>
      <c r="X152" s="13"/>
      <c r="Y152" s="37"/>
      <c r="Z152" s="13" t="s">
        <v>189</v>
      </c>
      <c r="AA152" s="14" t="s">
        <v>888</v>
      </c>
      <c r="AB152" s="13"/>
      <c r="AC152" s="13"/>
      <c r="AD152" s="11"/>
      <c r="AE152" s="87" t="s">
        <v>376</v>
      </c>
      <c r="AF152" s="88" t="s">
        <v>110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S152" s="11"/>
      <c r="CT152" s="11"/>
      <c r="CU152" s="49"/>
      <c r="CV152" s="49"/>
      <c r="CW152" s="11"/>
      <c r="CX152" s="49"/>
      <c r="CY152" s="49"/>
      <c r="CZ152" s="11"/>
      <c r="DA152" s="49"/>
      <c r="DB152" s="49"/>
      <c r="DC152" s="11"/>
      <c r="DD152" s="49"/>
      <c r="DE152" s="49"/>
      <c r="DF152" s="11"/>
      <c r="DG152" s="115"/>
      <c r="DH152" s="13"/>
      <c r="DI152" s="13"/>
      <c r="DJ152" s="11"/>
      <c r="DM152" s="11"/>
      <c r="DN152" s="11"/>
      <c r="DO152" s="11"/>
      <c r="DP152" s="11" t="s">
        <v>987</v>
      </c>
      <c r="DV152" s="19"/>
      <c r="EK152" s="11"/>
    </row>
    <row r="153" spans="1:141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11"/>
      <c r="K153" s="50"/>
      <c r="L153" s="50"/>
      <c r="M153" s="50"/>
      <c r="N153" s="50"/>
      <c r="O153" s="48"/>
      <c r="P153" s="12"/>
      <c r="Q153" s="12"/>
      <c r="R153" s="45" t="s">
        <v>368</v>
      </c>
      <c r="S153" s="11" t="s">
        <v>161</v>
      </c>
      <c r="T153" s="13"/>
      <c r="U153" s="37"/>
      <c r="V153" s="13"/>
      <c r="W153" s="123"/>
      <c r="X153" s="13"/>
      <c r="Y153" s="37"/>
      <c r="Z153" s="13" t="s">
        <v>876</v>
      </c>
      <c r="AA153" s="14" t="s">
        <v>877</v>
      </c>
      <c r="AB153" s="13"/>
      <c r="AC153" s="13"/>
      <c r="AD153" s="11"/>
      <c r="AE153" s="87" t="s">
        <v>379</v>
      </c>
      <c r="AF153" s="88" t="s">
        <v>387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9"/>
      <c r="CO153" s="19"/>
      <c r="CP153" s="11"/>
      <c r="CQ153" s="11"/>
      <c r="CR153" s="11"/>
      <c r="CS153" s="11"/>
      <c r="CT153" s="11"/>
      <c r="CU153" s="49"/>
      <c r="CV153" s="49"/>
      <c r="CW153" s="11"/>
      <c r="CX153" s="49"/>
      <c r="CY153" s="49"/>
      <c r="CZ153" s="11"/>
      <c r="DA153" s="49"/>
      <c r="DB153" s="49"/>
      <c r="DC153" s="11"/>
      <c r="DD153" s="49"/>
      <c r="DE153" s="49"/>
      <c r="DF153" s="11"/>
      <c r="DG153" s="115"/>
      <c r="DH153" s="13"/>
      <c r="DI153" s="13"/>
      <c r="DJ153" s="11"/>
      <c r="DM153" s="11"/>
      <c r="DN153" s="11"/>
      <c r="DO153" s="11"/>
      <c r="DP153" s="11" t="s">
        <v>988</v>
      </c>
      <c r="DV153" s="19"/>
      <c r="EK153" s="11"/>
    </row>
    <row r="154" spans="1:141" x14ac:dyDescent="0.25">
      <c r="R154" s="45" t="s">
        <v>367</v>
      </c>
      <c r="S154" s="11" t="s">
        <v>166</v>
      </c>
      <c r="AE154" s="87" t="s">
        <v>394</v>
      </c>
      <c r="AF154" s="88" t="s">
        <v>395</v>
      </c>
      <c r="CN154" s="19"/>
      <c r="CO154" s="19"/>
      <c r="DP154" s="11" t="s">
        <v>981</v>
      </c>
      <c r="DV154" s="19"/>
    </row>
    <row r="155" spans="1:141" x14ac:dyDescent="0.25">
      <c r="R155" s="45" t="s">
        <v>365</v>
      </c>
      <c r="S155" s="11" t="s">
        <v>249</v>
      </c>
      <c r="AE155" s="87" t="s">
        <v>383</v>
      </c>
      <c r="AF155" s="88" t="s">
        <v>388</v>
      </c>
      <c r="CN155" s="19"/>
      <c r="CO155" s="19"/>
      <c r="DP155" s="11" t="s">
        <v>982</v>
      </c>
      <c r="DV155" s="19"/>
    </row>
    <row r="156" spans="1:141" x14ac:dyDescent="0.25">
      <c r="AE156" s="91" t="s">
        <v>365</v>
      </c>
      <c r="AF156" s="89" t="s">
        <v>249</v>
      </c>
      <c r="CN156" s="19"/>
      <c r="CO156" s="19"/>
      <c r="DP156" s="11" t="s">
        <v>989</v>
      </c>
      <c r="DV156" s="19"/>
    </row>
    <row r="157" spans="1:141" x14ac:dyDescent="0.25">
      <c r="AE157" s="80"/>
      <c r="DP157" s="11" t="s">
        <v>990</v>
      </c>
    </row>
    <row r="158" spans="1:141" x14ac:dyDescent="0.25">
      <c r="AE158" s="80" t="s">
        <v>408</v>
      </c>
      <c r="DP158" s="11" t="s">
        <v>991</v>
      </c>
    </row>
    <row r="159" spans="1:141" x14ac:dyDescent="0.25">
      <c r="O159" s="109"/>
      <c r="P159" s="110"/>
      <c r="Q159" s="111"/>
      <c r="R159" s="112"/>
      <c r="S159" s="113"/>
      <c r="AE159" s="80" t="s">
        <v>410</v>
      </c>
      <c r="DP159" s="11" t="s">
        <v>983</v>
      </c>
    </row>
    <row r="160" spans="1:141" x14ac:dyDescent="0.25">
      <c r="O160" s="109"/>
      <c r="P160" s="110"/>
      <c r="Q160" s="111"/>
      <c r="R160" s="112"/>
      <c r="S160" s="113"/>
      <c r="AE160" s="80" t="s">
        <v>409</v>
      </c>
      <c r="DP160" s="11" t="s">
        <v>984</v>
      </c>
    </row>
    <row r="161" spans="15:124" x14ac:dyDescent="0.25">
      <c r="O161" s="109"/>
      <c r="P161" s="110"/>
      <c r="Q161" s="111"/>
      <c r="R161" s="112"/>
      <c r="S161" s="113"/>
      <c r="AE161" s="80"/>
      <c r="DP161" s="11" t="s">
        <v>992</v>
      </c>
    </row>
    <row r="162" spans="15:124" x14ac:dyDescent="0.25">
      <c r="O162" s="114"/>
      <c r="P162" s="111"/>
      <c r="Q162" s="111"/>
      <c r="R162" s="112"/>
      <c r="S162" s="115"/>
      <c r="AE162" s="80" t="s">
        <v>411</v>
      </c>
      <c r="DP162" s="11" t="s">
        <v>985</v>
      </c>
    </row>
    <row r="163" spans="15:124" x14ac:dyDescent="0.25">
      <c r="AE163" s="80" t="s">
        <v>413</v>
      </c>
    </row>
    <row r="164" spans="15:124" x14ac:dyDescent="0.25">
      <c r="AE164" s="80" t="s">
        <v>412</v>
      </c>
      <c r="DQ164" s="45" t="s">
        <v>993</v>
      </c>
    </row>
    <row r="165" spans="15:124" x14ac:dyDescent="0.25">
      <c r="AE165" s="80"/>
      <c r="DQ165" s="11" t="s">
        <v>994</v>
      </c>
    </row>
    <row r="166" spans="15:124" x14ac:dyDescent="0.25">
      <c r="AE166" s="80"/>
      <c r="DQ166" s="11" t="s">
        <v>995</v>
      </c>
    </row>
    <row r="167" spans="15:124" x14ac:dyDescent="0.25">
      <c r="AE167" s="80"/>
      <c r="DQ167" s="11" t="s">
        <v>996</v>
      </c>
    </row>
    <row r="168" spans="15:124" x14ac:dyDescent="0.25">
      <c r="AE168" s="80"/>
      <c r="DQ168" s="11" t="s">
        <v>997</v>
      </c>
    </row>
    <row r="169" spans="15:124" x14ac:dyDescent="0.25">
      <c r="AE169" s="80"/>
    </row>
    <row r="170" spans="15:124" x14ac:dyDescent="0.25">
      <c r="AE170" s="80"/>
    </row>
    <row r="171" spans="15:124" x14ac:dyDescent="0.25">
      <c r="AE171" s="80"/>
    </row>
    <row r="172" spans="15:124" x14ac:dyDescent="0.25">
      <c r="AE172" s="80"/>
    </row>
    <row r="173" spans="15:124" x14ac:dyDescent="0.25">
      <c r="AE173" s="80"/>
      <c r="DT173" s="11" t="s">
        <v>998</v>
      </c>
    </row>
    <row r="174" spans="15:124" x14ac:dyDescent="0.25">
      <c r="AE174" s="80"/>
    </row>
    <row r="175" spans="15:124" x14ac:dyDescent="0.25">
      <c r="AE175" s="80"/>
    </row>
    <row r="176" spans="15:124" x14ac:dyDescent="0.25">
      <c r="AE176" s="80"/>
      <c r="DM176" s="885" t="s">
        <v>78</v>
      </c>
      <c r="DN176" s="886"/>
      <c r="DO176" s="887"/>
      <c r="DP176" s="173" t="s">
        <v>950</v>
      </c>
    </row>
    <row r="177" spans="31:120" x14ac:dyDescent="0.25">
      <c r="AE177" s="80"/>
      <c r="DM177" s="174" t="s">
        <v>76</v>
      </c>
      <c r="DN177" s="175" t="s">
        <v>77</v>
      </c>
      <c r="DO177" s="176" t="s">
        <v>701</v>
      </c>
      <c r="DP177" s="171"/>
    </row>
    <row r="178" spans="31:120" x14ac:dyDescent="0.25">
      <c r="AE178" s="80"/>
      <c r="DM178" s="177">
        <v>101</v>
      </c>
      <c r="DN178" s="178" t="s">
        <v>712</v>
      </c>
      <c r="DO178" s="179">
        <v>2</v>
      </c>
      <c r="DP178" s="171"/>
    </row>
    <row r="179" spans="31:120" x14ac:dyDescent="0.25">
      <c r="AE179" s="80"/>
      <c r="DM179" s="177">
        <v>102</v>
      </c>
      <c r="DN179" s="178" t="s">
        <v>713</v>
      </c>
      <c r="DO179" s="179">
        <v>3</v>
      </c>
      <c r="DP179" s="171"/>
    </row>
    <row r="180" spans="31:120" x14ac:dyDescent="0.25">
      <c r="AE180" s="80"/>
      <c r="DM180" s="177">
        <v>103</v>
      </c>
      <c r="DN180" s="178" t="s">
        <v>714</v>
      </c>
      <c r="DO180" s="179">
        <v>4</v>
      </c>
      <c r="DP180" s="171"/>
    </row>
    <row r="181" spans="31:120" x14ac:dyDescent="0.25">
      <c r="AE181" s="80"/>
      <c r="DM181" s="177">
        <v>104</v>
      </c>
      <c r="DN181" s="178" t="s">
        <v>715</v>
      </c>
      <c r="DO181" s="179">
        <v>5</v>
      </c>
      <c r="DP181" s="171"/>
    </row>
    <row r="182" spans="31:120" x14ac:dyDescent="0.25">
      <c r="AE182" s="80"/>
      <c r="DM182" s="177">
        <v>111</v>
      </c>
      <c r="DN182" s="178" t="s">
        <v>716</v>
      </c>
      <c r="DO182" s="179">
        <v>4</v>
      </c>
      <c r="DP182" s="171" t="s">
        <v>953</v>
      </c>
    </row>
    <row r="183" spans="31:120" x14ac:dyDescent="0.25">
      <c r="AE183" s="80"/>
      <c r="DM183" s="177">
        <v>112</v>
      </c>
      <c r="DN183" s="178" t="s">
        <v>717</v>
      </c>
      <c r="DO183" s="179">
        <v>5</v>
      </c>
      <c r="DP183" s="171" t="s">
        <v>953</v>
      </c>
    </row>
    <row r="184" spans="31:120" x14ac:dyDescent="0.25">
      <c r="AE184" s="80"/>
      <c r="DM184" s="177">
        <v>121</v>
      </c>
      <c r="DN184" s="178" t="s">
        <v>718</v>
      </c>
      <c r="DO184" s="179">
        <v>4</v>
      </c>
      <c r="DP184" s="171" t="s">
        <v>954</v>
      </c>
    </row>
    <row r="185" spans="31:120" x14ac:dyDescent="0.25">
      <c r="AE185" s="80"/>
      <c r="DM185" s="177">
        <v>122</v>
      </c>
      <c r="DN185" s="178" t="s">
        <v>719</v>
      </c>
      <c r="DO185" s="179">
        <v>5</v>
      </c>
      <c r="DP185" s="171" t="s">
        <v>954</v>
      </c>
    </row>
    <row r="186" spans="31:120" x14ac:dyDescent="0.25">
      <c r="DM186" s="177">
        <v>123</v>
      </c>
      <c r="DN186" s="178" t="s">
        <v>720</v>
      </c>
      <c r="DO186" s="179">
        <v>6</v>
      </c>
      <c r="DP186" s="171" t="s">
        <v>954</v>
      </c>
    </row>
    <row r="187" spans="31:120" x14ac:dyDescent="0.25">
      <c r="DM187" s="177">
        <v>124</v>
      </c>
      <c r="DN187" s="178" t="s">
        <v>721</v>
      </c>
      <c r="DO187" s="179">
        <v>7</v>
      </c>
      <c r="DP187" s="171" t="s">
        <v>954</v>
      </c>
    </row>
    <row r="188" spans="31:120" x14ac:dyDescent="0.25">
      <c r="DM188" s="177">
        <v>131</v>
      </c>
      <c r="DN188" s="178" t="s">
        <v>722</v>
      </c>
      <c r="DO188" s="179">
        <v>4</v>
      </c>
      <c r="DP188" s="171" t="s">
        <v>955</v>
      </c>
    </row>
    <row r="189" spans="31:120" x14ac:dyDescent="0.25">
      <c r="DM189" s="177">
        <v>132</v>
      </c>
      <c r="DN189" s="178" t="s">
        <v>723</v>
      </c>
      <c r="DO189" s="179">
        <v>5</v>
      </c>
      <c r="DP189" s="171" t="s">
        <v>955</v>
      </c>
    </row>
    <row r="190" spans="31:120" x14ac:dyDescent="0.25">
      <c r="DM190" s="177">
        <v>133</v>
      </c>
      <c r="DN190" s="178" t="s">
        <v>724</v>
      </c>
      <c r="DO190" s="179">
        <v>6</v>
      </c>
      <c r="DP190" s="171" t="s">
        <v>955</v>
      </c>
    </row>
    <row r="191" spans="31:120" x14ac:dyDescent="0.25">
      <c r="DM191" s="177">
        <v>134</v>
      </c>
      <c r="DN191" s="178" t="s">
        <v>725</v>
      </c>
      <c r="DO191" s="179">
        <v>7</v>
      </c>
      <c r="DP191" s="171" t="s">
        <v>955</v>
      </c>
    </row>
    <row r="192" spans="31:120" x14ac:dyDescent="0.25">
      <c r="DM192" s="177">
        <v>138</v>
      </c>
      <c r="DN192" s="178" t="s">
        <v>726</v>
      </c>
      <c r="DO192" s="179">
        <v>6</v>
      </c>
      <c r="DP192" s="171"/>
    </row>
    <row r="193" spans="117:120" x14ac:dyDescent="0.25">
      <c r="DM193" s="177">
        <v>139</v>
      </c>
      <c r="DN193" s="178" t="s">
        <v>727</v>
      </c>
      <c r="DO193" s="179">
        <v>7</v>
      </c>
      <c r="DP193" s="171"/>
    </row>
    <row r="194" spans="117:120" x14ac:dyDescent="0.25">
      <c r="DM194" s="177">
        <v>141</v>
      </c>
      <c r="DN194" s="178" t="s">
        <v>728</v>
      </c>
      <c r="DO194" s="179">
        <v>8</v>
      </c>
      <c r="DP194" s="171" t="s">
        <v>956</v>
      </c>
    </row>
    <row r="195" spans="117:120" x14ac:dyDescent="0.25">
      <c r="DM195" s="177">
        <v>142</v>
      </c>
      <c r="DN195" s="178" t="s">
        <v>729</v>
      </c>
      <c r="DO195" s="179">
        <v>9</v>
      </c>
      <c r="DP195" s="171" t="s">
        <v>956</v>
      </c>
    </row>
    <row r="196" spans="117:120" x14ac:dyDescent="0.25">
      <c r="DM196" s="177">
        <v>143</v>
      </c>
      <c r="DN196" s="178" t="s">
        <v>730</v>
      </c>
      <c r="DO196" s="179">
        <v>10</v>
      </c>
      <c r="DP196" s="171" t="s">
        <v>956</v>
      </c>
    </row>
    <row r="197" spans="117:120" x14ac:dyDescent="0.25">
      <c r="DM197" s="177">
        <v>144</v>
      </c>
      <c r="DN197" s="178" t="s">
        <v>731</v>
      </c>
      <c r="DO197" s="179">
        <v>11</v>
      </c>
      <c r="DP197" s="171" t="s">
        <v>956</v>
      </c>
    </row>
    <row r="198" spans="117:120" x14ac:dyDescent="0.25">
      <c r="DM198" s="177">
        <v>150</v>
      </c>
      <c r="DN198" s="178" t="s">
        <v>732</v>
      </c>
      <c r="DO198" s="179">
        <v>8</v>
      </c>
      <c r="DP198" s="171"/>
    </row>
    <row r="199" spans="117:120" x14ac:dyDescent="0.25">
      <c r="DM199" s="177">
        <v>151</v>
      </c>
      <c r="DN199" s="178" t="s">
        <v>733</v>
      </c>
      <c r="DO199" s="179">
        <v>9</v>
      </c>
      <c r="DP199" s="171"/>
    </row>
    <row r="200" spans="117:120" x14ac:dyDescent="0.25">
      <c r="DM200" s="177">
        <v>152</v>
      </c>
      <c r="DN200" s="178" t="s">
        <v>734</v>
      </c>
      <c r="DO200" s="179">
        <v>10</v>
      </c>
      <c r="DP200" s="171"/>
    </row>
    <row r="201" spans="117:120" x14ac:dyDescent="0.25">
      <c r="DM201" s="177">
        <v>153</v>
      </c>
      <c r="DN201" s="178" t="s">
        <v>735</v>
      </c>
      <c r="DO201" s="179">
        <v>11</v>
      </c>
      <c r="DP201" s="171"/>
    </row>
    <row r="202" spans="117:120" x14ac:dyDescent="0.25">
      <c r="DM202" s="177">
        <v>154</v>
      </c>
      <c r="DN202" s="178" t="s">
        <v>736</v>
      </c>
      <c r="DO202" s="179">
        <v>12</v>
      </c>
      <c r="DP202" s="171"/>
    </row>
    <row r="203" spans="117:120" x14ac:dyDescent="0.25">
      <c r="DM203" s="177">
        <v>161</v>
      </c>
      <c r="DN203" s="178" t="s">
        <v>737</v>
      </c>
      <c r="DO203" s="179">
        <v>8</v>
      </c>
      <c r="DP203" s="171" t="s">
        <v>957</v>
      </c>
    </row>
    <row r="204" spans="117:120" x14ac:dyDescent="0.25">
      <c r="DM204" s="177">
        <v>162</v>
      </c>
      <c r="DN204" s="178" t="s">
        <v>738</v>
      </c>
      <c r="DO204" s="179">
        <v>9</v>
      </c>
      <c r="DP204" s="171" t="s">
        <v>957</v>
      </c>
    </row>
    <row r="205" spans="117:120" x14ac:dyDescent="0.25">
      <c r="DM205" s="177">
        <v>163</v>
      </c>
      <c r="DN205" s="178" t="s">
        <v>739</v>
      </c>
      <c r="DO205" s="179">
        <v>10</v>
      </c>
      <c r="DP205" s="171"/>
    </row>
    <row r="206" spans="117:120" x14ac:dyDescent="0.25">
      <c r="DM206" s="177">
        <v>164</v>
      </c>
      <c r="DN206" s="178" t="s">
        <v>740</v>
      </c>
      <c r="DO206" s="179">
        <v>11</v>
      </c>
      <c r="DP206" s="171"/>
    </row>
    <row r="207" spans="117:120" x14ac:dyDescent="0.25">
      <c r="DM207" s="177">
        <v>171</v>
      </c>
      <c r="DN207" s="178" t="s">
        <v>741</v>
      </c>
      <c r="DO207" s="179">
        <v>9</v>
      </c>
      <c r="DP207" s="171"/>
    </row>
    <row r="208" spans="117:120" x14ac:dyDescent="0.25">
      <c r="DM208" s="177">
        <v>172</v>
      </c>
      <c r="DN208" s="178" t="s">
        <v>742</v>
      </c>
      <c r="DO208" s="179">
        <v>10</v>
      </c>
      <c r="DP208" s="171"/>
    </row>
    <row r="209" spans="117:120" x14ac:dyDescent="0.25">
      <c r="DM209" s="177">
        <v>173</v>
      </c>
      <c r="DN209" s="178" t="s">
        <v>743</v>
      </c>
      <c r="DO209" s="179">
        <v>11</v>
      </c>
      <c r="DP209" s="171"/>
    </row>
    <row r="210" spans="117:120" x14ac:dyDescent="0.25">
      <c r="DM210" s="177">
        <v>174</v>
      </c>
      <c r="DN210" s="178" t="s">
        <v>744</v>
      </c>
      <c r="DO210" s="179">
        <v>12</v>
      </c>
      <c r="DP210" s="171"/>
    </row>
    <row r="211" spans="117:120" x14ac:dyDescent="0.25">
      <c r="DM211" s="177">
        <v>181</v>
      </c>
      <c r="DN211" s="178" t="s">
        <v>745</v>
      </c>
      <c r="DO211" s="179">
        <v>10</v>
      </c>
      <c r="DP211" s="171"/>
    </row>
    <row r="212" spans="117:120" x14ac:dyDescent="0.25">
      <c r="DM212" s="177">
        <v>183</v>
      </c>
      <c r="DN212" s="178" t="s">
        <v>746</v>
      </c>
      <c r="DO212" s="179">
        <v>12</v>
      </c>
      <c r="DP212" s="171"/>
    </row>
    <row r="213" spans="117:120" x14ac:dyDescent="0.25">
      <c r="DM213" s="177">
        <v>191</v>
      </c>
      <c r="DN213" s="178" t="s">
        <v>747</v>
      </c>
      <c r="DO213" s="179">
        <v>7</v>
      </c>
      <c r="DP213" s="171"/>
    </row>
    <row r="214" spans="117:120" x14ac:dyDescent="0.25">
      <c r="DM214" s="177">
        <v>192</v>
      </c>
      <c r="DN214" s="178" t="s">
        <v>748</v>
      </c>
      <c r="DO214" s="179">
        <v>8</v>
      </c>
      <c r="DP214" s="171"/>
    </row>
    <row r="215" spans="117:120" x14ac:dyDescent="0.25">
      <c r="DM215" s="177">
        <v>193</v>
      </c>
      <c r="DN215" s="178" t="s">
        <v>749</v>
      </c>
      <c r="DO215" s="179">
        <v>9</v>
      </c>
      <c r="DP215" s="171"/>
    </row>
    <row r="216" spans="117:120" x14ac:dyDescent="0.25">
      <c r="DM216" s="177">
        <v>201</v>
      </c>
      <c r="DN216" s="178" t="s">
        <v>750</v>
      </c>
      <c r="DO216" s="179">
        <v>2</v>
      </c>
      <c r="DP216" s="171"/>
    </row>
    <row r="217" spans="117:120" x14ac:dyDescent="0.25">
      <c r="DM217" s="177">
        <v>202</v>
      </c>
      <c r="DN217" s="178" t="s">
        <v>751</v>
      </c>
      <c r="DO217" s="179">
        <v>3</v>
      </c>
      <c r="DP217" s="171"/>
    </row>
    <row r="218" spans="117:120" x14ac:dyDescent="0.25">
      <c r="DM218" s="177">
        <v>211</v>
      </c>
      <c r="DN218" s="178" t="s">
        <v>752</v>
      </c>
      <c r="DO218" s="179">
        <v>4</v>
      </c>
      <c r="DP218" s="171" t="s">
        <v>958</v>
      </c>
    </row>
    <row r="219" spans="117:120" x14ac:dyDescent="0.25">
      <c r="DM219" s="177">
        <v>212</v>
      </c>
      <c r="DN219" s="178" t="s">
        <v>753</v>
      </c>
      <c r="DO219" s="179">
        <v>5</v>
      </c>
      <c r="DP219" s="171" t="s">
        <v>958</v>
      </c>
    </row>
    <row r="220" spans="117:120" x14ac:dyDescent="0.25">
      <c r="DM220" s="177">
        <v>213</v>
      </c>
      <c r="DN220" s="178" t="s">
        <v>754</v>
      </c>
      <c r="DO220" s="179">
        <v>6</v>
      </c>
      <c r="DP220" s="171" t="s">
        <v>958</v>
      </c>
    </row>
    <row r="221" spans="117:120" x14ac:dyDescent="0.25">
      <c r="DM221" s="177">
        <v>214</v>
      </c>
      <c r="DN221" s="178" t="s">
        <v>755</v>
      </c>
      <c r="DO221" s="179">
        <v>7</v>
      </c>
      <c r="DP221" s="171" t="s">
        <v>958</v>
      </c>
    </row>
    <row r="222" spans="117:120" x14ac:dyDescent="0.25">
      <c r="DM222" s="177">
        <v>221</v>
      </c>
      <c r="DN222" s="178" t="s">
        <v>756</v>
      </c>
      <c r="DO222" s="179">
        <v>8</v>
      </c>
      <c r="DP222" s="171" t="s">
        <v>959</v>
      </c>
    </row>
    <row r="223" spans="117:120" x14ac:dyDescent="0.25">
      <c r="DM223" s="177">
        <v>222</v>
      </c>
      <c r="DN223" s="178" t="s">
        <v>757</v>
      </c>
      <c r="DO223" s="179">
        <v>9</v>
      </c>
      <c r="DP223" s="171" t="s">
        <v>959</v>
      </c>
    </row>
    <row r="224" spans="117:120" x14ac:dyDescent="0.25">
      <c r="DM224" s="177">
        <v>223</v>
      </c>
      <c r="DN224" s="178" t="s">
        <v>758</v>
      </c>
      <c r="DO224" s="179">
        <v>10</v>
      </c>
      <c r="DP224" s="171" t="s">
        <v>959</v>
      </c>
    </row>
    <row r="225" spans="117:120" x14ac:dyDescent="0.25">
      <c r="DM225" s="177">
        <v>224</v>
      </c>
      <c r="DN225" s="178" t="s">
        <v>759</v>
      </c>
      <c r="DO225" s="179">
        <v>11</v>
      </c>
      <c r="DP225" s="171" t="s">
        <v>959</v>
      </c>
    </row>
    <row r="226" spans="117:120" x14ac:dyDescent="0.25">
      <c r="DM226" s="177">
        <v>241</v>
      </c>
      <c r="DN226" s="178" t="s">
        <v>760</v>
      </c>
      <c r="DO226" s="179">
        <v>8</v>
      </c>
      <c r="DP226" s="171"/>
    </row>
    <row r="227" spans="117:120" x14ac:dyDescent="0.25">
      <c r="DM227" s="177">
        <v>242</v>
      </c>
      <c r="DN227" s="178" t="s">
        <v>761</v>
      </c>
      <c r="DO227" s="179">
        <v>9</v>
      </c>
      <c r="DP227" s="171"/>
    </row>
    <row r="228" spans="117:120" x14ac:dyDescent="0.25">
      <c r="DM228" s="177">
        <v>243</v>
      </c>
      <c r="DN228" s="178" t="s">
        <v>762</v>
      </c>
      <c r="DO228" s="179">
        <v>10</v>
      </c>
      <c r="DP228" s="171"/>
    </row>
    <row r="229" spans="117:120" x14ac:dyDescent="0.25">
      <c r="DM229" s="177">
        <v>244</v>
      </c>
      <c r="DN229" s="178" t="s">
        <v>763</v>
      </c>
      <c r="DO229" s="179">
        <v>11</v>
      </c>
      <c r="DP229" s="171"/>
    </row>
    <row r="230" spans="117:120" x14ac:dyDescent="0.25">
      <c r="DM230" s="177">
        <v>250</v>
      </c>
      <c r="DN230" s="178" t="s">
        <v>764</v>
      </c>
      <c r="DO230" s="179">
        <v>8</v>
      </c>
      <c r="DP230" s="171"/>
    </row>
    <row r="231" spans="117:120" x14ac:dyDescent="0.25">
      <c r="DM231" s="177">
        <v>251</v>
      </c>
      <c r="DN231" s="178" t="s">
        <v>765</v>
      </c>
      <c r="DO231" s="179">
        <v>9</v>
      </c>
      <c r="DP231" s="171"/>
    </row>
    <row r="232" spans="117:120" x14ac:dyDescent="0.25">
      <c r="DM232" s="177">
        <v>252</v>
      </c>
      <c r="DN232" s="178" t="s">
        <v>766</v>
      </c>
      <c r="DO232" s="179">
        <v>10</v>
      </c>
      <c r="DP232" s="171"/>
    </row>
    <row r="233" spans="117:120" x14ac:dyDescent="0.25">
      <c r="DM233" s="177">
        <v>253</v>
      </c>
      <c r="DN233" s="178" t="s">
        <v>767</v>
      </c>
      <c r="DO233" s="179">
        <v>11</v>
      </c>
      <c r="DP233" s="171"/>
    </row>
    <row r="234" spans="117:120" x14ac:dyDescent="0.25">
      <c r="DM234" s="177">
        <v>254</v>
      </c>
      <c r="DN234" s="178" t="s">
        <v>768</v>
      </c>
      <c r="DO234" s="179">
        <v>12</v>
      </c>
      <c r="DP234" s="171"/>
    </row>
    <row r="235" spans="117:120" x14ac:dyDescent="0.25">
      <c r="DM235" s="177">
        <v>351</v>
      </c>
      <c r="DN235" s="178" t="s">
        <v>769</v>
      </c>
      <c r="DO235" s="179">
        <v>7</v>
      </c>
      <c r="DP235" s="171"/>
    </row>
    <row r="236" spans="117:120" x14ac:dyDescent="0.25">
      <c r="DM236" s="177">
        <v>352</v>
      </c>
      <c r="DN236" s="178" t="s">
        <v>770</v>
      </c>
      <c r="DO236" s="179">
        <v>8</v>
      </c>
      <c r="DP236" s="171"/>
    </row>
    <row r="237" spans="117:120" x14ac:dyDescent="0.25">
      <c r="DM237" s="177">
        <v>353</v>
      </c>
      <c r="DN237" s="178" t="s">
        <v>771</v>
      </c>
      <c r="DO237" s="179">
        <v>9</v>
      </c>
      <c r="DP237" s="171"/>
    </row>
    <row r="238" spans="117:120" x14ac:dyDescent="0.25">
      <c r="DM238" s="177">
        <v>354</v>
      </c>
      <c r="DN238" s="178" t="s">
        <v>772</v>
      </c>
      <c r="DO238" s="179">
        <v>10</v>
      </c>
      <c r="DP238" s="171"/>
    </row>
    <row r="239" spans="117:120" x14ac:dyDescent="0.25">
      <c r="DM239" s="177">
        <v>355</v>
      </c>
      <c r="DN239" s="178" t="s">
        <v>773</v>
      </c>
      <c r="DO239" s="179">
        <v>11</v>
      </c>
      <c r="DP239" s="171"/>
    </row>
    <row r="240" spans="117:120" x14ac:dyDescent="0.25">
      <c r="DM240" s="177">
        <v>356</v>
      </c>
      <c r="DN240" s="178" t="s">
        <v>774</v>
      </c>
      <c r="DO240" s="179">
        <v>12</v>
      </c>
      <c r="DP240" s="171"/>
    </row>
    <row r="241" spans="117:120" x14ac:dyDescent="0.25">
      <c r="DM241" s="177">
        <v>361</v>
      </c>
      <c r="DN241" s="178" t="s">
        <v>775</v>
      </c>
      <c r="DO241" s="179">
        <v>6</v>
      </c>
      <c r="DP241" s="171"/>
    </row>
    <row r="242" spans="117:120" x14ac:dyDescent="0.25">
      <c r="DM242" s="177">
        <v>362</v>
      </c>
      <c r="DN242" s="178" t="s">
        <v>776</v>
      </c>
      <c r="DO242" s="179">
        <v>7</v>
      </c>
      <c r="DP242" s="171"/>
    </row>
    <row r="243" spans="117:120" x14ac:dyDescent="0.25">
      <c r="DM243" s="177">
        <v>363</v>
      </c>
      <c r="DN243" s="178" t="s">
        <v>777</v>
      </c>
      <c r="DO243" s="179">
        <v>8</v>
      </c>
      <c r="DP243" s="171"/>
    </row>
    <row r="244" spans="117:120" x14ac:dyDescent="0.25">
      <c r="DM244" s="177">
        <v>364</v>
      </c>
      <c r="DN244" s="178" t="s">
        <v>778</v>
      </c>
      <c r="DO244" s="179">
        <v>9</v>
      </c>
      <c r="DP244" s="171"/>
    </row>
    <row r="245" spans="117:120" x14ac:dyDescent="0.25">
      <c r="DM245" s="177">
        <v>366</v>
      </c>
      <c r="DN245" s="178" t="s">
        <v>779</v>
      </c>
      <c r="DO245" s="179">
        <v>8</v>
      </c>
      <c r="DP245" s="171"/>
    </row>
    <row r="246" spans="117:120" x14ac:dyDescent="0.25">
      <c r="DM246" s="177">
        <v>367</v>
      </c>
      <c r="DN246" s="178" t="s">
        <v>780</v>
      </c>
      <c r="DO246" s="179">
        <v>9</v>
      </c>
      <c r="DP246" s="171"/>
    </row>
    <row r="247" spans="117:120" x14ac:dyDescent="0.25">
      <c r="DM247" s="177">
        <v>368</v>
      </c>
      <c r="DN247" s="178" t="s">
        <v>781</v>
      </c>
      <c r="DO247" s="179">
        <v>10</v>
      </c>
      <c r="DP247" s="171"/>
    </row>
    <row r="248" spans="117:120" x14ac:dyDescent="0.25">
      <c r="DM248" s="177">
        <v>371</v>
      </c>
      <c r="DN248" s="178" t="s">
        <v>782</v>
      </c>
      <c r="DO248" s="179">
        <v>7</v>
      </c>
      <c r="DP248" s="171"/>
    </row>
    <row r="249" spans="117:120" x14ac:dyDescent="0.25">
      <c r="DM249" s="177">
        <v>372</v>
      </c>
      <c r="DN249" s="178" t="s">
        <v>783</v>
      </c>
      <c r="DO249" s="179">
        <v>8</v>
      </c>
      <c r="DP249" s="171"/>
    </row>
    <row r="250" spans="117:120" x14ac:dyDescent="0.25">
      <c r="DM250" s="177">
        <v>373</v>
      </c>
      <c r="DN250" s="178" t="s">
        <v>784</v>
      </c>
      <c r="DO250" s="179">
        <v>9</v>
      </c>
      <c r="DP250" s="171"/>
    </row>
    <row r="251" spans="117:120" x14ac:dyDescent="0.25">
      <c r="DM251" s="177">
        <v>374</v>
      </c>
      <c r="DN251" s="178" t="s">
        <v>785</v>
      </c>
      <c r="DO251" s="179">
        <v>10</v>
      </c>
      <c r="DP251" s="171"/>
    </row>
    <row r="252" spans="117:120" x14ac:dyDescent="0.25">
      <c r="DM252" s="177">
        <v>375</v>
      </c>
      <c r="DN252" s="178" t="s">
        <v>786</v>
      </c>
      <c r="DO252" s="179">
        <v>11</v>
      </c>
      <c r="DP252" s="171"/>
    </row>
    <row r="253" spans="117:120" x14ac:dyDescent="0.25">
      <c r="DM253" s="177">
        <v>376</v>
      </c>
      <c r="DN253" s="178" t="s">
        <v>787</v>
      </c>
      <c r="DO253" s="179">
        <v>8</v>
      </c>
      <c r="DP253" s="171"/>
    </row>
    <row r="254" spans="117:120" x14ac:dyDescent="0.25">
      <c r="DM254" s="177">
        <v>377</v>
      </c>
      <c r="DN254" s="178" t="s">
        <v>788</v>
      </c>
      <c r="DO254" s="179">
        <v>9</v>
      </c>
      <c r="DP254" s="171"/>
    </row>
    <row r="255" spans="117:120" x14ac:dyDescent="0.25">
      <c r="DM255" s="177">
        <v>378</v>
      </c>
      <c r="DN255" s="178" t="s">
        <v>789</v>
      </c>
      <c r="DO255" s="179">
        <v>11</v>
      </c>
      <c r="DP255" s="171"/>
    </row>
    <row r="256" spans="117:120" x14ac:dyDescent="0.25">
      <c r="DM256" s="177">
        <v>381</v>
      </c>
      <c r="DN256" s="178" t="s">
        <v>732</v>
      </c>
      <c r="DO256" s="179">
        <v>10</v>
      </c>
      <c r="DP256" s="171"/>
    </row>
    <row r="257" spans="117:120" x14ac:dyDescent="0.25">
      <c r="DM257" s="177">
        <v>382</v>
      </c>
      <c r="DN257" s="178" t="s">
        <v>733</v>
      </c>
      <c r="DO257" s="179">
        <v>11</v>
      </c>
      <c r="DP257" s="171"/>
    </row>
    <row r="258" spans="117:120" x14ac:dyDescent="0.25">
      <c r="DM258" s="177">
        <v>383</v>
      </c>
      <c r="DN258" s="178" t="s">
        <v>734</v>
      </c>
      <c r="DO258" s="179">
        <v>12</v>
      </c>
      <c r="DP258" s="171"/>
    </row>
    <row r="259" spans="117:120" x14ac:dyDescent="0.25">
      <c r="DM259" s="177">
        <v>410</v>
      </c>
      <c r="DN259" s="178" t="s">
        <v>790</v>
      </c>
      <c r="DO259" s="179">
        <v>5</v>
      </c>
      <c r="DP259" s="171"/>
    </row>
    <row r="260" spans="117:120" x14ac:dyDescent="0.25">
      <c r="DM260" s="177">
        <v>411</v>
      </c>
      <c r="DN260" s="178" t="s">
        <v>791</v>
      </c>
      <c r="DO260" s="179">
        <v>6</v>
      </c>
      <c r="DP260" s="171" t="s">
        <v>961</v>
      </c>
    </row>
    <row r="261" spans="117:120" x14ac:dyDescent="0.25">
      <c r="DM261" s="177">
        <v>412</v>
      </c>
      <c r="DN261" s="178" t="s">
        <v>792</v>
      </c>
      <c r="DO261" s="179">
        <v>7</v>
      </c>
      <c r="DP261" s="171" t="s">
        <v>961</v>
      </c>
    </row>
    <row r="262" spans="117:120" x14ac:dyDescent="0.25">
      <c r="DM262" s="177">
        <v>413</v>
      </c>
      <c r="DN262" s="178" t="s">
        <v>793</v>
      </c>
      <c r="DO262" s="179">
        <v>8</v>
      </c>
      <c r="DP262" s="171" t="s">
        <v>961</v>
      </c>
    </row>
    <row r="263" spans="117:120" x14ac:dyDescent="0.25">
      <c r="DM263" s="177">
        <v>420</v>
      </c>
      <c r="DN263" s="178" t="s">
        <v>794</v>
      </c>
      <c r="DO263" s="179">
        <v>4</v>
      </c>
      <c r="DP263" s="171" t="s">
        <v>960</v>
      </c>
    </row>
    <row r="264" spans="117:120" x14ac:dyDescent="0.25">
      <c r="DM264" s="177">
        <v>421</v>
      </c>
      <c r="DN264" s="178" t="s">
        <v>795</v>
      </c>
      <c r="DO264" s="179">
        <v>5</v>
      </c>
      <c r="DP264" s="171" t="s">
        <v>960</v>
      </c>
    </row>
    <row r="265" spans="117:120" x14ac:dyDescent="0.25">
      <c r="DM265" s="177">
        <v>422</v>
      </c>
      <c r="DN265" s="178" t="s">
        <v>796</v>
      </c>
      <c r="DO265" s="179">
        <v>6</v>
      </c>
      <c r="DP265" s="171" t="s">
        <v>960</v>
      </c>
    </row>
    <row r="266" spans="117:120" x14ac:dyDescent="0.25">
      <c r="DM266" s="177">
        <v>423</v>
      </c>
      <c r="DN266" s="178" t="s">
        <v>797</v>
      </c>
      <c r="DO266" s="179">
        <v>7</v>
      </c>
      <c r="DP266" s="171" t="s">
        <v>960</v>
      </c>
    </row>
    <row r="267" spans="117:120" x14ac:dyDescent="0.25">
      <c r="DM267" s="177">
        <v>424</v>
      </c>
      <c r="DN267" s="178" t="s">
        <v>798</v>
      </c>
      <c r="DO267" s="179">
        <v>8</v>
      </c>
      <c r="DP267" s="171" t="s">
        <v>960</v>
      </c>
    </row>
    <row r="268" spans="117:120" x14ac:dyDescent="0.25">
      <c r="DM268" s="177">
        <v>430</v>
      </c>
      <c r="DN268" s="178" t="s">
        <v>799</v>
      </c>
      <c r="DO268" s="179">
        <v>6</v>
      </c>
      <c r="DP268" s="171"/>
    </row>
    <row r="269" spans="117:120" x14ac:dyDescent="0.25">
      <c r="DM269" s="177">
        <v>431</v>
      </c>
      <c r="DN269" s="178" t="s">
        <v>800</v>
      </c>
      <c r="DO269" s="179">
        <v>7</v>
      </c>
      <c r="DP269" s="171"/>
    </row>
    <row r="270" spans="117:120" x14ac:dyDescent="0.25">
      <c r="DM270" s="177">
        <v>432</v>
      </c>
      <c r="DN270" s="178" t="s">
        <v>801</v>
      </c>
      <c r="DO270" s="179">
        <v>8</v>
      </c>
      <c r="DP270" s="171"/>
    </row>
    <row r="271" spans="117:120" x14ac:dyDescent="0.25">
      <c r="DM271" s="177">
        <v>433</v>
      </c>
      <c r="DN271" s="178" t="s">
        <v>802</v>
      </c>
      <c r="DO271" s="179">
        <v>9</v>
      </c>
      <c r="DP271" s="171"/>
    </row>
    <row r="272" spans="117:120" x14ac:dyDescent="0.25">
      <c r="DM272" s="177">
        <v>434</v>
      </c>
      <c r="DN272" s="178" t="s">
        <v>803</v>
      </c>
      <c r="DO272" s="179">
        <v>10</v>
      </c>
      <c r="DP272" s="171"/>
    </row>
    <row r="273" spans="117:120" x14ac:dyDescent="0.25">
      <c r="DM273" s="177">
        <v>441</v>
      </c>
      <c r="DN273" s="178" t="s">
        <v>804</v>
      </c>
      <c r="DO273" s="179">
        <v>7</v>
      </c>
      <c r="DP273" s="171" t="s">
        <v>962</v>
      </c>
    </row>
    <row r="274" spans="117:120" x14ac:dyDescent="0.25">
      <c r="DM274" s="177">
        <v>442</v>
      </c>
      <c r="DN274" s="178" t="s">
        <v>805</v>
      </c>
      <c r="DO274" s="179">
        <v>8</v>
      </c>
      <c r="DP274" s="171" t="s">
        <v>962</v>
      </c>
    </row>
    <row r="275" spans="117:120" x14ac:dyDescent="0.25">
      <c r="DM275" s="177">
        <v>443</v>
      </c>
      <c r="DN275" s="178" t="s">
        <v>806</v>
      </c>
      <c r="DO275" s="179">
        <v>9</v>
      </c>
      <c r="DP275" s="171" t="s">
        <v>962</v>
      </c>
    </row>
    <row r="276" spans="117:120" x14ac:dyDescent="0.25">
      <c r="DM276" s="177">
        <v>444</v>
      </c>
      <c r="DN276" s="178" t="s">
        <v>807</v>
      </c>
      <c r="DO276" s="179">
        <v>10</v>
      </c>
      <c r="DP276" s="171" t="s">
        <v>962</v>
      </c>
    </row>
    <row r="277" spans="117:120" x14ac:dyDescent="0.25">
      <c r="DM277" s="177">
        <v>451</v>
      </c>
      <c r="DN277" s="178" t="s">
        <v>808</v>
      </c>
      <c r="DO277" s="179">
        <v>7</v>
      </c>
      <c r="DP277" s="171"/>
    </row>
    <row r="278" spans="117:120" x14ac:dyDescent="0.25">
      <c r="DM278" s="177">
        <v>452</v>
      </c>
      <c r="DN278" s="178" t="s">
        <v>809</v>
      </c>
      <c r="DO278" s="179">
        <v>8</v>
      </c>
      <c r="DP278" s="171"/>
    </row>
    <row r="279" spans="117:120" x14ac:dyDescent="0.25">
      <c r="DM279" s="177">
        <v>453</v>
      </c>
      <c r="DN279" s="178" t="s">
        <v>810</v>
      </c>
      <c r="DO279" s="179">
        <v>9</v>
      </c>
      <c r="DP279" s="171"/>
    </row>
    <row r="280" spans="117:120" x14ac:dyDescent="0.25">
      <c r="DM280" s="177">
        <v>454</v>
      </c>
      <c r="DN280" s="178" t="s">
        <v>811</v>
      </c>
      <c r="DO280" s="179">
        <v>10</v>
      </c>
      <c r="DP280" s="171"/>
    </row>
    <row r="281" spans="117:120" x14ac:dyDescent="0.25">
      <c r="DM281" s="177">
        <v>460</v>
      </c>
      <c r="DN281" s="178" t="s">
        <v>812</v>
      </c>
      <c r="DO281" s="179">
        <v>6</v>
      </c>
      <c r="DP281" s="171"/>
    </row>
    <row r="282" spans="117:120" x14ac:dyDescent="0.25">
      <c r="DM282" s="177">
        <v>461</v>
      </c>
      <c r="DN282" s="178" t="s">
        <v>813</v>
      </c>
      <c r="DO282" s="179">
        <v>7</v>
      </c>
      <c r="DP282" s="171"/>
    </row>
    <row r="283" spans="117:120" x14ac:dyDescent="0.25">
      <c r="DM283" s="177">
        <v>462</v>
      </c>
      <c r="DN283" s="178" t="s">
        <v>814</v>
      </c>
      <c r="DO283" s="179">
        <v>8</v>
      </c>
      <c r="DP283" s="171"/>
    </row>
    <row r="284" spans="117:120" x14ac:dyDescent="0.25">
      <c r="DM284" s="177">
        <v>463</v>
      </c>
      <c r="DN284" s="178" t="s">
        <v>815</v>
      </c>
      <c r="DO284" s="179">
        <v>9</v>
      </c>
      <c r="DP284" s="171"/>
    </row>
    <row r="285" spans="117:120" x14ac:dyDescent="0.25">
      <c r="DM285" s="177">
        <v>464</v>
      </c>
      <c r="DN285" s="178" t="s">
        <v>816</v>
      </c>
      <c r="DO285" s="179">
        <v>10</v>
      </c>
      <c r="DP285" s="171"/>
    </row>
    <row r="286" spans="117:120" x14ac:dyDescent="0.25">
      <c r="DM286" s="177">
        <v>490</v>
      </c>
      <c r="DN286" s="178" t="s">
        <v>732</v>
      </c>
      <c r="DO286" s="179">
        <v>8</v>
      </c>
      <c r="DP286" s="171"/>
    </row>
    <row r="287" spans="117:120" x14ac:dyDescent="0.25">
      <c r="DM287" s="177">
        <v>491</v>
      </c>
      <c r="DN287" s="178" t="s">
        <v>733</v>
      </c>
      <c r="DO287" s="179">
        <v>9</v>
      </c>
      <c r="DP287" s="171"/>
    </row>
    <row r="288" spans="117:120" x14ac:dyDescent="0.25">
      <c r="DM288" s="177">
        <v>492</v>
      </c>
      <c r="DN288" s="178" t="s">
        <v>734</v>
      </c>
      <c r="DO288" s="179">
        <v>10</v>
      </c>
      <c r="DP288" s="171"/>
    </row>
    <row r="289" spans="117:120" x14ac:dyDescent="0.25">
      <c r="DM289" s="177">
        <v>493</v>
      </c>
      <c r="DN289" s="178" t="s">
        <v>817</v>
      </c>
      <c r="DO289" s="179">
        <v>11</v>
      </c>
      <c r="DP289" s="171"/>
    </row>
    <row r="290" spans="117:120" x14ac:dyDescent="0.25">
      <c r="DM290" s="177">
        <v>494</v>
      </c>
      <c r="DN290" s="178" t="s">
        <v>736</v>
      </c>
      <c r="DO290" s="179">
        <v>12</v>
      </c>
      <c r="DP290" s="171"/>
    </row>
    <row r="291" spans="117:120" x14ac:dyDescent="0.25">
      <c r="DM291" s="177">
        <v>501</v>
      </c>
      <c r="DN291" s="178" t="s">
        <v>818</v>
      </c>
      <c r="DO291" s="179">
        <v>1</v>
      </c>
      <c r="DP291" s="171"/>
    </row>
    <row r="292" spans="117:120" x14ac:dyDescent="0.25">
      <c r="DM292" s="177">
        <v>502</v>
      </c>
      <c r="DN292" s="178" t="s">
        <v>819</v>
      </c>
      <c r="DO292" s="179">
        <v>2</v>
      </c>
      <c r="DP292" s="171"/>
    </row>
    <row r="293" spans="117:120" x14ac:dyDescent="0.25">
      <c r="DM293" s="177">
        <v>504</v>
      </c>
      <c r="DN293" s="178" t="s">
        <v>821</v>
      </c>
      <c r="DO293" s="179">
        <v>4</v>
      </c>
      <c r="DP293" s="171"/>
    </row>
    <row r="294" spans="117:120" x14ac:dyDescent="0.25">
      <c r="DM294" s="177">
        <v>506</v>
      </c>
      <c r="DN294" s="178" t="s">
        <v>822</v>
      </c>
      <c r="DO294" s="179">
        <v>3</v>
      </c>
      <c r="DP294" s="171"/>
    </row>
    <row r="295" spans="117:120" x14ac:dyDescent="0.25">
      <c r="DM295" s="177">
        <v>507</v>
      </c>
      <c r="DN295" s="178" t="s">
        <v>823</v>
      </c>
      <c r="DO295" s="179">
        <v>4</v>
      </c>
      <c r="DP295" s="171"/>
    </row>
    <row r="296" spans="117:120" x14ac:dyDescent="0.25">
      <c r="DM296" s="177">
        <v>503</v>
      </c>
      <c r="DN296" s="178" t="s">
        <v>820</v>
      </c>
      <c r="DO296" s="179">
        <v>3</v>
      </c>
      <c r="DP296" s="171"/>
    </row>
    <row r="297" spans="117:120" x14ac:dyDescent="0.25">
      <c r="DM297" s="177">
        <v>508</v>
      </c>
      <c r="DN297" s="178" t="s">
        <v>824</v>
      </c>
      <c r="DO297" s="179">
        <v>5</v>
      </c>
      <c r="DP297" s="171"/>
    </row>
    <row r="298" spans="117:120" x14ac:dyDescent="0.25">
      <c r="DM298" s="177">
        <v>509</v>
      </c>
      <c r="DN298" s="178" t="s">
        <v>825</v>
      </c>
      <c r="DO298" s="179">
        <v>6</v>
      </c>
      <c r="DP298" s="171"/>
    </row>
    <row r="299" spans="117:120" x14ac:dyDescent="0.25">
      <c r="DM299" s="177">
        <v>511</v>
      </c>
      <c r="DN299" s="178" t="s">
        <v>826</v>
      </c>
      <c r="DO299" s="179">
        <v>4</v>
      </c>
      <c r="DP299" s="171"/>
    </row>
    <row r="300" spans="117:120" x14ac:dyDescent="0.25">
      <c r="DM300" s="177">
        <v>512</v>
      </c>
      <c r="DN300" s="178" t="s">
        <v>827</v>
      </c>
      <c r="DO300" s="179">
        <v>5</v>
      </c>
      <c r="DP300" s="171"/>
    </row>
    <row r="301" spans="117:120" x14ac:dyDescent="0.25">
      <c r="DM301" s="177">
        <v>513</v>
      </c>
      <c r="DN301" s="178" t="s">
        <v>828</v>
      </c>
      <c r="DO301" s="179">
        <v>6</v>
      </c>
      <c r="DP301" s="171"/>
    </row>
    <row r="302" spans="117:120" x14ac:dyDescent="0.25">
      <c r="DM302" s="177">
        <v>514</v>
      </c>
      <c r="DN302" s="178" t="s">
        <v>829</v>
      </c>
      <c r="DO302" s="179">
        <v>7</v>
      </c>
      <c r="DP302" s="171"/>
    </row>
    <row r="303" spans="117:120" x14ac:dyDescent="0.25">
      <c r="DM303" s="177">
        <v>516</v>
      </c>
      <c r="DN303" s="178" t="s">
        <v>830</v>
      </c>
      <c r="DO303" s="179">
        <v>4</v>
      </c>
      <c r="DP303" s="171"/>
    </row>
    <row r="304" spans="117:120" x14ac:dyDescent="0.25">
      <c r="DM304" s="177">
        <v>517</v>
      </c>
      <c r="DN304" s="178" t="s">
        <v>831</v>
      </c>
      <c r="DO304" s="179">
        <v>5</v>
      </c>
      <c r="DP304" s="171"/>
    </row>
    <row r="305" spans="117:120" x14ac:dyDescent="0.25">
      <c r="DM305" s="177">
        <v>518</v>
      </c>
      <c r="DN305" s="178" t="s">
        <v>832</v>
      </c>
      <c r="DO305" s="179">
        <v>6</v>
      </c>
      <c r="DP305" s="171"/>
    </row>
    <row r="306" spans="117:120" x14ac:dyDescent="0.25">
      <c r="DM306" s="177">
        <v>521</v>
      </c>
      <c r="DN306" s="178" t="s">
        <v>833</v>
      </c>
      <c r="DO306" s="179">
        <v>4</v>
      </c>
      <c r="DP306" s="171"/>
    </row>
    <row r="307" spans="117:120" x14ac:dyDescent="0.25">
      <c r="DM307" s="177">
        <v>522</v>
      </c>
      <c r="DN307" s="178" t="s">
        <v>834</v>
      </c>
      <c r="DO307" s="179">
        <v>5</v>
      </c>
      <c r="DP307" s="171"/>
    </row>
    <row r="308" spans="117:120" x14ac:dyDescent="0.25">
      <c r="DM308" s="177">
        <v>523</v>
      </c>
      <c r="DN308" s="178" t="s">
        <v>835</v>
      </c>
      <c r="DO308" s="179">
        <v>6</v>
      </c>
      <c r="DP308" s="171"/>
    </row>
    <row r="309" spans="117:120" x14ac:dyDescent="0.25">
      <c r="DM309" s="177">
        <v>524</v>
      </c>
      <c r="DN309" s="178" t="s">
        <v>836</v>
      </c>
      <c r="DO309" s="179">
        <v>7</v>
      </c>
      <c r="DP309" s="171"/>
    </row>
    <row r="310" spans="117:120" x14ac:dyDescent="0.25">
      <c r="DM310" s="177">
        <v>531</v>
      </c>
      <c r="DN310" s="178" t="s">
        <v>837</v>
      </c>
      <c r="DO310" s="179">
        <v>5</v>
      </c>
      <c r="DP310" s="171"/>
    </row>
    <row r="311" spans="117:120" x14ac:dyDescent="0.25">
      <c r="DM311" s="177">
        <v>532</v>
      </c>
      <c r="DN311" s="178" t="s">
        <v>838</v>
      </c>
      <c r="DO311" s="179">
        <v>6</v>
      </c>
      <c r="DP311" s="171"/>
    </row>
    <row r="312" spans="117:120" x14ac:dyDescent="0.25">
      <c r="DM312" s="177">
        <v>533</v>
      </c>
      <c r="DN312" s="178" t="s">
        <v>839</v>
      </c>
      <c r="DO312" s="179">
        <v>6</v>
      </c>
      <c r="DP312" s="171"/>
    </row>
    <row r="313" spans="117:120" x14ac:dyDescent="0.25">
      <c r="DM313" s="177">
        <v>534</v>
      </c>
      <c r="DN313" s="178" t="s">
        <v>840</v>
      </c>
      <c r="DO313" s="179">
        <v>7</v>
      </c>
      <c r="DP313" s="171"/>
    </row>
    <row r="314" spans="117:120" x14ac:dyDescent="0.25">
      <c r="DM314" s="177">
        <v>541</v>
      </c>
      <c r="DN314" s="178" t="s">
        <v>841</v>
      </c>
      <c r="DO314" s="179">
        <v>6</v>
      </c>
      <c r="DP314" s="171"/>
    </row>
    <row r="315" spans="117:120" x14ac:dyDescent="0.25">
      <c r="DM315" s="177">
        <v>542</v>
      </c>
      <c r="DN315" s="178" t="s">
        <v>842</v>
      </c>
      <c r="DO315" s="179">
        <v>7</v>
      </c>
      <c r="DP315" s="171" t="s">
        <v>967</v>
      </c>
    </row>
    <row r="316" spans="117:120" x14ac:dyDescent="0.25">
      <c r="DM316" s="177">
        <v>543</v>
      </c>
      <c r="DN316" s="178" t="s">
        <v>843</v>
      </c>
      <c r="DO316" s="179">
        <v>8</v>
      </c>
      <c r="DP316" s="171"/>
    </row>
    <row r="317" spans="117:120" x14ac:dyDescent="0.25">
      <c r="DM317" s="177">
        <v>544</v>
      </c>
      <c r="DN317" s="178" t="s">
        <v>844</v>
      </c>
      <c r="DO317" s="179">
        <v>9</v>
      </c>
      <c r="DP317" s="171"/>
    </row>
    <row r="318" spans="117:120" x14ac:dyDescent="0.25">
      <c r="DM318" s="177">
        <v>545</v>
      </c>
      <c r="DN318" s="178" t="s">
        <v>845</v>
      </c>
      <c r="DO318" s="179">
        <v>10</v>
      </c>
      <c r="DP318" s="171"/>
    </row>
    <row r="319" spans="117:120" x14ac:dyDescent="0.25">
      <c r="DM319" s="177">
        <v>550</v>
      </c>
      <c r="DN319" s="178" t="s">
        <v>846</v>
      </c>
      <c r="DO319" s="179">
        <v>7</v>
      </c>
      <c r="DP319" s="171"/>
    </row>
    <row r="320" spans="117:120" x14ac:dyDescent="0.25">
      <c r="DM320" s="177">
        <v>551</v>
      </c>
      <c r="DN320" s="178" t="s">
        <v>732</v>
      </c>
      <c r="DO320" s="179">
        <v>8</v>
      </c>
      <c r="DP320" s="171"/>
    </row>
    <row r="321" spans="117:120" x14ac:dyDescent="0.25">
      <c r="DM321" s="177">
        <v>552</v>
      </c>
      <c r="DN321" s="178" t="s">
        <v>733</v>
      </c>
      <c r="DO321" s="179">
        <v>9</v>
      </c>
      <c r="DP321" s="171"/>
    </row>
    <row r="322" spans="117:120" x14ac:dyDescent="0.25">
      <c r="DM322" s="177">
        <v>553</v>
      </c>
      <c r="DN322" s="178" t="s">
        <v>734</v>
      </c>
      <c r="DO322" s="179">
        <v>10</v>
      </c>
      <c r="DP322" s="171"/>
    </row>
    <row r="323" spans="117:120" x14ac:dyDescent="0.25">
      <c r="DM323" s="177">
        <v>554</v>
      </c>
      <c r="DN323" s="178" t="s">
        <v>817</v>
      </c>
      <c r="DO323" s="179">
        <v>11</v>
      </c>
      <c r="DP323" s="171"/>
    </row>
    <row r="324" spans="117:120" x14ac:dyDescent="0.25">
      <c r="DM324" s="177">
        <v>555</v>
      </c>
      <c r="DN324" s="180" t="s">
        <v>736</v>
      </c>
      <c r="DO324" s="179">
        <v>12</v>
      </c>
      <c r="DP324" s="171"/>
    </row>
    <row r="325" spans="117:120" x14ac:dyDescent="0.25">
      <c r="DM325" s="177">
        <v>561</v>
      </c>
      <c r="DN325" s="178" t="s">
        <v>847</v>
      </c>
      <c r="DO325" s="179">
        <v>3</v>
      </c>
      <c r="DP325" s="171"/>
    </row>
    <row r="326" spans="117:120" x14ac:dyDescent="0.25">
      <c r="DM326" s="177">
        <v>562</v>
      </c>
      <c r="DN326" s="178" t="s">
        <v>848</v>
      </c>
      <c r="DO326" s="179">
        <v>4</v>
      </c>
      <c r="DP326" s="171"/>
    </row>
    <row r="327" spans="117:120" x14ac:dyDescent="0.25">
      <c r="DM327" s="177">
        <v>563</v>
      </c>
      <c r="DN327" s="178" t="s">
        <v>849</v>
      </c>
      <c r="DO327" s="179">
        <v>5</v>
      </c>
      <c r="DP327" s="171"/>
    </row>
    <row r="328" spans="117:120" x14ac:dyDescent="0.25">
      <c r="DM328" s="177">
        <v>564</v>
      </c>
      <c r="DN328" s="178" t="s">
        <v>850</v>
      </c>
      <c r="DO328" s="179">
        <v>6</v>
      </c>
      <c r="DP328" s="171"/>
    </row>
    <row r="329" spans="117:120" x14ac:dyDescent="0.25">
      <c r="DM329" s="177">
        <v>565</v>
      </c>
      <c r="DN329" s="178" t="s">
        <v>851</v>
      </c>
      <c r="DO329" s="179">
        <v>7</v>
      </c>
      <c r="DP329" s="171"/>
    </row>
    <row r="330" spans="117:120" x14ac:dyDescent="0.25">
      <c r="DM330" s="177">
        <v>566</v>
      </c>
      <c r="DN330" s="178" t="s">
        <v>0</v>
      </c>
      <c r="DO330" s="179">
        <v>8</v>
      </c>
      <c r="DP330" s="171"/>
    </row>
    <row r="331" spans="117:120" x14ac:dyDescent="0.25">
      <c r="DM331" s="177">
        <v>571</v>
      </c>
      <c r="DN331" s="178" t="s">
        <v>1</v>
      </c>
      <c r="DO331" s="179">
        <v>3</v>
      </c>
      <c r="DP331" s="171"/>
    </row>
    <row r="332" spans="117:120" x14ac:dyDescent="0.25">
      <c r="DM332" s="177">
        <v>572</v>
      </c>
      <c r="DN332" s="178" t="s">
        <v>2</v>
      </c>
      <c r="DO332" s="179">
        <v>4</v>
      </c>
      <c r="DP332" s="171"/>
    </row>
    <row r="333" spans="117:120" x14ac:dyDescent="0.25">
      <c r="DM333" s="177">
        <v>573</v>
      </c>
      <c r="DN333" s="178" t="s">
        <v>3</v>
      </c>
      <c r="DO333" s="179">
        <v>5</v>
      </c>
      <c r="DP333" s="171"/>
    </row>
    <row r="334" spans="117:120" x14ac:dyDescent="0.25">
      <c r="DM334" s="177">
        <v>574</v>
      </c>
      <c r="DN334" s="178" t="s">
        <v>4</v>
      </c>
      <c r="DO334" s="179">
        <v>6</v>
      </c>
      <c r="DP334" s="171"/>
    </row>
    <row r="335" spans="117:120" x14ac:dyDescent="0.25">
      <c r="DM335" s="177">
        <v>575</v>
      </c>
      <c r="DN335" s="178" t="s">
        <v>5</v>
      </c>
      <c r="DO335" s="179">
        <v>7</v>
      </c>
      <c r="DP335" s="171"/>
    </row>
    <row r="336" spans="117:120" x14ac:dyDescent="0.25">
      <c r="DM336" s="177">
        <v>576</v>
      </c>
      <c r="DN336" s="178" t="s">
        <v>6</v>
      </c>
      <c r="DO336" s="179">
        <v>8</v>
      </c>
      <c r="DP336" s="171"/>
    </row>
    <row r="337" spans="117:120" x14ac:dyDescent="0.25">
      <c r="DM337" s="177">
        <v>577</v>
      </c>
      <c r="DN337" s="178" t="s">
        <v>7</v>
      </c>
      <c r="DO337" s="181"/>
      <c r="DP337" s="171"/>
    </row>
    <row r="338" spans="117:120" x14ac:dyDescent="0.25">
      <c r="DM338" s="177">
        <v>578</v>
      </c>
      <c r="DN338" s="178" t="s">
        <v>8</v>
      </c>
      <c r="DO338" s="179">
        <v>7</v>
      </c>
      <c r="DP338" s="171"/>
    </row>
    <row r="339" spans="117:120" x14ac:dyDescent="0.25">
      <c r="DM339" s="177">
        <v>580</v>
      </c>
      <c r="DN339" s="178" t="s">
        <v>9</v>
      </c>
      <c r="DO339" s="179">
        <v>2</v>
      </c>
      <c r="DP339" s="171"/>
    </row>
    <row r="340" spans="117:120" x14ac:dyDescent="0.25">
      <c r="DM340" s="177">
        <v>581</v>
      </c>
      <c r="DN340" s="178" t="s">
        <v>10</v>
      </c>
      <c r="DO340" s="179">
        <v>3</v>
      </c>
      <c r="DP340" s="171"/>
    </row>
    <row r="341" spans="117:120" x14ac:dyDescent="0.25">
      <c r="DM341" s="177">
        <v>582</v>
      </c>
      <c r="DN341" s="178" t="s">
        <v>11</v>
      </c>
      <c r="DO341" s="179">
        <v>4</v>
      </c>
      <c r="DP341" s="171"/>
    </row>
    <row r="342" spans="117:120" x14ac:dyDescent="0.25">
      <c r="DM342" s="177">
        <v>583</v>
      </c>
      <c r="DN342" s="178" t="s">
        <v>12</v>
      </c>
      <c r="DO342" s="179">
        <v>4</v>
      </c>
      <c r="DP342" s="171"/>
    </row>
    <row r="343" spans="117:120" x14ac:dyDescent="0.25">
      <c r="DM343" s="177">
        <v>584</v>
      </c>
      <c r="DN343" s="178" t="s">
        <v>13</v>
      </c>
      <c r="DO343" s="179">
        <v>5</v>
      </c>
      <c r="DP343" s="171"/>
    </row>
    <row r="344" spans="117:120" x14ac:dyDescent="0.25">
      <c r="DM344" s="177">
        <v>585</v>
      </c>
      <c r="DN344" s="178" t="s">
        <v>14</v>
      </c>
      <c r="DO344" s="179">
        <v>6</v>
      </c>
      <c r="DP344" s="171"/>
    </row>
    <row r="345" spans="117:120" x14ac:dyDescent="0.25">
      <c r="DM345" s="177">
        <v>586</v>
      </c>
      <c r="DN345" s="178" t="s">
        <v>15</v>
      </c>
      <c r="DO345" s="179">
        <v>7</v>
      </c>
      <c r="DP345" s="171"/>
    </row>
    <row r="346" spans="117:120" x14ac:dyDescent="0.25">
      <c r="DM346" s="177">
        <v>587</v>
      </c>
      <c r="DN346" s="178" t="s">
        <v>16</v>
      </c>
      <c r="DO346" s="179">
        <v>8</v>
      </c>
      <c r="DP346" s="171"/>
    </row>
    <row r="347" spans="117:120" x14ac:dyDescent="0.25">
      <c r="DM347" s="177">
        <v>590</v>
      </c>
      <c r="DN347" s="178" t="s">
        <v>846</v>
      </c>
      <c r="DO347" s="179">
        <v>7</v>
      </c>
      <c r="DP347" s="171"/>
    </row>
    <row r="348" spans="117:120" x14ac:dyDescent="0.25">
      <c r="DM348" s="177">
        <v>591</v>
      </c>
      <c r="DN348" s="178" t="s">
        <v>17</v>
      </c>
      <c r="DO348" s="179">
        <v>8</v>
      </c>
      <c r="DP348" s="171"/>
    </row>
    <row r="349" spans="117:120" x14ac:dyDescent="0.25">
      <c r="DM349" s="177">
        <v>592</v>
      </c>
      <c r="DN349" s="178" t="s">
        <v>18</v>
      </c>
      <c r="DO349" s="179">
        <v>9</v>
      </c>
      <c r="DP349" s="171"/>
    </row>
    <row r="350" spans="117:120" x14ac:dyDescent="0.25">
      <c r="DM350" s="177">
        <v>593</v>
      </c>
      <c r="DN350" s="178" t="s">
        <v>19</v>
      </c>
      <c r="DO350" s="179">
        <v>10</v>
      </c>
      <c r="DP350" s="171"/>
    </row>
    <row r="351" spans="117:120" x14ac:dyDescent="0.25">
      <c r="DM351" s="177">
        <v>594</v>
      </c>
      <c r="DN351" s="178" t="s">
        <v>20</v>
      </c>
      <c r="DO351" s="179">
        <v>11</v>
      </c>
      <c r="DP351" s="171"/>
    </row>
    <row r="352" spans="117:120" x14ac:dyDescent="0.25">
      <c r="DM352" s="177">
        <v>601</v>
      </c>
      <c r="DN352" s="178" t="s">
        <v>21</v>
      </c>
      <c r="DO352" s="179">
        <v>4</v>
      </c>
      <c r="DP352" s="171"/>
    </row>
    <row r="353" spans="117:120" x14ac:dyDescent="0.25">
      <c r="DM353" s="177">
        <v>602</v>
      </c>
      <c r="DN353" s="178" t="s">
        <v>22</v>
      </c>
      <c r="DO353" s="179">
        <v>5</v>
      </c>
      <c r="DP353" s="171"/>
    </row>
    <row r="354" spans="117:120" x14ac:dyDescent="0.25">
      <c r="DM354" s="177">
        <v>603</v>
      </c>
      <c r="DN354" s="178" t="s">
        <v>23</v>
      </c>
      <c r="DO354" s="179">
        <v>6</v>
      </c>
      <c r="DP354" s="171"/>
    </row>
    <row r="355" spans="117:120" x14ac:dyDescent="0.25">
      <c r="DM355" s="177">
        <v>604</v>
      </c>
      <c r="DN355" s="178" t="s">
        <v>24</v>
      </c>
      <c r="DO355" s="179">
        <v>7</v>
      </c>
      <c r="DP355" s="171"/>
    </row>
    <row r="356" spans="117:120" x14ac:dyDescent="0.25">
      <c r="DM356" s="177">
        <v>611</v>
      </c>
      <c r="DN356" s="178" t="s">
        <v>25</v>
      </c>
      <c r="DO356" s="179">
        <v>1</v>
      </c>
      <c r="DP356" s="171"/>
    </row>
    <row r="357" spans="117:120" x14ac:dyDescent="0.25">
      <c r="DM357" s="177">
        <v>612</v>
      </c>
      <c r="DN357" s="178" t="s">
        <v>26</v>
      </c>
      <c r="DO357" s="179">
        <v>2</v>
      </c>
      <c r="DP357" s="171"/>
    </row>
    <row r="358" spans="117:120" x14ac:dyDescent="0.25">
      <c r="DM358" s="177">
        <v>613</v>
      </c>
      <c r="DN358" s="178" t="s">
        <v>27</v>
      </c>
      <c r="DO358" s="179">
        <v>3</v>
      </c>
      <c r="DP358" s="171" t="s">
        <v>963</v>
      </c>
    </row>
    <row r="359" spans="117:120" x14ac:dyDescent="0.25">
      <c r="DM359" s="177">
        <v>614</v>
      </c>
      <c r="DN359" s="178" t="s">
        <v>28</v>
      </c>
      <c r="DO359" s="179">
        <v>4</v>
      </c>
      <c r="DP359" s="171" t="s">
        <v>963</v>
      </c>
    </row>
    <row r="360" spans="117:120" x14ac:dyDescent="0.25">
      <c r="DM360" s="177">
        <v>631</v>
      </c>
      <c r="DN360" s="178" t="s">
        <v>29</v>
      </c>
      <c r="DO360" s="179">
        <v>8</v>
      </c>
      <c r="DP360" s="171"/>
    </row>
    <row r="361" spans="117:120" x14ac:dyDescent="0.25">
      <c r="DM361" s="177">
        <v>632</v>
      </c>
      <c r="DN361" s="178" t="s">
        <v>30</v>
      </c>
      <c r="DO361" s="179">
        <v>9</v>
      </c>
      <c r="DP361" s="171"/>
    </row>
    <row r="362" spans="117:120" x14ac:dyDescent="0.25">
      <c r="DM362" s="177">
        <v>633</v>
      </c>
      <c r="DN362" s="178" t="s">
        <v>31</v>
      </c>
      <c r="DO362" s="179">
        <v>10</v>
      </c>
      <c r="DP362" s="171"/>
    </row>
    <row r="363" spans="117:120" x14ac:dyDescent="0.25">
      <c r="DM363" s="177">
        <v>634</v>
      </c>
      <c r="DN363" s="178" t="s">
        <v>32</v>
      </c>
      <c r="DO363" s="179">
        <v>11</v>
      </c>
      <c r="DP363" s="171"/>
    </row>
    <row r="364" spans="117:120" x14ac:dyDescent="0.25">
      <c r="DM364" s="177">
        <v>690</v>
      </c>
      <c r="DN364" s="178" t="s">
        <v>732</v>
      </c>
      <c r="DO364" s="179">
        <v>8</v>
      </c>
      <c r="DP364" s="171"/>
    </row>
    <row r="365" spans="117:120" x14ac:dyDescent="0.25">
      <c r="DM365" s="177">
        <v>691</v>
      </c>
      <c r="DN365" s="178" t="s">
        <v>733</v>
      </c>
      <c r="DO365" s="179">
        <v>9</v>
      </c>
      <c r="DP365" s="171"/>
    </row>
    <row r="366" spans="117:120" x14ac:dyDescent="0.25">
      <c r="DM366" s="177">
        <v>692</v>
      </c>
      <c r="DN366" s="178" t="s">
        <v>734</v>
      </c>
      <c r="DO366" s="179">
        <v>10</v>
      </c>
      <c r="DP366" s="171"/>
    </row>
    <row r="367" spans="117:120" x14ac:dyDescent="0.25">
      <c r="DM367" s="177">
        <v>693</v>
      </c>
      <c r="DN367" s="178" t="s">
        <v>817</v>
      </c>
      <c r="DO367" s="179">
        <v>11</v>
      </c>
      <c r="DP367" s="171"/>
    </row>
    <row r="368" spans="117:120" x14ac:dyDescent="0.25">
      <c r="DM368" s="177">
        <v>694</v>
      </c>
      <c r="DN368" s="178" t="s">
        <v>736</v>
      </c>
      <c r="DO368" s="179">
        <v>12</v>
      </c>
      <c r="DP368" s="171"/>
    </row>
    <row r="369" spans="117:120" x14ac:dyDescent="0.25">
      <c r="DM369" s="177">
        <v>706</v>
      </c>
      <c r="DN369" s="178" t="s">
        <v>33</v>
      </c>
      <c r="DO369" s="179">
        <v>4</v>
      </c>
      <c r="DP369" s="171"/>
    </row>
    <row r="370" spans="117:120" x14ac:dyDescent="0.25">
      <c r="DM370" s="177">
        <v>707</v>
      </c>
      <c r="DN370" s="178" t="s">
        <v>34</v>
      </c>
      <c r="DO370" s="179">
        <v>5</v>
      </c>
      <c r="DP370" s="171"/>
    </row>
    <row r="371" spans="117:120" x14ac:dyDescent="0.25">
      <c r="DM371" s="177">
        <v>708</v>
      </c>
      <c r="DN371" s="178" t="s">
        <v>35</v>
      </c>
      <c r="DO371" s="179">
        <v>6</v>
      </c>
      <c r="DP371" s="171"/>
    </row>
    <row r="372" spans="117:120" x14ac:dyDescent="0.25">
      <c r="DM372" s="177">
        <v>709</v>
      </c>
      <c r="DN372" s="178" t="s">
        <v>36</v>
      </c>
      <c r="DO372" s="179">
        <v>7</v>
      </c>
      <c r="DP372" s="171"/>
    </row>
    <row r="373" spans="117:120" x14ac:dyDescent="0.25">
      <c r="DM373" s="177">
        <v>710</v>
      </c>
      <c r="DN373" s="178" t="s">
        <v>37</v>
      </c>
      <c r="DO373" s="179">
        <v>6</v>
      </c>
      <c r="DP373" s="171"/>
    </row>
    <row r="374" spans="117:120" x14ac:dyDescent="0.25">
      <c r="DM374" s="177">
        <v>711</v>
      </c>
      <c r="DN374" s="178" t="s">
        <v>38</v>
      </c>
      <c r="DO374" s="179">
        <v>7</v>
      </c>
      <c r="DP374" s="171"/>
    </row>
    <row r="375" spans="117:120" x14ac:dyDescent="0.25">
      <c r="DM375" s="177">
        <v>712</v>
      </c>
      <c r="DN375" s="178" t="s">
        <v>39</v>
      </c>
      <c r="DO375" s="179">
        <v>8</v>
      </c>
      <c r="DP375" s="171"/>
    </row>
    <row r="376" spans="117:120" x14ac:dyDescent="0.25">
      <c r="DM376" s="177">
        <v>713</v>
      </c>
      <c r="DN376" s="178" t="s">
        <v>40</v>
      </c>
      <c r="DO376" s="179">
        <v>9</v>
      </c>
      <c r="DP376" s="171"/>
    </row>
    <row r="377" spans="117:120" x14ac:dyDescent="0.25">
      <c r="DM377" s="177">
        <v>714</v>
      </c>
      <c r="DN377" s="178" t="s">
        <v>41</v>
      </c>
      <c r="DO377" s="179">
        <v>10</v>
      </c>
      <c r="DP377" s="171"/>
    </row>
    <row r="378" spans="117:120" x14ac:dyDescent="0.25">
      <c r="DM378" s="177">
        <v>720</v>
      </c>
      <c r="DN378" s="178" t="s">
        <v>42</v>
      </c>
      <c r="DO378" s="179">
        <v>6</v>
      </c>
      <c r="DP378" s="171"/>
    </row>
    <row r="379" spans="117:120" x14ac:dyDescent="0.25">
      <c r="DM379" s="177">
        <v>721</v>
      </c>
      <c r="DN379" s="178" t="s">
        <v>43</v>
      </c>
      <c r="DO379" s="179">
        <v>7</v>
      </c>
      <c r="DP379" s="171"/>
    </row>
    <row r="380" spans="117:120" x14ac:dyDescent="0.25">
      <c r="DM380" s="177">
        <v>722</v>
      </c>
      <c r="DN380" s="178" t="s">
        <v>44</v>
      </c>
      <c r="DO380" s="179">
        <v>8</v>
      </c>
      <c r="DP380" s="171"/>
    </row>
    <row r="381" spans="117:120" x14ac:dyDescent="0.25">
      <c r="DM381" s="177">
        <v>723</v>
      </c>
      <c r="DN381" s="178" t="s">
        <v>45</v>
      </c>
      <c r="DO381" s="179">
        <v>9</v>
      </c>
      <c r="DP381" s="171"/>
    </row>
    <row r="382" spans="117:120" x14ac:dyDescent="0.25">
      <c r="DM382" s="177">
        <v>724</v>
      </c>
      <c r="DN382" s="178" t="s">
        <v>46</v>
      </c>
      <c r="DO382" s="179">
        <v>10</v>
      </c>
      <c r="DP382" s="171"/>
    </row>
    <row r="383" spans="117:120" x14ac:dyDescent="0.25">
      <c r="DM383" s="177">
        <v>731</v>
      </c>
      <c r="DN383" s="178" t="s">
        <v>47</v>
      </c>
      <c r="DO383" s="179">
        <v>4</v>
      </c>
      <c r="DP383" s="171" t="s">
        <v>964</v>
      </c>
    </row>
    <row r="384" spans="117:120" x14ac:dyDescent="0.25">
      <c r="DM384" s="177">
        <v>732</v>
      </c>
      <c r="DN384" s="178" t="s">
        <v>48</v>
      </c>
      <c r="DO384" s="179">
        <v>5</v>
      </c>
      <c r="DP384" s="171" t="s">
        <v>964</v>
      </c>
    </row>
    <row r="385" spans="117:120" x14ac:dyDescent="0.25">
      <c r="DM385" s="177">
        <v>733</v>
      </c>
      <c r="DN385" s="178" t="s">
        <v>49</v>
      </c>
      <c r="DO385" s="179">
        <v>6</v>
      </c>
      <c r="DP385" s="171" t="s">
        <v>964</v>
      </c>
    </row>
    <row r="386" spans="117:120" x14ac:dyDescent="0.25">
      <c r="DM386" s="177">
        <v>741</v>
      </c>
      <c r="DN386" s="178" t="s">
        <v>50</v>
      </c>
      <c r="DO386" s="179">
        <v>7</v>
      </c>
      <c r="DP386" s="171" t="s">
        <v>965</v>
      </c>
    </row>
    <row r="387" spans="117:120" x14ac:dyDescent="0.25">
      <c r="DM387" s="177">
        <v>742</v>
      </c>
      <c r="DN387" s="178" t="s">
        <v>51</v>
      </c>
      <c r="DO387" s="179">
        <v>8</v>
      </c>
      <c r="DP387" s="171" t="s">
        <v>966</v>
      </c>
    </row>
    <row r="388" spans="117:120" x14ac:dyDescent="0.25">
      <c r="DM388" s="177">
        <v>743</v>
      </c>
      <c r="DN388" s="178" t="s">
        <v>52</v>
      </c>
      <c r="DO388" s="179">
        <v>9</v>
      </c>
      <c r="DP388" s="171"/>
    </row>
    <row r="389" spans="117:120" x14ac:dyDescent="0.25">
      <c r="DM389" s="177">
        <v>750</v>
      </c>
      <c r="DN389" s="178" t="s">
        <v>732</v>
      </c>
      <c r="DO389" s="179">
        <v>9</v>
      </c>
      <c r="DP389" s="171" t="s">
        <v>951</v>
      </c>
    </row>
    <row r="390" spans="117:120" x14ac:dyDescent="0.25">
      <c r="DM390" s="177">
        <v>751</v>
      </c>
      <c r="DN390" s="178" t="s">
        <v>733</v>
      </c>
      <c r="DO390" s="179">
        <v>10</v>
      </c>
      <c r="DP390" s="171" t="s">
        <v>951</v>
      </c>
    </row>
    <row r="391" spans="117:120" x14ac:dyDescent="0.25">
      <c r="DM391" s="177">
        <v>752</v>
      </c>
      <c r="DN391" s="178" t="s">
        <v>734</v>
      </c>
      <c r="DO391" s="179">
        <v>11</v>
      </c>
      <c r="DP391" s="171" t="s">
        <v>951</v>
      </c>
    </row>
    <row r="392" spans="117:120" x14ac:dyDescent="0.25">
      <c r="DM392" s="177">
        <v>753</v>
      </c>
      <c r="DN392" s="178" t="s">
        <v>735</v>
      </c>
      <c r="DO392" s="179">
        <v>12</v>
      </c>
      <c r="DP392" s="171" t="s">
        <v>951</v>
      </c>
    </row>
    <row r="393" spans="117:120" x14ac:dyDescent="0.25">
      <c r="DM393" s="177">
        <v>760</v>
      </c>
      <c r="DN393" s="178" t="s">
        <v>53</v>
      </c>
      <c r="DO393" s="179">
        <v>6</v>
      </c>
      <c r="DP393" s="171"/>
    </row>
    <row r="394" spans="117:120" x14ac:dyDescent="0.25">
      <c r="DM394" s="177">
        <v>761</v>
      </c>
      <c r="DN394" s="178" t="s">
        <v>54</v>
      </c>
      <c r="DO394" s="179">
        <v>7</v>
      </c>
      <c r="DP394" s="171"/>
    </row>
    <row r="395" spans="117:120" x14ac:dyDescent="0.25">
      <c r="DM395" s="177">
        <v>762</v>
      </c>
      <c r="DN395" s="178" t="s">
        <v>55</v>
      </c>
      <c r="DO395" s="179">
        <v>8</v>
      </c>
      <c r="DP395" s="171"/>
    </row>
    <row r="396" spans="117:120" x14ac:dyDescent="0.25">
      <c r="DM396" s="177">
        <v>763</v>
      </c>
      <c r="DN396" s="178" t="s">
        <v>56</v>
      </c>
      <c r="DO396" s="179">
        <v>9</v>
      </c>
      <c r="DP396" s="171"/>
    </row>
    <row r="397" spans="117:120" x14ac:dyDescent="0.25">
      <c r="DM397" s="177">
        <v>764</v>
      </c>
      <c r="DN397" s="178" t="s">
        <v>57</v>
      </c>
      <c r="DO397" s="179">
        <v>10</v>
      </c>
      <c r="DP397" s="171"/>
    </row>
    <row r="398" spans="117:120" x14ac:dyDescent="0.25">
      <c r="DM398" s="177">
        <v>770</v>
      </c>
      <c r="DN398" s="178" t="s">
        <v>53</v>
      </c>
      <c r="DO398" s="179">
        <v>6</v>
      </c>
      <c r="DP398" s="171"/>
    </row>
    <row r="399" spans="117:120" x14ac:dyDescent="0.25">
      <c r="DM399" s="177">
        <v>771</v>
      </c>
      <c r="DN399" s="178" t="s">
        <v>54</v>
      </c>
      <c r="DO399" s="179">
        <v>7</v>
      </c>
      <c r="DP399" s="171" t="s">
        <v>951</v>
      </c>
    </row>
    <row r="400" spans="117:120" x14ac:dyDescent="0.25">
      <c r="DM400" s="177">
        <v>772</v>
      </c>
      <c r="DN400" s="178" t="s">
        <v>55</v>
      </c>
      <c r="DO400" s="179">
        <v>8</v>
      </c>
      <c r="DP400" s="171" t="s">
        <v>951</v>
      </c>
    </row>
    <row r="401" spans="117:120" x14ac:dyDescent="0.25">
      <c r="DM401" s="177">
        <v>773</v>
      </c>
      <c r="DN401" s="178" t="s">
        <v>56</v>
      </c>
      <c r="DO401" s="179">
        <v>9</v>
      </c>
      <c r="DP401" s="171" t="s">
        <v>951</v>
      </c>
    </row>
    <row r="402" spans="117:120" x14ac:dyDescent="0.25">
      <c r="DM402" s="177">
        <v>774</v>
      </c>
      <c r="DN402" s="178" t="s">
        <v>57</v>
      </c>
      <c r="DO402" s="179">
        <v>10</v>
      </c>
      <c r="DP402" s="171" t="s">
        <v>951</v>
      </c>
    </row>
    <row r="403" spans="117:120" x14ac:dyDescent="0.25">
      <c r="DM403" s="177">
        <v>780</v>
      </c>
      <c r="DN403" s="178" t="s">
        <v>53</v>
      </c>
      <c r="DO403" s="179">
        <v>6</v>
      </c>
      <c r="DP403" s="171"/>
    </row>
    <row r="404" spans="117:120" x14ac:dyDescent="0.25">
      <c r="DM404" s="177">
        <v>780</v>
      </c>
      <c r="DN404" s="178" t="s">
        <v>53</v>
      </c>
      <c r="DO404" s="179">
        <v>6</v>
      </c>
      <c r="DP404" s="171"/>
    </row>
    <row r="405" spans="117:120" x14ac:dyDescent="0.25">
      <c r="DM405" s="177">
        <v>781</v>
      </c>
      <c r="DN405" s="178" t="s">
        <v>54</v>
      </c>
      <c r="DO405" s="179">
        <v>7</v>
      </c>
      <c r="DP405" s="171" t="s">
        <v>952</v>
      </c>
    </row>
    <row r="406" spans="117:120" x14ac:dyDescent="0.25">
      <c r="DM406" s="177">
        <v>781</v>
      </c>
      <c r="DN406" s="178" t="s">
        <v>54</v>
      </c>
      <c r="DO406" s="179">
        <v>7</v>
      </c>
      <c r="DP406" s="171" t="s">
        <v>952</v>
      </c>
    </row>
    <row r="407" spans="117:120" x14ac:dyDescent="0.25">
      <c r="DM407" s="177">
        <v>782</v>
      </c>
      <c r="DN407" s="178" t="s">
        <v>55</v>
      </c>
      <c r="DO407" s="179">
        <v>8</v>
      </c>
      <c r="DP407" s="171" t="s">
        <v>952</v>
      </c>
    </row>
    <row r="408" spans="117:120" x14ac:dyDescent="0.25">
      <c r="DM408" s="177">
        <v>782</v>
      </c>
      <c r="DN408" s="178" t="s">
        <v>55</v>
      </c>
      <c r="DO408" s="179">
        <v>8</v>
      </c>
      <c r="DP408" s="171" t="s">
        <v>952</v>
      </c>
    </row>
    <row r="409" spans="117:120" x14ac:dyDescent="0.25">
      <c r="DM409" s="177">
        <v>783</v>
      </c>
      <c r="DN409" s="178" t="s">
        <v>56</v>
      </c>
      <c r="DO409" s="179">
        <v>9</v>
      </c>
      <c r="DP409" s="171" t="s">
        <v>952</v>
      </c>
    </row>
    <row r="410" spans="117:120" x14ac:dyDescent="0.25">
      <c r="DM410" s="177">
        <v>783</v>
      </c>
      <c r="DN410" s="178" t="s">
        <v>56</v>
      </c>
      <c r="DO410" s="179">
        <v>9</v>
      </c>
      <c r="DP410" s="171" t="s">
        <v>952</v>
      </c>
    </row>
    <row r="411" spans="117:120" x14ac:dyDescent="0.25">
      <c r="DM411" s="177">
        <v>784</v>
      </c>
      <c r="DN411" s="178" t="s">
        <v>57</v>
      </c>
      <c r="DO411" s="179">
        <v>10</v>
      </c>
      <c r="DP411" s="171" t="s">
        <v>952</v>
      </c>
    </row>
    <row r="412" spans="117:120" x14ac:dyDescent="0.25">
      <c r="DM412" s="177">
        <v>784</v>
      </c>
      <c r="DN412" s="178" t="s">
        <v>57</v>
      </c>
      <c r="DO412" s="179">
        <v>10</v>
      </c>
      <c r="DP412" s="171" t="s">
        <v>952</v>
      </c>
    </row>
    <row r="413" spans="117:120" x14ac:dyDescent="0.25">
      <c r="DM413" s="177">
        <v>811</v>
      </c>
      <c r="DN413" s="178" t="s">
        <v>58</v>
      </c>
      <c r="DO413" s="179">
        <v>4</v>
      </c>
      <c r="DP413" s="171"/>
    </row>
    <row r="414" spans="117:120" x14ac:dyDescent="0.25">
      <c r="DM414" s="177">
        <v>812</v>
      </c>
      <c r="DN414" s="178" t="s">
        <v>59</v>
      </c>
      <c r="DO414" s="179">
        <v>5</v>
      </c>
      <c r="DP414" s="171"/>
    </row>
    <row r="415" spans="117:120" x14ac:dyDescent="0.25">
      <c r="DM415" s="177">
        <v>813</v>
      </c>
      <c r="DN415" s="178" t="s">
        <v>60</v>
      </c>
      <c r="DO415" s="179">
        <v>6</v>
      </c>
      <c r="DP415" s="171"/>
    </row>
    <row r="416" spans="117:120" x14ac:dyDescent="0.25">
      <c r="DM416" s="177">
        <v>814</v>
      </c>
      <c r="DN416" s="178" t="s">
        <v>61</v>
      </c>
      <c r="DO416" s="179">
        <v>7</v>
      </c>
      <c r="DP416" s="171"/>
    </row>
    <row r="417" spans="117:120" x14ac:dyDescent="0.25">
      <c r="DM417" s="177">
        <v>821</v>
      </c>
      <c r="DN417" s="178" t="s">
        <v>62</v>
      </c>
      <c r="DO417" s="179">
        <v>7</v>
      </c>
      <c r="DP417" s="171"/>
    </row>
    <row r="418" spans="117:120" x14ac:dyDescent="0.25">
      <c r="DM418" s="177">
        <v>822</v>
      </c>
      <c r="DN418" s="178" t="s">
        <v>63</v>
      </c>
      <c r="DO418" s="179">
        <v>8</v>
      </c>
      <c r="DP418" s="171"/>
    </row>
    <row r="419" spans="117:120" x14ac:dyDescent="0.25">
      <c r="DM419" s="177">
        <v>823</v>
      </c>
      <c r="DN419" s="178" t="s">
        <v>64</v>
      </c>
      <c r="DO419" s="179">
        <v>9</v>
      </c>
      <c r="DP419" s="171"/>
    </row>
    <row r="420" spans="117:120" x14ac:dyDescent="0.25">
      <c r="DM420" s="177">
        <v>824</v>
      </c>
      <c r="DN420" s="178" t="s">
        <v>65</v>
      </c>
      <c r="DO420" s="179">
        <v>10</v>
      </c>
      <c r="DP420" s="171"/>
    </row>
    <row r="421" spans="117:120" x14ac:dyDescent="0.25">
      <c r="DM421" s="177">
        <v>850</v>
      </c>
      <c r="DN421" s="178" t="s">
        <v>732</v>
      </c>
      <c r="DO421" s="179">
        <v>8</v>
      </c>
      <c r="DP421" s="171"/>
    </row>
    <row r="422" spans="117:120" x14ac:dyDescent="0.25">
      <c r="DM422" s="177">
        <v>851</v>
      </c>
      <c r="DN422" s="178" t="s">
        <v>733</v>
      </c>
      <c r="DO422" s="179">
        <v>9</v>
      </c>
      <c r="DP422" s="171"/>
    </row>
    <row r="423" spans="117:120" x14ac:dyDescent="0.25">
      <c r="DM423" s="177">
        <v>852</v>
      </c>
      <c r="DN423" s="178" t="s">
        <v>734</v>
      </c>
      <c r="DO423" s="179">
        <v>10</v>
      </c>
      <c r="DP423" s="171"/>
    </row>
    <row r="424" spans="117:120" x14ac:dyDescent="0.25">
      <c r="DM424" s="177">
        <v>853</v>
      </c>
      <c r="DN424" s="178" t="s">
        <v>735</v>
      </c>
      <c r="DO424" s="179">
        <v>11</v>
      </c>
      <c r="DP424" s="171"/>
    </row>
    <row r="425" spans="117:120" x14ac:dyDescent="0.25">
      <c r="DM425" s="177">
        <v>951</v>
      </c>
      <c r="DN425" s="178" t="s">
        <v>66</v>
      </c>
      <c r="DO425" s="179">
        <v>6</v>
      </c>
      <c r="DP425" s="171"/>
    </row>
    <row r="426" spans="117:120" x14ac:dyDescent="0.25">
      <c r="DM426" s="177">
        <v>952</v>
      </c>
      <c r="DN426" s="178" t="s">
        <v>67</v>
      </c>
      <c r="DO426" s="179">
        <v>7</v>
      </c>
      <c r="DP426" s="171"/>
    </row>
    <row r="427" spans="117:120" x14ac:dyDescent="0.25">
      <c r="DM427" s="177">
        <v>953</v>
      </c>
      <c r="DN427" s="178" t="s">
        <v>68</v>
      </c>
      <c r="DO427" s="179">
        <v>8</v>
      </c>
      <c r="DP427" s="171"/>
    </row>
    <row r="428" spans="117:120" x14ac:dyDescent="0.25">
      <c r="DM428" s="177">
        <v>954</v>
      </c>
      <c r="DN428" s="178" t="s">
        <v>69</v>
      </c>
      <c r="DO428" s="179">
        <v>8</v>
      </c>
      <c r="DP428" s="171"/>
    </row>
    <row r="429" spans="117:120" x14ac:dyDescent="0.25">
      <c r="DM429" s="177">
        <v>955</v>
      </c>
      <c r="DN429" s="178" t="s">
        <v>70</v>
      </c>
      <c r="DO429" s="179">
        <v>9</v>
      </c>
      <c r="DP429" s="171"/>
    </row>
    <row r="430" spans="117:120" x14ac:dyDescent="0.25">
      <c r="DM430" s="177">
        <v>961</v>
      </c>
      <c r="DN430" s="178" t="s">
        <v>71</v>
      </c>
      <c r="DO430" s="179">
        <v>6</v>
      </c>
      <c r="DP430" s="171"/>
    </row>
    <row r="431" spans="117:120" x14ac:dyDescent="0.25">
      <c r="DM431" s="177">
        <v>962</v>
      </c>
      <c r="DN431" s="178" t="s">
        <v>72</v>
      </c>
      <c r="DO431" s="179">
        <v>7</v>
      </c>
      <c r="DP431" s="171"/>
    </row>
    <row r="432" spans="117:120" x14ac:dyDescent="0.25">
      <c r="DM432" s="177">
        <v>963</v>
      </c>
      <c r="DN432" s="178" t="s">
        <v>73</v>
      </c>
      <c r="DO432" s="179">
        <v>8</v>
      </c>
      <c r="DP432" s="171"/>
    </row>
    <row r="433" spans="117:120" x14ac:dyDescent="0.25">
      <c r="DM433" s="177">
        <v>971</v>
      </c>
      <c r="DN433" s="178" t="s">
        <v>74</v>
      </c>
      <c r="DO433" s="179">
        <v>6</v>
      </c>
      <c r="DP433" s="171"/>
    </row>
    <row r="434" spans="117:120" x14ac:dyDescent="0.25">
      <c r="DM434" s="182">
        <v>972</v>
      </c>
      <c r="DN434" s="183" t="s">
        <v>75</v>
      </c>
      <c r="DO434" s="184">
        <v>7</v>
      </c>
      <c r="DP434" s="172"/>
    </row>
  </sheetData>
  <autoFilter ref="A4:EL156"/>
  <mergeCells count="18">
    <mergeCell ref="DM176:DO176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A11 DD10:DD16 DA140 DD127 DD129:DD135 DD111:DD112 DD114:DD124 DD18:DD28 DD70 DA142:DA144 DD140:DD144 DD100:DD101 DD104 DD77:DD98 DD109 DA108 DD31:DD44 DD72:DD73 DD138 DA138 DD146:DD147 DA146:DA147 DD46:DD63">
    <cfRule type="cellIs" dxfId="659" priority="96" stopIfTrue="1" operator="notEqual">
      <formula>$DH10</formula>
    </cfRule>
  </conditionalFormatting>
  <conditionalFormatting sqref="DA10 DA13:DA16 DA127 DA129:DA135 DA111:DA112 DA114:DA124 DA109 DA18:DA28 DA70 DA100:DA102 DA104 DA77:DA98 DA30:DA44 DA72:DA73 DA46:DA63">
    <cfRule type="cellIs" dxfId="658" priority="97" stopIfTrue="1" operator="notEqual">
      <formula>$DD10</formula>
    </cfRule>
  </conditionalFormatting>
  <conditionalFormatting sqref="DD105">
    <cfRule type="cellIs" dxfId="657" priority="94" stopIfTrue="1" operator="notEqual">
      <formula>$DH105</formula>
    </cfRule>
  </conditionalFormatting>
  <conditionalFormatting sqref="DA105">
    <cfRule type="cellIs" dxfId="656" priority="95" stopIfTrue="1" operator="notEqual">
      <formula>$DD105</formula>
    </cfRule>
  </conditionalFormatting>
  <conditionalFormatting sqref="DD66">
    <cfRule type="cellIs" dxfId="655" priority="92" stopIfTrue="1" operator="notEqual">
      <formula>$DH66</formula>
    </cfRule>
  </conditionalFormatting>
  <conditionalFormatting sqref="DA66">
    <cfRule type="cellIs" dxfId="654" priority="93" stopIfTrue="1" operator="notEqual">
      <formula>$DD66</formula>
    </cfRule>
  </conditionalFormatting>
  <conditionalFormatting sqref="DD67">
    <cfRule type="cellIs" dxfId="653" priority="90" stopIfTrue="1" operator="notEqual">
      <formula>$DH67</formula>
    </cfRule>
  </conditionalFormatting>
  <conditionalFormatting sqref="DA67">
    <cfRule type="cellIs" dxfId="652" priority="91" stopIfTrue="1" operator="notEqual">
      <formula>$DD67</formula>
    </cfRule>
  </conditionalFormatting>
  <conditionalFormatting sqref="DD29">
    <cfRule type="cellIs" dxfId="651" priority="86" stopIfTrue="1" operator="notEqual">
      <formula>$DH29</formula>
    </cfRule>
  </conditionalFormatting>
  <conditionalFormatting sqref="DA29">
    <cfRule type="cellIs" dxfId="650" priority="87" stopIfTrue="1" operator="notEqual">
      <formula>$DD29</formula>
    </cfRule>
  </conditionalFormatting>
  <conditionalFormatting sqref="DD65">
    <cfRule type="cellIs" dxfId="649" priority="84" stopIfTrue="1" operator="notEqual">
      <formula>$DH65</formula>
    </cfRule>
  </conditionalFormatting>
  <conditionalFormatting sqref="DA65">
    <cfRule type="cellIs" dxfId="648" priority="85" stopIfTrue="1" operator="notEqual">
      <formula>$DD65</formula>
    </cfRule>
  </conditionalFormatting>
  <conditionalFormatting sqref="DD68">
    <cfRule type="cellIs" dxfId="647" priority="82" stopIfTrue="1" operator="notEqual">
      <formula>$DH68</formula>
    </cfRule>
  </conditionalFormatting>
  <conditionalFormatting sqref="DA68">
    <cfRule type="cellIs" dxfId="646" priority="83" stopIfTrue="1" operator="notEqual">
      <formula>$DD68</formula>
    </cfRule>
  </conditionalFormatting>
  <conditionalFormatting sqref="DD125">
    <cfRule type="cellIs" dxfId="645" priority="80" stopIfTrue="1" operator="notEqual">
      <formula>$DH125</formula>
    </cfRule>
  </conditionalFormatting>
  <conditionalFormatting sqref="DA125">
    <cfRule type="cellIs" dxfId="644" priority="81" stopIfTrue="1" operator="notEqual">
      <formula>$DD125</formula>
    </cfRule>
  </conditionalFormatting>
  <conditionalFormatting sqref="CU5 CX5:CX44 CX108:CX135 CX104:CX106 CX46:CX102">
    <cfRule type="cellIs" dxfId="643" priority="79" operator="notEqual">
      <formula>$CX5</formula>
    </cfRule>
  </conditionalFormatting>
  <conditionalFormatting sqref="CX140 CX142:CX144 CU142:CU144 CX138 CU138 CU146:CU147 CX146:CX147">
    <cfRule type="cellIs" dxfId="642" priority="78" stopIfTrue="1" operator="notEqual">
      <formula>$DA138</formula>
    </cfRule>
  </conditionalFormatting>
  <conditionalFormatting sqref="DA12">
    <cfRule type="cellIs" dxfId="641" priority="77" stopIfTrue="1" operator="notEqual">
      <formula>$DH12</formula>
    </cfRule>
  </conditionalFormatting>
  <conditionalFormatting sqref="DD71">
    <cfRule type="cellIs" dxfId="640" priority="75" stopIfTrue="1" operator="notEqual">
      <formula>$DH71</formula>
    </cfRule>
  </conditionalFormatting>
  <conditionalFormatting sqref="DA71">
    <cfRule type="cellIs" dxfId="639" priority="76" stopIfTrue="1" operator="notEqual">
      <formula>$DD71</formula>
    </cfRule>
  </conditionalFormatting>
  <conditionalFormatting sqref="DA143">
    <cfRule type="cellIs" dxfId="638" priority="74" stopIfTrue="1" operator="notEqual">
      <formula>$DH143</formula>
    </cfRule>
  </conditionalFormatting>
  <conditionalFormatting sqref="DD106">
    <cfRule type="cellIs" dxfId="637" priority="72" stopIfTrue="1" operator="notEqual">
      <formula>$DH106</formula>
    </cfRule>
  </conditionalFormatting>
  <conditionalFormatting sqref="DA106">
    <cfRule type="cellIs" dxfId="636" priority="73" stopIfTrue="1" operator="notEqual">
      <formula>$DD106</formula>
    </cfRule>
  </conditionalFormatting>
  <conditionalFormatting sqref="DD139">
    <cfRule type="cellIs" dxfId="635" priority="71" stopIfTrue="1" operator="notEqual">
      <formula>$DH139</formula>
    </cfRule>
  </conditionalFormatting>
  <conditionalFormatting sqref="DA139">
    <cfRule type="cellIs" dxfId="634" priority="70" stopIfTrue="1" operator="notEqual">
      <formula>$DH139</formula>
    </cfRule>
  </conditionalFormatting>
  <conditionalFormatting sqref="CX139">
    <cfRule type="cellIs" dxfId="633" priority="69" stopIfTrue="1" operator="notEqual">
      <formula>$DA139</formula>
    </cfRule>
  </conditionalFormatting>
  <conditionalFormatting sqref="DD64">
    <cfRule type="cellIs" dxfId="632" priority="67" stopIfTrue="1" operator="notEqual">
      <formula>$DH64</formula>
    </cfRule>
  </conditionalFormatting>
  <conditionalFormatting sqref="DA64">
    <cfRule type="cellIs" dxfId="631" priority="68" stopIfTrue="1" operator="notEqual">
      <formula>$DD64</formula>
    </cfRule>
  </conditionalFormatting>
  <conditionalFormatting sqref="DD76">
    <cfRule type="cellIs" dxfId="630" priority="65" stopIfTrue="1" operator="notEqual">
      <formula>$DH76</formula>
    </cfRule>
  </conditionalFormatting>
  <conditionalFormatting sqref="DA76">
    <cfRule type="cellIs" dxfId="629" priority="66" stopIfTrue="1" operator="notEqual">
      <formula>$DD76</formula>
    </cfRule>
  </conditionalFormatting>
  <conditionalFormatting sqref="DD75">
    <cfRule type="cellIs" dxfId="628" priority="63" stopIfTrue="1" operator="notEqual">
      <formula>$DH75</formula>
    </cfRule>
  </conditionalFormatting>
  <conditionalFormatting sqref="DA75">
    <cfRule type="cellIs" dxfId="627" priority="64" stopIfTrue="1" operator="notEqual">
      <formula>$DD75</formula>
    </cfRule>
  </conditionalFormatting>
  <conditionalFormatting sqref="DD70">
    <cfRule type="cellIs" dxfId="626" priority="61" stopIfTrue="1" operator="notEqual">
      <formula>$DH70</formula>
    </cfRule>
  </conditionalFormatting>
  <conditionalFormatting sqref="DA70">
    <cfRule type="cellIs" dxfId="625" priority="62" stopIfTrue="1" operator="notEqual">
      <formula>$DD70</formula>
    </cfRule>
  </conditionalFormatting>
  <conditionalFormatting sqref="DD71">
    <cfRule type="cellIs" dxfId="624" priority="59" stopIfTrue="1" operator="notEqual">
      <formula>$DH71</formula>
    </cfRule>
  </conditionalFormatting>
  <conditionalFormatting sqref="DA71">
    <cfRule type="cellIs" dxfId="623" priority="60" stopIfTrue="1" operator="notEqual">
      <formula>$DD71</formula>
    </cfRule>
  </conditionalFormatting>
  <conditionalFormatting sqref="DD108">
    <cfRule type="cellIs" dxfId="622" priority="58" stopIfTrue="1" operator="notEqual">
      <formula>$DH108</formula>
    </cfRule>
  </conditionalFormatting>
  <conditionalFormatting sqref="DD113">
    <cfRule type="cellIs" dxfId="621" priority="56" stopIfTrue="1" operator="notEqual">
      <formula>$DH113</formula>
    </cfRule>
  </conditionalFormatting>
  <conditionalFormatting sqref="DA113">
    <cfRule type="cellIs" dxfId="620" priority="57" stopIfTrue="1" operator="notEqual">
      <formula>$DD113</formula>
    </cfRule>
  </conditionalFormatting>
  <conditionalFormatting sqref="DD136">
    <cfRule type="cellIs" dxfId="619" priority="55" stopIfTrue="1" operator="notEqual">
      <formula>$DH136</formula>
    </cfRule>
  </conditionalFormatting>
  <conditionalFormatting sqref="DA136">
    <cfRule type="cellIs" dxfId="618" priority="54" stopIfTrue="1" operator="notEqual">
      <formula>$DH136</formula>
    </cfRule>
  </conditionalFormatting>
  <conditionalFormatting sqref="CX136">
    <cfRule type="cellIs" dxfId="617" priority="53" stopIfTrue="1" operator="notEqual">
      <formula>$DA136</formula>
    </cfRule>
  </conditionalFormatting>
  <conditionalFormatting sqref="DA141">
    <cfRule type="cellIs" dxfId="616" priority="52" stopIfTrue="1" operator="notEqual">
      <formula>$DH141</formula>
    </cfRule>
  </conditionalFormatting>
  <conditionalFormatting sqref="CX141">
    <cfRule type="cellIs" dxfId="615" priority="51" stopIfTrue="1" operator="notEqual">
      <formula>$DA141</formula>
    </cfRule>
  </conditionalFormatting>
  <conditionalFormatting sqref="DD128">
    <cfRule type="cellIs" dxfId="614" priority="49" stopIfTrue="1" operator="notEqual">
      <formula>$DH128</formula>
    </cfRule>
  </conditionalFormatting>
  <conditionalFormatting sqref="DA128">
    <cfRule type="cellIs" dxfId="613" priority="50" stopIfTrue="1" operator="notEqual">
      <formula>$DD128</formula>
    </cfRule>
  </conditionalFormatting>
  <conditionalFormatting sqref="DD126">
    <cfRule type="cellIs" dxfId="612" priority="47" stopIfTrue="1" operator="notEqual">
      <formula>$DH126</formula>
    </cfRule>
  </conditionalFormatting>
  <conditionalFormatting sqref="DA126">
    <cfRule type="cellIs" dxfId="611" priority="48" stopIfTrue="1" operator="notEqual">
      <formula>$DD126</formula>
    </cfRule>
  </conditionalFormatting>
  <conditionalFormatting sqref="DD73">
    <cfRule type="cellIs" dxfId="610" priority="45" stopIfTrue="1" operator="notEqual">
      <formula>$DH73</formula>
    </cfRule>
  </conditionalFormatting>
  <conditionalFormatting sqref="DA73">
    <cfRule type="cellIs" dxfId="609" priority="46" stopIfTrue="1" operator="notEqual">
      <formula>$DD73</formula>
    </cfRule>
  </conditionalFormatting>
  <conditionalFormatting sqref="DD73">
    <cfRule type="cellIs" dxfId="608" priority="43" stopIfTrue="1" operator="notEqual">
      <formula>$DH73</formula>
    </cfRule>
  </conditionalFormatting>
  <conditionalFormatting sqref="DA73">
    <cfRule type="cellIs" dxfId="607" priority="44" stopIfTrue="1" operator="notEqual">
      <formula>$DD73</formula>
    </cfRule>
  </conditionalFormatting>
  <conditionalFormatting sqref="DD74">
    <cfRule type="cellIs" dxfId="606" priority="41" stopIfTrue="1" operator="notEqual">
      <formula>$DH74</formula>
    </cfRule>
  </conditionalFormatting>
  <conditionalFormatting sqref="DA74">
    <cfRule type="cellIs" dxfId="605" priority="42" stopIfTrue="1" operator="notEqual">
      <formula>$DD74</formula>
    </cfRule>
  </conditionalFormatting>
  <conditionalFormatting sqref="DD99">
    <cfRule type="cellIs" dxfId="604" priority="39" stopIfTrue="1" operator="notEqual">
      <formula>$DH99</formula>
    </cfRule>
  </conditionalFormatting>
  <conditionalFormatting sqref="DA99">
    <cfRule type="cellIs" dxfId="603" priority="40" stopIfTrue="1" operator="notEqual">
      <formula>$DD99</formula>
    </cfRule>
  </conditionalFormatting>
  <conditionalFormatting sqref="DD69">
    <cfRule type="cellIs" dxfId="602" priority="37" stopIfTrue="1" operator="notEqual">
      <formula>$DH69</formula>
    </cfRule>
  </conditionalFormatting>
  <conditionalFormatting sqref="DA69">
    <cfRule type="cellIs" dxfId="601" priority="38" stopIfTrue="1" operator="notEqual">
      <formula>$DD69</formula>
    </cfRule>
  </conditionalFormatting>
  <conditionalFormatting sqref="DD69">
    <cfRule type="cellIs" dxfId="600" priority="35" stopIfTrue="1" operator="notEqual">
      <formula>$DH69</formula>
    </cfRule>
  </conditionalFormatting>
  <conditionalFormatting sqref="DA69">
    <cfRule type="cellIs" dxfId="599" priority="36" stopIfTrue="1" operator="notEqual">
      <formula>$DD69</formula>
    </cfRule>
  </conditionalFormatting>
  <conditionalFormatting sqref="DD110">
    <cfRule type="cellIs" dxfId="598" priority="33" stopIfTrue="1" operator="notEqual">
      <formula>$DH110</formula>
    </cfRule>
  </conditionalFormatting>
  <conditionalFormatting sqref="DA110">
    <cfRule type="cellIs" dxfId="597" priority="34" stopIfTrue="1" operator="notEqual">
      <formula>$DD110</formula>
    </cfRule>
  </conditionalFormatting>
  <conditionalFormatting sqref="DD17">
    <cfRule type="cellIs" dxfId="596" priority="31" stopIfTrue="1" operator="notEqual">
      <formula>$DH17</formula>
    </cfRule>
  </conditionalFormatting>
  <conditionalFormatting sqref="DA17">
    <cfRule type="cellIs" dxfId="595" priority="32" stopIfTrue="1" operator="notEqual">
      <formula>$DD17</formula>
    </cfRule>
  </conditionalFormatting>
  <conditionalFormatting sqref="DD137">
    <cfRule type="cellIs" dxfId="594" priority="30" stopIfTrue="1" operator="notEqual">
      <formula>$DH137</formula>
    </cfRule>
  </conditionalFormatting>
  <conditionalFormatting sqref="DA137">
    <cfRule type="cellIs" dxfId="593" priority="29" stopIfTrue="1" operator="notEqual">
      <formula>$DH137</formula>
    </cfRule>
  </conditionalFormatting>
  <conditionalFormatting sqref="CX137">
    <cfRule type="cellIs" dxfId="592" priority="28" stopIfTrue="1" operator="notEqual">
      <formula>$DA137</formula>
    </cfRule>
  </conditionalFormatting>
  <conditionalFormatting sqref="CU140">
    <cfRule type="cellIs" dxfId="591" priority="27" stopIfTrue="1" operator="notEqual">
      <formula>$DA140</formula>
    </cfRule>
  </conditionalFormatting>
  <conditionalFormatting sqref="CU139">
    <cfRule type="cellIs" dxfId="590" priority="26" stopIfTrue="1" operator="notEqual">
      <formula>$DA139</formula>
    </cfRule>
  </conditionalFormatting>
  <conditionalFormatting sqref="CU136">
    <cfRule type="cellIs" dxfId="589" priority="25" stopIfTrue="1" operator="notEqual">
      <formula>$DA136</formula>
    </cfRule>
  </conditionalFormatting>
  <conditionalFormatting sqref="CU141">
    <cfRule type="cellIs" dxfId="588" priority="24" stopIfTrue="1" operator="notEqual">
      <formula>$DA141</formula>
    </cfRule>
  </conditionalFormatting>
  <conditionalFormatting sqref="CU137">
    <cfRule type="cellIs" dxfId="587" priority="23" stopIfTrue="1" operator="notEqual">
      <formula>$DA137</formula>
    </cfRule>
  </conditionalFormatting>
  <conditionalFormatting sqref="CU6:CU44 CU108:CU135 CU104:CU106 CU46:CU102">
    <cfRule type="expression" dxfId="586" priority="21" stopIfTrue="1">
      <formula>$CX6=""</formula>
    </cfRule>
    <cfRule type="cellIs" dxfId="585" priority="22" stopIfTrue="1" operator="notEqual">
      <formula>$CX6</formula>
    </cfRule>
  </conditionalFormatting>
  <conditionalFormatting sqref="DA103">
    <cfRule type="cellIs" dxfId="584" priority="20" stopIfTrue="1" operator="notEqual">
      <formula>$DD103</formula>
    </cfRule>
  </conditionalFormatting>
  <conditionalFormatting sqref="CU103">
    <cfRule type="expression" dxfId="583" priority="18" stopIfTrue="1">
      <formula>$CX103=""</formula>
    </cfRule>
    <cfRule type="cellIs" dxfId="582" priority="19" stopIfTrue="1" operator="notEqual">
      <formula>$CX103</formula>
    </cfRule>
  </conditionalFormatting>
  <conditionalFormatting sqref="CX103">
    <cfRule type="cellIs" dxfId="581" priority="17" operator="notEqual">
      <formula>$CX103</formula>
    </cfRule>
  </conditionalFormatting>
  <conditionalFormatting sqref="DA107">
    <cfRule type="cellIs" dxfId="580" priority="16" stopIfTrue="1" operator="notEqual">
      <formula>$DH107</formula>
    </cfRule>
  </conditionalFormatting>
  <conditionalFormatting sqref="CX107">
    <cfRule type="cellIs" dxfId="579" priority="15" operator="notEqual">
      <formula>$CX107</formula>
    </cfRule>
  </conditionalFormatting>
  <conditionalFormatting sqref="DD107">
    <cfRule type="cellIs" dxfId="578" priority="14" stopIfTrue="1" operator="notEqual">
      <formula>$DH107</formula>
    </cfRule>
  </conditionalFormatting>
  <conditionalFormatting sqref="CU107">
    <cfRule type="expression" dxfId="577" priority="12" stopIfTrue="1">
      <formula>$CX107=""</formula>
    </cfRule>
    <cfRule type="cellIs" dxfId="576" priority="13" stopIfTrue="1" operator="notEqual">
      <formula>$CX107</formula>
    </cfRule>
  </conditionalFormatting>
  <conditionalFormatting sqref="DD145 DA145">
    <cfRule type="cellIs" dxfId="575" priority="7" stopIfTrue="1" operator="notEqual">
      <formula>$DH145</formula>
    </cfRule>
  </conditionalFormatting>
  <conditionalFormatting sqref="CU145 CX145">
    <cfRule type="cellIs" dxfId="574" priority="6" stopIfTrue="1" operator="notEqual">
      <formula>$DA145</formula>
    </cfRule>
  </conditionalFormatting>
  <conditionalFormatting sqref="DD45">
    <cfRule type="cellIs" dxfId="573" priority="4" stopIfTrue="1" operator="notEqual">
      <formula>$DH45</formula>
    </cfRule>
  </conditionalFormatting>
  <conditionalFormatting sqref="DA45">
    <cfRule type="cellIs" dxfId="572" priority="5" stopIfTrue="1" operator="notEqual">
      <formula>$DD45</formula>
    </cfRule>
  </conditionalFormatting>
  <conditionalFormatting sqref="CX45">
    <cfRule type="cellIs" dxfId="571" priority="3" operator="notEqual">
      <formula>$CX45</formula>
    </cfRule>
  </conditionalFormatting>
  <conditionalFormatting sqref="CU45">
    <cfRule type="expression" dxfId="570" priority="1" stopIfTrue="1">
      <formula>$CX45=""</formula>
    </cfRule>
    <cfRule type="cellIs" dxfId="569" priority="2" stopIfTrue="1" operator="notEqual">
      <formula>$CX45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72.0 / Gültig ab: 01.11.16 / Seite &amp;P (&amp;N)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434"/>
  <sheetViews>
    <sheetView topLeftCell="CG1" zoomScaleNormal="100" zoomScaleSheetLayoutView="75" workbookViewId="0">
      <selection activeCell="CT1" sqref="CT1:CU1048576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6" width="5.42578125" style="11" customWidth="1"/>
    <col min="98" max="98" width="8.5703125" style="11" customWidth="1"/>
    <col min="99" max="99" width="5.42578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1.5703125" style="115" customWidth="1"/>
    <col min="113" max="113" width="9.28515625" style="13" customWidth="1"/>
    <col min="114" max="114" width="4.7109375" style="13" customWidth="1"/>
    <col min="115" max="115" width="29.85546875" style="11" customWidth="1"/>
    <col min="116" max="117" width="11.42578125" customWidth="1"/>
    <col min="118" max="118" width="3.7109375" style="11" customWidth="1"/>
    <col min="119" max="119" width="34.7109375" style="11" customWidth="1"/>
    <col min="120" max="120" width="18.42578125" style="11" customWidth="1"/>
    <col min="121" max="121" width="14.28515625" style="11" customWidth="1"/>
    <col min="122" max="122" width="11.42578125" style="11" bestFit="1" customWidth="1"/>
    <col min="123" max="123" width="15.42578125" style="11" customWidth="1"/>
    <col min="124" max="16384" width="3.7109375" style="11"/>
  </cols>
  <sheetData>
    <row r="1" spans="1:143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1197</v>
      </c>
      <c r="CW1" s="143"/>
      <c r="CX1" s="144"/>
      <c r="CY1" s="142" t="s">
        <v>1053</v>
      </c>
      <c r="CZ1" s="143"/>
      <c r="DA1" s="144"/>
      <c r="DB1" s="143" t="s">
        <v>890</v>
      </c>
      <c r="DC1" s="143"/>
      <c r="DD1" s="144"/>
      <c r="DE1" s="142" t="s">
        <v>889</v>
      </c>
      <c r="DF1" s="143"/>
      <c r="DG1" s="144"/>
      <c r="DI1" s="142" t="s">
        <v>857</v>
      </c>
      <c r="DJ1" s="143"/>
      <c r="DK1" s="144"/>
      <c r="DN1" s="186" t="s">
        <v>979</v>
      </c>
      <c r="DO1" s="186"/>
      <c r="DQ1" s="11" t="s">
        <v>947</v>
      </c>
    </row>
    <row r="2" spans="1:143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1217</v>
      </c>
      <c r="AC2" s="196"/>
      <c r="CV2" s="140"/>
      <c r="CW2" s="140"/>
      <c r="CY2" s="140"/>
      <c r="CZ2" s="140"/>
      <c r="DB2" s="140"/>
      <c r="DC2" s="140"/>
      <c r="DE2" s="140"/>
      <c r="DF2" s="140"/>
      <c r="DH2" s="145"/>
      <c r="DI2" s="2"/>
      <c r="DJ2" s="2"/>
      <c r="EL2" s="19"/>
      <c r="EM2" s="19"/>
    </row>
    <row r="3" spans="1:143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146"/>
      <c r="DI3" s="33" t="s">
        <v>702</v>
      </c>
      <c r="DJ3" s="33" t="s">
        <v>701</v>
      </c>
      <c r="DK3" s="139" t="s">
        <v>78</v>
      </c>
    </row>
    <row r="4" spans="1:143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>
        <v>2016</v>
      </c>
      <c r="CU4" s="19">
        <v>2016</v>
      </c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20"/>
      <c r="DI4" s="33"/>
      <c r="DJ4" s="33"/>
      <c r="DK4" s="83"/>
      <c r="DP4" s="19" t="s">
        <v>978</v>
      </c>
      <c r="DQ4" s="19" t="s">
        <v>948</v>
      </c>
      <c r="DR4" s="19" t="s">
        <v>949</v>
      </c>
      <c r="DS4" s="19" t="s">
        <v>950</v>
      </c>
    </row>
    <row r="5" spans="1:143" s="19" customFormat="1" ht="27" x14ac:dyDescent="0.2">
      <c r="A5" s="53">
        <v>1</v>
      </c>
      <c r="B5" s="53"/>
      <c r="C5" s="53">
        <f t="shared" ref="C5:C68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7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8" si="2">+S5</f>
        <v>Giger Hans</v>
      </c>
      <c r="CR5" s="19">
        <f t="shared" ref="CR5:CR68" si="3">+Z5</f>
        <v>39</v>
      </c>
      <c r="CT5" s="154">
        <v>2139</v>
      </c>
      <c r="CU5" s="19" t="str">
        <f t="shared" ref="CU5:CU36" si="4">+AB5</f>
        <v>A</v>
      </c>
      <c r="CV5" s="125" t="s">
        <v>711</v>
      </c>
      <c r="CW5" s="33"/>
      <c r="CX5" s="83"/>
      <c r="CY5" s="125">
        <v>753</v>
      </c>
      <c r="CZ5" s="33">
        <f t="shared" ref="CZ5:CZ10" si="5">VLOOKUP($CY5,Funktionsbezeichnungen,3,0)</f>
        <v>12</v>
      </c>
      <c r="DA5" s="83" t="str">
        <f t="shared" ref="DA5:DA10" si="6">VLOOKUP($CY5,Funktionsbezeichnungen,2,0)</f>
        <v>Vorgesetzter  -  4 . Stufe</v>
      </c>
      <c r="DB5" s="125">
        <v>753</v>
      </c>
      <c r="DC5" s="33">
        <f t="shared" ref="DC5:DC10" si="7">VLOOKUP($DB5,Funktionsbezeichnungen,3,0)</f>
        <v>12</v>
      </c>
      <c r="DD5" s="83" t="str">
        <f t="shared" ref="DD5:DD10" si="8">VLOOKUP($DB5,Funktionsbezeichnungen,2,0)</f>
        <v>Vorgesetzter  -  4 . Stufe</v>
      </c>
      <c r="DE5" s="124">
        <v>753</v>
      </c>
      <c r="DF5" s="33">
        <f t="shared" ref="DF5:DF10" si="9">VLOOKUP($DE5,Funktionsbezeichnungen,3,0)</f>
        <v>12</v>
      </c>
      <c r="DG5" s="83" t="str">
        <f t="shared" ref="DG5:DG10" si="10">VLOOKUP($DE5,Funktionsbezeichnungen,2,0)</f>
        <v>Vorgesetzter  -  4 . Stufe</v>
      </c>
      <c r="DH5" s="20"/>
      <c r="DI5" s="124">
        <v>753</v>
      </c>
      <c r="DJ5" s="33">
        <f t="shared" ref="DJ5:DJ10" si="11">VLOOKUP($DI5,Funktionsbezeichnungen,3,0)</f>
        <v>12</v>
      </c>
      <c r="DK5" s="83" t="str">
        <f t="shared" ref="DK5:DK10" si="12">VLOOKUP($DI5,Funktionsbezeichnungen,2,0)</f>
        <v>Vorgesetzter  -  4 . Stufe</v>
      </c>
      <c r="DP5" s="19">
        <f t="shared" ref="DP5:DP68" si="13">+CT5</f>
        <v>2139</v>
      </c>
      <c r="DQ5" s="153">
        <v>1</v>
      </c>
      <c r="DR5" s="19">
        <v>2</v>
      </c>
      <c r="DS5" s="19" t="s">
        <v>951</v>
      </c>
    </row>
    <row r="6" spans="1:143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T6" s="154">
        <v>5558</v>
      </c>
      <c r="CU6" s="19" t="str">
        <f t="shared" si="4"/>
        <v>A</v>
      </c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5">
        <v>753</v>
      </c>
      <c r="CZ6" s="33">
        <f t="shared" si="5"/>
        <v>12</v>
      </c>
      <c r="DA6" s="83" t="str">
        <f t="shared" si="6"/>
        <v>Vorgesetzter  -  4 . Stufe</v>
      </c>
      <c r="DB6" s="125">
        <v>753</v>
      </c>
      <c r="DC6" s="33">
        <f t="shared" si="7"/>
        <v>12</v>
      </c>
      <c r="DD6" s="83" t="str">
        <f t="shared" si="8"/>
        <v>Vorgesetzter  -  4 . Stufe</v>
      </c>
      <c r="DE6" s="124">
        <v>753</v>
      </c>
      <c r="DF6" s="33">
        <f t="shared" si="9"/>
        <v>12</v>
      </c>
      <c r="DG6" s="83" t="str">
        <f t="shared" si="10"/>
        <v>Vorgesetzter  -  4 . Stufe</v>
      </c>
      <c r="DH6" s="20"/>
      <c r="DI6" s="124">
        <v>753</v>
      </c>
      <c r="DJ6" s="33">
        <f t="shared" si="11"/>
        <v>12</v>
      </c>
      <c r="DK6" s="83" t="str">
        <f t="shared" si="12"/>
        <v>Vorgesetzter  -  4 . Stufe</v>
      </c>
      <c r="DP6" s="19">
        <f t="shared" si="13"/>
        <v>5558</v>
      </c>
      <c r="DQ6" s="153">
        <v>1</v>
      </c>
      <c r="DR6" s="19">
        <v>2</v>
      </c>
      <c r="DS6" s="19" t="s">
        <v>951</v>
      </c>
    </row>
    <row r="7" spans="1:143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T7" s="154">
        <v>4155</v>
      </c>
      <c r="CU7" s="19" t="str">
        <f t="shared" si="4"/>
        <v>A</v>
      </c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5">
        <v>753</v>
      </c>
      <c r="CZ7" s="33">
        <f t="shared" si="5"/>
        <v>12</v>
      </c>
      <c r="DA7" s="83" t="str">
        <f t="shared" si="6"/>
        <v>Vorgesetzter  -  4 . Stufe</v>
      </c>
      <c r="DB7" s="125">
        <v>753</v>
      </c>
      <c r="DC7" s="33">
        <f t="shared" si="7"/>
        <v>12</v>
      </c>
      <c r="DD7" s="83" t="str">
        <f t="shared" si="8"/>
        <v>Vorgesetzter  -  4 . Stufe</v>
      </c>
      <c r="DE7" s="124">
        <v>753</v>
      </c>
      <c r="DF7" s="33">
        <f t="shared" si="9"/>
        <v>12</v>
      </c>
      <c r="DG7" s="83" t="str">
        <f t="shared" si="10"/>
        <v>Vorgesetzter  -  4 . Stufe</v>
      </c>
      <c r="DH7" s="20"/>
      <c r="DI7" s="124">
        <v>753</v>
      </c>
      <c r="DJ7" s="33">
        <f t="shared" si="11"/>
        <v>12</v>
      </c>
      <c r="DK7" s="83" t="str">
        <f t="shared" si="12"/>
        <v>Vorgesetzter  -  4 . Stufe</v>
      </c>
      <c r="DP7" s="19">
        <f t="shared" si="13"/>
        <v>4155</v>
      </c>
      <c r="DQ7" s="153">
        <v>1</v>
      </c>
      <c r="DR7" s="19">
        <v>2</v>
      </c>
      <c r="DS7" s="19" t="s">
        <v>951</v>
      </c>
    </row>
    <row r="8" spans="1:143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T8" s="154">
        <v>5574</v>
      </c>
      <c r="CU8" s="19" t="str">
        <f t="shared" si="4"/>
        <v>A</v>
      </c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5">
        <v>753</v>
      </c>
      <c r="CZ8" s="33">
        <f t="shared" si="5"/>
        <v>12</v>
      </c>
      <c r="DA8" s="83" t="str">
        <f t="shared" si="6"/>
        <v>Vorgesetzter  -  4 . Stufe</v>
      </c>
      <c r="DB8" s="125">
        <v>753</v>
      </c>
      <c r="DC8" s="33">
        <f t="shared" si="7"/>
        <v>12</v>
      </c>
      <c r="DD8" s="83" t="str">
        <f t="shared" si="8"/>
        <v>Vorgesetzter  -  4 . Stufe</v>
      </c>
      <c r="DE8" s="124">
        <v>753</v>
      </c>
      <c r="DF8" s="33">
        <f t="shared" si="9"/>
        <v>12</v>
      </c>
      <c r="DG8" s="83" t="str">
        <f t="shared" si="10"/>
        <v>Vorgesetzter  -  4 . Stufe</v>
      </c>
      <c r="DH8" s="20"/>
      <c r="DI8" s="124">
        <v>753</v>
      </c>
      <c r="DJ8" s="33">
        <f t="shared" si="11"/>
        <v>12</v>
      </c>
      <c r="DK8" s="83" t="str">
        <f t="shared" si="12"/>
        <v>Vorgesetzter  -  4 . Stufe</v>
      </c>
      <c r="DP8" s="19">
        <f t="shared" si="13"/>
        <v>5574</v>
      </c>
      <c r="DQ8" s="153">
        <v>1</v>
      </c>
      <c r="DR8" s="19">
        <v>2</v>
      </c>
      <c r="DS8" s="19" t="s">
        <v>951</v>
      </c>
    </row>
    <row r="9" spans="1:143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T9" s="154">
        <v>4182</v>
      </c>
      <c r="CU9" s="19" t="str">
        <f t="shared" si="4"/>
        <v xml:space="preserve"> A</v>
      </c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5">
        <v>753</v>
      </c>
      <c r="CZ9" s="33">
        <f t="shared" si="5"/>
        <v>12</v>
      </c>
      <c r="DA9" s="83" t="str">
        <f t="shared" si="6"/>
        <v>Vorgesetzter  -  4 . Stufe</v>
      </c>
      <c r="DB9" s="125">
        <v>753</v>
      </c>
      <c r="DC9" s="33">
        <f t="shared" si="7"/>
        <v>12</v>
      </c>
      <c r="DD9" s="83" t="str">
        <f t="shared" si="8"/>
        <v>Vorgesetzter  -  4 . Stufe</v>
      </c>
      <c r="DE9" s="124">
        <v>753</v>
      </c>
      <c r="DF9" s="33">
        <f t="shared" si="9"/>
        <v>12</v>
      </c>
      <c r="DG9" s="83" t="str">
        <f t="shared" si="10"/>
        <v>Vorgesetzter  -  4 . Stufe</v>
      </c>
      <c r="DH9" s="20"/>
      <c r="DI9" s="124">
        <v>753</v>
      </c>
      <c r="DJ9" s="33">
        <f t="shared" si="11"/>
        <v>12</v>
      </c>
      <c r="DK9" s="83" t="str">
        <f t="shared" si="12"/>
        <v>Vorgesetzter  -  4 . Stufe</v>
      </c>
      <c r="DP9" s="19">
        <f t="shared" si="13"/>
        <v>4182</v>
      </c>
      <c r="DQ9" s="153">
        <v>1</v>
      </c>
      <c r="DR9" s="19">
        <v>2</v>
      </c>
      <c r="DS9" s="19" t="s">
        <v>951</v>
      </c>
    </row>
    <row r="10" spans="1:143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T10" s="154">
        <v>3201</v>
      </c>
      <c r="CU10" s="19" t="str">
        <f t="shared" si="4"/>
        <v>A</v>
      </c>
      <c r="CV10" s="125">
        <v>753</v>
      </c>
      <c r="CW10" s="33">
        <f>VLOOKUP($CV10,Funktionsbezeichnungen,3,0)</f>
        <v>12</v>
      </c>
      <c r="CX10" s="83" t="str">
        <f>VLOOKUP($CV10,Funktionsbezeichnungen,2,0)</f>
        <v>Vorgesetzter  -  4 . Stufe</v>
      </c>
      <c r="CY10" s="125">
        <v>774</v>
      </c>
      <c r="CZ10" s="33">
        <f t="shared" si="5"/>
        <v>10</v>
      </c>
      <c r="DA10" s="83" t="str">
        <f t="shared" si="6"/>
        <v>Senior Projektingenieur</v>
      </c>
      <c r="DB10" s="125">
        <v>774</v>
      </c>
      <c r="DC10" s="33">
        <f t="shared" si="7"/>
        <v>10</v>
      </c>
      <c r="DD10" s="83" t="str">
        <f t="shared" si="8"/>
        <v>Senior Projektingenieur</v>
      </c>
      <c r="DE10" s="125">
        <v>774</v>
      </c>
      <c r="DF10" s="33">
        <f t="shared" si="9"/>
        <v>10</v>
      </c>
      <c r="DG10" s="83" t="str">
        <f t="shared" si="10"/>
        <v>Senior Projektingenieur</v>
      </c>
      <c r="DH10" s="20"/>
      <c r="DI10" s="33">
        <v>773</v>
      </c>
      <c r="DJ10" s="33">
        <f t="shared" si="11"/>
        <v>9</v>
      </c>
      <c r="DK10" s="83" t="str">
        <f t="shared" si="12"/>
        <v>Projektingenieur 3</v>
      </c>
      <c r="DP10" s="19">
        <f t="shared" si="13"/>
        <v>3201</v>
      </c>
      <c r="DQ10" s="153">
        <v>1</v>
      </c>
      <c r="DR10" s="19">
        <v>2</v>
      </c>
      <c r="DS10" s="19" t="s">
        <v>951</v>
      </c>
    </row>
    <row r="11" spans="1:143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T11" s="154">
        <v>3136</v>
      </c>
      <c r="CU11" s="19" t="str">
        <f t="shared" si="4"/>
        <v>B/A 1)</v>
      </c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125" t="s">
        <v>711</v>
      </c>
      <c r="DF11" s="33"/>
      <c r="DG11" s="83"/>
      <c r="DH11" s="20"/>
      <c r="DI11" s="125" t="s">
        <v>711</v>
      </c>
      <c r="DJ11" s="125" t="s">
        <v>711</v>
      </c>
      <c r="DK11" s="83"/>
      <c r="DP11" s="19">
        <f t="shared" si="13"/>
        <v>3136</v>
      </c>
      <c r="DQ11" s="153">
        <v>1</v>
      </c>
      <c r="DR11" s="19">
        <v>2</v>
      </c>
      <c r="DS11" s="185" t="s">
        <v>951</v>
      </c>
    </row>
    <row r="12" spans="1:143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T12" s="154">
        <v>3148</v>
      </c>
      <c r="CU12" s="19" t="str">
        <f t="shared" si="4"/>
        <v>B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>
        <v>774</v>
      </c>
      <c r="DF12" s="33">
        <f t="shared" ref="DF12:DF28" si="14">VLOOKUP($DE12,Funktionsbezeichnungen,3,0)</f>
        <v>10</v>
      </c>
      <c r="DG12" s="83" t="str">
        <f t="shared" ref="DG12:DG28" si="15">VLOOKUP($DE12,Funktionsbezeichnungen,2,0)</f>
        <v>Senior Projektingenieur</v>
      </c>
      <c r="DH12" s="20"/>
      <c r="DI12" s="125">
        <v>773</v>
      </c>
      <c r="DJ12" s="33">
        <f t="shared" ref="DJ12:DJ28" si="16">VLOOKUP($DI12,Funktionsbezeichnungen,3,0)</f>
        <v>9</v>
      </c>
      <c r="DK12" s="83" t="str">
        <f t="shared" ref="DK12:DK28" si="17">VLOOKUP($DI12,Funktionsbezeichnungen,2,0)</f>
        <v>Projektingenieur 3</v>
      </c>
      <c r="DP12" s="19">
        <f t="shared" si="13"/>
        <v>3148</v>
      </c>
      <c r="DQ12" s="153">
        <v>2</v>
      </c>
      <c r="DR12" s="19">
        <v>3</v>
      </c>
      <c r="DS12" s="185" t="s">
        <v>951</v>
      </c>
    </row>
    <row r="13" spans="1:143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T13" s="154">
        <v>3205</v>
      </c>
      <c r="CU13" s="19" t="str">
        <f t="shared" si="4"/>
        <v>B</v>
      </c>
      <c r="CV13" s="125">
        <v>773</v>
      </c>
      <c r="CW13" s="33">
        <f t="shared" ref="CW13:CW28" si="18">VLOOKUP($CV13,Funktionsbezeichnungen,3,0)</f>
        <v>9</v>
      </c>
      <c r="CX13" s="83" t="str">
        <f t="shared" ref="CX13:CX28" si="19"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ref="DC13:DC28" si="20">VLOOKUP($DB13,Funktionsbezeichnungen,3,0)</f>
        <v>9</v>
      </c>
      <c r="DD13" s="83" t="str">
        <f t="shared" ref="DD13:DD28" si="21">VLOOKUP($DB13,Funktionsbezeichnungen,2,0)</f>
        <v>Projektingenieur 3</v>
      </c>
      <c r="DE13" s="125">
        <v>773</v>
      </c>
      <c r="DF13" s="33">
        <f t="shared" si="14"/>
        <v>9</v>
      </c>
      <c r="DG13" s="83" t="str">
        <f t="shared" si="15"/>
        <v>Projektingenieur 3</v>
      </c>
      <c r="DH13" s="20"/>
      <c r="DI13" s="33">
        <v>772</v>
      </c>
      <c r="DJ13" s="33">
        <f t="shared" si="16"/>
        <v>8</v>
      </c>
      <c r="DK13" s="83" t="str">
        <f t="shared" si="17"/>
        <v>Projektingenieur 2</v>
      </c>
      <c r="DP13" s="19">
        <f t="shared" si="13"/>
        <v>3205</v>
      </c>
      <c r="DQ13" s="153">
        <v>1</v>
      </c>
      <c r="DR13" s="19">
        <v>2</v>
      </c>
      <c r="DS13" s="19" t="s">
        <v>951</v>
      </c>
    </row>
    <row r="14" spans="1:143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T14" s="154">
        <v>5557</v>
      </c>
      <c r="CU14" s="19" t="str">
        <f t="shared" si="4"/>
        <v>B</v>
      </c>
      <c r="CV14" s="125">
        <v>773</v>
      </c>
      <c r="CW14" s="33">
        <f t="shared" si="18"/>
        <v>9</v>
      </c>
      <c r="CX14" s="83" t="str">
        <f t="shared" si="19"/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20"/>
        <v>9</v>
      </c>
      <c r="DD14" s="83" t="str">
        <f t="shared" si="21"/>
        <v>Projektingenieur 3</v>
      </c>
      <c r="DE14" s="125">
        <v>773</v>
      </c>
      <c r="DF14" s="33">
        <f t="shared" si="14"/>
        <v>9</v>
      </c>
      <c r="DG14" s="83" t="str">
        <f t="shared" si="15"/>
        <v>Projektingenieur 3</v>
      </c>
      <c r="DH14" s="20"/>
      <c r="DI14" s="33">
        <v>773</v>
      </c>
      <c r="DJ14" s="33">
        <f t="shared" si="16"/>
        <v>9</v>
      </c>
      <c r="DK14" s="83" t="str">
        <f t="shared" si="17"/>
        <v>Projektingenieur 3</v>
      </c>
      <c r="DP14" s="19">
        <f t="shared" si="13"/>
        <v>5557</v>
      </c>
      <c r="DQ14" s="153">
        <v>2</v>
      </c>
      <c r="DR14" s="19">
        <v>3</v>
      </c>
      <c r="DS14" s="19" t="s">
        <v>951</v>
      </c>
    </row>
    <row r="15" spans="1:143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1212</v>
      </c>
      <c r="AF15" s="82"/>
      <c r="CP15" s="19" t="str">
        <f t="shared" si="2"/>
        <v xml:space="preserve">Spieler Daniel </v>
      </c>
      <c r="CR15" s="19">
        <f t="shared" si="3"/>
        <v>32</v>
      </c>
      <c r="CT15" s="154">
        <v>4209</v>
      </c>
      <c r="CU15" s="19" t="str">
        <f t="shared" si="4"/>
        <v>B</v>
      </c>
      <c r="CV15" s="125">
        <v>773</v>
      </c>
      <c r="CW15" s="33">
        <f t="shared" si="18"/>
        <v>9</v>
      </c>
      <c r="CX15" s="83" t="str">
        <f t="shared" si="19"/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20"/>
        <v>9</v>
      </c>
      <c r="DD15" s="83" t="str">
        <f t="shared" si="21"/>
        <v>Projektingenieur 3</v>
      </c>
      <c r="DE15" s="125">
        <v>773</v>
      </c>
      <c r="DF15" s="33">
        <f t="shared" si="14"/>
        <v>9</v>
      </c>
      <c r="DG15" s="83" t="str">
        <f t="shared" si="15"/>
        <v>Projektingenieur 3</v>
      </c>
      <c r="DH15" s="20"/>
      <c r="DI15" s="33">
        <v>773</v>
      </c>
      <c r="DJ15" s="33">
        <f t="shared" si="16"/>
        <v>9</v>
      </c>
      <c r="DK15" s="83" t="str">
        <f t="shared" si="17"/>
        <v>Projektingenieur 3</v>
      </c>
      <c r="DP15" s="19">
        <f t="shared" si="13"/>
        <v>4209</v>
      </c>
      <c r="DQ15" s="153">
        <v>2</v>
      </c>
      <c r="DR15" s="19">
        <v>3</v>
      </c>
      <c r="DS15" s="19" t="s">
        <v>951</v>
      </c>
    </row>
    <row r="16" spans="1:143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T16" s="154">
        <v>5625</v>
      </c>
      <c r="CU16" s="19" t="str">
        <f t="shared" si="4"/>
        <v>B</v>
      </c>
      <c r="CV16" s="125">
        <v>784</v>
      </c>
      <c r="CW16" s="33">
        <f t="shared" si="18"/>
        <v>10</v>
      </c>
      <c r="CX16" s="83" t="str">
        <f t="shared" si="19"/>
        <v>Senior Projektingenieur</v>
      </c>
      <c r="CY16" s="125">
        <v>784</v>
      </c>
      <c r="CZ16" s="33">
        <f t="shared" ref="CZ16:CZ23" si="22">VLOOKUP($CY16,Funktionsbezeichnungen,3,0)</f>
        <v>10</v>
      </c>
      <c r="DA16" s="83" t="str">
        <f t="shared" ref="DA16:DA23" si="23">VLOOKUP($CY16,Funktionsbezeichnungen,2,0)</f>
        <v>Senior Projektingenieur</v>
      </c>
      <c r="DB16" s="125">
        <v>784</v>
      </c>
      <c r="DC16" s="33">
        <f t="shared" si="20"/>
        <v>10</v>
      </c>
      <c r="DD16" s="83" t="str">
        <f t="shared" si="21"/>
        <v>Senior Projektingenieur</v>
      </c>
      <c r="DE16" s="125">
        <v>784</v>
      </c>
      <c r="DF16" s="33">
        <f t="shared" si="14"/>
        <v>10</v>
      </c>
      <c r="DG16" s="83" t="str">
        <f t="shared" si="15"/>
        <v>Senior Projektingenieur</v>
      </c>
      <c r="DH16" s="20"/>
      <c r="DI16" s="33">
        <v>783</v>
      </c>
      <c r="DJ16" s="33">
        <f t="shared" si="16"/>
        <v>9</v>
      </c>
      <c r="DK16" s="83" t="str">
        <f t="shared" si="17"/>
        <v>Projektingenieur 3</v>
      </c>
      <c r="DP16" s="19">
        <f t="shared" si="13"/>
        <v>5625</v>
      </c>
      <c r="DQ16" s="153">
        <v>1</v>
      </c>
      <c r="DR16" s="19">
        <v>2</v>
      </c>
      <c r="DS16" s="19" t="s">
        <v>952</v>
      </c>
    </row>
    <row r="17" spans="1:123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30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30</v>
      </c>
      <c r="CT17" s="154">
        <v>3214</v>
      </c>
      <c r="CU17" s="19" t="str">
        <f t="shared" si="4"/>
        <v>B</v>
      </c>
      <c r="CV17" s="125">
        <v>774</v>
      </c>
      <c r="CW17" s="33">
        <f t="shared" si="18"/>
        <v>10</v>
      </c>
      <c r="CX17" s="83" t="str">
        <f t="shared" si="19"/>
        <v>Senior Projektingenieur</v>
      </c>
      <c r="CY17" s="125"/>
      <c r="CZ17" s="33"/>
      <c r="DA17" s="83"/>
      <c r="DB17" s="125"/>
      <c r="DC17" s="33"/>
      <c r="DD17" s="83"/>
      <c r="DE17" s="125"/>
      <c r="DF17" s="33"/>
      <c r="DG17" s="83"/>
      <c r="DH17" s="20"/>
      <c r="DI17" s="33"/>
      <c r="DJ17" s="33"/>
      <c r="DK17" s="83"/>
      <c r="DP17" s="19">
        <f t="shared" si="13"/>
        <v>3214</v>
      </c>
      <c r="DQ17" s="153">
        <v>2</v>
      </c>
      <c r="DR17" s="19">
        <v>3</v>
      </c>
      <c r="DS17" s="19" t="s">
        <v>951</v>
      </c>
    </row>
    <row r="18" spans="1:123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29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29</v>
      </c>
      <c r="CT18" s="154">
        <v>4187</v>
      </c>
      <c r="CU18" s="19" t="str">
        <f t="shared" si="4"/>
        <v>B</v>
      </c>
      <c r="CV18" s="125">
        <v>774</v>
      </c>
      <c r="CW18" s="33">
        <f t="shared" si="18"/>
        <v>10</v>
      </c>
      <c r="CX18" s="83" t="str">
        <f t="shared" si="19"/>
        <v>Senior Projektingenieur</v>
      </c>
      <c r="CY18" s="125">
        <v>774</v>
      </c>
      <c r="CZ18" s="33">
        <f>VLOOKUP($CY18,Funktionsbezeichnungen,3,0)</f>
        <v>10</v>
      </c>
      <c r="DA18" s="83" t="str">
        <f>VLOOKUP($CY18,Funktionsbezeichnungen,2,0)</f>
        <v>Senior Projektingenieur</v>
      </c>
      <c r="DB18" s="125">
        <v>774</v>
      </c>
      <c r="DC18" s="33">
        <f t="shared" si="20"/>
        <v>10</v>
      </c>
      <c r="DD18" s="83" t="str">
        <f t="shared" si="21"/>
        <v>Senior Projektingenieur</v>
      </c>
      <c r="DE18" s="125">
        <v>773</v>
      </c>
      <c r="DF18" s="33">
        <f t="shared" si="14"/>
        <v>9</v>
      </c>
      <c r="DG18" s="83" t="str">
        <f t="shared" si="15"/>
        <v>Projektingenieur 3</v>
      </c>
      <c r="DH18" s="20"/>
      <c r="DI18" s="33">
        <v>773</v>
      </c>
      <c r="DJ18" s="33">
        <f t="shared" si="16"/>
        <v>9</v>
      </c>
      <c r="DK18" s="83" t="str">
        <f t="shared" si="17"/>
        <v>Projektingenieur 3</v>
      </c>
      <c r="DP18" s="19">
        <f t="shared" si="13"/>
        <v>4187</v>
      </c>
      <c r="DQ18" s="153">
        <v>2</v>
      </c>
      <c r="DR18" s="19">
        <v>3</v>
      </c>
      <c r="DS18" s="19" t="s">
        <v>951</v>
      </c>
    </row>
    <row r="19" spans="1:123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29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29</v>
      </c>
      <c r="CT19" s="154">
        <v>4179</v>
      </c>
      <c r="CU19" s="19" t="str">
        <f t="shared" si="4"/>
        <v>B</v>
      </c>
      <c r="CV19" s="125">
        <v>773</v>
      </c>
      <c r="CW19" s="33">
        <f t="shared" si="18"/>
        <v>9</v>
      </c>
      <c r="CX19" s="83" t="str">
        <f t="shared" si="19"/>
        <v>Projektingenieur 3</v>
      </c>
      <c r="CY19" s="125">
        <v>773</v>
      </c>
      <c r="CZ19" s="33">
        <f>VLOOKUP($CY19,Funktionsbezeichnungen,3,0)</f>
        <v>9</v>
      </c>
      <c r="DA19" s="83" t="str">
        <f>VLOOKUP($CY19,Funktionsbezeichnungen,2,0)</f>
        <v>Projektingenieur 3</v>
      </c>
      <c r="DB19" s="125">
        <v>773</v>
      </c>
      <c r="DC19" s="33">
        <f t="shared" si="20"/>
        <v>9</v>
      </c>
      <c r="DD19" s="83" t="str">
        <f t="shared" si="21"/>
        <v>Projektingenieur 3</v>
      </c>
      <c r="DE19" s="125">
        <v>773</v>
      </c>
      <c r="DF19" s="33">
        <f t="shared" si="14"/>
        <v>9</v>
      </c>
      <c r="DG19" s="83" t="str">
        <f t="shared" si="15"/>
        <v>Projektingenieur 3</v>
      </c>
      <c r="DH19" s="20"/>
      <c r="DI19" s="33">
        <v>772</v>
      </c>
      <c r="DJ19" s="33">
        <f t="shared" si="16"/>
        <v>8</v>
      </c>
      <c r="DK19" s="83" t="str">
        <f t="shared" si="17"/>
        <v>Projektingenieur 2</v>
      </c>
      <c r="DP19" s="19">
        <f t="shared" si="13"/>
        <v>4179</v>
      </c>
      <c r="DQ19" s="153">
        <v>2</v>
      </c>
      <c r="DR19" s="19">
        <v>3</v>
      </c>
      <c r="DS19" s="19" t="s">
        <v>951</v>
      </c>
    </row>
    <row r="20" spans="1:123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28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28</v>
      </c>
      <c r="CT20" s="154">
        <v>4168</v>
      </c>
      <c r="CU20" s="19" t="str">
        <f t="shared" si="4"/>
        <v>B</v>
      </c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2"/>
        <v>10</v>
      </c>
      <c r="DA20" s="83" t="str">
        <f t="shared" si="23"/>
        <v>Senior Projektingenieur</v>
      </c>
      <c r="DB20" s="125">
        <v>774</v>
      </c>
      <c r="DC20" s="33">
        <f t="shared" si="20"/>
        <v>10</v>
      </c>
      <c r="DD20" s="83" t="str">
        <f t="shared" si="21"/>
        <v>Senior Projektingenieur</v>
      </c>
      <c r="DE20" s="125">
        <v>774</v>
      </c>
      <c r="DF20" s="33">
        <f t="shared" si="14"/>
        <v>10</v>
      </c>
      <c r="DG20" s="83" t="str">
        <f t="shared" si="15"/>
        <v>Senior Projektingenieur</v>
      </c>
      <c r="DH20" s="20"/>
      <c r="DI20" s="33">
        <v>773</v>
      </c>
      <c r="DJ20" s="33">
        <f t="shared" si="16"/>
        <v>9</v>
      </c>
      <c r="DK20" s="83" t="str">
        <f t="shared" si="17"/>
        <v>Projektingenieur 3</v>
      </c>
      <c r="DP20" s="19">
        <f t="shared" si="13"/>
        <v>4168</v>
      </c>
      <c r="DQ20" s="153">
        <v>1</v>
      </c>
      <c r="DR20" s="19">
        <v>2</v>
      </c>
      <c r="DS20" s="19" t="s">
        <v>951</v>
      </c>
    </row>
    <row r="21" spans="1:123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28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28</v>
      </c>
      <c r="CT21" s="154">
        <v>4176</v>
      </c>
      <c r="CU21" s="19" t="str">
        <f t="shared" si="4"/>
        <v>B</v>
      </c>
      <c r="CV21" s="125">
        <v>774</v>
      </c>
      <c r="CW21" s="33">
        <f t="shared" si="18"/>
        <v>10</v>
      </c>
      <c r="CX21" s="83" t="str">
        <f t="shared" si="19"/>
        <v>Senior Projektingenieur</v>
      </c>
      <c r="CY21" s="125">
        <v>774</v>
      </c>
      <c r="CZ21" s="33">
        <f t="shared" si="22"/>
        <v>10</v>
      </c>
      <c r="DA21" s="83" t="str">
        <f t="shared" si="23"/>
        <v>Senior Projektingenieur</v>
      </c>
      <c r="DB21" s="125">
        <v>774</v>
      </c>
      <c r="DC21" s="33">
        <f t="shared" si="20"/>
        <v>10</v>
      </c>
      <c r="DD21" s="83" t="str">
        <f t="shared" si="21"/>
        <v>Senior Projektingenieur</v>
      </c>
      <c r="DE21" s="125">
        <v>773</v>
      </c>
      <c r="DF21" s="33">
        <f t="shared" si="14"/>
        <v>9</v>
      </c>
      <c r="DG21" s="83" t="str">
        <f t="shared" si="15"/>
        <v>Projektingenieur 3</v>
      </c>
      <c r="DH21" s="20"/>
      <c r="DI21" s="33">
        <v>773</v>
      </c>
      <c r="DJ21" s="33">
        <f t="shared" si="16"/>
        <v>9</v>
      </c>
      <c r="DK21" s="83" t="str">
        <f t="shared" si="17"/>
        <v>Projektingenieur 3</v>
      </c>
      <c r="DP21" s="19">
        <f t="shared" si="13"/>
        <v>4176</v>
      </c>
      <c r="DQ21" s="153">
        <v>1</v>
      </c>
      <c r="DR21" s="19">
        <v>2</v>
      </c>
      <c r="DS21" s="19" t="s">
        <v>951</v>
      </c>
    </row>
    <row r="22" spans="1:123" s="19" customFormat="1" ht="27" x14ac:dyDescent="0.2">
      <c r="A22" s="53">
        <v>0</v>
      </c>
      <c r="B22" s="53"/>
      <c r="C22" s="53">
        <f>IF(Z22&gt;=10,1,0)</f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20</v>
      </c>
      <c r="AA22" s="25" t="s">
        <v>676</v>
      </c>
      <c r="AB22" s="21" t="s">
        <v>95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20</v>
      </c>
      <c r="CT22" s="154">
        <v>4276</v>
      </c>
      <c r="CU22" s="19" t="str">
        <f t="shared" si="4"/>
        <v>B</v>
      </c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>VLOOKUP($CY22,Funktionsbezeichnungen,3,0)</f>
        <v>9</v>
      </c>
      <c r="DA22" s="83" t="str">
        <f>VLOOKUP($CY22,Funktionsbezeichnungen,2,0)</f>
        <v>Projektingenieur 3</v>
      </c>
      <c r="DB22" s="125">
        <v>773</v>
      </c>
      <c r="DC22" s="33">
        <f t="shared" si="20"/>
        <v>9</v>
      </c>
      <c r="DD22" s="83" t="str">
        <f t="shared" si="21"/>
        <v>Projektingenieur 3</v>
      </c>
      <c r="DE22" s="125">
        <v>773</v>
      </c>
      <c r="DF22" s="33">
        <f t="shared" si="14"/>
        <v>9</v>
      </c>
      <c r="DG22" s="83" t="str">
        <f t="shared" si="15"/>
        <v>Projektingenieur 3</v>
      </c>
      <c r="DH22" s="20"/>
      <c r="DI22" s="33">
        <v>772</v>
      </c>
      <c r="DJ22" s="33">
        <f t="shared" si="16"/>
        <v>8</v>
      </c>
      <c r="DK22" s="83" t="str">
        <f t="shared" si="17"/>
        <v>Projektingenieur 2</v>
      </c>
      <c r="DP22" s="19">
        <f t="shared" si="13"/>
        <v>4276</v>
      </c>
      <c r="DQ22" s="153">
        <v>2</v>
      </c>
      <c r="DR22" s="19">
        <v>3</v>
      </c>
      <c r="DS22" s="19" t="s">
        <v>951</v>
      </c>
    </row>
    <row r="23" spans="1:123" s="19" customFormat="1" ht="27" x14ac:dyDescent="0.2">
      <c r="A23" s="53">
        <v>1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207" t="s">
        <v>1140</v>
      </c>
      <c r="P23" s="52" t="s">
        <v>467</v>
      </c>
      <c r="Q23" s="15">
        <v>19</v>
      </c>
      <c r="R23" s="16"/>
      <c r="S23" s="20" t="s">
        <v>124</v>
      </c>
      <c r="T23" s="21">
        <v>1971</v>
      </c>
      <c r="U23" s="28" t="s">
        <v>197</v>
      </c>
      <c r="V23" s="21">
        <v>1997</v>
      </c>
      <c r="W23" s="25" t="s">
        <v>324</v>
      </c>
      <c r="X23" s="21">
        <v>2007</v>
      </c>
      <c r="Y23" s="28" t="s">
        <v>317</v>
      </c>
      <c r="Z23" s="170">
        <f t="shared" si="1"/>
        <v>19</v>
      </c>
      <c r="AA23" s="25" t="s">
        <v>705</v>
      </c>
      <c r="AB23" s="21" t="s">
        <v>95</v>
      </c>
      <c r="AC23" s="21"/>
      <c r="AE23" s="90" t="s">
        <v>373</v>
      </c>
      <c r="AF23" s="82" t="s">
        <v>1083</v>
      </c>
      <c r="CP23" s="19" t="str">
        <f t="shared" si="2"/>
        <v>Brunkhorst Marc</v>
      </c>
      <c r="CR23" s="19">
        <f t="shared" si="3"/>
        <v>19</v>
      </c>
      <c r="CT23" s="154">
        <v>7679</v>
      </c>
      <c r="CU23" s="19" t="str">
        <f t="shared" si="4"/>
        <v>B</v>
      </c>
      <c r="CV23" s="125">
        <v>774</v>
      </c>
      <c r="CW23" s="33">
        <f t="shared" si="18"/>
        <v>10</v>
      </c>
      <c r="CX23" s="83" t="str">
        <f t="shared" si="19"/>
        <v>Senior Projektingenieur</v>
      </c>
      <c r="CY23" s="125">
        <v>774</v>
      </c>
      <c r="CZ23" s="33">
        <f t="shared" si="22"/>
        <v>10</v>
      </c>
      <c r="DA23" s="83" t="str">
        <f t="shared" si="23"/>
        <v>Senior Projektingenieur</v>
      </c>
      <c r="DB23" s="125">
        <v>773</v>
      </c>
      <c r="DC23" s="33">
        <f t="shared" si="20"/>
        <v>9</v>
      </c>
      <c r="DD23" s="83" t="str">
        <f t="shared" si="21"/>
        <v>Projektingenieur 3</v>
      </c>
      <c r="DE23" s="125">
        <v>773</v>
      </c>
      <c r="DF23" s="33">
        <f t="shared" si="14"/>
        <v>9</v>
      </c>
      <c r="DG23" s="83" t="str">
        <f t="shared" si="15"/>
        <v>Projektingenieur 3</v>
      </c>
      <c r="DH23" s="20"/>
      <c r="DI23" s="33">
        <v>772</v>
      </c>
      <c r="DJ23" s="33">
        <f t="shared" si="16"/>
        <v>8</v>
      </c>
      <c r="DK23" s="83" t="str">
        <f t="shared" si="17"/>
        <v>Projektingenieur 2</v>
      </c>
      <c r="DP23" s="19">
        <f t="shared" si="13"/>
        <v>7679</v>
      </c>
      <c r="DQ23" s="153">
        <v>1</v>
      </c>
      <c r="DR23" s="19">
        <v>2</v>
      </c>
      <c r="DS23" s="19" t="s">
        <v>951</v>
      </c>
    </row>
    <row r="24" spans="1:123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462</v>
      </c>
      <c r="Q24" s="15">
        <v>20</v>
      </c>
      <c r="R24" s="42"/>
      <c r="S24" s="20" t="s">
        <v>125</v>
      </c>
      <c r="T24" s="21">
        <v>1969</v>
      </c>
      <c r="U24" s="28" t="s">
        <v>194</v>
      </c>
      <c r="V24" s="21">
        <v>1997</v>
      </c>
      <c r="W24" s="25"/>
      <c r="X24" s="21"/>
      <c r="Y24" s="28" t="s">
        <v>336</v>
      </c>
      <c r="Z24" s="118">
        <f t="shared" si="1"/>
        <v>19</v>
      </c>
      <c r="AA24" s="25" t="s">
        <v>677</v>
      </c>
      <c r="AB24" s="21" t="s">
        <v>95</v>
      </c>
      <c r="AC24" s="21"/>
      <c r="AE24" s="90" t="s">
        <v>373</v>
      </c>
      <c r="AF24" s="82"/>
      <c r="CP24" s="19" t="str">
        <f t="shared" si="2"/>
        <v>Rauchfleisch Alexander</v>
      </c>
      <c r="CR24" s="19">
        <f t="shared" si="3"/>
        <v>19</v>
      </c>
      <c r="CT24" s="154">
        <v>4254</v>
      </c>
      <c r="CU24" s="19" t="str">
        <f t="shared" si="4"/>
        <v>B</v>
      </c>
      <c r="CV24" s="125">
        <v>774</v>
      </c>
      <c r="CW24" s="33">
        <f t="shared" si="18"/>
        <v>10</v>
      </c>
      <c r="CX24" s="83" t="str">
        <f t="shared" si="19"/>
        <v>Senior Projektingenieur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20"/>
        <v>9</v>
      </c>
      <c r="DD24" s="83" t="str">
        <f t="shared" si="21"/>
        <v>Projektingenieur 3</v>
      </c>
      <c r="DE24" s="125">
        <v>773</v>
      </c>
      <c r="DF24" s="33">
        <f t="shared" si="14"/>
        <v>9</v>
      </c>
      <c r="DG24" s="83" t="str">
        <f t="shared" si="15"/>
        <v>Projektingenieur 3</v>
      </c>
      <c r="DH24" s="20"/>
      <c r="DI24" s="33">
        <v>772</v>
      </c>
      <c r="DJ24" s="33">
        <f t="shared" si="16"/>
        <v>8</v>
      </c>
      <c r="DK24" s="83" t="str">
        <f t="shared" si="17"/>
        <v>Projektingenieur 2</v>
      </c>
      <c r="DP24" s="19">
        <f t="shared" si="13"/>
        <v>4254</v>
      </c>
      <c r="DQ24" s="153">
        <v>1</v>
      </c>
      <c r="DR24" s="19">
        <v>2</v>
      </c>
      <c r="DS24" s="19" t="s">
        <v>951</v>
      </c>
    </row>
    <row r="25" spans="1:123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360</v>
      </c>
      <c r="P25" s="15" t="s">
        <v>463</v>
      </c>
      <c r="Q25" s="15">
        <v>21</v>
      </c>
      <c r="R25" s="42"/>
      <c r="S25" s="20" t="s">
        <v>190</v>
      </c>
      <c r="T25" s="21">
        <v>1972</v>
      </c>
      <c r="U25" s="28" t="s">
        <v>194</v>
      </c>
      <c r="V25" s="21">
        <v>1997</v>
      </c>
      <c r="W25" s="25"/>
      <c r="X25" s="21"/>
      <c r="Y25" s="28" t="s">
        <v>1021</v>
      </c>
      <c r="Z25" s="118">
        <f t="shared" si="1"/>
        <v>19</v>
      </c>
      <c r="AA25" s="25" t="s">
        <v>1132</v>
      </c>
      <c r="AB25" s="21" t="s">
        <v>95</v>
      </c>
      <c r="AC25" s="21"/>
      <c r="AE25" s="90" t="s">
        <v>402</v>
      </c>
      <c r="AF25" s="82"/>
      <c r="CP25" s="19" t="str">
        <f t="shared" si="2"/>
        <v>Stoffel Patric</v>
      </c>
      <c r="CR25" s="19">
        <f t="shared" si="3"/>
        <v>19</v>
      </c>
      <c r="CT25" s="154">
        <v>4258</v>
      </c>
      <c r="CU25" s="19" t="str">
        <f t="shared" si="4"/>
        <v>B</v>
      </c>
      <c r="CV25" s="125">
        <v>774</v>
      </c>
      <c r="CW25" s="33">
        <f t="shared" si="18"/>
        <v>10</v>
      </c>
      <c r="CX25" s="83" t="str">
        <f t="shared" si="19"/>
        <v>Senior Projektingenieur</v>
      </c>
      <c r="CY25" s="125">
        <v>773</v>
      </c>
      <c r="CZ25" s="33">
        <f>VLOOKUP($CY25,Funktionsbezeichnungen,3,0)</f>
        <v>9</v>
      </c>
      <c r="DA25" s="83" t="str">
        <f>VLOOKUP($CY25,Funktionsbezeichnungen,2,0)</f>
        <v>Projektingenieur 3</v>
      </c>
      <c r="DB25" s="125">
        <v>773</v>
      </c>
      <c r="DC25" s="33">
        <f t="shared" si="20"/>
        <v>9</v>
      </c>
      <c r="DD25" s="83" t="str">
        <f t="shared" si="21"/>
        <v>Projektingenieur 3</v>
      </c>
      <c r="DE25" s="125">
        <v>773</v>
      </c>
      <c r="DF25" s="33">
        <f t="shared" si="14"/>
        <v>9</v>
      </c>
      <c r="DG25" s="83" t="str">
        <f t="shared" si="15"/>
        <v>Projektingenieur 3</v>
      </c>
      <c r="DH25" s="20"/>
      <c r="DI25" s="33">
        <v>772</v>
      </c>
      <c r="DJ25" s="33">
        <f t="shared" si="16"/>
        <v>8</v>
      </c>
      <c r="DK25" s="83" t="str">
        <f t="shared" si="17"/>
        <v>Projektingenieur 2</v>
      </c>
      <c r="DP25" s="19">
        <f t="shared" si="13"/>
        <v>4258</v>
      </c>
      <c r="DQ25" s="153">
        <v>1</v>
      </c>
      <c r="DR25" s="19">
        <v>2</v>
      </c>
      <c r="DS25" s="19" t="s">
        <v>951</v>
      </c>
    </row>
    <row r="26" spans="1:123" s="19" customFormat="1" ht="27" x14ac:dyDescent="0.2">
      <c r="A26" s="53">
        <v>0</v>
      </c>
      <c r="B26" s="53">
        <v>1</v>
      </c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361</v>
      </c>
      <c r="P26" s="15" t="s">
        <v>465</v>
      </c>
      <c r="Q26" s="15">
        <v>22</v>
      </c>
      <c r="R26" s="42"/>
      <c r="S26" s="20" t="s">
        <v>262</v>
      </c>
      <c r="T26" s="21">
        <v>1969</v>
      </c>
      <c r="U26" s="28" t="s">
        <v>1072</v>
      </c>
      <c r="V26" s="21">
        <v>1998</v>
      </c>
      <c r="W26" s="25"/>
      <c r="X26" s="21"/>
      <c r="Y26" s="28" t="s">
        <v>335</v>
      </c>
      <c r="Z26" s="21">
        <f t="shared" si="1"/>
        <v>18</v>
      </c>
      <c r="AA26" s="25" t="s">
        <v>680</v>
      </c>
      <c r="AB26" s="21" t="s">
        <v>95</v>
      </c>
      <c r="AC26" s="21"/>
      <c r="AE26" s="90" t="s">
        <v>373</v>
      </c>
      <c r="AF26" s="82"/>
      <c r="CP26" s="19" t="str">
        <f t="shared" si="2"/>
        <v>Haas Gabi</v>
      </c>
      <c r="CR26" s="19">
        <f t="shared" si="3"/>
        <v>18</v>
      </c>
      <c r="CT26" s="154">
        <v>4288</v>
      </c>
      <c r="CU26" s="19" t="str">
        <f t="shared" si="4"/>
        <v>B</v>
      </c>
      <c r="CV26" s="125">
        <v>784</v>
      </c>
      <c r="CW26" s="33">
        <f t="shared" si="18"/>
        <v>10</v>
      </c>
      <c r="CX26" s="83" t="str">
        <f t="shared" si="19"/>
        <v>Senior Projektingenieur</v>
      </c>
      <c r="CY26" s="125">
        <v>783</v>
      </c>
      <c r="CZ26" s="33">
        <f>VLOOKUP($CY26,Funktionsbezeichnungen,3,0)</f>
        <v>9</v>
      </c>
      <c r="DA26" s="83" t="str">
        <f>VLOOKUP($CY26,Funktionsbezeichnungen,2,0)</f>
        <v>Projektingenieur 3</v>
      </c>
      <c r="DB26" s="125">
        <v>772</v>
      </c>
      <c r="DC26" s="33">
        <f t="shared" si="20"/>
        <v>8</v>
      </c>
      <c r="DD26" s="83" t="str">
        <f t="shared" si="21"/>
        <v>Projektingenieur 2</v>
      </c>
      <c r="DE26" s="125">
        <v>772</v>
      </c>
      <c r="DF26" s="33">
        <f t="shared" si="14"/>
        <v>8</v>
      </c>
      <c r="DG26" s="83" t="str">
        <f t="shared" si="15"/>
        <v>Projektingenieur 2</v>
      </c>
      <c r="DH26" s="20"/>
      <c r="DI26" s="33">
        <v>772</v>
      </c>
      <c r="DJ26" s="33">
        <f t="shared" si="16"/>
        <v>8</v>
      </c>
      <c r="DK26" s="83" t="str">
        <f t="shared" si="17"/>
        <v>Projektingenieur 2</v>
      </c>
      <c r="DP26" s="19">
        <f t="shared" si="13"/>
        <v>4288</v>
      </c>
      <c r="DQ26" s="153">
        <v>2</v>
      </c>
      <c r="DR26" s="19">
        <v>3</v>
      </c>
      <c r="DS26" s="19" t="s">
        <v>951</v>
      </c>
    </row>
    <row r="27" spans="1:123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0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118">
        <f t="shared" si="1"/>
        <v>18</v>
      </c>
      <c r="AA27" s="25" t="s">
        <v>1131</v>
      </c>
      <c r="AB27" s="21" t="s">
        <v>95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18</v>
      </c>
      <c r="CT27" s="154">
        <v>4263</v>
      </c>
      <c r="CU27" s="19" t="str">
        <f t="shared" si="4"/>
        <v>B</v>
      </c>
      <c r="CV27" s="125">
        <v>774</v>
      </c>
      <c r="CW27" s="33">
        <f t="shared" si="18"/>
        <v>10</v>
      </c>
      <c r="CX27" s="83" t="str">
        <f t="shared" si="19"/>
        <v>Senior Projektingenieur</v>
      </c>
      <c r="CY27" s="125">
        <v>773</v>
      </c>
      <c r="CZ27" s="33">
        <f>VLOOKUP($CY27,Funktionsbezeichnungen,3,0)</f>
        <v>9</v>
      </c>
      <c r="DA27" s="83" t="str">
        <f>VLOOKUP($CY27,Funktionsbezeichnungen,2,0)</f>
        <v>Projektingenieur 3</v>
      </c>
      <c r="DB27" s="125">
        <v>773</v>
      </c>
      <c r="DC27" s="33">
        <f t="shared" si="20"/>
        <v>9</v>
      </c>
      <c r="DD27" s="83" t="str">
        <f t="shared" si="21"/>
        <v>Projektingenieur 3</v>
      </c>
      <c r="DE27" s="125">
        <v>773</v>
      </c>
      <c r="DF27" s="33">
        <f t="shared" si="14"/>
        <v>9</v>
      </c>
      <c r="DG27" s="83" t="str">
        <f t="shared" si="15"/>
        <v>Projektingenieur 3</v>
      </c>
      <c r="DH27" s="20"/>
      <c r="DI27" s="33">
        <v>772</v>
      </c>
      <c r="DJ27" s="33">
        <f t="shared" si="16"/>
        <v>8</v>
      </c>
      <c r="DK27" s="83" t="str">
        <f t="shared" si="17"/>
        <v>Projektingenieur 2</v>
      </c>
      <c r="DP27" s="19">
        <f t="shared" si="13"/>
        <v>4263</v>
      </c>
      <c r="DQ27" s="153">
        <v>1</v>
      </c>
      <c r="DR27" s="19">
        <v>2</v>
      </c>
      <c r="DS27" s="19" t="s">
        <v>951</v>
      </c>
    </row>
    <row r="28" spans="1:123" s="19" customFormat="1" x14ac:dyDescent="0.2">
      <c r="A28" s="53">
        <v>0</v>
      </c>
      <c r="B28" s="53"/>
      <c r="C28" s="53">
        <f>IF(Z28&gt;=10,1,0)</f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358</v>
      </c>
      <c r="P28" s="15" t="s">
        <v>602</v>
      </c>
      <c r="Q28" s="15">
        <v>24</v>
      </c>
      <c r="R28" s="42"/>
      <c r="S28" s="20" t="s">
        <v>599</v>
      </c>
      <c r="T28" s="21">
        <v>1977</v>
      </c>
      <c r="U28" s="28" t="s">
        <v>1111</v>
      </c>
      <c r="V28" s="21">
        <v>2000</v>
      </c>
      <c r="W28" s="25"/>
      <c r="X28" s="21"/>
      <c r="Y28" s="28" t="s">
        <v>601</v>
      </c>
      <c r="Z28" s="21">
        <f t="shared" si="1"/>
        <v>16</v>
      </c>
      <c r="AA28" s="25" t="s">
        <v>1134</v>
      </c>
      <c r="AB28" s="21" t="s">
        <v>95</v>
      </c>
      <c r="AC28" s="21"/>
      <c r="AE28" s="90" t="s">
        <v>620</v>
      </c>
      <c r="AF28" s="82"/>
      <c r="CP28" s="19" t="str">
        <f t="shared" si="2"/>
        <v>Trouillet Jean-Georges</v>
      </c>
      <c r="CR28" s="19">
        <f t="shared" si="3"/>
        <v>16</v>
      </c>
      <c r="CT28" s="154">
        <v>3206</v>
      </c>
      <c r="CU28" s="19" t="str">
        <f t="shared" si="4"/>
        <v>B</v>
      </c>
      <c r="CV28" s="125">
        <v>773</v>
      </c>
      <c r="CW28" s="33">
        <f t="shared" si="18"/>
        <v>9</v>
      </c>
      <c r="CX28" s="83" t="str">
        <f t="shared" si="19"/>
        <v>Projektingenieur 3</v>
      </c>
      <c r="CY28" s="125">
        <v>772</v>
      </c>
      <c r="CZ28" s="33">
        <f>VLOOKUP($CY28,Funktionsbezeichnungen,3,0)</f>
        <v>8</v>
      </c>
      <c r="DA28" s="83" t="str">
        <f>VLOOKUP($CY28,Funktionsbezeichnungen,2,0)</f>
        <v>Projektingenieur 2</v>
      </c>
      <c r="DB28" s="125">
        <v>772</v>
      </c>
      <c r="DC28" s="33">
        <f t="shared" si="20"/>
        <v>8</v>
      </c>
      <c r="DD28" s="83" t="str">
        <f t="shared" si="21"/>
        <v>Projektingenieur 2</v>
      </c>
      <c r="DE28" s="125">
        <v>772</v>
      </c>
      <c r="DF28" s="33">
        <f t="shared" si="14"/>
        <v>8</v>
      </c>
      <c r="DG28" s="83" t="str">
        <f t="shared" si="15"/>
        <v>Projektingenieur 2</v>
      </c>
      <c r="DH28" s="20"/>
      <c r="DI28" s="33">
        <v>772</v>
      </c>
      <c r="DJ28" s="33">
        <f t="shared" si="16"/>
        <v>8</v>
      </c>
      <c r="DK28" s="83" t="str">
        <f t="shared" si="17"/>
        <v>Projektingenieur 2</v>
      </c>
      <c r="DP28" s="19">
        <f t="shared" si="13"/>
        <v>3206</v>
      </c>
      <c r="DQ28" s="153">
        <v>1</v>
      </c>
      <c r="DR28" s="19">
        <v>2</v>
      </c>
      <c r="DS28" s="19" t="s">
        <v>951</v>
      </c>
    </row>
    <row r="29" spans="1:123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446</v>
      </c>
      <c r="Q29" s="15">
        <v>25</v>
      </c>
      <c r="R29" s="16"/>
      <c r="S29" s="20" t="s">
        <v>109</v>
      </c>
      <c r="T29" s="21">
        <v>1947</v>
      </c>
      <c r="U29" s="28" t="s">
        <v>1069</v>
      </c>
      <c r="V29" s="21">
        <v>1971</v>
      </c>
      <c r="W29" s="25"/>
      <c r="X29" s="21"/>
      <c r="Y29" s="28" t="s">
        <v>1020</v>
      </c>
      <c r="Z29" s="21">
        <f t="shared" si="1"/>
        <v>45</v>
      </c>
      <c r="AA29" s="25" t="s">
        <v>938</v>
      </c>
      <c r="AB29" s="21" t="s">
        <v>309</v>
      </c>
      <c r="AC29" s="21"/>
      <c r="AE29" s="193" t="s">
        <v>1078</v>
      </c>
      <c r="AF29" s="82"/>
      <c r="CP29" s="19" t="str">
        <f t="shared" si="2"/>
        <v>Yelman Mahir</v>
      </c>
      <c r="CR29" s="19">
        <f t="shared" si="3"/>
        <v>45</v>
      </c>
      <c r="CT29" s="154">
        <v>4162</v>
      </c>
      <c r="CU29" s="153" t="str">
        <f t="shared" si="4"/>
        <v xml:space="preserve"> C/B 3)</v>
      </c>
      <c r="CV29" s="125" t="s">
        <v>711</v>
      </c>
      <c r="CW29" s="33"/>
      <c r="CX29" s="83"/>
      <c r="CY29" s="125" t="s">
        <v>711</v>
      </c>
      <c r="CZ29" s="33"/>
      <c r="DA29" s="83"/>
      <c r="DB29" s="125" t="s">
        <v>711</v>
      </c>
      <c r="DC29" s="33"/>
      <c r="DD29" s="83"/>
      <c r="DE29" s="125" t="s">
        <v>711</v>
      </c>
      <c r="DF29" s="33"/>
      <c r="DG29" s="83"/>
      <c r="DH29" s="20"/>
      <c r="DI29" s="33" t="s">
        <v>711</v>
      </c>
      <c r="DJ29" s="33" t="s">
        <v>711</v>
      </c>
      <c r="DK29" s="83"/>
      <c r="DP29" s="19">
        <f t="shared" si="13"/>
        <v>4162</v>
      </c>
      <c r="DQ29" s="153">
        <v>2</v>
      </c>
      <c r="DR29" s="19">
        <v>3</v>
      </c>
      <c r="DS29" s="185" t="s">
        <v>951</v>
      </c>
    </row>
    <row r="30" spans="1:123" s="19" customFormat="1" ht="15.75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358</v>
      </c>
      <c r="P30" s="15" t="s">
        <v>444</v>
      </c>
      <c r="Q30" s="15">
        <v>26</v>
      </c>
      <c r="R30" s="16"/>
      <c r="S30" s="20" t="s">
        <v>103</v>
      </c>
      <c r="T30" s="21">
        <v>1953</v>
      </c>
      <c r="U30" s="28" t="s">
        <v>195</v>
      </c>
      <c r="V30" s="21">
        <v>1976</v>
      </c>
      <c r="W30" s="25"/>
      <c r="X30" s="21"/>
      <c r="Y30" s="28" t="s">
        <v>104</v>
      </c>
      <c r="Z30" s="21">
        <f t="shared" si="1"/>
        <v>40</v>
      </c>
      <c r="AA30" s="25" t="s">
        <v>666</v>
      </c>
      <c r="AB30" s="21" t="s">
        <v>1039</v>
      </c>
      <c r="AC30" s="21"/>
      <c r="AE30" s="90" t="s">
        <v>373</v>
      </c>
      <c r="AF30" s="82"/>
      <c r="CP30" s="19" t="str">
        <f t="shared" si="2"/>
        <v>Freiermuth Fritz</v>
      </c>
      <c r="CR30" s="19">
        <f t="shared" si="3"/>
        <v>40</v>
      </c>
      <c r="CT30" s="154">
        <v>2143</v>
      </c>
      <c r="CU30" s="19" t="str">
        <f t="shared" si="4"/>
        <v xml:space="preserve"> C/B 2)</v>
      </c>
      <c r="CV30" s="125">
        <v>751</v>
      </c>
      <c r="CW30" s="33">
        <f t="shared" ref="CW30:CW46" si="24">VLOOKUP($CV30,Funktionsbezeichnungen,3,0)</f>
        <v>10</v>
      </c>
      <c r="CX30" s="83" t="str">
        <f t="shared" ref="CX30:CX46" si="25">VLOOKUP($CV30,Funktionsbezeichnungen,2,0)</f>
        <v>Vorgesetzter  -  2. Stufe</v>
      </c>
      <c r="CY30" s="125">
        <v>751</v>
      </c>
      <c r="CZ30" s="33">
        <f t="shared" ref="CZ30:CZ46" si="26">VLOOKUP($CY30,Funktionsbezeichnungen,3,0)</f>
        <v>10</v>
      </c>
      <c r="DA30" s="83" t="str">
        <f t="shared" ref="DA30:DA46" si="27">VLOOKUP($CY30,Funktionsbezeichnungen,2,0)</f>
        <v>Vorgesetzter  -  2. Stufe</v>
      </c>
      <c r="DB30" s="125">
        <v>751</v>
      </c>
      <c r="DC30" s="33">
        <f t="shared" ref="DC30:DC46" si="28">VLOOKUP($DB30,Funktionsbezeichnungen,3,0)</f>
        <v>10</v>
      </c>
      <c r="DD30" s="83" t="str">
        <f t="shared" ref="DD30:DD46" si="29">VLOOKUP($DB30,Funktionsbezeichnungen,2,0)</f>
        <v>Vorgesetzter  -  2. Stufe</v>
      </c>
      <c r="DE30" s="124">
        <v>751</v>
      </c>
      <c r="DF30" s="33">
        <f>VLOOKUP($DE30,Funktionsbezeichnungen,3,0)</f>
        <v>10</v>
      </c>
      <c r="DG30" s="83" t="str">
        <f>VLOOKUP($DE30,Funktionsbezeichnungen,2,0)</f>
        <v>Vorgesetzter  -  2. Stufe</v>
      </c>
      <c r="DH30" s="20"/>
      <c r="DI30" s="124">
        <v>751</v>
      </c>
      <c r="DJ30" s="33">
        <f t="shared" ref="DJ30:DJ46" si="30">VLOOKUP($DI30,Funktionsbezeichnungen,3,0)</f>
        <v>10</v>
      </c>
      <c r="DK30" s="83" t="str">
        <f t="shared" ref="DK30:DK46" si="31">VLOOKUP($DI30,Funktionsbezeichnungen,2,0)</f>
        <v>Vorgesetzter  -  2. Stufe</v>
      </c>
      <c r="DP30" s="19">
        <f t="shared" si="13"/>
        <v>2143</v>
      </c>
      <c r="DQ30" s="153">
        <v>2</v>
      </c>
      <c r="DR30" s="19">
        <v>3</v>
      </c>
      <c r="DS30" s="19" t="s">
        <v>951</v>
      </c>
    </row>
    <row r="31" spans="1:123" s="19" customFormat="1" ht="15.75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30</v>
      </c>
      <c r="AA31" s="25" t="s">
        <v>672</v>
      </c>
      <c r="AB31" s="162" t="s">
        <v>1043</v>
      </c>
      <c r="AC31" s="21"/>
      <c r="AE31" s="90" t="s">
        <v>1213</v>
      </c>
      <c r="AF31" s="82"/>
      <c r="CP31" s="19" t="str">
        <f t="shared" si="2"/>
        <v>Beck Peter</v>
      </c>
      <c r="CR31" s="19">
        <f t="shared" si="3"/>
        <v>30</v>
      </c>
      <c r="CT31" s="154">
        <v>4269</v>
      </c>
      <c r="CU31" s="19" t="str">
        <f t="shared" si="4"/>
        <v xml:space="preserve"> C/B 2)</v>
      </c>
      <c r="CV31" s="125">
        <v>773</v>
      </c>
      <c r="CW31" s="33">
        <f t="shared" si="24"/>
        <v>9</v>
      </c>
      <c r="CX31" s="83" t="str">
        <f t="shared" si="25"/>
        <v>Projektingenieur 3</v>
      </c>
      <c r="CY31" s="125">
        <v>773</v>
      </c>
      <c r="CZ31" s="33">
        <f t="shared" ref="CZ31:CZ36" si="32">VLOOKUP($CY31,Funktionsbezeichnungen,3,0)</f>
        <v>9</v>
      </c>
      <c r="DA31" s="83" t="str">
        <f t="shared" ref="DA31:DA36" si="33">VLOOKUP($CY31,Funktionsbezeichnungen,2,0)</f>
        <v>Projektingenieur 3</v>
      </c>
      <c r="DB31" s="125">
        <v>773</v>
      </c>
      <c r="DC31" s="33">
        <f>VLOOKUP($DB31,Funktionsbezeichnungen,3,0)</f>
        <v>9</v>
      </c>
      <c r="DD31" s="83" t="str">
        <f>VLOOKUP($DB31,Funktionsbezeichnungen,2,0)</f>
        <v>Projektingenieur 3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2</v>
      </c>
      <c r="DH31" s="20"/>
      <c r="DI31" s="33">
        <v>772</v>
      </c>
      <c r="DJ31" s="33">
        <f>VLOOKUP($DI31,Funktionsbezeichnungen,3,0)</f>
        <v>8</v>
      </c>
      <c r="DK31" s="83" t="str">
        <f>VLOOKUP($DI31,Funktionsbezeichnungen,2,0)</f>
        <v>Projektingenieur 2</v>
      </c>
      <c r="DP31" s="19">
        <f t="shared" si="13"/>
        <v>4269</v>
      </c>
      <c r="DQ31" s="153">
        <v>2</v>
      </c>
      <c r="DR31" s="19">
        <v>3</v>
      </c>
      <c r="DS31" s="19" t="s">
        <v>951</v>
      </c>
    </row>
    <row r="32" spans="1:123" s="19" customFormat="1" ht="15.75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22</v>
      </c>
      <c r="AA32" s="25" t="s">
        <v>673</v>
      </c>
      <c r="AB32" s="162" t="s">
        <v>1043</v>
      </c>
      <c r="AC32" s="21"/>
      <c r="AE32" s="90" t="s">
        <v>1213</v>
      </c>
      <c r="AF32" s="82"/>
      <c r="CP32" s="19" t="str">
        <f t="shared" si="2"/>
        <v>Kern Etienne</v>
      </c>
      <c r="CR32" s="19">
        <f t="shared" si="3"/>
        <v>22</v>
      </c>
      <c r="CT32" s="154">
        <v>4246</v>
      </c>
      <c r="CU32" s="19" t="str">
        <f t="shared" si="4"/>
        <v xml:space="preserve"> C/B 2)</v>
      </c>
      <c r="CV32" s="125">
        <v>772</v>
      </c>
      <c r="CW32" s="33">
        <f t="shared" si="24"/>
        <v>8</v>
      </c>
      <c r="CX32" s="83" t="str">
        <f t="shared" si="25"/>
        <v>Projektingenieur 2</v>
      </c>
      <c r="CY32" s="125">
        <v>772</v>
      </c>
      <c r="CZ32" s="33">
        <f t="shared" si="32"/>
        <v>8</v>
      </c>
      <c r="DA32" s="83" t="str">
        <f t="shared" si="33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2</v>
      </c>
      <c r="DH32" s="20"/>
      <c r="DI32" s="33">
        <v>772</v>
      </c>
      <c r="DJ32" s="33">
        <f>VLOOKUP($DI32,Funktionsbezeichnungen,3,0)</f>
        <v>8</v>
      </c>
      <c r="DK32" s="83" t="str">
        <f>VLOOKUP($DI32,Funktionsbezeichnungen,2,0)</f>
        <v>Projektingenieur 2</v>
      </c>
      <c r="DP32" s="19">
        <f t="shared" si="13"/>
        <v>4246</v>
      </c>
      <c r="DQ32" s="153">
        <v>1</v>
      </c>
      <c r="DR32" s="19">
        <v>2</v>
      </c>
      <c r="DS32" s="19" t="s">
        <v>951</v>
      </c>
    </row>
    <row r="33" spans="1:123" s="19" customFormat="1" ht="27" x14ac:dyDescent="0.2">
      <c r="A33" s="53">
        <v>0</v>
      </c>
      <c r="B33" s="53">
        <v>1</v>
      </c>
      <c r="C33" s="53">
        <f t="shared" si="0"/>
        <v>1</v>
      </c>
      <c r="D33" s="55"/>
      <c r="E33" s="55"/>
      <c r="F33" s="56">
        <v>1</v>
      </c>
      <c r="G33" s="54"/>
      <c r="H33" s="54"/>
      <c r="I33" s="56"/>
      <c r="J33" s="54"/>
      <c r="K33" s="56"/>
      <c r="L33" s="56"/>
      <c r="M33" s="56"/>
      <c r="N33" s="58"/>
      <c r="O33" s="166" t="s">
        <v>359</v>
      </c>
      <c r="P33" s="167" t="s">
        <v>460</v>
      </c>
      <c r="Q33" s="15">
        <v>29</v>
      </c>
      <c r="R33" s="168"/>
      <c r="S33" s="20" t="s">
        <v>231</v>
      </c>
      <c r="T33" s="21">
        <v>1967</v>
      </c>
      <c r="U33" s="28" t="s">
        <v>1065</v>
      </c>
      <c r="V33" s="21">
        <v>1996</v>
      </c>
      <c r="W33" s="25"/>
      <c r="X33" s="21"/>
      <c r="Y33" s="28" t="s">
        <v>233</v>
      </c>
      <c r="Z33" s="118">
        <f t="shared" si="1"/>
        <v>20</v>
      </c>
      <c r="AA33" s="25" t="s">
        <v>675</v>
      </c>
      <c r="AB33" s="162" t="s">
        <v>1043</v>
      </c>
      <c r="AC33" s="21"/>
      <c r="AE33" s="90" t="s">
        <v>1213</v>
      </c>
      <c r="AF33" s="82"/>
      <c r="CP33" s="19" t="str">
        <f t="shared" si="2"/>
        <v>Ruff Ute</v>
      </c>
      <c r="CR33" s="19">
        <f t="shared" si="3"/>
        <v>20</v>
      </c>
      <c r="CT33" s="154">
        <v>4277</v>
      </c>
      <c r="CU33" s="19" t="str">
        <f t="shared" si="4"/>
        <v xml:space="preserve"> C/B 2)</v>
      </c>
      <c r="CV33" s="125">
        <v>783</v>
      </c>
      <c r="CW33" s="33">
        <f t="shared" si="24"/>
        <v>9</v>
      </c>
      <c r="CX33" s="83" t="str">
        <f t="shared" si="25"/>
        <v>Projektingenieur 3</v>
      </c>
      <c r="CY33" s="125">
        <v>782</v>
      </c>
      <c r="CZ33" s="33">
        <f t="shared" si="32"/>
        <v>8</v>
      </c>
      <c r="DA33" s="83" t="str">
        <f t="shared" si="33"/>
        <v>Projektingenieur 2</v>
      </c>
      <c r="DB33" s="125">
        <v>782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125">
        <v>782</v>
      </c>
      <c r="DF33" s="33">
        <f>VLOOKUP($DE33,Funktionsbezeichnungen,3,0)</f>
        <v>8</v>
      </c>
      <c r="DG33" s="83" t="str">
        <f>VLOOKUP($DE33,Funktionsbezeichnungen,2,0)</f>
        <v>Projektingenieur 2</v>
      </c>
      <c r="DH33" s="20"/>
      <c r="DI33" s="33">
        <v>782</v>
      </c>
      <c r="DJ33" s="33">
        <f>VLOOKUP($DI33,Funktionsbezeichnungen,3,0)</f>
        <v>8</v>
      </c>
      <c r="DK33" s="83" t="str">
        <f>VLOOKUP($DI33,Funktionsbezeichnungen,2,0)</f>
        <v>Projektingenieur 2</v>
      </c>
      <c r="DP33" s="19">
        <f t="shared" si="13"/>
        <v>4277</v>
      </c>
      <c r="DQ33" s="153">
        <v>3</v>
      </c>
      <c r="DR33" s="19">
        <v>2</v>
      </c>
      <c r="DS33" s="19" t="s">
        <v>952</v>
      </c>
    </row>
    <row r="34" spans="1:123" s="19" customFormat="1" ht="15.75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" t="str">
        <f t="shared" si="2"/>
        <v>Häner David</v>
      </c>
      <c r="CR34" s="19">
        <f t="shared" si="3"/>
        <v>15</v>
      </c>
      <c r="CT34" s="154">
        <v>4317</v>
      </c>
      <c r="CU34" s="19" t="str">
        <f t="shared" si="4"/>
        <v xml:space="preserve"> C/B 2)</v>
      </c>
      <c r="CV34" s="125">
        <v>773</v>
      </c>
      <c r="CW34" s="33">
        <f t="shared" si="24"/>
        <v>9</v>
      </c>
      <c r="CX34" s="83" t="str">
        <f t="shared" si="25"/>
        <v>Projektingenieur 3</v>
      </c>
      <c r="CY34" s="125"/>
      <c r="CZ34" s="33"/>
      <c r="DA34" s="83"/>
      <c r="DB34" s="125"/>
      <c r="DC34" s="33"/>
      <c r="DD34" s="83"/>
      <c r="DE34" s="125"/>
      <c r="DF34" s="33"/>
      <c r="DG34" s="83"/>
      <c r="DH34" s="20"/>
      <c r="DI34" s="33"/>
      <c r="DJ34" s="33"/>
      <c r="DK34" s="83"/>
      <c r="DP34" s="19">
        <f t="shared" si="13"/>
        <v>4317</v>
      </c>
      <c r="DQ34" s="153">
        <v>2</v>
      </c>
      <c r="DR34" s="19">
        <v>3</v>
      </c>
      <c r="DS34" s="19" t="s">
        <v>951</v>
      </c>
    </row>
    <row r="35" spans="1:123" s="19" customFormat="1" ht="15.75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1213</v>
      </c>
      <c r="AF35" s="82"/>
      <c r="CP35" s="19" t="str">
        <f t="shared" si="2"/>
        <v>Falzone Lorenzo</v>
      </c>
      <c r="CR35" s="19">
        <f t="shared" si="3"/>
        <v>15</v>
      </c>
      <c r="CT35" s="154">
        <v>7695</v>
      </c>
      <c r="CU35" s="19" t="str">
        <f t="shared" si="4"/>
        <v xml:space="preserve"> C/B 2)</v>
      </c>
      <c r="CV35" s="125">
        <v>773</v>
      </c>
      <c r="CW35" s="33">
        <f t="shared" si="24"/>
        <v>9</v>
      </c>
      <c r="CX35" s="83" t="str">
        <f t="shared" si="25"/>
        <v>Projektingenieur 3</v>
      </c>
      <c r="CY35" s="125">
        <v>772</v>
      </c>
      <c r="CZ35" s="33">
        <f t="shared" si="32"/>
        <v>8</v>
      </c>
      <c r="DA35" s="83" t="str">
        <f t="shared" si="33"/>
        <v>Projektingenieur 2</v>
      </c>
      <c r="DB35" s="125">
        <v>772</v>
      </c>
      <c r="DC35" s="33">
        <f>VLOOKUP($DB35,Funktionsbezeichnungen,3,0)</f>
        <v>8</v>
      </c>
      <c r="DD35" s="83" t="str">
        <f>VLOOKUP($DB35,Funktionsbezeichnungen,2,0)</f>
        <v>Projektingenieur 2</v>
      </c>
      <c r="DE35" s="125">
        <v>772</v>
      </c>
      <c r="DF35" s="33">
        <f>VLOOKUP($DE35,Funktionsbezeichnungen,3,0)</f>
        <v>8</v>
      </c>
      <c r="DG35" s="83" t="str">
        <f>VLOOKUP($DE35,Funktionsbezeichnungen,2,0)</f>
        <v>Projektingenieur 2</v>
      </c>
      <c r="DH35" s="20"/>
      <c r="DI35" s="33">
        <v>771</v>
      </c>
      <c r="DJ35" s="33">
        <f>VLOOKUP($DI35,Funktionsbezeichnungen,3,0)</f>
        <v>7</v>
      </c>
      <c r="DK35" s="83" t="str">
        <f>VLOOKUP($DI35,Funktionsbezeichnungen,2,0)</f>
        <v>Projektingenieur 1</v>
      </c>
      <c r="DP35" s="19">
        <f t="shared" si="13"/>
        <v>7695</v>
      </c>
      <c r="DQ35" s="153">
        <v>1</v>
      </c>
      <c r="DR35" s="19">
        <v>2</v>
      </c>
      <c r="DS35" s="19" t="s">
        <v>951</v>
      </c>
    </row>
    <row r="36" spans="1:123" s="19" customFormat="1" ht="15.75" x14ac:dyDescent="0.2">
      <c r="A36" s="53">
        <v>0</v>
      </c>
      <c r="B36" s="53">
        <v>1</v>
      </c>
      <c r="C36" s="53">
        <f t="shared" si="0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T36" s="154">
        <v>4350</v>
      </c>
      <c r="CU36" s="19" t="str">
        <f t="shared" si="4"/>
        <v xml:space="preserve"> C/B 2)</v>
      </c>
      <c r="CV36" s="125">
        <v>773</v>
      </c>
      <c r="CW36" s="33">
        <f t="shared" si="24"/>
        <v>9</v>
      </c>
      <c r="CX36" s="83" t="str">
        <f t="shared" si="25"/>
        <v>Projektingenieur 3</v>
      </c>
      <c r="CY36" s="125">
        <v>772</v>
      </c>
      <c r="CZ36" s="33">
        <f t="shared" si="32"/>
        <v>8</v>
      </c>
      <c r="DA36" s="83" t="str">
        <f t="shared" si="33"/>
        <v>Projektingenieur 2</v>
      </c>
      <c r="DB36" s="125">
        <v>772</v>
      </c>
      <c r="DC36" s="33">
        <f>VLOOKUP($DB36,Funktionsbezeichnungen,3,0)</f>
        <v>8</v>
      </c>
      <c r="DD36" s="83" t="str">
        <f>VLOOKUP($DB36,Funktionsbezeichnungen,2,0)</f>
        <v>Projektingenieur 2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2</v>
      </c>
      <c r="DH36" s="20"/>
      <c r="DI36" s="33">
        <v>771</v>
      </c>
      <c r="DJ36" s="33">
        <f>VLOOKUP($DI36,Funktionsbezeichnungen,3,0)</f>
        <v>7</v>
      </c>
      <c r="DK36" s="83" t="str">
        <f>VLOOKUP($DI36,Funktionsbezeichnungen,2,0)</f>
        <v>Projektingenieur 1</v>
      </c>
      <c r="DP36" s="19">
        <f t="shared" si="13"/>
        <v>4350</v>
      </c>
      <c r="DQ36" s="153">
        <v>1</v>
      </c>
      <c r="DR36" s="19">
        <v>2</v>
      </c>
      <c r="DS36" s="19" t="s">
        <v>951</v>
      </c>
    </row>
    <row r="37" spans="1:123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si="1"/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si="2"/>
        <v>Buser Edi</v>
      </c>
      <c r="CR37" s="19">
        <f t="shared" si="3"/>
        <v>40</v>
      </c>
      <c r="CT37" s="154">
        <v>3160</v>
      </c>
      <c r="CU37" s="19" t="str">
        <f t="shared" ref="CU37:CU68" si="34">+AB37</f>
        <v>C</v>
      </c>
      <c r="CV37" s="125">
        <v>772</v>
      </c>
      <c r="CW37" s="33">
        <f t="shared" si="24"/>
        <v>8</v>
      </c>
      <c r="CX37" s="83" t="str">
        <f t="shared" si="25"/>
        <v>Projektingenieur 2</v>
      </c>
      <c r="CY37" s="125">
        <v>772</v>
      </c>
      <c r="CZ37" s="33">
        <f t="shared" si="26"/>
        <v>8</v>
      </c>
      <c r="DA37" s="83" t="str">
        <f t="shared" si="27"/>
        <v>Projektingenieur 2</v>
      </c>
      <c r="DB37" s="125">
        <v>772</v>
      </c>
      <c r="DC37" s="33">
        <f t="shared" si="28"/>
        <v>8</v>
      </c>
      <c r="DD37" s="83" t="str">
        <f t="shared" si="29"/>
        <v>Projektingenieur 2</v>
      </c>
      <c r="DE37" s="125">
        <v>772</v>
      </c>
      <c r="DF37" s="33">
        <f>VLOOKUP($DE37,Funktionsbezeichnungen,3,0)</f>
        <v>8</v>
      </c>
      <c r="DG37" s="83" t="str">
        <f>VLOOKUP($DE37,Funktionsbezeichnungen,2,0)</f>
        <v>Projektingenieur 2</v>
      </c>
      <c r="DH37" s="20"/>
      <c r="DI37" s="33">
        <v>772</v>
      </c>
      <c r="DJ37" s="33">
        <f t="shared" si="30"/>
        <v>8</v>
      </c>
      <c r="DK37" s="83" t="str">
        <f t="shared" si="31"/>
        <v>Projektingenieur 2</v>
      </c>
      <c r="DP37" s="19">
        <f t="shared" si="13"/>
        <v>3160</v>
      </c>
      <c r="DQ37" s="153">
        <v>2</v>
      </c>
      <c r="DR37" s="19">
        <v>3</v>
      </c>
      <c r="DS37" s="19" t="s">
        <v>951</v>
      </c>
    </row>
    <row r="38" spans="1:123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1"/>
        <v>35</v>
      </c>
      <c r="AA38" s="25" t="s">
        <v>671</v>
      </c>
      <c r="AB38" s="21" t="s">
        <v>105</v>
      </c>
      <c r="AC38" s="21"/>
      <c r="AE38" s="90" t="s">
        <v>1214</v>
      </c>
      <c r="AF38" s="82"/>
      <c r="CP38" s="19" t="str">
        <f t="shared" si="2"/>
        <v>Bergmann Georg</v>
      </c>
      <c r="CR38" s="19">
        <f t="shared" si="3"/>
        <v>35</v>
      </c>
      <c r="CT38" s="154">
        <v>4185</v>
      </c>
      <c r="CU38" s="19" t="str">
        <f t="shared" si="34"/>
        <v>C</v>
      </c>
      <c r="CV38" s="125">
        <v>772</v>
      </c>
      <c r="CW38" s="33">
        <f t="shared" si="24"/>
        <v>8</v>
      </c>
      <c r="CX38" s="83" t="str">
        <f t="shared" si="25"/>
        <v>Projektingenieur 2</v>
      </c>
      <c r="CY38" s="125">
        <v>772</v>
      </c>
      <c r="CZ38" s="33">
        <f t="shared" si="26"/>
        <v>8</v>
      </c>
      <c r="DA38" s="83" t="str">
        <f t="shared" si="27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2</v>
      </c>
      <c r="DH38" s="20"/>
      <c r="DI38" s="33">
        <v>772</v>
      </c>
      <c r="DJ38" s="33">
        <f t="shared" si="30"/>
        <v>8</v>
      </c>
      <c r="DK38" s="83" t="str">
        <f t="shared" si="31"/>
        <v>Projektingenieur 2</v>
      </c>
      <c r="DP38" s="19">
        <f t="shared" si="13"/>
        <v>4185</v>
      </c>
      <c r="DQ38" s="153">
        <v>1</v>
      </c>
      <c r="DR38" s="19">
        <v>2</v>
      </c>
      <c r="DS38" s="19" t="s">
        <v>951</v>
      </c>
    </row>
    <row r="39" spans="1:123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2"/>
        <v>Wick Bernd</v>
      </c>
      <c r="CR39" s="19">
        <f t="shared" si="3"/>
        <v>26</v>
      </c>
      <c r="CT39" s="154">
        <v>3208</v>
      </c>
      <c r="CU39" s="19" t="str">
        <f t="shared" si="34"/>
        <v>C</v>
      </c>
      <c r="CV39" s="125">
        <v>772</v>
      </c>
      <c r="CW39" s="33">
        <f t="shared" si="24"/>
        <v>8</v>
      </c>
      <c r="CX39" s="83" t="str">
        <f t="shared" si="25"/>
        <v>Projektingenieur 2</v>
      </c>
      <c r="CY39" s="125">
        <v>772</v>
      </c>
      <c r="CZ39" s="33">
        <f t="shared" si="26"/>
        <v>8</v>
      </c>
      <c r="DA39" s="83" t="str">
        <f t="shared" si="27"/>
        <v>Projektingenieur 2</v>
      </c>
      <c r="DB39" s="125">
        <v>772</v>
      </c>
      <c r="DC39" s="33">
        <f t="shared" si="28"/>
        <v>8</v>
      </c>
      <c r="DD39" s="83" t="str">
        <f t="shared" si="29"/>
        <v>Projektingenieur 2</v>
      </c>
      <c r="DE39" s="125"/>
      <c r="DF39" s="33"/>
      <c r="DG39" s="83"/>
      <c r="DH39" s="20"/>
      <c r="DI39" s="33">
        <v>772</v>
      </c>
      <c r="DJ39" s="33">
        <f t="shared" si="30"/>
        <v>8</v>
      </c>
      <c r="DK39" s="83" t="str">
        <f t="shared" si="31"/>
        <v>Projektingenieur 2</v>
      </c>
      <c r="DP39" s="19">
        <f t="shared" si="13"/>
        <v>3208</v>
      </c>
      <c r="DQ39" s="153">
        <v>2</v>
      </c>
      <c r="DR39" s="19">
        <v>3</v>
      </c>
      <c r="DS39" s="19" t="s">
        <v>951</v>
      </c>
    </row>
    <row r="40" spans="1:123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2"/>
        <v>Niedermeyer Friederike</v>
      </c>
      <c r="CR40" s="19">
        <f t="shared" si="3"/>
        <v>24</v>
      </c>
      <c r="CT40" s="154">
        <v>4307</v>
      </c>
      <c r="CU40" s="19" t="str">
        <f t="shared" si="34"/>
        <v>C</v>
      </c>
      <c r="CV40" s="125">
        <v>782</v>
      </c>
      <c r="CW40" s="33">
        <f t="shared" si="24"/>
        <v>8</v>
      </c>
      <c r="CX40" s="83" t="str">
        <f t="shared" si="25"/>
        <v>Projektingenieur 2</v>
      </c>
      <c r="CY40" s="125">
        <v>782</v>
      </c>
      <c r="CZ40" s="33">
        <f>VLOOKUP($CY40,Funktionsbezeichnungen,3,0)</f>
        <v>8</v>
      </c>
      <c r="DA40" s="83" t="str">
        <f>VLOOKUP($CY40,Funktionsbezeichnungen,2,0)</f>
        <v>Projektingenieur 2</v>
      </c>
      <c r="DB40" s="125"/>
      <c r="DC40" s="33"/>
      <c r="DD40" s="83"/>
      <c r="DE40" s="125"/>
      <c r="DF40" s="33"/>
      <c r="DG40" s="83"/>
      <c r="DH40" s="20"/>
      <c r="DI40" s="33"/>
      <c r="DJ40" s="33"/>
      <c r="DK40" s="83"/>
      <c r="DP40" s="19">
        <f t="shared" si="13"/>
        <v>4307</v>
      </c>
      <c r="DQ40" s="153">
        <v>1</v>
      </c>
      <c r="DR40" s="19">
        <v>2</v>
      </c>
      <c r="DS40" s="19" t="s">
        <v>952</v>
      </c>
    </row>
    <row r="41" spans="1:123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2"/>
        <v>Knoll Bernd</v>
      </c>
      <c r="CR41" s="19">
        <f t="shared" si="3"/>
        <v>20</v>
      </c>
      <c r="CT41" s="154">
        <v>4291</v>
      </c>
      <c r="CU41" s="19" t="str">
        <f t="shared" si="34"/>
        <v>C</v>
      </c>
      <c r="CV41" s="125">
        <v>772</v>
      </c>
      <c r="CW41" s="33">
        <f t="shared" si="24"/>
        <v>8</v>
      </c>
      <c r="CX41" s="83" t="str">
        <f t="shared" si="25"/>
        <v>Projektingenieur 2</v>
      </c>
      <c r="CY41" s="125">
        <v>772</v>
      </c>
      <c r="CZ41" s="33">
        <f t="shared" si="26"/>
        <v>8</v>
      </c>
      <c r="DA41" s="83" t="str">
        <f t="shared" si="27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125">
        <v>772</v>
      </c>
      <c r="DF41" s="33">
        <f t="shared" ref="DF41:DF47" si="35">VLOOKUP($DE41,Funktionsbezeichnungen,3,0)</f>
        <v>8</v>
      </c>
      <c r="DG41" s="83" t="str">
        <f t="shared" ref="DG41:DG47" si="36">VLOOKUP($DE41,Funktionsbezeichnungen,2,0)</f>
        <v>Projektingenieur 2</v>
      </c>
      <c r="DH41" s="20"/>
      <c r="DI41" s="33">
        <v>772</v>
      </c>
      <c r="DJ41" s="33">
        <f t="shared" si="30"/>
        <v>8</v>
      </c>
      <c r="DK41" s="83" t="str">
        <f t="shared" si="31"/>
        <v>Projektingenieur 2</v>
      </c>
      <c r="DP41" s="19">
        <f t="shared" si="13"/>
        <v>4291</v>
      </c>
      <c r="DQ41" s="153">
        <v>1</v>
      </c>
      <c r="DR41" s="19">
        <v>2</v>
      </c>
      <c r="DS41" s="185" t="s">
        <v>968</v>
      </c>
    </row>
    <row r="42" spans="1:123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2"/>
        <v>Martin Dirk</v>
      </c>
      <c r="CR42" s="19">
        <f t="shared" si="3"/>
        <v>18</v>
      </c>
      <c r="CT42" s="154">
        <v>7696</v>
      </c>
      <c r="CU42" s="19" t="str">
        <f t="shared" si="34"/>
        <v>C</v>
      </c>
      <c r="CV42" s="125">
        <v>772</v>
      </c>
      <c r="CW42" s="33">
        <f t="shared" si="24"/>
        <v>8</v>
      </c>
      <c r="CX42" s="83" t="str">
        <f t="shared" si="25"/>
        <v>Projektingenieur 2</v>
      </c>
      <c r="CY42" s="125">
        <v>772</v>
      </c>
      <c r="CZ42" s="33">
        <f t="shared" si="26"/>
        <v>8</v>
      </c>
      <c r="DA42" s="83" t="str">
        <f t="shared" si="27"/>
        <v>Projektingenieur 2</v>
      </c>
      <c r="DB42" s="125">
        <v>772</v>
      </c>
      <c r="DC42" s="33">
        <f t="shared" si="28"/>
        <v>8</v>
      </c>
      <c r="DD42" s="83" t="str">
        <f t="shared" si="29"/>
        <v>Projektingenieur 2</v>
      </c>
      <c r="DE42" s="125">
        <v>772</v>
      </c>
      <c r="DF42" s="33">
        <f t="shared" si="35"/>
        <v>8</v>
      </c>
      <c r="DG42" s="83" t="str">
        <f t="shared" si="36"/>
        <v>Projektingenieur 2</v>
      </c>
      <c r="DH42" s="20"/>
      <c r="DI42" s="33">
        <v>772</v>
      </c>
      <c r="DJ42" s="33">
        <f t="shared" si="30"/>
        <v>8</v>
      </c>
      <c r="DK42" s="83" t="str">
        <f t="shared" si="31"/>
        <v>Projektingenieur 2</v>
      </c>
      <c r="DP42" s="19">
        <f t="shared" si="13"/>
        <v>7696</v>
      </c>
      <c r="DQ42" s="153">
        <v>2</v>
      </c>
      <c r="DR42" s="19">
        <v>3</v>
      </c>
      <c r="DS42" s="19" t="s">
        <v>951</v>
      </c>
    </row>
    <row r="43" spans="1:123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2"/>
        <v>Betzold Alexander</v>
      </c>
      <c r="CR43" s="19">
        <f t="shared" si="3"/>
        <v>17</v>
      </c>
      <c r="CT43" s="154">
        <v>4306</v>
      </c>
      <c r="CU43" s="19" t="str">
        <f t="shared" si="34"/>
        <v>C</v>
      </c>
      <c r="CV43" s="125">
        <v>782</v>
      </c>
      <c r="CW43" s="33">
        <f t="shared" si="24"/>
        <v>8</v>
      </c>
      <c r="CX43" s="83" t="str">
        <f t="shared" si="25"/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>VLOOKUP($DB43,Funktionsbezeichnungen,3,0)</f>
        <v>8</v>
      </c>
      <c r="DD43" s="83" t="str">
        <f>VLOOKUP($DB43,Funktionsbezeichnungen,2,0)</f>
        <v>Projektingenieur 2</v>
      </c>
      <c r="DE43" s="125">
        <v>782</v>
      </c>
      <c r="DF43" s="33">
        <f t="shared" si="35"/>
        <v>8</v>
      </c>
      <c r="DG43" s="83" t="str">
        <f t="shared" si="36"/>
        <v>Projektingenieur 2</v>
      </c>
      <c r="DH43" s="20"/>
      <c r="DI43" s="33">
        <v>781</v>
      </c>
      <c r="DJ43" s="33">
        <f>VLOOKUP($DI43,Funktionsbezeichnungen,3,0)</f>
        <v>7</v>
      </c>
      <c r="DK43" s="83" t="str">
        <f>VLOOKUP($DI43,Funktionsbezeichnungen,2,0)</f>
        <v>Projektingenieur 1</v>
      </c>
      <c r="DP43" s="19">
        <f t="shared" si="13"/>
        <v>4306</v>
      </c>
      <c r="DQ43" s="153">
        <v>2</v>
      </c>
      <c r="DR43" s="19">
        <v>2</v>
      </c>
      <c r="DS43" s="19" t="s">
        <v>952</v>
      </c>
    </row>
    <row r="44" spans="1:123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2"/>
        <v>Chroust Steffi</v>
      </c>
      <c r="CR44" s="19">
        <f t="shared" si="3"/>
        <v>15</v>
      </c>
      <c r="CT44" s="154">
        <v>4275</v>
      </c>
      <c r="CU44" s="19" t="str">
        <f t="shared" si="34"/>
        <v>C</v>
      </c>
      <c r="CV44" s="125">
        <v>782</v>
      </c>
      <c r="CW44" s="33">
        <f t="shared" si="24"/>
        <v>8</v>
      </c>
      <c r="CX44" s="83" t="str">
        <f t="shared" si="25"/>
        <v>Projektingenieur 2</v>
      </c>
      <c r="CY44" s="125">
        <v>782</v>
      </c>
      <c r="CZ44" s="33">
        <f t="shared" si="26"/>
        <v>8</v>
      </c>
      <c r="DA44" s="83" t="str">
        <f t="shared" si="27"/>
        <v>Projektingenieur 2</v>
      </c>
      <c r="DB44" s="125">
        <v>782</v>
      </c>
      <c r="DC44" s="33">
        <f t="shared" si="28"/>
        <v>8</v>
      </c>
      <c r="DD44" s="83" t="str">
        <f t="shared" si="29"/>
        <v>Projektingenieur 2</v>
      </c>
      <c r="DE44" s="125">
        <v>782</v>
      </c>
      <c r="DF44" s="33">
        <f t="shared" si="35"/>
        <v>8</v>
      </c>
      <c r="DG44" s="83" t="str">
        <f t="shared" si="36"/>
        <v>Projektingenieur 2</v>
      </c>
      <c r="DH44" s="20"/>
      <c r="DI44" s="33">
        <v>781</v>
      </c>
      <c r="DJ44" s="33">
        <f t="shared" si="30"/>
        <v>7</v>
      </c>
      <c r="DK44" s="83" t="str">
        <f t="shared" si="31"/>
        <v>Projektingenieur 1</v>
      </c>
      <c r="DP44" s="19">
        <f t="shared" si="13"/>
        <v>4275</v>
      </c>
      <c r="DQ44" s="153">
        <v>2</v>
      </c>
      <c r="DR44" s="19">
        <v>3</v>
      </c>
      <c r="DS44" s="19" t="s">
        <v>952</v>
      </c>
    </row>
    <row r="45" spans="1:123" s="19" customFormat="1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469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15</v>
      </c>
      <c r="AA45" s="169"/>
      <c r="AB45" s="118" t="s">
        <v>105</v>
      </c>
      <c r="AC45" s="21"/>
      <c r="AE45" s="90" t="s">
        <v>373</v>
      </c>
      <c r="AF45" s="82"/>
      <c r="CP45" s="19" t="str">
        <f t="shared" si="2"/>
        <v>Igual Lorenzo</v>
      </c>
      <c r="CR45" s="19">
        <f t="shared" si="3"/>
        <v>15</v>
      </c>
      <c r="CT45" s="154">
        <v>3215</v>
      </c>
      <c r="CU45" s="19" t="str">
        <f t="shared" si="34"/>
        <v>C</v>
      </c>
      <c r="CV45" s="125">
        <v>772</v>
      </c>
      <c r="CW45" s="33">
        <f t="shared" si="24"/>
        <v>8</v>
      </c>
      <c r="CX45" s="83" t="str">
        <f t="shared" si="25"/>
        <v>Projektingenieur 2</v>
      </c>
      <c r="CY45" s="125"/>
      <c r="CZ45" s="33"/>
      <c r="DA45" s="83"/>
      <c r="DB45" s="125"/>
      <c r="DC45" s="33"/>
      <c r="DD45" s="83"/>
      <c r="DE45" s="125"/>
      <c r="DF45" s="33"/>
      <c r="DG45" s="83"/>
      <c r="DH45" s="20"/>
      <c r="DI45" s="33"/>
      <c r="DJ45" s="33"/>
      <c r="DK45" s="83"/>
      <c r="DP45" s="19">
        <f t="shared" si="13"/>
        <v>3215</v>
      </c>
      <c r="DQ45" s="153">
        <v>2</v>
      </c>
      <c r="DR45" s="19">
        <v>3</v>
      </c>
      <c r="DS45" s="19" t="s">
        <v>952</v>
      </c>
    </row>
    <row r="46" spans="1:123" s="19" customFormat="1" ht="27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469</v>
      </c>
      <c r="Q46" s="15">
        <v>42</v>
      </c>
      <c r="R46" s="42"/>
      <c r="S46" s="20" t="s">
        <v>301</v>
      </c>
      <c r="T46" s="21">
        <v>1975</v>
      </c>
      <c r="U46" s="28" t="s">
        <v>302</v>
      </c>
      <c r="V46" s="21">
        <v>2001</v>
      </c>
      <c r="W46" s="25"/>
      <c r="X46" s="21"/>
      <c r="Y46" s="28" t="s">
        <v>303</v>
      </c>
      <c r="Z46" s="118">
        <f t="shared" si="1"/>
        <v>15</v>
      </c>
      <c r="AA46" s="169" t="s">
        <v>682</v>
      </c>
      <c r="AB46" s="118" t="s">
        <v>105</v>
      </c>
      <c r="AC46" s="21"/>
      <c r="AE46" s="90" t="s">
        <v>373</v>
      </c>
      <c r="AF46" s="82"/>
      <c r="CP46" s="19" t="str">
        <f t="shared" si="2"/>
        <v>Rey Lionel</v>
      </c>
      <c r="CR46" s="19">
        <f t="shared" si="3"/>
        <v>15</v>
      </c>
      <c r="CT46" s="154">
        <v>4299</v>
      </c>
      <c r="CU46" s="19" t="str">
        <f t="shared" si="34"/>
        <v>C</v>
      </c>
      <c r="CV46" s="125">
        <v>782</v>
      </c>
      <c r="CW46" s="33">
        <f t="shared" si="24"/>
        <v>8</v>
      </c>
      <c r="CX46" s="83" t="str">
        <f t="shared" si="25"/>
        <v>Projektingenieur 2</v>
      </c>
      <c r="CY46" s="125">
        <v>782</v>
      </c>
      <c r="CZ46" s="33">
        <f t="shared" si="26"/>
        <v>8</v>
      </c>
      <c r="DA46" s="83" t="str">
        <f t="shared" si="27"/>
        <v>Projektingenieur 2</v>
      </c>
      <c r="DB46" s="125">
        <v>782</v>
      </c>
      <c r="DC46" s="33">
        <f t="shared" si="28"/>
        <v>8</v>
      </c>
      <c r="DD46" s="83" t="str">
        <f t="shared" si="29"/>
        <v>Projektingenieur 2</v>
      </c>
      <c r="DE46" s="125">
        <v>782</v>
      </c>
      <c r="DF46" s="33">
        <f t="shared" si="35"/>
        <v>8</v>
      </c>
      <c r="DG46" s="83" t="str">
        <f t="shared" si="36"/>
        <v>Projektingenieur 2</v>
      </c>
      <c r="DH46" s="20"/>
      <c r="DI46" s="33">
        <v>782</v>
      </c>
      <c r="DJ46" s="33">
        <f t="shared" si="30"/>
        <v>8</v>
      </c>
      <c r="DK46" s="83" t="str">
        <f t="shared" si="31"/>
        <v>Projektingenieur 2</v>
      </c>
      <c r="DP46" s="19">
        <f t="shared" si="13"/>
        <v>4299</v>
      </c>
      <c r="DQ46" s="153">
        <v>2</v>
      </c>
      <c r="DR46" s="19">
        <v>3</v>
      </c>
      <c r="DS46" s="19" t="s">
        <v>952</v>
      </c>
    </row>
    <row r="47" spans="1:123" s="19" customFormat="1" ht="27" x14ac:dyDescent="0.2">
      <c r="A47" s="53">
        <v>0</v>
      </c>
      <c r="B47" s="53"/>
      <c r="C47" s="53">
        <f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52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12</v>
      </c>
      <c r="AA47" s="169" t="s">
        <v>565</v>
      </c>
      <c r="AB47" s="21" t="s">
        <v>105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12</v>
      </c>
      <c r="CT47" s="154">
        <v>4345</v>
      </c>
      <c r="CU47" s="19" t="str">
        <f t="shared" si="34"/>
        <v>C</v>
      </c>
      <c r="CV47" s="125" t="s">
        <v>711</v>
      </c>
      <c r="CW47" s="33"/>
      <c r="CX47" s="83"/>
      <c r="CY47" s="125">
        <v>782</v>
      </c>
      <c r="CZ47" s="33">
        <f>VLOOKUP($CY47,Funktionsbezeichnungen,3,0)</f>
        <v>8</v>
      </c>
      <c r="DA47" s="83" t="str">
        <f>VLOOKUP($CY47,Funktionsbezeichnungen,2,0)</f>
        <v>Projektingenieur 2</v>
      </c>
      <c r="DB47" s="125">
        <v>782</v>
      </c>
      <c r="DC47" s="33">
        <f>VLOOKUP($DB47,Funktionsbezeichnungen,3,0)</f>
        <v>8</v>
      </c>
      <c r="DD47" s="83" t="str">
        <f>VLOOKUP($DB47,Funktionsbezeichnungen,2,0)</f>
        <v>Projektingenieur 2</v>
      </c>
      <c r="DE47" s="125">
        <v>782</v>
      </c>
      <c r="DF47" s="33">
        <f t="shared" si="35"/>
        <v>8</v>
      </c>
      <c r="DG47" s="83" t="str">
        <f t="shared" si="36"/>
        <v>Projektingenieur 2</v>
      </c>
      <c r="DH47" s="20"/>
      <c r="DI47" s="33">
        <v>781</v>
      </c>
      <c r="DJ47" s="33">
        <f>VLOOKUP($DI47,Funktionsbezeichnungen,3,0)</f>
        <v>7</v>
      </c>
      <c r="DK47" s="83" t="str">
        <f>VLOOKUP($DI47,Funktionsbezeichnungen,2,0)</f>
        <v>Projektingenieur 1</v>
      </c>
      <c r="DP47" s="19">
        <f t="shared" si="13"/>
        <v>4345</v>
      </c>
      <c r="DQ47" s="153">
        <v>1</v>
      </c>
      <c r="DR47" s="19">
        <v>2</v>
      </c>
      <c r="DS47" s="19" t="s">
        <v>952</v>
      </c>
    </row>
    <row r="48" spans="1:123" s="19" customFormat="1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2"/>
        <v>Hausammann Cédric</v>
      </c>
      <c r="CR48" s="19">
        <f t="shared" si="3"/>
        <v>12</v>
      </c>
      <c r="CT48" s="154">
        <v>9648</v>
      </c>
      <c r="CU48" s="19" t="str">
        <f t="shared" si="34"/>
        <v>C</v>
      </c>
      <c r="CV48" s="125">
        <v>772</v>
      </c>
      <c r="CW48" s="33">
        <f t="shared" ref="CW48:CW76" si="37">VLOOKUP($CV48,Funktionsbezeichnungen,3,0)</f>
        <v>8</v>
      </c>
      <c r="CX48" s="83" t="str">
        <f t="shared" ref="CX48:CX76" si="38">VLOOKUP($CV48,Funktionsbezeichnungen,2,0)</f>
        <v>Projektingenieur 2</v>
      </c>
      <c r="CY48" s="125">
        <v>772</v>
      </c>
      <c r="CZ48" s="33">
        <f t="shared" ref="CZ48:CZ62" si="39">VLOOKUP($CY48,Funktionsbezeichnungen,3,0)</f>
        <v>8</v>
      </c>
      <c r="DA48" s="83" t="str">
        <f t="shared" ref="DA48:DA62" si="40">VLOOKUP($CY48,Funktionsbezeichnungen,2,0)</f>
        <v>Projektingenieur 2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2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2</v>
      </c>
      <c r="DH48" s="20"/>
      <c r="DI48" s="33">
        <v>771</v>
      </c>
      <c r="DJ48" s="33">
        <f>VLOOKUP($DI48,Funktionsbezeichnungen,3,0)</f>
        <v>7</v>
      </c>
      <c r="DK48" s="83" t="str">
        <f>VLOOKUP($DI48,Funktionsbezeichnungen,2,0)</f>
        <v>Projektingenieur 1</v>
      </c>
      <c r="DP48" s="19">
        <f t="shared" si="13"/>
        <v>9648</v>
      </c>
      <c r="DQ48" s="153">
        <v>2</v>
      </c>
      <c r="DR48" s="19">
        <v>3</v>
      </c>
      <c r="DS48" s="19" t="s">
        <v>951</v>
      </c>
    </row>
    <row r="49" spans="1:123" s="19" customFormat="1" x14ac:dyDescent="0.2">
      <c r="A49" s="53">
        <v>0</v>
      </c>
      <c r="B49" s="53"/>
      <c r="C49" s="53">
        <f t="shared" si="0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2"/>
        <v>Titz Markus</v>
      </c>
      <c r="CR49" s="153">
        <f t="shared" si="3"/>
        <v>12</v>
      </c>
      <c r="CT49" s="154">
        <v>4912</v>
      </c>
      <c r="CU49" s="19" t="str">
        <f t="shared" si="34"/>
        <v>C</v>
      </c>
      <c r="CV49" s="125">
        <v>772</v>
      </c>
      <c r="CW49" s="33">
        <f t="shared" si="37"/>
        <v>8</v>
      </c>
      <c r="CX49" s="83" t="str">
        <f t="shared" si="38"/>
        <v>Projektingenieur 2</v>
      </c>
      <c r="CY49" s="125"/>
      <c r="CZ49" s="33"/>
      <c r="DA49" s="83"/>
      <c r="DB49" s="125"/>
      <c r="DC49" s="33"/>
      <c r="DD49" s="83"/>
      <c r="DE49" s="125"/>
      <c r="DF49" s="33"/>
      <c r="DG49" s="83"/>
      <c r="DH49" s="20"/>
      <c r="DI49" s="33"/>
      <c r="DJ49" s="33"/>
      <c r="DK49" s="83"/>
      <c r="DP49" s="19">
        <f t="shared" si="13"/>
        <v>4912</v>
      </c>
      <c r="DQ49" s="153">
        <v>2</v>
      </c>
      <c r="DR49" s="19">
        <v>3</v>
      </c>
      <c r="DS49" s="19" t="s">
        <v>951</v>
      </c>
    </row>
    <row r="50" spans="1:123" s="19" customFormat="1" ht="27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2"/>
        <v>Dick David</v>
      </c>
      <c r="CR50" s="19">
        <f t="shared" si="3"/>
        <v>11</v>
      </c>
      <c r="CT50" s="154">
        <v>4909</v>
      </c>
      <c r="CU50" s="19" t="str">
        <f t="shared" si="34"/>
        <v>C</v>
      </c>
      <c r="CV50" s="125">
        <v>772</v>
      </c>
      <c r="CW50" s="33">
        <f t="shared" si="37"/>
        <v>8</v>
      </c>
      <c r="CX50" s="83" t="str">
        <f t="shared" si="38"/>
        <v>Projektingenieur 2</v>
      </c>
      <c r="CY50" s="125"/>
      <c r="CZ50" s="33"/>
      <c r="DA50" s="83"/>
      <c r="DB50" s="125"/>
      <c r="DC50" s="33"/>
      <c r="DD50" s="83"/>
      <c r="DE50" s="125"/>
      <c r="DF50" s="33"/>
      <c r="DG50" s="83"/>
      <c r="DH50" s="20"/>
      <c r="DI50" s="33"/>
      <c r="DJ50" s="33"/>
      <c r="DK50" s="83"/>
      <c r="DP50" s="19">
        <f t="shared" si="13"/>
        <v>4909</v>
      </c>
      <c r="DQ50" s="153">
        <v>2</v>
      </c>
      <c r="DR50" s="19">
        <v>3</v>
      </c>
      <c r="DS50" s="19" t="s">
        <v>952</v>
      </c>
    </row>
    <row r="51" spans="1:123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11</v>
      </c>
      <c r="CT51" s="154">
        <v>4353</v>
      </c>
      <c r="CU51" s="19" t="str">
        <f t="shared" si="34"/>
        <v>C</v>
      </c>
      <c r="CV51" s="125">
        <v>772</v>
      </c>
      <c r="CW51" s="33">
        <f t="shared" si="37"/>
        <v>8</v>
      </c>
      <c r="CX51" s="83" t="str">
        <f t="shared" si="38"/>
        <v>Projektingenieur 2</v>
      </c>
      <c r="CY51" s="125">
        <v>772</v>
      </c>
      <c r="CZ51" s="33">
        <f t="shared" si="39"/>
        <v>8</v>
      </c>
      <c r="DA51" s="83" t="str">
        <f t="shared" si="40"/>
        <v>Projektingenieur 2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2</v>
      </c>
      <c r="DE51" s="125">
        <v>771</v>
      </c>
      <c r="DF51" s="33">
        <f>VLOOKUP($DE51,Funktionsbezeichnungen,3,0)</f>
        <v>7</v>
      </c>
      <c r="DG51" s="83" t="str">
        <f>VLOOKUP($DE51,Funktionsbezeichnungen,2,0)</f>
        <v>Projektingenieur 1</v>
      </c>
      <c r="DH51" s="20"/>
      <c r="DI51" s="33">
        <v>771</v>
      </c>
      <c r="DJ51" s="33">
        <f>VLOOKUP($DI51,Funktionsbezeichnungen,3,0)</f>
        <v>7</v>
      </c>
      <c r="DK51" s="83" t="str">
        <f>VLOOKUP($DI51,Funktionsbezeichnungen,2,0)</f>
        <v>Projektingenieur 1</v>
      </c>
      <c r="DP51" s="19">
        <f t="shared" si="13"/>
        <v>4353</v>
      </c>
      <c r="DQ51" s="153">
        <v>2</v>
      </c>
      <c r="DR51" s="19">
        <v>3</v>
      </c>
      <c r="DS51" s="185" t="s">
        <v>968</v>
      </c>
    </row>
    <row r="52" spans="1:123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10</v>
      </c>
      <c r="CT52" s="154">
        <v>4293</v>
      </c>
      <c r="CU52" s="19" t="str">
        <f t="shared" si="34"/>
        <v>C</v>
      </c>
      <c r="CV52" s="125">
        <v>772</v>
      </c>
      <c r="CW52" s="33">
        <f t="shared" si="37"/>
        <v>8</v>
      </c>
      <c r="CX52" s="83" t="str">
        <f t="shared" si="38"/>
        <v>Projektingenieur 2</v>
      </c>
      <c r="CY52" s="125">
        <v>772</v>
      </c>
      <c r="CZ52" s="33">
        <f t="shared" si="39"/>
        <v>8</v>
      </c>
      <c r="DA52" s="83" t="str">
        <f t="shared" si="40"/>
        <v>Projektingenieur 2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2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2</v>
      </c>
      <c r="DH52" s="20"/>
      <c r="DI52" s="33">
        <v>771</v>
      </c>
      <c r="DJ52" s="33">
        <f>VLOOKUP($DI52,Funktionsbezeichnungen,3,0)</f>
        <v>7</v>
      </c>
      <c r="DK52" s="83" t="str">
        <f>VLOOKUP($DI52,Funktionsbezeichnungen,2,0)</f>
        <v>Projektingenieur 1</v>
      </c>
      <c r="DP52" s="19">
        <f t="shared" si="13"/>
        <v>4293</v>
      </c>
      <c r="DQ52" s="153">
        <v>2</v>
      </c>
      <c r="DR52" s="19">
        <v>3</v>
      </c>
      <c r="DS52" s="19" t="s">
        <v>951</v>
      </c>
    </row>
    <row r="53" spans="1:123" s="19" customFormat="1" x14ac:dyDescent="0.2">
      <c r="A53" s="53">
        <v>0</v>
      </c>
      <c r="B53" s="53"/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9</v>
      </c>
      <c r="CT53" s="154">
        <v>4312</v>
      </c>
      <c r="CU53" s="19" t="str">
        <f t="shared" si="34"/>
        <v>C</v>
      </c>
      <c r="CV53" s="125">
        <v>772</v>
      </c>
      <c r="CW53" s="33">
        <f t="shared" si="37"/>
        <v>8</v>
      </c>
      <c r="CX53" s="83" t="str">
        <f t="shared" si="38"/>
        <v>Projektingenieur 2</v>
      </c>
      <c r="CY53" s="125">
        <v>772</v>
      </c>
      <c r="CZ53" s="33">
        <f t="shared" si="39"/>
        <v>8</v>
      </c>
      <c r="DA53" s="83" t="str">
        <f t="shared" si="40"/>
        <v>Projektingenieur 2</v>
      </c>
      <c r="DB53" s="125"/>
      <c r="DC53" s="33"/>
      <c r="DD53" s="83"/>
      <c r="DE53" s="125"/>
      <c r="DF53" s="33"/>
      <c r="DG53" s="83"/>
      <c r="DH53" s="20"/>
      <c r="DI53" s="33"/>
      <c r="DJ53" s="33"/>
      <c r="DK53" s="83"/>
      <c r="DP53" s="19">
        <f t="shared" si="13"/>
        <v>4312</v>
      </c>
      <c r="DQ53" s="153">
        <v>2</v>
      </c>
      <c r="DR53" s="19">
        <v>2</v>
      </c>
      <c r="DS53" s="19" t="s">
        <v>951</v>
      </c>
    </row>
    <row r="54" spans="1:123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1006</v>
      </c>
      <c r="V54" s="21">
        <v>2008</v>
      </c>
      <c r="W54" s="25" t="s">
        <v>1181</v>
      </c>
      <c r="X54" s="21">
        <v>2013</v>
      </c>
      <c r="Y54" s="28" t="s">
        <v>1023</v>
      </c>
      <c r="Z54" s="118">
        <f t="shared" si="1"/>
        <v>8</v>
      </c>
      <c r="AA54" s="25" t="s">
        <v>108</v>
      </c>
      <c r="AB54" s="118" t="s">
        <v>105</v>
      </c>
      <c r="AC54" s="21"/>
      <c r="AE54" s="90" t="s">
        <v>895</v>
      </c>
      <c r="AF54" s="82"/>
      <c r="CP54" s="19" t="str">
        <f t="shared" si="2"/>
        <v>Imesch Reto</v>
      </c>
      <c r="CR54" s="153">
        <f t="shared" si="3"/>
        <v>8</v>
      </c>
      <c r="CT54" s="154">
        <v>9677</v>
      </c>
      <c r="CU54" s="19" t="str">
        <f t="shared" si="34"/>
        <v>C</v>
      </c>
      <c r="CV54" s="125">
        <v>772</v>
      </c>
      <c r="CW54" s="33">
        <f t="shared" si="37"/>
        <v>8</v>
      </c>
      <c r="CX54" s="83" t="str">
        <f t="shared" si="38"/>
        <v>Projektingenieur 2</v>
      </c>
      <c r="CY54" s="125">
        <v>772</v>
      </c>
      <c r="CZ54" s="33">
        <f t="shared" si="39"/>
        <v>8</v>
      </c>
      <c r="DA54" s="83" t="str">
        <f t="shared" si="40"/>
        <v>Projektingenieur 2</v>
      </c>
      <c r="DB54" s="125">
        <v>772</v>
      </c>
      <c r="DC54" s="33">
        <f>VLOOKUP($DB54,Funktionsbezeichnungen,3,0)</f>
        <v>8</v>
      </c>
      <c r="DD54" s="83" t="str">
        <f>VLOOKUP($DB54,Funktionsbezeichnungen,2,0)</f>
        <v>Projektingenieur 2</v>
      </c>
      <c r="DE54" s="125">
        <v>771</v>
      </c>
      <c r="DF54" s="33">
        <f>VLOOKUP($DE54,Funktionsbezeichnungen,3,0)</f>
        <v>7</v>
      </c>
      <c r="DG54" s="83" t="str">
        <f>VLOOKUP($DE54,Funktionsbezeichnungen,2,0)</f>
        <v>Projektingenieur 1</v>
      </c>
      <c r="DH54" s="20"/>
      <c r="DI54" s="33">
        <v>771</v>
      </c>
      <c r="DJ54" s="33">
        <f>VLOOKUP($DI54,Funktionsbezeichnungen,3,0)</f>
        <v>7</v>
      </c>
      <c r="DK54" s="83" t="str">
        <f>VLOOKUP($DI54,Funktionsbezeichnungen,2,0)</f>
        <v>Projektingenieur 1</v>
      </c>
      <c r="DP54" s="19">
        <f t="shared" si="13"/>
        <v>9677</v>
      </c>
      <c r="DQ54" s="153">
        <v>2</v>
      </c>
      <c r="DR54" s="19">
        <v>3</v>
      </c>
      <c r="DS54" s="19" t="s">
        <v>951</v>
      </c>
    </row>
    <row r="55" spans="1:123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8</v>
      </c>
      <c r="AA55" s="25" t="s">
        <v>1133</v>
      </c>
      <c r="AB55" s="118" t="s">
        <v>105</v>
      </c>
      <c r="AC55" s="21"/>
      <c r="AE55" s="90" t="s">
        <v>895</v>
      </c>
      <c r="AF55" s="82"/>
      <c r="CP55" s="19" t="str">
        <f t="shared" si="2"/>
        <v>Wieland Manuel</v>
      </c>
      <c r="CR55" s="153">
        <f t="shared" si="3"/>
        <v>8</v>
      </c>
      <c r="CT55" s="154">
        <v>9698</v>
      </c>
      <c r="CU55" s="19" t="str">
        <f t="shared" si="34"/>
        <v>C</v>
      </c>
      <c r="CV55" s="125">
        <v>772</v>
      </c>
      <c r="CW55" s="33">
        <f t="shared" si="37"/>
        <v>8</v>
      </c>
      <c r="CX55" s="83" t="str">
        <f t="shared" si="38"/>
        <v>Projektingenieur 2</v>
      </c>
      <c r="CY55" s="125">
        <v>772</v>
      </c>
      <c r="CZ55" s="33">
        <f t="shared" si="39"/>
        <v>8</v>
      </c>
      <c r="DA55" s="83" t="str">
        <f t="shared" si="40"/>
        <v>Projektingenieur 2</v>
      </c>
      <c r="DB55" s="125">
        <v>771</v>
      </c>
      <c r="DC55" s="33">
        <f>VLOOKUP($DB55,Funktionsbezeichnungen,3,0)</f>
        <v>7</v>
      </c>
      <c r="DD55" s="83" t="str">
        <f>VLOOKUP($DB55,Funktionsbezeichnungen,2,0)</f>
        <v>Projektingenieur 1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1</v>
      </c>
      <c r="DH55" s="20"/>
      <c r="DI55" s="33">
        <v>771</v>
      </c>
      <c r="DJ55" s="33">
        <f>VLOOKUP($DI55,Funktionsbezeichnungen,3,0)</f>
        <v>7</v>
      </c>
      <c r="DK55" s="83" t="str">
        <f>VLOOKUP($DI55,Funktionsbezeichnungen,2,0)</f>
        <v>Projektingenieur 1</v>
      </c>
      <c r="DP55" s="19">
        <f t="shared" si="13"/>
        <v>9698</v>
      </c>
      <c r="DQ55" s="153">
        <v>2</v>
      </c>
      <c r="DR55" s="19">
        <v>2</v>
      </c>
      <c r="DS55" s="19" t="s">
        <v>951</v>
      </c>
    </row>
    <row r="56" spans="1:123" s="19" customFormat="1" ht="27" x14ac:dyDescent="0.2">
      <c r="A56" s="53">
        <v>0</v>
      </c>
      <c r="B56" s="53"/>
      <c r="C56" s="53">
        <f t="shared" si="0"/>
        <v>0</v>
      </c>
      <c r="D56" s="55">
        <v>1</v>
      </c>
      <c r="E56" s="55"/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1007</v>
      </c>
      <c r="V56" s="21">
        <v>2009</v>
      </c>
      <c r="W56" s="25" t="s">
        <v>1066</v>
      </c>
      <c r="X56" s="21">
        <v>2012</v>
      </c>
      <c r="Y56" s="28" t="s">
        <v>1180</v>
      </c>
      <c r="Z56" s="118">
        <f t="shared" si="1"/>
        <v>7</v>
      </c>
      <c r="AA56" s="119" t="s">
        <v>931</v>
      </c>
      <c r="AB56" s="118" t="s">
        <v>105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7</v>
      </c>
      <c r="CT56" s="154">
        <v>4311</v>
      </c>
      <c r="CU56" s="19" t="str">
        <f t="shared" si="34"/>
        <v>C</v>
      </c>
      <c r="CV56" s="125">
        <v>782</v>
      </c>
      <c r="CW56" s="33">
        <f t="shared" si="37"/>
        <v>8</v>
      </c>
      <c r="CX56" s="83" t="str">
        <f t="shared" si="38"/>
        <v>Projektingenieur 2</v>
      </c>
      <c r="CY56" s="125">
        <v>782</v>
      </c>
      <c r="CZ56" s="33">
        <f t="shared" si="39"/>
        <v>8</v>
      </c>
      <c r="DA56" s="83" t="str">
        <f t="shared" si="40"/>
        <v>Projektingenieur 2</v>
      </c>
      <c r="DB56" s="125"/>
      <c r="DC56" s="33"/>
      <c r="DD56" s="83"/>
      <c r="DE56" s="125"/>
      <c r="DF56" s="33"/>
      <c r="DG56" s="83"/>
      <c r="DH56" s="20"/>
      <c r="DI56" s="33"/>
      <c r="DJ56" s="33"/>
      <c r="DK56" s="83"/>
      <c r="DP56" s="19">
        <f t="shared" si="13"/>
        <v>4311</v>
      </c>
      <c r="DQ56" s="153">
        <v>2</v>
      </c>
      <c r="DR56" s="19">
        <v>2</v>
      </c>
      <c r="DS56" s="19" t="s">
        <v>952</v>
      </c>
    </row>
    <row r="57" spans="1:123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1006</v>
      </c>
      <c r="V57" s="21">
        <v>2009</v>
      </c>
      <c r="W57" s="25"/>
      <c r="X57" s="21"/>
      <c r="Y57" s="28"/>
      <c r="Z57" s="118">
        <f t="shared" si="1"/>
        <v>7</v>
      </c>
      <c r="AA57" s="25" t="s">
        <v>1079</v>
      </c>
      <c r="AB57" s="118" t="s">
        <v>105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7</v>
      </c>
      <c r="CT57" s="154">
        <v>8565</v>
      </c>
      <c r="CU57" s="19" t="str">
        <f t="shared" si="34"/>
        <v>C</v>
      </c>
      <c r="CV57" s="125">
        <v>772</v>
      </c>
      <c r="CW57" s="33">
        <f t="shared" si="37"/>
        <v>8</v>
      </c>
      <c r="CX57" s="83" t="str">
        <f t="shared" si="38"/>
        <v>Projektingenieur 2</v>
      </c>
      <c r="CY57" s="125">
        <v>772</v>
      </c>
      <c r="CZ57" s="33">
        <f t="shared" si="39"/>
        <v>8</v>
      </c>
      <c r="DA57" s="83" t="str">
        <f t="shared" si="40"/>
        <v>Projektingenieur 2</v>
      </c>
      <c r="DB57" s="125">
        <v>771</v>
      </c>
      <c r="DC57" s="33">
        <f>VLOOKUP($DB57,Funktionsbezeichnungen,3,0)</f>
        <v>7</v>
      </c>
      <c r="DD57" s="83" t="str">
        <f>VLOOKUP($DB57,Funktionsbezeichnungen,2,0)</f>
        <v>Projektingenieur 1</v>
      </c>
      <c r="DE57" s="125">
        <v>771</v>
      </c>
      <c r="DF57" s="33">
        <f>VLOOKUP($DE57,Funktionsbezeichnungen,3,0)</f>
        <v>7</v>
      </c>
      <c r="DG57" s="83" t="str">
        <f>VLOOKUP($DE57,Funktionsbezeichnungen,2,0)</f>
        <v>Projektingenieur 1</v>
      </c>
      <c r="DH57" s="20"/>
      <c r="DI57" s="33">
        <v>771</v>
      </c>
      <c r="DJ57" s="33">
        <f>VLOOKUP($DI57,Funktionsbezeichnungen,3,0)</f>
        <v>7</v>
      </c>
      <c r="DK57" s="83" t="str">
        <f>VLOOKUP($DI57,Funktionsbezeichnungen,2,0)</f>
        <v>Projektingenieur 1</v>
      </c>
      <c r="DP57" s="19">
        <f t="shared" si="13"/>
        <v>8565</v>
      </c>
      <c r="DQ57" s="153">
        <v>2</v>
      </c>
      <c r="DR57" s="19">
        <v>3</v>
      </c>
      <c r="DS57" s="19" t="s">
        <v>951</v>
      </c>
    </row>
    <row r="58" spans="1:123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1006</v>
      </c>
      <c r="V58" s="21">
        <v>2009</v>
      </c>
      <c r="W58" s="25"/>
      <c r="X58" s="21"/>
      <c r="Y58" s="28"/>
      <c r="Z58" s="21">
        <f t="shared" si="1"/>
        <v>7</v>
      </c>
      <c r="AA58" s="25" t="s">
        <v>1082</v>
      </c>
      <c r="AB58" s="118" t="s">
        <v>105</v>
      </c>
      <c r="AC58" s="21"/>
      <c r="AE58" s="90" t="s">
        <v>373</v>
      </c>
      <c r="AF58" s="82"/>
      <c r="CP58" s="19" t="str">
        <f t="shared" si="2"/>
        <v>Schoeffel Daniel</v>
      </c>
      <c r="CR58" s="153">
        <f t="shared" si="3"/>
        <v>7</v>
      </c>
      <c r="CT58" s="154">
        <v>8569</v>
      </c>
      <c r="CU58" s="19" t="str">
        <f t="shared" si="34"/>
        <v>C</v>
      </c>
      <c r="CV58" s="125">
        <v>772</v>
      </c>
      <c r="CW58" s="33">
        <f t="shared" si="37"/>
        <v>8</v>
      </c>
      <c r="CX58" s="83" t="str">
        <f t="shared" si="38"/>
        <v>Projektingenieur 2</v>
      </c>
      <c r="CY58" s="125">
        <v>772</v>
      </c>
      <c r="CZ58" s="33">
        <f t="shared" si="39"/>
        <v>8</v>
      </c>
      <c r="DA58" s="83" t="str">
        <f t="shared" si="40"/>
        <v>Projektingenieur 2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125">
        <v>771</v>
      </c>
      <c r="DF58" s="33">
        <f>VLOOKUP($DE58,Funktionsbezeichnungen,3,0)</f>
        <v>7</v>
      </c>
      <c r="DG58" s="83" t="str">
        <f>VLOOKUP($DE58,Funktionsbezeichnungen,2,0)</f>
        <v>Projektingenieur 1</v>
      </c>
      <c r="DH58" s="20"/>
      <c r="DI58" s="33">
        <v>771</v>
      </c>
      <c r="DJ58" s="33">
        <f>VLOOKUP($DI58,Funktionsbezeichnungen,3,0)</f>
        <v>7</v>
      </c>
      <c r="DK58" s="83" t="str">
        <f>VLOOKUP($DI58,Funktionsbezeichnungen,2,0)</f>
        <v>Projektingenieur 1</v>
      </c>
      <c r="DP58" s="19">
        <f t="shared" si="13"/>
        <v>8569</v>
      </c>
      <c r="DQ58" s="153">
        <v>2</v>
      </c>
      <c r="DR58" s="19">
        <v>3</v>
      </c>
      <c r="DS58" s="19" t="s">
        <v>951</v>
      </c>
    </row>
    <row r="59" spans="1:123" s="19" customFormat="1" x14ac:dyDescent="0.2">
      <c r="A59" s="53">
        <v>0</v>
      </c>
      <c r="B59" s="53">
        <v>1</v>
      </c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1203</v>
      </c>
      <c r="V59" s="21">
        <v>2007</v>
      </c>
      <c r="W59" s="25" t="s">
        <v>1204</v>
      </c>
      <c r="X59" s="21">
        <v>2009</v>
      </c>
      <c r="Y59" s="28" t="s">
        <v>91</v>
      </c>
      <c r="Z59" s="162">
        <f>$AD$3-X59</f>
        <v>7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 t="shared" si="2"/>
        <v>Vecchi Sandra</v>
      </c>
      <c r="CR59" s="153">
        <f t="shared" si="3"/>
        <v>7</v>
      </c>
      <c r="CT59" s="154">
        <v>4906</v>
      </c>
      <c r="CU59" s="19" t="str">
        <f t="shared" si="34"/>
        <v>C</v>
      </c>
      <c r="CV59" s="125">
        <v>772</v>
      </c>
      <c r="CW59" s="33">
        <f t="shared" si="37"/>
        <v>8</v>
      </c>
      <c r="CX59" s="83" t="str">
        <f t="shared" si="38"/>
        <v>Projektingenieur 2</v>
      </c>
      <c r="CY59" s="125">
        <v>772</v>
      </c>
      <c r="CZ59" s="33">
        <f t="shared" si="39"/>
        <v>8</v>
      </c>
      <c r="DA59" s="83" t="str">
        <f t="shared" si="40"/>
        <v>Projektingenieur 2</v>
      </c>
      <c r="DB59" s="125"/>
      <c r="DC59" s="33"/>
      <c r="DD59" s="83"/>
      <c r="DE59" s="125"/>
      <c r="DF59" s="33"/>
      <c r="DG59" s="83"/>
      <c r="DH59" s="20"/>
      <c r="DI59" s="33"/>
      <c r="DJ59" s="33"/>
      <c r="DK59" s="83"/>
      <c r="DP59" s="19">
        <f t="shared" si="13"/>
        <v>4906</v>
      </c>
      <c r="DQ59" s="153">
        <v>2</v>
      </c>
      <c r="DR59" s="19">
        <v>1</v>
      </c>
      <c r="DS59" s="19" t="s">
        <v>951</v>
      </c>
    </row>
    <row r="60" spans="1:123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1"/>
        <v>6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2"/>
        <v>Berzi Patrick</v>
      </c>
      <c r="CR60" s="153">
        <f t="shared" si="3"/>
        <v>6</v>
      </c>
      <c r="CT60" s="154">
        <v>4911</v>
      </c>
      <c r="CU60" s="153" t="str">
        <f t="shared" si="34"/>
        <v>C</v>
      </c>
      <c r="CV60" s="125">
        <v>772</v>
      </c>
      <c r="CW60" s="33">
        <f t="shared" si="37"/>
        <v>8</v>
      </c>
      <c r="CX60" s="83" t="str">
        <f t="shared" si="38"/>
        <v>Projektingenieur 2</v>
      </c>
      <c r="CY60" s="125"/>
      <c r="CZ60" s="33"/>
      <c r="DA60" s="83"/>
      <c r="DB60" s="125"/>
      <c r="DC60" s="33"/>
      <c r="DD60" s="83"/>
      <c r="DE60" s="125"/>
      <c r="DF60" s="33"/>
      <c r="DG60" s="83"/>
      <c r="DH60" s="20"/>
      <c r="DI60" s="33"/>
      <c r="DJ60" s="33"/>
      <c r="DK60" s="83"/>
      <c r="DP60" s="19">
        <f t="shared" si="13"/>
        <v>4911</v>
      </c>
      <c r="DQ60" s="153">
        <v>2</v>
      </c>
      <c r="DR60" s="19">
        <v>3</v>
      </c>
      <c r="DS60" s="19" t="s">
        <v>951</v>
      </c>
    </row>
    <row r="61" spans="1:123" s="19" customFormat="1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1"/>
        <v>6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2"/>
        <v>Bianchi Emmanuelle</v>
      </c>
      <c r="CR61" s="153">
        <f t="shared" si="3"/>
        <v>6</v>
      </c>
      <c r="CT61" s="154">
        <v>7706</v>
      </c>
      <c r="CU61" s="153" t="str">
        <f t="shared" si="34"/>
        <v>C</v>
      </c>
      <c r="CV61" s="125">
        <v>772</v>
      </c>
      <c r="CW61" s="33">
        <f t="shared" si="37"/>
        <v>8</v>
      </c>
      <c r="CX61" s="83" t="str">
        <f t="shared" si="38"/>
        <v>Projektingenieur 2</v>
      </c>
      <c r="CY61" s="125">
        <v>772</v>
      </c>
      <c r="CZ61" s="33">
        <f t="shared" si="39"/>
        <v>8</v>
      </c>
      <c r="DA61" s="83" t="str">
        <f t="shared" si="40"/>
        <v>Projektingenieur 2</v>
      </c>
      <c r="DB61" s="125">
        <v>771</v>
      </c>
      <c r="DC61" s="33">
        <f>VLOOKUP($DB61,Funktionsbezeichnungen,3,0)</f>
        <v>7</v>
      </c>
      <c r="DD61" s="83" t="str">
        <f>VLOOKUP($DB61,Funktionsbezeichnungen,2,0)</f>
        <v>Projektingenieur 1</v>
      </c>
      <c r="DE61" s="125">
        <v>770</v>
      </c>
      <c r="DF61" s="33">
        <f>VLOOKUP($DE61,Funktionsbezeichnungen,3,0)</f>
        <v>6</v>
      </c>
      <c r="DG61" s="83" t="str">
        <f>VLOOKUP($DE61,Funktionsbezeichnungen,2,0)</f>
        <v>Vorstufe Projektingenieur</v>
      </c>
      <c r="DH61" s="20"/>
      <c r="DI61" s="33">
        <v>771</v>
      </c>
      <c r="DJ61" s="33">
        <f>VLOOKUP($DI61,Funktionsbezeichnungen,3,0)</f>
        <v>7</v>
      </c>
      <c r="DK61" s="83" t="str">
        <f>VLOOKUP($DI61,Funktionsbezeichnungen,2,0)</f>
        <v>Projektingenieur 1</v>
      </c>
      <c r="DP61" s="19">
        <f t="shared" si="13"/>
        <v>7706</v>
      </c>
      <c r="DQ61" s="153">
        <v>2</v>
      </c>
      <c r="DR61" s="19">
        <v>3</v>
      </c>
      <c r="DS61" s="19" t="s">
        <v>951</v>
      </c>
    </row>
    <row r="62" spans="1:123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1006</v>
      </c>
      <c r="V62" s="21">
        <v>2010</v>
      </c>
      <c r="W62" s="25"/>
      <c r="X62" s="21"/>
      <c r="Y62" s="28"/>
      <c r="Z62" s="21">
        <f t="shared" si="1"/>
        <v>6</v>
      </c>
      <c r="AA62" s="25" t="s">
        <v>698</v>
      </c>
      <c r="AB62" s="118" t="s">
        <v>105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6</v>
      </c>
      <c r="CT62" s="154">
        <v>4901</v>
      </c>
      <c r="CU62" s="153" t="str">
        <f t="shared" si="34"/>
        <v>C</v>
      </c>
      <c r="CV62" s="125">
        <v>772</v>
      </c>
      <c r="CW62" s="33">
        <f t="shared" si="37"/>
        <v>8</v>
      </c>
      <c r="CX62" s="83" t="str">
        <f t="shared" si="38"/>
        <v>Projektingenieur 2</v>
      </c>
      <c r="CY62" s="125">
        <v>772</v>
      </c>
      <c r="CZ62" s="33">
        <f t="shared" si="39"/>
        <v>8</v>
      </c>
      <c r="DA62" s="83" t="str">
        <f t="shared" si="40"/>
        <v>Projektingenieur 2</v>
      </c>
      <c r="DB62" s="125">
        <v>771</v>
      </c>
      <c r="DC62" s="33">
        <f>VLOOKUP($DB62,Funktionsbezeichnungen,3,0)</f>
        <v>7</v>
      </c>
      <c r="DD62" s="83" t="str">
        <f>VLOOKUP($DB62,Funktionsbezeichnungen,2,0)</f>
        <v>Projektingenieur 1</v>
      </c>
      <c r="DE62" s="125">
        <v>770</v>
      </c>
      <c r="DF62" s="33">
        <f>VLOOKUP($DE62,Funktionsbezeichnungen,3,0)</f>
        <v>6</v>
      </c>
      <c r="DG62" s="83" t="str">
        <f>VLOOKUP($DE62,Funktionsbezeichnungen,2,0)</f>
        <v>Vorstufe Projektingenieur</v>
      </c>
      <c r="DH62" s="20"/>
      <c r="DI62" s="33">
        <v>771</v>
      </c>
      <c r="DJ62" s="33">
        <f>VLOOKUP($DI62,Funktionsbezeichnungen,3,0)</f>
        <v>7</v>
      </c>
      <c r="DK62" s="83" t="str">
        <f>VLOOKUP($DI62,Funktionsbezeichnungen,2,0)</f>
        <v>Projektingenieur 1</v>
      </c>
      <c r="DP62" s="19">
        <f t="shared" si="13"/>
        <v>4901</v>
      </c>
      <c r="DQ62" s="153">
        <v>2</v>
      </c>
      <c r="DR62" s="19">
        <v>3</v>
      </c>
      <c r="DS62" s="19" t="s">
        <v>951</v>
      </c>
    </row>
    <row r="63" spans="1:123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6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Kanagasabai Manoja</v>
      </c>
      <c r="CR63" s="153">
        <f t="shared" si="3"/>
        <v>6</v>
      </c>
      <c r="CT63" s="154">
        <v>4910</v>
      </c>
      <c r="CU63" s="153" t="str">
        <f t="shared" si="34"/>
        <v>C</v>
      </c>
      <c r="CV63" s="125">
        <v>772</v>
      </c>
      <c r="CW63" s="33">
        <f t="shared" si="37"/>
        <v>8</v>
      </c>
      <c r="CX63" s="83" t="str">
        <f t="shared" si="38"/>
        <v>Projektingenieur 2</v>
      </c>
      <c r="CY63" s="125"/>
      <c r="CZ63" s="33"/>
      <c r="DA63" s="83"/>
      <c r="DB63" s="125">
        <v>771</v>
      </c>
      <c r="DC63" s="33">
        <f>VLOOKUP($DB63,Funktionsbezeichnungen,3,0)</f>
        <v>7</v>
      </c>
      <c r="DD63" s="83" t="str">
        <f>VLOOKUP($DB63,Funktionsbezeichnungen,2,0)</f>
        <v>Projektingenieur 1</v>
      </c>
      <c r="DE63" s="125">
        <v>770</v>
      </c>
      <c r="DF63" s="33">
        <f>VLOOKUP($DE63,Funktionsbezeichnungen,3,0)</f>
        <v>6</v>
      </c>
      <c r="DG63" s="83" t="str">
        <f>VLOOKUP($DE63,Funktionsbezeichnungen,2,0)</f>
        <v>Vorstufe Projektingenieur</v>
      </c>
      <c r="DH63" s="20"/>
      <c r="DI63" s="33">
        <v>771</v>
      </c>
      <c r="DJ63" s="33">
        <f>VLOOKUP($DI63,Funktionsbezeichnungen,3,0)</f>
        <v>7</v>
      </c>
      <c r="DK63" s="83" t="str">
        <f>VLOOKUP($DI63,Funktionsbezeichnungen,2,0)</f>
        <v>Projektingenieur 1</v>
      </c>
      <c r="DP63" s="19">
        <f t="shared" si="13"/>
        <v>4910</v>
      </c>
      <c r="DQ63" s="153">
        <v>2</v>
      </c>
      <c r="DR63" s="19">
        <v>3</v>
      </c>
      <c r="DS63" s="19" t="s">
        <v>951</v>
      </c>
    </row>
    <row r="64" spans="1:123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1"/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Brem Jakob</v>
      </c>
      <c r="CR64" s="153">
        <f t="shared" si="3"/>
        <v>5</v>
      </c>
      <c r="CT64" s="154">
        <v>4356</v>
      </c>
      <c r="CU64" s="153" t="str">
        <f t="shared" si="34"/>
        <v>D</v>
      </c>
      <c r="CV64" s="125">
        <v>772</v>
      </c>
      <c r="CW64" s="33">
        <f t="shared" si="37"/>
        <v>8</v>
      </c>
      <c r="CX64" s="83" t="str">
        <f t="shared" si="38"/>
        <v>Projektingenieur 2</v>
      </c>
      <c r="CY64" s="125"/>
      <c r="CZ64" s="33"/>
      <c r="DA64" s="83"/>
      <c r="DB64" s="125"/>
      <c r="DC64" s="33"/>
      <c r="DD64" s="83"/>
      <c r="DE64" s="125"/>
      <c r="DF64" s="33"/>
      <c r="DG64" s="83"/>
      <c r="DH64" s="20"/>
      <c r="DI64" s="33"/>
      <c r="DJ64" s="33"/>
      <c r="DK64" s="83"/>
      <c r="DP64" s="19">
        <f t="shared" si="13"/>
        <v>4356</v>
      </c>
      <c r="DQ64" s="153">
        <v>2</v>
      </c>
      <c r="DR64" s="19">
        <v>3</v>
      </c>
      <c r="DS64" s="19" t="s">
        <v>951</v>
      </c>
    </row>
    <row r="65" spans="1:123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3">
        <f t="shared" si="3"/>
        <v>5</v>
      </c>
      <c r="CT65" s="154">
        <v>4907</v>
      </c>
      <c r="CU65" s="153" t="str">
        <f t="shared" si="34"/>
        <v>D</v>
      </c>
      <c r="CV65" s="125">
        <v>772</v>
      </c>
      <c r="CW65" s="33">
        <f t="shared" si="37"/>
        <v>8</v>
      </c>
      <c r="CX65" s="83" t="str">
        <f t="shared" si="38"/>
        <v>Projektingenieur 2</v>
      </c>
      <c r="CY65" s="125">
        <v>771</v>
      </c>
      <c r="CZ65" s="33">
        <f t="shared" ref="CZ65:CZ94" si="41">VLOOKUP($CY65,Funktionsbezeichnungen,3,0)</f>
        <v>7</v>
      </c>
      <c r="DA65" s="83" t="str">
        <f t="shared" ref="DA65:DA94" si="42">VLOOKUP($CY65,Funktionsbezeichnungen,2,0)</f>
        <v>Projektingenieur 1</v>
      </c>
      <c r="DB65" s="125"/>
      <c r="DC65" s="33"/>
      <c r="DD65" s="83"/>
      <c r="DE65" s="125"/>
      <c r="DF65" s="33"/>
      <c r="DG65" s="83"/>
      <c r="DH65" s="20"/>
      <c r="DI65" s="33"/>
      <c r="DJ65" s="33"/>
      <c r="DK65" s="83"/>
      <c r="DP65" s="19">
        <f t="shared" si="13"/>
        <v>4907</v>
      </c>
      <c r="DQ65" s="153">
        <v>2</v>
      </c>
      <c r="DR65" s="19">
        <v>3</v>
      </c>
      <c r="DS65" s="19" t="s">
        <v>951</v>
      </c>
    </row>
    <row r="66" spans="1:123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3">
        <f t="shared" si="3"/>
        <v>4</v>
      </c>
      <c r="CT66" s="154">
        <v>4308</v>
      </c>
      <c r="CU66" s="153" t="str">
        <f t="shared" si="34"/>
        <v>D</v>
      </c>
      <c r="CV66" s="125">
        <v>772</v>
      </c>
      <c r="CW66" s="33">
        <f t="shared" si="37"/>
        <v>8</v>
      </c>
      <c r="CX66" s="83" t="str">
        <f t="shared" si="38"/>
        <v>Projektingenieur 2</v>
      </c>
      <c r="CY66" s="125">
        <v>771</v>
      </c>
      <c r="CZ66" s="33">
        <f t="shared" si="41"/>
        <v>7</v>
      </c>
      <c r="DA66" s="83" t="str">
        <f t="shared" si="42"/>
        <v>Projektingenieur 1</v>
      </c>
      <c r="DB66" s="125"/>
      <c r="DC66" s="33"/>
      <c r="DD66" s="83"/>
      <c r="DE66" s="125"/>
      <c r="DF66" s="33"/>
      <c r="DG66" s="83"/>
      <c r="DH66" s="20"/>
      <c r="DI66" s="33"/>
      <c r="DJ66" s="33"/>
      <c r="DK66" s="83"/>
      <c r="DP66" s="19">
        <f t="shared" si="13"/>
        <v>4308</v>
      </c>
      <c r="DQ66" s="153">
        <v>2</v>
      </c>
      <c r="DR66" s="19">
        <v>3</v>
      </c>
      <c r="DS66" s="19" t="s">
        <v>951</v>
      </c>
    </row>
    <row r="67" spans="1:123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"/>
        <v>4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3">
        <f t="shared" si="3"/>
        <v>4</v>
      </c>
      <c r="CT67" s="154">
        <v>4310</v>
      </c>
      <c r="CU67" s="153" t="str">
        <f t="shared" si="34"/>
        <v>D</v>
      </c>
      <c r="CV67" s="125">
        <v>772</v>
      </c>
      <c r="CW67" s="33">
        <f t="shared" si="37"/>
        <v>8</v>
      </c>
      <c r="CX67" s="83" t="str">
        <f t="shared" si="38"/>
        <v>Projektingenieur 2</v>
      </c>
      <c r="CY67" s="125">
        <v>771</v>
      </c>
      <c r="CZ67" s="33">
        <f t="shared" si="41"/>
        <v>7</v>
      </c>
      <c r="DA67" s="83" t="str">
        <f t="shared" si="42"/>
        <v>Projektingenieur 1</v>
      </c>
      <c r="DB67" s="125"/>
      <c r="DC67" s="33"/>
      <c r="DD67" s="83"/>
      <c r="DE67" s="125"/>
      <c r="DF67" s="33"/>
      <c r="DG67" s="83"/>
      <c r="DH67" s="20"/>
      <c r="DI67" s="33"/>
      <c r="DJ67" s="33"/>
      <c r="DK67" s="83"/>
      <c r="DP67" s="19">
        <f t="shared" si="13"/>
        <v>4310</v>
      </c>
      <c r="DQ67" s="153">
        <v>2</v>
      </c>
      <c r="DR67" s="19">
        <v>3</v>
      </c>
      <c r="DS67" s="19" t="s">
        <v>951</v>
      </c>
    </row>
    <row r="68" spans="1:123" s="19" customFormat="1" ht="27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21">
        <v>2002</v>
      </c>
      <c r="W68" s="28" t="s">
        <v>1006</v>
      </c>
      <c r="X68" s="21">
        <v>2013</v>
      </c>
      <c r="Y68" s="28"/>
      <c r="Z68" s="163">
        <f>$AD$3-X68</f>
        <v>3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si="2"/>
        <v>Hochuli Antonina</v>
      </c>
      <c r="CR68" s="153">
        <f t="shared" si="3"/>
        <v>3</v>
      </c>
      <c r="CT68" s="154">
        <v>8579</v>
      </c>
      <c r="CU68" s="153" t="str">
        <f t="shared" si="34"/>
        <v>D</v>
      </c>
      <c r="CV68" s="125">
        <v>771</v>
      </c>
      <c r="CW68" s="33">
        <f t="shared" si="37"/>
        <v>7</v>
      </c>
      <c r="CX68" s="83" t="str">
        <f t="shared" si="38"/>
        <v>Projektingenieur 1</v>
      </c>
      <c r="CY68" s="125">
        <v>770</v>
      </c>
      <c r="CZ68" s="33">
        <f t="shared" si="41"/>
        <v>6</v>
      </c>
      <c r="DA68" s="83" t="str">
        <f t="shared" si="42"/>
        <v>Vorstufe Projektingenieur</v>
      </c>
      <c r="DB68" s="125"/>
      <c r="DC68" s="33"/>
      <c r="DD68" s="83"/>
      <c r="DE68" s="125"/>
      <c r="DF68" s="33"/>
      <c r="DG68" s="83"/>
      <c r="DH68" s="20"/>
      <c r="DI68" s="33"/>
      <c r="DJ68" s="33"/>
      <c r="DK68" s="83"/>
      <c r="DP68" s="19">
        <f t="shared" si="13"/>
        <v>8579</v>
      </c>
      <c r="DQ68" s="153">
        <v>2</v>
      </c>
      <c r="DR68" s="19">
        <v>3</v>
      </c>
      <c r="DS68" s="19" t="s">
        <v>951</v>
      </c>
    </row>
    <row r="69" spans="1:123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1187</v>
      </c>
      <c r="Q69" s="15">
        <v>65</v>
      </c>
      <c r="R69" s="42"/>
      <c r="S69" s="20" t="s">
        <v>1188</v>
      </c>
      <c r="T69" s="21">
        <v>1983</v>
      </c>
      <c r="U69" s="28" t="s">
        <v>1189</v>
      </c>
      <c r="V69" s="21">
        <v>2008</v>
      </c>
      <c r="W69" s="25"/>
      <c r="X69" s="21"/>
      <c r="Y69" s="28"/>
      <c r="Z69" s="118">
        <f>$AD$3-V69</f>
        <v>8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ref="CP69:CP132" si="43">+S69</f>
        <v>Skucek Axel</v>
      </c>
      <c r="CR69" s="153">
        <f t="shared" ref="CR69:CR130" si="44">+Z69</f>
        <v>8</v>
      </c>
      <c r="CT69" s="154">
        <v>4322</v>
      </c>
      <c r="CU69" s="153" t="str">
        <f t="shared" ref="CU69:CU100" si="45">+AB69</f>
        <v>D</v>
      </c>
      <c r="CV69" s="125">
        <v>772</v>
      </c>
      <c r="CW69" s="33">
        <f t="shared" si="37"/>
        <v>8</v>
      </c>
      <c r="CX69" s="83" t="str">
        <f t="shared" si="38"/>
        <v>Projektingenieur 2</v>
      </c>
      <c r="CY69" s="125"/>
      <c r="CZ69" s="33"/>
      <c r="DA69" s="83"/>
      <c r="DB69" s="125"/>
      <c r="DC69" s="33"/>
      <c r="DD69" s="83"/>
      <c r="DE69" s="125"/>
      <c r="DF69" s="33"/>
      <c r="DG69" s="83"/>
      <c r="DH69" s="20"/>
      <c r="DI69" s="33"/>
      <c r="DJ69" s="33"/>
      <c r="DK69" s="83"/>
      <c r="DP69" s="19">
        <f t="shared" ref="DP69:DP132" si="46">+CT69</f>
        <v>4322</v>
      </c>
      <c r="DQ69" s="153">
        <v>2</v>
      </c>
      <c r="DR69" s="19">
        <v>3</v>
      </c>
      <c r="DS69" s="19" t="s">
        <v>951</v>
      </c>
    </row>
    <row r="70" spans="1:123" s="19" customFormat="1" x14ac:dyDescent="0.2">
      <c r="A70" s="53">
        <v>0</v>
      </c>
      <c r="B70" s="53"/>
      <c r="C70" s="53">
        <f t="shared" ref="C70:C125" si="47"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131" si="48">$AD$3-V70</f>
        <v>3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43"/>
        <v>Meisch Raoul</v>
      </c>
      <c r="CR70" s="153">
        <f t="shared" si="44"/>
        <v>3</v>
      </c>
      <c r="CT70" s="154">
        <v>4315</v>
      </c>
      <c r="CU70" s="153" t="str">
        <f t="shared" si="45"/>
        <v>D</v>
      </c>
      <c r="CV70" s="125">
        <v>771</v>
      </c>
      <c r="CW70" s="33">
        <f t="shared" si="37"/>
        <v>7</v>
      </c>
      <c r="CX70" s="83" t="str">
        <f t="shared" si="38"/>
        <v>Projektingenieur 1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20"/>
      <c r="DI70" s="33"/>
      <c r="DJ70" s="33"/>
      <c r="DK70" s="83"/>
      <c r="DP70" s="19">
        <f t="shared" si="46"/>
        <v>4315</v>
      </c>
      <c r="DQ70" s="153">
        <v>2</v>
      </c>
      <c r="DR70" s="19">
        <v>3</v>
      </c>
      <c r="DS70" s="19" t="s">
        <v>951</v>
      </c>
    </row>
    <row r="71" spans="1:123" s="19" customFormat="1" x14ac:dyDescent="0.2">
      <c r="A71" s="53">
        <v>0</v>
      </c>
      <c r="B71" s="53">
        <v>1</v>
      </c>
      <c r="C71" s="53">
        <f t="shared" si="47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1006</v>
      </c>
      <c r="V71" s="21">
        <v>2013</v>
      </c>
      <c r="W71" s="25"/>
      <c r="X71" s="21"/>
      <c r="Y71" s="28"/>
      <c r="Z71" s="118">
        <f t="shared" si="48"/>
        <v>3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3"/>
        <v>Stöhr Jessica</v>
      </c>
      <c r="CR71" s="153">
        <f t="shared" si="44"/>
        <v>3</v>
      </c>
      <c r="CT71" s="154">
        <v>4313</v>
      </c>
      <c r="CU71" s="153" t="str">
        <f t="shared" si="45"/>
        <v>D</v>
      </c>
      <c r="CV71" s="125">
        <v>771</v>
      </c>
      <c r="CW71" s="33">
        <f t="shared" si="37"/>
        <v>7</v>
      </c>
      <c r="CX71" s="83" t="str">
        <f t="shared" si="38"/>
        <v>Projektingenieur 1</v>
      </c>
      <c r="CY71" s="125">
        <v>770</v>
      </c>
      <c r="CZ71" s="33">
        <f t="shared" si="41"/>
        <v>6</v>
      </c>
      <c r="DA71" s="83" t="str">
        <f t="shared" si="42"/>
        <v>Vorstufe Projektingenieur</v>
      </c>
      <c r="DB71" s="125"/>
      <c r="DC71" s="33"/>
      <c r="DD71" s="83"/>
      <c r="DE71" s="125"/>
      <c r="DF71" s="33"/>
      <c r="DG71" s="83"/>
      <c r="DH71" s="20"/>
      <c r="DI71" s="33"/>
      <c r="DJ71" s="33"/>
      <c r="DK71" s="83"/>
      <c r="DP71" s="19">
        <f t="shared" si="46"/>
        <v>4313</v>
      </c>
      <c r="DQ71" s="153">
        <v>2</v>
      </c>
      <c r="DR71" s="19">
        <v>3</v>
      </c>
      <c r="DS71" s="19" t="s">
        <v>951</v>
      </c>
    </row>
    <row r="72" spans="1:123" s="19" customFormat="1" x14ac:dyDescent="0.2">
      <c r="A72" s="53">
        <v>0</v>
      </c>
      <c r="B72" s="53"/>
      <c r="C72" s="53">
        <f t="shared" si="47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48"/>
        <v>2</v>
      </c>
      <c r="AA72" s="25" t="s">
        <v>698</v>
      </c>
      <c r="AB72" s="21" t="s">
        <v>121</v>
      </c>
      <c r="AC72" s="21"/>
      <c r="AE72" s="90" t="s">
        <v>375</v>
      </c>
      <c r="AF72" s="82"/>
      <c r="CP72" s="19" t="str">
        <f t="shared" si="43"/>
        <v>Vitt Bernhard</v>
      </c>
      <c r="CR72" s="153">
        <f t="shared" si="44"/>
        <v>2</v>
      </c>
      <c r="CT72" s="154">
        <v>4318</v>
      </c>
      <c r="CU72" s="153" t="str">
        <f t="shared" si="45"/>
        <v>D</v>
      </c>
      <c r="CV72" s="125">
        <v>770</v>
      </c>
      <c r="CW72" s="33">
        <f t="shared" si="37"/>
        <v>6</v>
      </c>
      <c r="CX72" s="83" t="str">
        <f t="shared" si="38"/>
        <v>Vorstufe Projektingenieur</v>
      </c>
      <c r="CY72" s="125"/>
      <c r="CZ72" s="33"/>
      <c r="DA72" s="83"/>
      <c r="DB72" s="125"/>
      <c r="DC72" s="33"/>
      <c r="DD72" s="83"/>
      <c r="DE72" s="125"/>
      <c r="DF72" s="33"/>
      <c r="DG72" s="83"/>
      <c r="DH72" s="20"/>
      <c r="DI72" s="33"/>
      <c r="DJ72" s="33"/>
      <c r="DK72" s="83"/>
      <c r="DP72" s="19">
        <f t="shared" si="46"/>
        <v>4318</v>
      </c>
      <c r="DQ72" s="153">
        <v>2</v>
      </c>
      <c r="DR72" s="19">
        <v>3</v>
      </c>
      <c r="DS72" s="19" t="s">
        <v>951</v>
      </c>
    </row>
    <row r="73" spans="1:123" s="19" customFormat="1" ht="27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>
        <v>1</v>
      </c>
      <c r="I73" s="56"/>
      <c r="J73" s="54"/>
      <c r="K73" s="56"/>
      <c r="L73" s="56"/>
      <c r="M73" s="56"/>
      <c r="N73" s="58"/>
      <c r="O73" s="52" t="s">
        <v>358</v>
      </c>
      <c r="P73" s="15" t="s">
        <v>1173</v>
      </c>
      <c r="Q73" s="15">
        <v>69</v>
      </c>
      <c r="R73" s="42"/>
      <c r="S73" s="20" t="s">
        <v>1172</v>
      </c>
      <c r="T73" s="21">
        <v>1986</v>
      </c>
      <c r="U73" s="208" t="s">
        <v>1192</v>
      </c>
      <c r="V73" s="21">
        <v>2011</v>
      </c>
      <c r="W73" s="28" t="s">
        <v>1006</v>
      </c>
      <c r="X73" s="21">
        <v>2015</v>
      </c>
      <c r="Y73" s="28"/>
      <c r="Z73" s="118">
        <f t="shared" si="48"/>
        <v>5</v>
      </c>
      <c r="AA73" s="25" t="s">
        <v>1176</v>
      </c>
      <c r="AB73" s="21" t="s">
        <v>121</v>
      </c>
      <c r="AC73" s="21"/>
      <c r="AE73" s="90" t="s">
        <v>376</v>
      </c>
      <c r="AF73" s="82"/>
      <c r="CP73" s="19" t="str">
        <f t="shared" si="43"/>
        <v>Völlmin Daniel</v>
      </c>
      <c r="CR73" s="153">
        <f t="shared" si="44"/>
        <v>5</v>
      </c>
      <c r="CT73" s="154">
        <v>4319</v>
      </c>
      <c r="CU73" s="153" t="str">
        <f t="shared" si="45"/>
        <v>D</v>
      </c>
      <c r="CV73" s="125">
        <v>771</v>
      </c>
      <c r="CW73" s="33">
        <f t="shared" si="37"/>
        <v>7</v>
      </c>
      <c r="CX73" s="83" t="str">
        <f t="shared" si="38"/>
        <v>Projektingenieur 1</v>
      </c>
      <c r="CY73" s="125"/>
      <c r="CZ73" s="33"/>
      <c r="DA73" s="83"/>
      <c r="DB73" s="125"/>
      <c r="DC73" s="33"/>
      <c r="DD73" s="83"/>
      <c r="DE73" s="125"/>
      <c r="DF73" s="33"/>
      <c r="DG73" s="83"/>
      <c r="DH73" s="20"/>
      <c r="DI73" s="33"/>
      <c r="DJ73" s="33"/>
      <c r="DK73" s="83"/>
      <c r="DP73" s="19">
        <f t="shared" si="46"/>
        <v>4319</v>
      </c>
      <c r="DQ73" s="153">
        <v>2</v>
      </c>
      <c r="DR73" s="19">
        <v>3</v>
      </c>
      <c r="DS73" s="19" t="s">
        <v>951</v>
      </c>
    </row>
    <row r="74" spans="1:123" s="19" customFormat="1" x14ac:dyDescent="0.2">
      <c r="A74" s="53">
        <v>0</v>
      </c>
      <c r="B74" s="53"/>
      <c r="C74" s="53">
        <f t="shared" si="47"/>
        <v>0</v>
      </c>
      <c r="D74" s="55">
        <v>1</v>
      </c>
      <c r="E74" s="55"/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360</v>
      </c>
      <c r="P74" s="15" t="s">
        <v>1016</v>
      </c>
      <c r="Q74" s="15">
        <v>70</v>
      </c>
      <c r="R74" s="164"/>
      <c r="S74" s="20" t="s">
        <v>1017</v>
      </c>
      <c r="T74" s="21">
        <v>1988</v>
      </c>
      <c r="U74" s="28" t="s">
        <v>1216</v>
      </c>
      <c r="V74" s="21">
        <v>2016</v>
      </c>
      <c r="W74" s="25"/>
      <c r="X74" s="21"/>
      <c r="Y74" s="28"/>
      <c r="Z74" s="118">
        <f t="shared" si="48"/>
        <v>0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si="43"/>
        <v>Burger Stefan</v>
      </c>
      <c r="CR74" s="19">
        <f t="shared" si="44"/>
        <v>0</v>
      </c>
      <c r="CT74" s="154">
        <v>9748</v>
      </c>
      <c r="CU74" s="19" t="str">
        <f t="shared" si="45"/>
        <v>D</v>
      </c>
      <c r="CV74" s="125"/>
      <c r="CW74" s="33" t="e">
        <f t="shared" si="37"/>
        <v>#N/A</v>
      </c>
      <c r="CX74" s="83" t="e">
        <f t="shared" si="38"/>
        <v>#N/A</v>
      </c>
      <c r="CY74" s="125"/>
      <c r="CZ74" s="33"/>
      <c r="DA74" s="83"/>
      <c r="DB74" s="125"/>
      <c r="DC74" s="33"/>
      <c r="DD74" s="83"/>
      <c r="DE74" s="125"/>
      <c r="DF74" s="33"/>
      <c r="DG74" s="83"/>
      <c r="DH74" s="20"/>
      <c r="DI74" s="125"/>
      <c r="DJ74" s="33"/>
      <c r="DK74" s="83"/>
      <c r="DP74" s="19">
        <f t="shared" si="46"/>
        <v>9748</v>
      </c>
      <c r="DQ74" s="153">
        <v>2</v>
      </c>
      <c r="DR74" s="19">
        <v>3</v>
      </c>
      <c r="DS74" s="185" t="s">
        <v>951</v>
      </c>
    </row>
    <row r="75" spans="1:123" s="19" customFormat="1" x14ac:dyDescent="0.2">
      <c r="A75" s="53">
        <v>0</v>
      </c>
      <c r="B75" s="53"/>
      <c r="C75" s="53">
        <f t="shared" si="47"/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358</v>
      </c>
      <c r="P75" s="15" t="s">
        <v>1125</v>
      </c>
      <c r="Q75" s="15">
        <v>71</v>
      </c>
      <c r="R75" s="164" t="s">
        <v>928</v>
      </c>
      <c r="S75" s="20" t="s">
        <v>1126</v>
      </c>
      <c r="T75" s="21">
        <v>1954</v>
      </c>
      <c r="U75" s="28" t="s">
        <v>126</v>
      </c>
      <c r="V75" s="21">
        <v>1973</v>
      </c>
      <c r="W75" s="25" t="s">
        <v>1127</v>
      </c>
      <c r="X75" s="21">
        <v>1979</v>
      </c>
      <c r="Y75" s="28"/>
      <c r="Z75" s="21">
        <f t="shared" si="48"/>
        <v>43</v>
      </c>
      <c r="AA75" s="25" t="s">
        <v>110</v>
      </c>
      <c r="AB75" s="21" t="s">
        <v>105</v>
      </c>
      <c r="AC75" s="21"/>
      <c r="AE75" s="90" t="s">
        <v>376</v>
      </c>
      <c r="AF75" s="82"/>
      <c r="CP75" s="19" t="str">
        <f t="shared" si="43"/>
        <v>Reber Erich</v>
      </c>
      <c r="CR75" s="19">
        <f t="shared" si="44"/>
        <v>43</v>
      </c>
      <c r="CT75" s="154">
        <v>3211</v>
      </c>
      <c r="CU75" s="19" t="str">
        <f t="shared" si="45"/>
        <v>C</v>
      </c>
      <c r="CV75" s="125">
        <v>772</v>
      </c>
      <c r="CW75" s="33">
        <f t="shared" si="37"/>
        <v>8</v>
      </c>
      <c r="CX75" s="83" t="str">
        <f t="shared" si="38"/>
        <v>Projektingenieur 2</v>
      </c>
      <c r="CY75" s="125"/>
      <c r="CZ75" s="33"/>
      <c r="DA75" s="83"/>
      <c r="DB75" s="125"/>
      <c r="DC75" s="33"/>
      <c r="DD75" s="83"/>
      <c r="DE75" s="125"/>
      <c r="DF75" s="33"/>
      <c r="DG75" s="83"/>
      <c r="DH75" s="20"/>
      <c r="DI75" s="125"/>
      <c r="DJ75" s="33"/>
      <c r="DK75" s="83"/>
      <c r="DP75" s="19">
        <f t="shared" si="46"/>
        <v>3211</v>
      </c>
      <c r="DQ75" s="153">
        <v>6</v>
      </c>
      <c r="DR75" s="19">
        <v>0</v>
      </c>
      <c r="DS75" s="185" t="s">
        <v>968</v>
      </c>
    </row>
    <row r="76" spans="1:123" s="19" customFormat="1" x14ac:dyDescent="0.2">
      <c r="A76" s="53">
        <v>0</v>
      </c>
      <c r="B76" s="53"/>
      <c r="C76" s="53">
        <f t="shared" si="47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476</v>
      </c>
      <c r="Q76" s="15">
        <v>72</v>
      </c>
      <c r="R76" s="164"/>
      <c r="S76" s="29" t="s">
        <v>127</v>
      </c>
      <c r="T76" s="21">
        <v>1956</v>
      </c>
      <c r="U76" s="28" t="s">
        <v>126</v>
      </c>
      <c r="V76" s="21">
        <v>1976</v>
      </c>
      <c r="W76" s="25"/>
      <c r="X76" s="21"/>
      <c r="Y76" s="28" t="s">
        <v>242</v>
      </c>
      <c r="Z76" s="21">
        <f>$AD$3-V76</f>
        <v>40</v>
      </c>
      <c r="AA76" s="25" t="s">
        <v>686</v>
      </c>
      <c r="AB76" s="21" t="s">
        <v>105</v>
      </c>
      <c r="AC76" s="21"/>
      <c r="AE76" s="90" t="s">
        <v>423</v>
      </c>
      <c r="AF76" s="82"/>
      <c r="CP76" s="19" t="str">
        <f t="shared" si="43"/>
        <v>Aebi Roger</v>
      </c>
      <c r="CR76" s="19">
        <f t="shared" si="44"/>
        <v>40</v>
      </c>
      <c r="CT76" s="154">
        <v>6622</v>
      </c>
      <c r="CU76" s="19" t="str">
        <f t="shared" si="45"/>
        <v>C</v>
      </c>
      <c r="CV76" s="125">
        <v>772</v>
      </c>
      <c r="CW76" s="33">
        <f t="shared" si="37"/>
        <v>8</v>
      </c>
      <c r="CX76" s="83" t="str">
        <f t="shared" si="38"/>
        <v>Projektingenieur 2</v>
      </c>
      <c r="CY76" s="125">
        <v>772</v>
      </c>
      <c r="CZ76" s="33">
        <f t="shared" si="41"/>
        <v>8</v>
      </c>
      <c r="DA76" s="83" t="str">
        <f t="shared" si="42"/>
        <v>Projektingenieur 2</v>
      </c>
      <c r="DB76" s="125">
        <v>772</v>
      </c>
      <c r="DC76" s="33">
        <f t="shared" ref="DC76:DC97" si="49">VLOOKUP($DB76,Funktionsbezeichnungen,3,0)</f>
        <v>8</v>
      </c>
      <c r="DD76" s="83" t="str">
        <f t="shared" ref="DD76:DD97" si="50">VLOOKUP($DB76,Funktionsbezeichnungen,2,0)</f>
        <v>Projektingenieur 2</v>
      </c>
      <c r="DE76" s="125">
        <v>772</v>
      </c>
      <c r="DF76" s="33">
        <f t="shared" ref="DF76:DF104" si="51">VLOOKUP($DE76,Funktionsbezeichnungen,3,0)</f>
        <v>8</v>
      </c>
      <c r="DG76" s="83" t="str">
        <f t="shared" ref="DG76:DG104" si="52">VLOOKUP($DE76,Funktionsbezeichnungen,2,0)</f>
        <v>Projektingenieur 2</v>
      </c>
      <c r="DH76" s="20"/>
      <c r="DI76" s="33">
        <v>772</v>
      </c>
      <c r="DJ76" s="33">
        <f t="shared" ref="DJ76:DJ97" si="53">VLOOKUP($DI76,Funktionsbezeichnungen,3,0)</f>
        <v>8</v>
      </c>
      <c r="DK76" s="83" t="str">
        <f t="shared" ref="DK76:DK97" si="54">VLOOKUP($DI76,Funktionsbezeichnungen,2,0)</f>
        <v>Projektingenieur 2</v>
      </c>
      <c r="DP76" s="19">
        <f t="shared" si="46"/>
        <v>6622</v>
      </c>
      <c r="DQ76" s="153">
        <v>6</v>
      </c>
      <c r="DR76" s="19">
        <v>0</v>
      </c>
      <c r="DS76" s="185" t="s">
        <v>969</v>
      </c>
    </row>
    <row r="77" spans="1:123" s="19" customFormat="1" x14ac:dyDescent="0.2">
      <c r="A77" s="53">
        <v>0</v>
      </c>
      <c r="B77" s="53"/>
      <c r="C77" s="53">
        <f t="shared" si="47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48"/>
        <v>31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43"/>
        <v>Oehen Beat</v>
      </c>
      <c r="CR77" s="19">
        <f t="shared" si="44"/>
        <v>31</v>
      </c>
      <c r="CT77" s="154">
        <v>7622</v>
      </c>
      <c r="CU77" s="19" t="str">
        <f t="shared" si="45"/>
        <v>C</v>
      </c>
      <c r="CV77" s="125">
        <v>772</v>
      </c>
      <c r="CW77" s="33">
        <f t="shared" ref="CW77:CW106" si="55">VLOOKUP($CV77,Funktionsbezeichnungen,3,0)</f>
        <v>8</v>
      </c>
      <c r="CX77" s="83" t="str">
        <f t="shared" ref="CX77:CX106" si="56">VLOOKUP($CV77,Funktionsbezeichnungen,2,0)</f>
        <v>Projektingenieur 2</v>
      </c>
      <c r="CY77" s="125">
        <v>772</v>
      </c>
      <c r="CZ77" s="33">
        <f t="shared" si="41"/>
        <v>8</v>
      </c>
      <c r="DA77" s="83" t="str">
        <f t="shared" si="42"/>
        <v>Projektingenieur 2</v>
      </c>
      <c r="DB77" s="125">
        <v>772</v>
      </c>
      <c r="DC77" s="33">
        <f t="shared" si="49"/>
        <v>8</v>
      </c>
      <c r="DD77" s="83" t="str">
        <f t="shared" si="50"/>
        <v>Projektingenieur 2</v>
      </c>
      <c r="DE77" s="125">
        <v>772</v>
      </c>
      <c r="DF77" s="33">
        <f t="shared" si="51"/>
        <v>8</v>
      </c>
      <c r="DG77" s="83" t="str">
        <f t="shared" si="52"/>
        <v>Projektingenieur 2</v>
      </c>
      <c r="DH77" s="20"/>
      <c r="DI77" s="125">
        <v>772</v>
      </c>
      <c r="DJ77" s="33">
        <f t="shared" si="53"/>
        <v>8</v>
      </c>
      <c r="DK77" s="83" t="str">
        <f t="shared" si="54"/>
        <v>Projektingenieur 2</v>
      </c>
      <c r="DP77" s="19">
        <f t="shared" si="46"/>
        <v>7622</v>
      </c>
      <c r="DQ77" s="153">
        <v>6</v>
      </c>
      <c r="DR77" s="19">
        <v>0</v>
      </c>
      <c r="DS77" s="185" t="s">
        <v>968</v>
      </c>
    </row>
    <row r="78" spans="1:123" s="19" customFormat="1" x14ac:dyDescent="0.2">
      <c r="A78" s="53">
        <v>0</v>
      </c>
      <c r="B78" s="53"/>
      <c r="C78" s="53">
        <f>IF(Z78&gt;=10,1,0)</f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494</v>
      </c>
      <c r="Q78" s="15">
        <v>74</v>
      </c>
      <c r="R78" s="42"/>
      <c r="S78" s="27" t="s">
        <v>178</v>
      </c>
      <c r="T78" s="21">
        <v>1978</v>
      </c>
      <c r="U78" s="28" t="s">
        <v>235</v>
      </c>
      <c r="V78" s="21">
        <v>2001</v>
      </c>
      <c r="W78" s="25"/>
      <c r="X78" s="21"/>
      <c r="Y78" s="25" t="s">
        <v>289</v>
      </c>
      <c r="Z78" s="21">
        <f>$AD$3-V78</f>
        <v>15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3"/>
        <v>Thalmann Patric</v>
      </c>
      <c r="CR78" s="19">
        <f t="shared" si="44"/>
        <v>15</v>
      </c>
      <c r="CT78" s="154">
        <v>9658</v>
      </c>
      <c r="CU78" s="19" t="str">
        <f t="shared" si="45"/>
        <v>C</v>
      </c>
      <c r="CV78" s="125">
        <v>772</v>
      </c>
      <c r="CW78" s="33">
        <f t="shared" si="55"/>
        <v>8</v>
      </c>
      <c r="CX78" s="83" t="str">
        <f t="shared" si="56"/>
        <v>Projektingenieur 2</v>
      </c>
      <c r="CY78" s="125">
        <v>772</v>
      </c>
      <c r="CZ78" s="33">
        <f>VLOOKUP($CY78,Funktionsbezeichnungen,3,0)</f>
        <v>8</v>
      </c>
      <c r="DA78" s="83" t="str">
        <f>VLOOKUP($CY78,Funktionsbezeichnungen,2,0)</f>
        <v>Projektingenieur 2</v>
      </c>
      <c r="DB78" s="125">
        <v>771</v>
      </c>
      <c r="DC78" s="33">
        <f>VLOOKUP($DB78,Funktionsbezeichnungen,3,0)</f>
        <v>7</v>
      </c>
      <c r="DD78" s="83" t="str">
        <f>VLOOKUP($DB78,Funktionsbezeichnungen,2,0)</f>
        <v>Projektingenieur 1</v>
      </c>
      <c r="DE78" s="125">
        <v>771</v>
      </c>
      <c r="DF78" s="33">
        <f>VLOOKUP($DE78,Funktionsbezeichnungen,3,0)</f>
        <v>7</v>
      </c>
      <c r="DG78" s="83" t="str">
        <f>VLOOKUP($DE78,Funktionsbezeichnungen,2,0)</f>
        <v>Projektingenieur 1</v>
      </c>
      <c r="DH78" s="20"/>
      <c r="DI78" s="125">
        <v>771</v>
      </c>
      <c r="DJ78" s="33">
        <f>VLOOKUP($DI78,Funktionsbezeichnungen,3,0)</f>
        <v>7</v>
      </c>
      <c r="DK78" s="83" t="str">
        <f>VLOOKUP($DI78,Funktionsbezeichnungen,2,0)</f>
        <v>Projektingenieur 1</v>
      </c>
      <c r="DP78" s="19">
        <f t="shared" si="46"/>
        <v>9658</v>
      </c>
      <c r="DQ78" s="153">
        <v>6</v>
      </c>
      <c r="DR78" s="19">
        <v>0</v>
      </c>
      <c r="DS78" s="185" t="s">
        <v>968</v>
      </c>
    </row>
    <row r="79" spans="1:123" s="19" customFormat="1" ht="15.75" x14ac:dyDescent="0.2">
      <c r="A79" s="53">
        <v>0</v>
      </c>
      <c r="B79" s="53"/>
      <c r="C79" s="53">
        <f t="shared" si="47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48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3"/>
        <v>Imesch Robert</v>
      </c>
      <c r="CR79" s="19">
        <f t="shared" si="44"/>
        <v>42</v>
      </c>
      <c r="CT79" s="154">
        <v>4249</v>
      </c>
      <c r="CU79" s="19" t="str">
        <f t="shared" si="45"/>
        <v xml:space="preserve"> D/C 2)</v>
      </c>
      <c r="CV79" s="125">
        <v>772</v>
      </c>
      <c r="CW79" s="33">
        <f t="shared" si="55"/>
        <v>8</v>
      </c>
      <c r="CX79" s="83" t="str">
        <f t="shared" si="56"/>
        <v>Projektingenieur 2</v>
      </c>
      <c r="CY79" s="125">
        <v>772</v>
      </c>
      <c r="CZ79" s="33">
        <f t="shared" si="41"/>
        <v>8</v>
      </c>
      <c r="DA79" s="83" t="str">
        <f t="shared" si="42"/>
        <v>Projektingenieur 2</v>
      </c>
      <c r="DB79" s="125">
        <v>772</v>
      </c>
      <c r="DC79" s="33">
        <f t="shared" si="49"/>
        <v>8</v>
      </c>
      <c r="DD79" s="83" t="str">
        <f t="shared" si="50"/>
        <v>Projektingenieur 2</v>
      </c>
      <c r="DE79" s="125">
        <v>772</v>
      </c>
      <c r="DF79" s="33">
        <f t="shared" si="51"/>
        <v>8</v>
      </c>
      <c r="DG79" s="83" t="str">
        <f t="shared" si="52"/>
        <v>Projektingenieur 2</v>
      </c>
      <c r="DH79" s="20"/>
      <c r="DI79" s="33">
        <v>772</v>
      </c>
      <c r="DJ79" s="33">
        <f t="shared" si="53"/>
        <v>8</v>
      </c>
      <c r="DK79" s="83" t="str">
        <f t="shared" si="54"/>
        <v>Projektingenieur 2</v>
      </c>
      <c r="DP79" s="19">
        <f t="shared" si="46"/>
        <v>4249</v>
      </c>
      <c r="DQ79" s="153">
        <v>6</v>
      </c>
      <c r="DR79" s="19">
        <v>0</v>
      </c>
      <c r="DS79" s="185" t="s">
        <v>968</v>
      </c>
    </row>
    <row r="80" spans="1:123" s="19" customFormat="1" ht="15.75" x14ac:dyDescent="0.2">
      <c r="A80" s="53">
        <v>0</v>
      </c>
      <c r="B80" s="53"/>
      <c r="C80" s="53">
        <f t="shared" si="47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48"/>
        <v>41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3"/>
        <v>Flückiger Hans Peter</v>
      </c>
      <c r="CR80" s="19">
        <f t="shared" si="44"/>
        <v>41</v>
      </c>
      <c r="CT80" s="154">
        <v>4250</v>
      </c>
      <c r="CU80" s="19" t="str">
        <f t="shared" si="45"/>
        <v xml:space="preserve"> D/C 2)</v>
      </c>
      <c r="CV80" s="125">
        <v>772</v>
      </c>
      <c r="CW80" s="33">
        <f t="shared" si="55"/>
        <v>8</v>
      </c>
      <c r="CX80" s="83" t="str">
        <f t="shared" si="56"/>
        <v>Projektingenieur 2</v>
      </c>
      <c r="CY80" s="125">
        <v>772</v>
      </c>
      <c r="CZ80" s="33">
        <f t="shared" si="41"/>
        <v>8</v>
      </c>
      <c r="DA80" s="83" t="str">
        <f t="shared" si="42"/>
        <v>Projektingenieur 2</v>
      </c>
      <c r="DB80" s="125">
        <v>772</v>
      </c>
      <c r="DC80" s="33">
        <f t="shared" si="49"/>
        <v>8</v>
      </c>
      <c r="DD80" s="83" t="str">
        <f t="shared" si="50"/>
        <v>Projektingenieur 2</v>
      </c>
      <c r="DE80" s="125">
        <v>772</v>
      </c>
      <c r="DF80" s="33">
        <f t="shared" si="51"/>
        <v>8</v>
      </c>
      <c r="DG80" s="83" t="str">
        <f t="shared" si="52"/>
        <v>Projektingenieur 2</v>
      </c>
      <c r="DH80" s="20"/>
      <c r="DI80" s="33">
        <v>772</v>
      </c>
      <c r="DJ80" s="33">
        <f t="shared" si="53"/>
        <v>8</v>
      </c>
      <c r="DK80" s="83" t="str">
        <f t="shared" si="54"/>
        <v>Projektingenieur 2</v>
      </c>
      <c r="DP80" s="19">
        <f t="shared" si="46"/>
        <v>4250</v>
      </c>
      <c r="DQ80" s="153">
        <v>6</v>
      </c>
      <c r="DR80" s="19">
        <v>0</v>
      </c>
      <c r="DS80" s="185" t="s">
        <v>968</v>
      </c>
    </row>
    <row r="81" spans="1:123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617</v>
      </c>
      <c r="Q81" s="15">
        <v>77</v>
      </c>
      <c r="R81" s="42"/>
      <c r="S81" s="27" t="s">
        <v>618</v>
      </c>
      <c r="T81" s="21">
        <v>1985</v>
      </c>
      <c r="U81" s="28" t="s">
        <v>235</v>
      </c>
      <c r="V81" s="21">
        <v>2006</v>
      </c>
      <c r="W81" s="25" t="s">
        <v>1169</v>
      </c>
      <c r="X81" s="21">
        <v>2015</v>
      </c>
      <c r="Y81" s="25"/>
      <c r="Z81" s="21">
        <f>$AD$3-V81</f>
        <v>10</v>
      </c>
      <c r="AA81" s="25" t="s">
        <v>110</v>
      </c>
      <c r="AB81" s="21" t="s">
        <v>121</v>
      </c>
      <c r="AC81" s="21"/>
      <c r="AE81" s="187" t="s">
        <v>376</v>
      </c>
      <c r="AF81" s="82"/>
      <c r="CP81" s="19" t="str">
        <f t="shared" si="43"/>
        <v>Zeltner Viktor</v>
      </c>
      <c r="CR81" s="19">
        <f t="shared" si="44"/>
        <v>10</v>
      </c>
      <c r="CT81" s="154">
        <v>6765</v>
      </c>
      <c r="CU81" s="19" t="str">
        <f t="shared" si="45"/>
        <v>D</v>
      </c>
      <c r="CV81" s="125">
        <v>771</v>
      </c>
      <c r="CW81" s="33">
        <f t="shared" si="55"/>
        <v>7</v>
      </c>
      <c r="CX81" s="83" t="str">
        <f t="shared" si="56"/>
        <v>Projektingenieur 1</v>
      </c>
      <c r="CY81" s="125">
        <v>771</v>
      </c>
      <c r="CZ81" s="33">
        <f>VLOOKUP($CY81,Funktionsbezeichnungen,3,0)</f>
        <v>7</v>
      </c>
      <c r="DA81" s="83" t="str">
        <f>VLOOKUP($CY81,Funktionsbezeichnungen,2,0)</f>
        <v>Projektingenieur 1</v>
      </c>
      <c r="DB81" s="125">
        <v>733</v>
      </c>
      <c r="DC81" s="33">
        <f>VLOOKUP($DB81,Funktionsbezeichnungen,3,0)</f>
        <v>6</v>
      </c>
      <c r="DD81" s="83" t="str">
        <f>VLOOKUP($DB81,Funktionsbezeichnungen,2,0)</f>
        <v>Konstrukteur 3 / -planer 3 / Gruppenchef 1</v>
      </c>
      <c r="DE81" s="125">
        <v>732</v>
      </c>
      <c r="DF81" s="33">
        <f>VLOOKUP($DE81,Funktionsbezeichnungen,3,0)</f>
        <v>5</v>
      </c>
      <c r="DG81" s="83" t="str">
        <f>VLOOKUP($DE81,Funktionsbezeichnungen,2,0)</f>
        <v>Konstrukteur 2 / -planer 2</v>
      </c>
      <c r="DH81" s="20"/>
      <c r="DI81" s="33">
        <v>732</v>
      </c>
      <c r="DJ81" s="33">
        <f>VLOOKUP($DI81,Funktionsbezeichnungen,3,0)</f>
        <v>5</v>
      </c>
      <c r="DK81" s="83" t="str">
        <f>VLOOKUP($DI81,Funktionsbezeichnungen,2,0)</f>
        <v>Konstrukteur 2 / -planer 2</v>
      </c>
      <c r="DP81" s="19">
        <f t="shared" si="46"/>
        <v>6765</v>
      </c>
      <c r="DQ81" s="153">
        <v>6</v>
      </c>
      <c r="DR81" s="19">
        <v>0</v>
      </c>
      <c r="DS81" s="19" t="s">
        <v>964</v>
      </c>
    </row>
    <row r="82" spans="1:123" s="19" customFormat="1" x14ac:dyDescent="0.2">
      <c r="A82" s="53">
        <v>0</v>
      </c>
      <c r="B82" s="53"/>
      <c r="C82" s="53">
        <f t="shared" si="47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482</v>
      </c>
      <c r="Q82" s="15">
        <v>78</v>
      </c>
      <c r="R82" s="16"/>
      <c r="S82" s="20" t="s">
        <v>260</v>
      </c>
      <c r="T82" s="21">
        <v>1956</v>
      </c>
      <c r="U82" s="28" t="s">
        <v>126</v>
      </c>
      <c r="V82" s="21">
        <v>1973</v>
      </c>
      <c r="W82" s="25"/>
      <c r="X82" s="21"/>
      <c r="Y82" s="28"/>
      <c r="Z82" s="21">
        <f t="shared" si="48"/>
        <v>43</v>
      </c>
      <c r="AA82" s="25" t="s">
        <v>139</v>
      </c>
      <c r="AB82" s="21" t="s">
        <v>121</v>
      </c>
      <c r="AC82" s="21"/>
      <c r="AE82" s="90" t="s">
        <v>377</v>
      </c>
      <c r="AF82" s="82"/>
      <c r="CP82" s="19" t="str">
        <f t="shared" si="43"/>
        <v>Allemann  Bertrand</v>
      </c>
      <c r="CR82" s="19">
        <f t="shared" si="44"/>
        <v>43</v>
      </c>
      <c r="CT82" s="154">
        <v>5631</v>
      </c>
      <c r="CU82" s="19" t="str">
        <f t="shared" si="45"/>
        <v>D</v>
      </c>
      <c r="CV82" s="125">
        <v>741</v>
      </c>
      <c r="CW82" s="33">
        <f t="shared" si="55"/>
        <v>7</v>
      </c>
      <c r="CX82" s="83" t="str">
        <f t="shared" si="56"/>
        <v>Konstrukteur 4 / Fachplaner 4 / Gruppenchef 2</v>
      </c>
      <c r="CY82" s="125">
        <v>741</v>
      </c>
      <c r="CZ82" s="33">
        <f t="shared" si="41"/>
        <v>7</v>
      </c>
      <c r="DA82" s="83" t="str">
        <f t="shared" si="42"/>
        <v>Konstrukteur 4 / Fachplaner 4 / Gruppenchef 2</v>
      </c>
      <c r="DB82" s="125">
        <v>741</v>
      </c>
      <c r="DC82" s="33">
        <f t="shared" si="49"/>
        <v>7</v>
      </c>
      <c r="DD82" s="83" t="str">
        <f t="shared" si="50"/>
        <v>Konstrukteur 4 / Fachplaner 4 / Gruppenchef 2</v>
      </c>
      <c r="DE82" s="125">
        <v>741</v>
      </c>
      <c r="DF82" s="33">
        <f t="shared" si="51"/>
        <v>7</v>
      </c>
      <c r="DG82" s="83" t="str">
        <f t="shared" si="52"/>
        <v>Konstrukteur 4 / Fachplaner 4 / Gruppenchef 2</v>
      </c>
      <c r="DH82" s="20"/>
      <c r="DI82" s="33">
        <v>742</v>
      </c>
      <c r="DJ82" s="33">
        <f t="shared" si="53"/>
        <v>8</v>
      </c>
      <c r="DK82" s="83" t="str">
        <f t="shared" si="54"/>
        <v>Konstrukteur 5  / Fachplaner 5 / Gruppenchef 3</v>
      </c>
      <c r="DP82" s="19">
        <f t="shared" si="46"/>
        <v>5631</v>
      </c>
      <c r="DQ82" s="153">
        <v>6</v>
      </c>
      <c r="DR82" s="19">
        <v>0</v>
      </c>
      <c r="DS82" s="19" t="s">
        <v>965</v>
      </c>
    </row>
    <row r="83" spans="1:123" s="19" customFormat="1" x14ac:dyDescent="0.2">
      <c r="A83" s="53">
        <v>0</v>
      </c>
      <c r="B83" s="53"/>
      <c r="C83" s="53">
        <f t="shared" si="47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48"/>
        <v>39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3"/>
        <v>Lenherr Paul</v>
      </c>
      <c r="CR83" s="19">
        <f t="shared" si="44"/>
        <v>39</v>
      </c>
      <c r="CT83" s="154">
        <v>6628</v>
      </c>
      <c r="CU83" s="19" t="str">
        <f t="shared" si="45"/>
        <v>D</v>
      </c>
      <c r="CV83" s="125">
        <v>741</v>
      </c>
      <c r="CW83" s="33">
        <f t="shared" si="55"/>
        <v>7</v>
      </c>
      <c r="CX83" s="83" t="str">
        <f t="shared" si="56"/>
        <v>Konstrukteur 4 / Fachplaner 4 / Gruppenchef 2</v>
      </c>
      <c r="CY83" s="125">
        <v>741</v>
      </c>
      <c r="CZ83" s="33">
        <f t="shared" si="41"/>
        <v>7</v>
      </c>
      <c r="DA83" s="83" t="str">
        <f t="shared" si="42"/>
        <v>Konstrukteur 4 / Fachplaner 4 / Gruppenchef 2</v>
      </c>
      <c r="DB83" s="125">
        <v>741</v>
      </c>
      <c r="DC83" s="33">
        <f t="shared" si="49"/>
        <v>7</v>
      </c>
      <c r="DD83" s="83" t="str">
        <f t="shared" si="50"/>
        <v>Konstrukteur 4 / Fachplaner 4 / Gruppenchef 2</v>
      </c>
      <c r="DE83" s="125">
        <v>741</v>
      </c>
      <c r="DF83" s="33">
        <f t="shared" si="51"/>
        <v>7</v>
      </c>
      <c r="DG83" s="83" t="str">
        <f t="shared" si="52"/>
        <v>Konstrukteur 4 / Fachplaner 4 / Gruppenchef 2</v>
      </c>
      <c r="DH83" s="20"/>
      <c r="DI83" s="33">
        <v>742</v>
      </c>
      <c r="DJ83" s="33">
        <f t="shared" si="53"/>
        <v>8</v>
      </c>
      <c r="DK83" s="83" t="str">
        <f t="shared" si="54"/>
        <v>Konstrukteur 5  / Fachplaner 5 / Gruppenchef 3</v>
      </c>
      <c r="DP83" s="19">
        <f t="shared" si="46"/>
        <v>6628</v>
      </c>
      <c r="DQ83" s="153">
        <v>6</v>
      </c>
      <c r="DR83" s="19">
        <v>0</v>
      </c>
      <c r="DS83" s="19" t="s">
        <v>965</v>
      </c>
    </row>
    <row r="84" spans="1:123" s="19" customFormat="1" x14ac:dyDescent="0.2">
      <c r="A84" s="53">
        <v>0</v>
      </c>
      <c r="B84" s="53"/>
      <c r="C84" s="53">
        <f t="shared" si="47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48"/>
        <v>38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43"/>
        <v>von Schallen Urs</v>
      </c>
      <c r="CR84" s="19">
        <f t="shared" si="44"/>
        <v>38</v>
      </c>
      <c r="CT84" s="154">
        <v>6659</v>
      </c>
      <c r="CU84" s="19" t="str">
        <f t="shared" si="45"/>
        <v>D</v>
      </c>
      <c r="CV84" s="125">
        <v>742</v>
      </c>
      <c r="CW84" s="33">
        <f t="shared" si="55"/>
        <v>8</v>
      </c>
      <c r="CX84" s="83" t="str">
        <f t="shared" si="56"/>
        <v>Konstrukteur 5  / Fachplaner 5 / Gruppenchef 3</v>
      </c>
      <c r="CY84" s="125">
        <v>742</v>
      </c>
      <c r="CZ84" s="33">
        <f t="shared" si="41"/>
        <v>8</v>
      </c>
      <c r="DA84" s="83" t="str">
        <f t="shared" si="42"/>
        <v>Konstrukteur 5  / Fachplaner 5 / Gruppenchef 3</v>
      </c>
      <c r="DB84" s="125">
        <v>742</v>
      </c>
      <c r="DC84" s="33">
        <f t="shared" si="49"/>
        <v>8</v>
      </c>
      <c r="DD84" s="83" t="str">
        <f t="shared" si="50"/>
        <v>Konstrukteur 5  / Fachplaner 5 / Gruppenchef 3</v>
      </c>
      <c r="DE84" s="125">
        <v>742</v>
      </c>
      <c r="DF84" s="33">
        <f t="shared" si="51"/>
        <v>8</v>
      </c>
      <c r="DG84" s="83" t="str">
        <f t="shared" si="52"/>
        <v>Konstrukteur 5  / Fachplaner 5 / Gruppenchef 3</v>
      </c>
      <c r="DH84" s="20"/>
      <c r="DI84" s="33">
        <v>742</v>
      </c>
      <c r="DJ84" s="33">
        <f t="shared" si="53"/>
        <v>8</v>
      </c>
      <c r="DK84" s="83" t="str">
        <f t="shared" si="54"/>
        <v>Konstrukteur 5  / Fachplaner 5 / Gruppenchef 3</v>
      </c>
      <c r="DP84" s="19">
        <f t="shared" si="46"/>
        <v>6659</v>
      </c>
      <c r="DQ84" s="153">
        <v>6</v>
      </c>
      <c r="DR84" s="19">
        <v>0</v>
      </c>
      <c r="DS84" s="19" t="s">
        <v>966</v>
      </c>
    </row>
    <row r="85" spans="1:123" s="19" customFormat="1" x14ac:dyDescent="0.2">
      <c r="A85" s="53">
        <v>0</v>
      </c>
      <c r="B85" s="53"/>
      <c r="C85" s="53">
        <f t="shared" si="47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48"/>
        <v>36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43"/>
        <v>Schneider Martin</v>
      </c>
      <c r="CR85" s="19">
        <f t="shared" si="44"/>
        <v>36</v>
      </c>
      <c r="CT85" s="154">
        <v>4354</v>
      </c>
      <c r="CU85" s="19" t="str">
        <f t="shared" si="45"/>
        <v>D</v>
      </c>
      <c r="CV85" s="125">
        <v>741</v>
      </c>
      <c r="CW85" s="33">
        <f t="shared" si="55"/>
        <v>7</v>
      </c>
      <c r="CX85" s="83" t="str">
        <f t="shared" si="56"/>
        <v>Konstrukteur 4 / Fachplaner 4 / Gruppenchef 2</v>
      </c>
      <c r="CY85" s="125">
        <v>741</v>
      </c>
      <c r="CZ85" s="33">
        <f t="shared" si="41"/>
        <v>7</v>
      </c>
      <c r="DA85" s="83" t="str">
        <f t="shared" si="42"/>
        <v>Konstrukteur 4 / Fachplaner 4 / Gruppenchef 2</v>
      </c>
      <c r="DB85" s="125">
        <v>741</v>
      </c>
      <c r="DC85" s="33">
        <f t="shared" si="49"/>
        <v>7</v>
      </c>
      <c r="DD85" s="83" t="str">
        <f t="shared" si="50"/>
        <v>Konstrukteur 4 / Fachplaner 4 / Gruppenchef 2</v>
      </c>
      <c r="DE85" s="125">
        <v>741</v>
      </c>
      <c r="DF85" s="33">
        <f t="shared" si="51"/>
        <v>7</v>
      </c>
      <c r="DG85" s="83" t="str">
        <f t="shared" si="52"/>
        <v>Konstrukteur 4 / Fachplaner 4 / Gruppenchef 2</v>
      </c>
      <c r="DH85" s="20"/>
      <c r="DI85" s="33">
        <v>742</v>
      </c>
      <c r="DJ85" s="33">
        <f t="shared" si="53"/>
        <v>8</v>
      </c>
      <c r="DK85" s="83" t="str">
        <f t="shared" si="54"/>
        <v>Konstrukteur 5  / Fachplaner 5 / Gruppenchef 3</v>
      </c>
      <c r="DP85" s="19">
        <f t="shared" si="46"/>
        <v>4354</v>
      </c>
      <c r="DQ85" s="153">
        <v>6</v>
      </c>
      <c r="DR85" s="19">
        <v>0</v>
      </c>
      <c r="DS85" s="185" t="s">
        <v>970</v>
      </c>
    </row>
    <row r="86" spans="1:123" s="19" customFormat="1" x14ac:dyDescent="0.2">
      <c r="A86" s="53">
        <v>0</v>
      </c>
      <c r="B86" s="53"/>
      <c r="C86" s="53">
        <f t="shared" si="47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48"/>
        <v>35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43"/>
        <v>Ortlieb Hans-Rudi</v>
      </c>
      <c r="CR86" s="19">
        <f t="shared" si="44"/>
        <v>35</v>
      </c>
      <c r="CT86" s="154">
        <v>5630</v>
      </c>
      <c r="CU86" s="19" t="str">
        <f t="shared" si="45"/>
        <v>D</v>
      </c>
      <c r="CV86" s="125">
        <v>771</v>
      </c>
      <c r="CW86" s="33">
        <f t="shared" si="55"/>
        <v>7</v>
      </c>
      <c r="CX86" s="83" t="str">
        <f t="shared" si="56"/>
        <v>Projektingenieur 1</v>
      </c>
      <c r="CY86" s="125">
        <v>771</v>
      </c>
      <c r="CZ86" s="33">
        <f t="shared" si="41"/>
        <v>7</v>
      </c>
      <c r="DA86" s="83" t="str">
        <f t="shared" si="42"/>
        <v>Projektingenieur 1</v>
      </c>
      <c r="DB86" s="125">
        <v>771</v>
      </c>
      <c r="DC86" s="33">
        <f t="shared" si="49"/>
        <v>7</v>
      </c>
      <c r="DD86" s="83" t="str">
        <f t="shared" si="50"/>
        <v>Projektingenieur 1</v>
      </c>
      <c r="DE86" s="125">
        <v>741</v>
      </c>
      <c r="DF86" s="33">
        <f t="shared" si="51"/>
        <v>7</v>
      </c>
      <c r="DG86" s="83" t="str">
        <f t="shared" si="52"/>
        <v>Konstrukteur 4 / Fachplaner 4 / Gruppenchef 2</v>
      </c>
      <c r="DH86" s="20"/>
      <c r="DI86" s="33">
        <v>742</v>
      </c>
      <c r="DJ86" s="33">
        <f t="shared" si="53"/>
        <v>8</v>
      </c>
      <c r="DK86" s="83" t="str">
        <f t="shared" si="54"/>
        <v>Konstrukteur 5  / Fachplaner 5 / Gruppenchef 3</v>
      </c>
      <c r="DP86" s="19">
        <f t="shared" si="46"/>
        <v>5630</v>
      </c>
      <c r="DQ86" s="153">
        <v>6</v>
      </c>
      <c r="DR86" s="19">
        <v>0</v>
      </c>
      <c r="DS86" s="185" t="s">
        <v>968</v>
      </c>
    </row>
    <row r="87" spans="1:123" s="19" customFormat="1" x14ac:dyDescent="0.2">
      <c r="A87" s="53">
        <v>0</v>
      </c>
      <c r="B87" s="53"/>
      <c r="C87" s="53">
        <f t="shared" si="47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/>
      <c r="Z87" s="21">
        <f t="shared" si="48"/>
        <v>28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43"/>
        <v>Bucher Oliver</v>
      </c>
      <c r="CR87" s="19">
        <f t="shared" si="44"/>
        <v>28</v>
      </c>
      <c r="CT87" s="154">
        <v>7641</v>
      </c>
      <c r="CU87" s="19" t="str">
        <f t="shared" si="45"/>
        <v>D</v>
      </c>
      <c r="CV87" s="125">
        <v>741</v>
      </c>
      <c r="CW87" s="33">
        <f t="shared" si="55"/>
        <v>7</v>
      </c>
      <c r="CX87" s="83" t="str">
        <f t="shared" si="56"/>
        <v>Konstrukteur 4 / Fachplaner 4 / Gruppenchef 2</v>
      </c>
      <c r="CY87" s="125">
        <v>741</v>
      </c>
      <c r="CZ87" s="33">
        <f t="shared" si="41"/>
        <v>7</v>
      </c>
      <c r="DA87" s="83" t="str">
        <f t="shared" si="42"/>
        <v>Konstrukteur 4 / Fachplaner 4 / Gruppenchef 2</v>
      </c>
      <c r="DB87" s="125">
        <v>741</v>
      </c>
      <c r="DC87" s="33">
        <f t="shared" si="49"/>
        <v>7</v>
      </c>
      <c r="DD87" s="83" t="str">
        <f t="shared" si="50"/>
        <v>Konstrukteur 4 / Fachplaner 4 / Gruppenchef 2</v>
      </c>
      <c r="DE87" s="125">
        <v>741</v>
      </c>
      <c r="DF87" s="33">
        <f t="shared" si="51"/>
        <v>7</v>
      </c>
      <c r="DG87" s="83" t="str">
        <f t="shared" si="52"/>
        <v>Konstrukteur 4 / Fachplaner 4 / Gruppenchef 2</v>
      </c>
      <c r="DH87" s="20"/>
      <c r="DI87" s="125">
        <v>742</v>
      </c>
      <c r="DJ87" s="33">
        <f t="shared" si="53"/>
        <v>8</v>
      </c>
      <c r="DK87" s="83" t="str">
        <f t="shared" si="54"/>
        <v>Konstrukteur 5  / Fachplaner 5 / Gruppenchef 3</v>
      </c>
      <c r="DP87" s="19">
        <f t="shared" si="46"/>
        <v>7641</v>
      </c>
      <c r="DQ87" s="153">
        <v>6</v>
      </c>
      <c r="DR87" s="19">
        <v>0</v>
      </c>
      <c r="DS87" s="19" t="s">
        <v>965</v>
      </c>
    </row>
    <row r="88" spans="1:123" s="19" customFormat="1" x14ac:dyDescent="0.2">
      <c r="A88" s="53">
        <v>0</v>
      </c>
      <c r="B88" s="53"/>
      <c r="C88" s="53">
        <f t="shared" si="47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48"/>
        <v>27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43"/>
        <v>Hagen Stefan</v>
      </c>
      <c r="CR88" s="19">
        <f t="shared" si="44"/>
        <v>27</v>
      </c>
      <c r="CT88" s="154">
        <v>6741</v>
      </c>
      <c r="CU88" s="19" t="str">
        <f t="shared" si="45"/>
        <v>D</v>
      </c>
      <c r="CV88" s="125">
        <v>741</v>
      </c>
      <c r="CW88" s="33">
        <f t="shared" si="55"/>
        <v>7</v>
      </c>
      <c r="CX88" s="83" t="str">
        <f t="shared" si="56"/>
        <v>Konstrukteur 4 / Fachplaner 4 / Gruppenchef 2</v>
      </c>
      <c r="CY88" s="125">
        <v>741</v>
      </c>
      <c r="CZ88" s="33">
        <f t="shared" si="41"/>
        <v>7</v>
      </c>
      <c r="DA88" s="83" t="str">
        <f t="shared" si="42"/>
        <v>Konstrukteur 4 / Fachplaner 4 / Gruppenchef 2</v>
      </c>
      <c r="DB88" s="125">
        <v>741</v>
      </c>
      <c r="DC88" s="33">
        <f t="shared" si="49"/>
        <v>7</v>
      </c>
      <c r="DD88" s="83" t="str">
        <f t="shared" si="50"/>
        <v>Konstrukteur 4 / Fachplaner 4 / Gruppenchef 2</v>
      </c>
      <c r="DE88" s="125">
        <v>741</v>
      </c>
      <c r="DF88" s="33">
        <f t="shared" si="51"/>
        <v>7</v>
      </c>
      <c r="DG88" s="83" t="str">
        <f t="shared" si="52"/>
        <v>Konstrukteur 4 / Fachplaner 4 / Gruppenchef 2</v>
      </c>
      <c r="DH88" s="20"/>
      <c r="DI88" s="125">
        <v>742</v>
      </c>
      <c r="DJ88" s="33">
        <f t="shared" si="53"/>
        <v>8</v>
      </c>
      <c r="DK88" s="83" t="str">
        <f t="shared" si="54"/>
        <v>Konstrukteur 5  / Fachplaner 5 / Gruppenchef 3</v>
      </c>
      <c r="DP88" s="19">
        <f t="shared" si="46"/>
        <v>6741</v>
      </c>
      <c r="DQ88" s="153">
        <v>6</v>
      </c>
      <c r="DR88" s="19">
        <v>0</v>
      </c>
      <c r="DS88" s="19" t="s">
        <v>965</v>
      </c>
    </row>
    <row r="89" spans="1:123" s="19" customFormat="1" x14ac:dyDescent="0.2">
      <c r="A89" s="53">
        <v>0</v>
      </c>
      <c r="B89" s="53"/>
      <c r="C89" s="53">
        <f t="shared" si="47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489</v>
      </c>
      <c r="Q89" s="15">
        <v>85</v>
      </c>
      <c r="R89" s="16"/>
      <c r="S89" s="20" t="s">
        <v>146</v>
      </c>
      <c r="T89" s="21">
        <v>1970</v>
      </c>
      <c r="U89" s="28" t="s">
        <v>126</v>
      </c>
      <c r="V89" s="21">
        <v>1991</v>
      </c>
      <c r="W89" s="25"/>
      <c r="X89" s="21"/>
      <c r="Y89" s="28"/>
      <c r="Z89" s="21">
        <f t="shared" si="48"/>
        <v>25</v>
      </c>
      <c r="AA89" s="25" t="s">
        <v>129</v>
      </c>
      <c r="AB89" s="21" t="s">
        <v>121</v>
      </c>
      <c r="AC89" s="21"/>
      <c r="AE89" s="90" t="s">
        <v>394</v>
      </c>
      <c r="AF89" s="82"/>
      <c r="CP89" s="19" t="str">
        <f t="shared" si="43"/>
        <v>Hardmeyer Christian</v>
      </c>
      <c r="CR89" s="19">
        <f t="shared" si="44"/>
        <v>25</v>
      </c>
      <c r="CT89" s="154">
        <v>9618</v>
      </c>
      <c r="CU89" s="19" t="str">
        <f t="shared" si="45"/>
        <v>D</v>
      </c>
      <c r="CV89" s="125">
        <v>741</v>
      </c>
      <c r="CW89" s="33">
        <f t="shared" si="55"/>
        <v>7</v>
      </c>
      <c r="CX89" s="83" t="str">
        <f t="shared" si="56"/>
        <v>Konstrukteur 4 / Fachplaner 4 / Gruppenchef 2</v>
      </c>
      <c r="CY89" s="125">
        <v>741</v>
      </c>
      <c r="CZ89" s="33">
        <f t="shared" si="41"/>
        <v>7</v>
      </c>
      <c r="DA89" s="83" t="str">
        <f t="shared" si="42"/>
        <v>Konstrukteur 4 / Fachplaner 4 / Gruppenchef 2</v>
      </c>
      <c r="DB89" s="125">
        <v>741</v>
      </c>
      <c r="DC89" s="33">
        <f t="shared" si="49"/>
        <v>7</v>
      </c>
      <c r="DD89" s="83" t="str">
        <f t="shared" si="50"/>
        <v>Konstrukteur 4 / Fachplaner 4 / Gruppenchef 2</v>
      </c>
      <c r="DE89" s="125">
        <v>741</v>
      </c>
      <c r="DF89" s="33">
        <f t="shared" si="51"/>
        <v>7</v>
      </c>
      <c r="DG89" s="83" t="str">
        <f t="shared" si="52"/>
        <v>Konstrukteur 4 / Fachplaner 4 / Gruppenchef 2</v>
      </c>
      <c r="DH89" s="20"/>
      <c r="DI89" s="125">
        <v>742</v>
      </c>
      <c r="DJ89" s="33">
        <f t="shared" si="53"/>
        <v>8</v>
      </c>
      <c r="DK89" s="83" t="str">
        <f t="shared" si="54"/>
        <v>Konstrukteur 5  / Fachplaner 5 / Gruppenchef 3</v>
      </c>
      <c r="DP89" s="19">
        <f t="shared" si="46"/>
        <v>9618</v>
      </c>
      <c r="DQ89" s="153">
        <v>6</v>
      </c>
      <c r="DR89" s="19">
        <v>0</v>
      </c>
      <c r="DS89" s="19" t="s">
        <v>965</v>
      </c>
    </row>
    <row r="90" spans="1:123" s="19" customFormat="1" x14ac:dyDescent="0.2">
      <c r="A90" s="53">
        <v>0</v>
      </c>
      <c r="B90" s="53"/>
      <c r="C90" s="53">
        <f t="shared" si="47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490</v>
      </c>
      <c r="Q90" s="15">
        <v>86</v>
      </c>
      <c r="R90" s="16"/>
      <c r="S90" s="20" t="s">
        <v>148</v>
      </c>
      <c r="T90" s="21">
        <v>1970</v>
      </c>
      <c r="U90" s="28" t="s">
        <v>126</v>
      </c>
      <c r="V90" s="21">
        <v>1992</v>
      </c>
      <c r="W90" s="25"/>
      <c r="X90" s="21"/>
      <c r="Y90" s="28"/>
      <c r="Z90" s="21">
        <f t="shared" si="48"/>
        <v>24</v>
      </c>
      <c r="AA90" s="25" t="s">
        <v>129</v>
      </c>
      <c r="AB90" s="21" t="s">
        <v>121</v>
      </c>
      <c r="AC90" s="21"/>
      <c r="AE90" s="90" t="s">
        <v>421</v>
      </c>
      <c r="AF90" s="82"/>
      <c r="CP90" s="19" t="str">
        <f t="shared" si="43"/>
        <v>Wira Stephane</v>
      </c>
      <c r="CR90" s="19">
        <f t="shared" si="44"/>
        <v>24</v>
      </c>
      <c r="CT90" s="154">
        <v>9623</v>
      </c>
      <c r="CU90" s="19" t="str">
        <f t="shared" si="45"/>
        <v>D</v>
      </c>
      <c r="CV90" s="125">
        <v>742</v>
      </c>
      <c r="CW90" s="33">
        <f t="shared" si="55"/>
        <v>8</v>
      </c>
      <c r="CX90" s="83" t="str">
        <f t="shared" si="56"/>
        <v>Konstrukteur 5  / Fachplaner 5 / Gruppenchef 3</v>
      </c>
      <c r="CY90" s="125">
        <v>742</v>
      </c>
      <c r="CZ90" s="33">
        <f t="shared" si="41"/>
        <v>8</v>
      </c>
      <c r="DA90" s="83" t="str">
        <f t="shared" si="42"/>
        <v>Konstrukteur 5  / Fachplaner 5 / Gruppenchef 3</v>
      </c>
      <c r="DB90" s="125">
        <v>742</v>
      </c>
      <c r="DC90" s="33">
        <f t="shared" si="49"/>
        <v>8</v>
      </c>
      <c r="DD90" s="83" t="str">
        <f t="shared" si="50"/>
        <v>Konstrukteur 5  / Fachplaner 5 / Gruppenchef 3</v>
      </c>
      <c r="DE90" s="125">
        <v>742</v>
      </c>
      <c r="DF90" s="33">
        <f t="shared" si="51"/>
        <v>8</v>
      </c>
      <c r="DG90" s="83" t="str">
        <f t="shared" si="52"/>
        <v>Konstrukteur 5  / Fachplaner 5 / Gruppenchef 3</v>
      </c>
      <c r="DH90" s="20"/>
      <c r="DI90" s="125">
        <v>742</v>
      </c>
      <c r="DJ90" s="33">
        <f t="shared" si="53"/>
        <v>8</v>
      </c>
      <c r="DK90" s="83" t="str">
        <f t="shared" si="54"/>
        <v>Konstrukteur 5  / Fachplaner 5 / Gruppenchef 3</v>
      </c>
      <c r="DP90" s="19">
        <f t="shared" si="46"/>
        <v>9623</v>
      </c>
      <c r="DQ90" s="153">
        <v>6</v>
      </c>
      <c r="DR90" s="19">
        <v>0</v>
      </c>
      <c r="DS90" s="19" t="s">
        <v>975</v>
      </c>
    </row>
    <row r="91" spans="1:123" s="19" customFormat="1" x14ac:dyDescent="0.2">
      <c r="A91" s="53">
        <v>0</v>
      </c>
      <c r="B91" s="53"/>
      <c r="C91" s="53">
        <f t="shared" si="47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568</v>
      </c>
      <c r="Q91" s="15">
        <v>87</v>
      </c>
      <c r="R91" s="16"/>
      <c r="S91" s="20" t="s">
        <v>569</v>
      </c>
      <c r="T91" s="21">
        <v>1973</v>
      </c>
      <c r="U91" s="28" t="s">
        <v>126</v>
      </c>
      <c r="V91" s="21">
        <v>1993</v>
      </c>
      <c r="W91" s="25"/>
      <c r="X91" s="21"/>
      <c r="Y91" s="28"/>
      <c r="Z91" s="21">
        <f t="shared" si="48"/>
        <v>23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3"/>
        <v>Heiniger Christoph</v>
      </c>
      <c r="CR91" s="19">
        <f t="shared" si="44"/>
        <v>23</v>
      </c>
      <c r="CT91" s="154">
        <v>4346</v>
      </c>
      <c r="CU91" s="19" t="str">
        <f t="shared" si="45"/>
        <v>D</v>
      </c>
      <c r="CV91" s="125">
        <v>741</v>
      </c>
      <c r="CW91" s="33">
        <f t="shared" si="55"/>
        <v>7</v>
      </c>
      <c r="CX91" s="83" t="str">
        <f t="shared" si="56"/>
        <v>Konstrukteur 4 / Fachplaner 4 / Gruppenchef 2</v>
      </c>
      <c r="CY91" s="125">
        <v>741</v>
      </c>
      <c r="CZ91" s="33">
        <f t="shared" si="41"/>
        <v>7</v>
      </c>
      <c r="DA91" s="83" t="str">
        <f t="shared" si="42"/>
        <v>Konstrukteur 4 / Fachplaner 4 / Gruppenchef 2</v>
      </c>
      <c r="DB91" s="125">
        <v>741</v>
      </c>
      <c r="DC91" s="33">
        <f t="shared" si="49"/>
        <v>7</v>
      </c>
      <c r="DD91" s="83" t="str">
        <f t="shared" si="50"/>
        <v>Konstrukteur 4 / Fachplaner 4 / Gruppenchef 2</v>
      </c>
      <c r="DE91" s="125">
        <v>741</v>
      </c>
      <c r="DF91" s="33">
        <f t="shared" si="51"/>
        <v>7</v>
      </c>
      <c r="DG91" s="83" t="str">
        <f t="shared" si="52"/>
        <v>Konstrukteur 4 / Fachplaner 4 / Gruppenchef 2</v>
      </c>
      <c r="DH91" s="20"/>
      <c r="DI91" s="125">
        <v>742</v>
      </c>
      <c r="DJ91" s="33">
        <f t="shared" si="53"/>
        <v>8</v>
      </c>
      <c r="DK91" s="83" t="str">
        <f t="shared" si="54"/>
        <v>Konstrukteur 5  / Fachplaner 5 / Gruppenchef 3</v>
      </c>
      <c r="DP91" s="19">
        <f t="shared" si="46"/>
        <v>4346</v>
      </c>
      <c r="DQ91" s="153">
        <v>6</v>
      </c>
      <c r="DR91" s="19">
        <v>0</v>
      </c>
      <c r="DS91" s="19" t="s">
        <v>965</v>
      </c>
    </row>
    <row r="92" spans="1:123" s="19" customFormat="1" x14ac:dyDescent="0.2">
      <c r="A92" s="53">
        <v>0</v>
      </c>
      <c r="B92" s="53"/>
      <c r="C92" s="53">
        <f t="shared" si="47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493</v>
      </c>
      <c r="Q92" s="15">
        <v>88</v>
      </c>
      <c r="R92" s="16"/>
      <c r="S92" s="20" t="s">
        <v>294</v>
      </c>
      <c r="T92" s="21">
        <v>1976</v>
      </c>
      <c r="U92" s="28" t="s">
        <v>126</v>
      </c>
      <c r="V92" s="21">
        <v>1998</v>
      </c>
      <c r="W92" s="25"/>
      <c r="X92" s="21"/>
      <c r="Y92" s="28"/>
      <c r="Z92" s="21">
        <f t="shared" si="48"/>
        <v>18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3"/>
        <v>Humbel Sven</v>
      </c>
      <c r="CR92" s="19">
        <f t="shared" si="44"/>
        <v>18</v>
      </c>
      <c r="CT92" s="154">
        <v>9654</v>
      </c>
      <c r="CU92" s="19" t="str">
        <f t="shared" si="45"/>
        <v>D</v>
      </c>
      <c r="CV92" s="125">
        <v>741</v>
      </c>
      <c r="CW92" s="33">
        <f t="shared" si="55"/>
        <v>7</v>
      </c>
      <c r="CX92" s="83" t="str">
        <f t="shared" si="56"/>
        <v>Konstrukteur 4 / Fachplaner 4 / Gruppenchef 2</v>
      </c>
      <c r="CY92" s="125">
        <v>741</v>
      </c>
      <c r="CZ92" s="33">
        <f t="shared" si="41"/>
        <v>7</v>
      </c>
      <c r="DA92" s="83" t="str">
        <f t="shared" si="42"/>
        <v>Konstrukteur 4 / Fachplaner 4 / Gruppenchef 2</v>
      </c>
      <c r="DB92" s="125">
        <v>741</v>
      </c>
      <c r="DC92" s="33">
        <f t="shared" si="49"/>
        <v>7</v>
      </c>
      <c r="DD92" s="83" t="str">
        <f t="shared" si="50"/>
        <v>Konstrukteur 4 / Fachplaner 4 / Gruppenchef 2</v>
      </c>
      <c r="DE92" s="125">
        <v>741</v>
      </c>
      <c r="DF92" s="33">
        <f t="shared" si="51"/>
        <v>7</v>
      </c>
      <c r="DG92" s="83" t="str">
        <f t="shared" si="52"/>
        <v>Konstrukteur 4 / Fachplaner 4 / Gruppenchef 2</v>
      </c>
      <c r="DH92" s="20"/>
      <c r="DI92" s="125">
        <v>742</v>
      </c>
      <c r="DJ92" s="33">
        <f t="shared" si="53"/>
        <v>8</v>
      </c>
      <c r="DK92" s="83" t="str">
        <f t="shared" si="54"/>
        <v>Konstrukteur 5  / Fachplaner 5 / Gruppenchef 3</v>
      </c>
      <c r="DP92" s="19">
        <f t="shared" si="46"/>
        <v>9654</v>
      </c>
      <c r="DQ92" s="153">
        <v>6</v>
      </c>
      <c r="DR92" s="19">
        <v>0</v>
      </c>
      <c r="DS92" s="19" t="s">
        <v>965</v>
      </c>
    </row>
    <row r="93" spans="1:123" s="19" customFormat="1" x14ac:dyDescent="0.2">
      <c r="A93" s="53">
        <v>0</v>
      </c>
      <c r="B93" s="53"/>
      <c r="C93" s="53">
        <f t="shared" si="47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361</v>
      </c>
      <c r="P93" s="15" t="s">
        <v>497</v>
      </c>
      <c r="Q93" s="15">
        <v>89</v>
      </c>
      <c r="R93" s="16"/>
      <c r="S93" s="20" t="s">
        <v>179</v>
      </c>
      <c r="T93" s="21">
        <v>1982</v>
      </c>
      <c r="U93" s="28" t="s">
        <v>235</v>
      </c>
      <c r="V93" s="21">
        <v>2002</v>
      </c>
      <c r="W93" s="25"/>
      <c r="X93" s="21"/>
      <c r="Y93" s="25"/>
      <c r="Z93" s="21">
        <f t="shared" si="48"/>
        <v>14</v>
      </c>
      <c r="AA93" s="25" t="s">
        <v>129</v>
      </c>
      <c r="AB93" s="21" t="s">
        <v>121</v>
      </c>
      <c r="AC93" s="21"/>
      <c r="AE93" s="187" t="s">
        <v>894</v>
      </c>
      <c r="AF93" s="82"/>
      <c r="CP93" s="19" t="str">
        <f t="shared" si="43"/>
        <v>Delmas Marc</v>
      </c>
      <c r="CR93" s="19">
        <f t="shared" si="44"/>
        <v>14</v>
      </c>
      <c r="CT93" s="154">
        <v>9660</v>
      </c>
      <c r="CU93" s="19" t="str">
        <f t="shared" si="45"/>
        <v>D</v>
      </c>
      <c r="CV93" s="125">
        <v>742</v>
      </c>
      <c r="CW93" s="33">
        <f t="shared" si="55"/>
        <v>8</v>
      </c>
      <c r="CX93" s="83" t="str">
        <f t="shared" si="56"/>
        <v>Konstrukteur 5  / Fachplaner 5 / Gruppenchef 3</v>
      </c>
      <c r="CY93" s="125">
        <v>742</v>
      </c>
      <c r="CZ93" s="33">
        <f t="shared" si="41"/>
        <v>8</v>
      </c>
      <c r="DA93" s="83" t="str">
        <f t="shared" si="42"/>
        <v>Konstrukteur 5  / Fachplaner 5 / Gruppenchef 3</v>
      </c>
      <c r="DB93" s="125">
        <v>741</v>
      </c>
      <c r="DC93" s="33">
        <f t="shared" si="49"/>
        <v>7</v>
      </c>
      <c r="DD93" s="83" t="str">
        <f t="shared" si="50"/>
        <v>Konstrukteur 4 / Fachplaner 4 / Gruppenchef 2</v>
      </c>
      <c r="DE93" s="125">
        <v>733</v>
      </c>
      <c r="DF93" s="33">
        <f t="shared" si="51"/>
        <v>6</v>
      </c>
      <c r="DG93" s="83" t="str">
        <f t="shared" si="52"/>
        <v>Konstrukteur 3 / -planer 3 / Gruppenchef 1</v>
      </c>
      <c r="DH93" s="20"/>
      <c r="DI93" s="125">
        <v>733</v>
      </c>
      <c r="DJ93" s="125">
        <f t="shared" si="53"/>
        <v>6</v>
      </c>
      <c r="DK93" s="83" t="str">
        <f t="shared" si="54"/>
        <v>Konstrukteur 3 / -planer 3 / Gruppenchef 1</v>
      </c>
      <c r="DP93" s="19">
        <f t="shared" si="46"/>
        <v>9660</v>
      </c>
      <c r="DQ93" s="153">
        <v>6</v>
      </c>
      <c r="DR93" s="19">
        <v>0</v>
      </c>
      <c r="DS93" s="19" t="s">
        <v>965</v>
      </c>
    </row>
    <row r="94" spans="1:123" s="19" customFormat="1" x14ac:dyDescent="0.2">
      <c r="A94" s="53">
        <v>0</v>
      </c>
      <c r="B94" s="53"/>
      <c r="C94" s="53">
        <f t="shared" si="47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361</v>
      </c>
      <c r="P94" s="15" t="s">
        <v>491</v>
      </c>
      <c r="Q94" s="15">
        <v>90</v>
      </c>
      <c r="R94" s="16"/>
      <c r="S94" s="20" t="s">
        <v>140</v>
      </c>
      <c r="T94" s="21">
        <v>1955</v>
      </c>
      <c r="U94" s="28" t="s">
        <v>126</v>
      </c>
      <c r="V94" s="21">
        <v>1973</v>
      </c>
      <c r="W94" s="25"/>
      <c r="X94" s="21"/>
      <c r="Y94" s="28"/>
      <c r="Z94" s="21">
        <f t="shared" si="48"/>
        <v>43</v>
      </c>
      <c r="AA94" s="25" t="s">
        <v>129</v>
      </c>
      <c r="AB94" s="21" t="s">
        <v>1042</v>
      </c>
      <c r="AC94" s="21"/>
      <c r="AE94" s="187" t="s">
        <v>377</v>
      </c>
      <c r="AF94" s="82"/>
      <c r="CP94" s="19" t="str">
        <f t="shared" si="43"/>
        <v>Wespiser Charles</v>
      </c>
      <c r="CR94" s="19">
        <f t="shared" si="44"/>
        <v>43</v>
      </c>
      <c r="CT94" s="154">
        <v>5545</v>
      </c>
      <c r="CU94" s="19" t="str">
        <f t="shared" si="45"/>
        <v xml:space="preserve"> E/D </v>
      </c>
      <c r="CV94" s="125">
        <v>741</v>
      </c>
      <c r="CW94" s="33">
        <f t="shared" si="55"/>
        <v>7</v>
      </c>
      <c r="CX94" s="83" t="str">
        <f t="shared" si="56"/>
        <v>Konstrukteur 4 / Fachplaner 4 / Gruppenchef 2</v>
      </c>
      <c r="CY94" s="125">
        <v>741</v>
      </c>
      <c r="CZ94" s="33">
        <f t="shared" si="41"/>
        <v>7</v>
      </c>
      <c r="DA94" s="83" t="str">
        <f t="shared" si="42"/>
        <v>Konstrukteur 4 / Fachplaner 4 / Gruppenchef 2</v>
      </c>
      <c r="DB94" s="125">
        <v>741</v>
      </c>
      <c r="DC94" s="33">
        <f t="shared" si="49"/>
        <v>7</v>
      </c>
      <c r="DD94" s="83" t="str">
        <f t="shared" si="50"/>
        <v>Konstrukteur 4 / Fachplaner 4 / Gruppenchef 2</v>
      </c>
      <c r="DE94" s="125">
        <v>741</v>
      </c>
      <c r="DF94" s="33">
        <f t="shared" si="51"/>
        <v>7</v>
      </c>
      <c r="DG94" s="83" t="str">
        <f t="shared" si="52"/>
        <v>Konstrukteur 4 / Fachplaner 4 / Gruppenchef 2</v>
      </c>
      <c r="DH94" s="20"/>
      <c r="DI94" s="125">
        <v>741</v>
      </c>
      <c r="DJ94" s="33">
        <f t="shared" si="53"/>
        <v>7</v>
      </c>
      <c r="DK94" s="83" t="str">
        <f t="shared" si="54"/>
        <v>Konstrukteur 4 / Fachplaner 4 / Gruppenchef 2</v>
      </c>
      <c r="DP94" s="19">
        <f t="shared" si="46"/>
        <v>5545</v>
      </c>
      <c r="DQ94" s="153">
        <v>6</v>
      </c>
      <c r="DR94" s="19">
        <v>0</v>
      </c>
      <c r="DS94" s="19" t="s">
        <v>965</v>
      </c>
    </row>
    <row r="95" spans="1:123" s="19" customFormat="1" x14ac:dyDescent="0.2">
      <c r="A95" s="53">
        <v>0</v>
      </c>
      <c r="B95" s="53">
        <v>1</v>
      </c>
      <c r="C95" s="53">
        <f t="shared" si="47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492</v>
      </c>
      <c r="Q95" s="15">
        <v>91</v>
      </c>
      <c r="R95" s="16"/>
      <c r="S95" s="20" t="s">
        <v>143</v>
      </c>
      <c r="T95" s="21">
        <v>1968</v>
      </c>
      <c r="U95" s="28" t="s">
        <v>128</v>
      </c>
      <c r="V95" s="21">
        <v>1989</v>
      </c>
      <c r="W95" s="25"/>
      <c r="X95" s="21"/>
      <c r="Y95" s="28"/>
      <c r="Z95" s="21">
        <f t="shared" si="48"/>
        <v>27</v>
      </c>
      <c r="AA95" s="25" t="s">
        <v>710</v>
      </c>
      <c r="AB95" s="21" t="s">
        <v>1042</v>
      </c>
      <c r="AC95" s="21"/>
      <c r="AE95" s="187" t="s">
        <v>377</v>
      </c>
      <c r="AF95" s="82"/>
      <c r="CP95" s="19" t="str">
        <f t="shared" si="43"/>
        <v>Nicolosi Lucia</v>
      </c>
      <c r="CR95" s="19">
        <f t="shared" si="44"/>
        <v>27</v>
      </c>
      <c r="CT95" s="154">
        <v>7637</v>
      </c>
      <c r="CU95" s="19" t="str">
        <f t="shared" si="45"/>
        <v xml:space="preserve"> E/D </v>
      </c>
      <c r="CV95" s="125">
        <v>741</v>
      </c>
      <c r="CW95" s="33">
        <f t="shared" si="55"/>
        <v>7</v>
      </c>
      <c r="CX95" s="83" t="str">
        <f t="shared" si="56"/>
        <v>Konstrukteur 4 / Fachplaner 4 / Gruppenchef 2</v>
      </c>
      <c r="CY95" s="125">
        <v>741</v>
      </c>
      <c r="CZ95" s="33">
        <f t="shared" ref="CZ95:CZ128" si="57">VLOOKUP($CY95,Funktionsbezeichnungen,3,0)</f>
        <v>7</v>
      </c>
      <c r="DA95" s="83" t="str">
        <f t="shared" ref="DA95:DA128" si="58">VLOOKUP($CY95,Funktionsbezeichnungen,2,0)</f>
        <v>Konstrukteur 4 / Fachplaner 4 / Gruppenchef 2</v>
      </c>
      <c r="DB95" s="125">
        <v>741</v>
      </c>
      <c r="DC95" s="33">
        <f t="shared" si="49"/>
        <v>7</v>
      </c>
      <c r="DD95" s="83" t="str">
        <f t="shared" si="50"/>
        <v>Konstrukteur 4 / Fachplaner 4 / Gruppenchef 2</v>
      </c>
      <c r="DE95" s="125">
        <v>741</v>
      </c>
      <c r="DF95" s="33">
        <f t="shared" si="51"/>
        <v>7</v>
      </c>
      <c r="DG95" s="83" t="str">
        <f t="shared" si="52"/>
        <v>Konstrukteur 4 / Fachplaner 4 / Gruppenchef 2</v>
      </c>
      <c r="DH95" s="20"/>
      <c r="DI95" s="125">
        <v>741</v>
      </c>
      <c r="DJ95" s="33">
        <f t="shared" si="53"/>
        <v>7</v>
      </c>
      <c r="DK95" s="83" t="str">
        <f t="shared" si="54"/>
        <v>Konstrukteur 4 / Fachplaner 4 / Gruppenchef 2</v>
      </c>
      <c r="DP95" s="19">
        <f t="shared" si="46"/>
        <v>7637</v>
      </c>
      <c r="DQ95" s="153">
        <v>6</v>
      </c>
      <c r="DR95" s="19">
        <v>0</v>
      </c>
      <c r="DS95" s="19" t="s">
        <v>965</v>
      </c>
    </row>
    <row r="96" spans="1:123" s="19" customFormat="1" x14ac:dyDescent="0.2">
      <c r="A96" s="53">
        <v>0</v>
      </c>
      <c r="B96" s="53"/>
      <c r="C96" s="53">
        <f t="shared" si="47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652</v>
      </c>
      <c r="Q96" s="15">
        <v>92</v>
      </c>
      <c r="R96" s="16"/>
      <c r="S96" s="20" t="s">
        <v>651</v>
      </c>
      <c r="T96" s="21">
        <v>1967</v>
      </c>
      <c r="U96" s="28" t="s">
        <v>653</v>
      </c>
      <c r="V96" s="21">
        <v>1988</v>
      </c>
      <c r="W96" s="25"/>
      <c r="X96" s="21"/>
      <c r="Y96" s="28"/>
      <c r="Z96" s="21">
        <f t="shared" si="48"/>
        <v>28</v>
      </c>
      <c r="AA96" s="25" t="s">
        <v>653</v>
      </c>
      <c r="AB96" s="21" t="s">
        <v>142</v>
      </c>
      <c r="AC96" s="21"/>
      <c r="AE96" s="187" t="s">
        <v>378</v>
      </c>
      <c r="AF96" s="82"/>
      <c r="CP96" s="19" t="str">
        <f t="shared" si="43"/>
        <v>Dettwiler Markus</v>
      </c>
      <c r="CR96" s="19">
        <f t="shared" si="44"/>
        <v>28</v>
      </c>
      <c r="CT96" s="154">
        <v>5639</v>
      </c>
      <c r="CU96" s="19" t="str">
        <f t="shared" si="45"/>
        <v>E</v>
      </c>
      <c r="CV96" s="125">
        <v>741</v>
      </c>
      <c r="CW96" s="33">
        <f t="shared" si="55"/>
        <v>7</v>
      </c>
      <c r="CX96" s="83" t="str">
        <f t="shared" si="56"/>
        <v>Konstrukteur 4 / Fachplaner 4 / Gruppenchef 2</v>
      </c>
      <c r="CY96" s="125">
        <v>741</v>
      </c>
      <c r="CZ96" s="33">
        <f t="shared" si="57"/>
        <v>7</v>
      </c>
      <c r="DA96" s="83" t="str">
        <f t="shared" si="58"/>
        <v>Konstrukteur 4 / Fachplaner 4 / Gruppenchef 2</v>
      </c>
      <c r="DB96" s="125">
        <v>741</v>
      </c>
      <c r="DC96" s="33">
        <f t="shared" si="49"/>
        <v>7</v>
      </c>
      <c r="DD96" s="83" t="str">
        <f t="shared" si="50"/>
        <v>Konstrukteur 4 / Fachplaner 4 / Gruppenchef 2</v>
      </c>
      <c r="DE96" s="125">
        <v>741</v>
      </c>
      <c r="DF96" s="33">
        <f t="shared" si="51"/>
        <v>7</v>
      </c>
      <c r="DG96" s="83" t="str">
        <f t="shared" si="52"/>
        <v>Konstrukteur 4 / Fachplaner 4 / Gruppenchef 2</v>
      </c>
      <c r="DH96" s="20"/>
      <c r="DI96" s="125">
        <v>741</v>
      </c>
      <c r="DJ96" s="33">
        <f t="shared" si="53"/>
        <v>7</v>
      </c>
      <c r="DK96" s="83" t="str">
        <f t="shared" si="54"/>
        <v>Konstrukteur 4 / Fachplaner 4 / Gruppenchef 2</v>
      </c>
      <c r="DP96" s="19">
        <f t="shared" si="46"/>
        <v>5639</v>
      </c>
      <c r="DQ96" s="153">
        <v>6</v>
      </c>
      <c r="DR96" s="19">
        <v>0</v>
      </c>
      <c r="DS96" s="19" t="s">
        <v>965</v>
      </c>
    </row>
    <row r="97" spans="1:123" s="19" customFormat="1" x14ac:dyDescent="0.2">
      <c r="A97" s="53">
        <v>0</v>
      </c>
      <c r="B97" s="53"/>
      <c r="C97" s="53">
        <f t="shared" si="47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358</v>
      </c>
      <c r="P97" s="15" t="s">
        <v>558</v>
      </c>
      <c r="Q97" s="15">
        <v>93</v>
      </c>
      <c r="R97" s="16"/>
      <c r="S97" s="20" t="s">
        <v>559</v>
      </c>
      <c r="T97" s="21">
        <v>1973</v>
      </c>
      <c r="U97" s="28" t="s">
        <v>560</v>
      </c>
      <c r="V97" s="21">
        <v>1994</v>
      </c>
      <c r="W97" s="25"/>
      <c r="X97" s="21"/>
      <c r="Y97" s="28"/>
      <c r="Z97" s="21">
        <f t="shared" si="48"/>
        <v>22</v>
      </c>
      <c r="AA97" s="25" t="s">
        <v>235</v>
      </c>
      <c r="AB97" s="21" t="s">
        <v>142</v>
      </c>
      <c r="AC97" s="21"/>
      <c r="AE97" s="187" t="s">
        <v>378</v>
      </c>
      <c r="AF97" s="82"/>
      <c r="CP97" s="19" t="str">
        <f t="shared" si="43"/>
        <v>Enderlen Francois</v>
      </c>
      <c r="CR97" s="19">
        <f t="shared" si="44"/>
        <v>22</v>
      </c>
      <c r="CT97" s="154">
        <v>5636</v>
      </c>
      <c r="CU97" s="19" t="str">
        <f t="shared" si="45"/>
        <v>E</v>
      </c>
      <c r="CV97" s="125">
        <v>741</v>
      </c>
      <c r="CW97" s="33">
        <f t="shared" si="55"/>
        <v>7</v>
      </c>
      <c r="CX97" s="83" t="str">
        <f t="shared" si="56"/>
        <v>Konstrukteur 4 / Fachplaner 4 / Gruppenchef 2</v>
      </c>
      <c r="CY97" s="125">
        <v>741</v>
      </c>
      <c r="CZ97" s="33">
        <f t="shared" si="57"/>
        <v>7</v>
      </c>
      <c r="DA97" s="83" t="str">
        <f t="shared" si="58"/>
        <v>Konstrukteur 4 / Fachplaner 4 / Gruppenchef 2</v>
      </c>
      <c r="DB97" s="125">
        <v>741</v>
      </c>
      <c r="DC97" s="33">
        <f t="shared" si="49"/>
        <v>7</v>
      </c>
      <c r="DD97" s="83" t="str">
        <f t="shared" si="50"/>
        <v>Konstrukteur 4 / Fachplaner 4 / Gruppenchef 2</v>
      </c>
      <c r="DE97" s="125">
        <v>741</v>
      </c>
      <c r="DF97" s="33">
        <f t="shared" si="51"/>
        <v>7</v>
      </c>
      <c r="DG97" s="83" t="str">
        <f t="shared" si="52"/>
        <v>Konstrukteur 4 / Fachplaner 4 / Gruppenchef 2</v>
      </c>
      <c r="DH97" s="20"/>
      <c r="DI97" s="125">
        <v>741</v>
      </c>
      <c r="DJ97" s="33">
        <f t="shared" si="53"/>
        <v>7</v>
      </c>
      <c r="DK97" s="83" t="str">
        <f t="shared" si="54"/>
        <v>Konstrukteur 4 / Fachplaner 4 / Gruppenchef 2</v>
      </c>
      <c r="DP97" s="19">
        <f t="shared" si="46"/>
        <v>5636</v>
      </c>
      <c r="DQ97" s="153">
        <v>6</v>
      </c>
      <c r="DR97" s="19">
        <v>0</v>
      </c>
      <c r="DS97" s="19" t="s">
        <v>965</v>
      </c>
    </row>
    <row r="98" spans="1:123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1116</v>
      </c>
      <c r="Q98" s="15">
        <v>94</v>
      </c>
      <c r="R98" s="16"/>
      <c r="S98" s="20" t="s">
        <v>1117</v>
      </c>
      <c r="T98" s="21">
        <v>1981</v>
      </c>
      <c r="U98" s="28" t="s">
        <v>239</v>
      </c>
      <c r="V98" s="21">
        <v>2002</v>
      </c>
      <c r="W98" s="25"/>
      <c r="X98" s="21"/>
      <c r="Y98" s="28"/>
      <c r="Z98" s="21">
        <f>$AD$3-V98</f>
        <v>14</v>
      </c>
      <c r="AA98" s="25" t="s">
        <v>239</v>
      </c>
      <c r="AB98" s="21" t="s">
        <v>142</v>
      </c>
      <c r="AC98" s="21"/>
      <c r="AE98" s="187" t="s">
        <v>378</v>
      </c>
      <c r="AF98" s="82"/>
      <c r="CP98" s="19" t="str">
        <f t="shared" si="43"/>
        <v>Iten Vanessa</v>
      </c>
      <c r="CR98" s="19">
        <f t="shared" si="44"/>
        <v>14</v>
      </c>
      <c r="CT98" s="154">
        <v>9661</v>
      </c>
      <c r="CU98" s="19" t="str">
        <f t="shared" si="45"/>
        <v>E</v>
      </c>
      <c r="CV98" s="125">
        <v>733</v>
      </c>
      <c r="CW98" s="33">
        <f t="shared" si="55"/>
        <v>6</v>
      </c>
      <c r="CX98" s="83" t="str">
        <f t="shared" si="56"/>
        <v>Konstrukteur 3 / -planer 3 / Gruppenchef 1</v>
      </c>
      <c r="CY98" s="125"/>
      <c r="CZ98" s="33"/>
      <c r="DA98" s="83"/>
      <c r="DB98" s="125"/>
      <c r="DC98" s="33"/>
      <c r="DD98" s="83"/>
      <c r="DE98" s="125"/>
      <c r="DF98" s="33"/>
      <c r="DG98" s="83"/>
      <c r="DH98" s="20"/>
      <c r="DI98" s="125"/>
      <c r="DJ98" s="33"/>
      <c r="DK98" s="83"/>
      <c r="DP98" s="19">
        <f t="shared" si="46"/>
        <v>9661</v>
      </c>
      <c r="DQ98" s="153">
        <v>6</v>
      </c>
      <c r="DR98" s="19">
        <v>0</v>
      </c>
      <c r="DS98" s="19" t="s">
        <v>965</v>
      </c>
    </row>
    <row r="99" spans="1:123" s="19" customFormat="1" x14ac:dyDescent="0.2">
      <c r="A99" s="53">
        <v>0</v>
      </c>
      <c r="B99" s="53">
        <v>1</v>
      </c>
      <c r="C99" s="53">
        <f>IF(Z99&gt;=10,1,0)</f>
        <v>0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9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43"/>
        <v>Schaub Anja</v>
      </c>
      <c r="CR99" s="19">
        <f t="shared" si="44"/>
        <v>9</v>
      </c>
      <c r="CT99" s="154">
        <v>9664</v>
      </c>
      <c r="CU99" s="19" t="str">
        <f t="shared" si="45"/>
        <v>E</v>
      </c>
      <c r="CV99" s="125">
        <v>733</v>
      </c>
      <c r="CW99" s="33">
        <f t="shared" si="55"/>
        <v>6</v>
      </c>
      <c r="CX99" s="83" t="str">
        <f t="shared" si="56"/>
        <v>Konstrukteur 3 / -planer 3 / Gruppenchef 1</v>
      </c>
      <c r="CY99" s="125"/>
      <c r="CZ99" s="33"/>
      <c r="DA99" s="83"/>
      <c r="DB99" s="125"/>
      <c r="DC99" s="33"/>
      <c r="DD99" s="83"/>
      <c r="DE99" s="125"/>
      <c r="DF99" s="33"/>
      <c r="DG99" s="83"/>
      <c r="DH99" s="20"/>
      <c r="DI99" s="125"/>
      <c r="DJ99" s="33"/>
      <c r="DK99" s="83"/>
      <c r="DP99" s="19">
        <f t="shared" si="46"/>
        <v>9664</v>
      </c>
      <c r="DQ99" s="153">
        <v>6</v>
      </c>
      <c r="DR99" s="19">
        <v>0</v>
      </c>
      <c r="DS99" s="19" t="s">
        <v>965</v>
      </c>
    </row>
    <row r="100" spans="1:123" s="19" customFormat="1" x14ac:dyDescent="0.2">
      <c r="A100" s="53">
        <v>0</v>
      </c>
      <c r="B100" s="53"/>
      <c r="C100" s="53">
        <f t="shared" si="47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7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48"/>
        <v>9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43"/>
        <v>Will Cédric</v>
      </c>
      <c r="CR100" s="19">
        <f t="shared" si="44"/>
        <v>9</v>
      </c>
      <c r="CT100" s="154">
        <v>9688</v>
      </c>
      <c r="CU100" s="19" t="str">
        <f t="shared" si="45"/>
        <v>E</v>
      </c>
      <c r="CV100" s="125">
        <v>733</v>
      </c>
      <c r="CW100" s="33">
        <f t="shared" si="55"/>
        <v>6</v>
      </c>
      <c r="CX100" s="83" t="str">
        <f t="shared" si="56"/>
        <v>Konstrukteur 3 / -planer 3 / Gruppenchef 1</v>
      </c>
      <c r="CY100" s="125">
        <v>733</v>
      </c>
      <c r="CZ100" s="33">
        <f t="shared" si="57"/>
        <v>6</v>
      </c>
      <c r="DA100" s="83" t="str">
        <f t="shared" si="58"/>
        <v>Konstrukteur 3 / -planer 3 / Gruppenchef 1</v>
      </c>
      <c r="DB100" s="125">
        <v>732</v>
      </c>
      <c r="DC100" s="33">
        <f t="shared" ref="DC100:DC124" si="59">VLOOKUP($DB100,Funktionsbezeichnungen,3,0)</f>
        <v>5</v>
      </c>
      <c r="DD100" s="83" t="str">
        <f t="shared" ref="DD100:DD124" si="60">VLOOKUP($DB100,Funktionsbezeichnungen,2,0)</f>
        <v>Konstrukteur 2 / -planer 2</v>
      </c>
      <c r="DE100" s="125">
        <v>732</v>
      </c>
      <c r="DF100" s="33">
        <f t="shared" si="51"/>
        <v>5</v>
      </c>
      <c r="DG100" s="83" t="str">
        <f t="shared" si="52"/>
        <v>Konstrukteur 2 / -planer 2</v>
      </c>
      <c r="DH100" s="20"/>
      <c r="DI100" s="33">
        <v>732</v>
      </c>
      <c r="DJ100" s="33">
        <f t="shared" ref="DJ100:DJ124" si="61">VLOOKUP($DI100,Funktionsbezeichnungen,3,0)</f>
        <v>5</v>
      </c>
      <c r="DK100" s="83" t="str">
        <f t="shared" ref="DK100:DK124" si="62">VLOOKUP($DI100,Funktionsbezeichnungen,2,0)</f>
        <v>Konstrukteur 2 / -planer 2</v>
      </c>
      <c r="DP100" s="19">
        <f t="shared" si="46"/>
        <v>9688</v>
      </c>
      <c r="DQ100" s="153">
        <v>6</v>
      </c>
      <c r="DR100" s="19">
        <v>0</v>
      </c>
      <c r="DS100" s="19" t="s">
        <v>964</v>
      </c>
    </row>
    <row r="101" spans="1:123" s="19" customFormat="1" x14ac:dyDescent="0.2">
      <c r="A101" s="53">
        <v>0</v>
      </c>
      <c r="B101" s="53"/>
      <c r="C101" s="53">
        <f t="shared" si="47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7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48"/>
        <v>9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43"/>
        <v>Wernli Sebastian</v>
      </c>
      <c r="CR101" s="19">
        <f t="shared" si="44"/>
        <v>9</v>
      </c>
      <c r="CT101" s="154">
        <v>9687</v>
      </c>
      <c r="CU101" s="19" t="str">
        <f t="shared" ref="CU101:CU135" si="63">+AB101</f>
        <v>E</v>
      </c>
      <c r="CV101" s="125">
        <v>733</v>
      </c>
      <c r="CW101" s="33">
        <f t="shared" si="55"/>
        <v>6</v>
      </c>
      <c r="CX101" s="83" t="str">
        <f t="shared" si="56"/>
        <v>Konstrukteur 3 / -planer 3 / Gruppenchef 1</v>
      </c>
      <c r="CY101" s="125">
        <v>733</v>
      </c>
      <c r="CZ101" s="33">
        <f t="shared" si="57"/>
        <v>6</v>
      </c>
      <c r="DA101" s="83" t="str">
        <f t="shared" si="58"/>
        <v>Konstrukteur 3 / -planer 3 / Gruppenchef 1</v>
      </c>
      <c r="DB101" s="125">
        <v>732</v>
      </c>
      <c r="DC101" s="33">
        <f t="shared" si="59"/>
        <v>5</v>
      </c>
      <c r="DD101" s="83" t="str">
        <f t="shared" si="60"/>
        <v>Konstrukteur 2 / -planer 2</v>
      </c>
      <c r="DE101" s="125">
        <v>732</v>
      </c>
      <c r="DF101" s="33">
        <f t="shared" si="51"/>
        <v>5</v>
      </c>
      <c r="DG101" s="83" t="str">
        <f t="shared" si="52"/>
        <v>Konstrukteur 2 / -planer 2</v>
      </c>
      <c r="DH101" s="20"/>
      <c r="DI101" s="33">
        <v>732</v>
      </c>
      <c r="DJ101" s="33">
        <f t="shared" si="61"/>
        <v>5</v>
      </c>
      <c r="DK101" s="83" t="str">
        <f t="shared" si="62"/>
        <v>Konstrukteur 2 / -planer 2</v>
      </c>
      <c r="DP101" s="19">
        <f t="shared" si="46"/>
        <v>9687</v>
      </c>
      <c r="DQ101" s="153">
        <v>6</v>
      </c>
      <c r="DR101" s="19">
        <v>0</v>
      </c>
      <c r="DS101" s="19" t="s">
        <v>964</v>
      </c>
    </row>
    <row r="102" spans="1:123" s="19" customFormat="1" x14ac:dyDescent="0.2">
      <c r="A102" s="53">
        <v>0</v>
      </c>
      <c r="B102" s="53"/>
      <c r="C102" s="53">
        <f t="shared" si="47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7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48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3"/>
        <v>Breiter Michael</v>
      </c>
      <c r="CR102" s="19">
        <f t="shared" si="44"/>
        <v>8</v>
      </c>
      <c r="CT102" s="154">
        <v>7702</v>
      </c>
      <c r="CU102" s="19" t="str">
        <f t="shared" si="63"/>
        <v>E</v>
      </c>
      <c r="CV102" s="125">
        <v>733</v>
      </c>
      <c r="CW102" s="33">
        <f t="shared" si="55"/>
        <v>6</v>
      </c>
      <c r="CX102" s="83" t="str">
        <f t="shared" si="56"/>
        <v>Konstrukteur 3 / -planer 3 / Gruppenchef 1</v>
      </c>
      <c r="CY102" s="125"/>
      <c r="CZ102" s="33"/>
      <c r="DA102" s="83"/>
      <c r="DB102" s="125">
        <v>732</v>
      </c>
      <c r="DC102" s="33">
        <f>VLOOKUP($DB102,Funktionsbezeichnungen,3,0)</f>
        <v>5</v>
      </c>
      <c r="DD102" s="83" t="str">
        <f>VLOOKUP($DB102,Funktionsbezeichnungen,2,0)</f>
        <v>Konstrukteur 2 / -planer 2</v>
      </c>
      <c r="DE102" s="33">
        <v>732</v>
      </c>
      <c r="DF102" s="33">
        <f>VLOOKUP($DE102,Funktionsbezeichnungen,3,0)</f>
        <v>5</v>
      </c>
      <c r="DG102" s="83" t="str">
        <f>VLOOKUP($DE102,Funktionsbezeichnungen,2,0)</f>
        <v>Konstrukteur 2 / -planer 2</v>
      </c>
      <c r="DI102" s="33">
        <v>732</v>
      </c>
      <c r="DJ102" s="33">
        <f t="shared" si="61"/>
        <v>5</v>
      </c>
      <c r="DK102" s="83" t="str">
        <f t="shared" si="62"/>
        <v>Konstrukteur 2 / -planer 2</v>
      </c>
      <c r="DP102" s="19">
        <f t="shared" si="46"/>
        <v>7702</v>
      </c>
      <c r="DQ102" s="153">
        <v>6</v>
      </c>
      <c r="DR102" s="19">
        <v>0</v>
      </c>
      <c r="DS102" s="19" t="s">
        <v>964</v>
      </c>
    </row>
    <row r="103" spans="1:123" s="19" customFormat="1" ht="27" x14ac:dyDescent="0.2">
      <c r="A103" s="218">
        <v>0</v>
      </c>
      <c r="B103" s="218"/>
      <c r="C103" s="218">
        <f>IF(Z103&gt;=10,1,0)</f>
        <v>0</v>
      </c>
      <c r="D103" s="219"/>
      <c r="E103" s="219">
        <v>1</v>
      </c>
      <c r="F103" s="220"/>
      <c r="G103" s="221"/>
      <c r="H103" s="221"/>
      <c r="I103" s="220"/>
      <c r="J103" s="221">
        <v>1</v>
      </c>
      <c r="K103" s="220"/>
      <c r="L103" s="220"/>
      <c r="M103" s="220"/>
      <c r="N103" s="211"/>
      <c r="O103" s="215" t="s">
        <v>358</v>
      </c>
      <c r="P103" s="212" t="s">
        <v>1200</v>
      </c>
      <c r="Q103" s="15">
        <v>99</v>
      </c>
      <c r="R103" s="213"/>
      <c r="S103" s="216" t="s">
        <v>1201</v>
      </c>
      <c r="T103" s="118">
        <v>1985</v>
      </c>
      <c r="U103" s="120" t="s">
        <v>1202</v>
      </c>
      <c r="V103" s="118">
        <v>2009</v>
      </c>
      <c r="W103" s="214"/>
      <c r="X103" s="118"/>
      <c r="Y103" s="214"/>
      <c r="Z103" s="118">
        <f>$AD$3-V103</f>
        <v>7</v>
      </c>
      <c r="AA103" s="120" t="s">
        <v>129</v>
      </c>
      <c r="AB103" s="118" t="s">
        <v>142</v>
      </c>
      <c r="AC103" s="118"/>
      <c r="AD103" s="210"/>
      <c r="AE103" s="217" t="s">
        <v>377</v>
      </c>
      <c r="AF103" s="82"/>
      <c r="CP103" s="192" t="str">
        <f>+S103</f>
        <v>Grabherr Mathieu</v>
      </c>
      <c r="CR103" s="19">
        <f>+Z103</f>
        <v>7</v>
      </c>
      <c r="CT103" s="222">
        <v>5641</v>
      </c>
      <c r="CU103" s="19" t="str">
        <f t="shared" si="63"/>
        <v>E</v>
      </c>
      <c r="CV103" s="125">
        <v>733</v>
      </c>
      <c r="CW103" s="33">
        <f t="shared" si="55"/>
        <v>6</v>
      </c>
      <c r="CX103" s="83" t="str">
        <f t="shared" si="56"/>
        <v>Konstrukteur 3 / -planer 3 / Gruppenchef 1</v>
      </c>
      <c r="CY103" s="125"/>
      <c r="CZ103" s="33"/>
      <c r="DA103" s="83"/>
      <c r="DB103" s="125"/>
      <c r="DC103" s="33"/>
      <c r="DD103" s="83"/>
      <c r="DE103" s="33"/>
      <c r="DF103" s="33"/>
      <c r="DG103" s="83"/>
      <c r="DI103" s="33"/>
      <c r="DJ103" s="33"/>
      <c r="DK103" s="83"/>
      <c r="DP103" s="19">
        <f>+CT103</f>
        <v>5641</v>
      </c>
      <c r="DQ103" s="153">
        <v>6</v>
      </c>
      <c r="DR103" s="19">
        <v>0</v>
      </c>
      <c r="DS103" s="19" t="s">
        <v>965</v>
      </c>
    </row>
    <row r="104" spans="1:123" s="19" customFormat="1" x14ac:dyDescent="0.2">
      <c r="A104" s="53">
        <v>0</v>
      </c>
      <c r="B104" s="53"/>
      <c r="C104" s="53">
        <f t="shared" si="47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48"/>
        <v>6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3"/>
        <v>Niederberger Benjamin</v>
      </c>
      <c r="CR104" s="19">
        <f t="shared" si="44"/>
        <v>6</v>
      </c>
      <c r="CT104" s="154">
        <v>9701</v>
      </c>
      <c r="CU104" s="19" t="str">
        <f t="shared" si="63"/>
        <v>E</v>
      </c>
      <c r="CV104" s="125">
        <v>733</v>
      </c>
      <c r="CW104" s="33">
        <f t="shared" si="55"/>
        <v>6</v>
      </c>
      <c r="CX104" s="83" t="str">
        <f t="shared" si="56"/>
        <v>Konstrukteur 3 / -planer 3 / Gruppenchef 1</v>
      </c>
      <c r="CY104" s="125">
        <v>732</v>
      </c>
      <c r="CZ104" s="33">
        <f t="shared" si="57"/>
        <v>5</v>
      </c>
      <c r="DA104" s="83" t="str">
        <f t="shared" si="58"/>
        <v>Konstrukteur 2 / -planer 2</v>
      </c>
      <c r="DB104" s="125">
        <v>731</v>
      </c>
      <c r="DC104" s="33">
        <f t="shared" si="59"/>
        <v>4</v>
      </c>
      <c r="DD104" s="83" t="str">
        <f t="shared" si="60"/>
        <v>Konstrukteur 1 / -planer 1</v>
      </c>
      <c r="DE104" s="125">
        <v>731</v>
      </c>
      <c r="DF104" s="33">
        <f t="shared" si="51"/>
        <v>4</v>
      </c>
      <c r="DG104" s="83" t="str">
        <f t="shared" si="52"/>
        <v>Konstrukteur 1 / -planer 1</v>
      </c>
      <c r="DH104" s="20"/>
      <c r="DI104" s="33">
        <v>731</v>
      </c>
      <c r="DJ104" s="33">
        <f t="shared" si="61"/>
        <v>4</v>
      </c>
      <c r="DK104" s="83" t="str">
        <f t="shared" si="62"/>
        <v>Konstrukteur 1 / -planer 1</v>
      </c>
      <c r="DP104" s="19">
        <f t="shared" si="46"/>
        <v>9701</v>
      </c>
      <c r="DQ104" s="153">
        <v>6</v>
      </c>
      <c r="DR104" s="19">
        <v>0</v>
      </c>
      <c r="DS104" s="19" t="s">
        <v>964</v>
      </c>
    </row>
    <row r="105" spans="1:123" s="19" customFormat="1" x14ac:dyDescent="0.2">
      <c r="A105" s="53">
        <v>0</v>
      </c>
      <c r="B105" s="53">
        <v>1</v>
      </c>
      <c r="C105" s="53">
        <f t="shared" si="47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 t="s">
        <v>1169</v>
      </c>
      <c r="X105" s="21">
        <v>2016</v>
      </c>
      <c r="Y105" s="25"/>
      <c r="Z105" s="21">
        <f t="shared" si="48"/>
        <v>4</v>
      </c>
      <c r="AA105" s="25" t="s">
        <v>239</v>
      </c>
      <c r="AB105" s="21" t="s">
        <v>147</v>
      </c>
      <c r="AC105" s="21"/>
      <c r="AE105" s="90" t="s">
        <v>1211</v>
      </c>
      <c r="AF105" s="82"/>
      <c r="CP105" s="19" t="str">
        <f t="shared" si="43"/>
        <v>Zymeri Shaha</v>
      </c>
      <c r="CR105" s="19">
        <f t="shared" si="44"/>
        <v>4</v>
      </c>
      <c r="CT105" s="154">
        <v>9733</v>
      </c>
      <c r="CU105" s="19" t="str">
        <f t="shared" si="63"/>
        <v>F</v>
      </c>
      <c r="CV105" s="125">
        <v>732</v>
      </c>
      <c r="CW105" s="33">
        <f t="shared" si="55"/>
        <v>5</v>
      </c>
      <c r="CX105" s="83" t="str">
        <f t="shared" si="56"/>
        <v>Konstrukteur 2 / -planer 2</v>
      </c>
      <c r="CY105" s="125">
        <v>731</v>
      </c>
      <c r="CZ105" s="33">
        <f t="shared" si="57"/>
        <v>4</v>
      </c>
      <c r="DA105" s="83" t="str">
        <f t="shared" si="58"/>
        <v>Konstrukteur 1 / -planer 1</v>
      </c>
      <c r="DB105" s="125"/>
      <c r="DC105" s="33"/>
      <c r="DD105" s="83"/>
      <c r="DE105" s="125"/>
      <c r="DF105" s="33"/>
      <c r="DG105" s="83"/>
      <c r="DH105" s="20"/>
      <c r="DI105" s="33">
        <v>731</v>
      </c>
      <c r="DJ105" s="33">
        <f t="shared" si="61"/>
        <v>4</v>
      </c>
      <c r="DK105" s="83" t="str">
        <f t="shared" si="62"/>
        <v>Konstrukteur 1 / -planer 1</v>
      </c>
      <c r="DP105" s="19">
        <f t="shared" si="46"/>
        <v>9733</v>
      </c>
      <c r="DQ105" s="153">
        <v>7</v>
      </c>
      <c r="DR105" s="19">
        <v>0</v>
      </c>
      <c r="DS105" s="19" t="s">
        <v>964</v>
      </c>
    </row>
    <row r="106" spans="1:123" s="19" customFormat="1" x14ac:dyDescent="0.2">
      <c r="A106" s="53">
        <v>0</v>
      </c>
      <c r="B106" s="53"/>
      <c r="C106" s="53">
        <f t="shared" si="47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48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3"/>
        <v>Schär Cedric</v>
      </c>
      <c r="CR106" s="19">
        <f t="shared" si="44"/>
        <v>3</v>
      </c>
      <c r="CT106" s="154">
        <v>9715</v>
      </c>
      <c r="CU106" s="19" t="str">
        <f t="shared" si="63"/>
        <v>F</v>
      </c>
      <c r="CV106" s="125">
        <v>732</v>
      </c>
      <c r="CW106" s="33">
        <f t="shared" si="55"/>
        <v>5</v>
      </c>
      <c r="CX106" s="83" t="str">
        <f t="shared" si="56"/>
        <v>Konstrukteur 2 / -planer 2</v>
      </c>
      <c r="CY106" s="125">
        <v>731</v>
      </c>
      <c r="CZ106" s="33">
        <f t="shared" si="57"/>
        <v>4</v>
      </c>
      <c r="DA106" s="83" t="str">
        <f t="shared" si="58"/>
        <v>Konstrukteur 1 / -planer 1</v>
      </c>
      <c r="DB106" s="125"/>
      <c r="DC106" s="33"/>
      <c r="DD106" s="83"/>
      <c r="DE106" s="125"/>
      <c r="DF106" s="33"/>
      <c r="DG106" s="83"/>
      <c r="DH106" s="20"/>
      <c r="DI106" s="33">
        <v>731</v>
      </c>
      <c r="DJ106" s="33">
        <f t="shared" si="61"/>
        <v>4</v>
      </c>
      <c r="DK106" s="83" t="str">
        <f t="shared" si="62"/>
        <v>Konstrukteur 1 / -planer 1</v>
      </c>
      <c r="DP106" s="19">
        <f t="shared" si="46"/>
        <v>9715</v>
      </c>
      <c r="DQ106" s="153">
        <v>6</v>
      </c>
      <c r="DR106" s="19">
        <v>0</v>
      </c>
      <c r="DS106" s="19" t="s">
        <v>964</v>
      </c>
    </row>
    <row r="107" spans="1:123" s="19" customFormat="1" x14ac:dyDescent="0.2">
      <c r="A107" s="53">
        <v>0</v>
      </c>
      <c r="B107" s="53"/>
      <c r="C107" s="53">
        <f>IF(Z107&gt;=10,1,0)</f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361</v>
      </c>
      <c r="P107" s="15" t="s">
        <v>627</v>
      </c>
      <c r="Q107" s="15">
        <v>103</v>
      </c>
      <c r="R107" s="42"/>
      <c r="S107" s="27" t="s">
        <v>626</v>
      </c>
      <c r="T107" s="21">
        <v>1995</v>
      </c>
      <c r="U107" s="28" t="s">
        <v>235</v>
      </c>
      <c r="V107" s="21">
        <v>2014</v>
      </c>
      <c r="W107" s="25"/>
      <c r="X107" s="21"/>
      <c r="Y107" s="25"/>
      <c r="Z107" s="21">
        <f>$AD$3-V107</f>
        <v>2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>+S107</f>
        <v>Leubin Marco</v>
      </c>
      <c r="CR107" s="19">
        <f>+Z107</f>
        <v>2</v>
      </c>
      <c r="CT107" s="154">
        <v>9726</v>
      </c>
      <c r="CU107" s="19" t="str">
        <f t="shared" si="63"/>
        <v>F</v>
      </c>
      <c r="CV107" s="125">
        <v>731</v>
      </c>
      <c r="CW107" s="33">
        <f t="shared" ref="CW107:CW135" si="64">VLOOKUP($CV107,Funktionsbezeichnungen,3,0)</f>
        <v>4</v>
      </c>
      <c r="CX107" s="83" t="str">
        <f t="shared" ref="CX107:CX135" si="65">VLOOKUP($CV107,Funktionsbezeichnungen,2,0)</f>
        <v>Konstrukteur 1 / -planer 1</v>
      </c>
      <c r="CY107" s="125"/>
      <c r="CZ107" s="33"/>
      <c r="DA107" s="83"/>
      <c r="DB107" s="125"/>
      <c r="DC107" s="33"/>
      <c r="DD107" s="83"/>
      <c r="DE107" s="125"/>
      <c r="DF107" s="33"/>
      <c r="DG107" s="83"/>
      <c r="DH107" s="20"/>
      <c r="DI107" s="33"/>
      <c r="DJ107" s="33"/>
      <c r="DK107" s="83"/>
      <c r="DP107" s="19">
        <f>+CT107</f>
        <v>9726</v>
      </c>
      <c r="DQ107" s="153">
        <v>8</v>
      </c>
      <c r="DR107" s="19">
        <v>0</v>
      </c>
      <c r="DS107" s="185" t="s">
        <v>976</v>
      </c>
    </row>
    <row r="108" spans="1:123" s="19" customFormat="1" x14ac:dyDescent="0.2">
      <c r="A108" s="53">
        <v>0</v>
      </c>
      <c r="B108" s="53"/>
      <c r="C108" s="53">
        <f t="shared" si="47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903</v>
      </c>
      <c r="Q108" s="15">
        <v>104</v>
      </c>
      <c r="R108" s="42"/>
      <c r="S108" s="27" t="s">
        <v>900</v>
      </c>
      <c r="T108" s="21">
        <v>1996</v>
      </c>
      <c r="U108" s="28" t="s">
        <v>235</v>
      </c>
      <c r="V108" s="21">
        <v>2016</v>
      </c>
      <c r="W108" s="25"/>
      <c r="X108" s="21"/>
      <c r="Y108" s="25"/>
      <c r="Z108" s="21">
        <f t="shared" si="48"/>
        <v>0</v>
      </c>
      <c r="AA108" s="25" t="s">
        <v>235</v>
      </c>
      <c r="AB108" s="21" t="s">
        <v>149</v>
      </c>
      <c r="AC108" s="21"/>
      <c r="AE108" s="90" t="s">
        <v>378</v>
      </c>
      <c r="AF108" s="82"/>
      <c r="CP108" s="192" t="str">
        <f t="shared" si="43"/>
        <v>Boschung Jan</v>
      </c>
      <c r="CR108" s="19">
        <f t="shared" si="44"/>
        <v>0</v>
      </c>
      <c r="CT108" s="222">
        <v>9740</v>
      </c>
      <c r="CU108" s="19" t="str">
        <f t="shared" si="63"/>
        <v>G</v>
      </c>
      <c r="CV108" s="125">
        <v>731</v>
      </c>
      <c r="CW108" s="33">
        <f t="shared" si="64"/>
        <v>4</v>
      </c>
      <c r="CX108" s="83" t="str">
        <f t="shared" si="65"/>
        <v>Konstrukteur 1 / -planer 1</v>
      </c>
      <c r="CY108" s="125"/>
      <c r="CZ108" s="33"/>
      <c r="DA108" s="83"/>
      <c r="DB108" s="125"/>
      <c r="DC108" s="33"/>
      <c r="DD108" s="83"/>
      <c r="DE108" s="125"/>
      <c r="DF108" s="33"/>
      <c r="DG108" s="83"/>
      <c r="DH108" s="20"/>
      <c r="DI108" s="33"/>
      <c r="DJ108" s="33"/>
      <c r="DK108" s="83"/>
      <c r="DP108" s="19">
        <f t="shared" si="46"/>
        <v>9740</v>
      </c>
      <c r="DQ108" s="153">
        <v>8</v>
      </c>
      <c r="DR108" s="19">
        <v>0</v>
      </c>
      <c r="DS108" s="185" t="s">
        <v>976</v>
      </c>
    </row>
    <row r="109" spans="1:123" s="19" customFormat="1" ht="40.5" x14ac:dyDescent="0.2">
      <c r="A109" s="53">
        <v>0</v>
      </c>
      <c r="B109" s="53"/>
      <c r="C109" s="53">
        <f t="shared" si="47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504</v>
      </c>
      <c r="Q109" s="15">
        <v>105</v>
      </c>
      <c r="R109" s="42" t="s">
        <v>343</v>
      </c>
      <c r="S109" s="20" t="s">
        <v>157</v>
      </c>
      <c r="T109" s="21">
        <v>1976</v>
      </c>
      <c r="U109" s="28" t="s">
        <v>320</v>
      </c>
      <c r="V109" s="21">
        <v>2002</v>
      </c>
      <c r="W109" s="25" t="s">
        <v>321</v>
      </c>
      <c r="X109" s="21">
        <v>2005</v>
      </c>
      <c r="Y109" s="28"/>
      <c r="Z109" s="118">
        <f t="shared" si="48"/>
        <v>14</v>
      </c>
      <c r="AA109" s="25" t="s">
        <v>694</v>
      </c>
      <c r="AB109" s="21" t="s">
        <v>105</v>
      </c>
      <c r="AC109" s="21"/>
      <c r="AE109" s="90" t="s">
        <v>455</v>
      </c>
      <c r="AF109" s="82"/>
      <c r="CP109" s="19" t="str">
        <f t="shared" si="43"/>
        <v>Kiefer Patrick</v>
      </c>
      <c r="CR109" s="19">
        <f t="shared" si="44"/>
        <v>14</v>
      </c>
      <c r="CT109" s="154">
        <v>6753</v>
      </c>
      <c r="CU109" s="19" t="str">
        <f t="shared" si="63"/>
        <v>C</v>
      </c>
      <c r="CV109" s="125">
        <v>223</v>
      </c>
      <c r="CW109" s="33">
        <f t="shared" si="64"/>
        <v>10</v>
      </c>
      <c r="CX109" s="83" t="str">
        <f t="shared" si="65"/>
        <v>Finanz-Fachspezialist / Controller 3</v>
      </c>
      <c r="CY109" s="125">
        <v>223</v>
      </c>
      <c r="CZ109" s="33">
        <f>VLOOKUP($CY109,Funktionsbezeichnungen,3,0)</f>
        <v>10</v>
      </c>
      <c r="DA109" s="83" t="str">
        <f>VLOOKUP($CY109,Funktionsbezeichnungen,2,0)</f>
        <v>Finanz-Fachspezialist / Controller 3</v>
      </c>
      <c r="DB109" s="125">
        <v>223</v>
      </c>
      <c r="DC109" s="33">
        <f>VLOOKUP($DB109,Funktionsbezeichnungen,3,0)</f>
        <v>10</v>
      </c>
      <c r="DD109" s="83" t="str">
        <f>VLOOKUP($DB109,Funktionsbezeichnungen,2,0)</f>
        <v>Finanz-Fachspezialist / Controller 3</v>
      </c>
      <c r="DE109" s="125">
        <v>223</v>
      </c>
      <c r="DF109" s="33">
        <f>VLOOKUP($DE109,Funktionsbezeichnungen,3,0)</f>
        <v>10</v>
      </c>
      <c r="DG109" s="83" t="str">
        <f>VLOOKUP($DE109,Funktionsbezeichnungen,2,0)</f>
        <v>Finanz-Fachspezialist / Controller 3</v>
      </c>
      <c r="DH109" s="20"/>
      <c r="DI109" s="125">
        <v>223</v>
      </c>
      <c r="DJ109" s="33">
        <f>VLOOKUP($DI109,Funktionsbezeichnungen,3,0)</f>
        <v>10</v>
      </c>
      <c r="DK109" s="83" t="str">
        <f>VLOOKUP($DI109,Funktionsbezeichnungen,2,0)</f>
        <v>Finanz-Fachspezialist / Controller 3</v>
      </c>
      <c r="DP109" s="19">
        <f t="shared" si="46"/>
        <v>6753</v>
      </c>
      <c r="DQ109" s="153">
        <v>3</v>
      </c>
      <c r="DR109" s="19">
        <v>0</v>
      </c>
      <c r="DS109" s="185" t="s">
        <v>972</v>
      </c>
    </row>
    <row r="110" spans="1:123" s="19" customFormat="1" x14ac:dyDescent="0.2">
      <c r="A110" s="53">
        <v>0</v>
      </c>
      <c r="B110" s="53">
        <v>1</v>
      </c>
      <c r="C110" s="53">
        <f t="shared" si="47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500</v>
      </c>
      <c r="Q110" s="15">
        <v>106</v>
      </c>
      <c r="R110" s="42"/>
      <c r="S110" s="27" t="s">
        <v>152</v>
      </c>
      <c r="T110" s="21">
        <v>1952</v>
      </c>
      <c r="U110" s="28" t="s">
        <v>151</v>
      </c>
      <c r="V110" s="21">
        <v>1971</v>
      </c>
      <c r="W110" s="25"/>
      <c r="X110" s="21"/>
      <c r="Y110" s="25"/>
      <c r="Z110" s="21">
        <f t="shared" si="48"/>
        <v>45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3"/>
        <v>Meister Christine</v>
      </c>
      <c r="CR110" s="19">
        <f t="shared" si="44"/>
        <v>45</v>
      </c>
      <c r="CT110" s="154">
        <v>4245</v>
      </c>
      <c r="CU110" s="19" t="str">
        <f t="shared" si="63"/>
        <v>D</v>
      </c>
      <c r="CV110" s="125">
        <v>134</v>
      </c>
      <c r="CW110" s="33">
        <f t="shared" si="64"/>
        <v>7</v>
      </c>
      <c r="CX110" s="83" t="str">
        <f t="shared" si="65"/>
        <v>Kaufmännischer Mitarbeiter 4 / Gruppenchef 2</v>
      </c>
      <c r="CY110" s="125">
        <v>134</v>
      </c>
      <c r="CZ110" s="33">
        <f t="shared" si="57"/>
        <v>7</v>
      </c>
      <c r="DA110" s="83" t="str">
        <f t="shared" si="58"/>
        <v>Kaufmännischer Mitarbeiter 4 / Gruppenchef 2</v>
      </c>
      <c r="DB110" s="125">
        <v>134</v>
      </c>
      <c r="DC110" s="33">
        <f t="shared" si="59"/>
        <v>7</v>
      </c>
      <c r="DD110" s="83" t="str">
        <f t="shared" si="60"/>
        <v>Kaufmännischer Mitarbeiter 4 / Gruppenchef 2</v>
      </c>
      <c r="DE110" s="125">
        <v>134</v>
      </c>
      <c r="DF110" s="33">
        <f t="shared" ref="DF110:DF124" si="66">VLOOKUP($DE110,Funktionsbezeichnungen,3,0)</f>
        <v>7</v>
      </c>
      <c r="DG110" s="83" t="str">
        <f t="shared" ref="DG110:DG124" si="67">VLOOKUP($DE110,Funktionsbezeichnungen,2,0)</f>
        <v>Kaufmännischer Mitarbeiter 4 / Gruppenchef 2</v>
      </c>
      <c r="DH110" s="20"/>
      <c r="DI110" s="125">
        <v>134</v>
      </c>
      <c r="DJ110" s="33">
        <f t="shared" si="61"/>
        <v>7</v>
      </c>
      <c r="DK110" s="83" t="str">
        <f t="shared" si="62"/>
        <v>Kaufmännischer Mitarbeiter 4 / Gruppenchef 2</v>
      </c>
      <c r="DP110" s="19">
        <f t="shared" si="46"/>
        <v>4245</v>
      </c>
      <c r="DQ110" s="153">
        <v>6</v>
      </c>
      <c r="DR110" s="19">
        <v>0</v>
      </c>
      <c r="DS110" s="19" t="s">
        <v>955</v>
      </c>
    </row>
    <row r="111" spans="1:123" s="19" customFormat="1" ht="27" x14ac:dyDescent="0.2">
      <c r="A111" s="53">
        <v>0</v>
      </c>
      <c r="B111" s="53">
        <v>1</v>
      </c>
      <c r="C111" s="53">
        <f t="shared" si="47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357</v>
      </c>
      <c r="P111" s="15" t="s">
        <v>501</v>
      </c>
      <c r="Q111" s="15">
        <v>107</v>
      </c>
      <c r="R111" s="42"/>
      <c r="S111" s="20" t="s">
        <v>207</v>
      </c>
      <c r="T111" s="17">
        <v>1954</v>
      </c>
      <c r="U111" s="169" t="s">
        <v>210</v>
      </c>
      <c r="V111" s="118">
        <v>1971</v>
      </c>
      <c r="W111" s="120"/>
      <c r="X111" s="118"/>
      <c r="Y111" s="169"/>
      <c r="Z111" s="118">
        <f t="shared" si="48"/>
        <v>45</v>
      </c>
      <c r="AA111" s="25" t="s">
        <v>209</v>
      </c>
      <c r="AB111" s="21" t="s">
        <v>121</v>
      </c>
      <c r="AC111" s="21"/>
      <c r="AE111" s="90" t="s">
        <v>453</v>
      </c>
      <c r="AF111" s="82"/>
      <c r="CP111" s="19" t="str">
        <f t="shared" si="43"/>
        <v>Derezynski Françoise</v>
      </c>
      <c r="CR111" s="19">
        <f t="shared" si="44"/>
        <v>45</v>
      </c>
      <c r="CT111" s="154">
        <v>4266</v>
      </c>
      <c r="CU111" s="19" t="str">
        <f t="shared" si="63"/>
        <v>D</v>
      </c>
      <c r="CV111" s="125">
        <v>141</v>
      </c>
      <c r="CW111" s="33">
        <f t="shared" si="64"/>
        <v>8</v>
      </c>
      <c r="CX111" s="83" t="str">
        <f t="shared" si="65"/>
        <v>Kaufmännischer Fachspezialist 1</v>
      </c>
      <c r="CY111" s="125">
        <v>141</v>
      </c>
      <c r="CZ111" s="33">
        <f>VLOOKUP($CY111,Funktionsbezeichnungen,3,0)</f>
        <v>8</v>
      </c>
      <c r="DA111" s="83" t="str">
        <f>VLOOKUP($CY111,Funktionsbezeichnungen,2,0)</f>
        <v>Kaufmännischer Fachspezialist 1</v>
      </c>
      <c r="DB111" s="125">
        <v>134</v>
      </c>
      <c r="DC111" s="33">
        <f>VLOOKUP($DB111,Funktionsbezeichnungen,3,0)</f>
        <v>7</v>
      </c>
      <c r="DD111" s="83" t="str">
        <f>VLOOKUP($DB111,Funktionsbezeichnungen,2,0)</f>
        <v>Kaufmännischer Mitarbeiter 4 / Gruppenchef 2</v>
      </c>
      <c r="DE111" s="125">
        <v>134</v>
      </c>
      <c r="DF111" s="33">
        <f>VLOOKUP($DE111,Funktionsbezeichnungen,3,0)</f>
        <v>7</v>
      </c>
      <c r="DG111" s="83" t="str">
        <f>VLOOKUP($DE111,Funktionsbezeichnungen,2,0)</f>
        <v>Kaufmännischer Mitarbeiter 4 / Gruppenchef 2</v>
      </c>
      <c r="DH111" s="20"/>
      <c r="DI111" s="125">
        <v>134</v>
      </c>
      <c r="DJ111" s="33">
        <f>VLOOKUP($DI111,Funktionsbezeichnungen,3,0)</f>
        <v>7</v>
      </c>
      <c r="DK111" s="83" t="str">
        <f>VLOOKUP($DI111,Funktionsbezeichnungen,2,0)</f>
        <v>Kaufmännischer Mitarbeiter 4 / Gruppenchef 2</v>
      </c>
      <c r="DP111" s="19">
        <f t="shared" si="46"/>
        <v>4266</v>
      </c>
      <c r="DQ111" s="153">
        <v>6</v>
      </c>
      <c r="DR111" s="19">
        <v>0</v>
      </c>
      <c r="DS111" s="19" t="s">
        <v>955</v>
      </c>
    </row>
    <row r="112" spans="1:123" s="19" customFormat="1" x14ac:dyDescent="0.2">
      <c r="A112" s="53">
        <v>0</v>
      </c>
      <c r="B112" s="53">
        <v>1</v>
      </c>
      <c r="C112" s="53">
        <f t="shared" si="47"/>
        <v>1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502</v>
      </c>
      <c r="Q112" s="15">
        <v>108</v>
      </c>
      <c r="R112" s="16"/>
      <c r="S112" s="20" t="s">
        <v>153</v>
      </c>
      <c r="T112" s="21">
        <v>1953</v>
      </c>
      <c r="U112" s="28" t="s">
        <v>215</v>
      </c>
      <c r="V112" s="21">
        <v>1977</v>
      </c>
      <c r="W112" s="25" t="s">
        <v>318</v>
      </c>
      <c r="X112" s="21">
        <v>2000</v>
      </c>
      <c r="Y112" s="28" t="s">
        <v>319</v>
      </c>
      <c r="Z112" s="21">
        <f t="shared" si="48"/>
        <v>39</v>
      </c>
      <c r="AA112" s="25" t="s">
        <v>695</v>
      </c>
      <c r="AB112" s="21" t="s">
        <v>121</v>
      </c>
      <c r="AC112" s="21"/>
      <c r="AE112" s="90" t="s">
        <v>456</v>
      </c>
      <c r="AF112" s="82"/>
      <c r="CP112" s="19" t="str">
        <f t="shared" si="43"/>
        <v>Szirt Madeleine</v>
      </c>
      <c r="CR112" s="19">
        <f t="shared" si="44"/>
        <v>39</v>
      </c>
      <c r="CT112" s="154">
        <v>4216</v>
      </c>
      <c r="CU112" s="19" t="str">
        <f t="shared" si="63"/>
        <v>D</v>
      </c>
      <c r="CV112" s="125">
        <v>162</v>
      </c>
      <c r="CW112" s="33">
        <f t="shared" si="64"/>
        <v>9</v>
      </c>
      <c r="CX112" s="83" t="str">
        <f t="shared" si="65"/>
        <v>Personal-Fachspezialist 2</v>
      </c>
      <c r="CY112" s="125">
        <v>162</v>
      </c>
      <c r="CZ112" s="33">
        <f>VLOOKUP($CY112,Funktionsbezeichnungen,3,0)</f>
        <v>9</v>
      </c>
      <c r="DA112" s="83" t="str">
        <f>VLOOKUP($CY112,Funktionsbezeichnungen,2,0)</f>
        <v>Personal-Fachspezialist 2</v>
      </c>
      <c r="DB112" s="125">
        <v>162</v>
      </c>
      <c r="DC112" s="33">
        <f>VLOOKUP($DB112,Funktionsbezeichnungen,3,0)</f>
        <v>9</v>
      </c>
      <c r="DD112" s="83" t="str">
        <f>VLOOKUP($DB112,Funktionsbezeichnungen,2,0)</f>
        <v>Personal-Fachspezialist 2</v>
      </c>
      <c r="DE112" s="125">
        <v>162</v>
      </c>
      <c r="DF112" s="33">
        <f>VLOOKUP($DE112,Funktionsbezeichnungen,3,0)</f>
        <v>9</v>
      </c>
      <c r="DG112" s="83" t="str">
        <f>VLOOKUP($DE112,Funktionsbezeichnungen,2,0)</f>
        <v>Personal-Fachspezialist 2</v>
      </c>
      <c r="DH112" s="20"/>
      <c r="DI112" s="125">
        <v>162</v>
      </c>
      <c r="DJ112" s="33">
        <f>VLOOKUP($DI112,Funktionsbezeichnungen,3,0)</f>
        <v>9</v>
      </c>
      <c r="DK112" s="83" t="str">
        <f>VLOOKUP($DI112,Funktionsbezeichnungen,2,0)</f>
        <v>Personal-Fachspezialist 2</v>
      </c>
      <c r="DP112" s="19">
        <f t="shared" si="46"/>
        <v>4216</v>
      </c>
      <c r="DQ112" s="153">
        <v>3</v>
      </c>
      <c r="DR112" s="19">
        <v>0</v>
      </c>
      <c r="DS112" s="185" t="s">
        <v>971</v>
      </c>
    </row>
    <row r="113" spans="1:123" s="19" customFormat="1" x14ac:dyDescent="0.2">
      <c r="A113" s="53">
        <v>0</v>
      </c>
      <c r="B113" s="53">
        <v>1</v>
      </c>
      <c r="C113" s="53">
        <f t="shared" si="47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1155</v>
      </c>
      <c r="Q113" s="15">
        <v>109</v>
      </c>
      <c r="R113" s="42"/>
      <c r="S113" s="27" t="s">
        <v>1156</v>
      </c>
      <c r="T113" s="21">
        <v>1959</v>
      </c>
      <c r="U113" s="28" t="s">
        <v>151</v>
      </c>
      <c r="V113" s="21">
        <v>1977</v>
      </c>
      <c r="W113" s="25"/>
      <c r="X113" s="21"/>
      <c r="Y113" s="25"/>
      <c r="Z113" s="21">
        <f t="shared" si="48"/>
        <v>39</v>
      </c>
      <c r="AA113" s="25" t="s">
        <v>1157</v>
      </c>
      <c r="AB113" s="21" t="s">
        <v>121</v>
      </c>
      <c r="AC113" s="21"/>
      <c r="AE113" s="90" t="s">
        <v>1158</v>
      </c>
      <c r="AF113" s="82"/>
      <c r="CP113" s="19" t="str">
        <f t="shared" si="43"/>
        <v>Canetti Rosemarie</v>
      </c>
      <c r="CR113" s="19">
        <f t="shared" si="44"/>
        <v>39</v>
      </c>
      <c r="CT113" s="154">
        <v>4320</v>
      </c>
      <c r="CU113" s="19" t="str">
        <f t="shared" si="63"/>
        <v>D</v>
      </c>
      <c r="CV113" s="125">
        <v>134</v>
      </c>
      <c r="CW113" s="33">
        <f t="shared" si="64"/>
        <v>7</v>
      </c>
      <c r="CX113" s="83" t="str">
        <f t="shared" si="65"/>
        <v>Kaufmännischer Mitarbeiter 4 / Gruppenchef 2</v>
      </c>
      <c r="CY113" s="125"/>
      <c r="CZ113" s="33"/>
      <c r="DA113" s="83"/>
      <c r="DB113" s="125">
        <v>134</v>
      </c>
      <c r="DC113" s="33">
        <f t="shared" si="59"/>
        <v>7</v>
      </c>
      <c r="DD113" s="83" t="str">
        <f t="shared" si="60"/>
        <v>Kaufmännischer Mitarbeiter 4 / Gruppenchef 2</v>
      </c>
      <c r="DE113" s="125">
        <v>134</v>
      </c>
      <c r="DF113" s="33">
        <f t="shared" si="66"/>
        <v>7</v>
      </c>
      <c r="DG113" s="83" t="str">
        <f t="shared" si="67"/>
        <v>Kaufmännischer Mitarbeiter 4 / Gruppenchef 2</v>
      </c>
      <c r="DH113" s="20"/>
      <c r="DI113" s="125">
        <v>134</v>
      </c>
      <c r="DJ113" s="33">
        <f t="shared" si="61"/>
        <v>7</v>
      </c>
      <c r="DK113" s="83" t="str">
        <f t="shared" si="62"/>
        <v>Kaufmännischer Mitarbeiter 4 / Gruppenchef 2</v>
      </c>
      <c r="DP113" s="19">
        <f t="shared" si="46"/>
        <v>4320</v>
      </c>
      <c r="DQ113" s="153">
        <v>6</v>
      </c>
      <c r="DR113" s="19">
        <v>0</v>
      </c>
      <c r="DS113" s="19" t="s">
        <v>955</v>
      </c>
    </row>
    <row r="114" spans="1:123" s="19" customFormat="1" x14ac:dyDescent="0.2">
      <c r="A114" s="53">
        <v>0</v>
      </c>
      <c r="B114" s="53">
        <v>1</v>
      </c>
      <c r="C114" s="53">
        <f t="shared" si="47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1168</v>
      </c>
      <c r="Q114" s="15">
        <v>110</v>
      </c>
      <c r="R114" s="42"/>
      <c r="S114" s="27" t="s">
        <v>650</v>
      </c>
      <c r="T114" s="21">
        <v>1961</v>
      </c>
      <c r="U114" s="28" t="s">
        <v>155</v>
      </c>
      <c r="V114" s="21">
        <v>1982</v>
      </c>
      <c r="W114" s="25"/>
      <c r="X114" s="21"/>
      <c r="Y114" s="25" t="s">
        <v>323</v>
      </c>
      <c r="Z114" s="21">
        <f t="shared" si="48"/>
        <v>34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43"/>
        <v>Peier Doris</v>
      </c>
      <c r="CR114" s="19">
        <f t="shared" si="44"/>
        <v>34</v>
      </c>
      <c r="CT114" s="154">
        <v>5581</v>
      </c>
      <c r="CU114" s="19" t="str">
        <f t="shared" si="63"/>
        <v>D</v>
      </c>
      <c r="CV114" s="125">
        <v>134</v>
      </c>
      <c r="CW114" s="33">
        <f t="shared" si="64"/>
        <v>7</v>
      </c>
      <c r="CX114" s="83" t="str">
        <f t="shared" si="65"/>
        <v>Kaufmännischer Mitarbeiter 4 / Gruppenchef 2</v>
      </c>
      <c r="CY114" s="125">
        <v>134</v>
      </c>
      <c r="CZ114" s="33">
        <f t="shared" si="57"/>
        <v>7</v>
      </c>
      <c r="DA114" s="83" t="str">
        <f t="shared" si="58"/>
        <v>Kaufmännischer Mitarbeiter 4 / Gruppenchef 2</v>
      </c>
      <c r="DB114" s="125">
        <v>134</v>
      </c>
      <c r="DC114" s="33">
        <f t="shared" si="59"/>
        <v>7</v>
      </c>
      <c r="DD114" s="83" t="str">
        <f t="shared" si="60"/>
        <v>Kaufmännischer Mitarbeiter 4 / Gruppenchef 2</v>
      </c>
      <c r="DE114" s="125">
        <v>134</v>
      </c>
      <c r="DF114" s="33">
        <f t="shared" si="66"/>
        <v>7</v>
      </c>
      <c r="DG114" s="83" t="str">
        <f t="shared" si="67"/>
        <v>Kaufmännischer Mitarbeiter 4 / Gruppenchef 2</v>
      </c>
      <c r="DH114" s="20"/>
      <c r="DI114" s="125">
        <v>134</v>
      </c>
      <c r="DJ114" s="33">
        <f t="shared" si="61"/>
        <v>7</v>
      </c>
      <c r="DK114" s="83" t="str">
        <f t="shared" si="62"/>
        <v>Kaufmännischer Mitarbeiter 4 / Gruppenchef 2</v>
      </c>
      <c r="DP114" s="19">
        <f t="shared" si="46"/>
        <v>5581</v>
      </c>
      <c r="DQ114" s="153">
        <v>6</v>
      </c>
      <c r="DR114" s="19">
        <v>0</v>
      </c>
      <c r="DS114" s="19" t="s">
        <v>955</v>
      </c>
    </row>
    <row r="115" spans="1:123" s="19" customFormat="1" x14ac:dyDescent="0.2">
      <c r="A115" s="53">
        <v>0</v>
      </c>
      <c r="B115" s="53">
        <v>1</v>
      </c>
      <c r="C115" s="53">
        <f t="shared" si="47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607</v>
      </c>
      <c r="Q115" s="15">
        <v>111</v>
      </c>
      <c r="R115" s="42"/>
      <c r="S115" s="27" t="s">
        <v>608</v>
      </c>
      <c r="T115" s="21">
        <v>1966</v>
      </c>
      <c r="U115" s="28" t="s">
        <v>151</v>
      </c>
      <c r="V115" s="21">
        <v>1985</v>
      </c>
      <c r="W115" s="25"/>
      <c r="X115" s="21"/>
      <c r="Y115" s="25"/>
      <c r="Z115" s="21">
        <f t="shared" si="48"/>
        <v>31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3"/>
        <v>Beuret Agnès</v>
      </c>
      <c r="CR115" s="19">
        <f t="shared" si="44"/>
        <v>31</v>
      </c>
      <c r="CT115" s="154">
        <v>4352</v>
      </c>
      <c r="CU115" s="19" t="str">
        <f t="shared" si="63"/>
        <v>D</v>
      </c>
      <c r="CV115" s="125">
        <v>134</v>
      </c>
      <c r="CW115" s="33">
        <f t="shared" si="64"/>
        <v>7</v>
      </c>
      <c r="CX115" s="83" t="str">
        <f t="shared" si="65"/>
        <v>Kaufmännischer Mitarbeiter 4 / Gruppenchef 2</v>
      </c>
      <c r="CY115" s="125">
        <v>134</v>
      </c>
      <c r="CZ115" s="33">
        <f t="shared" si="57"/>
        <v>7</v>
      </c>
      <c r="DA115" s="83" t="str">
        <f t="shared" si="58"/>
        <v>Kaufmännischer Mitarbeiter 4 / Gruppenchef 2</v>
      </c>
      <c r="DB115" s="125">
        <v>134</v>
      </c>
      <c r="DC115" s="33">
        <f t="shared" si="59"/>
        <v>7</v>
      </c>
      <c r="DD115" s="83" t="str">
        <f t="shared" si="60"/>
        <v>Kaufmännischer Mitarbeiter 4 / Gruppenchef 2</v>
      </c>
      <c r="DE115" s="125">
        <v>134</v>
      </c>
      <c r="DF115" s="33">
        <f t="shared" si="66"/>
        <v>7</v>
      </c>
      <c r="DG115" s="83" t="str">
        <f t="shared" si="67"/>
        <v>Kaufmännischer Mitarbeiter 4 / Gruppenchef 2</v>
      </c>
      <c r="DH115" s="20"/>
      <c r="DI115" s="125">
        <v>134</v>
      </c>
      <c r="DJ115" s="33">
        <f t="shared" si="61"/>
        <v>7</v>
      </c>
      <c r="DK115" s="83" t="str">
        <f t="shared" si="62"/>
        <v>Kaufmännischer Mitarbeiter 4 / Gruppenchef 2</v>
      </c>
      <c r="DP115" s="19">
        <f t="shared" si="46"/>
        <v>4352</v>
      </c>
      <c r="DQ115" s="153">
        <v>6</v>
      </c>
      <c r="DR115" s="19">
        <v>0</v>
      </c>
      <c r="DS115" s="19" t="s">
        <v>955</v>
      </c>
    </row>
    <row r="116" spans="1:123" s="19" customFormat="1" x14ac:dyDescent="0.2">
      <c r="A116" s="53">
        <v>0</v>
      </c>
      <c r="B116" s="53">
        <v>1</v>
      </c>
      <c r="C116" s="53">
        <f t="shared" si="47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508</v>
      </c>
      <c r="Q116" s="15">
        <v>112</v>
      </c>
      <c r="R116" s="42"/>
      <c r="S116" s="27" t="s">
        <v>164</v>
      </c>
      <c r="T116" s="21">
        <v>1970</v>
      </c>
      <c r="U116" s="28" t="s">
        <v>165</v>
      </c>
      <c r="V116" s="21">
        <v>1990</v>
      </c>
      <c r="W116" s="25"/>
      <c r="X116" s="21"/>
      <c r="Y116" s="25"/>
      <c r="Z116" s="21">
        <f t="shared" si="48"/>
        <v>26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3"/>
        <v>Weider Noelle</v>
      </c>
      <c r="CR116" s="19">
        <f t="shared" si="44"/>
        <v>26</v>
      </c>
      <c r="CT116" s="154">
        <v>5604</v>
      </c>
      <c r="CU116" s="19" t="str">
        <f t="shared" si="63"/>
        <v>D</v>
      </c>
      <c r="CV116" s="125">
        <v>134</v>
      </c>
      <c r="CW116" s="33">
        <f t="shared" si="64"/>
        <v>7</v>
      </c>
      <c r="CX116" s="83" t="str">
        <f t="shared" si="65"/>
        <v>Kaufmännischer Mitarbeiter 4 / Gruppenchef 2</v>
      </c>
      <c r="CY116" s="125">
        <v>134</v>
      </c>
      <c r="CZ116" s="33">
        <f t="shared" si="57"/>
        <v>7</v>
      </c>
      <c r="DA116" s="83" t="str">
        <f t="shared" si="58"/>
        <v>Kaufmännischer Mitarbeiter 4 / Gruppenchef 2</v>
      </c>
      <c r="DB116" s="125">
        <v>134</v>
      </c>
      <c r="DC116" s="33">
        <f t="shared" si="59"/>
        <v>7</v>
      </c>
      <c r="DD116" s="83" t="str">
        <f t="shared" si="60"/>
        <v>Kaufmännischer Mitarbeiter 4 / Gruppenchef 2</v>
      </c>
      <c r="DE116" s="125">
        <v>134</v>
      </c>
      <c r="DF116" s="33">
        <f t="shared" si="66"/>
        <v>7</v>
      </c>
      <c r="DG116" s="83" t="str">
        <f t="shared" si="67"/>
        <v>Kaufmännischer Mitarbeiter 4 / Gruppenchef 2</v>
      </c>
      <c r="DH116" s="20"/>
      <c r="DI116" s="125">
        <v>134</v>
      </c>
      <c r="DJ116" s="33">
        <f t="shared" si="61"/>
        <v>7</v>
      </c>
      <c r="DK116" s="83" t="str">
        <f t="shared" si="62"/>
        <v>Kaufmännischer Mitarbeiter 4 / Gruppenchef 2</v>
      </c>
      <c r="DP116" s="19">
        <f t="shared" si="46"/>
        <v>5604</v>
      </c>
      <c r="DQ116" s="153">
        <v>6</v>
      </c>
      <c r="DR116" s="19">
        <v>0</v>
      </c>
      <c r="DS116" s="19" t="s">
        <v>955</v>
      </c>
    </row>
    <row r="117" spans="1:123" s="19" customFormat="1" ht="27" x14ac:dyDescent="0.2">
      <c r="A117" s="53">
        <v>0</v>
      </c>
      <c r="B117" s="53"/>
      <c r="C117" s="53">
        <f t="shared" si="47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509</v>
      </c>
      <c r="Q117" s="15">
        <v>113</v>
      </c>
      <c r="R117" s="42"/>
      <c r="S117" s="20" t="s">
        <v>244</v>
      </c>
      <c r="T117" s="21">
        <v>1976</v>
      </c>
      <c r="U117" s="28" t="s">
        <v>243</v>
      </c>
      <c r="V117" s="21">
        <v>2002</v>
      </c>
      <c r="W117" s="25"/>
      <c r="X117" s="21"/>
      <c r="Y117" s="28" t="s">
        <v>327</v>
      </c>
      <c r="Z117" s="118">
        <f t="shared" si="48"/>
        <v>14</v>
      </c>
      <c r="AA117" s="25" t="s">
        <v>326</v>
      </c>
      <c r="AB117" s="21" t="s">
        <v>121</v>
      </c>
      <c r="AC117" s="21"/>
      <c r="AE117" s="90" t="s">
        <v>375</v>
      </c>
      <c r="AF117" s="82"/>
      <c r="CP117" s="19" t="str">
        <f t="shared" si="43"/>
        <v>Fischer Michel</v>
      </c>
      <c r="CR117" s="19">
        <f t="shared" si="44"/>
        <v>14</v>
      </c>
      <c r="CT117" s="154">
        <v>8655</v>
      </c>
      <c r="CU117" s="19" t="str">
        <f t="shared" si="63"/>
        <v>D</v>
      </c>
      <c r="CV117" s="125">
        <v>542</v>
      </c>
      <c r="CW117" s="33">
        <f t="shared" si="64"/>
        <v>7</v>
      </c>
      <c r="CX117" s="83" t="str">
        <f t="shared" si="65"/>
        <v>Technischer Sachbearbeiter 2</v>
      </c>
      <c r="CY117" s="125">
        <v>542</v>
      </c>
      <c r="CZ117" s="33">
        <f t="shared" si="57"/>
        <v>7</v>
      </c>
      <c r="DA117" s="83" t="str">
        <f t="shared" si="58"/>
        <v>Technischer Sachbearbeiter 2</v>
      </c>
      <c r="DB117" s="125">
        <v>542</v>
      </c>
      <c r="DC117" s="33">
        <f t="shared" si="59"/>
        <v>7</v>
      </c>
      <c r="DD117" s="83" t="str">
        <f t="shared" si="60"/>
        <v>Technischer Sachbearbeiter 2</v>
      </c>
      <c r="DE117" s="125">
        <v>541</v>
      </c>
      <c r="DF117" s="33">
        <f t="shared" si="66"/>
        <v>6</v>
      </c>
      <c r="DG117" s="83" t="str">
        <f t="shared" si="67"/>
        <v>Technischer Sachbearbeiter 1</v>
      </c>
      <c r="DH117" s="20"/>
      <c r="DI117" s="125">
        <v>351</v>
      </c>
      <c r="DJ117" s="33">
        <f t="shared" si="61"/>
        <v>7</v>
      </c>
      <c r="DK117" s="83" t="str">
        <f t="shared" si="62"/>
        <v>Marketing - / Product - Manager 1</v>
      </c>
      <c r="DP117" s="19">
        <f t="shared" si="46"/>
        <v>8655</v>
      </c>
      <c r="DQ117" s="153">
        <v>6</v>
      </c>
      <c r="DR117" s="19">
        <v>0</v>
      </c>
      <c r="DS117" s="19" t="s">
        <v>967</v>
      </c>
    </row>
    <row r="118" spans="1:123" s="19" customFormat="1" x14ac:dyDescent="0.2">
      <c r="A118" s="53">
        <v>0</v>
      </c>
      <c r="B118" s="53">
        <v>1</v>
      </c>
      <c r="C118" s="53">
        <f t="shared" si="47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582</v>
      </c>
      <c r="Q118" s="15">
        <v>114</v>
      </c>
      <c r="R118" s="42"/>
      <c r="S118" s="27" t="s">
        <v>583</v>
      </c>
      <c r="T118" s="21">
        <v>1959</v>
      </c>
      <c r="U118" s="28" t="s">
        <v>397</v>
      </c>
      <c r="V118" s="21">
        <v>1976</v>
      </c>
      <c r="W118" s="25"/>
      <c r="X118" s="21"/>
      <c r="Y118" s="25"/>
      <c r="Z118" s="21">
        <f t="shared" si="48"/>
        <v>40</v>
      </c>
      <c r="AA118" s="25" t="s">
        <v>584</v>
      </c>
      <c r="AB118" s="21" t="s">
        <v>142</v>
      </c>
      <c r="AC118" s="21"/>
      <c r="AE118" s="90" t="s">
        <v>585</v>
      </c>
      <c r="AF118" s="82"/>
      <c r="CP118" s="19" t="str">
        <f t="shared" si="43"/>
        <v>Willig Martine</v>
      </c>
      <c r="CR118" s="19">
        <f t="shared" si="44"/>
        <v>40</v>
      </c>
      <c r="CT118" s="154">
        <v>5637</v>
      </c>
      <c r="CU118" s="19" t="str">
        <f t="shared" si="63"/>
        <v>E</v>
      </c>
      <c r="CV118" s="125">
        <v>133</v>
      </c>
      <c r="CW118" s="33">
        <f t="shared" si="64"/>
        <v>6</v>
      </c>
      <c r="CX118" s="83" t="str">
        <f t="shared" si="65"/>
        <v>Kaufmännischer Mitarbeiter 3 / Gruppenchef 1</v>
      </c>
      <c r="CY118" s="125">
        <v>133</v>
      </c>
      <c r="CZ118" s="33">
        <f t="shared" si="57"/>
        <v>6</v>
      </c>
      <c r="DA118" s="83" t="str">
        <f t="shared" si="58"/>
        <v>Kaufmännischer Mitarbeiter 3 / Gruppenchef 1</v>
      </c>
      <c r="DB118" s="125">
        <v>133</v>
      </c>
      <c r="DC118" s="33">
        <f t="shared" si="59"/>
        <v>6</v>
      </c>
      <c r="DD118" s="83" t="str">
        <f t="shared" si="60"/>
        <v>Kaufmännischer Mitarbeiter 3 / Gruppenchef 1</v>
      </c>
      <c r="DE118" s="125">
        <v>133</v>
      </c>
      <c r="DF118" s="33">
        <f t="shared" si="66"/>
        <v>6</v>
      </c>
      <c r="DG118" s="83" t="str">
        <f t="shared" si="67"/>
        <v>Kaufmännischer Mitarbeiter 3 / Gruppenchef 1</v>
      </c>
      <c r="DH118" s="20"/>
      <c r="DI118" s="125">
        <v>133</v>
      </c>
      <c r="DJ118" s="33">
        <f t="shared" si="61"/>
        <v>6</v>
      </c>
      <c r="DK118" s="83" t="str">
        <f t="shared" si="62"/>
        <v>Kaufmännischer Mitarbeiter 3 / Gruppenchef 1</v>
      </c>
      <c r="DP118" s="19">
        <f t="shared" si="46"/>
        <v>5637</v>
      </c>
      <c r="DQ118" s="153">
        <v>6</v>
      </c>
      <c r="DR118" s="19">
        <v>0</v>
      </c>
      <c r="DS118" s="185" t="s">
        <v>973</v>
      </c>
    </row>
    <row r="119" spans="1:123" s="19" customFormat="1" x14ac:dyDescent="0.2">
      <c r="A119" s="53">
        <v>0</v>
      </c>
      <c r="B119" s="53">
        <v>1</v>
      </c>
      <c r="C119" s="53">
        <f t="shared" si="47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507</v>
      </c>
      <c r="Q119" s="15">
        <v>115</v>
      </c>
      <c r="R119" s="42"/>
      <c r="S119" s="27" t="s">
        <v>259</v>
      </c>
      <c r="T119" s="21">
        <v>1957</v>
      </c>
      <c r="U119" s="28" t="s">
        <v>151</v>
      </c>
      <c r="V119" s="21">
        <v>1977</v>
      </c>
      <c r="W119" s="25"/>
      <c r="X119" s="21"/>
      <c r="Y119" s="25"/>
      <c r="Z119" s="21">
        <f t="shared" si="48"/>
        <v>39</v>
      </c>
      <c r="AA119" s="25" t="s">
        <v>156</v>
      </c>
      <c r="AB119" s="21" t="s">
        <v>142</v>
      </c>
      <c r="AC119" s="21"/>
      <c r="AE119" s="90" t="s">
        <v>457</v>
      </c>
      <c r="AF119" s="82"/>
      <c r="CP119" s="19" t="str">
        <f t="shared" si="43"/>
        <v>Meichtry Anna</v>
      </c>
      <c r="CR119" s="19">
        <f t="shared" si="44"/>
        <v>39</v>
      </c>
      <c r="CT119" s="154">
        <v>5629</v>
      </c>
      <c r="CU119" s="19" t="str">
        <f t="shared" si="63"/>
        <v>E</v>
      </c>
      <c r="CV119" s="125">
        <v>133</v>
      </c>
      <c r="CW119" s="33">
        <f t="shared" si="64"/>
        <v>6</v>
      </c>
      <c r="CX119" s="83" t="str">
        <f t="shared" si="65"/>
        <v>Kaufmännischer Mitarbeiter 3 / Gruppenchef 1</v>
      </c>
      <c r="CY119" s="125">
        <v>133</v>
      </c>
      <c r="CZ119" s="33">
        <f t="shared" si="57"/>
        <v>6</v>
      </c>
      <c r="DA119" s="83" t="str">
        <f t="shared" si="58"/>
        <v>Kaufmännischer Mitarbeiter 3 / Gruppenchef 1</v>
      </c>
      <c r="DB119" s="125">
        <v>133</v>
      </c>
      <c r="DC119" s="33">
        <f t="shared" si="59"/>
        <v>6</v>
      </c>
      <c r="DD119" s="83" t="str">
        <f t="shared" si="60"/>
        <v>Kaufmännischer Mitarbeiter 3 / Gruppenchef 1</v>
      </c>
      <c r="DE119" s="125">
        <v>133</v>
      </c>
      <c r="DF119" s="33">
        <f t="shared" si="66"/>
        <v>6</v>
      </c>
      <c r="DG119" s="83" t="str">
        <f t="shared" si="67"/>
        <v>Kaufmännischer Mitarbeiter 3 / Gruppenchef 1</v>
      </c>
      <c r="DH119" s="20"/>
      <c r="DI119" s="125">
        <v>133</v>
      </c>
      <c r="DJ119" s="33">
        <f t="shared" si="61"/>
        <v>6</v>
      </c>
      <c r="DK119" s="83" t="str">
        <f t="shared" si="62"/>
        <v>Kaufmännischer Mitarbeiter 3 / Gruppenchef 1</v>
      </c>
      <c r="DP119" s="19">
        <f t="shared" si="46"/>
        <v>5629</v>
      </c>
      <c r="DQ119" s="153">
        <v>6</v>
      </c>
      <c r="DR119" s="19">
        <v>0</v>
      </c>
      <c r="DS119" s="19" t="s">
        <v>955</v>
      </c>
    </row>
    <row r="120" spans="1:123" s="19" customFormat="1" x14ac:dyDescent="0.2">
      <c r="A120" s="53">
        <v>0</v>
      </c>
      <c r="B120" s="53">
        <v>1</v>
      </c>
      <c r="C120" s="53">
        <f t="shared" si="47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1167</v>
      </c>
      <c r="Q120" s="15">
        <v>116</v>
      </c>
      <c r="R120" s="42"/>
      <c r="S120" s="27" t="s">
        <v>1005</v>
      </c>
      <c r="T120" s="21">
        <v>1967</v>
      </c>
      <c r="U120" s="28" t="s">
        <v>151</v>
      </c>
      <c r="V120" s="21">
        <v>1987</v>
      </c>
      <c r="W120" s="25"/>
      <c r="X120" s="21"/>
      <c r="Y120" s="25"/>
      <c r="Z120" s="21">
        <f t="shared" si="48"/>
        <v>29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43"/>
        <v>Meier Jacqueline</v>
      </c>
      <c r="CR120" s="19">
        <f t="shared" si="44"/>
        <v>29</v>
      </c>
      <c r="CT120" s="154">
        <v>7700</v>
      </c>
      <c r="CU120" s="19" t="str">
        <f t="shared" si="63"/>
        <v>E</v>
      </c>
      <c r="CV120" s="125">
        <v>212</v>
      </c>
      <c r="CW120" s="33">
        <f t="shared" si="64"/>
        <v>5</v>
      </c>
      <c r="CX120" s="83" t="str">
        <f t="shared" si="65"/>
        <v>Buchhalter 2</v>
      </c>
      <c r="CY120" s="125">
        <v>212</v>
      </c>
      <c r="CZ120" s="33">
        <f t="shared" si="57"/>
        <v>5</v>
      </c>
      <c r="DA120" s="83" t="str">
        <f t="shared" si="58"/>
        <v>Buchhalter 2</v>
      </c>
      <c r="DB120" s="125">
        <v>212</v>
      </c>
      <c r="DC120" s="33">
        <f t="shared" si="59"/>
        <v>5</v>
      </c>
      <c r="DD120" s="83" t="str">
        <f t="shared" si="60"/>
        <v>Buchhalter 2</v>
      </c>
      <c r="DE120" s="125">
        <v>212</v>
      </c>
      <c r="DF120" s="33">
        <f t="shared" si="66"/>
        <v>5</v>
      </c>
      <c r="DG120" s="83" t="str">
        <f t="shared" si="67"/>
        <v>Buchhalter 2</v>
      </c>
      <c r="DH120" s="20"/>
      <c r="DI120" s="125">
        <v>212</v>
      </c>
      <c r="DJ120" s="33">
        <f t="shared" si="61"/>
        <v>5</v>
      </c>
      <c r="DK120" s="83" t="str">
        <f t="shared" si="62"/>
        <v>Buchhalter 2</v>
      </c>
      <c r="DP120" s="19">
        <f t="shared" si="46"/>
        <v>7700</v>
      </c>
      <c r="DQ120" s="153">
        <v>6</v>
      </c>
      <c r="DR120" s="19">
        <v>0</v>
      </c>
      <c r="DS120" s="19" t="s">
        <v>958</v>
      </c>
    </row>
    <row r="121" spans="1:123" s="19" customFormat="1" x14ac:dyDescent="0.2">
      <c r="A121" s="53">
        <v>0</v>
      </c>
      <c r="B121" s="53">
        <v>1</v>
      </c>
      <c r="C121" s="53">
        <f t="shared" si="47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510</v>
      </c>
      <c r="Q121" s="15">
        <v>117</v>
      </c>
      <c r="R121" s="42"/>
      <c r="S121" s="27" t="s">
        <v>278</v>
      </c>
      <c r="T121" s="21">
        <v>1985</v>
      </c>
      <c r="U121" s="28" t="s">
        <v>279</v>
      </c>
      <c r="V121" s="21">
        <v>2005</v>
      </c>
      <c r="W121" s="25"/>
      <c r="X121" s="21"/>
      <c r="Y121" s="25"/>
      <c r="Z121" s="21">
        <f t="shared" si="48"/>
        <v>11</v>
      </c>
      <c r="AA121" s="25" t="s">
        <v>691</v>
      </c>
      <c r="AB121" s="21" t="s">
        <v>142</v>
      </c>
      <c r="AC121" s="21"/>
      <c r="AE121" s="90" t="s">
        <v>457</v>
      </c>
      <c r="AF121" s="82"/>
      <c r="CP121" s="19" t="str">
        <f t="shared" si="43"/>
        <v>Oruk Makbule</v>
      </c>
      <c r="CR121" s="19">
        <f t="shared" si="44"/>
        <v>11</v>
      </c>
      <c r="CT121" s="154">
        <v>6762</v>
      </c>
      <c r="CU121" s="19" t="str">
        <f t="shared" si="63"/>
        <v>E</v>
      </c>
      <c r="CV121" s="125">
        <v>212</v>
      </c>
      <c r="CW121" s="33">
        <f t="shared" si="64"/>
        <v>5</v>
      </c>
      <c r="CX121" s="83" t="str">
        <f t="shared" si="65"/>
        <v>Buchhalter 2</v>
      </c>
      <c r="CY121" s="125">
        <v>212</v>
      </c>
      <c r="CZ121" s="33">
        <f t="shared" si="57"/>
        <v>5</v>
      </c>
      <c r="DA121" s="83" t="str">
        <f t="shared" si="58"/>
        <v>Buchhalter 2</v>
      </c>
      <c r="DB121" s="125">
        <v>212</v>
      </c>
      <c r="DC121" s="33">
        <f t="shared" si="59"/>
        <v>5</v>
      </c>
      <c r="DD121" s="83" t="str">
        <f t="shared" si="60"/>
        <v>Buchhalter 2</v>
      </c>
      <c r="DE121" s="125">
        <v>212</v>
      </c>
      <c r="DF121" s="33">
        <f t="shared" si="66"/>
        <v>5</v>
      </c>
      <c r="DG121" s="83" t="str">
        <f t="shared" si="67"/>
        <v>Buchhalter 2</v>
      </c>
      <c r="DH121" s="20"/>
      <c r="DI121" s="125">
        <v>212</v>
      </c>
      <c r="DJ121" s="33">
        <f t="shared" si="61"/>
        <v>5</v>
      </c>
      <c r="DK121" s="83" t="str">
        <f t="shared" si="62"/>
        <v>Buchhalter 2</v>
      </c>
      <c r="DP121" s="19">
        <f t="shared" si="46"/>
        <v>6762</v>
      </c>
      <c r="DQ121" s="153">
        <v>6</v>
      </c>
      <c r="DR121" s="19">
        <v>0</v>
      </c>
      <c r="DS121" s="19" t="s">
        <v>958</v>
      </c>
    </row>
    <row r="122" spans="1:123" s="19" customFormat="1" x14ac:dyDescent="0.2">
      <c r="A122" s="53">
        <v>0</v>
      </c>
      <c r="B122" s="53"/>
      <c r="C122" s="53">
        <f t="shared" si="47"/>
        <v>1</v>
      </c>
      <c r="D122" s="55"/>
      <c r="E122" s="55"/>
      <c r="F122" s="55"/>
      <c r="G122" s="53"/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511</v>
      </c>
      <c r="Q122" s="15">
        <v>118</v>
      </c>
      <c r="R122" s="42" t="s">
        <v>341</v>
      </c>
      <c r="S122" s="27" t="s">
        <v>159</v>
      </c>
      <c r="T122" s="21">
        <v>1959</v>
      </c>
      <c r="U122" s="28" t="s">
        <v>126</v>
      </c>
      <c r="V122" s="21">
        <v>1979</v>
      </c>
      <c r="W122" s="25"/>
      <c r="X122" s="21"/>
      <c r="Y122" s="25" t="s">
        <v>340</v>
      </c>
      <c r="Z122" s="21">
        <f t="shared" si="48"/>
        <v>37</v>
      </c>
      <c r="AA122" s="25" t="s">
        <v>160</v>
      </c>
      <c r="AB122" s="21" t="s">
        <v>105</v>
      </c>
      <c r="AC122" s="21"/>
      <c r="AE122" s="90" t="s">
        <v>426</v>
      </c>
      <c r="AF122" s="82"/>
      <c r="CP122" s="19" t="str">
        <f t="shared" si="43"/>
        <v>Steg Günther</v>
      </c>
      <c r="CR122" s="19">
        <f t="shared" si="44"/>
        <v>37</v>
      </c>
      <c r="CT122" s="154">
        <v>4226</v>
      </c>
      <c r="CU122" s="19" t="str">
        <f t="shared" si="63"/>
        <v>C</v>
      </c>
      <c r="CV122" s="125">
        <v>413</v>
      </c>
      <c r="CW122" s="33">
        <f t="shared" si="64"/>
        <v>8</v>
      </c>
      <c r="CX122" s="83" t="str">
        <f t="shared" si="65"/>
        <v>Senior System-Controller</v>
      </c>
      <c r="CY122" s="125">
        <v>413</v>
      </c>
      <c r="CZ122" s="33">
        <f t="shared" si="57"/>
        <v>8</v>
      </c>
      <c r="DA122" s="83" t="str">
        <f t="shared" si="58"/>
        <v>Senior System-Controller</v>
      </c>
      <c r="DB122" s="125">
        <v>413</v>
      </c>
      <c r="DC122" s="33">
        <f t="shared" si="59"/>
        <v>8</v>
      </c>
      <c r="DD122" s="83" t="str">
        <f t="shared" si="60"/>
        <v>Senior System-Controller</v>
      </c>
      <c r="DE122" s="125">
        <v>413</v>
      </c>
      <c r="DF122" s="33">
        <f t="shared" si="66"/>
        <v>8</v>
      </c>
      <c r="DG122" s="83" t="str">
        <f t="shared" si="67"/>
        <v>Senior System-Controller</v>
      </c>
      <c r="DH122" s="20"/>
      <c r="DI122" s="125">
        <v>413</v>
      </c>
      <c r="DJ122" s="33">
        <f t="shared" si="61"/>
        <v>8</v>
      </c>
      <c r="DK122" s="83" t="str">
        <f t="shared" si="62"/>
        <v>Senior System-Controller</v>
      </c>
      <c r="DP122" s="19">
        <f t="shared" si="46"/>
        <v>4226</v>
      </c>
      <c r="DQ122" s="153">
        <v>6</v>
      </c>
      <c r="DR122" s="19">
        <v>0</v>
      </c>
      <c r="DS122" s="19" t="s">
        <v>961</v>
      </c>
    </row>
    <row r="123" spans="1:123" s="19" customFormat="1" ht="27" x14ac:dyDescent="0.2">
      <c r="A123" s="53">
        <v>0</v>
      </c>
      <c r="B123" s="53"/>
      <c r="C123" s="53">
        <f t="shared" si="47"/>
        <v>1</v>
      </c>
      <c r="D123" s="55"/>
      <c r="E123" s="55"/>
      <c r="F123" s="55"/>
      <c r="G123" s="53">
        <v>1</v>
      </c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533</v>
      </c>
      <c r="Q123" s="15">
        <v>119</v>
      </c>
      <c r="R123" s="42"/>
      <c r="S123" s="20" t="s">
        <v>532</v>
      </c>
      <c r="T123" s="21">
        <v>1966</v>
      </c>
      <c r="U123" s="28" t="s">
        <v>534</v>
      </c>
      <c r="V123" s="21">
        <v>1992</v>
      </c>
      <c r="W123" s="25" t="s">
        <v>535</v>
      </c>
      <c r="X123" s="21">
        <v>1995</v>
      </c>
      <c r="Y123" s="28" t="s">
        <v>211</v>
      </c>
      <c r="Z123" s="118">
        <f t="shared" si="48"/>
        <v>24</v>
      </c>
      <c r="AA123" s="25" t="s">
        <v>692</v>
      </c>
      <c r="AB123" s="21" t="s">
        <v>105</v>
      </c>
      <c r="AC123" s="21"/>
      <c r="AE123" s="90" t="s">
        <v>537</v>
      </c>
      <c r="AF123" s="82"/>
      <c r="CP123" s="19" t="str">
        <f t="shared" si="43"/>
        <v>Grimm Stephan</v>
      </c>
      <c r="CR123" s="19">
        <f t="shared" si="44"/>
        <v>24</v>
      </c>
      <c r="CT123" s="154">
        <v>3203</v>
      </c>
      <c r="CU123" s="19" t="str">
        <f t="shared" si="63"/>
        <v>C</v>
      </c>
      <c r="CV123" s="125">
        <v>443</v>
      </c>
      <c r="CW123" s="33">
        <f t="shared" si="64"/>
        <v>9</v>
      </c>
      <c r="CX123" s="83" t="str">
        <f t="shared" si="65"/>
        <v>System-Spezialist 3</v>
      </c>
      <c r="CY123" s="125">
        <v>443</v>
      </c>
      <c r="CZ123" s="33">
        <f t="shared" si="57"/>
        <v>9</v>
      </c>
      <c r="DA123" s="83" t="str">
        <f t="shared" si="58"/>
        <v>System-Spezialist 3</v>
      </c>
      <c r="DB123" s="125">
        <v>443</v>
      </c>
      <c r="DC123" s="33">
        <f t="shared" si="59"/>
        <v>9</v>
      </c>
      <c r="DD123" s="83" t="str">
        <f t="shared" si="60"/>
        <v>System-Spezialist 3</v>
      </c>
      <c r="DE123" s="125">
        <v>443</v>
      </c>
      <c r="DF123" s="33">
        <f t="shared" si="66"/>
        <v>9</v>
      </c>
      <c r="DG123" s="83" t="str">
        <f t="shared" si="67"/>
        <v>System-Spezialist 3</v>
      </c>
      <c r="DH123" s="20"/>
      <c r="DI123" s="125">
        <v>413</v>
      </c>
      <c r="DJ123" s="33">
        <f t="shared" si="61"/>
        <v>8</v>
      </c>
      <c r="DK123" s="83" t="str">
        <f t="shared" si="62"/>
        <v>Senior System-Controller</v>
      </c>
      <c r="DP123" s="19">
        <f t="shared" si="46"/>
        <v>3203</v>
      </c>
      <c r="DQ123" s="153">
        <v>3</v>
      </c>
      <c r="DR123" s="19">
        <v>0</v>
      </c>
      <c r="DS123" s="19" t="s">
        <v>962</v>
      </c>
    </row>
    <row r="124" spans="1:123" s="19" customFormat="1" x14ac:dyDescent="0.2">
      <c r="A124" s="53">
        <v>0</v>
      </c>
      <c r="B124" s="53"/>
      <c r="C124" s="53">
        <f t="shared" si="47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512</v>
      </c>
      <c r="Q124" s="15">
        <v>120</v>
      </c>
      <c r="R124" s="42"/>
      <c r="S124" s="27" t="s">
        <v>204</v>
      </c>
      <c r="T124" s="21">
        <v>1978</v>
      </c>
      <c r="U124" s="28" t="s">
        <v>277</v>
      </c>
      <c r="V124" s="21">
        <v>1999</v>
      </c>
      <c r="W124" s="25"/>
      <c r="X124" s="21"/>
      <c r="Y124" s="25" t="s">
        <v>316</v>
      </c>
      <c r="Z124" s="21">
        <f t="shared" si="48"/>
        <v>17</v>
      </c>
      <c r="AA124" s="25" t="s">
        <v>205</v>
      </c>
      <c r="AB124" s="21" t="s">
        <v>121</v>
      </c>
      <c r="AC124" s="21"/>
      <c r="AE124" s="90" t="s">
        <v>427</v>
      </c>
      <c r="AF124" s="82"/>
      <c r="CP124" s="19" t="str">
        <f t="shared" si="43"/>
        <v>Hänni Alexander</v>
      </c>
      <c r="CR124" s="19">
        <f t="shared" si="44"/>
        <v>17</v>
      </c>
      <c r="CT124" s="154">
        <v>6755</v>
      </c>
      <c r="CU124" s="19" t="str">
        <f t="shared" si="63"/>
        <v>D</v>
      </c>
      <c r="CV124" s="125">
        <v>423</v>
      </c>
      <c r="CW124" s="33">
        <f t="shared" si="64"/>
        <v>7</v>
      </c>
      <c r="CX124" s="83" t="str">
        <f t="shared" si="65"/>
        <v>IC-Berater / -Techniker 3 / LAN-Supporter</v>
      </c>
      <c r="CY124" s="125">
        <v>423</v>
      </c>
      <c r="CZ124" s="33">
        <f t="shared" si="57"/>
        <v>7</v>
      </c>
      <c r="DA124" s="83" t="str">
        <f t="shared" si="58"/>
        <v>IC-Berater / -Techniker 3 / LAN-Supporter</v>
      </c>
      <c r="DB124" s="125">
        <v>423</v>
      </c>
      <c r="DC124" s="33">
        <f t="shared" si="59"/>
        <v>7</v>
      </c>
      <c r="DD124" s="83" t="str">
        <f t="shared" si="60"/>
        <v>IC-Berater / -Techniker 3 / LAN-Supporter</v>
      </c>
      <c r="DE124" s="125">
        <v>422</v>
      </c>
      <c r="DF124" s="33">
        <f t="shared" si="66"/>
        <v>6</v>
      </c>
      <c r="DG124" s="83" t="str">
        <f t="shared" si="67"/>
        <v>IC-Berater / -Techniker 2 / LAN-Grundstufe</v>
      </c>
      <c r="DH124" s="20"/>
      <c r="DI124" s="125">
        <v>422</v>
      </c>
      <c r="DJ124" s="33">
        <f t="shared" si="61"/>
        <v>6</v>
      </c>
      <c r="DK124" s="83" t="str">
        <f t="shared" si="62"/>
        <v>IC-Berater / -Techniker 2 / LAN-Grundstufe</v>
      </c>
      <c r="DP124" s="19">
        <f t="shared" si="46"/>
        <v>6755</v>
      </c>
      <c r="DQ124" s="153">
        <v>6</v>
      </c>
      <c r="DR124" s="19">
        <v>0</v>
      </c>
      <c r="DS124" s="19" t="s">
        <v>960</v>
      </c>
    </row>
    <row r="125" spans="1:123" s="19" customFormat="1" x14ac:dyDescent="0.2">
      <c r="A125" s="53">
        <v>0</v>
      </c>
      <c r="B125" s="53"/>
      <c r="C125" s="53">
        <f t="shared" si="47"/>
        <v>0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1054</v>
      </c>
      <c r="Q125" s="15">
        <v>121</v>
      </c>
      <c r="R125" s="42"/>
      <c r="S125" s="27" t="s">
        <v>1055</v>
      </c>
      <c r="T125" s="21">
        <v>1985</v>
      </c>
      <c r="U125" s="28" t="s">
        <v>1056</v>
      </c>
      <c r="V125" s="21">
        <v>2007</v>
      </c>
      <c r="W125" s="25" t="s">
        <v>1057</v>
      </c>
      <c r="X125" s="21">
        <v>2015</v>
      </c>
      <c r="Y125" s="25" t="s">
        <v>316</v>
      </c>
      <c r="Z125" s="21">
        <f t="shared" si="48"/>
        <v>9</v>
      </c>
      <c r="AA125" s="25" t="s">
        <v>205</v>
      </c>
      <c r="AB125" s="21" t="s">
        <v>142</v>
      </c>
      <c r="AC125" s="21"/>
      <c r="AE125" s="90" t="s">
        <v>427</v>
      </c>
      <c r="AF125" s="82"/>
      <c r="CP125" s="19" t="str">
        <f t="shared" si="43"/>
        <v>Saliu Bekim</v>
      </c>
      <c r="CR125" s="19">
        <f t="shared" si="44"/>
        <v>9</v>
      </c>
      <c r="CT125" s="154">
        <v>7708</v>
      </c>
      <c r="CU125" s="19" t="str">
        <f t="shared" si="63"/>
        <v>E</v>
      </c>
      <c r="CV125" s="125">
        <v>422</v>
      </c>
      <c r="CW125" s="33">
        <f t="shared" si="64"/>
        <v>6</v>
      </c>
      <c r="CX125" s="83" t="str">
        <f t="shared" si="65"/>
        <v>IC-Berater / -Techniker 2 / LAN-Grundstufe</v>
      </c>
      <c r="CY125" s="125">
        <v>422</v>
      </c>
      <c r="CZ125" s="33">
        <f t="shared" si="57"/>
        <v>6</v>
      </c>
      <c r="DA125" s="83" t="str">
        <f t="shared" si="58"/>
        <v>IC-Berater / -Techniker 2 / LAN-Grundstufe</v>
      </c>
      <c r="DB125" s="125"/>
      <c r="DC125" s="33"/>
      <c r="DD125" s="83"/>
      <c r="DE125" s="125"/>
      <c r="DF125" s="33"/>
      <c r="DG125" s="83"/>
      <c r="DH125" s="20"/>
      <c r="DI125" s="125"/>
      <c r="DJ125" s="33"/>
      <c r="DK125" s="83"/>
      <c r="DP125" s="19">
        <f t="shared" si="46"/>
        <v>7708</v>
      </c>
      <c r="DQ125" s="153">
        <v>6</v>
      </c>
      <c r="DR125" s="19">
        <v>0</v>
      </c>
      <c r="DS125" s="19" t="s">
        <v>960</v>
      </c>
    </row>
    <row r="126" spans="1:123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514</v>
      </c>
      <c r="Q126" s="15">
        <v>122</v>
      </c>
      <c r="R126" s="42" t="s">
        <v>344</v>
      </c>
      <c r="S126" s="27" t="s">
        <v>230</v>
      </c>
      <c r="T126" s="21">
        <v>1965</v>
      </c>
      <c r="U126" s="28" t="s">
        <v>151</v>
      </c>
      <c r="V126" s="21">
        <v>1984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43"/>
        <v>Eichenberger Sylvia</v>
      </c>
      <c r="CR126" s="19">
        <f t="shared" si="44"/>
        <v>32</v>
      </c>
      <c r="CT126" s="154">
        <v>5626</v>
      </c>
      <c r="CU126" s="19" t="str">
        <f t="shared" si="63"/>
        <v>D</v>
      </c>
      <c r="CV126" s="125">
        <v>134</v>
      </c>
      <c r="CW126" s="33">
        <f t="shared" si="64"/>
        <v>7</v>
      </c>
      <c r="CX126" s="83" t="str">
        <f t="shared" si="65"/>
        <v>Kaufmännischer Mitarbeiter 4 / Gruppenchef 2</v>
      </c>
      <c r="CY126" s="125">
        <v>134</v>
      </c>
      <c r="CZ126" s="33">
        <f t="shared" si="57"/>
        <v>7</v>
      </c>
      <c r="DA126" s="83" t="str">
        <f t="shared" si="58"/>
        <v>Kaufmännischer Mitarbeiter 4 / Gruppenchef 2</v>
      </c>
      <c r="DB126" s="125">
        <v>134</v>
      </c>
      <c r="DC126" s="33">
        <f t="shared" ref="DC126:DC135" si="68">VLOOKUP($DB126,Funktionsbezeichnungen,3,0)</f>
        <v>7</v>
      </c>
      <c r="DD126" s="83" t="str">
        <f t="shared" ref="DD126:DD135" si="69">VLOOKUP($DB126,Funktionsbezeichnungen,2,0)</f>
        <v>Kaufmännischer Mitarbeiter 4 / Gruppenchef 2</v>
      </c>
      <c r="DE126" s="125">
        <v>134</v>
      </c>
      <c r="DF126" s="33">
        <f t="shared" ref="DF126:DF135" si="70">VLOOKUP($DE126,Funktionsbezeichnungen,3,0)</f>
        <v>7</v>
      </c>
      <c r="DG126" s="83" t="str">
        <f t="shared" ref="DG126:DG135" si="71">VLOOKUP($DE126,Funktionsbezeichnungen,2,0)</f>
        <v>Kaufmännischer Mitarbeiter 4 / Gruppenchef 2</v>
      </c>
      <c r="DH126" s="20"/>
      <c r="DI126" s="125">
        <v>134</v>
      </c>
      <c r="DJ126" s="33">
        <f t="shared" ref="DJ126:DJ135" si="72">VLOOKUP($DI126,Funktionsbezeichnungen,3,0)</f>
        <v>7</v>
      </c>
      <c r="DK126" s="83" t="str">
        <f t="shared" ref="DK126:DK135" si="73">VLOOKUP($DI126,Funktionsbezeichnungen,2,0)</f>
        <v>Kaufmännischer Mitarbeiter 4 / Gruppenchef 2</v>
      </c>
      <c r="DP126" s="19">
        <f t="shared" si="46"/>
        <v>5626</v>
      </c>
      <c r="DQ126" s="153">
        <v>6</v>
      </c>
      <c r="DR126" s="19">
        <v>0</v>
      </c>
      <c r="DS126" s="19" t="s">
        <v>955</v>
      </c>
    </row>
    <row r="127" spans="1:123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505</v>
      </c>
      <c r="Q127" s="15">
        <v>123</v>
      </c>
      <c r="R127" s="42"/>
      <c r="S127" s="27" t="s">
        <v>396</v>
      </c>
      <c r="T127" s="21">
        <v>1965</v>
      </c>
      <c r="U127" s="28" t="s">
        <v>397</v>
      </c>
      <c r="V127" s="21">
        <v>1985</v>
      </c>
      <c r="W127" s="25"/>
      <c r="X127" s="21"/>
      <c r="Y127" s="25"/>
      <c r="Z127" s="21">
        <f>$AD$3-V127</f>
        <v>31</v>
      </c>
      <c r="AA127" s="25" t="s">
        <v>339</v>
      </c>
      <c r="AB127" s="21" t="s">
        <v>121</v>
      </c>
      <c r="AC127" s="21"/>
      <c r="AE127" s="90" t="s">
        <v>425</v>
      </c>
      <c r="AF127" s="82"/>
      <c r="CP127" s="19" t="str">
        <f t="shared" si="43"/>
        <v>Ehret-Kreutz Elke</v>
      </c>
      <c r="CR127" s="19">
        <f t="shared" si="44"/>
        <v>31</v>
      </c>
      <c r="CT127" s="154">
        <v>5633</v>
      </c>
      <c r="CU127" s="19" t="str">
        <f t="shared" si="63"/>
        <v>D</v>
      </c>
      <c r="CV127" s="125">
        <v>134</v>
      </c>
      <c r="CW127" s="33">
        <f t="shared" si="64"/>
        <v>7</v>
      </c>
      <c r="CX127" s="83" t="str">
        <f t="shared" si="65"/>
        <v>Kaufmännischer Mitarbeiter 4 / Gruppenchef 2</v>
      </c>
      <c r="CY127" s="125">
        <v>134</v>
      </c>
      <c r="CZ127" s="33">
        <f>VLOOKUP($CY127,Funktionsbezeichnungen,3,0)</f>
        <v>7</v>
      </c>
      <c r="DA127" s="83" t="str">
        <f>VLOOKUP($CY127,Funktionsbezeichnungen,2,0)</f>
        <v>Kaufmännischer Mitarbeiter 4 / Gruppenchef 2</v>
      </c>
      <c r="DB127" s="125">
        <v>134</v>
      </c>
      <c r="DC127" s="33">
        <f>VLOOKUP($DB127,Funktionsbezeichnungen,3,0)</f>
        <v>7</v>
      </c>
      <c r="DD127" s="83" t="str">
        <f>VLOOKUP($DB127,Funktionsbezeichnungen,2,0)</f>
        <v>Kaufmännischer Mitarbeiter 4 / Gruppenchef 2</v>
      </c>
      <c r="DE127" s="125">
        <v>134</v>
      </c>
      <c r="DF127" s="33">
        <f>VLOOKUP($DE127,Funktionsbezeichnungen,3,0)</f>
        <v>7</v>
      </c>
      <c r="DG127" s="83" t="str">
        <f>VLOOKUP($DE127,Funktionsbezeichnungen,2,0)</f>
        <v>Kaufmännischer Mitarbeiter 4 / Gruppenchef 2</v>
      </c>
      <c r="DH127" s="20"/>
      <c r="DI127" s="125">
        <v>134</v>
      </c>
      <c r="DJ127" s="33">
        <f>VLOOKUP($DI127,Funktionsbezeichnungen,3,0)</f>
        <v>7</v>
      </c>
      <c r="DK127" s="83" t="str">
        <f>VLOOKUP($DI127,Funktionsbezeichnungen,2,0)</f>
        <v>Kaufmännischer Mitarbeiter 4 / Gruppenchef 2</v>
      </c>
      <c r="DP127" s="19">
        <f t="shared" si="46"/>
        <v>5633</v>
      </c>
      <c r="DQ127" s="153">
        <v>6</v>
      </c>
      <c r="DR127" s="19">
        <v>0</v>
      </c>
      <c r="DS127" s="19" t="s">
        <v>955</v>
      </c>
    </row>
    <row r="128" spans="1:123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513</v>
      </c>
      <c r="Q128" s="15">
        <v>124</v>
      </c>
      <c r="R128" s="42"/>
      <c r="S128" s="27" t="s">
        <v>272</v>
      </c>
      <c r="T128" s="21">
        <v>1967</v>
      </c>
      <c r="U128" s="28" t="s">
        <v>274</v>
      </c>
      <c r="V128" s="21">
        <v>1986</v>
      </c>
      <c r="W128" s="25" t="s">
        <v>1220</v>
      </c>
      <c r="X128" s="21">
        <v>2016</v>
      </c>
      <c r="Y128" s="25"/>
      <c r="Z128" s="21">
        <f>$AD$3-V128</f>
        <v>30</v>
      </c>
      <c r="AA128" s="25" t="s">
        <v>693</v>
      </c>
      <c r="AB128" s="21" t="s">
        <v>121</v>
      </c>
      <c r="AC128" s="21"/>
      <c r="AE128" s="90" t="s">
        <v>454</v>
      </c>
      <c r="AF128" s="82"/>
      <c r="CP128" s="19" t="str">
        <f t="shared" si="43"/>
        <v>Gerber Beatrice</v>
      </c>
      <c r="CR128" s="19">
        <f t="shared" si="44"/>
        <v>30</v>
      </c>
      <c r="CT128" s="154">
        <v>4289</v>
      </c>
      <c r="CU128" s="19" t="str">
        <f t="shared" si="63"/>
        <v>D</v>
      </c>
      <c r="CV128" s="125">
        <v>141</v>
      </c>
      <c r="CW128" s="33">
        <f t="shared" si="64"/>
        <v>8</v>
      </c>
      <c r="CX128" s="83" t="str">
        <f t="shared" si="65"/>
        <v>Kaufmännischer Fachspezialist 1</v>
      </c>
      <c r="CY128" s="125">
        <v>141</v>
      </c>
      <c r="CZ128" s="33">
        <f t="shared" si="57"/>
        <v>8</v>
      </c>
      <c r="DA128" s="83" t="str">
        <f t="shared" si="58"/>
        <v>Kaufmännischer Fachspezialist 1</v>
      </c>
      <c r="DB128" s="125">
        <v>141</v>
      </c>
      <c r="DC128" s="33">
        <f t="shared" si="68"/>
        <v>8</v>
      </c>
      <c r="DD128" s="83" t="str">
        <f t="shared" si="69"/>
        <v>Kaufmännischer Fachspezialist 1</v>
      </c>
      <c r="DE128" s="125">
        <v>141</v>
      </c>
      <c r="DF128" s="33">
        <f t="shared" si="70"/>
        <v>8</v>
      </c>
      <c r="DG128" s="83" t="str">
        <f t="shared" si="71"/>
        <v>Kaufmännischer Fachspezialist 1</v>
      </c>
      <c r="DH128" s="20"/>
      <c r="DI128" s="125">
        <v>141</v>
      </c>
      <c r="DJ128" s="33">
        <f t="shared" si="72"/>
        <v>8</v>
      </c>
      <c r="DK128" s="83" t="str">
        <f t="shared" si="73"/>
        <v>Kaufmännischer Fachspezialist 1</v>
      </c>
      <c r="DP128" s="19">
        <f t="shared" si="46"/>
        <v>4289</v>
      </c>
      <c r="DQ128" s="153">
        <v>6</v>
      </c>
      <c r="DR128" s="19">
        <v>0</v>
      </c>
      <c r="DS128" s="19" t="s">
        <v>956</v>
      </c>
    </row>
    <row r="129" spans="1:142" s="19" customFormat="1" x14ac:dyDescent="0.2">
      <c r="A129" s="53">
        <v>0</v>
      </c>
      <c r="B129" s="53">
        <v>1</v>
      </c>
      <c r="C129" s="53">
        <f t="shared" ref="C129:C142" si="74"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579</v>
      </c>
      <c r="Q129" s="15">
        <v>125</v>
      </c>
      <c r="R129" s="42"/>
      <c r="S129" s="27" t="s">
        <v>580</v>
      </c>
      <c r="T129" s="21">
        <v>1965</v>
      </c>
      <c r="U129" s="28" t="s">
        <v>581</v>
      </c>
      <c r="V129" s="21">
        <v>1985</v>
      </c>
      <c r="W129" s="28" t="s">
        <v>1051</v>
      </c>
      <c r="X129" s="21">
        <v>2014</v>
      </c>
      <c r="Y129" s="25"/>
      <c r="Z129" s="21">
        <f t="shared" si="48"/>
        <v>31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43"/>
        <v>Boschung Brigitte</v>
      </c>
      <c r="CR129" s="19">
        <f t="shared" si="44"/>
        <v>31</v>
      </c>
      <c r="CT129" s="154">
        <v>7703</v>
      </c>
      <c r="CU129" s="19" t="str">
        <f t="shared" si="63"/>
        <v>E</v>
      </c>
      <c r="CV129" s="125">
        <v>112</v>
      </c>
      <c r="CW129" s="33">
        <f t="shared" si="64"/>
        <v>5</v>
      </c>
      <c r="CX129" s="83" t="str">
        <f t="shared" si="65"/>
        <v>Réceptionist / Telefonist / Service-Disponent 2</v>
      </c>
      <c r="CY129" s="125">
        <v>112</v>
      </c>
      <c r="CZ129" s="33">
        <f t="shared" ref="CZ129:CZ135" si="75">VLOOKUP($CY129,Funktionsbezeichnungen,3,0)</f>
        <v>5</v>
      </c>
      <c r="DA129" s="83" t="str">
        <f t="shared" ref="DA129:DA135" si="76">VLOOKUP($CY129,Funktionsbezeichnungen,2,0)</f>
        <v>Réceptionist / Telefonist / Service-Disponent 2</v>
      </c>
      <c r="DB129" s="125">
        <v>112</v>
      </c>
      <c r="DC129" s="33">
        <f t="shared" si="68"/>
        <v>5</v>
      </c>
      <c r="DD129" s="83" t="str">
        <f t="shared" si="69"/>
        <v>Réceptionist / Telefonist / Service-Disponent 2</v>
      </c>
      <c r="DE129" s="125">
        <v>112</v>
      </c>
      <c r="DF129" s="33">
        <f t="shared" si="70"/>
        <v>5</v>
      </c>
      <c r="DG129" s="83" t="str">
        <f t="shared" si="71"/>
        <v>Réceptionist / Telefonist / Service-Disponent 2</v>
      </c>
      <c r="DH129" s="20"/>
      <c r="DI129" s="125">
        <v>112</v>
      </c>
      <c r="DJ129" s="33">
        <f t="shared" si="72"/>
        <v>5</v>
      </c>
      <c r="DK129" s="83" t="str">
        <f t="shared" si="73"/>
        <v>Réceptionist / Telefonist / Service-Disponent 2</v>
      </c>
      <c r="DP129" s="19">
        <f t="shared" si="46"/>
        <v>7703</v>
      </c>
      <c r="DQ129" s="153">
        <v>6</v>
      </c>
      <c r="DR129" s="19">
        <v>0</v>
      </c>
      <c r="DS129" s="19" t="s">
        <v>953</v>
      </c>
    </row>
    <row r="130" spans="1:142" s="19" customFormat="1" x14ac:dyDescent="0.2">
      <c r="A130" s="53">
        <v>0</v>
      </c>
      <c r="B130" s="53">
        <v>1</v>
      </c>
      <c r="C130" s="53">
        <f t="shared" si="74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884</v>
      </c>
      <c r="Q130" s="15">
        <v>126</v>
      </c>
      <c r="R130" s="42"/>
      <c r="S130" s="27" t="s">
        <v>883</v>
      </c>
      <c r="T130" s="21">
        <v>1970</v>
      </c>
      <c r="U130" s="28" t="s">
        <v>264</v>
      </c>
      <c r="V130" s="21">
        <v>1987</v>
      </c>
      <c r="W130" s="25"/>
      <c r="X130" s="21"/>
      <c r="Y130" s="25"/>
      <c r="Z130" s="21">
        <f t="shared" si="48"/>
        <v>29</v>
      </c>
      <c r="AA130" s="25" t="s">
        <v>414</v>
      </c>
      <c r="AB130" s="21" t="s">
        <v>142</v>
      </c>
      <c r="AC130" s="21"/>
      <c r="AE130" s="90" t="s">
        <v>428</v>
      </c>
      <c r="AF130" s="82"/>
      <c r="CP130" s="19" t="str">
        <f t="shared" si="43"/>
        <v>Wirtz Christine</v>
      </c>
      <c r="CR130" s="19">
        <f t="shared" si="44"/>
        <v>29</v>
      </c>
      <c r="CT130" s="154">
        <v>5627</v>
      </c>
      <c r="CU130" s="19" t="str">
        <f t="shared" si="63"/>
        <v>E</v>
      </c>
      <c r="CV130" s="125">
        <v>112</v>
      </c>
      <c r="CW130" s="33">
        <f t="shared" si="64"/>
        <v>5</v>
      </c>
      <c r="CX130" s="83" t="str">
        <f t="shared" si="65"/>
        <v>Réceptionist / Telefonist / Service-Disponent 2</v>
      </c>
      <c r="CY130" s="125">
        <v>112</v>
      </c>
      <c r="CZ130" s="33">
        <f t="shared" si="75"/>
        <v>5</v>
      </c>
      <c r="DA130" s="83" t="str">
        <f t="shared" si="76"/>
        <v>Réceptionist / Telefonist / Service-Disponent 2</v>
      </c>
      <c r="DB130" s="125">
        <v>112</v>
      </c>
      <c r="DC130" s="33">
        <f t="shared" si="68"/>
        <v>5</v>
      </c>
      <c r="DD130" s="83" t="str">
        <f t="shared" si="69"/>
        <v>Réceptionist / Telefonist / Service-Disponent 2</v>
      </c>
      <c r="DE130" s="125">
        <v>112</v>
      </c>
      <c r="DF130" s="33">
        <f t="shared" si="70"/>
        <v>5</v>
      </c>
      <c r="DG130" s="83" t="str">
        <f t="shared" si="71"/>
        <v>Réceptionist / Telefonist / Service-Disponent 2</v>
      </c>
      <c r="DH130" s="20"/>
      <c r="DI130" s="125">
        <v>112</v>
      </c>
      <c r="DJ130" s="33">
        <f t="shared" si="72"/>
        <v>5</v>
      </c>
      <c r="DK130" s="83" t="str">
        <f t="shared" si="73"/>
        <v>Réceptionist / Telefonist / Service-Disponent 2</v>
      </c>
      <c r="DP130" s="19">
        <f t="shared" si="46"/>
        <v>5627</v>
      </c>
      <c r="DQ130" s="153">
        <v>6</v>
      </c>
      <c r="DR130" s="19">
        <v>0</v>
      </c>
      <c r="DS130" s="19" t="s">
        <v>953</v>
      </c>
    </row>
    <row r="131" spans="1:142" s="19" customFormat="1" x14ac:dyDescent="0.2">
      <c r="A131" s="53">
        <v>0</v>
      </c>
      <c r="B131" s="53">
        <v>1</v>
      </c>
      <c r="C131" s="53">
        <f t="shared" si="74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358</v>
      </c>
      <c r="P131" s="15" t="s">
        <v>515</v>
      </c>
      <c r="Q131" s="15">
        <v>127</v>
      </c>
      <c r="R131" s="42"/>
      <c r="S131" s="27" t="s">
        <v>163</v>
      </c>
      <c r="T131" s="21">
        <v>1956</v>
      </c>
      <c r="U131" s="28"/>
      <c r="V131" s="21">
        <v>1989</v>
      </c>
      <c r="W131" s="25"/>
      <c r="X131" s="21"/>
      <c r="Y131" s="25"/>
      <c r="Z131" s="21">
        <f t="shared" si="48"/>
        <v>27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43"/>
        <v>Körkel Agnes</v>
      </c>
      <c r="CR131" s="19">
        <f>+Z131</f>
        <v>27</v>
      </c>
      <c r="CT131" s="154">
        <v>5605</v>
      </c>
      <c r="CU131" s="19" t="str">
        <f t="shared" si="63"/>
        <v>E</v>
      </c>
      <c r="CV131" s="125">
        <v>132</v>
      </c>
      <c r="CW131" s="33">
        <f t="shared" si="64"/>
        <v>5</v>
      </c>
      <c r="CX131" s="83" t="str">
        <f t="shared" si="65"/>
        <v>Kaufmännischer Mitarbeiter 2</v>
      </c>
      <c r="CY131" s="125">
        <v>132</v>
      </c>
      <c r="CZ131" s="33">
        <f t="shared" si="75"/>
        <v>5</v>
      </c>
      <c r="DA131" s="83" t="str">
        <f t="shared" si="76"/>
        <v>Kaufmännischer Mitarbeiter 2</v>
      </c>
      <c r="DB131" s="125">
        <v>132</v>
      </c>
      <c r="DC131" s="33">
        <f t="shared" si="68"/>
        <v>5</v>
      </c>
      <c r="DD131" s="83" t="str">
        <f t="shared" si="69"/>
        <v>Kaufmännischer Mitarbeiter 2</v>
      </c>
      <c r="DE131" s="125">
        <v>132</v>
      </c>
      <c r="DF131" s="33">
        <f t="shared" si="70"/>
        <v>5</v>
      </c>
      <c r="DG131" s="83" t="str">
        <f t="shared" si="71"/>
        <v>Kaufmännischer Mitarbeiter 2</v>
      </c>
      <c r="DH131" s="20"/>
      <c r="DI131" s="125">
        <v>132</v>
      </c>
      <c r="DJ131" s="33">
        <f t="shared" si="72"/>
        <v>5</v>
      </c>
      <c r="DK131" s="83" t="str">
        <f t="shared" si="73"/>
        <v>Kaufmännischer Mitarbeiter 2</v>
      </c>
      <c r="DP131" s="19">
        <f t="shared" si="46"/>
        <v>5605</v>
      </c>
      <c r="DQ131" s="153">
        <v>7</v>
      </c>
      <c r="DR131" s="19">
        <v>0</v>
      </c>
      <c r="DS131" s="19" t="s">
        <v>955</v>
      </c>
    </row>
    <row r="132" spans="1:142" s="19" customFormat="1" x14ac:dyDescent="0.2">
      <c r="A132" s="53">
        <v>0</v>
      </c>
      <c r="B132" s="53">
        <v>1</v>
      </c>
      <c r="C132" s="53">
        <f t="shared" si="74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361</v>
      </c>
      <c r="P132" s="15" t="s">
        <v>518</v>
      </c>
      <c r="Q132" s="15">
        <v>128</v>
      </c>
      <c r="R132" s="42"/>
      <c r="S132" s="27" t="s">
        <v>257</v>
      </c>
      <c r="T132" s="21">
        <v>1953</v>
      </c>
      <c r="U132" s="28" t="s">
        <v>256</v>
      </c>
      <c r="V132" s="21">
        <v>2004</v>
      </c>
      <c r="W132" s="25"/>
      <c r="X132" s="21"/>
      <c r="Y132" s="25"/>
      <c r="Z132" s="21">
        <f>$AD$3-V132</f>
        <v>12</v>
      </c>
      <c r="AA132" s="25" t="s">
        <v>339</v>
      </c>
      <c r="AB132" s="21" t="s">
        <v>142</v>
      </c>
      <c r="AC132" s="21"/>
      <c r="AE132" s="90" t="s">
        <v>425</v>
      </c>
      <c r="AF132" s="82"/>
      <c r="CP132" s="19" t="str">
        <f t="shared" si="43"/>
        <v>Kalt Susanne</v>
      </c>
      <c r="CR132" s="19">
        <f>+Z132</f>
        <v>12</v>
      </c>
      <c r="CT132" s="154">
        <v>6758</v>
      </c>
      <c r="CU132" s="19" t="str">
        <f t="shared" si="63"/>
        <v>E</v>
      </c>
      <c r="CV132" s="125">
        <v>133</v>
      </c>
      <c r="CW132" s="33">
        <f t="shared" si="64"/>
        <v>6</v>
      </c>
      <c r="CX132" s="83" t="str">
        <f t="shared" si="65"/>
        <v>Kaufmännischer Mitarbeiter 3 / Gruppenchef 1</v>
      </c>
      <c r="CY132" s="125">
        <v>133</v>
      </c>
      <c r="CZ132" s="33">
        <f t="shared" si="75"/>
        <v>6</v>
      </c>
      <c r="DA132" s="83" t="str">
        <f t="shared" si="76"/>
        <v>Kaufmännischer Mitarbeiter 3 / Gruppenchef 1</v>
      </c>
      <c r="DB132" s="125">
        <v>133</v>
      </c>
      <c r="DC132" s="33">
        <f t="shared" si="68"/>
        <v>6</v>
      </c>
      <c r="DD132" s="83" t="str">
        <f t="shared" si="69"/>
        <v>Kaufmännischer Mitarbeiter 3 / Gruppenchef 1</v>
      </c>
      <c r="DE132" s="125">
        <v>133</v>
      </c>
      <c r="DF132" s="33">
        <f t="shared" si="70"/>
        <v>6</v>
      </c>
      <c r="DG132" s="83" t="str">
        <f t="shared" si="71"/>
        <v>Kaufmännischer Mitarbeiter 3 / Gruppenchef 1</v>
      </c>
      <c r="DH132" s="20"/>
      <c r="DI132" s="125">
        <v>133</v>
      </c>
      <c r="DJ132" s="33">
        <f t="shared" si="72"/>
        <v>6</v>
      </c>
      <c r="DK132" s="83" t="str">
        <f t="shared" si="73"/>
        <v>Kaufmännischer Mitarbeiter 3 / Gruppenchef 1</v>
      </c>
      <c r="DP132" s="19">
        <f t="shared" si="46"/>
        <v>6758</v>
      </c>
      <c r="DQ132" s="153">
        <v>6</v>
      </c>
      <c r="DR132" s="19">
        <v>0</v>
      </c>
      <c r="DS132" s="19" t="s">
        <v>955</v>
      </c>
    </row>
    <row r="133" spans="1:142" s="19" customFormat="1" x14ac:dyDescent="0.2">
      <c r="A133" s="53">
        <v>0</v>
      </c>
      <c r="B133" s="53">
        <v>1</v>
      </c>
      <c r="C133" s="53">
        <f t="shared" si="74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521</v>
      </c>
      <c r="Q133" s="15">
        <v>129</v>
      </c>
      <c r="R133" s="42" t="s">
        <v>345</v>
      </c>
      <c r="S133" s="27" t="s">
        <v>170</v>
      </c>
      <c r="T133" s="21">
        <v>1961</v>
      </c>
      <c r="U133" s="28" t="s">
        <v>169</v>
      </c>
      <c r="V133" s="21">
        <v>1980</v>
      </c>
      <c r="W133" s="25"/>
      <c r="X133" s="21"/>
      <c r="Y133" s="25"/>
      <c r="Z133" s="21">
        <f>$AD$3-V133</f>
        <v>36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ref="CP133:CP147" si="77">+S133</f>
        <v>Eilers Brigitte</v>
      </c>
      <c r="CR133" s="19">
        <f>+Z133</f>
        <v>36</v>
      </c>
      <c r="CT133" s="154">
        <v>6740</v>
      </c>
      <c r="CU133" s="19" t="str">
        <f t="shared" si="63"/>
        <v>E</v>
      </c>
      <c r="CV133" s="125">
        <v>133</v>
      </c>
      <c r="CW133" s="33">
        <f t="shared" si="64"/>
        <v>6</v>
      </c>
      <c r="CX133" s="83" t="str">
        <f t="shared" si="65"/>
        <v>Kaufmännischer Mitarbeiter 3 / Gruppenchef 1</v>
      </c>
      <c r="CY133" s="125">
        <v>133</v>
      </c>
      <c r="CZ133" s="33">
        <f t="shared" si="75"/>
        <v>6</v>
      </c>
      <c r="DA133" s="83" t="str">
        <f t="shared" si="76"/>
        <v>Kaufmännischer Mitarbeiter 3 / Gruppenchef 1</v>
      </c>
      <c r="DB133" s="125">
        <v>133</v>
      </c>
      <c r="DC133" s="33">
        <f t="shared" si="68"/>
        <v>6</v>
      </c>
      <c r="DD133" s="83" t="str">
        <f t="shared" si="69"/>
        <v>Kaufmännischer Mitarbeiter 3 / Gruppenchef 1</v>
      </c>
      <c r="DE133" s="125">
        <v>133</v>
      </c>
      <c r="DF133" s="33">
        <f t="shared" si="70"/>
        <v>6</v>
      </c>
      <c r="DG133" s="83" t="str">
        <f t="shared" si="71"/>
        <v>Kaufmännischer Mitarbeiter 3 / Gruppenchef 1</v>
      </c>
      <c r="DH133" s="20"/>
      <c r="DI133" s="125">
        <v>133</v>
      </c>
      <c r="DJ133" s="33">
        <f t="shared" si="72"/>
        <v>6</v>
      </c>
      <c r="DK133" s="83" t="str">
        <f t="shared" si="73"/>
        <v>Kaufmännischer Mitarbeiter 3 / Gruppenchef 1</v>
      </c>
      <c r="DP133" s="19">
        <f t="shared" ref="DP133:DP138" si="78">+CT133</f>
        <v>6740</v>
      </c>
      <c r="DQ133" s="153">
        <v>6</v>
      </c>
      <c r="DR133" s="19">
        <v>0</v>
      </c>
      <c r="DS133" s="185" t="s">
        <v>977</v>
      </c>
    </row>
    <row r="134" spans="1:142" s="19" customFormat="1" x14ac:dyDescent="0.2">
      <c r="A134" s="53">
        <v>0</v>
      </c>
      <c r="B134" s="53">
        <v>1</v>
      </c>
      <c r="C134" s="53">
        <f t="shared" si="74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519</v>
      </c>
      <c r="Q134" s="15">
        <v>130</v>
      </c>
      <c r="R134" s="42"/>
      <c r="S134" s="27" t="s">
        <v>911</v>
      </c>
      <c r="T134" s="21">
        <v>1969</v>
      </c>
      <c r="U134" s="28" t="s">
        <v>245</v>
      </c>
      <c r="V134" s="21">
        <v>1988</v>
      </c>
      <c r="W134" s="25"/>
      <c r="X134" s="21"/>
      <c r="Y134" s="25"/>
      <c r="Z134" s="21">
        <f>$AD$3-V134</f>
        <v>28</v>
      </c>
      <c r="AA134" s="25" t="s">
        <v>169</v>
      </c>
      <c r="AB134" s="21" t="s">
        <v>142</v>
      </c>
      <c r="AC134" s="21"/>
      <c r="AE134" s="90" t="s">
        <v>429</v>
      </c>
      <c r="AF134" s="82"/>
      <c r="CP134" s="19" t="str">
        <f t="shared" si="77"/>
        <v>Barth Sandra</v>
      </c>
      <c r="CR134" s="19">
        <f>+Z134</f>
        <v>28</v>
      </c>
      <c r="CT134" s="154">
        <v>7701</v>
      </c>
      <c r="CU134" s="19" t="str">
        <f t="shared" si="63"/>
        <v>E</v>
      </c>
      <c r="CV134" s="125">
        <v>132</v>
      </c>
      <c r="CW134" s="33">
        <f t="shared" si="64"/>
        <v>5</v>
      </c>
      <c r="CX134" s="83" t="str">
        <f t="shared" si="65"/>
        <v>Kaufmännischer Mitarbeiter 2</v>
      </c>
      <c r="CY134" s="125">
        <v>132</v>
      </c>
      <c r="CZ134" s="33">
        <f t="shared" si="75"/>
        <v>5</v>
      </c>
      <c r="DA134" s="83" t="str">
        <f t="shared" si="76"/>
        <v>Kaufmännischer Mitarbeiter 2</v>
      </c>
      <c r="DB134" s="125">
        <v>132</v>
      </c>
      <c r="DC134" s="33">
        <f t="shared" si="68"/>
        <v>5</v>
      </c>
      <c r="DD134" s="83" t="str">
        <f t="shared" si="69"/>
        <v>Kaufmännischer Mitarbeiter 2</v>
      </c>
      <c r="DE134" s="125">
        <v>132</v>
      </c>
      <c r="DF134" s="33">
        <f t="shared" si="70"/>
        <v>5</v>
      </c>
      <c r="DG134" s="83" t="str">
        <f t="shared" si="71"/>
        <v>Kaufmännischer Mitarbeiter 2</v>
      </c>
      <c r="DH134" s="20"/>
      <c r="DI134" s="125">
        <v>132</v>
      </c>
      <c r="DJ134" s="33">
        <f t="shared" si="72"/>
        <v>5</v>
      </c>
      <c r="DK134" s="83" t="str">
        <f t="shared" si="73"/>
        <v>Kaufmännischer Mitarbeiter 2</v>
      </c>
      <c r="DP134" s="19">
        <f t="shared" si="78"/>
        <v>7701</v>
      </c>
      <c r="DQ134" s="153">
        <v>7</v>
      </c>
      <c r="DR134" s="19">
        <v>0</v>
      </c>
      <c r="DS134" s="185" t="s">
        <v>977</v>
      </c>
    </row>
    <row r="135" spans="1:142" s="19" customFormat="1" x14ac:dyDescent="0.2">
      <c r="A135" s="53">
        <v>0</v>
      </c>
      <c r="B135" s="53"/>
      <c r="C135" s="53">
        <f t="shared" si="74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359</v>
      </c>
      <c r="P135" s="15" t="s">
        <v>522</v>
      </c>
      <c r="Q135" s="15">
        <v>131</v>
      </c>
      <c r="R135" s="161"/>
      <c r="S135" s="27" t="s">
        <v>171</v>
      </c>
      <c r="T135" s="21">
        <v>1960</v>
      </c>
      <c r="U135" s="28"/>
      <c r="V135" s="21">
        <v>1984</v>
      </c>
      <c r="W135" s="25"/>
      <c r="X135" s="21"/>
      <c r="Y135" s="25"/>
      <c r="Z135" s="21">
        <f>$AD$3-V135</f>
        <v>32</v>
      </c>
      <c r="AA135" s="25" t="s">
        <v>172</v>
      </c>
      <c r="AB135" s="21" t="s">
        <v>147</v>
      </c>
      <c r="AC135" s="21"/>
      <c r="AE135" s="90" t="s">
        <v>430</v>
      </c>
      <c r="AF135" s="82"/>
      <c r="CP135" s="19" t="str">
        <f t="shared" si="77"/>
        <v>Schurrer Gabriel</v>
      </c>
      <c r="CR135" s="19">
        <f>+Z135</f>
        <v>32</v>
      </c>
      <c r="CT135" s="154">
        <v>7654</v>
      </c>
      <c r="CU135" s="19" t="str">
        <f t="shared" si="63"/>
        <v>F</v>
      </c>
      <c r="CV135" s="125">
        <v>614</v>
      </c>
      <c r="CW135" s="33">
        <f t="shared" si="64"/>
        <v>4</v>
      </c>
      <c r="CX135" s="83" t="str">
        <f t="shared" si="65"/>
        <v>Laborassistenz 2</v>
      </c>
      <c r="CY135" s="125">
        <v>614</v>
      </c>
      <c r="CZ135" s="33">
        <f t="shared" si="75"/>
        <v>4</v>
      </c>
      <c r="DA135" s="83" t="str">
        <f t="shared" si="76"/>
        <v>Laborassistenz 2</v>
      </c>
      <c r="DB135" s="125">
        <v>614</v>
      </c>
      <c r="DC135" s="33">
        <f t="shared" si="68"/>
        <v>4</v>
      </c>
      <c r="DD135" s="83" t="str">
        <f t="shared" si="69"/>
        <v>Laborassistenz 2</v>
      </c>
      <c r="DE135" s="125">
        <v>614</v>
      </c>
      <c r="DF135" s="33">
        <f t="shared" si="70"/>
        <v>4</v>
      </c>
      <c r="DG135" s="83" t="str">
        <f t="shared" si="71"/>
        <v>Laborassistenz 2</v>
      </c>
      <c r="DH135" s="20"/>
      <c r="DI135" s="125">
        <v>614</v>
      </c>
      <c r="DJ135" s="33">
        <f t="shared" si="72"/>
        <v>4</v>
      </c>
      <c r="DK135" s="83" t="str">
        <f t="shared" si="73"/>
        <v>Laborassistenz 2</v>
      </c>
      <c r="DP135" s="19">
        <f t="shared" si="78"/>
        <v>7654</v>
      </c>
      <c r="DQ135" s="153">
        <v>7</v>
      </c>
      <c r="DR135" s="19">
        <v>0</v>
      </c>
      <c r="DS135" s="19" t="s">
        <v>963</v>
      </c>
    </row>
    <row r="136" spans="1:142" s="19" customFormat="1" x14ac:dyDescent="0.2">
      <c r="A136" s="53">
        <v>0</v>
      </c>
      <c r="B136" s="53"/>
      <c r="C136" s="53">
        <f t="shared" si="74"/>
        <v>0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/>
      <c r="N136" s="59">
        <v>1</v>
      </c>
      <c r="O136" s="19" t="s">
        <v>360</v>
      </c>
      <c r="P136" s="15" t="s">
        <v>1199</v>
      </c>
      <c r="Q136" s="15">
        <v>132</v>
      </c>
      <c r="R136" s="161" t="s">
        <v>365</v>
      </c>
      <c r="S136" s="27" t="s">
        <v>1221</v>
      </c>
      <c r="T136" s="21">
        <v>1993</v>
      </c>
      <c r="U136" s="28" t="s">
        <v>1198</v>
      </c>
      <c r="V136" s="21"/>
      <c r="W136" s="25"/>
      <c r="X136" s="21"/>
      <c r="Y136" s="25"/>
      <c r="Z136" s="21"/>
      <c r="AA136" s="25" t="s">
        <v>265</v>
      </c>
      <c r="AB136" s="21" t="s">
        <v>149</v>
      </c>
      <c r="AC136" s="21"/>
      <c r="AE136" s="90" t="s">
        <v>1096</v>
      </c>
      <c r="AF136" s="82"/>
      <c r="CP136" s="19" t="str">
        <f t="shared" si="77"/>
        <v>Signer David</v>
      </c>
      <c r="CT136" s="154">
        <v>9765</v>
      </c>
      <c r="CV136" s="125"/>
      <c r="CW136" s="33"/>
      <c r="CX136" s="83"/>
      <c r="CY136" s="125"/>
      <c r="CZ136" s="33"/>
      <c r="DA136" s="83"/>
      <c r="DB136" s="125"/>
      <c r="DC136" s="33"/>
      <c r="DD136" s="83"/>
      <c r="DE136" s="125"/>
      <c r="DF136" s="33"/>
      <c r="DG136" s="83"/>
      <c r="DH136" s="20"/>
      <c r="DI136" s="33"/>
      <c r="DJ136" s="33"/>
      <c r="DK136" s="83"/>
      <c r="DP136" s="19">
        <f t="shared" si="78"/>
        <v>9765</v>
      </c>
      <c r="DQ136" s="153">
        <v>8</v>
      </c>
      <c r="DR136" s="19">
        <v>0</v>
      </c>
      <c r="DS136" s="185" t="s">
        <v>976</v>
      </c>
    </row>
    <row r="137" spans="1:142" s="19" customFormat="1" x14ac:dyDescent="0.2">
      <c r="A137" s="53">
        <v>0</v>
      </c>
      <c r="B137" s="53"/>
      <c r="C137" s="53">
        <f t="shared" si="74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1012</v>
      </c>
      <c r="Q137" s="15">
        <v>133</v>
      </c>
      <c r="R137" s="161"/>
      <c r="S137" s="27" t="s">
        <v>1085</v>
      </c>
      <c r="T137" s="21">
        <v>1997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77"/>
        <v>Stucki Tizian</v>
      </c>
      <c r="CT137" s="154">
        <v>9740</v>
      </c>
      <c r="CV137" s="125"/>
      <c r="CW137" s="33"/>
      <c r="CX137" s="83"/>
      <c r="CY137" s="125"/>
      <c r="CZ137" s="33"/>
      <c r="DA137" s="83"/>
      <c r="DB137" s="125"/>
      <c r="DC137" s="33"/>
      <c r="DD137" s="83"/>
      <c r="DE137" s="125"/>
      <c r="DF137" s="33"/>
      <c r="DG137" s="83"/>
      <c r="DH137" s="20"/>
      <c r="DI137" s="33"/>
      <c r="DJ137" s="33"/>
      <c r="DK137" s="83"/>
      <c r="DP137" s="19">
        <f>+CT137</f>
        <v>9740</v>
      </c>
      <c r="DQ137" s="153">
        <v>8</v>
      </c>
      <c r="DR137" s="19">
        <v>0</v>
      </c>
      <c r="DS137" s="185" t="s">
        <v>976</v>
      </c>
    </row>
    <row r="138" spans="1:142" s="19" customFormat="1" x14ac:dyDescent="0.2">
      <c r="A138" s="53">
        <v>0</v>
      </c>
      <c r="B138" s="53"/>
      <c r="C138" s="53">
        <f t="shared" si="74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360</v>
      </c>
      <c r="P138" s="15" t="s">
        <v>1013</v>
      </c>
      <c r="Q138" s="15">
        <v>134</v>
      </c>
      <c r="R138" s="161"/>
      <c r="S138" s="27" t="s">
        <v>1086</v>
      </c>
      <c r="T138" s="21">
        <v>1998</v>
      </c>
      <c r="U138" s="28" t="s">
        <v>628</v>
      </c>
      <c r="V138" s="21"/>
      <c r="W138" s="25"/>
      <c r="X138" s="21"/>
      <c r="Y138" s="25" t="s">
        <v>173</v>
      </c>
      <c r="Z138" s="21"/>
      <c r="AA138" s="25" t="s">
        <v>174</v>
      </c>
      <c r="AB138" s="21" t="s">
        <v>175</v>
      </c>
      <c r="AC138" s="21"/>
      <c r="AE138" s="90" t="s">
        <v>381</v>
      </c>
      <c r="AF138" s="82"/>
      <c r="CP138" s="19" t="str">
        <f t="shared" si="77"/>
        <v>Kipfer Cedric</v>
      </c>
      <c r="CT138" s="154">
        <v>9739</v>
      </c>
      <c r="CV138" s="125"/>
      <c r="CW138" s="33"/>
      <c r="CX138" s="83"/>
      <c r="CY138" s="125"/>
      <c r="CZ138" s="33"/>
      <c r="DA138" s="83"/>
      <c r="DB138" s="125"/>
      <c r="DC138" s="33"/>
      <c r="DD138" s="83"/>
      <c r="DE138" s="125"/>
      <c r="DF138" s="33"/>
      <c r="DG138" s="83"/>
      <c r="DH138" s="20"/>
      <c r="DI138" s="33"/>
      <c r="DJ138" s="33"/>
      <c r="DK138" s="83"/>
      <c r="DP138" s="19">
        <f t="shared" si="78"/>
        <v>9739</v>
      </c>
      <c r="DQ138" s="153">
        <v>8</v>
      </c>
      <c r="DR138" s="19">
        <v>0</v>
      </c>
      <c r="DS138" s="185" t="s">
        <v>976</v>
      </c>
    </row>
    <row r="139" spans="1:142" x14ac:dyDescent="0.25">
      <c r="A139" s="53">
        <v>0</v>
      </c>
      <c r="B139" s="53"/>
      <c r="C139" s="53">
        <f t="shared" si="74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1087</v>
      </c>
      <c r="Q139" s="15">
        <v>135</v>
      </c>
      <c r="R139" s="42"/>
      <c r="S139" s="27" t="s">
        <v>1088</v>
      </c>
      <c r="T139" s="21">
        <v>1997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D139" s="19"/>
      <c r="AE139" s="90" t="s">
        <v>381</v>
      </c>
      <c r="AF139" s="82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 t="str">
        <f t="shared" si="77"/>
        <v>Berger Noah</v>
      </c>
      <c r="CQ139" s="19"/>
      <c r="CT139" s="154">
        <v>9740</v>
      </c>
      <c r="CV139" s="125"/>
      <c r="CW139" s="33"/>
      <c r="CX139" s="83"/>
      <c r="CY139" s="125"/>
      <c r="CZ139" s="33"/>
      <c r="DA139" s="83"/>
      <c r="DB139" s="125"/>
      <c r="DC139" s="33"/>
      <c r="DD139" s="83"/>
      <c r="DE139" s="125"/>
      <c r="DF139" s="33"/>
      <c r="DG139" s="83"/>
      <c r="DH139" s="20"/>
      <c r="DI139" s="33"/>
      <c r="DJ139" s="33"/>
      <c r="DK139" s="83"/>
    </row>
    <row r="140" spans="1:142" s="19" customFormat="1" x14ac:dyDescent="0.2">
      <c r="A140" s="53">
        <v>0</v>
      </c>
      <c r="B140" s="53"/>
      <c r="C140" s="53">
        <f t="shared" si="74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1091</v>
      </c>
      <c r="Q140" s="15">
        <v>136</v>
      </c>
      <c r="R140" s="42"/>
      <c r="S140" s="27" t="s">
        <v>1089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77"/>
        <v>Pertoldi Noeh</v>
      </c>
      <c r="CT140" s="154">
        <v>9742</v>
      </c>
      <c r="CV140" s="125"/>
      <c r="CW140" s="33"/>
      <c r="CX140" s="83"/>
      <c r="CY140" s="125"/>
      <c r="CZ140" s="33"/>
      <c r="DA140" s="83"/>
      <c r="DB140" s="125"/>
      <c r="DC140" s="33"/>
      <c r="DD140" s="83"/>
      <c r="DE140" s="125"/>
      <c r="DF140" s="33"/>
      <c r="DG140" s="83"/>
      <c r="DH140" s="20"/>
      <c r="DI140" s="33"/>
      <c r="DJ140" s="33"/>
      <c r="DK140" s="83"/>
      <c r="DP140" s="19">
        <f t="shared" ref="DP140:DP147" si="79">+CT140</f>
        <v>9742</v>
      </c>
      <c r="DQ140" s="153">
        <v>8</v>
      </c>
      <c r="DR140" s="19">
        <v>0</v>
      </c>
      <c r="DS140" s="185" t="s">
        <v>976</v>
      </c>
    </row>
    <row r="141" spans="1:142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1092</v>
      </c>
      <c r="Q141" s="15">
        <v>137</v>
      </c>
      <c r="R141" s="42"/>
      <c r="S141" s="27" t="s">
        <v>1090</v>
      </c>
      <c r="T141" s="21">
        <v>1998</v>
      </c>
      <c r="U141" s="28" t="s">
        <v>628</v>
      </c>
      <c r="V141" s="21"/>
      <c r="W141" s="25"/>
      <c r="X141" s="21"/>
      <c r="Y141" s="25" t="s">
        <v>176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77"/>
        <v>Thahiri Florian</v>
      </c>
      <c r="CT141" s="154">
        <v>9740</v>
      </c>
      <c r="CV141" s="125"/>
      <c r="CW141" s="33"/>
      <c r="CX141" s="83"/>
      <c r="CY141" s="125"/>
      <c r="CZ141" s="33"/>
      <c r="DA141" s="83"/>
      <c r="DB141" s="125"/>
      <c r="DC141" s="33"/>
      <c r="DD141" s="83"/>
      <c r="DE141" s="125"/>
      <c r="DF141" s="33"/>
      <c r="DG141" s="83"/>
      <c r="DH141" s="20"/>
      <c r="DI141" s="33"/>
      <c r="DJ141" s="33"/>
      <c r="DK141" s="83"/>
      <c r="DP141" s="19">
        <f>+CT141</f>
        <v>9740</v>
      </c>
      <c r="DQ141" s="153">
        <v>8</v>
      </c>
      <c r="DR141" s="19">
        <v>0</v>
      </c>
      <c r="DS141" s="185" t="s">
        <v>976</v>
      </c>
    </row>
    <row r="142" spans="1:142" s="19" customFormat="1" x14ac:dyDescent="0.2">
      <c r="A142" s="53">
        <v>0</v>
      </c>
      <c r="B142" s="53"/>
      <c r="C142" s="53">
        <f t="shared" si="74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1162</v>
      </c>
      <c r="Q142" s="15">
        <v>138</v>
      </c>
      <c r="R142" s="42"/>
      <c r="S142" s="27" t="s">
        <v>1160</v>
      </c>
      <c r="T142" s="21">
        <v>1999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77"/>
        <v>Hirsbrunner Nico</v>
      </c>
      <c r="CT142" s="154">
        <v>9740</v>
      </c>
      <c r="CV142" s="125"/>
      <c r="CW142" s="33"/>
      <c r="CX142" s="83"/>
      <c r="CY142" s="125"/>
      <c r="CZ142" s="33"/>
      <c r="DA142" s="83"/>
      <c r="DB142" s="125"/>
      <c r="DC142" s="33"/>
      <c r="DD142" s="83"/>
      <c r="DE142" s="125"/>
      <c r="DF142" s="33"/>
      <c r="DG142" s="83"/>
      <c r="DH142" s="20"/>
      <c r="DI142" s="33"/>
      <c r="DJ142" s="33"/>
      <c r="DK142" s="83"/>
      <c r="DP142" s="19">
        <f t="shared" si="79"/>
        <v>9740</v>
      </c>
      <c r="DQ142" s="153">
        <v>8</v>
      </c>
      <c r="DR142" s="19">
        <v>0</v>
      </c>
      <c r="DS142" s="185" t="s">
        <v>976</v>
      </c>
    </row>
    <row r="143" spans="1:142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359</v>
      </c>
      <c r="P143" s="15" t="s">
        <v>1161</v>
      </c>
      <c r="Q143" s="15">
        <v>139</v>
      </c>
      <c r="R143" s="42"/>
      <c r="S143" s="27" t="s">
        <v>1159</v>
      </c>
      <c r="T143" s="21">
        <v>1998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77"/>
        <v>Christ Florian</v>
      </c>
      <c r="CT143" s="154">
        <v>9739</v>
      </c>
      <c r="CV143" s="125"/>
      <c r="CW143" s="33"/>
      <c r="CX143" s="83"/>
      <c r="CY143" s="125"/>
      <c r="CZ143" s="33"/>
      <c r="DA143" s="83"/>
      <c r="DB143" s="125"/>
      <c r="DC143" s="33"/>
      <c r="DD143" s="83"/>
      <c r="DE143" s="125"/>
      <c r="DF143" s="33"/>
      <c r="DG143" s="83"/>
      <c r="DH143" s="20"/>
      <c r="DI143" s="33"/>
      <c r="DJ143" s="33"/>
      <c r="DK143" s="83"/>
      <c r="DP143" s="19">
        <f t="shared" si="79"/>
        <v>9739</v>
      </c>
      <c r="DQ143" s="153">
        <v>8</v>
      </c>
      <c r="DR143" s="19">
        <v>0</v>
      </c>
      <c r="DS143" s="185" t="s">
        <v>976</v>
      </c>
      <c r="EL143"/>
    </row>
    <row r="144" spans="1:142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358</v>
      </c>
      <c r="P144" s="15" t="s">
        <v>1163</v>
      </c>
      <c r="Q144" s="15">
        <v>140</v>
      </c>
      <c r="R144" s="42"/>
      <c r="S144" s="27" t="s">
        <v>1164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 t="shared" si="77"/>
        <v>Sivasundaram Aschveni</v>
      </c>
      <c r="CT144" s="154">
        <v>9751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20"/>
      <c r="DI144" s="33"/>
      <c r="DJ144" s="33"/>
      <c r="DK144" s="83"/>
      <c r="DP144" s="19">
        <f>+CT144</f>
        <v>9751</v>
      </c>
      <c r="DQ144" s="153">
        <v>8</v>
      </c>
      <c r="DR144" s="19">
        <v>0</v>
      </c>
      <c r="DS144" s="185" t="s">
        <v>976</v>
      </c>
      <c r="EL144"/>
    </row>
    <row r="145" spans="1:142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1208</v>
      </c>
      <c r="Q145" s="15">
        <v>141</v>
      </c>
      <c r="R145" s="42"/>
      <c r="S145" s="27" t="s">
        <v>1205</v>
      </c>
      <c r="T145" s="21">
        <v>1996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Leuch Georges</v>
      </c>
      <c r="CT145" s="154">
        <v>9750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20"/>
      <c r="DI145" s="33"/>
      <c r="DJ145" s="33"/>
      <c r="DK145" s="83"/>
      <c r="DP145" s="19">
        <f>+CT145</f>
        <v>9750</v>
      </c>
      <c r="DQ145" s="153">
        <v>8</v>
      </c>
      <c r="DR145" s="19">
        <v>0</v>
      </c>
      <c r="DS145" s="185" t="s">
        <v>976</v>
      </c>
      <c r="EL145"/>
    </row>
    <row r="146" spans="1:142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1209</v>
      </c>
      <c r="Q146" s="15">
        <v>142</v>
      </c>
      <c r="R146" s="42"/>
      <c r="S146" s="27" t="s">
        <v>1206</v>
      </c>
      <c r="T146" s="21">
        <v>2000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77"/>
        <v>Boser Florian</v>
      </c>
      <c r="CT146" s="154">
        <v>9750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20"/>
      <c r="DI146" s="33"/>
      <c r="DJ146" s="33"/>
      <c r="DK146" s="83"/>
      <c r="DP146" s="19">
        <f t="shared" si="79"/>
        <v>9750</v>
      </c>
      <c r="DQ146" s="153">
        <v>8</v>
      </c>
      <c r="DR146" s="19">
        <v>0</v>
      </c>
      <c r="DS146" s="185" t="s">
        <v>976</v>
      </c>
      <c r="EL146"/>
    </row>
    <row r="147" spans="1:142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1210</v>
      </c>
      <c r="Q147" s="15">
        <v>143</v>
      </c>
      <c r="R147" s="42"/>
      <c r="S147" s="27" t="s">
        <v>1207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77"/>
        <v>Kaupp Nicolas</v>
      </c>
      <c r="CT147" s="154">
        <v>9752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20"/>
      <c r="DI147" s="33"/>
      <c r="DJ147" s="33"/>
      <c r="DK147" s="83"/>
      <c r="DP147" s="19">
        <f t="shared" si="79"/>
        <v>9752</v>
      </c>
      <c r="DQ147" s="153">
        <v>8</v>
      </c>
      <c r="DR147" s="19">
        <v>0</v>
      </c>
      <c r="DS147" s="185" t="s">
        <v>976</v>
      </c>
      <c r="EL147"/>
    </row>
    <row r="148" spans="1:142" s="19" customFormat="1" x14ac:dyDescent="0.25">
      <c r="A148" s="66"/>
      <c r="B148" s="66"/>
      <c r="C148" s="66"/>
      <c r="D148" s="66"/>
      <c r="E148" s="66"/>
      <c r="F148" s="60"/>
      <c r="G148" s="60"/>
      <c r="H148" s="60"/>
      <c r="I148" s="60"/>
      <c r="J148" s="60"/>
      <c r="K148" s="60"/>
      <c r="L148" s="60"/>
      <c r="M148" s="60"/>
      <c r="N148" s="60"/>
      <c r="O148" s="67"/>
      <c r="P148" s="68"/>
      <c r="Q148" s="68"/>
      <c r="R148" s="44"/>
      <c r="S148" s="30" t="s">
        <v>183</v>
      </c>
      <c r="T148" s="31">
        <f>+Q147</f>
        <v>143</v>
      </c>
      <c r="U148" s="65" t="s">
        <v>700</v>
      </c>
      <c r="V148" s="32"/>
      <c r="W148" s="34"/>
      <c r="X148" s="32"/>
      <c r="Y148" s="40"/>
      <c r="Z148" s="33"/>
      <c r="AA148" s="34"/>
      <c r="AB148" s="33"/>
      <c r="AC148" s="35"/>
      <c r="AE148" s="84"/>
      <c r="AF148" s="83"/>
      <c r="CT148" s="126"/>
      <c r="CV148" s="141"/>
      <c r="CW148" s="141"/>
      <c r="CX148" s="126"/>
      <c r="CY148" s="141"/>
      <c r="CZ148" s="141"/>
      <c r="DA148" s="126"/>
      <c r="DB148" s="141"/>
      <c r="DC148" s="141"/>
      <c r="DD148" s="126"/>
      <c r="DE148" s="141"/>
      <c r="DF148" s="141"/>
      <c r="DG148" s="126"/>
      <c r="DH148" s="126"/>
      <c r="DI148" s="138"/>
      <c r="DJ148" s="138"/>
      <c r="EL148"/>
    </row>
    <row r="149" spans="1:142" customFormat="1" x14ac:dyDescent="0.25">
      <c r="A149" s="48">
        <f t="shared" ref="A149:N149" si="80">SUM(A5:A147)</f>
        <v>9</v>
      </c>
      <c r="B149" s="48">
        <f t="shared" si="80"/>
        <v>36</v>
      </c>
      <c r="C149" s="48">
        <f t="shared" si="80"/>
        <v>97</v>
      </c>
      <c r="D149" s="48">
        <f t="shared" si="80"/>
        <v>27</v>
      </c>
      <c r="E149" s="48">
        <f t="shared" si="80"/>
        <v>44</v>
      </c>
      <c r="F149" s="48">
        <f t="shared" si="80"/>
        <v>1</v>
      </c>
      <c r="G149" s="48">
        <f t="shared" si="80"/>
        <v>2</v>
      </c>
      <c r="H149" s="48">
        <f t="shared" si="80"/>
        <v>33</v>
      </c>
      <c r="I149" s="48">
        <f t="shared" si="80"/>
        <v>32</v>
      </c>
      <c r="J149" s="48">
        <f t="shared" si="80"/>
        <v>11</v>
      </c>
      <c r="K149" s="48">
        <f t="shared" si="80"/>
        <v>11</v>
      </c>
      <c r="L149" s="48">
        <f t="shared" si="80"/>
        <v>20</v>
      </c>
      <c r="M149" s="48">
        <f t="shared" si="80"/>
        <v>7</v>
      </c>
      <c r="N149" s="48">
        <f t="shared" si="80"/>
        <v>1</v>
      </c>
      <c r="O149" s="64">
        <f>SUM(D149+E149+F149+I149+K149+L149+M149)</f>
        <v>142</v>
      </c>
      <c r="P149" s="12"/>
      <c r="Q149" s="12" t="s">
        <v>224</v>
      </c>
      <c r="R149" s="45" t="s">
        <v>342</v>
      </c>
      <c r="S149" s="11" t="s">
        <v>88</v>
      </c>
      <c r="T149" s="13"/>
      <c r="U149" s="37"/>
      <c r="V149" s="13"/>
      <c r="W149" s="123"/>
      <c r="X149" s="13"/>
      <c r="Y149" s="37"/>
      <c r="Z149" s="13"/>
      <c r="AA149" s="14" t="s">
        <v>1036</v>
      </c>
      <c r="AB149" s="13"/>
      <c r="AC149" s="13"/>
      <c r="AD149" s="11"/>
      <c r="AE149" s="87" t="s">
        <v>382</v>
      </c>
      <c r="AF149" s="88" t="s">
        <v>385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T149" s="11"/>
      <c r="CU149" s="11"/>
      <c r="CV149" s="49"/>
      <c r="CW149" s="49"/>
      <c r="CX149" s="11"/>
      <c r="CY149" s="49"/>
      <c r="CZ149" s="49"/>
      <c r="DA149" s="11"/>
      <c r="DB149" s="49"/>
      <c r="DC149" s="49"/>
      <c r="DD149" s="11"/>
      <c r="DE149" s="49"/>
      <c r="DF149" s="49"/>
      <c r="DG149" s="11"/>
      <c r="DH149" s="115"/>
      <c r="DI149" s="13"/>
      <c r="DJ149" s="13"/>
      <c r="DK149" s="11"/>
      <c r="DN149" s="11"/>
      <c r="DO149" s="11"/>
      <c r="DP149" s="11"/>
      <c r="DW149" s="19"/>
    </row>
    <row r="150" spans="1:142" customFormat="1" x14ac:dyDescent="0.25">
      <c r="A150" s="11">
        <f t="shared" ref="A150:N150" si="81">SUBTOTAL(9,A5:A147)</f>
        <v>9</v>
      </c>
      <c r="B150" s="11">
        <f t="shared" si="81"/>
        <v>36</v>
      </c>
      <c r="C150" s="11">
        <f t="shared" si="81"/>
        <v>97</v>
      </c>
      <c r="D150" s="11">
        <f t="shared" si="81"/>
        <v>27</v>
      </c>
      <c r="E150" s="11">
        <f t="shared" si="81"/>
        <v>44</v>
      </c>
      <c r="F150" s="11">
        <f t="shared" si="81"/>
        <v>1</v>
      </c>
      <c r="G150" s="11">
        <f t="shared" si="81"/>
        <v>2</v>
      </c>
      <c r="H150" s="11">
        <f t="shared" si="81"/>
        <v>33</v>
      </c>
      <c r="I150" s="11">
        <f t="shared" si="81"/>
        <v>32</v>
      </c>
      <c r="J150" s="11">
        <f t="shared" si="81"/>
        <v>11</v>
      </c>
      <c r="K150" s="11">
        <f t="shared" si="81"/>
        <v>11</v>
      </c>
      <c r="L150" s="11">
        <f t="shared" si="81"/>
        <v>20</v>
      </c>
      <c r="M150" s="11">
        <f t="shared" si="81"/>
        <v>7</v>
      </c>
      <c r="N150" s="11">
        <f t="shared" si="81"/>
        <v>1</v>
      </c>
      <c r="O150" s="64">
        <f>SUM(D150+E150+F150+I150+K150+L150+M150)</f>
        <v>142</v>
      </c>
      <c r="P150" s="12"/>
      <c r="Q150" s="12" t="s">
        <v>224</v>
      </c>
      <c r="R150" s="45" t="s">
        <v>370</v>
      </c>
      <c r="S150" s="11" t="s">
        <v>371</v>
      </c>
      <c r="T150" s="13"/>
      <c r="U150" s="37"/>
      <c r="V150" s="13"/>
      <c r="W150" s="123"/>
      <c r="X150" s="13"/>
      <c r="Y150" s="37"/>
      <c r="Z150" s="13" t="s">
        <v>185</v>
      </c>
      <c r="AA150" s="14" t="s">
        <v>886</v>
      </c>
      <c r="AB150" s="13"/>
      <c r="AC150" s="13"/>
      <c r="AD150" s="11"/>
      <c r="AE150" s="87" t="s">
        <v>373</v>
      </c>
      <c r="AF150" s="88" t="s">
        <v>97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T150" s="11"/>
      <c r="CU150" s="11"/>
      <c r="CV150" s="49"/>
      <c r="CW150" s="49"/>
      <c r="CX150" s="11"/>
      <c r="CY150" s="49"/>
      <c r="CZ150" s="49"/>
      <c r="DA150" s="11"/>
      <c r="DB150" s="49"/>
      <c r="DC150" s="49"/>
      <c r="DD150" s="11"/>
      <c r="DE150" s="49"/>
      <c r="DF150" s="49"/>
      <c r="DG150" s="11"/>
      <c r="DH150" s="115"/>
      <c r="DI150" s="13"/>
      <c r="DJ150" s="13"/>
      <c r="DK150" s="11"/>
      <c r="DN150" s="11"/>
      <c r="DO150" s="11"/>
      <c r="DP150" s="11"/>
      <c r="DQ150" s="45" t="s">
        <v>980</v>
      </c>
      <c r="DW150" s="19"/>
    </row>
    <row r="151" spans="1:142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51"/>
      <c r="K151" s="50"/>
      <c r="L151" s="50"/>
      <c r="M151" s="50"/>
      <c r="N151" s="50"/>
      <c r="O151" s="48"/>
      <c r="P151" s="12"/>
      <c r="Q151" s="12"/>
      <c r="R151" s="45" t="s">
        <v>369</v>
      </c>
      <c r="S151" s="11" t="s">
        <v>150</v>
      </c>
      <c r="T151" s="13"/>
      <c r="U151" s="37"/>
      <c r="V151" s="13"/>
      <c r="W151" s="123"/>
      <c r="X151" s="13"/>
      <c r="Y151" s="37"/>
      <c r="Z151" s="13" t="s">
        <v>186</v>
      </c>
      <c r="AA151" s="14" t="s">
        <v>187</v>
      </c>
      <c r="AB151" s="13"/>
      <c r="AC151" s="13"/>
      <c r="AD151" s="11"/>
      <c r="AE151" s="87" t="s">
        <v>375</v>
      </c>
      <c r="AF151" s="88" t="s">
        <v>386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T151" s="11"/>
      <c r="CU151" s="11"/>
      <c r="CV151" s="49"/>
      <c r="CW151" s="49"/>
      <c r="CX151" s="11"/>
      <c r="CY151" s="49"/>
      <c r="CZ151" s="49"/>
      <c r="DA151" s="11"/>
      <c r="DB151" s="49"/>
      <c r="DC151" s="49"/>
      <c r="DD151" s="11"/>
      <c r="DE151" s="49"/>
      <c r="DF151" s="49"/>
      <c r="DG151" s="11"/>
      <c r="DH151" s="115"/>
      <c r="DI151" s="13"/>
      <c r="DJ151" s="13"/>
      <c r="DK151" s="11"/>
      <c r="DN151" s="11"/>
      <c r="DO151" s="11"/>
      <c r="DP151" s="11"/>
      <c r="DQ151" s="11" t="s">
        <v>986</v>
      </c>
      <c r="DW151" s="19"/>
      <c r="EL151" s="11"/>
    </row>
    <row r="152" spans="1:142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69" t="s">
        <v>366</v>
      </c>
      <c r="Q152" s="69" t="s">
        <v>366</v>
      </c>
      <c r="R152" s="45" t="s">
        <v>341</v>
      </c>
      <c r="S152" s="11" t="s">
        <v>158</v>
      </c>
      <c r="T152" s="13"/>
      <c r="U152" s="37"/>
      <c r="V152" s="13"/>
      <c r="W152" s="123"/>
      <c r="X152" s="13"/>
      <c r="Y152" s="37"/>
      <c r="Z152" s="13" t="s">
        <v>189</v>
      </c>
      <c r="AA152" s="14" t="s">
        <v>888</v>
      </c>
      <c r="AB152" s="13"/>
      <c r="AC152" s="13"/>
      <c r="AD152" s="11"/>
      <c r="AE152" s="87" t="s">
        <v>376</v>
      </c>
      <c r="AF152" s="88" t="s">
        <v>110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T152" s="11"/>
      <c r="CU152" s="11"/>
      <c r="CV152" s="49"/>
      <c r="CW152" s="49"/>
      <c r="CX152" s="11"/>
      <c r="CY152" s="49"/>
      <c r="CZ152" s="49"/>
      <c r="DA152" s="11"/>
      <c r="DB152" s="49"/>
      <c r="DC152" s="49"/>
      <c r="DD152" s="11"/>
      <c r="DE152" s="49"/>
      <c r="DF152" s="49"/>
      <c r="DG152" s="11"/>
      <c r="DH152" s="115"/>
      <c r="DI152" s="13"/>
      <c r="DJ152" s="13"/>
      <c r="DK152" s="11"/>
      <c r="DN152" s="11"/>
      <c r="DO152" s="11"/>
      <c r="DP152" s="11"/>
      <c r="DQ152" s="11" t="s">
        <v>987</v>
      </c>
      <c r="DW152" s="19"/>
      <c r="EL152" s="11"/>
    </row>
    <row r="153" spans="1:142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11"/>
      <c r="K153" s="50"/>
      <c r="L153" s="50"/>
      <c r="M153" s="50"/>
      <c r="N153" s="50"/>
      <c r="O153" s="48"/>
      <c r="P153" s="12"/>
      <c r="Q153" s="12"/>
      <c r="R153" s="45" t="s">
        <v>368</v>
      </c>
      <c r="S153" s="11" t="s">
        <v>161</v>
      </c>
      <c r="T153" s="13"/>
      <c r="U153" s="37"/>
      <c r="V153" s="13"/>
      <c r="W153" s="123"/>
      <c r="X153" s="13"/>
      <c r="Y153" s="37"/>
      <c r="Z153" s="13" t="s">
        <v>876</v>
      </c>
      <c r="AA153" s="14" t="s">
        <v>877</v>
      </c>
      <c r="AB153" s="13"/>
      <c r="AC153" s="13"/>
      <c r="AD153" s="11"/>
      <c r="AE153" s="87" t="s">
        <v>379</v>
      </c>
      <c r="AF153" s="88" t="s">
        <v>387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9"/>
      <c r="CO153" s="19"/>
      <c r="CP153" s="11"/>
      <c r="CQ153" s="11"/>
      <c r="CR153" s="11"/>
      <c r="CT153" s="11"/>
      <c r="CU153" s="11"/>
      <c r="CV153" s="49"/>
      <c r="CW153" s="49"/>
      <c r="CX153" s="11"/>
      <c r="CY153" s="49"/>
      <c r="CZ153" s="49"/>
      <c r="DA153" s="11"/>
      <c r="DB153" s="49"/>
      <c r="DC153" s="49"/>
      <c r="DD153" s="11"/>
      <c r="DE153" s="49"/>
      <c r="DF153" s="49"/>
      <c r="DG153" s="11"/>
      <c r="DH153" s="115"/>
      <c r="DI153" s="13"/>
      <c r="DJ153" s="13"/>
      <c r="DK153" s="11"/>
      <c r="DN153" s="11"/>
      <c r="DO153" s="11"/>
      <c r="DP153" s="11"/>
      <c r="DQ153" s="11" t="s">
        <v>988</v>
      </c>
      <c r="DW153" s="19"/>
      <c r="EL153" s="11"/>
    </row>
    <row r="154" spans="1:142" x14ac:dyDescent="0.25">
      <c r="R154" s="45" t="s">
        <v>367</v>
      </c>
      <c r="S154" s="11" t="s">
        <v>166</v>
      </c>
      <c r="AE154" s="87" t="s">
        <v>394</v>
      </c>
      <c r="AF154" s="88" t="s">
        <v>395</v>
      </c>
      <c r="CN154" s="19"/>
      <c r="CO154" s="19"/>
      <c r="DQ154" s="11" t="s">
        <v>981</v>
      </c>
      <c r="DW154" s="19"/>
    </row>
    <row r="155" spans="1:142" x14ac:dyDescent="0.25">
      <c r="R155" s="45" t="s">
        <v>365</v>
      </c>
      <c r="S155" s="11" t="s">
        <v>249</v>
      </c>
      <c r="AE155" s="87" t="s">
        <v>383</v>
      </c>
      <c r="AF155" s="88" t="s">
        <v>388</v>
      </c>
      <c r="CN155" s="19"/>
      <c r="CO155" s="19"/>
      <c r="DQ155" s="11" t="s">
        <v>982</v>
      </c>
      <c r="DW155" s="19"/>
    </row>
    <row r="156" spans="1:142" x14ac:dyDescent="0.25">
      <c r="AE156" s="91" t="s">
        <v>365</v>
      </c>
      <c r="AF156" s="89" t="s">
        <v>249</v>
      </c>
      <c r="CN156" s="19"/>
      <c r="CO156" s="19"/>
      <c r="DQ156" s="11" t="s">
        <v>989</v>
      </c>
      <c r="DW156" s="19"/>
    </row>
    <row r="157" spans="1:142" x14ac:dyDescent="0.25">
      <c r="AE157" s="80"/>
      <c r="DQ157" s="11" t="s">
        <v>990</v>
      </c>
    </row>
    <row r="158" spans="1:142" x14ac:dyDescent="0.25">
      <c r="AE158" s="80" t="s">
        <v>408</v>
      </c>
      <c r="DQ158" s="11" t="s">
        <v>991</v>
      </c>
    </row>
    <row r="159" spans="1:142" x14ac:dyDescent="0.25">
      <c r="O159" s="109"/>
      <c r="P159" s="110"/>
      <c r="Q159" s="111"/>
      <c r="R159" s="112"/>
      <c r="S159" s="113"/>
      <c r="AE159" s="80" t="s">
        <v>410</v>
      </c>
      <c r="DQ159" s="11" t="s">
        <v>983</v>
      </c>
    </row>
    <row r="160" spans="1:142" x14ac:dyDescent="0.25">
      <c r="O160" s="109"/>
      <c r="P160" s="110"/>
      <c r="Q160" s="111"/>
      <c r="R160" s="112"/>
      <c r="S160" s="113"/>
      <c r="AE160" s="80" t="s">
        <v>409</v>
      </c>
      <c r="DQ160" s="11" t="s">
        <v>984</v>
      </c>
    </row>
    <row r="161" spans="15:125" x14ac:dyDescent="0.25">
      <c r="O161" s="109"/>
      <c r="P161" s="110"/>
      <c r="Q161" s="111"/>
      <c r="R161" s="112"/>
      <c r="S161" s="113"/>
      <c r="AE161" s="80"/>
      <c r="DQ161" s="11" t="s">
        <v>992</v>
      </c>
    </row>
    <row r="162" spans="15:125" x14ac:dyDescent="0.25">
      <c r="O162" s="114"/>
      <c r="P162" s="111"/>
      <c r="Q162" s="111"/>
      <c r="R162" s="112"/>
      <c r="S162" s="115"/>
      <c r="AE162" s="80" t="s">
        <v>411</v>
      </c>
      <c r="DQ162" s="11" t="s">
        <v>985</v>
      </c>
    </row>
    <row r="163" spans="15:125" x14ac:dyDescent="0.25">
      <c r="AE163" s="80" t="s">
        <v>413</v>
      </c>
    </row>
    <row r="164" spans="15:125" x14ac:dyDescent="0.25">
      <c r="AE164" s="80" t="s">
        <v>412</v>
      </c>
      <c r="DR164" s="45" t="s">
        <v>993</v>
      </c>
    </row>
    <row r="165" spans="15:125" x14ac:dyDescent="0.25">
      <c r="AE165" s="80"/>
      <c r="DR165" s="11" t="s">
        <v>994</v>
      </c>
    </row>
    <row r="166" spans="15:125" x14ac:dyDescent="0.25">
      <c r="AE166" s="80"/>
      <c r="DR166" s="11" t="s">
        <v>995</v>
      </c>
    </row>
    <row r="167" spans="15:125" x14ac:dyDescent="0.25">
      <c r="AE167" s="80"/>
      <c r="DR167" s="11" t="s">
        <v>996</v>
      </c>
    </row>
    <row r="168" spans="15:125" x14ac:dyDescent="0.25">
      <c r="AE168" s="80"/>
      <c r="DR168" s="11" t="s">
        <v>997</v>
      </c>
    </row>
    <row r="169" spans="15:125" x14ac:dyDescent="0.25">
      <c r="AE169" s="80"/>
    </row>
    <row r="170" spans="15:125" x14ac:dyDescent="0.25">
      <c r="AE170" s="80"/>
    </row>
    <row r="171" spans="15:125" x14ac:dyDescent="0.25">
      <c r="AE171" s="80"/>
    </row>
    <row r="172" spans="15:125" x14ac:dyDescent="0.25">
      <c r="AE172" s="80"/>
    </row>
    <row r="173" spans="15:125" x14ac:dyDescent="0.25">
      <c r="AE173" s="80"/>
      <c r="DU173" s="11" t="s">
        <v>998</v>
      </c>
    </row>
    <row r="174" spans="15:125" x14ac:dyDescent="0.25">
      <c r="AE174" s="80"/>
    </row>
    <row r="175" spans="15:125" x14ac:dyDescent="0.25">
      <c r="AE175" s="80"/>
    </row>
    <row r="176" spans="15:125" x14ac:dyDescent="0.25">
      <c r="AE176" s="80"/>
      <c r="DN176" s="885" t="s">
        <v>78</v>
      </c>
      <c r="DO176" s="886"/>
      <c r="DP176" s="887"/>
      <c r="DQ176" s="173" t="s">
        <v>950</v>
      </c>
    </row>
    <row r="177" spans="31:121" x14ac:dyDescent="0.25">
      <c r="AE177" s="80"/>
      <c r="DN177" s="174" t="s">
        <v>76</v>
      </c>
      <c r="DO177" s="175" t="s">
        <v>77</v>
      </c>
      <c r="DP177" s="176" t="s">
        <v>701</v>
      </c>
      <c r="DQ177" s="171"/>
    </row>
    <row r="178" spans="31:121" x14ac:dyDescent="0.25">
      <c r="AE178" s="80"/>
      <c r="DN178" s="177">
        <v>101</v>
      </c>
      <c r="DO178" s="178" t="s">
        <v>712</v>
      </c>
      <c r="DP178" s="179">
        <v>2</v>
      </c>
      <c r="DQ178" s="171"/>
    </row>
    <row r="179" spans="31:121" x14ac:dyDescent="0.25">
      <c r="AE179" s="80"/>
      <c r="DN179" s="177">
        <v>102</v>
      </c>
      <c r="DO179" s="178" t="s">
        <v>713</v>
      </c>
      <c r="DP179" s="179">
        <v>3</v>
      </c>
      <c r="DQ179" s="171"/>
    </row>
    <row r="180" spans="31:121" x14ac:dyDescent="0.25">
      <c r="AE180" s="80"/>
      <c r="DN180" s="177">
        <v>103</v>
      </c>
      <c r="DO180" s="178" t="s">
        <v>714</v>
      </c>
      <c r="DP180" s="179">
        <v>4</v>
      </c>
      <c r="DQ180" s="171"/>
    </row>
    <row r="181" spans="31:121" x14ac:dyDescent="0.25">
      <c r="AE181" s="80"/>
      <c r="DN181" s="177">
        <v>104</v>
      </c>
      <c r="DO181" s="178" t="s">
        <v>715</v>
      </c>
      <c r="DP181" s="179">
        <v>5</v>
      </c>
      <c r="DQ181" s="171"/>
    </row>
    <row r="182" spans="31:121" x14ac:dyDescent="0.25">
      <c r="AE182" s="80"/>
      <c r="DN182" s="177">
        <v>111</v>
      </c>
      <c r="DO182" s="178" t="s">
        <v>716</v>
      </c>
      <c r="DP182" s="179">
        <v>4</v>
      </c>
      <c r="DQ182" s="171" t="s">
        <v>953</v>
      </c>
    </row>
    <row r="183" spans="31:121" x14ac:dyDescent="0.25">
      <c r="AE183" s="80"/>
      <c r="DN183" s="177">
        <v>112</v>
      </c>
      <c r="DO183" s="178" t="s">
        <v>717</v>
      </c>
      <c r="DP183" s="179">
        <v>5</v>
      </c>
      <c r="DQ183" s="171" t="s">
        <v>953</v>
      </c>
    </row>
    <row r="184" spans="31:121" x14ac:dyDescent="0.25">
      <c r="AE184" s="80"/>
      <c r="DN184" s="177">
        <v>121</v>
      </c>
      <c r="DO184" s="178" t="s">
        <v>718</v>
      </c>
      <c r="DP184" s="179">
        <v>4</v>
      </c>
      <c r="DQ184" s="171" t="s">
        <v>954</v>
      </c>
    </row>
    <row r="185" spans="31:121" x14ac:dyDescent="0.25">
      <c r="AE185" s="80"/>
      <c r="DN185" s="177">
        <v>122</v>
      </c>
      <c r="DO185" s="178" t="s">
        <v>719</v>
      </c>
      <c r="DP185" s="179">
        <v>5</v>
      </c>
      <c r="DQ185" s="171" t="s">
        <v>954</v>
      </c>
    </row>
    <row r="186" spans="31:121" x14ac:dyDescent="0.25">
      <c r="DN186" s="177">
        <v>123</v>
      </c>
      <c r="DO186" s="178" t="s">
        <v>720</v>
      </c>
      <c r="DP186" s="179">
        <v>6</v>
      </c>
      <c r="DQ186" s="171" t="s">
        <v>954</v>
      </c>
    </row>
    <row r="187" spans="31:121" x14ac:dyDescent="0.25">
      <c r="DN187" s="177">
        <v>124</v>
      </c>
      <c r="DO187" s="178" t="s">
        <v>721</v>
      </c>
      <c r="DP187" s="179">
        <v>7</v>
      </c>
      <c r="DQ187" s="171" t="s">
        <v>954</v>
      </c>
    </row>
    <row r="188" spans="31:121" x14ac:dyDescent="0.25">
      <c r="DN188" s="177">
        <v>131</v>
      </c>
      <c r="DO188" s="178" t="s">
        <v>722</v>
      </c>
      <c r="DP188" s="179">
        <v>4</v>
      </c>
      <c r="DQ188" s="171" t="s">
        <v>955</v>
      </c>
    </row>
    <row r="189" spans="31:121" x14ac:dyDescent="0.25">
      <c r="DN189" s="177">
        <v>132</v>
      </c>
      <c r="DO189" s="178" t="s">
        <v>723</v>
      </c>
      <c r="DP189" s="179">
        <v>5</v>
      </c>
      <c r="DQ189" s="171" t="s">
        <v>955</v>
      </c>
    </row>
    <row r="190" spans="31:121" x14ac:dyDescent="0.25">
      <c r="DN190" s="177">
        <v>133</v>
      </c>
      <c r="DO190" s="178" t="s">
        <v>724</v>
      </c>
      <c r="DP190" s="179">
        <v>6</v>
      </c>
      <c r="DQ190" s="171" t="s">
        <v>955</v>
      </c>
    </row>
    <row r="191" spans="31:121" x14ac:dyDescent="0.25">
      <c r="DN191" s="177">
        <v>134</v>
      </c>
      <c r="DO191" s="178" t="s">
        <v>725</v>
      </c>
      <c r="DP191" s="179">
        <v>7</v>
      </c>
      <c r="DQ191" s="171" t="s">
        <v>955</v>
      </c>
    </row>
    <row r="192" spans="31:121" x14ac:dyDescent="0.25">
      <c r="DN192" s="177">
        <v>138</v>
      </c>
      <c r="DO192" s="178" t="s">
        <v>726</v>
      </c>
      <c r="DP192" s="179">
        <v>6</v>
      </c>
      <c r="DQ192" s="171"/>
    </row>
    <row r="193" spans="118:121" x14ac:dyDescent="0.25">
      <c r="DN193" s="177">
        <v>139</v>
      </c>
      <c r="DO193" s="178" t="s">
        <v>727</v>
      </c>
      <c r="DP193" s="179">
        <v>7</v>
      </c>
      <c r="DQ193" s="171"/>
    </row>
    <row r="194" spans="118:121" x14ac:dyDescent="0.25">
      <c r="DN194" s="177">
        <v>141</v>
      </c>
      <c r="DO194" s="178" t="s">
        <v>728</v>
      </c>
      <c r="DP194" s="179">
        <v>8</v>
      </c>
      <c r="DQ194" s="171" t="s">
        <v>956</v>
      </c>
    </row>
    <row r="195" spans="118:121" x14ac:dyDescent="0.25">
      <c r="DN195" s="177">
        <v>142</v>
      </c>
      <c r="DO195" s="178" t="s">
        <v>729</v>
      </c>
      <c r="DP195" s="179">
        <v>9</v>
      </c>
      <c r="DQ195" s="171" t="s">
        <v>956</v>
      </c>
    </row>
    <row r="196" spans="118:121" x14ac:dyDescent="0.25">
      <c r="DN196" s="177">
        <v>143</v>
      </c>
      <c r="DO196" s="178" t="s">
        <v>730</v>
      </c>
      <c r="DP196" s="179">
        <v>10</v>
      </c>
      <c r="DQ196" s="171" t="s">
        <v>956</v>
      </c>
    </row>
    <row r="197" spans="118:121" x14ac:dyDescent="0.25">
      <c r="DN197" s="177">
        <v>144</v>
      </c>
      <c r="DO197" s="178" t="s">
        <v>731</v>
      </c>
      <c r="DP197" s="179">
        <v>11</v>
      </c>
      <c r="DQ197" s="171" t="s">
        <v>956</v>
      </c>
    </row>
    <row r="198" spans="118:121" x14ac:dyDescent="0.25">
      <c r="DN198" s="177">
        <v>150</v>
      </c>
      <c r="DO198" s="178" t="s">
        <v>732</v>
      </c>
      <c r="DP198" s="179">
        <v>8</v>
      </c>
      <c r="DQ198" s="171"/>
    </row>
    <row r="199" spans="118:121" x14ac:dyDescent="0.25">
      <c r="DN199" s="177">
        <v>151</v>
      </c>
      <c r="DO199" s="178" t="s">
        <v>733</v>
      </c>
      <c r="DP199" s="179">
        <v>9</v>
      </c>
      <c r="DQ199" s="171"/>
    </row>
    <row r="200" spans="118:121" x14ac:dyDescent="0.25">
      <c r="DN200" s="177">
        <v>152</v>
      </c>
      <c r="DO200" s="178" t="s">
        <v>734</v>
      </c>
      <c r="DP200" s="179">
        <v>10</v>
      </c>
      <c r="DQ200" s="171"/>
    </row>
    <row r="201" spans="118:121" x14ac:dyDescent="0.25">
      <c r="DN201" s="177">
        <v>153</v>
      </c>
      <c r="DO201" s="178" t="s">
        <v>735</v>
      </c>
      <c r="DP201" s="179">
        <v>11</v>
      </c>
      <c r="DQ201" s="171"/>
    </row>
    <row r="202" spans="118:121" x14ac:dyDescent="0.25">
      <c r="DN202" s="177">
        <v>154</v>
      </c>
      <c r="DO202" s="178" t="s">
        <v>736</v>
      </c>
      <c r="DP202" s="179">
        <v>12</v>
      </c>
      <c r="DQ202" s="171"/>
    </row>
    <row r="203" spans="118:121" x14ac:dyDescent="0.25">
      <c r="DN203" s="177">
        <v>161</v>
      </c>
      <c r="DO203" s="178" t="s">
        <v>737</v>
      </c>
      <c r="DP203" s="179">
        <v>8</v>
      </c>
      <c r="DQ203" s="171" t="s">
        <v>957</v>
      </c>
    </row>
    <row r="204" spans="118:121" x14ac:dyDescent="0.25">
      <c r="DN204" s="177">
        <v>162</v>
      </c>
      <c r="DO204" s="178" t="s">
        <v>738</v>
      </c>
      <c r="DP204" s="179">
        <v>9</v>
      </c>
      <c r="DQ204" s="171" t="s">
        <v>957</v>
      </c>
    </row>
    <row r="205" spans="118:121" x14ac:dyDescent="0.25">
      <c r="DN205" s="177">
        <v>163</v>
      </c>
      <c r="DO205" s="178" t="s">
        <v>739</v>
      </c>
      <c r="DP205" s="179">
        <v>10</v>
      </c>
      <c r="DQ205" s="171"/>
    </row>
    <row r="206" spans="118:121" x14ac:dyDescent="0.25">
      <c r="DN206" s="177">
        <v>164</v>
      </c>
      <c r="DO206" s="178" t="s">
        <v>740</v>
      </c>
      <c r="DP206" s="179">
        <v>11</v>
      </c>
      <c r="DQ206" s="171"/>
    </row>
    <row r="207" spans="118:121" x14ac:dyDescent="0.25">
      <c r="DN207" s="177">
        <v>171</v>
      </c>
      <c r="DO207" s="178" t="s">
        <v>741</v>
      </c>
      <c r="DP207" s="179">
        <v>9</v>
      </c>
      <c r="DQ207" s="171"/>
    </row>
    <row r="208" spans="118:121" x14ac:dyDescent="0.25">
      <c r="DN208" s="177">
        <v>172</v>
      </c>
      <c r="DO208" s="178" t="s">
        <v>742</v>
      </c>
      <c r="DP208" s="179">
        <v>10</v>
      </c>
      <c r="DQ208" s="171"/>
    </row>
    <row r="209" spans="118:121" x14ac:dyDescent="0.25">
      <c r="DN209" s="177">
        <v>173</v>
      </c>
      <c r="DO209" s="178" t="s">
        <v>743</v>
      </c>
      <c r="DP209" s="179">
        <v>11</v>
      </c>
      <c r="DQ209" s="171"/>
    </row>
    <row r="210" spans="118:121" x14ac:dyDescent="0.25">
      <c r="DN210" s="177">
        <v>174</v>
      </c>
      <c r="DO210" s="178" t="s">
        <v>744</v>
      </c>
      <c r="DP210" s="179">
        <v>12</v>
      </c>
      <c r="DQ210" s="171"/>
    </row>
    <row r="211" spans="118:121" x14ac:dyDescent="0.25">
      <c r="DN211" s="177">
        <v>181</v>
      </c>
      <c r="DO211" s="178" t="s">
        <v>745</v>
      </c>
      <c r="DP211" s="179">
        <v>10</v>
      </c>
      <c r="DQ211" s="171"/>
    </row>
    <row r="212" spans="118:121" x14ac:dyDescent="0.25">
      <c r="DN212" s="177">
        <v>183</v>
      </c>
      <c r="DO212" s="178" t="s">
        <v>746</v>
      </c>
      <c r="DP212" s="179">
        <v>12</v>
      </c>
      <c r="DQ212" s="171"/>
    </row>
    <row r="213" spans="118:121" x14ac:dyDescent="0.25">
      <c r="DN213" s="177">
        <v>191</v>
      </c>
      <c r="DO213" s="178" t="s">
        <v>747</v>
      </c>
      <c r="DP213" s="179">
        <v>7</v>
      </c>
      <c r="DQ213" s="171"/>
    </row>
    <row r="214" spans="118:121" x14ac:dyDescent="0.25">
      <c r="DN214" s="177">
        <v>192</v>
      </c>
      <c r="DO214" s="178" t="s">
        <v>748</v>
      </c>
      <c r="DP214" s="179">
        <v>8</v>
      </c>
      <c r="DQ214" s="171"/>
    </row>
    <row r="215" spans="118:121" x14ac:dyDescent="0.25">
      <c r="DN215" s="177">
        <v>193</v>
      </c>
      <c r="DO215" s="178" t="s">
        <v>749</v>
      </c>
      <c r="DP215" s="179">
        <v>9</v>
      </c>
      <c r="DQ215" s="171"/>
    </row>
    <row r="216" spans="118:121" x14ac:dyDescent="0.25">
      <c r="DN216" s="177">
        <v>201</v>
      </c>
      <c r="DO216" s="178" t="s">
        <v>750</v>
      </c>
      <c r="DP216" s="179">
        <v>2</v>
      </c>
      <c r="DQ216" s="171"/>
    </row>
    <row r="217" spans="118:121" x14ac:dyDescent="0.25">
      <c r="DN217" s="177">
        <v>202</v>
      </c>
      <c r="DO217" s="178" t="s">
        <v>751</v>
      </c>
      <c r="DP217" s="179">
        <v>3</v>
      </c>
      <c r="DQ217" s="171"/>
    </row>
    <row r="218" spans="118:121" x14ac:dyDescent="0.25">
      <c r="DN218" s="177">
        <v>211</v>
      </c>
      <c r="DO218" s="178" t="s">
        <v>752</v>
      </c>
      <c r="DP218" s="179">
        <v>4</v>
      </c>
      <c r="DQ218" s="171" t="s">
        <v>958</v>
      </c>
    </row>
    <row r="219" spans="118:121" x14ac:dyDescent="0.25">
      <c r="DN219" s="177">
        <v>212</v>
      </c>
      <c r="DO219" s="178" t="s">
        <v>753</v>
      </c>
      <c r="DP219" s="179">
        <v>5</v>
      </c>
      <c r="DQ219" s="171" t="s">
        <v>958</v>
      </c>
    </row>
    <row r="220" spans="118:121" x14ac:dyDescent="0.25">
      <c r="DN220" s="177">
        <v>213</v>
      </c>
      <c r="DO220" s="178" t="s">
        <v>754</v>
      </c>
      <c r="DP220" s="179">
        <v>6</v>
      </c>
      <c r="DQ220" s="171" t="s">
        <v>958</v>
      </c>
    </row>
    <row r="221" spans="118:121" x14ac:dyDescent="0.25">
      <c r="DN221" s="177">
        <v>214</v>
      </c>
      <c r="DO221" s="178" t="s">
        <v>755</v>
      </c>
      <c r="DP221" s="179">
        <v>7</v>
      </c>
      <c r="DQ221" s="171" t="s">
        <v>958</v>
      </c>
    </row>
    <row r="222" spans="118:121" x14ac:dyDescent="0.25">
      <c r="DN222" s="177">
        <v>221</v>
      </c>
      <c r="DO222" s="178" t="s">
        <v>756</v>
      </c>
      <c r="DP222" s="179">
        <v>8</v>
      </c>
      <c r="DQ222" s="171" t="s">
        <v>959</v>
      </c>
    </row>
    <row r="223" spans="118:121" x14ac:dyDescent="0.25">
      <c r="DN223" s="177">
        <v>222</v>
      </c>
      <c r="DO223" s="178" t="s">
        <v>757</v>
      </c>
      <c r="DP223" s="179">
        <v>9</v>
      </c>
      <c r="DQ223" s="171" t="s">
        <v>959</v>
      </c>
    </row>
    <row r="224" spans="118:121" x14ac:dyDescent="0.25">
      <c r="DN224" s="177">
        <v>223</v>
      </c>
      <c r="DO224" s="178" t="s">
        <v>758</v>
      </c>
      <c r="DP224" s="179">
        <v>10</v>
      </c>
      <c r="DQ224" s="171" t="s">
        <v>959</v>
      </c>
    </row>
    <row r="225" spans="118:121" x14ac:dyDescent="0.25">
      <c r="DN225" s="177">
        <v>224</v>
      </c>
      <c r="DO225" s="178" t="s">
        <v>759</v>
      </c>
      <c r="DP225" s="179">
        <v>11</v>
      </c>
      <c r="DQ225" s="171" t="s">
        <v>959</v>
      </c>
    </row>
    <row r="226" spans="118:121" x14ac:dyDescent="0.25">
      <c r="DN226" s="177">
        <v>241</v>
      </c>
      <c r="DO226" s="178" t="s">
        <v>760</v>
      </c>
      <c r="DP226" s="179">
        <v>8</v>
      </c>
      <c r="DQ226" s="171"/>
    </row>
    <row r="227" spans="118:121" x14ac:dyDescent="0.25">
      <c r="DN227" s="177">
        <v>242</v>
      </c>
      <c r="DO227" s="178" t="s">
        <v>761</v>
      </c>
      <c r="DP227" s="179">
        <v>9</v>
      </c>
      <c r="DQ227" s="171"/>
    </row>
    <row r="228" spans="118:121" x14ac:dyDescent="0.25">
      <c r="DN228" s="177">
        <v>243</v>
      </c>
      <c r="DO228" s="178" t="s">
        <v>762</v>
      </c>
      <c r="DP228" s="179">
        <v>10</v>
      </c>
      <c r="DQ228" s="171"/>
    </row>
    <row r="229" spans="118:121" x14ac:dyDescent="0.25">
      <c r="DN229" s="177">
        <v>244</v>
      </c>
      <c r="DO229" s="178" t="s">
        <v>763</v>
      </c>
      <c r="DP229" s="179">
        <v>11</v>
      </c>
      <c r="DQ229" s="171"/>
    </row>
    <row r="230" spans="118:121" x14ac:dyDescent="0.25">
      <c r="DN230" s="177">
        <v>250</v>
      </c>
      <c r="DO230" s="178" t="s">
        <v>764</v>
      </c>
      <c r="DP230" s="179">
        <v>8</v>
      </c>
      <c r="DQ230" s="171"/>
    </row>
    <row r="231" spans="118:121" x14ac:dyDescent="0.25">
      <c r="DN231" s="177">
        <v>251</v>
      </c>
      <c r="DO231" s="178" t="s">
        <v>765</v>
      </c>
      <c r="DP231" s="179">
        <v>9</v>
      </c>
      <c r="DQ231" s="171"/>
    </row>
    <row r="232" spans="118:121" x14ac:dyDescent="0.25">
      <c r="DN232" s="177">
        <v>252</v>
      </c>
      <c r="DO232" s="178" t="s">
        <v>766</v>
      </c>
      <c r="DP232" s="179">
        <v>10</v>
      </c>
      <c r="DQ232" s="171"/>
    </row>
    <row r="233" spans="118:121" x14ac:dyDescent="0.25">
      <c r="DN233" s="177">
        <v>253</v>
      </c>
      <c r="DO233" s="178" t="s">
        <v>767</v>
      </c>
      <c r="DP233" s="179">
        <v>11</v>
      </c>
      <c r="DQ233" s="171"/>
    </row>
    <row r="234" spans="118:121" x14ac:dyDescent="0.25">
      <c r="DN234" s="177">
        <v>254</v>
      </c>
      <c r="DO234" s="178" t="s">
        <v>768</v>
      </c>
      <c r="DP234" s="179">
        <v>12</v>
      </c>
      <c r="DQ234" s="171"/>
    </row>
    <row r="235" spans="118:121" x14ac:dyDescent="0.25">
      <c r="DN235" s="177">
        <v>351</v>
      </c>
      <c r="DO235" s="178" t="s">
        <v>769</v>
      </c>
      <c r="DP235" s="179">
        <v>7</v>
      </c>
      <c r="DQ235" s="171"/>
    </row>
    <row r="236" spans="118:121" x14ac:dyDescent="0.25">
      <c r="DN236" s="177">
        <v>352</v>
      </c>
      <c r="DO236" s="178" t="s">
        <v>770</v>
      </c>
      <c r="DP236" s="179">
        <v>8</v>
      </c>
      <c r="DQ236" s="171"/>
    </row>
    <row r="237" spans="118:121" x14ac:dyDescent="0.25">
      <c r="DN237" s="177">
        <v>353</v>
      </c>
      <c r="DO237" s="178" t="s">
        <v>771</v>
      </c>
      <c r="DP237" s="179">
        <v>9</v>
      </c>
      <c r="DQ237" s="171"/>
    </row>
    <row r="238" spans="118:121" x14ac:dyDescent="0.25">
      <c r="DN238" s="177">
        <v>354</v>
      </c>
      <c r="DO238" s="178" t="s">
        <v>772</v>
      </c>
      <c r="DP238" s="179">
        <v>10</v>
      </c>
      <c r="DQ238" s="171"/>
    </row>
    <row r="239" spans="118:121" x14ac:dyDescent="0.25">
      <c r="DN239" s="177">
        <v>355</v>
      </c>
      <c r="DO239" s="178" t="s">
        <v>773</v>
      </c>
      <c r="DP239" s="179">
        <v>11</v>
      </c>
      <c r="DQ239" s="171"/>
    </row>
    <row r="240" spans="118:121" x14ac:dyDescent="0.25">
      <c r="DN240" s="177">
        <v>356</v>
      </c>
      <c r="DO240" s="178" t="s">
        <v>774</v>
      </c>
      <c r="DP240" s="179">
        <v>12</v>
      </c>
      <c r="DQ240" s="171"/>
    </row>
    <row r="241" spans="118:121" x14ac:dyDescent="0.25">
      <c r="DN241" s="177">
        <v>361</v>
      </c>
      <c r="DO241" s="178" t="s">
        <v>775</v>
      </c>
      <c r="DP241" s="179">
        <v>6</v>
      </c>
      <c r="DQ241" s="171"/>
    </row>
    <row r="242" spans="118:121" x14ac:dyDescent="0.25">
      <c r="DN242" s="177">
        <v>362</v>
      </c>
      <c r="DO242" s="178" t="s">
        <v>776</v>
      </c>
      <c r="DP242" s="179">
        <v>7</v>
      </c>
      <c r="DQ242" s="171"/>
    </row>
    <row r="243" spans="118:121" x14ac:dyDescent="0.25">
      <c r="DN243" s="177">
        <v>363</v>
      </c>
      <c r="DO243" s="178" t="s">
        <v>777</v>
      </c>
      <c r="DP243" s="179">
        <v>8</v>
      </c>
      <c r="DQ243" s="171"/>
    </row>
    <row r="244" spans="118:121" x14ac:dyDescent="0.25">
      <c r="DN244" s="177">
        <v>364</v>
      </c>
      <c r="DO244" s="178" t="s">
        <v>778</v>
      </c>
      <c r="DP244" s="179">
        <v>9</v>
      </c>
      <c r="DQ244" s="171"/>
    </row>
    <row r="245" spans="118:121" x14ac:dyDescent="0.25">
      <c r="DN245" s="177">
        <v>366</v>
      </c>
      <c r="DO245" s="178" t="s">
        <v>779</v>
      </c>
      <c r="DP245" s="179">
        <v>8</v>
      </c>
      <c r="DQ245" s="171"/>
    </row>
    <row r="246" spans="118:121" x14ac:dyDescent="0.25">
      <c r="DN246" s="177">
        <v>367</v>
      </c>
      <c r="DO246" s="178" t="s">
        <v>780</v>
      </c>
      <c r="DP246" s="179">
        <v>9</v>
      </c>
      <c r="DQ246" s="171"/>
    </row>
    <row r="247" spans="118:121" x14ac:dyDescent="0.25">
      <c r="DN247" s="177">
        <v>368</v>
      </c>
      <c r="DO247" s="178" t="s">
        <v>781</v>
      </c>
      <c r="DP247" s="179">
        <v>10</v>
      </c>
      <c r="DQ247" s="171"/>
    </row>
    <row r="248" spans="118:121" x14ac:dyDescent="0.25">
      <c r="DN248" s="177">
        <v>371</v>
      </c>
      <c r="DO248" s="178" t="s">
        <v>782</v>
      </c>
      <c r="DP248" s="179">
        <v>7</v>
      </c>
      <c r="DQ248" s="171"/>
    </row>
    <row r="249" spans="118:121" x14ac:dyDescent="0.25">
      <c r="DN249" s="177">
        <v>372</v>
      </c>
      <c r="DO249" s="178" t="s">
        <v>783</v>
      </c>
      <c r="DP249" s="179">
        <v>8</v>
      </c>
      <c r="DQ249" s="171"/>
    </row>
    <row r="250" spans="118:121" x14ac:dyDescent="0.25">
      <c r="DN250" s="177">
        <v>373</v>
      </c>
      <c r="DO250" s="178" t="s">
        <v>784</v>
      </c>
      <c r="DP250" s="179">
        <v>9</v>
      </c>
      <c r="DQ250" s="171"/>
    </row>
    <row r="251" spans="118:121" x14ac:dyDescent="0.25">
      <c r="DN251" s="177">
        <v>374</v>
      </c>
      <c r="DO251" s="178" t="s">
        <v>785</v>
      </c>
      <c r="DP251" s="179">
        <v>10</v>
      </c>
      <c r="DQ251" s="171"/>
    </row>
    <row r="252" spans="118:121" x14ac:dyDescent="0.25">
      <c r="DN252" s="177">
        <v>375</v>
      </c>
      <c r="DO252" s="178" t="s">
        <v>786</v>
      </c>
      <c r="DP252" s="179">
        <v>11</v>
      </c>
      <c r="DQ252" s="171"/>
    </row>
    <row r="253" spans="118:121" x14ac:dyDescent="0.25">
      <c r="DN253" s="177">
        <v>376</v>
      </c>
      <c r="DO253" s="178" t="s">
        <v>787</v>
      </c>
      <c r="DP253" s="179">
        <v>8</v>
      </c>
      <c r="DQ253" s="171"/>
    </row>
    <row r="254" spans="118:121" x14ac:dyDescent="0.25">
      <c r="DN254" s="177">
        <v>377</v>
      </c>
      <c r="DO254" s="178" t="s">
        <v>788</v>
      </c>
      <c r="DP254" s="179">
        <v>9</v>
      </c>
      <c r="DQ254" s="171"/>
    </row>
    <row r="255" spans="118:121" x14ac:dyDescent="0.25">
      <c r="DN255" s="177">
        <v>378</v>
      </c>
      <c r="DO255" s="178" t="s">
        <v>789</v>
      </c>
      <c r="DP255" s="179">
        <v>11</v>
      </c>
      <c r="DQ255" s="171"/>
    </row>
    <row r="256" spans="118:121" x14ac:dyDescent="0.25">
      <c r="DN256" s="177">
        <v>381</v>
      </c>
      <c r="DO256" s="178" t="s">
        <v>732</v>
      </c>
      <c r="DP256" s="179">
        <v>10</v>
      </c>
      <c r="DQ256" s="171"/>
    </row>
    <row r="257" spans="118:121" x14ac:dyDescent="0.25">
      <c r="DN257" s="177">
        <v>382</v>
      </c>
      <c r="DO257" s="178" t="s">
        <v>733</v>
      </c>
      <c r="DP257" s="179">
        <v>11</v>
      </c>
      <c r="DQ257" s="171"/>
    </row>
    <row r="258" spans="118:121" x14ac:dyDescent="0.25">
      <c r="DN258" s="177">
        <v>383</v>
      </c>
      <c r="DO258" s="178" t="s">
        <v>734</v>
      </c>
      <c r="DP258" s="179">
        <v>12</v>
      </c>
      <c r="DQ258" s="171"/>
    </row>
    <row r="259" spans="118:121" x14ac:dyDescent="0.25">
      <c r="DN259" s="177">
        <v>410</v>
      </c>
      <c r="DO259" s="178" t="s">
        <v>790</v>
      </c>
      <c r="DP259" s="179">
        <v>5</v>
      </c>
      <c r="DQ259" s="171"/>
    </row>
    <row r="260" spans="118:121" x14ac:dyDescent="0.25">
      <c r="DN260" s="177">
        <v>411</v>
      </c>
      <c r="DO260" s="178" t="s">
        <v>791</v>
      </c>
      <c r="DP260" s="179">
        <v>6</v>
      </c>
      <c r="DQ260" s="171" t="s">
        <v>961</v>
      </c>
    </row>
    <row r="261" spans="118:121" x14ac:dyDescent="0.25">
      <c r="DN261" s="177">
        <v>412</v>
      </c>
      <c r="DO261" s="178" t="s">
        <v>792</v>
      </c>
      <c r="DP261" s="179">
        <v>7</v>
      </c>
      <c r="DQ261" s="171" t="s">
        <v>961</v>
      </c>
    </row>
    <row r="262" spans="118:121" x14ac:dyDescent="0.25">
      <c r="DN262" s="177">
        <v>413</v>
      </c>
      <c r="DO262" s="178" t="s">
        <v>793</v>
      </c>
      <c r="DP262" s="179">
        <v>8</v>
      </c>
      <c r="DQ262" s="171" t="s">
        <v>961</v>
      </c>
    </row>
    <row r="263" spans="118:121" x14ac:dyDescent="0.25">
      <c r="DN263" s="177">
        <v>420</v>
      </c>
      <c r="DO263" s="178" t="s">
        <v>794</v>
      </c>
      <c r="DP263" s="179">
        <v>4</v>
      </c>
      <c r="DQ263" s="171" t="s">
        <v>960</v>
      </c>
    </row>
    <row r="264" spans="118:121" x14ac:dyDescent="0.25">
      <c r="DN264" s="177">
        <v>421</v>
      </c>
      <c r="DO264" s="178" t="s">
        <v>795</v>
      </c>
      <c r="DP264" s="179">
        <v>5</v>
      </c>
      <c r="DQ264" s="171" t="s">
        <v>960</v>
      </c>
    </row>
    <row r="265" spans="118:121" x14ac:dyDescent="0.25">
      <c r="DN265" s="177">
        <v>422</v>
      </c>
      <c r="DO265" s="178" t="s">
        <v>796</v>
      </c>
      <c r="DP265" s="179">
        <v>6</v>
      </c>
      <c r="DQ265" s="171" t="s">
        <v>960</v>
      </c>
    </row>
    <row r="266" spans="118:121" x14ac:dyDescent="0.25">
      <c r="DN266" s="177">
        <v>423</v>
      </c>
      <c r="DO266" s="178" t="s">
        <v>797</v>
      </c>
      <c r="DP266" s="179">
        <v>7</v>
      </c>
      <c r="DQ266" s="171" t="s">
        <v>960</v>
      </c>
    </row>
    <row r="267" spans="118:121" x14ac:dyDescent="0.25">
      <c r="DN267" s="177">
        <v>424</v>
      </c>
      <c r="DO267" s="178" t="s">
        <v>798</v>
      </c>
      <c r="DP267" s="179">
        <v>8</v>
      </c>
      <c r="DQ267" s="171" t="s">
        <v>960</v>
      </c>
    </row>
    <row r="268" spans="118:121" x14ac:dyDescent="0.25">
      <c r="DN268" s="177">
        <v>430</v>
      </c>
      <c r="DO268" s="178" t="s">
        <v>799</v>
      </c>
      <c r="DP268" s="179">
        <v>6</v>
      </c>
      <c r="DQ268" s="171"/>
    </row>
    <row r="269" spans="118:121" x14ac:dyDescent="0.25">
      <c r="DN269" s="177">
        <v>431</v>
      </c>
      <c r="DO269" s="178" t="s">
        <v>800</v>
      </c>
      <c r="DP269" s="179">
        <v>7</v>
      </c>
      <c r="DQ269" s="171"/>
    </row>
    <row r="270" spans="118:121" x14ac:dyDescent="0.25">
      <c r="DN270" s="177">
        <v>432</v>
      </c>
      <c r="DO270" s="178" t="s">
        <v>801</v>
      </c>
      <c r="DP270" s="179">
        <v>8</v>
      </c>
      <c r="DQ270" s="171"/>
    </row>
    <row r="271" spans="118:121" x14ac:dyDescent="0.25">
      <c r="DN271" s="177">
        <v>433</v>
      </c>
      <c r="DO271" s="178" t="s">
        <v>802</v>
      </c>
      <c r="DP271" s="179">
        <v>9</v>
      </c>
      <c r="DQ271" s="171"/>
    </row>
    <row r="272" spans="118:121" x14ac:dyDescent="0.25">
      <c r="DN272" s="177">
        <v>434</v>
      </c>
      <c r="DO272" s="178" t="s">
        <v>803</v>
      </c>
      <c r="DP272" s="179">
        <v>10</v>
      </c>
      <c r="DQ272" s="171"/>
    </row>
    <row r="273" spans="118:121" x14ac:dyDescent="0.25">
      <c r="DN273" s="177">
        <v>441</v>
      </c>
      <c r="DO273" s="178" t="s">
        <v>804</v>
      </c>
      <c r="DP273" s="179">
        <v>7</v>
      </c>
      <c r="DQ273" s="171" t="s">
        <v>962</v>
      </c>
    </row>
    <row r="274" spans="118:121" x14ac:dyDescent="0.25">
      <c r="DN274" s="177">
        <v>442</v>
      </c>
      <c r="DO274" s="178" t="s">
        <v>805</v>
      </c>
      <c r="DP274" s="179">
        <v>8</v>
      </c>
      <c r="DQ274" s="171" t="s">
        <v>962</v>
      </c>
    </row>
    <row r="275" spans="118:121" x14ac:dyDescent="0.25">
      <c r="DN275" s="177">
        <v>443</v>
      </c>
      <c r="DO275" s="178" t="s">
        <v>806</v>
      </c>
      <c r="DP275" s="179">
        <v>9</v>
      </c>
      <c r="DQ275" s="171" t="s">
        <v>962</v>
      </c>
    </row>
    <row r="276" spans="118:121" x14ac:dyDescent="0.25">
      <c r="DN276" s="177">
        <v>444</v>
      </c>
      <c r="DO276" s="178" t="s">
        <v>807</v>
      </c>
      <c r="DP276" s="179">
        <v>10</v>
      </c>
      <c r="DQ276" s="171" t="s">
        <v>962</v>
      </c>
    </row>
    <row r="277" spans="118:121" x14ac:dyDescent="0.25">
      <c r="DN277" s="177">
        <v>451</v>
      </c>
      <c r="DO277" s="178" t="s">
        <v>808</v>
      </c>
      <c r="DP277" s="179">
        <v>7</v>
      </c>
      <c r="DQ277" s="171"/>
    </row>
    <row r="278" spans="118:121" x14ac:dyDescent="0.25">
      <c r="DN278" s="177">
        <v>452</v>
      </c>
      <c r="DO278" s="178" t="s">
        <v>809</v>
      </c>
      <c r="DP278" s="179">
        <v>8</v>
      </c>
      <c r="DQ278" s="171"/>
    </row>
    <row r="279" spans="118:121" x14ac:dyDescent="0.25">
      <c r="DN279" s="177">
        <v>453</v>
      </c>
      <c r="DO279" s="178" t="s">
        <v>810</v>
      </c>
      <c r="DP279" s="179">
        <v>9</v>
      </c>
      <c r="DQ279" s="171"/>
    </row>
    <row r="280" spans="118:121" x14ac:dyDescent="0.25">
      <c r="DN280" s="177">
        <v>454</v>
      </c>
      <c r="DO280" s="178" t="s">
        <v>811</v>
      </c>
      <c r="DP280" s="179">
        <v>10</v>
      </c>
      <c r="DQ280" s="171"/>
    </row>
    <row r="281" spans="118:121" x14ac:dyDescent="0.25">
      <c r="DN281" s="177">
        <v>460</v>
      </c>
      <c r="DO281" s="178" t="s">
        <v>812</v>
      </c>
      <c r="DP281" s="179">
        <v>6</v>
      </c>
      <c r="DQ281" s="171"/>
    </row>
    <row r="282" spans="118:121" x14ac:dyDescent="0.25">
      <c r="DN282" s="177">
        <v>461</v>
      </c>
      <c r="DO282" s="178" t="s">
        <v>813</v>
      </c>
      <c r="DP282" s="179">
        <v>7</v>
      </c>
      <c r="DQ282" s="171"/>
    </row>
    <row r="283" spans="118:121" x14ac:dyDescent="0.25">
      <c r="DN283" s="177">
        <v>462</v>
      </c>
      <c r="DO283" s="178" t="s">
        <v>814</v>
      </c>
      <c r="DP283" s="179">
        <v>8</v>
      </c>
      <c r="DQ283" s="171"/>
    </row>
    <row r="284" spans="118:121" x14ac:dyDescent="0.25">
      <c r="DN284" s="177">
        <v>463</v>
      </c>
      <c r="DO284" s="178" t="s">
        <v>815</v>
      </c>
      <c r="DP284" s="179">
        <v>9</v>
      </c>
      <c r="DQ284" s="171"/>
    </row>
    <row r="285" spans="118:121" x14ac:dyDescent="0.25">
      <c r="DN285" s="177">
        <v>464</v>
      </c>
      <c r="DO285" s="178" t="s">
        <v>816</v>
      </c>
      <c r="DP285" s="179">
        <v>10</v>
      </c>
      <c r="DQ285" s="171"/>
    </row>
    <row r="286" spans="118:121" x14ac:dyDescent="0.25">
      <c r="DN286" s="177">
        <v>490</v>
      </c>
      <c r="DO286" s="178" t="s">
        <v>732</v>
      </c>
      <c r="DP286" s="179">
        <v>8</v>
      </c>
      <c r="DQ286" s="171"/>
    </row>
    <row r="287" spans="118:121" x14ac:dyDescent="0.25">
      <c r="DN287" s="177">
        <v>491</v>
      </c>
      <c r="DO287" s="178" t="s">
        <v>733</v>
      </c>
      <c r="DP287" s="179">
        <v>9</v>
      </c>
      <c r="DQ287" s="171"/>
    </row>
    <row r="288" spans="118:121" x14ac:dyDescent="0.25">
      <c r="DN288" s="177">
        <v>492</v>
      </c>
      <c r="DO288" s="178" t="s">
        <v>734</v>
      </c>
      <c r="DP288" s="179">
        <v>10</v>
      </c>
      <c r="DQ288" s="171"/>
    </row>
    <row r="289" spans="118:121" x14ac:dyDescent="0.25">
      <c r="DN289" s="177">
        <v>493</v>
      </c>
      <c r="DO289" s="178" t="s">
        <v>817</v>
      </c>
      <c r="DP289" s="179">
        <v>11</v>
      </c>
      <c r="DQ289" s="171"/>
    </row>
    <row r="290" spans="118:121" x14ac:dyDescent="0.25">
      <c r="DN290" s="177">
        <v>494</v>
      </c>
      <c r="DO290" s="178" t="s">
        <v>736</v>
      </c>
      <c r="DP290" s="179">
        <v>12</v>
      </c>
      <c r="DQ290" s="171"/>
    </row>
    <row r="291" spans="118:121" x14ac:dyDescent="0.25">
      <c r="DN291" s="177">
        <v>501</v>
      </c>
      <c r="DO291" s="178" t="s">
        <v>818</v>
      </c>
      <c r="DP291" s="179">
        <v>1</v>
      </c>
      <c r="DQ291" s="171"/>
    </row>
    <row r="292" spans="118:121" x14ac:dyDescent="0.25">
      <c r="DN292" s="177">
        <v>502</v>
      </c>
      <c r="DO292" s="178" t="s">
        <v>819</v>
      </c>
      <c r="DP292" s="179">
        <v>2</v>
      </c>
      <c r="DQ292" s="171"/>
    </row>
    <row r="293" spans="118:121" x14ac:dyDescent="0.25">
      <c r="DN293" s="177">
        <v>504</v>
      </c>
      <c r="DO293" s="178" t="s">
        <v>821</v>
      </c>
      <c r="DP293" s="179">
        <v>4</v>
      </c>
      <c r="DQ293" s="171"/>
    </row>
    <row r="294" spans="118:121" x14ac:dyDescent="0.25">
      <c r="DN294" s="177">
        <v>506</v>
      </c>
      <c r="DO294" s="178" t="s">
        <v>822</v>
      </c>
      <c r="DP294" s="179">
        <v>3</v>
      </c>
      <c r="DQ294" s="171"/>
    </row>
    <row r="295" spans="118:121" x14ac:dyDescent="0.25">
      <c r="DN295" s="177">
        <v>507</v>
      </c>
      <c r="DO295" s="178" t="s">
        <v>823</v>
      </c>
      <c r="DP295" s="179">
        <v>4</v>
      </c>
      <c r="DQ295" s="171"/>
    </row>
    <row r="296" spans="118:121" x14ac:dyDescent="0.25">
      <c r="DN296" s="177">
        <v>503</v>
      </c>
      <c r="DO296" s="178" t="s">
        <v>820</v>
      </c>
      <c r="DP296" s="179">
        <v>3</v>
      </c>
      <c r="DQ296" s="171"/>
    </row>
    <row r="297" spans="118:121" x14ac:dyDescent="0.25">
      <c r="DN297" s="177">
        <v>508</v>
      </c>
      <c r="DO297" s="178" t="s">
        <v>824</v>
      </c>
      <c r="DP297" s="179">
        <v>5</v>
      </c>
      <c r="DQ297" s="171"/>
    </row>
    <row r="298" spans="118:121" x14ac:dyDescent="0.25">
      <c r="DN298" s="177">
        <v>509</v>
      </c>
      <c r="DO298" s="178" t="s">
        <v>825</v>
      </c>
      <c r="DP298" s="179">
        <v>6</v>
      </c>
      <c r="DQ298" s="171"/>
    </row>
    <row r="299" spans="118:121" x14ac:dyDescent="0.25">
      <c r="DN299" s="177">
        <v>511</v>
      </c>
      <c r="DO299" s="178" t="s">
        <v>826</v>
      </c>
      <c r="DP299" s="179">
        <v>4</v>
      </c>
      <c r="DQ299" s="171"/>
    </row>
    <row r="300" spans="118:121" x14ac:dyDescent="0.25">
      <c r="DN300" s="177">
        <v>512</v>
      </c>
      <c r="DO300" s="178" t="s">
        <v>827</v>
      </c>
      <c r="DP300" s="179">
        <v>5</v>
      </c>
      <c r="DQ300" s="171"/>
    </row>
    <row r="301" spans="118:121" x14ac:dyDescent="0.25">
      <c r="DN301" s="177">
        <v>513</v>
      </c>
      <c r="DO301" s="178" t="s">
        <v>828</v>
      </c>
      <c r="DP301" s="179">
        <v>6</v>
      </c>
      <c r="DQ301" s="171"/>
    </row>
    <row r="302" spans="118:121" x14ac:dyDescent="0.25">
      <c r="DN302" s="177">
        <v>514</v>
      </c>
      <c r="DO302" s="178" t="s">
        <v>829</v>
      </c>
      <c r="DP302" s="179">
        <v>7</v>
      </c>
      <c r="DQ302" s="171"/>
    </row>
    <row r="303" spans="118:121" x14ac:dyDescent="0.25">
      <c r="DN303" s="177">
        <v>516</v>
      </c>
      <c r="DO303" s="178" t="s">
        <v>830</v>
      </c>
      <c r="DP303" s="179">
        <v>4</v>
      </c>
      <c r="DQ303" s="171"/>
    </row>
    <row r="304" spans="118:121" x14ac:dyDescent="0.25">
      <c r="DN304" s="177">
        <v>517</v>
      </c>
      <c r="DO304" s="178" t="s">
        <v>831</v>
      </c>
      <c r="DP304" s="179">
        <v>5</v>
      </c>
      <c r="DQ304" s="171"/>
    </row>
    <row r="305" spans="118:121" x14ac:dyDescent="0.25">
      <c r="DN305" s="177">
        <v>518</v>
      </c>
      <c r="DO305" s="178" t="s">
        <v>832</v>
      </c>
      <c r="DP305" s="179">
        <v>6</v>
      </c>
      <c r="DQ305" s="171"/>
    </row>
    <row r="306" spans="118:121" x14ac:dyDescent="0.25">
      <c r="DN306" s="177">
        <v>521</v>
      </c>
      <c r="DO306" s="178" t="s">
        <v>833</v>
      </c>
      <c r="DP306" s="179">
        <v>4</v>
      </c>
      <c r="DQ306" s="171"/>
    </row>
    <row r="307" spans="118:121" x14ac:dyDescent="0.25">
      <c r="DN307" s="177">
        <v>522</v>
      </c>
      <c r="DO307" s="178" t="s">
        <v>834</v>
      </c>
      <c r="DP307" s="179">
        <v>5</v>
      </c>
      <c r="DQ307" s="171"/>
    </row>
    <row r="308" spans="118:121" x14ac:dyDescent="0.25">
      <c r="DN308" s="177">
        <v>523</v>
      </c>
      <c r="DO308" s="178" t="s">
        <v>835</v>
      </c>
      <c r="DP308" s="179">
        <v>6</v>
      </c>
      <c r="DQ308" s="171"/>
    </row>
    <row r="309" spans="118:121" x14ac:dyDescent="0.25">
      <c r="DN309" s="177">
        <v>524</v>
      </c>
      <c r="DO309" s="178" t="s">
        <v>836</v>
      </c>
      <c r="DP309" s="179">
        <v>7</v>
      </c>
      <c r="DQ309" s="171"/>
    </row>
    <row r="310" spans="118:121" x14ac:dyDescent="0.25">
      <c r="DN310" s="177">
        <v>531</v>
      </c>
      <c r="DO310" s="178" t="s">
        <v>837</v>
      </c>
      <c r="DP310" s="179">
        <v>5</v>
      </c>
      <c r="DQ310" s="171"/>
    </row>
    <row r="311" spans="118:121" x14ac:dyDescent="0.25">
      <c r="DN311" s="177">
        <v>532</v>
      </c>
      <c r="DO311" s="178" t="s">
        <v>838</v>
      </c>
      <c r="DP311" s="179">
        <v>6</v>
      </c>
      <c r="DQ311" s="171"/>
    </row>
    <row r="312" spans="118:121" x14ac:dyDescent="0.25">
      <c r="DN312" s="177">
        <v>533</v>
      </c>
      <c r="DO312" s="178" t="s">
        <v>839</v>
      </c>
      <c r="DP312" s="179">
        <v>6</v>
      </c>
      <c r="DQ312" s="171"/>
    </row>
    <row r="313" spans="118:121" x14ac:dyDescent="0.25">
      <c r="DN313" s="177">
        <v>534</v>
      </c>
      <c r="DO313" s="178" t="s">
        <v>840</v>
      </c>
      <c r="DP313" s="179">
        <v>7</v>
      </c>
      <c r="DQ313" s="171"/>
    </row>
    <row r="314" spans="118:121" x14ac:dyDescent="0.25">
      <c r="DN314" s="177">
        <v>541</v>
      </c>
      <c r="DO314" s="178" t="s">
        <v>841</v>
      </c>
      <c r="DP314" s="179">
        <v>6</v>
      </c>
      <c r="DQ314" s="171"/>
    </row>
    <row r="315" spans="118:121" x14ac:dyDescent="0.25">
      <c r="DN315" s="177">
        <v>542</v>
      </c>
      <c r="DO315" s="178" t="s">
        <v>842</v>
      </c>
      <c r="DP315" s="179">
        <v>7</v>
      </c>
      <c r="DQ315" s="171" t="s">
        <v>967</v>
      </c>
    </row>
    <row r="316" spans="118:121" x14ac:dyDescent="0.25">
      <c r="DN316" s="177">
        <v>543</v>
      </c>
      <c r="DO316" s="178" t="s">
        <v>843</v>
      </c>
      <c r="DP316" s="179">
        <v>8</v>
      </c>
      <c r="DQ316" s="171"/>
    </row>
    <row r="317" spans="118:121" x14ac:dyDescent="0.25">
      <c r="DN317" s="177">
        <v>544</v>
      </c>
      <c r="DO317" s="178" t="s">
        <v>844</v>
      </c>
      <c r="DP317" s="179">
        <v>9</v>
      </c>
      <c r="DQ317" s="171"/>
    </row>
    <row r="318" spans="118:121" x14ac:dyDescent="0.25">
      <c r="DN318" s="177">
        <v>545</v>
      </c>
      <c r="DO318" s="178" t="s">
        <v>845</v>
      </c>
      <c r="DP318" s="179">
        <v>10</v>
      </c>
      <c r="DQ318" s="171"/>
    </row>
    <row r="319" spans="118:121" x14ac:dyDescent="0.25">
      <c r="DN319" s="177">
        <v>550</v>
      </c>
      <c r="DO319" s="178" t="s">
        <v>846</v>
      </c>
      <c r="DP319" s="179">
        <v>7</v>
      </c>
      <c r="DQ319" s="171"/>
    </row>
    <row r="320" spans="118:121" x14ac:dyDescent="0.25">
      <c r="DN320" s="177">
        <v>551</v>
      </c>
      <c r="DO320" s="178" t="s">
        <v>732</v>
      </c>
      <c r="DP320" s="179">
        <v>8</v>
      </c>
      <c r="DQ320" s="171"/>
    </row>
    <row r="321" spans="118:121" x14ac:dyDescent="0.25">
      <c r="DN321" s="177">
        <v>552</v>
      </c>
      <c r="DO321" s="178" t="s">
        <v>733</v>
      </c>
      <c r="DP321" s="179">
        <v>9</v>
      </c>
      <c r="DQ321" s="171"/>
    </row>
    <row r="322" spans="118:121" x14ac:dyDescent="0.25">
      <c r="DN322" s="177">
        <v>553</v>
      </c>
      <c r="DO322" s="178" t="s">
        <v>734</v>
      </c>
      <c r="DP322" s="179">
        <v>10</v>
      </c>
      <c r="DQ322" s="171"/>
    </row>
    <row r="323" spans="118:121" x14ac:dyDescent="0.25">
      <c r="DN323" s="177">
        <v>554</v>
      </c>
      <c r="DO323" s="178" t="s">
        <v>817</v>
      </c>
      <c r="DP323" s="179">
        <v>11</v>
      </c>
      <c r="DQ323" s="171"/>
    </row>
    <row r="324" spans="118:121" x14ac:dyDescent="0.25">
      <c r="DN324" s="177">
        <v>555</v>
      </c>
      <c r="DO324" s="180" t="s">
        <v>736</v>
      </c>
      <c r="DP324" s="179">
        <v>12</v>
      </c>
      <c r="DQ324" s="171"/>
    </row>
    <row r="325" spans="118:121" x14ac:dyDescent="0.25">
      <c r="DN325" s="177">
        <v>561</v>
      </c>
      <c r="DO325" s="178" t="s">
        <v>847</v>
      </c>
      <c r="DP325" s="179">
        <v>3</v>
      </c>
      <c r="DQ325" s="171"/>
    </row>
    <row r="326" spans="118:121" x14ac:dyDescent="0.25">
      <c r="DN326" s="177">
        <v>562</v>
      </c>
      <c r="DO326" s="178" t="s">
        <v>848</v>
      </c>
      <c r="DP326" s="179">
        <v>4</v>
      </c>
      <c r="DQ326" s="171"/>
    </row>
    <row r="327" spans="118:121" x14ac:dyDescent="0.25">
      <c r="DN327" s="177">
        <v>563</v>
      </c>
      <c r="DO327" s="178" t="s">
        <v>849</v>
      </c>
      <c r="DP327" s="179">
        <v>5</v>
      </c>
      <c r="DQ327" s="171"/>
    </row>
    <row r="328" spans="118:121" x14ac:dyDescent="0.25">
      <c r="DN328" s="177">
        <v>564</v>
      </c>
      <c r="DO328" s="178" t="s">
        <v>850</v>
      </c>
      <c r="DP328" s="179">
        <v>6</v>
      </c>
      <c r="DQ328" s="171"/>
    </row>
    <row r="329" spans="118:121" x14ac:dyDescent="0.25">
      <c r="DN329" s="177">
        <v>565</v>
      </c>
      <c r="DO329" s="178" t="s">
        <v>851</v>
      </c>
      <c r="DP329" s="179">
        <v>7</v>
      </c>
      <c r="DQ329" s="171"/>
    </row>
    <row r="330" spans="118:121" x14ac:dyDescent="0.25">
      <c r="DN330" s="177">
        <v>566</v>
      </c>
      <c r="DO330" s="178" t="s">
        <v>0</v>
      </c>
      <c r="DP330" s="179">
        <v>8</v>
      </c>
      <c r="DQ330" s="171"/>
    </row>
    <row r="331" spans="118:121" x14ac:dyDescent="0.25">
      <c r="DN331" s="177">
        <v>571</v>
      </c>
      <c r="DO331" s="178" t="s">
        <v>1</v>
      </c>
      <c r="DP331" s="179">
        <v>3</v>
      </c>
      <c r="DQ331" s="171"/>
    </row>
    <row r="332" spans="118:121" x14ac:dyDescent="0.25">
      <c r="DN332" s="177">
        <v>572</v>
      </c>
      <c r="DO332" s="178" t="s">
        <v>2</v>
      </c>
      <c r="DP332" s="179">
        <v>4</v>
      </c>
      <c r="DQ332" s="171"/>
    </row>
    <row r="333" spans="118:121" x14ac:dyDescent="0.25">
      <c r="DN333" s="177">
        <v>573</v>
      </c>
      <c r="DO333" s="178" t="s">
        <v>3</v>
      </c>
      <c r="DP333" s="179">
        <v>5</v>
      </c>
      <c r="DQ333" s="171"/>
    </row>
    <row r="334" spans="118:121" x14ac:dyDescent="0.25">
      <c r="DN334" s="177">
        <v>574</v>
      </c>
      <c r="DO334" s="178" t="s">
        <v>4</v>
      </c>
      <c r="DP334" s="179">
        <v>6</v>
      </c>
      <c r="DQ334" s="171"/>
    </row>
    <row r="335" spans="118:121" x14ac:dyDescent="0.25">
      <c r="DN335" s="177">
        <v>575</v>
      </c>
      <c r="DO335" s="178" t="s">
        <v>5</v>
      </c>
      <c r="DP335" s="179">
        <v>7</v>
      </c>
      <c r="DQ335" s="171"/>
    </row>
    <row r="336" spans="118:121" x14ac:dyDescent="0.25">
      <c r="DN336" s="177">
        <v>576</v>
      </c>
      <c r="DO336" s="178" t="s">
        <v>6</v>
      </c>
      <c r="DP336" s="179">
        <v>8</v>
      </c>
      <c r="DQ336" s="171"/>
    </row>
    <row r="337" spans="118:121" x14ac:dyDescent="0.25">
      <c r="DN337" s="177">
        <v>577</v>
      </c>
      <c r="DO337" s="178" t="s">
        <v>7</v>
      </c>
      <c r="DP337" s="181"/>
      <c r="DQ337" s="171"/>
    </row>
    <row r="338" spans="118:121" x14ac:dyDescent="0.25">
      <c r="DN338" s="177">
        <v>578</v>
      </c>
      <c r="DO338" s="178" t="s">
        <v>8</v>
      </c>
      <c r="DP338" s="179">
        <v>7</v>
      </c>
      <c r="DQ338" s="171"/>
    </row>
    <row r="339" spans="118:121" x14ac:dyDescent="0.25">
      <c r="DN339" s="177">
        <v>580</v>
      </c>
      <c r="DO339" s="178" t="s">
        <v>9</v>
      </c>
      <c r="DP339" s="179">
        <v>2</v>
      </c>
      <c r="DQ339" s="171"/>
    </row>
    <row r="340" spans="118:121" x14ac:dyDescent="0.25">
      <c r="DN340" s="177">
        <v>581</v>
      </c>
      <c r="DO340" s="178" t="s">
        <v>10</v>
      </c>
      <c r="DP340" s="179">
        <v>3</v>
      </c>
      <c r="DQ340" s="171"/>
    </row>
    <row r="341" spans="118:121" x14ac:dyDescent="0.25">
      <c r="DN341" s="177">
        <v>582</v>
      </c>
      <c r="DO341" s="178" t="s">
        <v>11</v>
      </c>
      <c r="DP341" s="179">
        <v>4</v>
      </c>
      <c r="DQ341" s="171"/>
    </row>
    <row r="342" spans="118:121" x14ac:dyDescent="0.25">
      <c r="DN342" s="177">
        <v>583</v>
      </c>
      <c r="DO342" s="178" t="s">
        <v>12</v>
      </c>
      <c r="DP342" s="179">
        <v>4</v>
      </c>
      <c r="DQ342" s="171"/>
    </row>
    <row r="343" spans="118:121" x14ac:dyDescent="0.25">
      <c r="DN343" s="177">
        <v>584</v>
      </c>
      <c r="DO343" s="178" t="s">
        <v>13</v>
      </c>
      <c r="DP343" s="179">
        <v>5</v>
      </c>
      <c r="DQ343" s="171"/>
    </row>
    <row r="344" spans="118:121" x14ac:dyDescent="0.25">
      <c r="DN344" s="177">
        <v>585</v>
      </c>
      <c r="DO344" s="178" t="s">
        <v>14</v>
      </c>
      <c r="DP344" s="179">
        <v>6</v>
      </c>
      <c r="DQ344" s="171"/>
    </row>
    <row r="345" spans="118:121" x14ac:dyDescent="0.25">
      <c r="DN345" s="177">
        <v>586</v>
      </c>
      <c r="DO345" s="178" t="s">
        <v>15</v>
      </c>
      <c r="DP345" s="179">
        <v>7</v>
      </c>
      <c r="DQ345" s="171"/>
    </row>
    <row r="346" spans="118:121" x14ac:dyDescent="0.25">
      <c r="DN346" s="177">
        <v>587</v>
      </c>
      <c r="DO346" s="178" t="s">
        <v>16</v>
      </c>
      <c r="DP346" s="179">
        <v>8</v>
      </c>
      <c r="DQ346" s="171"/>
    </row>
    <row r="347" spans="118:121" x14ac:dyDescent="0.25">
      <c r="DN347" s="177">
        <v>590</v>
      </c>
      <c r="DO347" s="178" t="s">
        <v>846</v>
      </c>
      <c r="DP347" s="179">
        <v>7</v>
      </c>
      <c r="DQ347" s="171"/>
    </row>
    <row r="348" spans="118:121" x14ac:dyDescent="0.25">
      <c r="DN348" s="177">
        <v>591</v>
      </c>
      <c r="DO348" s="178" t="s">
        <v>17</v>
      </c>
      <c r="DP348" s="179">
        <v>8</v>
      </c>
      <c r="DQ348" s="171"/>
    </row>
    <row r="349" spans="118:121" x14ac:dyDescent="0.25">
      <c r="DN349" s="177">
        <v>592</v>
      </c>
      <c r="DO349" s="178" t="s">
        <v>18</v>
      </c>
      <c r="DP349" s="179">
        <v>9</v>
      </c>
      <c r="DQ349" s="171"/>
    </row>
    <row r="350" spans="118:121" x14ac:dyDescent="0.25">
      <c r="DN350" s="177">
        <v>593</v>
      </c>
      <c r="DO350" s="178" t="s">
        <v>19</v>
      </c>
      <c r="DP350" s="179">
        <v>10</v>
      </c>
      <c r="DQ350" s="171"/>
    </row>
    <row r="351" spans="118:121" x14ac:dyDescent="0.25">
      <c r="DN351" s="177">
        <v>594</v>
      </c>
      <c r="DO351" s="178" t="s">
        <v>20</v>
      </c>
      <c r="DP351" s="179">
        <v>11</v>
      </c>
      <c r="DQ351" s="171"/>
    </row>
    <row r="352" spans="118:121" x14ac:dyDescent="0.25">
      <c r="DN352" s="177">
        <v>601</v>
      </c>
      <c r="DO352" s="178" t="s">
        <v>21</v>
      </c>
      <c r="DP352" s="179">
        <v>4</v>
      </c>
      <c r="DQ352" s="171"/>
    </row>
    <row r="353" spans="118:121" x14ac:dyDescent="0.25">
      <c r="DN353" s="177">
        <v>602</v>
      </c>
      <c r="DO353" s="178" t="s">
        <v>22</v>
      </c>
      <c r="DP353" s="179">
        <v>5</v>
      </c>
      <c r="DQ353" s="171"/>
    </row>
    <row r="354" spans="118:121" x14ac:dyDescent="0.25">
      <c r="DN354" s="177">
        <v>603</v>
      </c>
      <c r="DO354" s="178" t="s">
        <v>23</v>
      </c>
      <c r="DP354" s="179">
        <v>6</v>
      </c>
      <c r="DQ354" s="171"/>
    </row>
    <row r="355" spans="118:121" x14ac:dyDescent="0.25">
      <c r="DN355" s="177">
        <v>604</v>
      </c>
      <c r="DO355" s="178" t="s">
        <v>24</v>
      </c>
      <c r="DP355" s="179">
        <v>7</v>
      </c>
      <c r="DQ355" s="171"/>
    </row>
    <row r="356" spans="118:121" x14ac:dyDescent="0.25">
      <c r="DN356" s="177">
        <v>611</v>
      </c>
      <c r="DO356" s="178" t="s">
        <v>25</v>
      </c>
      <c r="DP356" s="179">
        <v>1</v>
      </c>
      <c r="DQ356" s="171"/>
    </row>
    <row r="357" spans="118:121" x14ac:dyDescent="0.25">
      <c r="DN357" s="177">
        <v>612</v>
      </c>
      <c r="DO357" s="178" t="s">
        <v>26</v>
      </c>
      <c r="DP357" s="179">
        <v>2</v>
      </c>
      <c r="DQ357" s="171"/>
    </row>
    <row r="358" spans="118:121" x14ac:dyDescent="0.25">
      <c r="DN358" s="177">
        <v>613</v>
      </c>
      <c r="DO358" s="178" t="s">
        <v>27</v>
      </c>
      <c r="DP358" s="179">
        <v>3</v>
      </c>
      <c r="DQ358" s="171" t="s">
        <v>963</v>
      </c>
    </row>
    <row r="359" spans="118:121" x14ac:dyDescent="0.25">
      <c r="DN359" s="177">
        <v>614</v>
      </c>
      <c r="DO359" s="178" t="s">
        <v>28</v>
      </c>
      <c r="DP359" s="179">
        <v>4</v>
      </c>
      <c r="DQ359" s="171" t="s">
        <v>963</v>
      </c>
    </row>
    <row r="360" spans="118:121" x14ac:dyDescent="0.25">
      <c r="DN360" s="177">
        <v>631</v>
      </c>
      <c r="DO360" s="178" t="s">
        <v>29</v>
      </c>
      <c r="DP360" s="179">
        <v>8</v>
      </c>
      <c r="DQ360" s="171"/>
    </row>
    <row r="361" spans="118:121" x14ac:dyDescent="0.25">
      <c r="DN361" s="177">
        <v>632</v>
      </c>
      <c r="DO361" s="178" t="s">
        <v>30</v>
      </c>
      <c r="DP361" s="179">
        <v>9</v>
      </c>
      <c r="DQ361" s="171"/>
    </row>
    <row r="362" spans="118:121" x14ac:dyDescent="0.25">
      <c r="DN362" s="177">
        <v>633</v>
      </c>
      <c r="DO362" s="178" t="s">
        <v>31</v>
      </c>
      <c r="DP362" s="179">
        <v>10</v>
      </c>
      <c r="DQ362" s="171"/>
    </row>
    <row r="363" spans="118:121" x14ac:dyDescent="0.25">
      <c r="DN363" s="177">
        <v>634</v>
      </c>
      <c r="DO363" s="178" t="s">
        <v>32</v>
      </c>
      <c r="DP363" s="179">
        <v>11</v>
      </c>
      <c r="DQ363" s="171"/>
    </row>
    <row r="364" spans="118:121" x14ac:dyDescent="0.25">
      <c r="DN364" s="177">
        <v>690</v>
      </c>
      <c r="DO364" s="178" t="s">
        <v>732</v>
      </c>
      <c r="DP364" s="179">
        <v>8</v>
      </c>
      <c r="DQ364" s="171"/>
    </row>
    <row r="365" spans="118:121" x14ac:dyDescent="0.25">
      <c r="DN365" s="177">
        <v>691</v>
      </c>
      <c r="DO365" s="178" t="s">
        <v>733</v>
      </c>
      <c r="DP365" s="179">
        <v>9</v>
      </c>
      <c r="DQ365" s="171"/>
    </row>
    <row r="366" spans="118:121" x14ac:dyDescent="0.25">
      <c r="DN366" s="177">
        <v>692</v>
      </c>
      <c r="DO366" s="178" t="s">
        <v>734</v>
      </c>
      <c r="DP366" s="179">
        <v>10</v>
      </c>
      <c r="DQ366" s="171"/>
    </row>
    <row r="367" spans="118:121" x14ac:dyDescent="0.25">
      <c r="DN367" s="177">
        <v>693</v>
      </c>
      <c r="DO367" s="178" t="s">
        <v>817</v>
      </c>
      <c r="DP367" s="179">
        <v>11</v>
      </c>
      <c r="DQ367" s="171"/>
    </row>
    <row r="368" spans="118:121" x14ac:dyDescent="0.25">
      <c r="DN368" s="177">
        <v>694</v>
      </c>
      <c r="DO368" s="178" t="s">
        <v>736</v>
      </c>
      <c r="DP368" s="179">
        <v>12</v>
      </c>
      <c r="DQ368" s="171"/>
    </row>
    <row r="369" spans="118:121" x14ac:dyDescent="0.25">
      <c r="DN369" s="177">
        <v>706</v>
      </c>
      <c r="DO369" s="178" t="s">
        <v>33</v>
      </c>
      <c r="DP369" s="179">
        <v>4</v>
      </c>
      <c r="DQ369" s="171"/>
    </row>
    <row r="370" spans="118:121" x14ac:dyDescent="0.25">
      <c r="DN370" s="177">
        <v>707</v>
      </c>
      <c r="DO370" s="178" t="s">
        <v>34</v>
      </c>
      <c r="DP370" s="179">
        <v>5</v>
      </c>
      <c r="DQ370" s="171"/>
    </row>
    <row r="371" spans="118:121" x14ac:dyDescent="0.25">
      <c r="DN371" s="177">
        <v>708</v>
      </c>
      <c r="DO371" s="178" t="s">
        <v>35</v>
      </c>
      <c r="DP371" s="179">
        <v>6</v>
      </c>
      <c r="DQ371" s="171"/>
    </row>
    <row r="372" spans="118:121" x14ac:dyDescent="0.25">
      <c r="DN372" s="177">
        <v>709</v>
      </c>
      <c r="DO372" s="178" t="s">
        <v>36</v>
      </c>
      <c r="DP372" s="179">
        <v>7</v>
      </c>
      <c r="DQ372" s="171"/>
    </row>
    <row r="373" spans="118:121" x14ac:dyDescent="0.25">
      <c r="DN373" s="177">
        <v>710</v>
      </c>
      <c r="DO373" s="178" t="s">
        <v>37</v>
      </c>
      <c r="DP373" s="179">
        <v>6</v>
      </c>
      <c r="DQ373" s="171"/>
    </row>
    <row r="374" spans="118:121" x14ac:dyDescent="0.25">
      <c r="DN374" s="177">
        <v>711</v>
      </c>
      <c r="DO374" s="178" t="s">
        <v>38</v>
      </c>
      <c r="DP374" s="179">
        <v>7</v>
      </c>
      <c r="DQ374" s="171"/>
    </row>
    <row r="375" spans="118:121" x14ac:dyDescent="0.25">
      <c r="DN375" s="177">
        <v>712</v>
      </c>
      <c r="DO375" s="178" t="s">
        <v>39</v>
      </c>
      <c r="DP375" s="179">
        <v>8</v>
      </c>
      <c r="DQ375" s="171"/>
    </row>
    <row r="376" spans="118:121" x14ac:dyDescent="0.25">
      <c r="DN376" s="177">
        <v>713</v>
      </c>
      <c r="DO376" s="178" t="s">
        <v>40</v>
      </c>
      <c r="DP376" s="179">
        <v>9</v>
      </c>
      <c r="DQ376" s="171"/>
    </row>
    <row r="377" spans="118:121" x14ac:dyDescent="0.25">
      <c r="DN377" s="177">
        <v>714</v>
      </c>
      <c r="DO377" s="178" t="s">
        <v>41</v>
      </c>
      <c r="DP377" s="179">
        <v>10</v>
      </c>
      <c r="DQ377" s="171"/>
    </row>
    <row r="378" spans="118:121" x14ac:dyDescent="0.25">
      <c r="DN378" s="177">
        <v>720</v>
      </c>
      <c r="DO378" s="178" t="s">
        <v>42</v>
      </c>
      <c r="DP378" s="179">
        <v>6</v>
      </c>
      <c r="DQ378" s="171"/>
    </row>
    <row r="379" spans="118:121" x14ac:dyDescent="0.25">
      <c r="DN379" s="177">
        <v>721</v>
      </c>
      <c r="DO379" s="178" t="s">
        <v>43</v>
      </c>
      <c r="DP379" s="179">
        <v>7</v>
      </c>
      <c r="DQ379" s="171"/>
    </row>
    <row r="380" spans="118:121" x14ac:dyDescent="0.25">
      <c r="DN380" s="177">
        <v>722</v>
      </c>
      <c r="DO380" s="178" t="s">
        <v>44</v>
      </c>
      <c r="DP380" s="179">
        <v>8</v>
      </c>
      <c r="DQ380" s="171"/>
    </row>
    <row r="381" spans="118:121" x14ac:dyDescent="0.25">
      <c r="DN381" s="177">
        <v>723</v>
      </c>
      <c r="DO381" s="178" t="s">
        <v>45</v>
      </c>
      <c r="DP381" s="179">
        <v>9</v>
      </c>
      <c r="DQ381" s="171"/>
    </row>
    <row r="382" spans="118:121" x14ac:dyDescent="0.25">
      <c r="DN382" s="177">
        <v>724</v>
      </c>
      <c r="DO382" s="178" t="s">
        <v>46</v>
      </c>
      <c r="DP382" s="179">
        <v>10</v>
      </c>
      <c r="DQ382" s="171"/>
    </row>
    <row r="383" spans="118:121" x14ac:dyDescent="0.25">
      <c r="DN383" s="177">
        <v>731</v>
      </c>
      <c r="DO383" s="178" t="s">
        <v>47</v>
      </c>
      <c r="DP383" s="179">
        <v>4</v>
      </c>
      <c r="DQ383" s="171" t="s">
        <v>964</v>
      </c>
    </row>
    <row r="384" spans="118:121" x14ac:dyDescent="0.25">
      <c r="DN384" s="177">
        <v>732</v>
      </c>
      <c r="DO384" s="178" t="s">
        <v>48</v>
      </c>
      <c r="DP384" s="179">
        <v>5</v>
      </c>
      <c r="DQ384" s="171" t="s">
        <v>964</v>
      </c>
    </row>
    <row r="385" spans="118:121" x14ac:dyDescent="0.25">
      <c r="DN385" s="177">
        <v>733</v>
      </c>
      <c r="DO385" s="178" t="s">
        <v>49</v>
      </c>
      <c r="DP385" s="179">
        <v>6</v>
      </c>
      <c r="DQ385" s="171" t="s">
        <v>964</v>
      </c>
    </row>
    <row r="386" spans="118:121" x14ac:dyDescent="0.25">
      <c r="DN386" s="177">
        <v>741</v>
      </c>
      <c r="DO386" s="178" t="s">
        <v>50</v>
      </c>
      <c r="DP386" s="179">
        <v>7</v>
      </c>
      <c r="DQ386" s="171" t="s">
        <v>965</v>
      </c>
    </row>
    <row r="387" spans="118:121" x14ac:dyDescent="0.25">
      <c r="DN387" s="177">
        <v>742</v>
      </c>
      <c r="DO387" s="178" t="s">
        <v>51</v>
      </c>
      <c r="DP387" s="179">
        <v>8</v>
      </c>
      <c r="DQ387" s="171" t="s">
        <v>966</v>
      </c>
    </row>
    <row r="388" spans="118:121" x14ac:dyDescent="0.25">
      <c r="DN388" s="177">
        <v>743</v>
      </c>
      <c r="DO388" s="178" t="s">
        <v>52</v>
      </c>
      <c r="DP388" s="179">
        <v>9</v>
      </c>
      <c r="DQ388" s="171"/>
    </row>
    <row r="389" spans="118:121" x14ac:dyDescent="0.25">
      <c r="DN389" s="177">
        <v>750</v>
      </c>
      <c r="DO389" s="178" t="s">
        <v>732</v>
      </c>
      <c r="DP389" s="179">
        <v>9</v>
      </c>
      <c r="DQ389" s="171" t="s">
        <v>951</v>
      </c>
    </row>
    <row r="390" spans="118:121" x14ac:dyDescent="0.25">
      <c r="DN390" s="177">
        <v>751</v>
      </c>
      <c r="DO390" s="178" t="s">
        <v>733</v>
      </c>
      <c r="DP390" s="179">
        <v>10</v>
      </c>
      <c r="DQ390" s="171" t="s">
        <v>951</v>
      </c>
    </row>
    <row r="391" spans="118:121" x14ac:dyDescent="0.25">
      <c r="DN391" s="177">
        <v>752</v>
      </c>
      <c r="DO391" s="178" t="s">
        <v>734</v>
      </c>
      <c r="DP391" s="179">
        <v>11</v>
      </c>
      <c r="DQ391" s="171" t="s">
        <v>951</v>
      </c>
    </row>
    <row r="392" spans="118:121" x14ac:dyDescent="0.25">
      <c r="DN392" s="177">
        <v>753</v>
      </c>
      <c r="DO392" s="178" t="s">
        <v>735</v>
      </c>
      <c r="DP392" s="179">
        <v>12</v>
      </c>
      <c r="DQ392" s="171" t="s">
        <v>951</v>
      </c>
    </row>
    <row r="393" spans="118:121" x14ac:dyDescent="0.25">
      <c r="DN393" s="177">
        <v>760</v>
      </c>
      <c r="DO393" s="178" t="s">
        <v>53</v>
      </c>
      <c r="DP393" s="179">
        <v>6</v>
      </c>
      <c r="DQ393" s="171"/>
    </row>
    <row r="394" spans="118:121" x14ac:dyDescent="0.25">
      <c r="DN394" s="177">
        <v>761</v>
      </c>
      <c r="DO394" s="178" t="s">
        <v>54</v>
      </c>
      <c r="DP394" s="179">
        <v>7</v>
      </c>
      <c r="DQ394" s="171"/>
    </row>
    <row r="395" spans="118:121" x14ac:dyDescent="0.25">
      <c r="DN395" s="177">
        <v>762</v>
      </c>
      <c r="DO395" s="178" t="s">
        <v>55</v>
      </c>
      <c r="DP395" s="179">
        <v>8</v>
      </c>
      <c r="DQ395" s="171"/>
    </row>
    <row r="396" spans="118:121" x14ac:dyDescent="0.25">
      <c r="DN396" s="177">
        <v>763</v>
      </c>
      <c r="DO396" s="178" t="s">
        <v>56</v>
      </c>
      <c r="DP396" s="179">
        <v>9</v>
      </c>
      <c r="DQ396" s="171"/>
    </row>
    <row r="397" spans="118:121" x14ac:dyDescent="0.25">
      <c r="DN397" s="177">
        <v>764</v>
      </c>
      <c r="DO397" s="178" t="s">
        <v>57</v>
      </c>
      <c r="DP397" s="179">
        <v>10</v>
      </c>
      <c r="DQ397" s="171"/>
    </row>
    <row r="398" spans="118:121" x14ac:dyDescent="0.25">
      <c r="DN398" s="177">
        <v>770</v>
      </c>
      <c r="DO398" s="178" t="s">
        <v>53</v>
      </c>
      <c r="DP398" s="179">
        <v>6</v>
      </c>
      <c r="DQ398" s="171"/>
    </row>
    <row r="399" spans="118:121" x14ac:dyDescent="0.25">
      <c r="DN399" s="177">
        <v>771</v>
      </c>
      <c r="DO399" s="178" t="s">
        <v>54</v>
      </c>
      <c r="DP399" s="179">
        <v>7</v>
      </c>
      <c r="DQ399" s="171" t="s">
        <v>951</v>
      </c>
    </row>
    <row r="400" spans="118:121" x14ac:dyDescent="0.25">
      <c r="DN400" s="177">
        <v>772</v>
      </c>
      <c r="DO400" s="178" t="s">
        <v>55</v>
      </c>
      <c r="DP400" s="179">
        <v>8</v>
      </c>
      <c r="DQ400" s="171" t="s">
        <v>951</v>
      </c>
    </row>
    <row r="401" spans="118:121" x14ac:dyDescent="0.25">
      <c r="DN401" s="177">
        <v>773</v>
      </c>
      <c r="DO401" s="178" t="s">
        <v>56</v>
      </c>
      <c r="DP401" s="179">
        <v>9</v>
      </c>
      <c r="DQ401" s="171" t="s">
        <v>951</v>
      </c>
    </row>
    <row r="402" spans="118:121" x14ac:dyDescent="0.25">
      <c r="DN402" s="177">
        <v>774</v>
      </c>
      <c r="DO402" s="178" t="s">
        <v>57</v>
      </c>
      <c r="DP402" s="179">
        <v>10</v>
      </c>
      <c r="DQ402" s="171" t="s">
        <v>951</v>
      </c>
    </row>
    <row r="403" spans="118:121" x14ac:dyDescent="0.25">
      <c r="DN403" s="177">
        <v>780</v>
      </c>
      <c r="DO403" s="178" t="s">
        <v>53</v>
      </c>
      <c r="DP403" s="179">
        <v>6</v>
      </c>
      <c r="DQ403" s="171"/>
    </row>
    <row r="404" spans="118:121" x14ac:dyDescent="0.25">
      <c r="DN404" s="177">
        <v>780</v>
      </c>
      <c r="DO404" s="178" t="s">
        <v>53</v>
      </c>
      <c r="DP404" s="179">
        <v>6</v>
      </c>
      <c r="DQ404" s="171"/>
    </row>
    <row r="405" spans="118:121" x14ac:dyDescent="0.25">
      <c r="DN405" s="177">
        <v>781</v>
      </c>
      <c r="DO405" s="178" t="s">
        <v>54</v>
      </c>
      <c r="DP405" s="179">
        <v>7</v>
      </c>
      <c r="DQ405" s="171" t="s">
        <v>952</v>
      </c>
    </row>
    <row r="406" spans="118:121" x14ac:dyDescent="0.25">
      <c r="DN406" s="177">
        <v>781</v>
      </c>
      <c r="DO406" s="178" t="s">
        <v>54</v>
      </c>
      <c r="DP406" s="179">
        <v>7</v>
      </c>
      <c r="DQ406" s="171" t="s">
        <v>952</v>
      </c>
    </row>
    <row r="407" spans="118:121" x14ac:dyDescent="0.25">
      <c r="DN407" s="177">
        <v>782</v>
      </c>
      <c r="DO407" s="178" t="s">
        <v>55</v>
      </c>
      <c r="DP407" s="179">
        <v>8</v>
      </c>
      <c r="DQ407" s="171" t="s">
        <v>952</v>
      </c>
    </row>
    <row r="408" spans="118:121" x14ac:dyDescent="0.25">
      <c r="DN408" s="177">
        <v>782</v>
      </c>
      <c r="DO408" s="178" t="s">
        <v>55</v>
      </c>
      <c r="DP408" s="179">
        <v>8</v>
      </c>
      <c r="DQ408" s="171" t="s">
        <v>952</v>
      </c>
    </row>
    <row r="409" spans="118:121" x14ac:dyDescent="0.25">
      <c r="DN409" s="177">
        <v>783</v>
      </c>
      <c r="DO409" s="178" t="s">
        <v>56</v>
      </c>
      <c r="DP409" s="179">
        <v>9</v>
      </c>
      <c r="DQ409" s="171" t="s">
        <v>952</v>
      </c>
    </row>
    <row r="410" spans="118:121" x14ac:dyDescent="0.25">
      <c r="DN410" s="177">
        <v>783</v>
      </c>
      <c r="DO410" s="178" t="s">
        <v>56</v>
      </c>
      <c r="DP410" s="179">
        <v>9</v>
      </c>
      <c r="DQ410" s="171" t="s">
        <v>952</v>
      </c>
    </row>
    <row r="411" spans="118:121" x14ac:dyDescent="0.25">
      <c r="DN411" s="177">
        <v>784</v>
      </c>
      <c r="DO411" s="178" t="s">
        <v>57</v>
      </c>
      <c r="DP411" s="179">
        <v>10</v>
      </c>
      <c r="DQ411" s="171" t="s">
        <v>952</v>
      </c>
    </row>
    <row r="412" spans="118:121" x14ac:dyDescent="0.25">
      <c r="DN412" s="177">
        <v>784</v>
      </c>
      <c r="DO412" s="178" t="s">
        <v>57</v>
      </c>
      <c r="DP412" s="179">
        <v>10</v>
      </c>
      <c r="DQ412" s="171" t="s">
        <v>952</v>
      </c>
    </row>
    <row r="413" spans="118:121" x14ac:dyDescent="0.25">
      <c r="DN413" s="177">
        <v>811</v>
      </c>
      <c r="DO413" s="178" t="s">
        <v>58</v>
      </c>
      <c r="DP413" s="179">
        <v>4</v>
      </c>
      <c r="DQ413" s="171"/>
    </row>
    <row r="414" spans="118:121" x14ac:dyDescent="0.25">
      <c r="DN414" s="177">
        <v>812</v>
      </c>
      <c r="DO414" s="178" t="s">
        <v>59</v>
      </c>
      <c r="DP414" s="179">
        <v>5</v>
      </c>
      <c r="DQ414" s="171"/>
    </row>
    <row r="415" spans="118:121" x14ac:dyDescent="0.25">
      <c r="DN415" s="177">
        <v>813</v>
      </c>
      <c r="DO415" s="178" t="s">
        <v>60</v>
      </c>
      <c r="DP415" s="179">
        <v>6</v>
      </c>
      <c r="DQ415" s="171"/>
    </row>
    <row r="416" spans="118:121" x14ac:dyDescent="0.25">
      <c r="DN416" s="177">
        <v>814</v>
      </c>
      <c r="DO416" s="178" t="s">
        <v>61</v>
      </c>
      <c r="DP416" s="179">
        <v>7</v>
      </c>
      <c r="DQ416" s="171"/>
    </row>
    <row r="417" spans="118:121" x14ac:dyDescent="0.25">
      <c r="DN417" s="177">
        <v>821</v>
      </c>
      <c r="DO417" s="178" t="s">
        <v>62</v>
      </c>
      <c r="DP417" s="179">
        <v>7</v>
      </c>
      <c r="DQ417" s="171"/>
    </row>
    <row r="418" spans="118:121" x14ac:dyDescent="0.25">
      <c r="DN418" s="177">
        <v>822</v>
      </c>
      <c r="DO418" s="178" t="s">
        <v>63</v>
      </c>
      <c r="DP418" s="179">
        <v>8</v>
      </c>
      <c r="DQ418" s="171"/>
    </row>
    <row r="419" spans="118:121" x14ac:dyDescent="0.25">
      <c r="DN419" s="177">
        <v>823</v>
      </c>
      <c r="DO419" s="178" t="s">
        <v>64</v>
      </c>
      <c r="DP419" s="179">
        <v>9</v>
      </c>
      <c r="DQ419" s="171"/>
    </row>
    <row r="420" spans="118:121" x14ac:dyDescent="0.25">
      <c r="DN420" s="177">
        <v>824</v>
      </c>
      <c r="DO420" s="178" t="s">
        <v>65</v>
      </c>
      <c r="DP420" s="179">
        <v>10</v>
      </c>
      <c r="DQ420" s="171"/>
    </row>
    <row r="421" spans="118:121" x14ac:dyDescent="0.25">
      <c r="DN421" s="177">
        <v>850</v>
      </c>
      <c r="DO421" s="178" t="s">
        <v>732</v>
      </c>
      <c r="DP421" s="179">
        <v>8</v>
      </c>
      <c r="DQ421" s="171"/>
    </row>
    <row r="422" spans="118:121" x14ac:dyDescent="0.25">
      <c r="DN422" s="177">
        <v>851</v>
      </c>
      <c r="DO422" s="178" t="s">
        <v>733</v>
      </c>
      <c r="DP422" s="179">
        <v>9</v>
      </c>
      <c r="DQ422" s="171"/>
    </row>
    <row r="423" spans="118:121" x14ac:dyDescent="0.25">
      <c r="DN423" s="177">
        <v>852</v>
      </c>
      <c r="DO423" s="178" t="s">
        <v>734</v>
      </c>
      <c r="DP423" s="179">
        <v>10</v>
      </c>
      <c r="DQ423" s="171"/>
    </row>
    <row r="424" spans="118:121" x14ac:dyDescent="0.25">
      <c r="DN424" s="177">
        <v>853</v>
      </c>
      <c r="DO424" s="178" t="s">
        <v>735</v>
      </c>
      <c r="DP424" s="179">
        <v>11</v>
      </c>
      <c r="DQ424" s="171"/>
    </row>
    <row r="425" spans="118:121" x14ac:dyDescent="0.25">
      <c r="DN425" s="177">
        <v>951</v>
      </c>
      <c r="DO425" s="178" t="s">
        <v>66</v>
      </c>
      <c r="DP425" s="179">
        <v>6</v>
      </c>
      <c r="DQ425" s="171"/>
    </row>
    <row r="426" spans="118:121" x14ac:dyDescent="0.25">
      <c r="DN426" s="177">
        <v>952</v>
      </c>
      <c r="DO426" s="178" t="s">
        <v>67</v>
      </c>
      <c r="DP426" s="179">
        <v>7</v>
      </c>
      <c r="DQ426" s="171"/>
    </row>
    <row r="427" spans="118:121" x14ac:dyDescent="0.25">
      <c r="DN427" s="177">
        <v>953</v>
      </c>
      <c r="DO427" s="178" t="s">
        <v>68</v>
      </c>
      <c r="DP427" s="179">
        <v>8</v>
      </c>
      <c r="DQ427" s="171"/>
    </row>
    <row r="428" spans="118:121" x14ac:dyDescent="0.25">
      <c r="DN428" s="177">
        <v>954</v>
      </c>
      <c r="DO428" s="178" t="s">
        <v>69</v>
      </c>
      <c r="DP428" s="179">
        <v>8</v>
      </c>
      <c r="DQ428" s="171"/>
    </row>
    <row r="429" spans="118:121" x14ac:dyDescent="0.25">
      <c r="DN429" s="177">
        <v>955</v>
      </c>
      <c r="DO429" s="178" t="s">
        <v>70</v>
      </c>
      <c r="DP429" s="179">
        <v>9</v>
      </c>
      <c r="DQ429" s="171"/>
    </row>
    <row r="430" spans="118:121" x14ac:dyDescent="0.25">
      <c r="DN430" s="177">
        <v>961</v>
      </c>
      <c r="DO430" s="178" t="s">
        <v>71</v>
      </c>
      <c r="DP430" s="179">
        <v>6</v>
      </c>
      <c r="DQ430" s="171"/>
    </row>
    <row r="431" spans="118:121" x14ac:dyDescent="0.25">
      <c r="DN431" s="177">
        <v>962</v>
      </c>
      <c r="DO431" s="178" t="s">
        <v>72</v>
      </c>
      <c r="DP431" s="179">
        <v>7</v>
      </c>
      <c r="DQ431" s="171"/>
    </row>
    <row r="432" spans="118:121" x14ac:dyDescent="0.25">
      <c r="DN432" s="177">
        <v>963</v>
      </c>
      <c r="DO432" s="178" t="s">
        <v>73</v>
      </c>
      <c r="DP432" s="179">
        <v>8</v>
      </c>
      <c r="DQ432" s="171"/>
    </row>
    <row r="433" spans="118:121" x14ac:dyDescent="0.25">
      <c r="DN433" s="177">
        <v>971</v>
      </c>
      <c r="DO433" s="178" t="s">
        <v>74</v>
      </c>
      <c r="DP433" s="179">
        <v>6</v>
      </c>
      <c r="DQ433" s="171"/>
    </row>
    <row r="434" spans="118:121" x14ac:dyDescent="0.25">
      <c r="DN434" s="182">
        <v>972</v>
      </c>
      <c r="DO434" s="183" t="s">
        <v>75</v>
      </c>
      <c r="DP434" s="184">
        <v>7</v>
      </c>
      <c r="DQ434" s="172"/>
    </row>
  </sheetData>
  <autoFilter ref="A4:EM156"/>
  <mergeCells count="18">
    <mergeCell ref="DN176:DP176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B11 DE10:DE16 DB140 DE127 DE129:DE135 DE111:DE112 DE114:DE124 DE18:DE28 DE70 DE140:DE144 DE100:DE101 DE104 DE77:DE98 DE109 DB108 DE31:DE44 DE72:DE73 DE138 DB138 DE146:DE147 DE46:DE63 DB142:DB147">
    <cfRule type="cellIs" dxfId="568" priority="90" stopIfTrue="1" operator="notEqual">
      <formula>$DI10</formula>
    </cfRule>
  </conditionalFormatting>
  <conditionalFormatting sqref="DB10 DB13:DB16 DB127 DB129:DB135 DB111:DB112 DB114:DB124 DB109 DB18:DB28 DB70 DB100:DB102 DB104 DB77:DB98 DB30:DB44 DB72:DB73 DB46:DB63">
    <cfRule type="cellIs" dxfId="567" priority="91" stopIfTrue="1" operator="notEqual">
      <formula>$DE10</formula>
    </cfRule>
  </conditionalFormatting>
  <conditionalFormatting sqref="DE105">
    <cfRule type="cellIs" dxfId="566" priority="88" stopIfTrue="1" operator="notEqual">
      <formula>$DI105</formula>
    </cfRule>
  </conditionalFormatting>
  <conditionalFormatting sqref="DB105">
    <cfRule type="cellIs" dxfId="565" priority="89" stopIfTrue="1" operator="notEqual">
      <formula>$DE105</formula>
    </cfRule>
  </conditionalFormatting>
  <conditionalFormatting sqref="DE66">
    <cfRule type="cellIs" dxfId="564" priority="86" stopIfTrue="1" operator="notEqual">
      <formula>$DI66</formula>
    </cfRule>
  </conditionalFormatting>
  <conditionalFormatting sqref="DB66">
    <cfRule type="cellIs" dxfId="563" priority="87" stopIfTrue="1" operator="notEqual">
      <formula>$DE66</formula>
    </cfRule>
  </conditionalFormatting>
  <conditionalFormatting sqref="DE67">
    <cfRule type="cellIs" dxfId="562" priority="84" stopIfTrue="1" operator="notEqual">
      <formula>$DI67</formula>
    </cfRule>
  </conditionalFormatting>
  <conditionalFormatting sqref="DB67">
    <cfRule type="cellIs" dxfId="561" priority="85" stopIfTrue="1" operator="notEqual">
      <formula>$DE67</formula>
    </cfRule>
  </conditionalFormatting>
  <conditionalFormatting sqref="DE29">
    <cfRule type="cellIs" dxfId="560" priority="82" stopIfTrue="1" operator="notEqual">
      <formula>$DI29</formula>
    </cfRule>
  </conditionalFormatting>
  <conditionalFormatting sqref="DB29">
    <cfRule type="cellIs" dxfId="559" priority="83" stopIfTrue="1" operator="notEqual">
      <formula>$DE29</formula>
    </cfRule>
  </conditionalFormatting>
  <conditionalFormatting sqref="DE65">
    <cfRule type="cellIs" dxfId="558" priority="80" stopIfTrue="1" operator="notEqual">
      <formula>$DI65</formula>
    </cfRule>
  </conditionalFormatting>
  <conditionalFormatting sqref="DB65">
    <cfRule type="cellIs" dxfId="557" priority="81" stopIfTrue="1" operator="notEqual">
      <formula>$DE65</formula>
    </cfRule>
  </conditionalFormatting>
  <conditionalFormatting sqref="DE68">
    <cfRule type="cellIs" dxfId="556" priority="78" stopIfTrue="1" operator="notEqual">
      <formula>$DI68</formula>
    </cfRule>
  </conditionalFormatting>
  <conditionalFormatting sqref="DB68">
    <cfRule type="cellIs" dxfId="555" priority="79" stopIfTrue="1" operator="notEqual">
      <formula>$DE68</formula>
    </cfRule>
  </conditionalFormatting>
  <conditionalFormatting sqref="DE125">
    <cfRule type="cellIs" dxfId="554" priority="76" stopIfTrue="1" operator="notEqual">
      <formula>$DI125</formula>
    </cfRule>
  </conditionalFormatting>
  <conditionalFormatting sqref="DB125">
    <cfRule type="cellIs" dxfId="553" priority="77" stopIfTrue="1" operator="notEqual">
      <formula>$DE125</formula>
    </cfRule>
  </conditionalFormatting>
  <conditionalFormatting sqref="CV5 CY5:CY44 CY108:CY135 CY104:CY106 CY46:CY102">
    <cfRule type="cellIs" dxfId="552" priority="75" operator="notEqual">
      <formula>$CY5</formula>
    </cfRule>
  </conditionalFormatting>
  <conditionalFormatting sqref="CY140 CV142:CV144 CY138 CV138 CV146:CV147 CY142:CY147">
    <cfRule type="cellIs" dxfId="551" priority="74" stopIfTrue="1" operator="notEqual">
      <formula>$DB138</formula>
    </cfRule>
  </conditionalFormatting>
  <conditionalFormatting sqref="DB12">
    <cfRule type="cellIs" dxfId="550" priority="73" stopIfTrue="1" operator="notEqual">
      <formula>$DI12</formula>
    </cfRule>
  </conditionalFormatting>
  <conditionalFormatting sqref="DE71">
    <cfRule type="cellIs" dxfId="549" priority="71" stopIfTrue="1" operator="notEqual">
      <formula>$DI71</formula>
    </cfRule>
  </conditionalFormatting>
  <conditionalFormatting sqref="DB71">
    <cfRule type="cellIs" dxfId="548" priority="72" stopIfTrue="1" operator="notEqual">
      <formula>$DE71</formula>
    </cfRule>
  </conditionalFormatting>
  <conditionalFormatting sqref="DB143">
    <cfRule type="cellIs" dxfId="547" priority="70" stopIfTrue="1" operator="notEqual">
      <formula>$DI143</formula>
    </cfRule>
  </conditionalFormatting>
  <conditionalFormatting sqref="DE106">
    <cfRule type="cellIs" dxfId="546" priority="68" stopIfTrue="1" operator="notEqual">
      <formula>$DI106</formula>
    </cfRule>
  </conditionalFormatting>
  <conditionalFormatting sqref="DB106">
    <cfRule type="cellIs" dxfId="545" priority="69" stopIfTrue="1" operator="notEqual">
      <formula>$DE106</formula>
    </cfRule>
  </conditionalFormatting>
  <conditionalFormatting sqref="DE139">
    <cfRule type="cellIs" dxfId="544" priority="67" stopIfTrue="1" operator="notEqual">
      <formula>$DI139</formula>
    </cfRule>
  </conditionalFormatting>
  <conditionalFormatting sqref="DB139">
    <cfRule type="cellIs" dxfId="543" priority="66" stopIfTrue="1" operator="notEqual">
      <formula>$DI139</formula>
    </cfRule>
  </conditionalFormatting>
  <conditionalFormatting sqref="CY139">
    <cfRule type="cellIs" dxfId="542" priority="65" stopIfTrue="1" operator="notEqual">
      <formula>$DB139</formula>
    </cfRule>
  </conditionalFormatting>
  <conditionalFormatting sqref="DE64">
    <cfRule type="cellIs" dxfId="541" priority="63" stopIfTrue="1" operator="notEqual">
      <formula>$DI64</formula>
    </cfRule>
  </conditionalFormatting>
  <conditionalFormatting sqref="DB64">
    <cfRule type="cellIs" dxfId="540" priority="64" stopIfTrue="1" operator="notEqual">
      <formula>$DE64</formula>
    </cfRule>
  </conditionalFormatting>
  <conditionalFormatting sqref="DE76">
    <cfRule type="cellIs" dxfId="539" priority="61" stopIfTrue="1" operator="notEqual">
      <formula>$DI76</formula>
    </cfRule>
  </conditionalFormatting>
  <conditionalFormatting sqref="DB76">
    <cfRule type="cellIs" dxfId="538" priority="62" stopIfTrue="1" operator="notEqual">
      <formula>$DE76</formula>
    </cfRule>
  </conditionalFormatting>
  <conditionalFormatting sqref="DE75">
    <cfRule type="cellIs" dxfId="537" priority="59" stopIfTrue="1" operator="notEqual">
      <formula>$DI75</formula>
    </cfRule>
  </conditionalFormatting>
  <conditionalFormatting sqref="DB75">
    <cfRule type="cellIs" dxfId="536" priority="60" stopIfTrue="1" operator="notEqual">
      <formula>$DE75</formula>
    </cfRule>
  </conditionalFormatting>
  <conditionalFormatting sqref="DE70">
    <cfRule type="cellIs" dxfId="535" priority="57" stopIfTrue="1" operator="notEqual">
      <formula>$DI70</formula>
    </cfRule>
  </conditionalFormatting>
  <conditionalFormatting sqref="DB70">
    <cfRule type="cellIs" dxfId="534" priority="58" stopIfTrue="1" operator="notEqual">
      <formula>$DE70</formula>
    </cfRule>
  </conditionalFormatting>
  <conditionalFormatting sqref="DE71">
    <cfRule type="cellIs" dxfId="533" priority="55" stopIfTrue="1" operator="notEqual">
      <formula>$DI71</formula>
    </cfRule>
  </conditionalFormatting>
  <conditionalFormatting sqref="DB71">
    <cfRule type="cellIs" dxfId="532" priority="56" stopIfTrue="1" operator="notEqual">
      <formula>$DE71</formula>
    </cfRule>
  </conditionalFormatting>
  <conditionalFormatting sqref="DE108">
    <cfRule type="cellIs" dxfId="531" priority="54" stopIfTrue="1" operator="notEqual">
      <formula>$DI108</formula>
    </cfRule>
  </conditionalFormatting>
  <conditionalFormatting sqref="DE113">
    <cfRule type="cellIs" dxfId="530" priority="52" stopIfTrue="1" operator="notEqual">
      <formula>$DI113</formula>
    </cfRule>
  </conditionalFormatting>
  <conditionalFormatting sqref="DB113">
    <cfRule type="cellIs" dxfId="529" priority="53" stopIfTrue="1" operator="notEqual">
      <formula>$DE113</formula>
    </cfRule>
  </conditionalFormatting>
  <conditionalFormatting sqref="DE136">
    <cfRule type="cellIs" dxfId="528" priority="51" stopIfTrue="1" operator="notEqual">
      <formula>$DI136</formula>
    </cfRule>
  </conditionalFormatting>
  <conditionalFormatting sqref="DB136">
    <cfRule type="cellIs" dxfId="527" priority="50" stopIfTrue="1" operator="notEqual">
      <formula>$DI136</formula>
    </cfRule>
  </conditionalFormatting>
  <conditionalFormatting sqref="CY136">
    <cfRule type="cellIs" dxfId="526" priority="49" stopIfTrue="1" operator="notEqual">
      <formula>$DB136</formula>
    </cfRule>
  </conditionalFormatting>
  <conditionalFormatting sqref="DB141">
    <cfRule type="cellIs" dxfId="525" priority="48" stopIfTrue="1" operator="notEqual">
      <formula>$DI141</formula>
    </cfRule>
  </conditionalFormatting>
  <conditionalFormatting sqref="CY141">
    <cfRule type="cellIs" dxfId="524" priority="47" stopIfTrue="1" operator="notEqual">
      <formula>$DB141</formula>
    </cfRule>
  </conditionalFormatting>
  <conditionalFormatting sqref="DE128">
    <cfRule type="cellIs" dxfId="523" priority="45" stopIfTrue="1" operator="notEqual">
      <formula>$DI128</formula>
    </cfRule>
  </conditionalFormatting>
  <conditionalFormatting sqref="DB128">
    <cfRule type="cellIs" dxfId="522" priority="46" stopIfTrue="1" operator="notEqual">
      <formula>$DE128</formula>
    </cfRule>
  </conditionalFormatting>
  <conditionalFormatting sqref="DE126">
    <cfRule type="cellIs" dxfId="521" priority="43" stopIfTrue="1" operator="notEqual">
      <formula>$DI126</formula>
    </cfRule>
  </conditionalFormatting>
  <conditionalFormatting sqref="DB126">
    <cfRule type="cellIs" dxfId="520" priority="44" stopIfTrue="1" operator="notEqual">
      <formula>$DE126</formula>
    </cfRule>
  </conditionalFormatting>
  <conditionalFormatting sqref="DE73">
    <cfRule type="cellIs" dxfId="519" priority="41" stopIfTrue="1" operator="notEqual">
      <formula>$DI73</formula>
    </cfRule>
  </conditionalFormatting>
  <conditionalFormatting sqref="DB73">
    <cfRule type="cellIs" dxfId="518" priority="42" stopIfTrue="1" operator="notEqual">
      <formula>$DE73</formula>
    </cfRule>
  </conditionalFormatting>
  <conditionalFormatting sqref="DE73">
    <cfRule type="cellIs" dxfId="517" priority="39" stopIfTrue="1" operator="notEqual">
      <formula>$DI73</formula>
    </cfRule>
  </conditionalFormatting>
  <conditionalFormatting sqref="DB73">
    <cfRule type="cellIs" dxfId="516" priority="40" stopIfTrue="1" operator="notEqual">
      <formula>$DE73</formula>
    </cfRule>
  </conditionalFormatting>
  <conditionalFormatting sqref="DE74">
    <cfRule type="cellIs" dxfId="515" priority="37" stopIfTrue="1" operator="notEqual">
      <formula>$DI74</formula>
    </cfRule>
  </conditionalFormatting>
  <conditionalFormatting sqref="DB74">
    <cfRule type="cellIs" dxfId="514" priority="38" stopIfTrue="1" operator="notEqual">
      <formula>$DE74</formula>
    </cfRule>
  </conditionalFormatting>
  <conditionalFormatting sqref="DE99">
    <cfRule type="cellIs" dxfId="513" priority="35" stopIfTrue="1" operator="notEqual">
      <formula>$DI99</formula>
    </cfRule>
  </conditionalFormatting>
  <conditionalFormatting sqref="DB99">
    <cfRule type="cellIs" dxfId="512" priority="36" stopIfTrue="1" operator="notEqual">
      <formula>$DE99</formula>
    </cfRule>
  </conditionalFormatting>
  <conditionalFormatting sqref="DE69">
    <cfRule type="cellIs" dxfId="511" priority="33" stopIfTrue="1" operator="notEqual">
      <formula>$DI69</formula>
    </cfRule>
  </conditionalFormatting>
  <conditionalFormatting sqref="DB69">
    <cfRule type="cellIs" dxfId="510" priority="34" stopIfTrue="1" operator="notEqual">
      <formula>$DE69</formula>
    </cfRule>
  </conditionalFormatting>
  <conditionalFormatting sqref="DE69">
    <cfRule type="cellIs" dxfId="509" priority="31" stopIfTrue="1" operator="notEqual">
      <formula>$DI69</formula>
    </cfRule>
  </conditionalFormatting>
  <conditionalFormatting sqref="DB69">
    <cfRule type="cellIs" dxfId="508" priority="32" stopIfTrue="1" operator="notEqual">
      <formula>$DE69</formula>
    </cfRule>
  </conditionalFormatting>
  <conditionalFormatting sqref="DE110">
    <cfRule type="cellIs" dxfId="507" priority="29" stopIfTrue="1" operator="notEqual">
      <formula>$DI110</formula>
    </cfRule>
  </conditionalFormatting>
  <conditionalFormatting sqref="DB110">
    <cfRule type="cellIs" dxfId="506" priority="30" stopIfTrue="1" operator="notEqual">
      <formula>$DE110</formula>
    </cfRule>
  </conditionalFormatting>
  <conditionalFormatting sqref="DE17">
    <cfRule type="cellIs" dxfId="505" priority="27" stopIfTrue="1" operator="notEqual">
      <formula>$DI17</formula>
    </cfRule>
  </conditionalFormatting>
  <conditionalFormatting sqref="DB17">
    <cfRule type="cellIs" dxfId="504" priority="28" stopIfTrue="1" operator="notEqual">
      <formula>$DE17</formula>
    </cfRule>
  </conditionalFormatting>
  <conditionalFormatting sqref="DE137">
    <cfRule type="cellIs" dxfId="503" priority="26" stopIfTrue="1" operator="notEqual">
      <formula>$DI137</formula>
    </cfRule>
  </conditionalFormatting>
  <conditionalFormatting sqref="DB137">
    <cfRule type="cellIs" dxfId="502" priority="25" stopIfTrue="1" operator="notEqual">
      <formula>$DI137</formula>
    </cfRule>
  </conditionalFormatting>
  <conditionalFormatting sqref="CY137">
    <cfRule type="cellIs" dxfId="501" priority="24" stopIfTrue="1" operator="notEqual">
      <formula>$DB137</formula>
    </cfRule>
  </conditionalFormatting>
  <conditionalFormatting sqref="CV140">
    <cfRule type="cellIs" dxfId="500" priority="23" stopIfTrue="1" operator="notEqual">
      <formula>$DB140</formula>
    </cfRule>
  </conditionalFormatting>
  <conditionalFormatting sqref="CV139">
    <cfRule type="cellIs" dxfId="499" priority="22" stopIfTrue="1" operator="notEqual">
      <formula>$DB139</formula>
    </cfRule>
  </conditionalFormatting>
  <conditionalFormatting sqref="CV136">
    <cfRule type="cellIs" dxfId="498" priority="21" stopIfTrue="1" operator="notEqual">
      <formula>$DB136</formula>
    </cfRule>
  </conditionalFormatting>
  <conditionalFormatting sqref="CV141">
    <cfRule type="cellIs" dxfId="497" priority="20" stopIfTrue="1" operator="notEqual">
      <formula>$DB141</formula>
    </cfRule>
  </conditionalFormatting>
  <conditionalFormatting sqref="CV137">
    <cfRule type="cellIs" dxfId="496" priority="19" stopIfTrue="1" operator="notEqual">
      <formula>$DB137</formula>
    </cfRule>
  </conditionalFormatting>
  <conditionalFormatting sqref="CV6:CV44 CV108:CV135 CV104:CV106 CV46:CV102">
    <cfRule type="expression" dxfId="495" priority="17" stopIfTrue="1">
      <formula>$CY6=""</formula>
    </cfRule>
    <cfRule type="cellIs" dxfId="494" priority="18" stopIfTrue="1" operator="notEqual">
      <formula>$CY6</formula>
    </cfRule>
  </conditionalFormatting>
  <conditionalFormatting sqref="DB103">
    <cfRule type="cellIs" dxfId="493" priority="16" stopIfTrue="1" operator="notEqual">
      <formula>$DE103</formula>
    </cfRule>
  </conditionalFormatting>
  <conditionalFormatting sqref="CV103">
    <cfRule type="expression" dxfId="492" priority="14" stopIfTrue="1">
      <formula>$CY103=""</formula>
    </cfRule>
    <cfRule type="cellIs" dxfId="491" priority="15" stopIfTrue="1" operator="notEqual">
      <formula>$CY103</formula>
    </cfRule>
  </conditionalFormatting>
  <conditionalFormatting sqref="CY103">
    <cfRule type="cellIs" dxfId="490" priority="13" operator="notEqual">
      <formula>$CY103</formula>
    </cfRule>
  </conditionalFormatting>
  <conditionalFormatting sqref="DB107">
    <cfRule type="cellIs" dxfId="489" priority="12" stopIfTrue="1" operator="notEqual">
      <formula>$DI107</formula>
    </cfRule>
  </conditionalFormatting>
  <conditionalFormatting sqref="CY107">
    <cfRule type="cellIs" dxfId="488" priority="11" operator="notEqual">
      <formula>$CY107</formula>
    </cfRule>
  </conditionalFormatting>
  <conditionalFormatting sqref="DE107">
    <cfRule type="cellIs" dxfId="487" priority="10" stopIfTrue="1" operator="notEqual">
      <formula>$DI107</formula>
    </cfRule>
  </conditionalFormatting>
  <conditionalFormatting sqref="CV107">
    <cfRule type="expression" dxfId="486" priority="8" stopIfTrue="1">
      <formula>$CY107=""</formula>
    </cfRule>
    <cfRule type="cellIs" dxfId="485" priority="9" stopIfTrue="1" operator="notEqual">
      <formula>$CY107</formula>
    </cfRule>
  </conditionalFormatting>
  <conditionalFormatting sqref="DE145">
    <cfRule type="cellIs" dxfId="484" priority="7" stopIfTrue="1" operator="notEqual">
      <formula>$DI145</formula>
    </cfRule>
  </conditionalFormatting>
  <conditionalFormatting sqref="CV145">
    <cfRule type="cellIs" dxfId="483" priority="6" stopIfTrue="1" operator="notEqual">
      <formula>$DB145</formula>
    </cfRule>
  </conditionalFormatting>
  <conditionalFormatting sqref="DE45">
    <cfRule type="cellIs" dxfId="482" priority="4" stopIfTrue="1" operator="notEqual">
      <formula>$DI45</formula>
    </cfRule>
  </conditionalFormatting>
  <conditionalFormatting sqref="DB45">
    <cfRule type="cellIs" dxfId="481" priority="5" stopIfTrue="1" operator="notEqual">
      <formula>$DE45</formula>
    </cfRule>
  </conditionalFormatting>
  <conditionalFormatting sqref="CY45">
    <cfRule type="cellIs" dxfId="480" priority="3" operator="notEqual">
      <formula>$CY45</formula>
    </cfRule>
  </conditionalFormatting>
  <conditionalFormatting sqref="CV45">
    <cfRule type="expression" dxfId="479" priority="1" stopIfTrue="1">
      <formula>$CY45=""</formula>
    </cfRule>
    <cfRule type="cellIs" dxfId="478" priority="2" stopIfTrue="1" operator="notEqual">
      <formula>$CY45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72.0 / Gültig ab: 01.11.16 / Seite &amp;P (&amp;N)</oddFoot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37"/>
  <sheetViews>
    <sheetView topLeftCell="A72" zoomScaleNormal="100" zoomScaleSheetLayoutView="75" workbookViewId="0">
      <selection activeCell="A108" sqref="A108:XFD10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1179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36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36" si="2">+S5</f>
        <v>Giger Hans</v>
      </c>
      <c r="CR5" s="19">
        <f t="shared" ref="CR5:CR36" si="3">+Z5</f>
        <v>39</v>
      </c>
      <c r="CS5" s="19" t="str">
        <f t="shared" ref="CS5:CS36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36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S10" s="19" t="str">
        <f t="shared" si="4"/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 t="shared" si="13"/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S13" s="19" t="str">
        <f t="shared" si="4"/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 t="shared" si="13"/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S14" s="19" t="str">
        <f t="shared" si="4"/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 t="shared" si="13"/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 t="shared" si="2"/>
        <v xml:space="preserve">Spieler Daniel </v>
      </c>
      <c r="CR15" s="19">
        <f t="shared" si="3"/>
        <v>32</v>
      </c>
      <c r="CS15" s="19" t="str">
        <f t="shared" si="4"/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 t="shared" si="13"/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 t="shared" si="1"/>
        <v>29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 t="shared" si="2"/>
        <v>Wecke Jürgen</v>
      </c>
      <c r="CR17" s="19">
        <f t="shared" si="3"/>
        <v>29</v>
      </c>
      <c r="CS17" s="19" t="str">
        <f t="shared" si="4"/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 t="shared" si="13"/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 t="shared" si="1"/>
        <v>29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 t="shared" si="2"/>
        <v>Bäumle Michael</v>
      </c>
      <c r="CR18" s="19">
        <f t="shared" si="3"/>
        <v>29</v>
      </c>
      <c r="CS18" s="19" t="str">
        <f t="shared" si="4"/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 t="shared" si="13"/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28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28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28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28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"/>
        <v>20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 t="shared" si="2"/>
        <v>Müller Thomas</v>
      </c>
      <c r="CR21" s="19">
        <f t="shared" si="3"/>
        <v>20</v>
      </c>
      <c r="CS21" s="19" t="str">
        <f t="shared" si="4"/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 t="shared" si="13"/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19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19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"/>
        <v>19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 t="shared" si="2"/>
        <v>Rauchfleisch Alexander</v>
      </c>
      <c r="CR23" s="19">
        <f t="shared" si="3"/>
        <v>19</v>
      </c>
      <c r="CS23" s="19" t="str">
        <f t="shared" si="4"/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 t="shared" si="13"/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"/>
        <v>19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 t="shared" si="2"/>
        <v>Stoffel Patric</v>
      </c>
      <c r="CR24" s="19">
        <f t="shared" si="3"/>
        <v>19</v>
      </c>
      <c r="CS24" s="19" t="str">
        <f t="shared" si="4"/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 t="shared" si="13"/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 t="shared" si="1"/>
        <v>18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 t="shared" si="2"/>
        <v>Haas Gabi</v>
      </c>
      <c r="CR25" s="19">
        <f t="shared" si="3"/>
        <v>18</v>
      </c>
      <c r="CS25" s="19" t="str">
        <f t="shared" si="4"/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 t="shared" si="13"/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18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18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 t="shared" si="1"/>
        <v>16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 t="shared" si="2"/>
        <v>Trouillet Jean-Georges</v>
      </c>
      <c r="CR27" s="19">
        <f t="shared" si="3"/>
        <v>16</v>
      </c>
      <c r="CS27" s="19" t="str">
        <f t="shared" si="4"/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 t="shared" si="13"/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45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45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40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40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47" si="22">VLOOKUP($CV29,Funktionsbezeichnungen,3,0)</f>
        <v>10</v>
      </c>
      <c r="CX29" s="83" t="str">
        <f t="shared" ref="CX29:CX47" si="23">VLOOKUP($CV29,Funktionsbezeichnungen,2,0)</f>
        <v>Vorgesetzter  -  2. Stufe</v>
      </c>
      <c r="CY29" s="125">
        <v>751</v>
      </c>
      <c r="CZ29" s="33">
        <f t="shared" ref="CZ29:CZ45" si="24">VLOOKUP($CY29,Funktionsbezeichnungen,3,0)</f>
        <v>10</v>
      </c>
      <c r="DA29" s="83" t="str">
        <f t="shared" ref="DA29:DA45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45" si="26">VLOOKUP($DF29,Funktionsbezeichnungen,3,0)</f>
        <v>10</v>
      </c>
      <c r="DH29" s="83" t="str">
        <f t="shared" ref="DH29:DH45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 t="shared" ref="C30:C36" si="28"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450</v>
      </c>
      <c r="Q30" s="15">
        <v>26</v>
      </c>
      <c r="R30" s="16"/>
      <c r="S30" s="20" t="s">
        <v>214</v>
      </c>
      <c r="T30" s="21">
        <v>1960</v>
      </c>
      <c r="U30" s="28" t="s">
        <v>237</v>
      </c>
      <c r="V30" s="21">
        <v>1986</v>
      </c>
      <c r="W30" s="25"/>
      <c r="X30" s="21"/>
      <c r="Y30" s="28" t="s">
        <v>228</v>
      </c>
      <c r="Z30" s="21">
        <f t="shared" si="1"/>
        <v>30</v>
      </c>
      <c r="AA30" s="25" t="s">
        <v>672</v>
      </c>
      <c r="AB30" s="162" t="s">
        <v>1043</v>
      </c>
      <c r="AC30" s="21"/>
      <c r="AE30" s="90" t="s">
        <v>373</v>
      </c>
      <c r="AF30" s="82"/>
      <c r="CP30" s="19" t="str">
        <f t="shared" si="2"/>
        <v>Beck Peter</v>
      </c>
      <c r="CR30" s="19">
        <f t="shared" si="3"/>
        <v>30</v>
      </c>
      <c r="CS30" s="19" t="str">
        <f t="shared" si="4"/>
        <v xml:space="preserve"> C/B 2)</v>
      </c>
      <c r="CT30" s="154">
        <v>4269</v>
      </c>
      <c r="CU30" s="126"/>
      <c r="CV30" s="125">
        <v>773</v>
      </c>
      <c r="CW30" s="33">
        <f t="shared" ref="CW30:CW36" si="29">VLOOKUP($CV30,Funktionsbezeichnungen,3,0)</f>
        <v>9</v>
      </c>
      <c r="CX30" s="83" t="str">
        <f t="shared" ref="CX30:CX36" si="30">VLOOKUP($CV30,Funktionsbezeichnungen,2,0)</f>
        <v>Projektingenieur 3</v>
      </c>
      <c r="CY30" s="125">
        <v>773</v>
      </c>
      <c r="CZ30" s="33">
        <f>VLOOKUP($CY30,Funktionsbezeichnungen,3,0)</f>
        <v>9</v>
      </c>
      <c r="DA30" s="83" t="str">
        <f>VLOOKUP($CY30,Funktionsbezeichnungen,2,0)</f>
        <v>Projektingenieur 3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 t="shared" si="13"/>
        <v>4269</v>
      </c>
      <c r="DN30" s="153">
        <v>2</v>
      </c>
      <c r="DO30" s="19">
        <v>3</v>
      </c>
      <c r="DP30" s="19" t="s">
        <v>951</v>
      </c>
    </row>
    <row r="31" spans="1:120" s="19" customFormat="1" ht="15.75" x14ac:dyDescent="0.2">
      <c r="A31" s="53">
        <v>1</v>
      </c>
      <c r="B31" s="53"/>
      <c r="C31" s="53">
        <f t="shared" si="28"/>
        <v>1</v>
      </c>
      <c r="D31" s="55">
        <v>1</v>
      </c>
      <c r="E31" s="55"/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359</v>
      </c>
      <c r="P31" s="15" t="s">
        <v>452</v>
      </c>
      <c r="Q31" s="15">
        <v>27</v>
      </c>
      <c r="R31" s="42"/>
      <c r="S31" s="27" t="s">
        <v>122</v>
      </c>
      <c r="T31" s="21">
        <v>1968</v>
      </c>
      <c r="U31" s="28" t="s">
        <v>201</v>
      </c>
      <c r="V31" s="21">
        <v>1994</v>
      </c>
      <c r="W31" s="25"/>
      <c r="X31" s="21"/>
      <c r="Y31" s="26" t="s">
        <v>123</v>
      </c>
      <c r="Z31" s="21">
        <f t="shared" si="1"/>
        <v>22</v>
      </c>
      <c r="AA31" s="25" t="s">
        <v>673</v>
      </c>
      <c r="AB31" s="162" t="s">
        <v>1043</v>
      </c>
      <c r="AC31" s="21"/>
      <c r="AE31" s="90" t="s">
        <v>373</v>
      </c>
      <c r="AF31" s="82"/>
      <c r="CP31" s="19" t="str">
        <f t="shared" si="2"/>
        <v>Kern Etienne</v>
      </c>
      <c r="CR31" s="19">
        <f t="shared" si="3"/>
        <v>22</v>
      </c>
      <c r="CS31" s="19" t="str">
        <f t="shared" si="4"/>
        <v xml:space="preserve"> C/B 2)</v>
      </c>
      <c r="CT31" s="154">
        <v>4246</v>
      </c>
      <c r="CU31" s="126"/>
      <c r="CV31" s="125">
        <v>772</v>
      </c>
      <c r="CW31" s="33">
        <f t="shared" si="29"/>
        <v>8</v>
      </c>
      <c r="CX31" s="83" t="str">
        <f t="shared" si="30"/>
        <v>Projektingenieur 2</v>
      </c>
      <c r="CY31" s="125">
        <v>772</v>
      </c>
      <c r="CZ31" s="33">
        <f>VLOOKUP($CY31,Funktionsbezeichnungen,3,0)</f>
        <v>8</v>
      </c>
      <c r="DA31" s="83" t="str">
        <f>VLOOKUP($CY31,Funktionsbezeichnungen,2,0)</f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>VLOOKUP($DF31,Funktionsbezeichnungen,3,0)</f>
        <v>8</v>
      </c>
      <c r="DH31" s="83" t="str">
        <f>VLOOKUP($DF31,Funktionsbezeichnungen,2,0)</f>
        <v>Projektingenieur 2</v>
      </c>
      <c r="DM31" s="19">
        <f t="shared" si="13"/>
        <v>4246</v>
      </c>
      <c r="DN31" s="153">
        <v>1</v>
      </c>
      <c r="DO31" s="19">
        <v>2</v>
      </c>
      <c r="DP31" s="19" t="s">
        <v>951</v>
      </c>
    </row>
    <row r="32" spans="1:120" s="19" customFormat="1" ht="27" x14ac:dyDescent="0.2">
      <c r="A32" s="53">
        <v>0</v>
      </c>
      <c r="B32" s="53">
        <v>1</v>
      </c>
      <c r="C32" s="53">
        <f t="shared" si="28"/>
        <v>1</v>
      </c>
      <c r="D32" s="55"/>
      <c r="E32" s="55"/>
      <c r="F32" s="56">
        <v>1</v>
      </c>
      <c r="G32" s="54"/>
      <c r="H32" s="54"/>
      <c r="I32" s="56"/>
      <c r="J32" s="54"/>
      <c r="K32" s="56"/>
      <c r="L32" s="56"/>
      <c r="M32" s="56"/>
      <c r="N32" s="58"/>
      <c r="O32" s="166" t="s">
        <v>359</v>
      </c>
      <c r="P32" s="167" t="s">
        <v>460</v>
      </c>
      <c r="Q32" s="15">
        <v>28</v>
      </c>
      <c r="R32" s="168"/>
      <c r="S32" s="20" t="s">
        <v>231</v>
      </c>
      <c r="T32" s="21">
        <v>1967</v>
      </c>
      <c r="U32" s="28" t="s">
        <v>1065</v>
      </c>
      <c r="V32" s="21">
        <v>1996</v>
      </c>
      <c r="W32" s="25"/>
      <c r="X32" s="21"/>
      <c r="Y32" s="28" t="s">
        <v>233</v>
      </c>
      <c r="Z32" s="118">
        <f t="shared" si="1"/>
        <v>20</v>
      </c>
      <c r="AA32" s="25" t="s">
        <v>675</v>
      </c>
      <c r="AB32" s="162" t="s">
        <v>1043</v>
      </c>
      <c r="AC32" s="21"/>
      <c r="AE32" s="90" t="s">
        <v>373</v>
      </c>
      <c r="AF32" s="82"/>
      <c r="CP32" s="19" t="str">
        <f t="shared" si="2"/>
        <v>Ruff Ute</v>
      </c>
      <c r="CR32" s="19">
        <f t="shared" si="3"/>
        <v>20</v>
      </c>
      <c r="CS32" s="19" t="str">
        <f t="shared" si="4"/>
        <v xml:space="preserve"> C/B 2)</v>
      </c>
      <c r="CT32" s="154">
        <v>4277</v>
      </c>
      <c r="CU32" s="126"/>
      <c r="CV32" s="125">
        <v>782</v>
      </c>
      <c r="CW32" s="33">
        <f t="shared" si="29"/>
        <v>8</v>
      </c>
      <c r="CX32" s="83" t="str">
        <f t="shared" si="30"/>
        <v>Projektingenieur 2</v>
      </c>
      <c r="CY32" s="125">
        <v>782</v>
      </c>
      <c r="CZ32" s="33">
        <f>VLOOKUP($CY32,Funktionsbezeichnungen,3,0)</f>
        <v>8</v>
      </c>
      <c r="DA32" s="83" t="str">
        <f>VLOOKUP($CY32,Funktionsbezeichnungen,2,0)</f>
        <v>Projektingenieur 2</v>
      </c>
      <c r="DB32" s="125">
        <v>782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782</v>
      </c>
      <c r="DG32" s="33">
        <f>VLOOKUP($DF32,Funktionsbezeichnungen,3,0)</f>
        <v>8</v>
      </c>
      <c r="DH32" s="83" t="str">
        <f>VLOOKUP($DF32,Funktionsbezeichnungen,2,0)</f>
        <v>Projektingenieur 2</v>
      </c>
      <c r="DM32" s="19">
        <f t="shared" si="13"/>
        <v>4277</v>
      </c>
      <c r="DN32" s="153">
        <v>3</v>
      </c>
      <c r="DO32" s="19">
        <v>2</v>
      </c>
      <c r="DP32" s="19" t="s">
        <v>952</v>
      </c>
    </row>
    <row r="33" spans="1:120" s="19" customFormat="1" ht="15.75" x14ac:dyDescent="0.2">
      <c r="A33" s="53">
        <v>0</v>
      </c>
      <c r="B33" s="53"/>
      <c r="C33" s="53">
        <f t="shared" si="28"/>
        <v>1</v>
      </c>
      <c r="D33" s="55">
        <v>1</v>
      </c>
      <c r="E33" s="55"/>
      <c r="F33" s="56"/>
      <c r="G33" s="54"/>
      <c r="H33" s="54"/>
      <c r="I33" s="56"/>
      <c r="J33" s="54"/>
      <c r="K33" s="56"/>
      <c r="L33" s="56"/>
      <c r="M33" s="56"/>
      <c r="N33" s="58"/>
      <c r="O33" s="52" t="s">
        <v>360</v>
      </c>
      <c r="P33" s="15" t="s">
        <v>640</v>
      </c>
      <c r="Q33" s="15">
        <v>29</v>
      </c>
      <c r="R33" s="42"/>
      <c r="S33" s="20" t="s">
        <v>641</v>
      </c>
      <c r="T33" s="21">
        <v>1971</v>
      </c>
      <c r="U33" s="28" t="s">
        <v>709</v>
      </c>
      <c r="V33" s="21">
        <v>2000</v>
      </c>
      <c r="W33" s="25"/>
      <c r="X33" s="21"/>
      <c r="Y33" s="28" t="s">
        <v>643</v>
      </c>
      <c r="Z33" s="21">
        <f t="shared" si="1"/>
        <v>16</v>
      </c>
      <c r="AA33" s="25" t="s">
        <v>97</v>
      </c>
      <c r="AB33" s="21" t="s">
        <v>1039</v>
      </c>
      <c r="AC33" s="21"/>
      <c r="AE33" s="90" t="s">
        <v>373</v>
      </c>
      <c r="AF33" s="82"/>
      <c r="CP33" s="19" t="str">
        <f t="shared" si="2"/>
        <v>Albrecht Stefan</v>
      </c>
      <c r="CR33" s="19">
        <f t="shared" si="3"/>
        <v>16</v>
      </c>
      <c r="CS33" s="19" t="str">
        <f t="shared" si="4"/>
        <v xml:space="preserve"> C/B 2)</v>
      </c>
      <c r="CT33" s="154">
        <v>4900</v>
      </c>
      <c r="CU33" s="126"/>
      <c r="CV33" s="125">
        <v>772</v>
      </c>
      <c r="CW33" s="33">
        <f t="shared" si="29"/>
        <v>8</v>
      </c>
      <c r="CX33" s="83" t="str">
        <f t="shared" si="30"/>
        <v>Projektingenieur 2</v>
      </c>
      <c r="CY33" s="125">
        <v>772</v>
      </c>
      <c r="CZ33" s="33">
        <f>VLOOKUP($CY33,Funktionsbezeichnungen,3,0)</f>
        <v>8</v>
      </c>
      <c r="DA33" s="83" t="str">
        <f>VLOOKUP($CY33,Funktionsbezeichnungen,2,0)</f>
        <v>Projektingenieur 2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>VLOOKUP($DF33,Funktionsbezeichnungen,3,0)</f>
        <v>8</v>
      </c>
      <c r="DH33" s="83" t="str">
        <f>VLOOKUP($DF33,Funktionsbezeichnungen,2,0)</f>
        <v>Projektingenieur 2</v>
      </c>
      <c r="DM33" s="19">
        <f t="shared" si="13"/>
        <v>4900</v>
      </c>
      <c r="DN33" s="153">
        <v>1</v>
      </c>
      <c r="DO33" s="19">
        <v>2</v>
      </c>
      <c r="DP33" s="19" t="s">
        <v>951</v>
      </c>
    </row>
    <row r="34" spans="1:120" s="19" customFormat="1" ht="15.75" x14ac:dyDescent="0.2">
      <c r="A34" s="53">
        <v>0</v>
      </c>
      <c r="B34" s="53"/>
      <c r="C34" s="53">
        <f t="shared" si="28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2" t="str">
        <f t="shared" si="2"/>
        <v>Häner David</v>
      </c>
      <c r="CR34" s="19">
        <f t="shared" si="3"/>
        <v>15</v>
      </c>
      <c r="CS34" s="19" t="str">
        <f t="shared" si="4"/>
        <v xml:space="preserve"> C/B 2)</v>
      </c>
      <c r="CT34" s="205">
        <v>4317</v>
      </c>
      <c r="CU34" s="126"/>
      <c r="CV34" s="125">
        <v>772</v>
      </c>
      <c r="CW34" s="33">
        <f t="shared" si="29"/>
        <v>8</v>
      </c>
      <c r="CX34" s="83" t="str">
        <f t="shared" si="30"/>
        <v>Projektingenieur 2</v>
      </c>
      <c r="CY34" s="125"/>
      <c r="CZ34" s="33"/>
      <c r="DA34" s="83"/>
      <c r="DB34" s="125"/>
      <c r="DC34" s="33"/>
      <c r="DD34" s="83"/>
      <c r="DE34" s="20"/>
      <c r="DF34" s="33"/>
      <c r="DG34" s="33"/>
      <c r="DH34" s="83"/>
      <c r="DM34" s="19">
        <f t="shared" si="13"/>
        <v>4317</v>
      </c>
      <c r="DN34" s="153">
        <v>2</v>
      </c>
      <c r="DO34" s="19">
        <v>3</v>
      </c>
      <c r="DP34" s="19" t="s">
        <v>951</v>
      </c>
    </row>
    <row r="35" spans="1:120" s="19" customFormat="1" ht="15.75" x14ac:dyDescent="0.2">
      <c r="A35" s="53">
        <v>0</v>
      </c>
      <c r="B35" s="53"/>
      <c r="C35" s="53">
        <f t="shared" si="28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373</v>
      </c>
      <c r="AF35" s="82"/>
      <c r="CP35" s="19" t="str">
        <f t="shared" si="2"/>
        <v>Falzone Lorenzo</v>
      </c>
      <c r="CR35" s="19">
        <f t="shared" si="3"/>
        <v>15</v>
      </c>
      <c r="CS35" s="19" t="str">
        <f t="shared" si="4"/>
        <v xml:space="preserve"> C/B 2)</v>
      </c>
      <c r="CT35" s="154">
        <v>7695</v>
      </c>
      <c r="CU35" s="126"/>
      <c r="CV35" s="125">
        <v>772</v>
      </c>
      <c r="CW35" s="33">
        <f t="shared" si="29"/>
        <v>8</v>
      </c>
      <c r="CX35" s="83" t="str">
        <f t="shared" si="30"/>
        <v>Projektingenieur 2</v>
      </c>
      <c r="CY35" s="125">
        <v>772</v>
      </c>
      <c r="CZ35" s="33">
        <f>VLOOKUP($CY35,Funktionsbezeichnungen,3,0)</f>
        <v>8</v>
      </c>
      <c r="DA35" s="83" t="str">
        <f>VLOOKUP($CY35,Funktionsbezeichnungen,2,0)</f>
        <v>Projektingenieur 2</v>
      </c>
      <c r="DB35" s="125">
        <v>772</v>
      </c>
      <c r="DC35" s="33">
        <f>VLOOKUP($DB35,Funktionsbezeichnungen,3,0)</f>
        <v>8</v>
      </c>
      <c r="DD35" s="83" t="str">
        <f>VLOOKUP($DB35,Funktionsbezeichnungen,2,0)</f>
        <v>Projektingenieur 2</v>
      </c>
      <c r="DE35" s="20"/>
      <c r="DF35" s="33">
        <v>771</v>
      </c>
      <c r="DG35" s="33">
        <f>VLOOKUP($DF35,Funktionsbezeichnungen,3,0)</f>
        <v>7</v>
      </c>
      <c r="DH35" s="83" t="str">
        <f>VLOOKUP($DF35,Funktionsbezeichnungen,2,0)</f>
        <v>Projektingenieur 1</v>
      </c>
      <c r="DM35" s="19">
        <f t="shared" si="13"/>
        <v>7695</v>
      </c>
      <c r="DN35" s="153">
        <v>1</v>
      </c>
      <c r="DO35" s="19">
        <v>2</v>
      </c>
      <c r="DP35" s="19" t="s">
        <v>951</v>
      </c>
    </row>
    <row r="36" spans="1:120" s="19" customFormat="1" ht="15.75" x14ac:dyDescent="0.2">
      <c r="A36" s="53">
        <v>0</v>
      </c>
      <c r="B36" s="53">
        <v>1</v>
      </c>
      <c r="C36" s="53">
        <f t="shared" si="28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S36" s="19" t="str">
        <f t="shared" si="4"/>
        <v xml:space="preserve"> C/B 2)</v>
      </c>
      <c r="CT36" s="154">
        <v>4350</v>
      </c>
      <c r="CU36" s="126"/>
      <c r="CV36" s="125">
        <v>772</v>
      </c>
      <c r="CW36" s="33">
        <f t="shared" si="29"/>
        <v>8</v>
      </c>
      <c r="CX36" s="83" t="str">
        <f t="shared" si="30"/>
        <v>Projektingenieur 2</v>
      </c>
      <c r="CY36" s="125">
        <v>772</v>
      </c>
      <c r="CZ36" s="33">
        <f>VLOOKUP($CY36,Funktionsbezeichnungen,3,0)</f>
        <v>8</v>
      </c>
      <c r="DA36" s="83" t="str">
        <f>VLOOKUP($CY36,Funktionsbezeichnungen,2,0)</f>
        <v>Projektingenieur 2</v>
      </c>
      <c r="DB36" s="125">
        <v>772</v>
      </c>
      <c r="DC36" s="33">
        <f>VLOOKUP($DB36,Funktionsbezeichnungen,3,0)</f>
        <v>8</v>
      </c>
      <c r="DD36" s="83" t="str">
        <f>VLOOKUP($DB36,Funktionsbezeichnungen,2,0)</f>
        <v>Projektingenieur 2</v>
      </c>
      <c r="DE36" s="20"/>
      <c r="DF36" s="33">
        <v>771</v>
      </c>
      <c r="DG36" s="33">
        <f>VLOOKUP($DF36,Funktionsbezeichnungen,3,0)</f>
        <v>7</v>
      </c>
      <c r="DH36" s="83" t="str">
        <f>VLOOKUP($DF36,Funktionsbezeichnungen,2,0)</f>
        <v>Projektingenieur 1</v>
      </c>
      <c r="DM36" s="19">
        <f t="shared" si="13"/>
        <v>4350</v>
      </c>
      <c r="DN36" s="153">
        <v>1</v>
      </c>
      <c r="DO36" s="19">
        <v>2</v>
      </c>
      <c r="DP36" s="19" t="s">
        <v>951</v>
      </c>
    </row>
    <row r="37" spans="1:120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ref="Z37:Z68" si="31">$AD$3-V37</f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ref="CP37:CP70" si="32">+S37</f>
        <v>Buser Edi</v>
      </c>
      <c r="CR37" s="19">
        <f t="shared" ref="CR37:CR70" si="33">+Z37</f>
        <v>40</v>
      </c>
      <c r="CS37" s="19" t="str">
        <f t="shared" ref="CS37:CS70" si="34">+AB37</f>
        <v>C</v>
      </c>
      <c r="CT37" s="154">
        <v>3160</v>
      </c>
      <c r="CU37" s="126"/>
      <c r="CV37" s="125">
        <v>772</v>
      </c>
      <c r="CW37" s="33">
        <f t="shared" si="22"/>
        <v>8</v>
      </c>
      <c r="CX37" s="83" t="str">
        <f t="shared" si="23"/>
        <v>Projektingenieur 2</v>
      </c>
      <c r="CY37" s="125">
        <v>772</v>
      </c>
      <c r="CZ37" s="33">
        <f t="shared" si="24"/>
        <v>8</v>
      </c>
      <c r="DA37" s="83" t="str">
        <f t="shared" si="25"/>
        <v>Projektingenieur 2</v>
      </c>
      <c r="DB37" s="125">
        <v>772</v>
      </c>
      <c r="DC37" s="33">
        <f>VLOOKUP($DB37,Funktionsbezeichnungen,3,0)</f>
        <v>8</v>
      </c>
      <c r="DD37" s="83" t="str">
        <f>VLOOKUP($DB37,Funktionsbezeichnungen,2,0)</f>
        <v>Projektingenieur 2</v>
      </c>
      <c r="DE37" s="20"/>
      <c r="DF37" s="33">
        <v>772</v>
      </c>
      <c r="DG37" s="33">
        <f t="shared" si="26"/>
        <v>8</v>
      </c>
      <c r="DH37" s="83" t="str">
        <f t="shared" si="27"/>
        <v>Projektingenieur 2</v>
      </c>
      <c r="DM37" s="19">
        <f t="shared" ref="DM37:DM70" si="35">+CT37</f>
        <v>3160</v>
      </c>
      <c r="DN37" s="153">
        <v>2</v>
      </c>
      <c r="DO37" s="19">
        <v>3</v>
      </c>
      <c r="DP37" s="19" t="s">
        <v>951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31"/>
        <v>35</v>
      </c>
      <c r="AA38" s="25" t="s">
        <v>671</v>
      </c>
      <c r="AB38" s="21" t="s">
        <v>105</v>
      </c>
      <c r="AC38" s="21"/>
      <c r="AE38" s="90" t="s">
        <v>389</v>
      </c>
      <c r="AF38" s="82"/>
      <c r="CP38" s="19" t="str">
        <f t="shared" si="32"/>
        <v>Bergmann Georg</v>
      </c>
      <c r="CR38" s="19">
        <f t="shared" si="33"/>
        <v>35</v>
      </c>
      <c r="CS38" s="19" t="str">
        <f t="shared" si="34"/>
        <v>C</v>
      </c>
      <c r="CT38" s="154">
        <v>4185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>VLOOKUP($DB38,Funktionsbezeichnungen,3,0)</f>
        <v>8</v>
      </c>
      <c r="DD38" s="83" t="str">
        <f>VLOOKUP($DB38,Funktionsbezeichnungen,2,0)</f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35"/>
        <v>4185</v>
      </c>
      <c r="DN38" s="153">
        <v>1</v>
      </c>
      <c r="DO38" s="19">
        <v>2</v>
      </c>
      <c r="DP38" s="19" t="s">
        <v>951</v>
      </c>
    </row>
    <row r="39" spans="1:120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3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32"/>
        <v>Wick Bernd</v>
      </c>
      <c r="CR39" s="19">
        <f t="shared" si="33"/>
        <v>26</v>
      </c>
      <c r="CS39" s="19" t="str">
        <f t="shared" si="34"/>
        <v>C</v>
      </c>
      <c r="CT39" s="154">
        <v>3208</v>
      </c>
      <c r="CU39" s="126"/>
      <c r="CV39" s="125">
        <v>772</v>
      </c>
      <c r="CW39" s="33">
        <f t="shared" si="22"/>
        <v>8</v>
      </c>
      <c r="CX39" s="83" t="str">
        <f t="shared" si="23"/>
        <v>Projektingenieur 2</v>
      </c>
      <c r="CY39" s="125">
        <v>772</v>
      </c>
      <c r="CZ39" s="33">
        <f t="shared" si="24"/>
        <v>8</v>
      </c>
      <c r="DA39" s="83" t="str">
        <f t="shared" si="25"/>
        <v>Projektingenieur 2</v>
      </c>
      <c r="DB39" s="125"/>
      <c r="DC39" s="33"/>
      <c r="DD39" s="83"/>
      <c r="DE39" s="20"/>
      <c r="DF39" s="33">
        <v>772</v>
      </c>
      <c r="DG39" s="33">
        <f t="shared" si="26"/>
        <v>8</v>
      </c>
      <c r="DH39" s="83" t="str">
        <f t="shared" si="27"/>
        <v>Projektingenieur 2</v>
      </c>
      <c r="DM39" s="19">
        <f t="shared" si="35"/>
        <v>3208</v>
      </c>
      <c r="DN39" s="153">
        <v>2</v>
      </c>
      <c r="DO39" s="19">
        <v>3</v>
      </c>
      <c r="DP39" s="19" t="s">
        <v>951</v>
      </c>
    </row>
    <row r="40" spans="1:120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3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32"/>
        <v>Niedermeyer Friederike</v>
      </c>
      <c r="CR40" s="19">
        <f t="shared" si="33"/>
        <v>24</v>
      </c>
      <c r="CS40" s="19" t="str">
        <f t="shared" si="34"/>
        <v>C</v>
      </c>
      <c r="CT40" s="154">
        <v>4307</v>
      </c>
      <c r="CU40" s="126"/>
      <c r="CV40" s="125">
        <v>782</v>
      </c>
      <c r="CW40" s="33">
        <f>VLOOKUP($CV40,Funktionsbezeichnungen,3,0)</f>
        <v>8</v>
      </c>
      <c r="CX40" s="83" t="str">
        <f>VLOOKUP($CV40,Funktionsbezeichnungen,2,0)</f>
        <v>Projektingenieur 2</v>
      </c>
      <c r="CY40" s="125"/>
      <c r="CZ40" s="33"/>
      <c r="DA40" s="83"/>
      <c r="DB40" s="125"/>
      <c r="DC40" s="33"/>
      <c r="DD40" s="83"/>
      <c r="DE40" s="20"/>
      <c r="DF40" s="33"/>
      <c r="DG40" s="33"/>
      <c r="DH40" s="83"/>
      <c r="DM40" s="19">
        <f t="shared" si="35"/>
        <v>4307</v>
      </c>
      <c r="DN40" s="153">
        <v>1</v>
      </c>
      <c r="DO40" s="19">
        <v>2</v>
      </c>
      <c r="DP40" s="19" t="s">
        <v>952</v>
      </c>
    </row>
    <row r="41" spans="1:120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3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32"/>
        <v>Knoll Bernd</v>
      </c>
      <c r="CR41" s="19">
        <f t="shared" si="33"/>
        <v>20</v>
      </c>
      <c r="CS41" s="19" t="str">
        <f t="shared" si="34"/>
        <v>C</v>
      </c>
      <c r="CT41" s="154">
        <v>4291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ref="DC41:DC46" si="36">VLOOKUP($DB41,Funktionsbezeichnungen,3,0)</f>
        <v>8</v>
      </c>
      <c r="DD41" s="83" t="str">
        <f t="shared" ref="DD41:DD46" si="37">VLOOKUP($DB41,Funktionsbezeichnungen,2,0)</f>
        <v>Projektingenieur 2</v>
      </c>
      <c r="DE41" s="20"/>
      <c r="DF41" s="33">
        <v>772</v>
      </c>
      <c r="DG41" s="33">
        <f t="shared" si="26"/>
        <v>8</v>
      </c>
      <c r="DH41" s="83" t="str">
        <f t="shared" si="27"/>
        <v>Projektingenieur 2</v>
      </c>
      <c r="DM41" s="19">
        <f t="shared" si="35"/>
        <v>4291</v>
      </c>
      <c r="DN41" s="153">
        <v>1</v>
      </c>
      <c r="DO41" s="19">
        <v>2</v>
      </c>
      <c r="DP41" s="185" t="s">
        <v>968</v>
      </c>
    </row>
    <row r="42" spans="1:120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3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32"/>
        <v>Martin Dirk</v>
      </c>
      <c r="CR42" s="19">
        <f t="shared" si="33"/>
        <v>18</v>
      </c>
      <c r="CS42" s="19" t="str">
        <f t="shared" si="34"/>
        <v>C</v>
      </c>
      <c r="CT42" s="154">
        <v>7696</v>
      </c>
      <c r="CU42" s="126"/>
      <c r="CV42" s="125">
        <v>772</v>
      </c>
      <c r="CW42" s="33">
        <f t="shared" si="22"/>
        <v>8</v>
      </c>
      <c r="CX42" s="83" t="str">
        <f t="shared" si="23"/>
        <v>Projektingenieur 2</v>
      </c>
      <c r="CY42" s="125">
        <v>772</v>
      </c>
      <c r="CZ42" s="33">
        <f t="shared" si="24"/>
        <v>8</v>
      </c>
      <c r="DA42" s="83" t="str">
        <f t="shared" si="25"/>
        <v>Projektingenieur 2</v>
      </c>
      <c r="DB42" s="125">
        <v>772</v>
      </c>
      <c r="DC42" s="33">
        <f t="shared" si="36"/>
        <v>8</v>
      </c>
      <c r="DD42" s="83" t="str">
        <f t="shared" si="37"/>
        <v>Projektingenieur 2</v>
      </c>
      <c r="DE42" s="20"/>
      <c r="DF42" s="33">
        <v>772</v>
      </c>
      <c r="DG42" s="33">
        <f t="shared" si="26"/>
        <v>8</v>
      </c>
      <c r="DH42" s="83" t="str">
        <f t="shared" si="27"/>
        <v>Projektingenieur 2</v>
      </c>
      <c r="DM42" s="19">
        <f t="shared" si="35"/>
        <v>7696</v>
      </c>
      <c r="DN42" s="153">
        <v>2</v>
      </c>
      <c r="DO42" s="19">
        <v>3</v>
      </c>
      <c r="DP42" s="19" t="s">
        <v>951</v>
      </c>
    </row>
    <row r="43" spans="1:120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3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32"/>
        <v>Betzold Alexander</v>
      </c>
      <c r="CR43" s="19">
        <f t="shared" si="33"/>
        <v>17</v>
      </c>
      <c r="CS43" s="19" t="str">
        <f t="shared" si="34"/>
        <v>C</v>
      </c>
      <c r="CT43" s="154">
        <v>4306</v>
      </c>
      <c r="CU43" s="126"/>
      <c r="CV43" s="125">
        <v>782</v>
      </c>
      <c r="CW43" s="33">
        <f>VLOOKUP($CV43,Funktionsbezeichnungen,3,0)</f>
        <v>8</v>
      </c>
      <c r="CX43" s="83" t="str">
        <f>VLOOKUP($CV43,Funktionsbezeichnungen,2,0)</f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 t="shared" si="36"/>
        <v>8</v>
      </c>
      <c r="DD43" s="83" t="str">
        <f t="shared" si="37"/>
        <v>Projektingenieur 2</v>
      </c>
      <c r="DE43" s="20"/>
      <c r="DF43" s="33">
        <v>781</v>
      </c>
      <c r="DG43" s="33">
        <f>VLOOKUP($DF43,Funktionsbezeichnungen,3,0)</f>
        <v>7</v>
      </c>
      <c r="DH43" s="83" t="str">
        <f>VLOOKUP($DF43,Funktionsbezeichnungen,2,0)</f>
        <v>Projektingenieur 1</v>
      </c>
      <c r="DM43" s="19">
        <f t="shared" si="35"/>
        <v>4306</v>
      </c>
      <c r="DN43" s="153">
        <v>2</v>
      </c>
      <c r="DO43" s="19">
        <v>2</v>
      </c>
      <c r="DP43" s="19" t="s">
        <v>952</v>
      </c>
    </row>
    <row r="44" spans="1:120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3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32"/>
        <v>Chroust Steffi</v>
      </c>
      <c r="CR44" s="19">
        <f t="shared" si="33"/>
        <v>15</v>
      </c>
      <c r="CS44" s="19" t="str">
        <f t="shared" si="34"/>
        <v>C</v>
      </c>
      <c r="CT44" s="154">
        <v>4275</v>
      </c>
      <c r="CU44" s="126"/>
      <c r="CV44" s="125">
        <v>782</v>
      </c>
      <c r="CW44" s="33">
        <f t="shared" si="22"/>
        <v>8</v>
      </c>
      <c r="CX44" s="83" t="str">
        <f t="shared" si="23"/>
        <v>Projektingenieur 2</v>
      </c>
      <c r="CY44" s="125">
        <v>782</v>
      </c>
      <c r="CZ44" s="33">
        <f t="shared" si="24"/>
        <v>8</v>
      </c>
      <c r="DA44" s="83" t="str">
        <f t="shared" si="25"/>
        <v>Projektingenieur 2</v>
      </c>
      <c r="DB44" s="125">
        <v>782</v>
      </c>
      <c r="DC44" s="33">
        <f t="shared" si="36"/>
        <v>8</v>
      </c>
      <c r="DD44" s="83" t="str">
        <f t="shared" si="37"/>
        <v>Projektingenieur 2</v>
      </c>
      <c r="DE44" s="20"/>
      <c r="DF44" s="33">
        <v>781</v>
      </c>
      <c r="DG44" s="33">
        <f t="shared" si="26"/>
        <v>7</v>
      </c>
      <c r="DH44" s="83" t="str">
        <f t="shared" si="27"/>
        <v>Projektingenieur 1</v>
      </c>
      <c r="DM44" s="19">
        <f t="shared" si="35"/>
        <v>4275</v>
      </c>
      <c r="DN44" s="153">
        <v>2</v>
      </c>
      <c r="DO44" s="19">
        <v>3</v>
      </c>
      <c r="DP44" s="19" t="s">
        <v>952</v>
      </c>
    </row>
    <row r="45" spans="1:120" s="19" customFormat="1" ht="27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469</v>
      </c>
      <c r="Q45" s="15">
        <v>41</v>
      </c>
      <c r="R45" s="42"/>
      <c r="S45" s="20" t="s">
        <v>301</v>
      </c>
      <c r="T45" s="21">
        <v>1975</v>
      </c>
      <c r="U45" s="28" t="s">
        <v>302</v>
      </c>
      <c r="V45" s="21">
        <v>2001</v>
      </c>
      <c r="W45" s="25"/>
      <c r="X45" s="21"/>
      <c r="Y45" s="28" t="s">
        <v>303</v>
      </c>
      <c r="Z45" s="118">
        <f t="shared" si="31"/>
        <v>15</v>
      </c>
      <c r="AA45" s="169" t="s">
        <v>682</v>
      </c>
      <c r="AB45" s="118" t="s">
        <v>105</v>
      </c>
      <c r="AC45" s="21"/>
      <c r="AE45" s="90" t="s">
        <v>373</v>
      </c>
      <c r="AF45" s="82"/>
      <c r="CP45" s="19" t="str">
        <f t="shared" si="32"/>
        <v>Rey Lionel</v>
      </c>
      <c r="CR45" s="19">
        <f t="shared" si="33"/>
        <v>15</v>
      </c>
      <c r="CS45" s="19" t="str">
        <f t="shared" si="34"/>
        <v>C</v>
      </c>
      <c r="CT45" s="154">
        <v>4299</v>
      </c>
      <c r="CU45" s="126"/>
      <c r="CV45" s="125">
        <v>782</v>
      </c>
      <c r="CW45" s="33">
        <f t="shared" si="22"/>
        <v>8</v>
      </c>
      <c r="CX45" s="83" t="str">
        <f t="shared" si="23"/>
        <v>Projektingenieur 2</v>
      </c>
      <c r="CY45" s="125">
        <v>782</v>
      </c>
      <c r="CZ45" s="33">
        <f t="shared" si="24"/>
        <v>8</v>
      </c>
      <c r="DA45" s="83" t="str">
        <f t="shared" si="25"/>
        <v>Projektingenieur 2</v>
      </c>
      <c r="DB45" s="125">
        <v>782</v>
      </c>
      <c r="DC45" s="33">
        <f t="shared" si="36"/>
        <v>8</v>
      </c>
      <c r="DD45" s="83" t="str">
        <f t="shared" si="37"/>
        <v>Projektingenieur 2</v>
      </c>
      <c r="DE45" s="20"/>
      <c r="DF45" s="33">
        <v>782</v>
      </c>
      <c r="DG45" s="33">
        <f t="shared" si="26"/>
        <v>8</v>
      </c>
      <c r="DH45" s="83" t="str">
        <f t="shared" si="27"/>
        <v>Projektingenieur 2</v>
      </c>
      <c r="DM45" s="19">
        <f t="shared" si="35"/>
        <v>4299</v>
      </c>
      <c r="DN45" s="153">
        <v>2</v>
      </c>
      <c r="DO45" s="19">
        <v>3</v>
      </c>
      <c r="DP45" s="19" t="s">
        <v>952</v>
      </c>
    </row>
    <row r="46" spans="1:120" s="19" customFormat="1" ht="27" x14ac:dyDescent="0.2">
      <c r="A46" s="53">
        <v>0</v>
      </c>
      <c r="B46" s="53"/>
      <c r="C46" s="53">
        <f>IF(Z46&gt;=10,1,0)</f>
        <v>1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52" t="s">
        <v>566</v>
      </c>
      <c r="Q46" s="15">
        <v>42</v>
      </c>
      <c r="R46" s="42"/>
      <c r="S46" s="16" t="s">
        <v>561</v>
      </c>
      <c r="T46" s="21">
        <v>1975</v>
      </c>
      <c r="U46" s="28" t="s">
        <v>562</v>
      </c>
      <c r="V46" s="21">
        <v>2004</v>
      </c>
      <c r="W46" s="25"/>
      <c r="X46" s="21"/>
      <c r="Y46" s="28" t="s">
        <v>564</v>
      </c>
      <c r="Z46" s="118">
        <f t="shared" si="31"/>
        <v>12</v>
      </c>
      <c r="AA46" s="169" t="s">
        <v>565</v>
      </c>
      <c r="AB46" s="21" t="s">
        <v>105</v>
      </c>
      <c r="AC46" s="21"/>
      <c r="AE46" s="90" t="s">
        <v>1084</v>
      </c>
      <c r="AF46" s="82"/>
      <c r="CP46" s="19" t="str">
        <f t="shared" si="32"/>
        <v>That Pueng</v>
      </c>
      <c r="CR46" s="19">
        <f t="shared" si="33"/>
        <v>12</v>
      </c>
      <c r="CS46" s="19" t="str">
        <f t="shared" si="34"/>
        <v>C</v>
      </c>
      <c r="CT46" s="154">
        <v>4345</v>
      </c>
      <c r="CU46" s="126"/>
      <c r="CV46" s="125">
        <v>782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782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125">
        <v>782</v>
      </c>
      <c r="DC46" s="33">
        <f t="shared" si="36"/>
        <v>8</v>
      </c>
      <c r="DD46" s="83" t="str">
        <f t="shared" si="37"/>
        <v>Projektingenieur 2</v>
      </c>
      <c r="DE46" s="20"/>
      <c r="DF46" s="33">
        <v>781</v>
      </c>
      <c r="DG46" s="33">
        <f>VLOOKUP($DF46,Funktionsbezeichnungen,3,0)</f>
        <v>7</v>
      </c>
      <c r="DH46" s="83" t="str">
        <f>VLOOKUP($DF46,Funktionsbezeichnungen,2,0)</f>
        <v>Projektingenieur 1</v>
      </c>
      <c r="DM46" s="19">
        <f t="shared" si="35"/>
        <v>4345</v>
      </c>
      <c r="DN46" s="153">
        <v>1</v>
      </c>
      <c r="DO46" s="19">
        <v>2</v>
      </c>
      <c r="DP46" s="19" t="s">
        <v>952</v>
      </c>
    </row>
    <row r="47" spans="1:120" s="19" customFormat="1" ht="27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207" t="s">
        <v>1140</v>
      </c>
      <c r="P47" s="15" t="s">
        <v>934</v>
      </c>
      <c r="Q47" s="15">
        <v>43</v>
      </c>
      <c r="R47" s="42"/>
      <c r="S47" s="20" t="s">
        <v>935</v>
      </c>
      <c r="T47" s="21">
        <v>1976</v>
      </c>
      <c r="U47" s="28" t="s">
        <v>936</v>
      </c>
      <c r="V47" s="21">
        <v>2004</v>
      </c>
      <c r="W47" s="25" t="s">
        <v>324</v>
      </c>
      <c r="X47" s="21">
        <v>2014</v>
      </c>
      <c r="Y47" s="28" t="s">
        <v>1143</v>
      </c>
      <c r="Z47" s="118">
        <f t="shared" si="31"/>
        <v>12</v>
      </c>
      <c r="AA47" s="169" t="s">
        <v>1144</v>
      </c>
      <c r="AB47" s="118" t="s">
        <v>105</v>
      </c>
      <c r="AC47" s="21"/>
      <c r="AE47" s="90" t="s">
        <v>373</v>
      </c>
      <c r="AF47" s="82" t="s">
        <v>1083</v>
      </c>
      <c r="CP47" s="19" t="str">
        <f t="shared" si="32"/>
        <v>Becksmann Thomas J.</v>
      </c>
      <c r="CR47" s="19">
        <f t="shared" si="33"/>
        <v>12</v>
      </c>
      <c r="CS47" s="19" t="str">
        <f t="shared" si="34"/>
        <v>C</v>
      </c>
      <c r="CT47" s="154">
        <v>3210</v>
      </c>
      <c r="CU47" s="126"/>
      <c r="CV47" s="125">
        <v>772</v>
      </c>
      <c r="CW47" s="33">
        <f t="shared" si="22"/>
        <v>8</v>
      </c>
      <c r="CX47" s="83" t="str">
        <f t="shared" si="23"/>
        <v>Projektingenieur 2</v>
      </c>
      <c r="CY47" s="125"/>
      <c r="CZ47" s="33"/>
      <c r="DA47" s="83"/>
      <c r="DB47" s="125"/>
      <c r="DC47" s="33"/>
      <c r="DD47" s="83"/>
      <c r="DE47" s="20"/>
      <c r="DF47" s="33"/>
      <c r="DG47" s="33"/>
      <c r="DH47" s="83"/>
      <c r="DM47" s="19">
        <f t="shared" si="35"/>
        <v>3210</v>
      </c>
      <c r="DN47" s="153">
        <v>2</v>
      </c>
      <c r="DO47" s="19">
        <v>3</v>
      </c>
      <c r="DP47" s="19" t="s">
        <v>951</v>
      </c>
    </row>
    <row r="48" spans="1:120" s="19" customFormat="1" x14ac:dyDescent="0.2">
      <c r="A48" s="53">
        <v>0</v>
      </c>
      <c r="B48" s="53"/>
      <c r="C48" s="53">
        <f t="shared" ref="C48:C65" si="38">IF(Z48&gt;=10,1,0)</f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3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32"/>
        <v>Hausammann Cédric</v>
      </c>
      <c r="CR48" s="19">
        <f t="shared" si="33"/>
        <v>12</v>
      </c>
      <c r="CS48" s="19" t="str">
        <f t="shared" si="34"/>
        <v>C</v>
      </c>
      <c r="CT48" s="154">
        <v>9648</v>
      </c>
      <c r="CU48" s="126"/>
      <c r="CV48" s="125">
        <v>772</v>
      </c>
      <c r="CW48" s="33">
        <f t="shared" ref="CW48:CW64" si="39">VLOOKUP($CV48,Funktionsbezeichnungen,3,0)</f>
        <v>8</v>
      </c>
      <c r="CX48" s="83" t="str">
        <f t="shared" ref="CX48:CX64" si="40">VLOOKUP($CV48,Funktionsbezeichnungen,2,0)</f>
        <v>Projektingenieur 2</v>
      </c>
      <c r="CY48" s="125">
        <v>772</v>
      </c>
      <c r="CZ48" s="33">
        <f>VLOOKUP($CY48,Funktionsbezeichnungen,3,0)</f>
        <v>8</v>
      </c>
      <c r="DA48" s="83" t="str">
        <f>VLOOKUP($CY48,Funktionsbezeichnungen,2,0)</f>
        <v>Projektingenieur 2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2</v>
      </c>
      <c r="DE48" s="20"/>
      <c r="DF48" s="33">
        <v>771</v>
      </c>
      <c r="DG48" s="33">
        <f>VLOOKUP($DF48,Funktionsbezeichnungen,3,0)</f>
        <v>7</v>
      </c>
      <c r="DH48" s="83" t="str">
        <f>VLOOKUP($DF48,Funktionsbezeichnungen,2,0)</f>
        <v>Projektingenieur 1</v>
      </c>
      <c r="DM48" s="19">
        <f t="shared" si="35"/>
        <v>9648</v>
      </c>
      <c r="DN48" s="153">
        <v>2</v>
      </c>
      <c r="DO48" s="19">
        <v>3</v>
      </c>
      <c r="DP48" s="19" t="s">
        <v>951</v>
      </c>
    </row>
    <row r="49" spans="1:120" s="19" customFormat="1" x14ac:dyDescent="0.2">
      <c r="A49" s="53">
        <v>0</v>
      </c>
      <c r="B49" s="53"/>
      <c r="C49" s="53">
        <f t="shared" si="38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3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2" t="str">
        <f t="shared" si="32"/>
        <v>Titz Markus</v>
      </c>
      <c r="CR49" s="153">
        <f t="shared" si="33"/>
        <v>12</v>
      </c>
      <c r="CS49" s="19" t="str">
        <f t="shared" si="34"/>
        <v>C</v>
      </c>
      <c r="CT49" s="205">
        <v>4912</v>
      </c>
      <c r="CU49" s="126"/>
      <c r="CV49" s="125">
        <v>772</v>
      </c>
      <c r="CW49" s="33">
        <f t="shared" si="39"/>
        <v>8</v>
      </c>
      <c r="CX49" s="83" t="str">
        <f t="shared" si="40"/>
        <v>Projektingenieur 2</v>
      </c>
      <c r="CY49" s="125"/>
      <c r="CZ49" s="33"/>
      <c r="DA49" s="83"/>
      <c r="DB49" s="125"/>
      <c r="DC49" s="33"/>
      <c r="DD49" s="83"/>
      <c r="DE49" s="20"/>
      <c r="DF49" s="33"/>
      <c r="DG49" s="33"/>
      <c r="DH49" s="83"/>
      <c r="DM49" s="19">
        <f t="shared" si="35"/>
        <v>4912</v>
      </c>
      <c r="DN49" s="153">
        <v>2</v>
      </c>
      <c r="DO49" s="19">
        <v>3</v>
      </c>
      <c r="DP49" s="19" t="s">
        <v>951</v>
      </c>
    </row>
    <row r="50" spans="1:120" s="19" customFormat="1" ht="27" x14ac:dyDescent="0.2">
      <c r="A50" s="53">
        <v>0</v>
      </c>
      <c r="B50" s="53"/>
      <c r="C50" s="53">
        <f t="shared" si="38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3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32"/>
        <v>Dick David</v>
      </c>
      <c r="CR50" s="19">
        <f t="shared" si="33"/>
        <v>11</v>
      </c>
      <c r="CS50" s="19" t="str">
        <f t="shared" si="34"/>
        <v>C</v>
      </c>
      <c r="CT50" s="205">
        <v>4909</v>
      </c>
      <c r="CU50" s="126"/>
      <c r="CV50" s="125">
        <v>772</v>
      </c>
      <c r="CW50" s="33">
        <f t="shared" si="39"/>
        <v>8</v>
      </c>
      <c r="CX50" s="83" t="str">
        <f t="shared" si="40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 t="shared" si="35"/>
        <v>4909</v>
      </c>
      <c r="DN50" s="153">
        <v>2</v>
      </c>
      <c r="DO50" s="19">
        <v>3</v>
      </c>
      <c r="DP50" s="19" t="s">
        <v>952</v>
      </c>
    </row>
    <row r="51" spans="1:120" s="19" customFormat="1" x14ac:dyDescent="0.2">
      <c r="A51" s="53">
        <v>0</v>
      </c>
      <c r="B51" s="53">
        <v>1</v>
      </c>
      <c r="C51" s="53">
        <f t="shared" si="38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3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32"/>
        <v>Penning Rebecca</v>
      </c>
      <c r="CR51" s="19">
        <f t="shared" si="33"/>
        <v>11</v>
      </c>
      <c r="CS51" s="19" t="str">
        <f t="shared" si="34"/>
        <v>C</v>
      </c>
      <c r="CT51" s="154">
        <v>4353</v>
      </c>
      <c r="CU51" s="126"/>
      <c r="CV51" s="125">
        <v>772</v>
      </c>
      <c r="CW51" s="33">
        <f t="shared" si="39"/>
        <v>8</v>
      </c>
      <c r="CX51" s="83" t="str">
        <f t="shared" si="40"/>
        <v>Projektingenieur 2</v>
      </c>
      <c r="CY51" s="125">
        <v>772</v>
      </c>
      <c r="CZ51" s="33">
        <f>VLOOKUP($CY51,Funktionsbezeichnungen,3,0)</f>
        <v>8</v>
      </c>
      <c r="DA51" s="83" t="str">
        <f>VLOOKUP($CY51,Funktionsbezeichnungen,2,0)</f>
        <v>Projektingenieur 2</v>
      </c>
      <c r="DB51" s="125">
        <v>771</v>
      </c>
      <c r="DC51" s="33">
        <f>VLOOKUP($DB51,Funktionsbezeichnungen,3,0)</f>
        <v>7</v>
      </c>
      <c r="DD51" s="83" t="str">
        <f>VLOOKUP($DB51,Funktionsbezeichnungen,2,0)</f>
        <v>Projektingenieur 1</v>
      </c>
      <c r="DE51" s="20"/>
      <c r="DF51" s="33">
        <v>771</v>
      </c>
      <c r="DG51" s="33">
        <f>VLOOKUP($DF51,Funktionsbezeichnungen,3,0)</f>
        <v>7</v>
      </c>
      <c r="DH51" s="83" t="str">
        <f>VLOOKUP($DF51,Funktionsbezeichnungen,2,0)</f>
        <v>Projektingenieur 1</v>
      </c>
      <c r="DM51" s="19">
        <f t="shared" si="35"/>
        <v>4353</v>
      </c>
      <c r="DN51" s="153">
        <v>2</v>
      </c>
      <c r="DO51" s="19">
        <v>3</v>
      </c>
      <c r="DP51" s="185" t="s">
        <v>968</v>
      </c>
    </row>
    <row r="52" spans="1:120" s="19" customFormat="1" x14ac:dyDescent="0.2">
      <c r="A52" s="53">
        <v>0</v>
      </c>
      <c r="B52" s="53"/>
      <c r="C52" s="53">
        <f t="shared" si="38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3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32"/>
        <v>Akdeniz Veysel</v>
      </c>
      <c r="CR52" s="153">
        <f t="shared" si="33"/>
        <v>10</v>
      </c>
      <c r="CS52" s="19" t="str">
        <f t="shared" si="34"/>
        <v>C</v>
      </c>
      <c r="CT52" s="154">
        <v>4293</v>
      </c>
      <c r="CU52" s="126"/>
      <c r="CV52" s="125">
        <v>772</v>
      </c>
      <c r="CW52" s="33">
        <f t="shared" si="39"/>
        <v>8</v>
      </c>
      <c r="CX52" s="83" t="str">
        <f t="shared" si="40"/>
        <v>Projektingenieur 2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2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2</v>
      </c>
      <c r="DE52" s="20"/>
      <c r="DF52" s="33">
        <v>771</v>
      </c>
      <c r="DG52" s="33">
        <f>VLOOKUP($DF52,Funktionsbezeichnungen,3,0)</f>
        <v>7</v>
      </c>
      <c r="DH52" s="83" t="str">
        <f>VLOOKUP($DF52,Funktionsbezeichnungen,2,0)</f>
        <v>Projektingenieur 1</v>
      </c>
      <c r="DM52" s="19">
        <f t="shared" si="35"/>
        <v>4293</v>
      </c>
      <c r="DN52" s="153">
        <v>2</v>
      </c>
      <c r="DO52" s="19">
        <v>3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8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3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32"/>
        <v>Noordam Philipp</v>
      </c>
      <c r="CR53" s="153">
        <f t="shared" si="33"/>
        <v>9</v>
      </c>
      <c r="CS53" s="19" t="str">
        <f t="shared" si="34"/>
        <v>C</v>
      </c>
      <c r="CT53" s="154">
        <v>4312</v>
      </c>
      <c r="CU53" s="126"/>
      <c r="CV53" s="125">
        <v>772</v>
      </c>
      <c r="CW53" s="33">
        <f t="shared" si="39"/>
        <v>8</v>
      </c>
      <c r="CX53" s="83" t="str">
        <f t="shared" si="40"/>
        <v>Projektingenieur 2</v>
      </c>
      <c r="CY53" s="125"/>
      <c r="CZ53" s="33"/>
      <c r="DA53" s="83"/>
      <c r="DB53" s="125"/>
      <c r="DC53" s="33"/>
      <c r="DD53" s="83"/>
      <c r="DE53" s="20"/>
      <c r="DF53" s="33"/>
      <c r="DG53" s="33"/>
      <c r="DH53" s="83"/>
      <c r="DM53" s="19">
        <f t="shared" si="35"/>
        <v>4312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8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1076</v>
      </c>
      <c r="V54" s="21">
        <v>2008</v>
      </c>
      <c r="W54" s="25" t="s">
        <v>1060</v>
      </c>
      <c r="X54" s="21">
        <v>2009</v>
      </c>
      <c r="Y54" s="28"/>
      <c r="Z54" s="21">
        <f t="shared" si="31"/>
        <v>8</v>
      </c>
      <c r="AA54" s="25" t="s">
        <v>108</v>
      </c>
      <c r="AB54" s="118" t="s">
        <v>105</v>
      </c>
      <c r="AC54" s="21"/>
      <c r="AE54" s="90" t="s">
        <v>375</v>
      </c>
      <c r="AF54" s="82"/>
      <c r="CP54" s="19" t="str">
        <f t="shared" si="32"/>
        <v>Fuhl Waldemar</v>
      </c>
      <c r="CR54" s="153">
        <f t="shared" si="33"/>
        <v>8</v>
      </c>
      <c r="CS54" s="19" t="str">
        <f t="shared" si="34"/>
        <v>C</v>
      </c>
      <c r="CT54" s="154">
        <v>4349</v>
      </c>
      <c r="CU54" s="126"/>
      <c r="CV54" s="125">
        <v>772</v>
      </c>
      <c r="CW54" s="33">
        <f t="shared" si="39"/>
        <v>8</v>
      </c>
      <c r="CX54" s="83" t="str">
        <f t="shared" si="40"/>
        <v>Projektingenieur 2</v>
      </c>
      <c r="CY54" s="125">
        <v>772</v>
      </c>
      <c r="CZ54" s="33">
        <f>VLOOKUP($CY54,Funktionsbezeichnungen,3,0)</f>
        <v>8</v>
      </c>
      <c r="DA54" s="83" t="str">
        <f>VLOOKUP($CY54,Funktionsbezeichnungen,2,0)</f>
        <v>Projektingenieur 2</v>
      </c>
      <c r="DB54" s="125">
        <v>771</v>
      </c>
      <c r="DC54" s="33">
        <f>VLOOKUP($DB54,Funktionsbezeichnungen,3,0)</f>
        <v>7</v>
      </c>
      <c r="DD54" s="83" t="str">
        <f>VLOOKUP($DB54,Funktionsbezeichnungen,2,0)</f>
        <v>Projektingenieur 1</v>
      </c>
      <c r="DE54" s="20"/>
      <c r="DF54" s="33">
        <v>771</v>
      </c>
      <c r="DG54" s="33">
        <f>VLOOKUP($DF54,Funktionsbezeichnungen,3,0)</f>
        <v>7</v>
      </c>
      <c r="DH54" s="83" t="str">
        <f>VLOOKUP($DF54,Funktionsbezeichnungen,2,0)</f>
        <v>Projektingenieur 1</v>
      </c>
      <c r="DM54" s="19">
        <f t="shared" si="35"/>
        <v>4349</v>
      </c>
      <c r="DN54" s="153">
        <v>2</v>
      </c>
      <c r="DO54" s="19">
        <v>2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8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567</v>
      </c>
      <c r="Q55" s="15">
        <v>51</v>
      </c>
      <c r="R55" s="42"/>
      <c r="S55" s="20" t="s">
        <v>213</v>
      </c>
      <c r="T55" s="21">
        <v>1985</v>
      </c>
      <c r="U55" s="209" t="s">
        <v>1006</v>
      </c>
      <c r="V55" s="21">
        <v>2008</v>
      </c>
      <c r="W55" s="25" t="s">
        <v>1181</v>
      </c>
      <c r="X55" s="21">
        <v>2013</v>
      </c>
      <c r="Y55" s="28" t="s">
        <v>1023</v>
      </c>
      <c r="Z55" s="118">
        <f t="shared" si="31"/>
        <v>8</v>
      </c>
      <c r="AA55" s="25" t="s">
        <v>108</v>
      </c>
      <c r="AB55" s="118" t="s">
        <v>105</v>
      </c>
      <c r="AC55" s="21"/>
      <c r="AE55" s="90" t="s">
        <v>375</v>
      </c>
      <c r="AF55" s="82"/>
      <c r="CP55" s="19" t="str">
        <f t="shared" si="32"/>
        <v>Imesch Reto</v>
      </c>
      <c r="CR55" s="153">
        <f t="shared" si="33"/>
        <v>8</v>
      </c>
      <c r="CS55" s="19" t="str">
        <f t="shared" si="34"/>
        <v>C</v>
      </c>
      <c r="CT55" s="154">
        <v>9677</v>
      </c>
      <c r="CU55" s="126"/>
      <c r="CV55" s="125">
        <v>772</v>
      </c>
      <c r="CW55" s="33">
        <f t="shared" si="39"/>
        <v>8</v>
      </c>
      <c r="CX55" s="83" t="str">
        <f t="shared" si="40"/>
        <v>Projektingenieur 2</v>
      </c>
      <c r="CY55" s="125">
        <v>772</v>
      </c>
      <c r="CZ55" s="33">
        <f>VLOOKUP($CY55,Funktionsbezeichnungen,3,0)</f>
        <v>8</v>
      </c>
      <c r="DA55" s="83" t="str">
        <f>VLOOKUP($CY55,Funktionsbezeichnungen,2,0)</f>
        <v>Projektingenieur 2</v>
      </c>
      <c r="DB55" s="125">
        <v>771</v>
      </c>
      <c r="DC55" s="33">
        <f>VLOOKUP($DB55,Funktionsbezeichnungen,3,0)</f>
        <v>7</v>
      </c>
      <c r="DD55" s="83" t="str">
        <f>VLOOKUP($DB55,Funktionsbezeichnungen,2,0)</f>
        <v>Projektingenieur 1</v>
      </c>
      <c r="DE55" s="20"/>
      <c r="DF55" s="33">
        <v>771</v>
      </c>
      <c r="DG55" s="33">
        <f>VLOOKUP($DF55,Funktionsbezeichnungen,3,0)</f>
        <v>7</v>
      </c>
      <c r="DH55" s="83" t="str">
        <f>VLOOKUP($DF55,Funktionsbezeichnungen,2,0)</f>
        <v>Projektingenieur 1</v>
      </c>
      <c r="DM55" s="19">
        <f t="shared" si="35"/>
        <v>9677</v>
      </c>
      <c r="DN55" s="153">
        <v>2</v>
      </c>
      <c r="DO55" s="19">
        <v>3</v>
      </c>
      <c r="DP55" s="19" t="s">
        <v>951</v>
      </c>
    </row>
    <row r="56" spans="1:120" s="19" customFormat="1" x14ac:dyDescent="0.2">
      <c r="A56" s="53">
        <v>0</v>
      </c>
      <c r="B56" s="53"/>
      <c r="C56" s="53">
        <f t="shared" si="38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31"/>
        <v>8</v>
      </c>
      <c r="AA56" s="25" t="s">
        <v>1133</v>
      </c>
      <c r="AB56" s="118" t="s">
        <v>105</v>
      </c>
      <c r="AC56" s="21"/>
      <c r="AE56" s="90" t="s">
        <v>1102</v>
      </c>
      <c r="AF56" s="82"/>
      <c r="CP56" s="19" t="str">
        <f t="shared" si="32"/>
        <v>Wieland Manuel</v>
      </c>
      <c r="CR56" s="153">
        <f t="shared" si="33"/>
        <v>8</v>
      </c>
      <c r="CS56" s="19" t="str">
        <f t="shared" si="34"/>
        <v>C</v>
      </c>
      <c r="CT56" s="154">
        <v>9698</v>
      </c>
      <c r="CU56" s="126"/>
      <c r="CV56" s="125">
        <v>772</v>
      </c>
      <c r="CW56" s="33">
        <f t="shared" si="39"/>
        <v>8</v>
      </c>
      <c r="CX56" s="83" t="str">
        <f t="shared" si="40"/>
        <v>Projektingenieur 2</v>
      </c>
      <c r="CY56" s="125">
        <v>771</v>
      </c>
      <c r="CZ56" s="33">
        <f>VLOOKUP($CY56,Funktionsbezeichnungen,3,0)</f>
        <v>7</v>
      </c>
      <c r="DA56" s="83" t="str">
        <f>VLOOKUP($CY56,Funktionsbezeichnungen,2,0)</f>
        <v>Projektingenieur 1</v>
      </c>
      <c r="DB56" s="125">
        <v>771</v>
      </c>
      <c r="DC56" s="33">
        <f>VLOOKUP($DB56,Funktionsbezeichnungen,3,0)</f>
        <v>7</v>
      </c>
      <c r="DD56" s="83" t="str">
        <f>VLOOKUP($DB56,Funktionsbezeichnungen,2,0)</f>
        <v>Projektingenieur 1</v>
      </c>
      <c r="DE56" s="20"/>
      <c r="DF56" s="33">
        <v>771</v>
      </c>
      <c r="DG56" s="33">
        <f>VLOOKUP($DF56,Funktionsbezeichnungen,3,0)</f>
        <v>7</v>
      </c>
      <c r="DH56" s="83" t="str">
        <f>VLOOKUP($DF56,Funktionsbezeichnungen,2,0)</f>
        <v>Projektingenieur 1</v>
      </c>
      <c r="DM56" s="19">
        <f t="shared" si="35"/>
        <v>9698</v>
      </c>
      <c r="DN56" s="153">
        <v>2</v>
      </c>
      <c r="DO56" s="19">
        <v>2</v>
      </c>
      <c r="DP56" s="19" t="s">
        <v>951</v>
      </c>
    </row>
    <row r="57" spans="1:120" s="19" customFormat="1" ht="27" x14ac:dyDescent="0.2">
      <c r="A57" s="53">
        <v>0</v>
      </c>
      <c r="B57" s="53"/>
      <c r="C57" s="53">
        <f t="shared" si="38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1007</v>
      </c>
      <c r="V57" s="21">
        <v>2009</v>
      </c>
      <c r="W57" s="25" t="s">
        <v>1066</v>
      </c>
      <c r="X57" s="21">
        <v>2012</v>
      </c>
      <c r="Y57" s="28" t="s">
        <v>1180</v>
      </c>
      <c r="Z57" s="118">
        <f t="shared" si="31"/>
        <v>7</v>
      </c>
      <c r="AA57" s="119" t="s">
        <v>931</v>
      </c>
      <c r="AB57" s="118" t="s">
        <v>105</v>
      </c>
      <c r="AC57" s="21"/>
      <c r="AE57" s="90" t="s">
        <v>373</v>
      </c>
      <c r="AF57" s="82"/>
      <c r="CP57" s="19" t="str">
        <f t="shared" si="32"/>
        <v>Baschong Clemens</v>
      </c>
      <c r="CR57" s="153">
        <f t="shared" si="33"/>
        <v>7</v>
      </c>
      <c r="CS57" s="19" t="str">
        <f t="shared" si="34"/>
        <v>C</v>
      </c>
      <c r="CT57" s="154">
        <v>4311</v>
      </c>
      <c r="CU57" s="126"/>
      <c r="CV57" s="125">
        <v>782</v>
      </c>
      <c r="CW57" s="33">
        <f t="shared" si="39"/>
        <v>8</v>
      </c>
      <c r="CX57" s="83" t="str">
        <f t="shared" si="40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35"/>
        <v>4311</v>
      </c>
      <c r="DN57" s="153">
        <v>2</v>
      </c>
      <c r="DO57" s="19">
        <v>2</v>
      </c>
      <c r="DP57" s="19" t="s">
        <v>952</v>
      </c>
    </row>
    <row r="58" spans="1:120" s="19" customFormat="1" x14ac:dyDescent="0.2">
      <c r="A58" s="53">
        <v>0</v>
      </c>
      <c r="B58" s="53"/>
      <c r="C58" s="53">
        <f t="shared" si="38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1006</v>
      </c>
      <c r="V58" s="21">
        <v>2009</v>
      </c>
      <c r="W58" s="25"/>
      <c r="X58" s="21"/>
      <c r="Y58" s="28"/>
      <c r="Z58" s="118">
        <f t="shared" si="31"/>
        <v>7</v>
      </c>
      <c r="AA58" s="25" t="s">
        <v>1079</v>
      </c>
      <c r="AB58" s="118" t="s">
        <v>105</v>
      </c>
      <c r="AC58" s="21"/>
      <c r="AE58" s="90" t="s">
        <v>373</v>
      </c>
      <c r="AF58" s="82"/>
      <c r="CP58" s="19" t="str">
        <f t="shared" si="32"/>
        <v>Jung Roman</v>
      </c>
      <c r="CR58" s="153">
        <f t="shared" si="33"/>
        <v>7</v>
      </c>
      <c r="CS58" s="19" t="str">
        <f t="shared" si="34"/>
        <v>C</v>
      </c>
      <c r="CT58" s="154">
        <v>8565</v>
      </c>
      <c r="CU58" s="126"/>
      <c r="CV58" s="125">
        <v>772</v>
      </c>
      <c r="CW58" s="33">
        <f t="shared" si="39"/>
        <v>8</v>
      </c>
      <c r="CX58" s="83" t="str">
        <f t="shared" si="40"/>
        <v>Projektingenieur 2</v>
      </c>
      <c r="CY58" s="125">
        <v>771</v>
      </c>
      <c r="CZ58" s="33">
        <f>VLOOKUP($CY58,Funktionsbezeichnungen,3,0)</f>
        <v>7</v>
      </c>
      <c r="DA58" s="83" t="str">
        <f>VLOOKUP($CY58,Funktionsbezeichnungen,2,0)</f>
        <v>Projektingenieur 1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20"/>
      <c r="DF58" s="33">
        <v>771</v>
      </c>
      <c r="DG58" s="33">
        <f>VLOOKUP($DF58,Funktionsbezeichnungen,3,0)</f>
        <v>7</v>
      </c>
      <c r="DH58" s="83" t="str">
        <f>VLOOKUP($DF58,Funktionsbezeichnungen,2,0)</f>
        <v>Projektingenieur 1</v>
      </c>
      <c r="DM58" s="19">
        <f t="shared" si="35"/>
        <v>8565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 t="shared" si="38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1006</v>
      </c>
      <c r="V59" s="21">
        <v>2009</v>
      </c>
      <c r="W59" s="25"/>
      <c r="X59" s="21"/>
      <c r="Y59" s="28"/>
      <c r="Z59" s="21">
        <f t="shared" si="31"/>
        <v>7</v>
      </c>
      <c r="AA59" s="25" t="s">
        <v>1082</v>
      </c>
      <c r="AB59" s="118" t="s">
        <v>105</v>
      </c>
      <c r="AC59" s="21"/>
      <c r="AE59" s="90" t="s">
        <v>373</v>
      </c>
      <c r="AF59" s="82"/>
      <c r="CP59" s="19" t="str">
        <f t="shared" si="32"/>
        <v>Schoeffel Daniel</v>
      </c>
      <c r="CR59" s="153">
        <f t="shared" si="33"/>
        <v>7</v>
      </c>
      <c r="CS59" s="19" t="str">
        <f t="shared" si="34"/>
        <v>C</v>
      </c>
      <c r="CT59" s="154">
        <v>8569</v>
      </c>
      <c r="CU59" s="126"/>
      <c r="CV59" s="125">
        <v>772</v>
      </c>
      <c r="CW59" s="33">
        <f t="shared" si="39"/>
        <v>8</v>
      </c>
      <c r="CX59" s="83" t="str">
        <f t="shared" si="40"/>
        <v>Projektingenieur 2</v>
      </c>
      <c r="CY59" s="125">
        <v>771</v>
      </c>
      <c r="CZ59" s="33">
        <f>VLOOKUP($CY59,Funktionsbezeichnungen,3,0)</f>
        <v>7</v>
      </c>
      <c r="DA59" s="83" t="str">
        <f>VLOOKUP($CY59,Funktionsbezeichnungen,2,0)</f>
        <v>Projektingenieur 1</v>
      </c>
      <c r="DB59" s="125">
        <v>771</v>
      </c>
      <c r="DC59" s="33">
        <f>VLOOKUP($DB59,Funktionsbezeichnungen,3,0)</f>
        <v>7</v>
      </c>
      <c r="DD59" s="83" t="str">
        <f>VLOOKUP($DB59,Funktionsbezeichnungen,2,0)</f>
        <v>Projektingenieur 1</v>
      </c>
      <c r="DE59" s="20"/>
      <c r="DF59" s="33">
        <v>771</v>
      </c>
      <c r="DG59" s="33">
        <f>VLOOKUP($DF59,Funktionsbezeichnungen,3,0)</f>
        <v>7</v>
      </c>
      <c r="DH59" s="83" t="str">
        <f>VLOOKUP($DF59,Funktionsbezeichnungen,2,0)</f>
        <v>Projektingenieur 1</v>
      </c>
      <c r="DM59" s="19">
        <f t="shared" si="35"/>
        <v>8569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>
        <v>1</v>
      </c>
      <c r="C60" s="53">
        <f t="shared" si="38"/>
        <v>0</v>
      </c>
      <c r="D60" s="55">
        <v>1</v>
      </c>
      <c r="E60" s="55"/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360</v>
      </c>
      <c r="P60" s="15" t="s">
        <v>1003</v>
      </c>
      <c r="Q60" s="15">
        <v>56</v>
      </c>
      <c r="R60" s="42"/>
      <c r="S60" s="20" t="s">
        <v>1004</v>
      </c>
      <c r="T60" s="21">
        <v>1984</v>
      </c>
      <c r="U60" s="28" t="s">
        <v>194</v>
      </c>
      <c r="V60" s="21">
        <v>2009</v>
      </c>
      <c r="W60" s="25"/>
      <c r="X60" s="21"/>
      <c r="Y60" s="28" t="s">
        <v>91</v>
      </c>
      <c r="Z60" s="21">
        <f t="shared" si="31"/>
        <v>7</v>
      </c>
      <c r="AA60" s="25" t="s">
        <v>269</v>
      </c>
      <c r="AB60" s="118" t="s">
        <v>105</v>
      </c>
      <c r="AC60" s="21"/>
      <c r="AE60" s="90" t="s">
        <v>375</v>
      </c>
      <c r="AF60" s="82"/>
      <c r="CP60" s="19" t="str">
        <f t="shared" si="32"/>
        <v>Vecchi Sandra</v>
      </c>
      <c r="CR60" s="153">
        <f t="shared" si="33"/>
        <v>7</v>
      </c>
      <c r="CS60" s="19" t="str">
        <f t="shared" si="34"/>
        <v>C</v>
      </c>
      <c r="CT60" s="154">
        <v>4906</v>
      </c>
      <c r="CU60" s="126"/>
      <c r="CV60" s="125">
        <v>772</v>
      </c>
      <c r="CW60" s="33">
        <f t="shared" si="39"/>
        <v>8</v>
      </c>
      <c r="CX60" s="83" t="str">
        <f t="shared" si="40"/>
        <v>Projektingenieur 2</v>
      </c>
      <c r="CY60" s="125"/>
      <c r="CZ60" s="33"/>
      <c r="DA60" s="83"/>
      <c r="DB60" s="125"/>
      <c r="DC60" s="33"/>
      <c r="DD60" s="83"/>
      <c r="DE60" s="20"/>
      <c r="DF60" s="33"/>
      <c r="DG60" s="33"/>
      <c r="DH60" s="83"/>
      <c r="DM60" s="19">
        <f t="shared" si="35"/>
        <v>4906</v>
      </c>
      <c r="DN60" s="153">
        <v>2</v>
      </c>
      <c r="DO60" s="19">
        <v>1</v>
      </c>
      <c r="DP60" s="19" t="s">
        <v>951</v>
      </c>
    </row>
    <row r="61" spans="1:120" s="19" customFormat="1" x14ac:dyDescent="0.2">
      <c r="A61" s="53">
        <v>0</v>
      </c>
      <c r="B61" s="53"/>
      <c r="C61" s="53">
        <f t="shared" si="38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358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31"/>
        <v>6</v>
      </c>
      <c r="AA61" s="25" t="s">
        <v>698</v>
      </c>
      <c r="AB61" s="118" t="s">
        <v>105</v>
      </c>
      <c r="AC61" s="21"/>
      <c r="AE61" s="90" t="s">
        <v>375</v>
      </c>
      <c r="AF61" s="82"/>
      <c r="CP61" s="192" t="str">
        <f t="shared" si="32"/>
        <v>Berzi Patrick</v>
      </c>
      <c r="CR61" s="153">
        <f t="shared" si="33"/>
        <v>6</v>
      </c>
      <c r="CS61" s="153" t="str">
        <f t="shared" si="34"/>
        <v>C</v>
      </c>
      <c r="CT61" s="205">
        <v>4911</v>
      </c>
      <c r="CU61" s="126"/>
      <c r="CV61" s="125">
        <v>772</v>
      </c>
      <c r="CW61" s="33">
        <f t="shared" si="39"/>
        <v>8</v>
      </c>
      <c r="CX61" s="83" t="str">
        <f t="shared" si="40"/>
        <v>Projektingenieur 2</v>
      </c>
      <c r="CY61" s="125"/>
      <c r="CZ61" s="33"/>
      <c r="DA61" s="83"/>
      <c r="DB61" s="125"/>
      <c r="DC61" s="33"/>
      <c r="DD61" s="83"/>
      <c r="DE61" s="20"/>
      <c r="DF61" s="33"/>
      <c r="DG61" s="33"/>
      <c r="DH61" s="83"/>
      <c r="DM61" s="19">
        <f t="shared" si="35"/>
        <v>4911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>
        <v>1</v>
      </c>
      <c r="C62" s="53">
        <f t="shared" si="38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31"/>
        <v>6</v>
      </c>
      <c r="AA62" s="25" t="s">
        <v>916</v>
      </c>
      <c r="AB62" s="118" t="s">
        <v>105</v>
      </c>
      <c r="AC62" s="21"/>
      <c r="AE62" s="90" t="s">
        <v>375</v>
      </c>
      <c r="AF62" s="82"/>
      <c r="CP62" s="19" t="str">
        <f t="shared" si="32"/>
        <v>Bianchi Emmanuelle</v>
      </c>
      <c r="CR62" s="153">
        <f t="shared" si="33"/>
        <v>6</v>
      </c>
      <c r="CS62" s="153" t="str">
        <f t="shared" si="34"/>
        <v>C</v>
      </c>
      <c r="CT62" s="154">
        <v>7706</v>
      </c>
      <c r="CU62" s="126"/>
      <c r="CV62" s="125">
        <v>772</v>
      </c>
      <c r="CW62" s="33">
        <f t="shared" si="39"/>
        <v>8</v>
      </c>
      <c r="CX62" s="83" t="str">
        <f t="shared" si="40"/>
        <v>Projektingenieur 2</v>
      </c>
      <c r="CY62" s="125">
        <v>771</v>
      </c>
      <c r="CZ62" s="33">
        <f>VLOOKUP($CY62,Funktionsbezeichnungen,3,0)</f>
        <v>7</v>
      </c>
      <c r="DA62" s="83" t="str">
        <f>VLOOKUP($CY62,Funktionsbezeichnungen,2,0)</f>
        <v>Projektingenieur 1</v>
      </c>
      <c r="DB62" s="125">
        <v>770</v>
      </c>
      <c r="DC62" s="33">
        <f>VLOOKUP($DB62,Funktionsbezeichnungen,3,0)</f>
        <v>6</v>
      </c>
      <c r="DD62" s="83" t="str">
        <f>VLOOKUP($DB62,Funktionsbezeichnungen,2,0)</f>
        <v>Vorstufe Projektingenieur</v>
      </c>
      <c r="DE62" s="20"/>
      <c r="DF62" s="33">
        <v>771</v>
      </c>
      <c r="DG62" s="33">
        <f>VLOOKUP($DF62,Funktionsbezeichnungen,3,0)</f>
        <v>7</v>
      </c>
      <c r="DH62" s="83" t="str">
        <f>VLOOKUP($DF62,Funktionsbezeichnungen,2,0)</f>
        <v>Projektingenieur 1</v>
      </c>
      <c r="DM62" s="19">
        <f t="shared" si="35"/>
        <v>7706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 t="shared" si="38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0" t="s">
        <v>697</v>
      </c>
      <c r="T63" s="21">
        <v>1984</v>
      </c>
      <c r="U63" s="28" t="s">
        <v>1006</v>
      </c>
      <c r="V63" s="21">
        <v>2010</v>
      </c>
      <c r="W63" s="25"/>
      <c r="X63" s="21"/>
      <c r="Y63" s="28"/>
      <c r="Z63" s="21">
        <f t="shared" si="31"/>
        <v>6</v>
      </c>
      <c r="AA63" s="25" t="s">
        <v>698</v>
      </c>
      <c r="AB63" s="118" t="s">
        <v>105</v>
      </c>
      <c r="AC63" s="21"/>
      <c r="AE63" s="90" t="s">
        <v>375</v>
      </c>
      <c r="AF63" s="82"/>
      <c r="CP63" s="19" t="str">
        <f t="shared" si="32"/>
        <v>Indermitte Martin</v>
      </c>
      <c r="CR63" s="153">
        <f t="shared" si="33"/>
        <v>6</v>
      </c>
      <c r="CS63" s="153" t="str">
        <f t="shared" si="34"/>
        <v>C</v>
      </c>
      <c r="CT63" s="154">
        <v>4901</v>
      </c>
      <c r="CU63" s="126"/>
      <c r="CV63" s="125">
        <v>772</v>
      </c>
      <c r="CW63" s="33">
        <f t="shared" si="39"/>
        <v>8</v>
      </c>
      <c r="CX63" s="83" t="str">
        <f t="shared" si="40"/>
        <v>Projektingenieur 2</v>
      </c>
      <c r="CY63" s="125">
        <v>771</v>
      </c>
      <c r="CZ63" s="33">
        <f>VLOOKUP($CY63,Funktionsbezeichnungen,3,0)</f>
        <v>7</v>
      </c>
      <c r="DA63" s="83" t="str">
        <f>VLOOKUP($CY63,Funktionsbezeichnungen,2,0)</f>
        <v>Projektingenieur 1</v>
      </c>
      <c r="DB63" s="125">
        <v>770</v>
      </c>
      <c r="DC63" s="33">
        <f>VLOOKUP($DB63,Funktionsbezeichnungen,3,0)</f>
        <v>6</v>
      </c>
      <c r="DD63" s="83" t="str">
        <f>VLOOKUP($DB63,Funktionsbezeichnungen,2,0)</f>
        <v>Vorstufe Projektingenieur</v>
      </c>
      <c r="DE63" s="20"/>
      <c r="DF63" s="33">
        <v>771</v>
      </c>
      <c r="DG63" s="33">
        <f>VLOOKUP($DF63,Funktionsbezeichnungen,3,0)</f>
        <v>7</v>
      </c>
      <c r="DH63" s="83" t="str">
        <f>VLOOKUP($DF63,Funktionsbezeichnungen,2,0)</f>
        <v>Projektingenieur 1</v>
      </c>
      <c r="DM63" s="19">
        <f t="shared" si="35"/>
        <v>4901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>
        <v>1</v>
      </c>
      <c r="C64" s="53">
        <f t="shared" si="38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31"/>
        <v>6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2" t="str">
        <f t="shared" si="32"/>
        <v>Kanagasabai Manoja</v>
      </c>
      <c r="CR64" s="153">
        <f t="shared" si="33"/>
        <v>6</v>
      </c>
      <c r="CS64" s="153" t="str">
        <f t="shared" si="34"/>
        <v>C</v>
      </c>
      <c r="CT64" s="205">
        <v>4910</v>
      </c>
      <c r="CU64" s="126"/>
      <c r="CV64" s="125">
        <v>772</v>
      </c>
      <c r="CW64" s="33">
        <f t="shared" si="39"/>
        <v>8</v>
      </c>
      <c r="CX64" s="83" t="str">
        <f t="shared" si="40"/>
        <v>Projektingenieur 2</v>
      </c>
      <c r="CY64" s="125">
        <v>771</v>
      </c>
      <c r="CZ64" s="33">
        <f>VLOOKUP($CY64,Funktionsbezeichnungen,3,0)</f>
        <v>7</v>
      </c>
      <c r="DA64" s="83" t="str">
        <f>VLOOKUP($CY64,Funktionsbezeichnungen,2,0)</f>
        <v>Projektingenieur 1</v>
      </c>
      <c r="DB64" s="125">
        <v>770</v>
      </c>
      <c r="DC64" s="33">
        <f>VLOOKUP($DB64,Funktionsbezeichnungen,3,0)</f>
        <v>6</v>
      </c>
      <c r="DD64" s="83" t="str">
        <f>VLOOKUP($DB64,Funktionsbezeichnungen,2,0)</f>
        <v>Vorstufe Projektingenieur</v>
      </c>
      <c r="DE64" s="20"/>
      <c r="DF64" s="33">
        <v>771</v>
      </c>
      <c r="DG64" s="33">
        <f>VLOOKUP($DF64,Funktionsbezeichnungen,3,0)</f>
        <v>7</v>
      </c>
      <c r="DH64" s="83" t="str">
        <f>VLOOKUP($DF64,Funktionsbezeichnungen,2,0)</f>
        <v>Projektingenieur 1</v>
      </c>
      <c r="DM64" s="19">
        <f t="shared" si="35"/>
        <v>4910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 t="shared" si="38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3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32"/>
        <v>Brem Jakob</v>
      </c>
      <c r="CR65" s="153">
        <f t="shared" si="33"/>
        <v>5</v>
      </c>
      <c r="CS65" s="153" t="str">
        <f t="shared" si="34"/>
        <v>D</v>
      </c>
      <c r="CT65" s="154">
        <v>4356</v>
      </c>
      <c r="CU65" s="126"/>
      <c r="CV65" s="125">
        <v>771</v>
      </c>
      <c r="CW65" s="33">
        <f t="shared" ref="CW65:CW97" si="41">VLOOKUP($CV65,Funktionsbezeichnungen,3,0)</f>
        <v>7</v>
      </c>
      <c r="CX65" s="83" t="str">
        <f t="shared" ref="CX65:CX97" si="42">VLOOKUP($CV65,Funktionsbezeichnungen,2,0)</f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35"/>
        <v>4356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ref="C66:C120" si="43">IF(Z66&gt;=10,1,0)</f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31"/>
        <v>5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32"/>
        <v>Bürgin Johannes</v>
      </c>
      <c r="CR66" s="153">
        <f t="shared" si="33"/>
        <v>5</v>
      </c>
      <c r="CS66" s="153" t="str">
        <f t="shared" si="34"/>
        <v>D</v>
      </c>
      <c r="CT66" s="154">
        <v>4907</v>
      </c>
      <c r="CU66" s="126"/>
      <c r="CV66" s="125">
        <v>771</v>
      </c>
      <c r="CW66" s="33">
        <f t="shared" si="41"/>
        <v>7</v>
      </c>
      <c r="CX66" s="83" t="str">
        <f t="shared" si="4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35"/>
        <v>4907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/>
      <c r="C67" s="53">
        <f t="shared" si="43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909</v>
      </c>
      <c r="Q67" s="15">
        <v>63</v>
      </c>
      <c r="R67" s="42"/>
      <c r="S67" s="20" t="s">
        <v>910</v>
      </c>
      <c r="T67" s="21">
        <v>1987</v>
      </c>
      <c r="U67" s="28" t="s">
        <v>1006</v>
      </c>
      <c r="V67" s="21">
        <v>2012</v>
      </c>
      <c r="W67" s="25"/>
      <c r="X67" s="21"/>
      <c r="Y67" s="28"/>
      <c r="Z67" s="118">
        <f t="shared" si="31"/>
        <v>4</v>
      </c>
      <c r="AA67" s="25" t="s">
        <v>698</v>
      </c>
      <c r="AB67" s="21" t="s">
        <v>121</v>
      </c>
      <c r="AC67" s="21"/>
      <c r="AE67" s="90" t="s">
        <v>375</v>
      </c>
      <c r="AF67" s="82"/>
      <c r="CP67" s="19" t="str">
        <f t="shared" si="32"/>
        <v>Frei Lukas</v>
      </c>
      <c r="CR67" s="153">
        <f t="shared" si="33"/>
        <v>4</v>
      </c>
      <c r="CS67" s="153" t="str">
        <f t="shared" si="34"/>
        <v>D</v>
      </c>
      <c r="CT67" s="154">
        <v>4308</v>
      </c>
      <c r="CU67" s="126"/>
      <c r="CV67" s="125">
        <v>771</v>
      </c>
      <c r="CW67" s="33">
        <f t="shared" si="41"/>
        <v>7</v>
      </c>
      <c r="CX67" s="83" t="str">
        <f t="shared" si="42"/>
        <v>Projektingenieur 1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35"/>
        <v>4308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 t="shared" si="43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912</v>
      </c>
      <c r="Q68" s="15">
        <v>64</v>
      </c>
      <c r="R68" s="42"/>
      <c r="S68" s="20" t="s">
        <v>913</v>
      </c>
      <c r="T68" s="21">
        <v>1987</v>
      </c>
      <c r="U68" s="28" t="s">
        <v>1006</v>
      </c>
      <c r="V68" s="21">
        <v>2012</v>
      </c>
      <c r="W68" s="25" t="s">
        <v>1182</v>
      </c>
      <c r="X68" s="21">
        <v>2015</v>
      </c>
      <c r="Y68" s="28" t="s">
        <v>91</v>
      </c>
      <c r="Z68" s="118">
        <f t="shared" si="31"/>
        <v>4</v>
      </c>
      <c r="AA68" s="25" t="s">
        <v>108</v>
      </c>
      <c r="AB68" s="21" t="s">
        <v>121</v>
      </c>
      <c r="AC68" s="21"/>
      <c r="AE68" s="90" t="s">
        <v>375</v>
      </c>
      <c r="AF68" s="82"/>
      <c r="CP68" s="19" t="str">
        <f t="shared" si="32"/>
        <v>D'Arco Marcel</v>
      </c>
      <c r="CR68" s="153">
        <f t="shared" si="33"/>
        <v>4</v>
      </c>
      <c r="CS68" s="153" t="str">
        <f t="shared" si="34"/>
        <v>D</v>
      </c>
      <c r="CT68" s="154">
        <v>4310</v>
      </c>
      <c r="CU68" s="126"/>
      <c r="CV68" s="125">
        <v>771</v>
      </c>
      <c r="CW68" s="33">
        <f t="shared" si="41"/>
        <v>7</v>
      </c>
      <c r="CX68" s="83" t="str">
        <f t="shared" si="42"/>
        <v>Projektingenieur 1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si="35"/>
        <v>4310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43"/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1050</v>
      </c>
      <c r="V69" s="21">
        <v>2002</v>
      </c>
      <c r="W69" s="28" t="s">
        <v>1006</v>
      </c>
      <c r="X69" s="21">
        <v>2013</v>
      </c>
      <c r="Y69" s="28"/>
      <c r="Z69" s="118">
        <f>$AD$3-X69</f>
        <v>3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32"/>
        <v>Hochuli Antonina</v>
      </c>
      <c r="CR69" s="153">
        <f t="shared" si="33"/>
        <v>3</v>
      </c>
      <c r="CS69" s="153" t="str">
        <f t="shared" si="34"/>
        <v>D</v>
      </c>
      <c r="CT69" s="154">
        <v>8579</v>
      </c>
      <c r="CU69" s="126"/>
      <c r="CV69" s="125">
        <v>770</v>
      </c>
      <c r="CW69" s="33">
        <f t="shared" si="41"/>
        <v>6</v>
      </c>
      <c r="CX69" s="83" t="str">
        <f t="shared" si="4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35"/>
        <v>8579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1187</v>
      </c>
      <c r="Q70" s="15">
        <v>66</v>
      </c>
      <c r="R70" s="42"/>
      <c r="S70" s="20" t="s">
        <v>1188</v>
      </c>
      <c r="T70" s="21">
        <v>1983</v>
      </c>
      <c r="U70" s="28" t="s">
        <v>1189</v>
      </c>
      <c r="V70" s="21">
        <v>2008</v>
      </c>
      <c r="W70" s="25"/>
      <c r="X70" s="21"/>
      <c r="Y70" s="28"/>
      <c r="Z70" s="118">
        <f>$AD$3-V70</f>
        <v>8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32"/>
        <v>Skucek Axel</v>
      </c>
      <c r="CR70" s="153">
        <f t="shared" si="33"/>
        <v>8</v>
      </c>
      <c r="CS70" s="153" t="str">
        <f t="shared" si="34"/>
        <v>D</v>
      </c>
      <c r="CT70" s="154">
        <v>4315</v>
      </c>
      <c r="CU70" s="126"/>
      <c r="CV70" s="125">
        <v>770</v>
      </c>
      <c r="CW70" s="33">
        <f t="shared" si="41"/>
        <v>6</v>
      </c>
      <c r="CX70" s="83" t="str">
        <f t="shared" si="42"/>
        <v>Vorstufe Projektingenieur</v>
      </c>
      <c r="CY70" s="125"/>
      <c r="CZ70" s="33"/>
      <c r="DA70" s="83"/>
      <c r="DB70" s="125"/>
      <c r="DC70" s="33"/>
      <c r="DD70" s="83"/>
      <c r="DE70" s="20"/>
      <c r="DF70" s="33"/>
      <c r="DG70" s="33"/>
      <c r="DH70" s="83"/>
      <c r="DM70" s="19">
        <f t="shared" si="35"/>
        <v>4315</v>
      </c>
      <c r="DN70" s="153">
        <v>2</v>
      </c>
      <c r="DO70" s="19">
        <v>3</v>
      </c>
      <c r="DP70" s="19" t="s">
        <v>951</v>
      </c>
    </row>
    <row r="71" spans="1:120" s="19" customFormat="1" x14ac:dyDescent="0.2">
      <c r="A71" s="53">
        <v>0</v>
      </c>
      <c r="B71" s="53"/>
      <c r="C71" s="53">
        <f t="shared" si="43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358</v>
      </c>
      <c r="P71" s="15" t="s">
        <v>1074</v>
      </c>
      <c r="Q71" s="15">
        <v>67</v>
      </c>
      <c r="R71" s="42"/>
      <c r="S71" s="20" t="s">
        <v>1075</v>
      </c>
      <c r="T71" s="21">
        <v>1987</v>
      </c>
      <c r="U71" s="28" t="s">
        <v>1061</v>
      </c>
      <c r="V71" s="21">
        <v>2013</v>
      </c>
      <c r="W71" s="25"/>
      <c r="X71" s="21"/>
      <c r="Y71" s="28"/>
      <c r="Z71" s="118">
        <f t="shared" ref="Z71:Z135" si="44">$AD$3-V71</f>
        <v>3</v>
      </c>
      <c r="AA71" s="25" t="s">
        <v>698</v>
      </c>
      <c r="AB71" s="21" t="s">
        <v>121</v>
      </c>
      <c r="AC71" s="21"/>
      <c r="AE71" s="90" t="s">
        <v>375</v>
      </c>
      <c r="AF71" s="82"/>
      <c r="CP71" s="19" t="str">
        <f t="shared" ref="CP71:CP135" si="45">+S71</f>
        <v>Meisch Raoul</v>
      </c>
      <c r="CR71" s="153">
        <f t="shared" ref="CR71:CR135" si="46">+Z71</f>
        <v>3</v>
      </c>
      <c r="CS71" s="153" t="str">
        <f t="shared" ref="CS71:CS135" si="47">+AB71</f>
        <v>D</v>
      </c>
      <c r="CT71" s="154">
        <v>4315</v>
      </c>
      <c r="CU71" s="126"/>
      <c r="CV71" s="125">
        <v>770</v>
      </c>
      <c r="CW71" s="33">
        <f t="shared" si="41"/>
        <v>6</v>
      </c>
      <c r="CX71" s="83" t="str">
        <f t="shared" si="42"/>
        <v>Vorstufe Projektingenieur</v>
      </c>
      <c r="CY71" s="125"/>
      <c r="CZ71" s="33"/>
      <c r="DA71" s="83"/>
      <c r="DB71" s="125"/>
      <c r="DC71" s="33"/>
      <c r="DD71" s="83"/>
      <c r="DE71" s="20"/>
      <c r="DF71" s="33"/>
      <c r="DG71" s="33"/>
      <c r="DH71" s="83"/>
      <c r="DM71" s="19">
        <f t="shared" ref="DM71:DM135" si="48">+CT71</f>
        <v>4315</v>
      </c>
      <c r="DN71" s="153">
        <v>2</v>
      </c>
      <c r="DO71" s="19">
        <v>3</v>
      </c>
      <c r="DP71" s="19" t="s">
        <v>951</v>
      </c>
    </row>
    <row r="72" spans="1:120" s="19" customFormat="1" x14ac:dyDescent="0.2">
      <c r="A72" s="53">
        <v>0</v>
      </c>
      <c r="B72" s="53">
        <v>1</v>
      </c>
      <c r="C72" s="53">
        <f t="shared" si="43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359</v>
      </c>
      <c r="P72" s="15" t="s">
        <v>1029</v>
      </c>
      <c r="Q72" s="15">
        <v>68</v>
      </c>
      <c r="R72" s="42"/>
      <c r="S72" s="20" t="s">
        <v>1030</v>
      </c>
      <c r="T72" s="21">
        <v>1989</v>
      </c>
      <c r="U72" s="28" t="s">
        <v>1006</v>
      </c>
      <c r="V72" s="21">
        <v>2013</v>
      </c>
      <c r="W72" s="25"/>
      <c r="X72" s="21"/>
      <c r="Y72" s="28"/>
      <c r="Z72" s="118">
        <f t="shared" si="44"/>
        <v>3</v>
      </c>
      <c r="AA72" s="25" t="s">
        <v>916</v>
      </c>
      <c r="AB72" s="21" t="s">
        <v>121</v>
      </c>
      <c r="AC72" s="21"/>
      <c r="AE72" s="90" t="s">
        <v>375</v>
      </c>
      <c r="AF72" s="82"/>
      <c r="CP72" s="19" t="str">
        <f t="shared" si="45"/>
        <v>Stöhr Jessica</v>
      </c>
      <c r="CR72" s="153">
        <f t="shared" si="46"/>
        <v>3</v>
      </c>
      <c r="CS72" s="153" t="str">
        <f t="shared" si="47"/>
        <v>D</v>
      </c>
      <c r="CT72" s="154">
        <v>4313</v>
      </c>
      <c r="CU72" s="126"/>
      <c r="CV72" s="125">
        <v>770</v>
      </c>
      <c r="CW72" s="33">
        <f t="shared" si="41"/>
        <v>6</v>
      </c>
      <c r="CX72" s="83" t="str">
        <f t="shared" si="42"/>
        <v>Vorstufe Projektingenieur</v>
      </c>
      <c r="CY72" s="125"/>
      <c r="CZ72" s="33"/>
      <c r="DA72" s="83"/>
      <c r="DB72" s="125"/>
      <c r="DC72" s="33"/>
      <c r="DD72" s="83"/>
      <c r="DE72" s="20"/>
      <c r="DF72" s="33"/>
      <c r="DG72" s="33"/>
      <c r="DH72" s="83"/>
      <c r="DM72" s="19">
        <f t="shared" si="48"/>
        <v>4313</v>
      </c>
      <c r="DN72" s="153">
        <v>2</v>
      </c>
      <c r="DO72" s="19">
        <v>3</v>
      </c>
      <c r="DP72" s="19" t="s">
        <v>951</v>
      </c>
    </row>
    <row r="73" spans="1:120" s="19" customFormat="1" x14ac:dyDescent="0.2">
      <c r="A73" s="53">
        <v>0</v>
      </c>
      <c r="B73" s="53"/>
      <c r="C73" s="53">
        <f t="shared" si="43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361</v>
      </c>
      <c r="P73" s="15" t="s">
        <v>1153</v>
      </c>
      <c r="Q73" s="15">
        <v>69</v>
      </c>
      <c r="R73" s="42"/>
      <c r="S73" s="20" t="s">
        <v>1154</v>
      </c>
      <c r="T73" s="21">
        <v>1984</v>
      </c>
      <c r="U73" s="28" t="s">
        <v>1061</v>
      </c>
      <c r="V73" s="21">
        <v>2014</v>
      </c>
      <c r="W73" s="25"/>
      <c r="X73" s="21"/>
      <c r="Y73" s="28"/>
      <c r="Z73" s="118">
        <f t="shared" si="44"/>
        <v>2</v>
      </c>
      <c r="AA73" s="25" t="s">
        <v>698</v>
      </c>
      <c r="AB73" s="21" t="s">
        <v>121</v>
      </c>
      <c r="AC73" s="21"/>
      <c r="AE73" s="90" t="s">
        <v>375</v>
      </c>
      <c r="AF73" s="82"/>
      <c r="CP73" s="192" t="str">
        <f t="shared" si="45"/>
        <v>Vitt Bernhard</v>
      </c>
      <c r="CR73" s="153">
        <f t="shared" si="46"/>
        <v>2</v>
      </c>
      <c r="CS73" s="153" t="str">
        <f t="shared" si="47"/>
        <v>D</v>
      </c>
      <c r="CT73" s="205">
        <v>4318</v>
      </c>
      <c r="CU73" s="126"/>
      <c r="CV73" s="125">
        <v>770</v>
      </c>
      <c r="CW73" s="33">
        <f t="shared" si="41"/>
        <v>6</v>
      </c>
      <c r="CX73" s="83" t="str">
        <f t="shared" si="42"/>
        <v>Vorstufe Projektingenieur</v>
      </c>
      <c r="CY73" s="125"/>
      <c r="CZ73" s="33"/>
      <c r="DA73" s="83"/>
      <c r="DB73" s="125"/>
      <c r="DC73" s="33"/>
      <c r="DD73" s="83"/>
      <c r="DE73" s="20"/>
      <c r="DF73" s="33"/>
      <c r="DG73" s="33"/>
      <c r="DH73" s="83"/>
      <c r="DM73" s="19">
        <f t="shared" si="48"/>
        <v>4318</v>
      </c>
      <c r="DN73" s="153">
        <v>2</v>
      </c>
      <c r="DO73" s="19">
        <v>3</v>
      </c>
      <c r="DP73" s="19" t="s">
        <v>951</v>
      </c>
    </row>
    <row r="74" spans="1:120" s="19" customFormat="1" x14ac:dyDescent="0.2">
      <c r="A74" s="53">
        <v>0</v>
      </c>
      <c r="B74" s="53"/>
      <c r="C74" s="53">
        <f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1175</v>
      </c>
      <c r="Q74" s="15">
        <v>70</v>
      </c>
      <c r="R74" s="42"/>
      <c r="S74" s="20" t="s">
        <v>1174</v>
      </c>
      <c r="T74" s="21">
        <v>1987</v>
      </c>
      <c r="U74" s="28" t="s">
        <v>1006</v>
      </c>
      <c r="V74" s="21">
        <v>2014</v>
      </c>
      <c r="W74" s="25"/>
      <c r="X74" s="21"/>
      <c r="Y74" s="28"/>
      <c r="Z74" s="118">
        <f t="shared" si="44"/>
        <v>2</v>
      </c>
      <c r="AA74" s="25" t="s">
        <v>698</v>
      </c>
      <c r="AB74" s="21" t="s">
        <v>121</v>
      </c>
      <c r="AC74" s="21"/>
      <c r="AE74" s="90" t="s">
        <v>375</v>
      </c>
      <c r="AF74" s="82"/>
      <c r="CP74" s="192" t="str">
        <f t="shared" si="45"/>
        <v>Seehöfer Patrick</v>
      </c>
      <c r="CR74" s="153">
        <f t="shared" si="46"/>
        <v>2</v>
      </c>
      <c r="CS74" s="153" t="str">
        <f t="shared" si="47"/>
        <v>D</v>
      </c>
      <c r="CT74" s="205">
        <v>4321</v>
      </c>
      <c r="CU74" s="126"/>
      <c r="CV74" s="125">
        <v>770</v>
      </c>
      <c r="CW74" s="33">
        <f>VLOOKUP($CV74,Funktionsbezeichnungen,3,0)</f>
        <v>6</v>
      </c>
      <c r="CX74" s="83" t="str">
        <f>VLOOKUP($CV74,Funktionsbezeichnungen,2,0)</f>
        <v>Vorstufe Projektingenieur</v>
      </c>
      <c r="CY74" s="125"/>
      <c r="CZ74" s="33"/>
      <c r="DA74" s="83"/>
      <c r="DB74" s="125"/>
      <c r="DC74" s="33"/>
      <c r="DD74" s="83"/>
      <c r="DE74" s="20"/>
      <c r="DF74" s="33"/>
      <c r="DG74" s="33"/>
      <c r="DH74" s="83"/>
      <c r="DM74" s="19">
        <f t="shared" si="48"/>
        <v>4321</v>
      </c>
      <c r="DN74" s="153">
        <v>2</v>
      </c>
      <c r="DO74" s="19">
        <v>3</v>
      </c>
      <c r="DP74" s="19" t="s">
        <v>951</v>
      </c>
    </row>
    <row r="75" spans="1:120" s="19" customFormat="1" ht="27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1192</v>
      </c>
      <c r="V75" s="21">
        <v>2011</v>
      </c>
      <c r="W75" s="28" t="s">
        <v>1006</v>
      </c>
      <c r="X75" s="21">
        <v>2015</v>
      </c>
      <c r="Y75" s="28"/>
      <c r="Z75" s="118">
        <f t="shared" si="44"/>
        <v>5</v>
      </c>
      <c r="AA75" s="25" t="s">
        <v>1176</v>
      </c>
      <c r="AB75" s="21" t="s">
        <v>121</v>
      </c>
      <c r="AC75" s="21"/>
      <c r="AE75" s="90" t="s">
        <v>375</v>
      </c>
      <c r="AF75" s="82"/>
      <c r="CP75" s="192" t="str">
        <f t="shared" si="45"/>
        <v>Völlmin Daniel</v>
      </c>
      <c r="CR75" s="153">
        <f t="shared" si="46"/>
        <v>5</v>
      </c>
      <c r="CS75" s="153" t="str">
        <f t="shared" si="47"/>
        <v>D</v>
      </c>
      <c r="CT75" s="205">
        <v>4319</v>
      </c>
      <c r="CU75" s="126"/>
      <c r="CV75" s="125">
        <v>770</v>
      </c>
      <c r="CW75" s="33">
        <f t="shared" si="41"/>
        <v>6</v>
      </c>
      <c r="CX75" s="83" t="str">
        <f t="shared" si="42"/>
        <v>Vorstufe Projektingenieur</v>
      </c>
      <c r="CY75" s="125"/>
      <c r="CZ75" s="33"/>
      <c r="DA75" s="83"/>
      <c r="DB75" s="125"/>
      <c r="DC75" s="33"/>
      <c r="DD75" s="83"/>
      <c r="DE75" s="20"/>
      <c r="DF75" s="33"/>
      <c r="DG75" s="33"/>
      <c r="DH75" s="83"/>
      <c r="DM75" s="19">
        <f t="shared" si="48"/>
        <v>4319</v>
      </c>
      <c r="DN75" s="153">
        <v>2</v>
      </c>
      <c r="DO75" s="19">
        <v>3</v>
      </c>
      <c r="DP75" s="19" t="s">
        <v>951</v>
      </c>
    </row>
    <row r="76" spans="1:120" s="19" customFormat="1" x14ac:dyDescent="0.2">
      <c r="A76" s="53">
        <v>0</v>
      </c>
      <c r="B76" s="53"/>
      <c r="C76" s="53">
        <f t="shared" si="43"/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360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1177</v>
      </c>
      <c r="V76" s="21">
        <v>2016</v>
      </c>
      <c r="W76" s="25"/>
      <c r="X76" s="21"/>
      <c r="Y76" s="28"/>
      <c r="Z76" s="118">
        <f t="shared" si="44"/>
        <v>0</v>
      </c>
      <c r="AA76" s="25" t="s">
        <v>698</v>
      </c>
      <c r="AB76" s="21" t="s">
        <v>121</v>
      </c>
      <c r="AC76" s="21"/>
      <c r="AE76" s="90" t="s">
        <v>375</v>
      </c>
      <c r="AF76" s="82"/>
      <c r="CP76" s="192" t="str">
        <f t="shared" si="45"/>
        <v>Burger Stefan</v>
      </c>
      <c r="CR76" s="19">
        <f t="shared" si="46"/>
        <v>0</v>
      </c>
      <c r="CS76" s="19" t="str">
        <f t="shared" si="47"/>
        <v>D</v>
      </c>
      <c r="CT76" s="205">
        <v>9748</v>
      </c>
      <c r="CU76" s="126"/>
      <c r="CV76" s="125">
        <v>770</v>
      </c>
      <c r="CW76" s="33">
        <f t="shared" si="41"/>
        <v>6</v>
      </c>
      <c r="CX76" s="83" t="str">
        <f t="shared" si="42"/>
        <v>Vorstufe Projektingenieur</v>
      </c>
      <c r="CY76" s="125"/>
      <c r="CZ76" s="33"/>
      <c r="DA76" s="83"/>
      <c r="DB76" s="125"/>
      <c r="DC76" s="33"/>
      <c r="DD76" s="83"/>
      <c r="DE76" s="20"/>
      <c r="DF76" s="125"/>
      <c r="DG76" s="33"/>
      <c r="DH76" s="83"/>
      <c r="DM76" s="19">
        <f t="shared" si="48"/>
        <v>9748</v>
      </c>
      <c r="DN76" s="153">
        <v>2</v>
      </c>
      <c r="DO76" s="19">
        <v>3</v>
      </c>
      <c r="DP76" s="185" t="s">
        <v>951</v>
      </c>
    </row>
    <row r="77" spans="1:120" s="19" customFormat="1" x14ac:dyDescent="0.2">
      <c r="A77" s="53">
        <v>0</v>
      </c>
      <c r="B77" s="53"/>
      <c r="C77" s="53">
        <f t="shared" si="43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1125</v>
      </c>
      <c r="Q77" s="15">
        <v>73</v>
      </c>
      <c r="R77" s="164" t="s">
        <v>928</v>
      </c>
      <c r="S77" s="20" t="s">
        <v>1126</v>
      </c>
      <c r="T77" s="21">
        <v>1954</v>
      </c>
      <c r="U77" s="28" t="s">
        <v>126</v>
      </c>
      <c r="V77" s="21">
        <v>1973</v>
      </c>
      <c r="W77" s="25" t="s">
        <v>1127</v>
      </c>
      <c r="X77" s="21">
        <v>1979</v>
      </c>
      <c r="Y77" s="28"/>
      <c r="Z77" s="21">
        <f t="shared" si="44"/>
        <v>43</v>
      </c>
      <c r="AA77" s="25" t="s">
        <v>110</v>
      </c>
      <c r="AB77" s="21" t="s">
        <v>105</v>
      </c>
      <c r="AC77" s="21"/>
      <c r="AE77" s="90" t="s">
        <v>376</v>
      </c>
      <c r="AF77" s="82"/>
      <c r="CP77" s="192" t="str">
        <f t="shared" si="45"/>
        <v>Reber Erich</v>
      </c>
      <c r="CR77" s="19">
        <f t="shared" si="46"/>
        <v>43</v>
      </c>
      <c r="CS77" s="19" t="str">
        <f t="shared" si="47"/>
        <v>C</v>
      </c>
      <c r="CT77" s="205">
        <v>3211</v>
      </c>
      <c r="CU77" s="126"/>
      <c r="CV77" s="125">
        <v>772</v>
      </c>
      <c r="CW77" s="33">
        <f>VLOOKUP($CV77,Funktionsbezeichnungen,3,0)</f>
        <v>8</v>
      </c>
      <c r="CX77" s="83" t="str">
        <f>VLOOKUP($CV77,Funktionsbezeichnungen,2,0)</f>
        <v>Projektingenieur 2</v>
      </c>
      <c r="CY77" s="125"/>
      <c r="CZ77" s="33"/>
      <c r="DA77" s="83"/>
      <c r="DB77" s="125"/>
      <c r="DC77" s="33"/>
      <c r="DD77" s="83"/>
      <c r="DE77" s="20"/>
      <c r="DF77" s="125"/>
      <c r="DG77" s="33"/>
      <c r="DH77" s="83"/>
      <c r="DM77" s="19">
        <f t="shared" si="48"/>
        <v>3211</v>
      </c>
      <c r="DN77" s="153">
        <v>6</v>
      </c>
      <c r="DO77" s="19">
        <v>0</v>
      </c>
      <c r="DP77" s="185" t="s">
        <v>968</v>
      </c>
    </row>
    <row r="78" spans="1:120" s="19" customFormat="1" x14ac:dyDescent="0.2">
      <c r="A78" s="53">
        <v>0</v>
      </c>
      <c r="B78" s="53"/>
      <c r="C78" s="53">
        <f t="shared" si="43"/>
        <v>1</v>
      </c>
      <c r="D78" s="55"/>
      <c r="E78" s="55"/>
      <c r="F78" s="56"/>
      <c r="G78" s="54"/>
      <c r="H78" s="54"/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476</v>
      </c>
      <c r="Q78" s="15">
        <v>74</v>
      </c>
      <c r="R78" s="164"/>
      <c r="S78" s="29" t="s">
        <v>127</v>
      </c>
      <c r="T78" s="21">
        <v>1956</v>
      </c>
      <c r="U78" s="28" t="s">
        <v>126</v>
      </c>
      <c r="V78" s="21">
        <v>1976</v>
      </c>
      <c r="W78" s="25"/>
      <c r="X78" s="21"/>
      <c r="Y78" s="28" t="s">
        <v>242</v>
      </c>
      <c r="Z78" s="21">
        <f>$AD$3-V78</f>
        <v>40</v>
      </c>
      <c r="AA78" s="25" t="s">
        <v>686</v>
      </c>
      <c r="AB78" s="21" t="s">
        <v>105</v>
      </c>
      <c r="AC78" s="21"/>
      <c r="AE78" s="90" t="s">
        <v>423</v>
      </c>
      <c r="AF78" s="82"/>
      <c r="CP78" s="19" t="str">
        <f>+S78</f>
        <v>Aebi Roger</v>
      </c>
      <c r="CR78" s="19">
        <f>+Z78</f>
        <v>40</v>
      </c>
      <c r="CS78" s="19" t="str">
        <f>+AB78</f>
        <v>C</v>
      </c>
      <c r="CT78" s="154">
        <v>6622</v>
      </c>
      <c r="CU78" s="126"/>
      <c r="CV78" s="125">
        <v>772</v>
      </c>
      <c r="CW78" s="33">
        <f t="shared" si="41"/>
        <v>8</v>
      </c>
      <c r="CX78" s="83" t="str">
        <f t="shared" si="42"/>
        <v>Projektingenieur 2</v>
      </c>
      <c r="CY78" s="125">
        <v>772</v>
      </c>
      <c r="CZ78" s="33">
        <f t="shared" ref="CZ78:CZ100" si="49">VLOOKUP($CY78,Funktionsbezeichnungen,3,0)</f>
        <v>8</v>
      </c>
      <c r="DA78" s="83" t="str">
        <f t="shared" ref="DA78:DA100" si="50">VLOOKUP($CY78,Funktionsbezeichnungen,2,0)</f>
        <v>Projektingenieur 2</v>
      </c>
      <c r="DB78" s="125">
        <v>772</v>
      </c>
      <c r="DC78" s="33">
        <f t="shared" ref="DC78:DC106" si="51">VLOOKUP($DB78,Funktionsbezeichnungen,3,0)</f>
        <v>8</v>
      </c>
      <c r="DD78" s="83" t="str">
        <f t="shared" ref="DD78:DD106" si="52">VLOOKUP($DB78,Funktionsbezeichnungen,2,0)</f>
        <v>Projektingenieur 2</v>
      </c>
      <c r="DE78" s="20"/>
      <c r="DF78" s="33">
        <v>772</v>
      </c>
      <c r="DG78" s="33">
        <f t="shared" ref="DG78:DG100" si="53">VLOOKUP($DF78,Funktionsbezeichnungen,3,0)</f>
        <v>8</v>
      </c>
      <c r="DH78" s="83" t="str">
        <f t="shared" ref="DH78:DH100" si="54">VLOOKUP($DF78,Funktionsbezeichnungen,2,0)</f>
        <v>Projektingenieur 2</v>
      </c>
      <c r="DM78" s="19">
        <f>+CT78</f>
        <v>6622</v>
      </c>
      <c r="DN78" s="153">
        <v>6</v>
      </c>
      <c r="DO78" s="19">
        <v>0</v>
      </c>
      <c r="DP78" s="185" t="s">
        <v>969</v>
      </c>
    </row>
    <row r="79" spans="1:120" s="19" customFormat="1" x14ac:dyDescent="0.2">
      <c r="A79" s="53">
        <v>0</v>
      </c>
      <c r="B79" s="53"/>
      <c r="C79" s="53">
        <f t="shared" si="43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486</v>
      </c>
      <c r="Q79" s="15">
        <v>75</v>
      </c>
      <c r="R79" s="16"/>
      <c r="S79" s="20" t="s">
        <v>138</v>
      </c>
      <c r="T79" s="21">
        <v>1964</v>
      </c>
      <c r="U79" s="28" t="s">
        <v>126</v>
      </c>
      <c r="V79" s="21">
        <v>1985</v>
      </c>
      <c r="W79" s="25"/>
      <c r="X79" s="21"/>
      <c r="Y79" s="28" t="s">
        <v>203</v>
      </c>
      <c r="Z79" s="21">
        <f t="shared" si="44"/>
        <v>31</v>
      </c>
      <c r="AA79" s="25" t="s">
        <v>110</v>
      </c>
      <c r="AB79" s="21" t="s">
        <v>105</v>
      </c>
      <c r="AC79" s="21"/>
      <c r="AE79" s="90" t="s">
        <v>376</v>
      </c>
      <c r="AF79" s="82"/>
      <c r="CP79" s="19" t="str">
        <f t="shared" si="45"/>
        <v>Oehen Beat</v>
      </c>
      <c r="CR79" s="19">
        <f t="shared" si="46"/>
        <v>31</v>
      </c>
      <c r="CS79" s="19" t="str">
        <f t="shared" si="47"/>
        <v>C</v>
      </c>
      <c r="CT79" s="154">
        <v>7622</v>
      </c>
      <c r="CU79" s="126"/>
      <c r="CV79" s="125">
        <v>772</v>
      </c>
      <c r="CW79" s="33">
        <f t="shared" si="41"/>
        <v>8</v>
      </c>
      <c r="CX79" s="83" t="str">
        <f t="shared" si="42"/>
        <v>Projektingenieur 2</v>
      </c>
      <c r="CY79" s="125">
        <v>772</v>
      </c>
      <c r="CZ79" s="33">
        <f t="shared" si="49"/>
        <v>8</v>
      </c>
      <c r="DA79" s="83" t="str">
        <f t="shared" si="50"/>
        <v>Projektingenieur 2</v>
      </c>
      <c r="DB79" s="125">
        <v>772</v>
      </c>
      <c r="DC79" s="33">
        <f t="shared" si="51"/>
        <v>8</v>
      </c>
      <c r="DD79" s="83" t="str">
        <f t="shared" si="52"/>
        <v>Projektingenieur 2</v>
      </c>
      <c r="DE79" s="20"/>
      <c r="DF79" s="125">
        <v>772</v>
      </c>
      <c r="DG79" s="33">
        <f t="shared" si="53"/>
        <v>8</v>
      </c>
      <c r="DH79" s="83" t="str">
        <f t="shared" si="54"/>
        <v>Projektingenieur 2</v>
      </c>
      <c r="DM79" s="19">
        <f t="shared" si="48"/>
        <v>7622</v>
      </c>
      <c r="DN79" s="153">
        <v>6</v>
      </c>
      <c r="DO79" s="19">
        <v>0</v>
      </c>
      <c r="DP79" s="185" t="s">
        <v>968</v>
      </c>
    </row>
    <row r="80" spans="1:120" s="19" customFormat="1" x14ac:dyDescent="0.2">
      <c r="A80" s="53">
        <v>0</v>
      </c>
      <c r="B80" s="53"/>
      <c r="C80" s="53">
        <f>IF(Z80&gt;=10,1,0)</f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361</v>
      </c>
      <c r="P80" s="15" t="s">
        <v>494</v>
      </c>
      <c r="Q80" s="15">
        <v>76</v>
      </c>
      <c r="R80" s="42"/>
      <c r="S80" s="27" t="s">
        <v>178</v>
      </c>
      <c r="T80" s="21">
        <v>1978</v>
      </c>
      <c r="U80" s="28" t="s">
        <v>235</v>
      </c>
      <c r="V80" s="21">
        <v>2001</v>
      </c>
      <c r="W80" s="25"/>
      <c r="X80" s="21"/>
      <c r="Y80" s="25" t="s">
        <v>289</v>
      </c>
      <c r="Z80" s="21">
        <f>$AD$3-V80</f>
        <v>15</v>
      </c>
      <c r="AA80" s="25" t="s">
        <v>110</v>
      </c>
      <c r="AB80" s="21" t="s">
        <v>105</v>
      </c>
      <c r="AC80" s="21"/>
      <c r="AE80" s="90" t="s">
        <v>376</v>
      </c>
      <c r="AF80" s="82"/>
      <c r="CP80" s="19" t="str">
        <f>+S80</f>
        <v>Thalmann Patric</v>
      </c>
      <c r="CR80" s="19">
        <f>+Z80</f>
        <v>15</v>
      </c>
      <c r="CS80" s="19" t="str">
        <f>+AB80</f>
        <v>C</v>
      </c>
      <c r="CT80" s="154">
        <v>9658</v>
      </c>
      <c r="CU80" s="126"/>
      <c r="CV80" s="125">
        <v>772</v>
      </c>
      <c r="CW80" s="33">
        <f>VLOOKUP($CV80,Funktionsbezeichnungen,3,0)</f>
        <v>8</v>
      </c>
      <c r="CX80" s="83" t="str">
        <f>VLOOKUP($CV80,Funktionsbezeichnungen,2,0)</f>
        <v>Projektingenieur 2</v>
      </c>
      <c r="CY80" s="125">
        <v>771</v>
      </c>
      <c r="CZ80" s="33">
        <f>VLOOKUP($CY80,Funktionsbezeichnungen,3,0)</f>
        <v>7</v>
      </c>
      <c r="DA80" s="83" t="str">
        <f>VLOOKUP($CY80,Funktionsbezeichnungen,2,0)</f>
        <v>Projektingenieur 1</v>
      </c>
      <c r="DB80" s="125">
        <v>771</v>
      </c>
      <c r="DC80" s="33">
        <f>VLOOKUP($DB80,Funktionsbezeichnungen,3,0)</f>
        <v>7</v>
      </c>
      <c r="DD80" s="83" t="str">
        <f>VLOOKUP($DB80,Funktionsbezeichnungen,2,0)</f>
        <v>Projektingenieur 1</v>
      </c>
      <c r="DE80" s="20"/>
      <c r="DF80" s="125">
        <v>771</v>
      </c>
      <c r="DG80" s="33">
        <f>VLOOKUP($DF80,Funktionsbezeichnungen,3,0)</f>
        <v>7</v>
      </c>
      <c r="DH80" s="83" t="str">
        <f>VLOOKUP($DF80,Funktionsbezeichnungen,2,0)</f>
        <v>Projektingenieur 1</v>
      </c>
      <c r="DM80" s="19">
        <f>+CT80</f>
        <v>9658</v>
      </c>
      <c r="DN80" s="153">
        <v>6</v>
      </c>
      <c r="DO80" s="19">
        <v>0</v>
      </c>
      <c r="DP80" s="185" t="s">
        <v>968</v>
      </c>
    </row>
    <row r="81" spans="1:120" s="19" customFormat="1" ht="15.75" x14ac:dyDescent="0.2">
      <c r="A81" s="53">
        <v>0</v>
      </c>
      <c r="B81" s="53"/>
      <c r="C81" s="53">
        <f t="shared" si="43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477</v>
      </c>
      <c r="Q81" s="15">
        <v>77</v>
      </c>
      <c r="R81" s="16"/>
      <c r="S81" s="20" t="s">
        <v>134</v>
      </c>
      <c r="T81" s="21">
        <v>1954</v>
      </c>
      <c r="U81" s="28" t="s">
        <v>126</v>
      </c>
      <c r="V81" s="21">
        <v>1974</v>
      </c>
      <c r="W81" s="25"/>
      <c r="X81" s="21"/>
      <c r="Y81" s="28" t="s">
        <v>135</v>
      </c>
      <c r="Z81" s="21">
        <f t="shared" si="44"/>
        <v>42</v>
      </c>
      <c r="AA81" s="25" t="s">
        <v>110</v>
      </c>
      <c r="AB81" s="21" t="s">
        <v>1040</v>
      </c>
      <c r="AC81" s="21"/>
      <c r="AE81" s="90" t="s">
        <v>404</v>
      </c>
      <c r="AF81" s="82"/>
      <c r="CP81" s="19" t="str">
        <f t="shared" si="45"/>
        <v>Imesch Robert</v>
      </c>
      <c r="CR81" s="19">
        <f t="shared" si="46"/>
        <v>42</v>
      </c>
      <c r="CS81" s="19" t="str">
        <f t="shared" si="47"/>
        <v xml:space="preserve"> D/C 2)</v>
      </c>
      <c r="CT81" s="154">
        <v>4249</v>
      </c>
      <c r="CU81" s="126"/>
      <c r="CV81" s="125">
        <v>772</v>
      </c>
      <c r="CW81" s="33">
        <f t="shared" si="41"/>
        <v>8</v>
      </c>
      <c r="CX81" s="83" t="str">
        <f t="shared" si="42"/>
        <v>Projektingenieur 2</v>
      </c>
      <c r="CY81" s="125">
        <v>772</v>
      </c>
      <c r="CZ81" s="33">
        <f t="shared" si="49"/>
        <v>8</v>
      </c>
      <c r="DA81" s="83" t="str">
        <f t="shared" si="50"/>
        <v>Projektingenieur 2</v>
      </c>
      <c r="DB81" s="125">
        <v>772</v>
      </c>
      <c r="DC81" s="33">
        <f t="shared" si="51"/>
        <v>8</v>
      </c>
      <c r="DD81" s="83" t="str">
        <f t="shared" si="52"/>
        <v>Projektingenieur 2</v>
      </c>
      <c r="DE81" s="20"/>
      <c r="DF81" s="33">
        <v>772</v>
      </c>
      <c r="DG81" s="33">
        <f t="shared" si="53"/>
        <v>8</v>
      </c>
      <c r="DH81" s="83" t="str">
        <f t="shared" si="54"/>
        <v>Projektingenieur 2</v>
      </c>
      <c r="DM81" s="19">
        <f t="shared" si="48"/>
        <v>4249</v>
      </c>
      <c r="DN81" s="153">
        <v>6</v>
      </c>
      <c r="DO81" s="19">
        <v>0</v>
      </c>
      <c r="DP81" s="185" t="s">
        <v>968</v>
      </c>
    </row>
    <row r="82" spans="1:120" s="19" customFormat="1" ht="15.75" x14ac:dyDescent="0.2">
      <c r="A82" s="53">
        <v>0</v>
      </c>
      <c r="B82" s="53"/>
      <c r="C82" s="53">
        <f t="shared" si="43"/>
        <v>1</v>
      </c>
      <c r="D82" s="55"/>
      <c r="E82" s="55"/>
      <c r="F82" s="56"/>
      <c r="G82" s="54"/>
      <c r="H82" s="54">
        <v>1</v>
      </c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478</v>
      </c>
      <c r="Q82" s="15">
        <v>78</v>
      </c>
      <c r="R82" s="16"/>
      <c r="S82" s="20" t="s">
        <v>136</v>
      </c>
      <c r="T82" s="21">
        <v>1955</v>
      </c>
      <c r="U82" s="28" t="s">
        <v>126</v>
      </c>
      <c r="V82" s="21">
        <v>1975</v>
      </c>
      <c r="W82" s="25"/>
      <c r="X82" s="21"/>
      <c r="Y82" s="28" t="s">
        <v>135</v>
      </c>
      <c r="Z82" s="21">
        <f t="shared" si="44"/>
        <v>41</v>
      </c>
      <c r="AA82" s="25" t="s">
        <v>110</v>
      </c>
      <c r="AB82" s="21" t="s">
        <v>1040</v>
      </c>
      <c r="AC82" s="21"/>
      <c r="AE82" s="90" t="s">
        <v>404</v>
      </c>
      <c r="AF82" s="82"/>
      <c r="CP82" s="19" t="str">
        <f t="shared" si="45"/>
        <v>Flückiger Hans Peter</v>
      </c>
      <c r="CR82" s="19">
        <f t="shared" si="46"/>
        <v>41</v>
      </c>
      <c r="CS82" s="19" t="str">
        <f t="shared" si="47"/>
        <v xml:space="preserve"> D/C 2)</v>
      </c>
      <c r="CT82" s="154">
        <v>4250</v>
      </c>
      <c r="CU82" s="126"/>
      <c r="CV82" s="125">
        <v>772</v>
      </c>
      <c r="CW82" s="33">
        <f t="shared" si="41"/>
        <v>8</v>
      </c>
      <c r="CX82" s="83" t="str">
        <f t="shared" si="42"/>
        <v>Projektingenieur 2</v>
      </c>
      <c r="CY82" s="125">
        <v>772</v>
      </c>
      <c r="CZ82" s="33">
        <f t="shared" si="49"/>
        <v>8</v>
      </c>
      <c r="DA82" s="83" t="str">
        <f t="shared" si="50"/>
        <v>Projektingenieur 2</v>
      </c>
      <c r="DB82" s="125">
        <v>772</v>
      </c>
      <c r="DC82" s="33">
        <f t="shared" si="51"/>
        <v>8</v>
      </c>
      <c r="DD82" s="83" t="str">
        <f t="shared" si="52"/>
        <v>Projektingenieur 2</v>
      </c>
      <c r="DE82" s="20"/>
      <c r="DF82" s="33">
        <v>772</v>
      </c>
      <c r="DG82" s="33">
        <f t="shared" si="53"/>
        <v>8</v>
      </c>
      <c r="DH82" s="83" t="str">
        <f t="shared" si="54"/>
        <v>Projektingenieur 2</v>
      </c>
      <c r="DM82" s="19">
        <f t="shared" si="48"/>
        <v>4250</v>
      </c>
      <c r="DN82" s="153">
        <v>6</v>
      </c>
      <c r="DO82" s="19">
        <v>0</v>
      </c>
      <c r="DP82" s="185" t="s">
        <v>968</v>
      </c>
    </row>
    <row r="83" spans="1:120" s="19" customFormat="1" x14ac:dyDescent="0.2">
      <c r="A83" s="53">
        <v>0</v>
      </c>
      <c r="B83" s="53"/>
      <c r="C83" s="53">
        <f>IF(Z83&gt;=10,1,0)</f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617</v>
      </c>
      <c r="Q83" s="15">
        <v>79</v>
      </c>
      <c r="R83" s="42"/>
      <c r="S83" s="27" t="s">
        <v>618</v>
      </c>
      <c r="T83" s="21">
        <v>1985</v>
      </c>
      <c r="U83" s="28" t="s">
        <v>235</v>
      </c>
      <c r="V83" s="21">
        <v>2006</v>
      </c>
      <c r="W83" s="25" t="s">
        <v>1169</v>
      </c>
      <c r="X83" s="21">
        <v>2015</v>
      </c>
      <c r="Y83" s="25"/>
      <c r="Z83" s="21">
        <f>$AD$3-V83</f>
        <v>10</v>
      </c>
      <c r="AA83" s="25" t="s">
        <v>110</v>
      </c>
      <c r="AB83" s="21" t="s">
        <v>121</v>
      </c>
      <c r="AC83" s="21"/>
      <c r="AE83" s="187" t="s">
        <v>376</v>
      </c>
      <c r="AF83" s="82"/>
      <c r="CP83" s="19" t="str">
        <f>+S83</f>
        <v>Zeltner Viktor</v>
      </c>
      <c r="CR83" s="19">
        <f>+Z83</f>
        <v>10</v>
      </c>
      <c r="CS83" s="19" t="str">
        <f>+AB83</f>
        <v>D</v>
      </c>
      <c r="CT83" s="154">
        <v>6765</v>
      </c>
      <c r="CU83" s="126"/>
      <c r="CV83" s="125">
        <v>771</v>
      </c>
      <c r="CW83" s="33">
        <f>VLOOKUP($CV83,Funktionsbezeichnungen,3,0)</f>
        <v>7</v>
      </c>
      <c r="CX83" s="83" t="str">
        <f>VLOOKUP($CV83,Funktionsbezeichnungen,2,0)</f>
        <v>Projektingenieur 1</v>
      </c>
      <c r="CY83" s="125">
        <v>733</v>
      </c>
      <c r="CZ83" s="33">
        <f>VLOOKUP($CY83,Funktionsbezeichnungen,3,0)</f>
        <v>6</v>
      </c>
      <c r="DA83" s="83" t="str">
        <f>VLOOKUP($CY83,Funktionsbezeichnungen,2,0)</f>
        <v>Konstrukteur 3 / -planer 3 / Gruppenchef 1</v>
      </c>
      <c r="DB83" s="125">
        <v>732</v>
      </c>
      <c r="DC83" s="33">
        <f>VLOOKUP($DB83,Funktionsbezeichnungen,3,0)</f>
        <v>5</v>
      </c>
      <c r="DD83" s="83" t="str">
        <f>VLOOKUP($DB83,Funktionsbezeichnungen,2,0)</f>
        <v>Konstrukteur 2 / -planer 2</v>
      </c>
      <c r="DE83" s="20"/>
      <c r="DF83" s="33">
        <v>732</v>
      </c>
      <c r="DG83" s="33">
        <f>VLOOKUP($DF83,Funktionsbezeichnungen,3,0)</f>
        <v>5</v>
      </c>
      <c r="DH83" s="83" t="str">
        <f>VLOOKUP($DF83,Funktionsbezeichnungen,2,0)</f>
        <v>Konstrukteur 2 / -planer 2</v>
      </c>
      <c r="DM83" s="19">
        <f>+CT83</f>
        <v>6765</v>
      </c>
      <c r="DN83" s="153">
        <v>6</v>
      </c>
      <c r="DO83" s="19">
        <v>0</v>
      </c>
      <c r="DP83" s="19" t="s">
        <v>964</v>
      </c>
    </row>
    <row r="84" spans="1:120" s="19" customFormat="1" x14ac:dyDescent="0.2">
      <c r="A84" s="53">
        <v>0</v>
      </c>
      <c r="B84" s="53"/>
      <c r="C84" s="53">
        <f t="shared" si="43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482</v>
      </c>
      <c r="Q84" s="15">
        <v>80</v>
      </c>
      <c r="R84" s="16"/>
      <c r="S84" s="20" t="s">
        <v>260</v>
      </c>
      <c r="T84" s="21">
        <v>1956</v>
      </c>
      <c r="U84" s="28" t="s">
        <v>126</v>
      </c>
      <c r="V84" s="21">
        <v>1973</v>
      </c>
      <c r="W84" s="25"/>
      <c r="X84" s="21"/>
      <c r="Y84" s="28"/>
      <c r="Z84" s="21">
        <f t="shared" si="44"/>
        <v>43</v>
      </c>
      <c r="AA84" s="25" t="s">
        <v>139</v>
      </c>
      <c r="AB84" s="21" t="s">
        <v>121</v>
      </c>
      <c r="AC84" s="21"/>
      <c r="AE84" s="90" t="s">
        <v>377</v>
      </c>
      <c r="AF84" s="82"/>
      <c r="CP84" s="19" t="str">
        <f t="shared" si="45"/>
        <v>Allemann  Bertrand</v>
      </c>
      <c r="CR84" s="19">
        <f t="shared" si="46"/>
        <v>43</v>
      </c>
      <c r="CS84" s="19" t="str">
        <f t="shared" si="47"/>
        <v>D</v>
      </c>
      <c r="CT84" s="154">
        <v>5631</v>
      </c>
      <c r="CU84" s="126"/>
      <c r="CV84" s="125">
        <v>741</v>
      </c>
      <c r="CW84" s="33">
        <f t="shared" si="41"/>
        <v>7</v>
      </c>
      <c r="CX84" s="83" t="str">
        <f t="shared" si="42"/>
        <v>Konstrukteur 4 / Fachplaner 4 / Gruppenchef 2</v>
      </c>
      <c r="CY84" s="125">
        <v>741</v>
      </c>
      <c r="CZ84" s="33">
        <f t="shared" si="49"/>
        <v>7</v>
      </c>
      <c r="DA84" s="83" t="str">
        <f t="shared" si="50"/>
        <v>Konstrukteur 4 / Fachplaner 4 / Gruppenchef 2</v>
      </c>
      <c r="DB84" s="125">
        <v>741</v>
      </c>
      <c r="DC84" s="33">
        <f t="shared" si="51"/>
        <v>7</v>
      </c>
      <c r="DD84" s="83" t="str">
        <f t="shared" si="52"/>
        <v>Konstrukteur 4 / Fachplaner 4 / Gruppenchef 2</v>
      </c>
      <c r="DE84" s="20"/>
      <c r="DF84" s="33">
        <v>742</v>
      </c>
      <c r="DG84" s="33">
        <f t="shared" si="53"/>
        <v>8</v>
      </c>
      <c r="DH84" s="83" t="str">
        <f t="shared" si="54"/>
        <v>Konstrukteur 5  / Fachplaner 5 / Gruppenchef 3</v>
      </c>
      <c r="DM84" s="19">
        <f t="shared" si="48"/>
        <v>5631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43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360</v>
      </c>
      <c r="P85" s="15" t="s">
        <v>483</v>
      </c>
      <c r="Q85" s="15">
        <v>81</v>
      </c>
      <c r="R85" s="16"/>
      <c r="S85" s="20" t="s">
        <v>137</v>
      </c>
      <c r="T85" s="21">
        <v>1958</v>
      </c>
      <c r="U85" s="28" t="s">
        <v>126</v>
      </c>
      <c r="V85" s="21">
        <v>1977</v>
      </c>
      <c r="W85" s="25"/>
      <c r="X85" s="21"/>
      <c r="Y85" s="28"/>
      <c r="Z85" s="21">
        <f t="shared" si="44"/>
        <v>39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45"/>
        <v>Lenherr Paul</v>
      </c>
      <c r="CR85" s="19">
        <f t="shared" si="46"/>
        <v>39</v>
      </c>
      <c r="CS85" s="19" t="str">
        <f t="shared" si="47"/>
        <v>D</v>
      </c>
      <c r="CT85" s="154">
        <v>6628</v>
      </c>
      <c r="CU85" s="126"/>
      <c r="CV85" s="125">
        <v>741</v>
      </c>
      <c r="CW85" s="33">
        <f t="shared" si="41"/>
        <v>7</v>
      </c>
      <c r="CX85" s="83" t="str">
        <f t="shared" si="42"/>
        <v>Konstrukteur 4 / Fachplaner 4 / Gruppenchef 2</v>
      </c>
      <c r="CY85" s="125">
        <v>741</v>
      </c>
      <c r="CZ85" s="33">
        <f t="shared" si="49"/>
        <v>7</v>
      </c>
      <c r="DA85" s="83" t="str">
        <f t="shared" si="50"/>
        <v>Konstrukteur 4 / Fachplaner 4 / Gruppenchef 2</v>
      </c>
      <c r="DB85" s="125">
        <v>741</v>
      </c>
      <c r="DC85" s="33">
        <f t="shared" si="51"/>
        <v>7</v>
      </c>
      <c r="DD85" s="83" t="str">
        <f t="shared" si="52"/>
        <v>Konstrukteur 4 / Fachplaner 4 / Gruppenchef 2</v>
      </c>
      <c r="DE85" s="20"/>
      <c r="DF85" s="33">
        <v>742</v>
      </c>
      <c r="DG85" s="33">
        <f t="shared" si="53"/>
        <v>8</v>
      </c>
      <c r="DH85" s="83" t="str">
        <f t="shared" si="54"/>
        <v>Konstrukteur 5  / Fachplaner 5 / Gruppenchef 3</v>
      </c>
      <c r="DM85" s="19">
        <f t="shared" si="48"/>
        <v>6628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43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358</v>
      </c>
      <c r="P86" s="15" t="s">
        <v>484</v>
      </c>
      <c r="Q86" s="15">
        <v>82</v>
      </c>
      <c r="R86" s="16"/>
      <c r="S86" s="20" t="s">
        <v>271</v>
      </c>
      <c r="T86" s="21">
        <v>1958</v>
      </c>
      <c r="U86" s="28" t="s">
        <v>126</v>
      </c>
      <c r="V86" s="21">
        <v>1978</v>
      </c>
      <c r="W86" s="25"/>
      <c r="X86" s="21"/>
      <c r="Y86" s="28"/>
      <c r="Z86" s="21">
        <f t="shared" si="44"/>
        <v>38</v>
      </c>
      <c r="AA86" s="25" t="s">
        <v>687</v>
      </c>
      <c r="AB86" s="21" t="s">
        <v>121</v>
      </c>
      <c r="AC86" s="21"/>
      <c r="AE86" s="90" t="s">
        <v>420</v>
      </c>
      <c r="AF86" s="82"/>
      <c r="CP86" s="19" t="str">
        <f t="shared" si="45"/>
        <v>von Schallen Urs</v>
      </c>
      <c r="CR86" s="19">
        <f t="shared" si="46"/>
        <v>38</v>
      </c>
      <c r="CS86" s="19" t="str">
        <f t="shared" si="47"/>
        <v>D</v>
      </c>
      <c r="CT86" s="154">
        <v>6659</v>
      </c>
      <c r="CU86" s="126"/>
      <c r="CV86" s="125">
        <v>742</v>
      </c>
      <c r="CW86" s="33">
        <f t="shared" si="41"/>
        <v>8</v>
      </c>
      <c r="CX86" s="83" t="str">
        <f t="shared" si="42"/>
        <v>Konstrukteur 5  / Fachplaner 5 / Gruppenchef 3</v>
      </c>
      <c r="CY86" s="125">
        <v>742</v>
      </c>
      <c r="CZ86" s="33">
        <f t="shared" si="49"/>
        <v>8</v>
      </c>
      <c r="DA86" s="83" t="str">
        <f t="shared" si="50"/>
        <v>Konstrukteur 5  / Fachplaner 5 / Gruppenchef 3</v>
      </c>
      <c r="DB86" s="125">
        <v>742</v>
      </c>
      <c r="DC86" s="33">
        <f t="shared" si="51"/>
        <v>8</v>
      </c>
      <c r="DD86" s="83" t="str">
        <f t="shared" si="52"/>
        <v>Konstrukteur 5  / Fachplaner 5 / Gruppenchef 3</v>
      </c>
      <c r="DE86" s="20"/>
      <c r="DF86" s="33">
        <v>742</v>
      </c>
      <c r="DG86" s="33">
        <f t="shared" si="53"/>
        <v>8</v>
      </c>
      <c r="DH86" s="83" t="str">
        <f t="shared" si="54"/>
        <v>Konstrukteur 5  / Fachplaner 5 / Gruppenchef 3</v>
      </c>
      <c r="DM86" s="19">
        <f t="shared" si="48"/>
        <v>6659</v>
      </c>
      <c r="DN86" s="153">
        <v>6</v>
      </c>
      <c r="DO86" s="19">
        <v>0</v>
      </c>
      <c r="DP86" s="19" t="s">
        <v>966</v>
      </c>
    </row>
    <row r="87" spans="1:120" s="19" customFormat="1" x14ac:dyDescent="0.2">
      <c r="A87" s="53">
        <v>0</v>
      </c>
      <c r="B87" s="53"/>
      <c r="C87" s="53">
        <f t="shared" si="43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359</v>
      </c>
      <c r="P87" s="15" t="s">
        <v>632</v>
      </c>
      <c r="Q87" s="15">
        <v>83</v>
      </c>
      <c r="R87" s="16"/>
      <c r="S87" s="20" t="s">
        <v>633</v>
      </c>
      <c r="T87" s="21">
        <v>1958</v>
      </c>
      <c r="U87" s="28" t="s">
        <v>634</v>
      </c>
      <c r="V87" s="21">
        <v>1980</v>
      </c>
      <c r="W87" s="25"/>
      <c r="X87" s="21"/>
      <c r="Y87" s="28"/>
      <c r="Z87" s="21">
        <f t="shared" si="44"/>
        <v>36</v>
      </c>
      <c r="AA87" s="25" t="s">
        <v>107</v>
      </c>
      <c r="AB87" s="21" t="s">
        <v>121</v>
      </c>
      <c r="AC87" s="21"/>
      <c r="AE87" s="187" t="s">
        <v>1098</v>
      </c>
      <c r="AF87" s="82"/>
      <c r="CP87" s="19" t="str">
        <f t="shared" si="45"/>
        <v>Schneider Martin</v>
      </c>
      <c r="CR87" s="19">
        <f t="shared" si="46"/>
        <v>36</v>
      </c>
      <c r="CS87" s="19" t="str">
        <f t="shared" si="47"/>
        <v>D</v>
      </c>
      <c r="CT87" s="154">
        <v>4354</v>
      </c>
      <c r="CU87" s="126"/>
      <c r="CV87" s="125">
        <v>741</v>
      </c>
      <c r="CW87" s="33">
        <f t="shared" si="41"/>
        <v>7</v>
      </c>
      <c r="CX87" s="83" t="str">
        <f t="shared" si="42"/>
        <v>Konstrukteur 4 / Fachplaner 4 / Gruppenchef 2</v>
      </c>
      <c r="CY87" s="125">
        <v>741</v>
      </c>
      <c r="CZ87" s="33">
        <f t="shared" si="49"/>
        <v>7</v>
      </c>
      <c r="DA87" s="83" t="str">
        <f t="shared" si="50"/>
        <v>Konstrukteur 4 / Fachplaner 4 / Gruppenchef 2</v>
      </c>
      <c r="DB87" s="125">
        <v>741</v>
      </c>
      <c r="DC87" s="33">
        <f t="shared" si="51"/>
        <v>7</v>
      </c>
      <c r="DD87" s="83" t="str">
        <f t="shared" si="52"/>
        <v>Konstrukteur 4 / Fachplaner 4 / Gruppenchef 2</v>
      </c>
      <c r="DE87" s="20"/>
      <c r="DF87" s="33">
        <v>742</v>
      </c>
      <c r="DG87" s="33">
        <f t="shared" si="53"/>
        <v>8</v>
      </c>
      <c r="DH87" s="83" t="str">
        <f t="shared" si="54"/>
        <v>Konstrukteur 5  / Fachplaner 5 / Gruppenchef 3</v>
      </c>
      <c r="DM87" s="19">
        <f t="shared" si="48"/>
        <v>4354</v>
      </c>
      <c r="DN87" s="153">
        <v>6</v>
      </c>
      <c r="DO87" s="19">
        <v>0</v>
      </c>
      <c r="DP87" s="185" t="s">
        <v>970</v>
      </c>
    </row>
    <row r="88" spans="1:120" s="19" customFormat="1" x14ac:dyDescent="0.2">
      <c r="A88" s="53">
        <v>0</v>
      </c>
      <c r="B88" s="53"/>
      <c r="C88" s="53">
        <f t="shared" si="43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359</v>
      </c>
      <c r="P88" s="15" t="s">
        <v>485</v>
      </c>
      <c r="Q88" s="15">
        <v>84</v>
      </c>
      <c r="R88" s="16"/>
      <c r="S88" s="20" t="s">
        <v>261</v>
      </c>
      <c r="T88" s="21">
        <v>1959</v>
      </c>
      <c r="U88" s="28" t="s">
        <v>126</v>
      </c>
      <c r="V88" s="21">
        <v>1981</v>
      </c>
      <c r="W88" s="25"/>
      <c r="X88" s="21"/>
      <c r="Y88" s="28" t="s">
        <v>941</v>
      </c>
      <c r="Z88" s="21">
        <f t="shared" si="44"/>
        <v>35</v>
      </c>
      <c r="AA88" s="25" t="s">
        <v>1052</v>
      </c>
      <c r="AB88" s="21" t="s">
        <v>121</v>
      </c>
      <c r="AC88" s="21"/>
      <c r="AE88" s="187" t="s">
        <v>1099</v>
      </c>
      <c r="AF88" s="82"/>
      <c r="CP88" s="19" t="str">
        <f t="shared" si="45"/>
        <v>Ortlieb Hans-Rudi</v>
      </c>
      <c r="CR88" s="19">
        <f t="shared" si="46"/>
        <v>35</v>
      </c>
      <c r="CS88" s="19" t="str">
        <f t="shared" si="47"/>
        <v>D</v>
      </c>
      <c r="CT88" s="154">
        <v>5630</v>
      </c>
      <c r="CU88" s="126"/>
      <c r="CV88" s="125">
        <v>771</v>
      </c>
      <c r="CW88" s="33">
        <f t="shared" si="41"/>
        <v>7</v>
      </c>
      <c r="CX88" s="83" t="str">
        <f t="shared" si="42"/>
        <v>Projektingenieur 1</v>
      </c>
      <c r="CY88" s="125">
        <v>771</v>
      </c>
      <c r="CZ88" s="33">
        <f t="shared" si="49"/>
        <v>7</v>
      </c>
      <c r="DA88" s="83" t="str">
        <f t="shared" si="50"/>
        <v>Projektingenieur 1</v>
      </c>
      <c r="DB88" s="125">
        <v>741</v>
      </c>
      <c r="DC88" s="33">
        <f t="shared" si="51"/>
        <v>7</v>
      </c>
      <c r="DD88" s="83" t="str">
        <f t="shared" si="52"/>
        <v>Konstrukteur 4 / Fachplaner 4 / Gruppenchef 2</v>
      </c>
      <c r="DE88" s="20"/>
      <c r="DF88" s="33">
        <v>742</v>
      </c>
      <c r="DG88" s="33">
        <f t="shared" si="53"/>
        <v>8</v>
      </c>
      <c r="DH88" s="83" t="str">
        <f t="shared" si="54"/>
        <v>Konstrukteur 5  / Fachplaner 5 / Gruppenchef 3</v>
      </c>
      <c r="DM88" s="19">
        <f t="shared" si="48"/>
        <v>5630</v>
      </c>
      <c r="DN88" s="153">
        <v>6</v>
      </c>
      <c r="DO88" s="19">
        <v>0</v>
      </c>
      <c r="DP88" s="185" t="s">
        <v>968</v>
      </c>
    </row>
    <row r="89" spans="1:120" s="19" customFormat="1" x14ac:dyDescent="0.2">
      <c r="A89" s="53">
        <v>0</v>
      </c>
      <c r="B89" s="53">
        <v>1</v>
      </c>
      <c r="C89" s="53">
        <f t="shared" si="43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552</v>
      </c>
      <c r="Q89" s="15">
        <v>85</v>
      </c>
      <c r="R89" s="16"/>
      <c r="S89" s="20" t="s">
        <v>553</v>
      </c>
      <c r="T89" s="21">
        <v>1959</v>
      </c>
      <c r="U89" s="28" t="s">
        <v>239</v>
      </c>
      <c r="V89" s="21">
        <v>1983</v>
      </c>
      <c r="W89" s="25"/>
      <c r="X89" s="21"/>
      <c r="Y89" s="28" t="s">
        <v>555</v>
      </c>
      <c r="Z89" s="21">
        <f t="shared" si="44"/>
        <v>33</v>
      </c>
      <c r="AA89" s="25" t="s">
        <v>554</v>
      </c>
      <c r="AB89" s="21" t="s">
        <v>121</v>
      </c>
      <c r="AC89" s="21"/>
      <c r="AE89" s="90" t="s">
        <v>377</v>
      </c>
      <c r="AF89" s="82"/>
      <c r="CP89" s="19" t="str">
        <f t="shared" si="45"/>
        <v>Bollhalder Angelika</v>
      </c>
      <c r="CR89" s="19">
        <f t="shared" si="46"/>
        <v>33</v>
      </c>
      <c r="CS89" s="19" t="str">
        <f t="shared" si="47"/>
        <v>D</v>
      </c>
      <c r="CT89" s="154">
        <v>4344</v>
      </c>
      <c r="CU89" s="126"/>
      <c r="CV89" s="125">
        <v>741</v>
      </c>
      <c r="CW89" s="33">
        <f t="shared" si="41"/>
        <v>7</v>
      </c>
      <c r="CX89" s="83" t="str">
        <f t="shared" si="42"/>
        <v>Konstrukteur 4 / Fachplaner 4 / Gruppenchef 2</v>
      </c>
      <c r="CY89" s="125">
        <v>741</v>
      </c>
      <c r="CZ89" s="33">
        <f t="shared" si="49"/>
        <v>7</v>
      </c>
      <c r="DA89" s="83" t="str">
        <f t="shared" si="50"/>
        <v>Konstrukteur 4 / Fachplaner 4 / Gruppenchef 2</v>
      </c>
      <c r="DB89" s="125">
        <v>741</v>
      </c>
      <c r="DC89" s="33">
        <f t="shared" si="51"/>
        <v>7</v>
      </c>
      <c r="DD89" s="83" t="str">
        <f t="shared" si="52"/>
        <v>Konstrukteur 4 / Fachplaner 4 / Gruppenchef 2</v>
      </c>
      <c r="DE89" s="20"/>
      <c r="DF89" s="33">
        <v>742</v>
      </c>
      <c r="DG89" s="33">
        <f t="shared" si="53"/>
        <v>8</v>
      </c>
      <c r="DH89" s="83" t="str">
        <f t="shared" si="54"/>
        <v>Konstrukteur 5  / Fachplaner 5 / Gruppenchef 3</v>
      </c>
      <c r="DM89" s="19">
        <f t="shared" si="48"/>
        <v>4344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43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487</v>
      </c>
      <c r="Q90" s="15">
        <v>86</v>
      </c>
      <c r="R90" s="16"/>
      <c r="S90" s="20" t="s">
        <v>145</v>
      </c>
      <c r="T90" s="21">
        <v>1970</v>
      </c>
      <c r="U90" s="28" t="s">
        <v>126</v>
      </c>
      <c r="V90" s="21">
        <v>1988</v>
      </c>
      <c r="W90" s="25"/>
      <c r="X90" s="21"/>
      <c r="Y90" s="28"/>
      <c r="Z90" s="21">
        <f t="shared" si="44"/>
        <v>28</v>
      </c>
      <c r="AA90" s="25" t="s">
        <v>129</v>
      </c>
      <c r="AB90" s="21" t="s">
        <v>121</v>
      </c>
      <c r="AC90" s="21"/>
      <c r="AE90" s="90" t="s">
        <v>377</v>
      </c>
      <c r="AF90" s="82"/>
      <c r="CP90" s="19" t="str">
        <f t="shared" si="45"/>
        <v>Bucher Oliver</v>
      </c>
      <c r="CR90" s="19">
        <f t="shared" si="46"/>
        <v>28</v>
      </c>
      <c r="CS90" s="19" t="str">
        <f t="shared" si="47"/>
        <v>D</v>
      </c>
      <c r="CT90" s="154">
        <v>7641</v>
      </c>
      <c r="CU90" s="126"/>
      <c r="CV90" s="125">
        <v>741</v>
      </c>
      <c r="CW90" s="33">
        <f t="shared" si="41"/>
        <v>7</v>
      </c>
      <c r="CX90" s="83" t="str">
        <f t="shared" si="42"/>
        <v>Konstrukteur 4 / Fachplaner 4 / Gruppenchef 2</v>
      </c>
      <c r="CY90" s="125">
        <v>741</v>
      </c>
      <c r="CZ90" s="33">
        <f t="shared" si="49"/>
        <v>7</v>
      </c>
      <c r="DA90" s="83" t="str">
        <f t="shared" si="50"/>
        <v>Konstrukteur 4 / Fachplaner 4 / Gruppenchef 2</v>
      </c>
      <c r="DB90" s="125">
        <v>741</v>
      </c>
      <c r="DC90" s="33">
        <f t="shared" si="51"/>
        <v>7</v>
      </c>
      <c r="DD90" s="83" t="str">
        <f t="shared" si="52"/>
        <v>Konstrukteur 4 / Fachplaner 4 / Gruppenchef 2</v>
      </c>
      <c r="DE90" s="20"/>
      <c r="DF90" s="125">
        <v>742</v>
      </c>
      <c r="DG90" s="33">
        <f t="shared" si="53"/>
        <v>8</v>
      </c>
      <c r="DH90" s="83" t="str">
        <f t="shared" si="54"/>
        <v>Konstrukteur 5  / Fachplaner 5 / Gruppenchef 3</v>
      </c>
      <c r="DM90" s="19">
        <f t="shared" si="48"/>
        <v>7641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43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488</v>
      </c>
      <c r="Q91" s="15">
        <v>87</v>
      </c>
      <c r="R91" s="16"/>
      <c r="S91" s="20" t="s">
        <v>144</v>
      </c>
      <c r="T91" s="21">
        <v>1968</v>
      </c>
      <c r="U91" s="28" t="s">
        <v>126</v>
      </c>
      <c r="V91" s="21">
        <v>1989</v>
      </c>
      <c r="W91" s="25"/>
      <c r="X91" s="21"/>
      <c r="Y91" s="28" t="s">
        <v>940</v>
      </c>
      <c r="Z91" s="21">
        <f t="shared" si="44"/>
        <v>27</v>
      </c>
      <c r="AA91" s="25" t="s">
        <v>939</v>
      </c>
      <c r="AB91" s="21" t="s">
        <v>121</v>
      </c>
      <c r="AC91" s="21"/>
      <c r="AE91" s="90" t="s">
        <v>375</v>
      </c>
      <c r="AF91" s="82"/>
      <c r="CP91" s="19" t="str">
        <f t="shared" si="45"/>
        <v>Hagen Stefan</v>
      </c>
      <c r="CR91" s="19">
        <f t="shared" si="46"/>
        <v>27</v>
      </c>
      <c r="CS91" s="19" t="str">
        <f t="shared" si="47"/>
        <v>D</v>
      </c>
      <c r="CT91" s="154">
        <v>6741</v>
      </c>
      <c r="CU91" s="126"/>
      <c r="CV91" s="125">
        <v>741</v>
      </c>
      <c r="CW91" s="33">
        <f t="shared" si="41"/>
        <v>7</v>
      </c>
      <c r="CX91" s="83" t="str">
        <f t="shared" si="42"/>
        <v>Konstrukteur 4 / Fachplaner 4 / Gruppenchef 2</v>
      </c>
      <c r="CY91" s="125">
        <v>741</v>
      </c>
      <c r="CZ91" s="33">
        <f t="shared" si="49"/>
        <v>7</v>
      </c>
      <c r="DA91" s="83" t="str">
        <f t="shared" si="50"/>
        <v>Konstrukteur 4 / Fachplaner 4 / Gruppenchef 2</v>
      </c>
      <c r="DB91" s="125">
        <v>741</v>
      </c>
      <c r="DC91" s="33">
        <f t="shared" si="51"/>
        <v>7</v>
      </c>
      <c r="DD91" s="83" t="str">
        <f t="shared" si="52"/>
        <v>Konstrukteur 4 / Fachplaner 4 / Gruppenchef 2</v>
      </c>
      <c r="DE91" s="20"/>
      <c r="DF91" s="125">
        <v>742</v>
      </c>
      <c r="DG91" s="33">
        <f t="shared" si="53"/>
        <v>8</v>
      </c>
      <c r="DH91" s="83" t="str">
        <f t="shared" si="54"/>
        <v>Konstrukteur 5  / Fachplaner 5 / Gruppenchef 3</v>
      </c>
      <c r="DM91" s="19">
        <f t="shared" si="48"/>
        <v>6741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43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359</v>
      </c>
      <c r="P92" s="15" t="s">
        <v>489</v>
      </c>
      <c r="Q92" s="15">
        <v>88</v>
      </c>
      <c r="R92" s="16"/>
      <c r="S92" s="20" t="s">
        <v>146</v>
      </c>
      <c r="T92" s="21">
        <v>1970</v>
      </c>
      <c r="U92" s="28" t="s">
        <v>126</v>
      </c>
      <c r="V92" s="21">
        <v>1991</v>
      </c>
      <c r="W92" s="25"/>
      <c r="X92" s="21"/>
      <c r="Y92" s="28"/>
      <c r="Z92" s="21">
        <f t="shared" si="44"/>
        <v>25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5"/>
        <v>Hardmeyer Christian</v>
      </c>
      <c r="CR92" s="19">
        <f t="shared" si="46"/>
        <v>25</v>
      </c>
      <c r="CS92" s="19" t="str">
        <f t="shared" si="47"/>
        <v>D</v>
      </c>
      <c r="CT92" s="154">
        <v>9618</v>
      </c>
      <c r="CU92" s="126"/>
      <c r="CV92" s="125">
        <v>741</v>
      </c>
      <c r="CW92" s="33">
        <f t="shared" si="41"/>
        <v>7</v>
      </c>
      <c r="CX92" s="83" t="str">
        <f t="shared" si="42"/>
        <v>Konstrukteur 4 / Fachplaner 4 / Gruppenchef 2</v>
      </c>
      <c r="CY92" s="125">
        <v>741</v>
      </c>
      <c r="CZ92" s="33">
        <f t="shared" si="49"/>
        <v>7</v>
      </c>
      <c r="DA92" s="83" t="str">
        <f t="shared" si="50"/>
        <v>Konstrukteur 4 / Fachplaner 4 / Gruppenchef 2</v>
      </c>
      <c r="DB92" s="125">
        <v>741</v>
      </c>
      <c r="DC92" s="33">
        <f t="shared" si="51"/>
        <v>7</v>
      </c>
      <c r="DD92" s="83" t="str">
        <f t="shared" si="52"/>
        <v>Konstrukteur 4 / Fachplaner 4 / Gruppenchef 2</v>
      </c>
      <c r="DE92" s="20"/>
      <c r="DF92" s="125">
        <v>742</v>
      </c>
      <c r="DG92" s="33">
        <f t="shared" si="53"/>
        <v>8</v>
      </c>
      <c r="DH92" s="83" t="str">
        <f t="shared" si="54"/>
        <v>Konstrukteur 5  / Fachplaner 5 / Gruppenchef 3</v>
      </c>
      <c r="DM92" s="19">
        <f t="shared" si="48"/>
        <v>9618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43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360</v>
      </c>
      <c r="P93" s="15" t="s">
        <v>490</v>
      </c>
      <c r="Q93" s="15">
        <v>89</v>
      </c>
      <c r="R93" s="16"/>
      <c r="S93" s="20" t="s">
        <v>148</v>
      </c>
      <c r="T93" s="21">
        <v>1970</v>
      </c>
      <c r="U93" s="28" t="s">
        <v>126</v>
      </c>
      <c r="V93" s="21">
        <v>1992</v>
      </c>
      <c r="W93" s="25"/>
      <c r="X93" s="21"/>
      <c r="Y93" s="28"/>
      <c r="Z93" s="21">
        <f t="shared" si="44"/>
        <v>24</v>
      </c>
      <c r="AA93" s="25" t="s">
        <v>129</v>
      </c>
      <c r="AB93" s="21" t="s">
        <v>121</v>
      </c>
      <c r="AC93" s="21"/>
      <c r="AE93" s="90" t="s">
        <v>421</v>
      </c>
      <c r="AF93" s="82"/>
      <c r="CP93" s="19" t="str">
        <f t="shared" si="45"/>
        <v>Wira Stephane</v>
      </c>
      <c r="CR93" s="19">
        <f t="shared" si="46"/>
        <v>24</v>
      </c>
      <c r="CS93" s="19" t="str">
        <f t="shared" si="47"/>
        <v>D</v>
      </c>
      <c r="CT93" s="154">
        <v>9623</v>
      </c>
      <c r="CU93" s="126"/>
      <c r="CV93" s="125">
        <v>742</v>
      </c>
      <c r="CW93" s="33">
        <f t="shared" si="41"/>
        <v>8</v>
      </c>
      <c r="CX93" s="83" t="str">
        <f t="shared" si="42"/>
        <v>Konstrukteur 5  / Fachplaner 5 / Gruppenchef 3</v>
      </c>
      <c r="CY93" s="125">
        <v>742</v>
      </c>
      <c r="CZ93" s="33">
        <f t="shared" si="49"/>
        <v>8</v>
      </c>
      <c r="DA93" s="83" t="str">
        <f t="shared" si="50"/>
        <v>Konstrukteur 5  / Fachplaner 5 / Gruppenchef 3</v>
      </c>
      <c r="DB93" s="125">
        <v>742</v>
      </c>
      <c r="DC93" s="33">
        <f t="shared" si="51"/>
        <v>8</v>
      </c>
      <c r="DD93" s="83" t="str">
        <f t="shared" si="52"/>
        <v>Konstrukteur 5  / Fachplaner 5 / Gruppenchef 3</v>
      </c>
      <c r="DE93" s="20"/>
      <c r="DF93" s="125">
        <v>742</v>
      </c>
      <c r="DG93" s="33">
        <f t="shared" si="53"/>
        <v>8</v>
      </c>
      <c r="DH93" s="83" t="str">
        <f t="shared" si="54"/>
        <v>Konstrukteur 5  / Fachplaner 5 / Gruppenchef 3</v>
      </c>
      <c r="DM93" s="19">
        <f t="shared" si="48"/>
        <v>9623</v>
      </c>
      <c r="DN93" s="153">
        <v>6</v>
      </c>
      <c r="DO93" s="19">
        <v>0</v>
      </c>
      <c r="DP93" s="19" t="s">
        <v>975</v>
      </c>
    </row>
    <row r="94" spans="1:120" s="19" customFormat="1" x14ac:dyDescent="0.2">
      <c r="A94" s="53">
        <v>0</v>
      </c>
      <c r="B94" s="53"/>
      <c r="C94" s="53">
        <f t="shared" si="43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568</v>
      </c>
      <c r="Q94" s="15">
        <v>90</v>
      </c>
      <c r="R94" s="16"/>
      <c r="S94" s="20" t="s">
        <v>569</v>
      </c>
      <c r="T94" s="21">
        <v>1973</v>
      </c>
      <c r="U94" s="28" t="s">
        <v>126</v>
      </c>
      <c r="V94" s="21">
        <v>1993</v>
      </c>
      <c r="W94" s="25"/>
      <c r="X94" s="21"/>
      <c r="Y94" s="28"/>
      <c r="Z94" s="21">
        <f t="shared" si="44"/>
        <v>23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45"/>
        <v>Heiniger Christoph</v>
      </c>
      <c r="CR94" s="19">
        <f t="shared" si="46"/>
        <v>23</v>
      </c>
      <c r="CS94" s="19" t="str">
        <f t="shared" si="47"/>
        <v>D</v>
      </c>
      <c r="CT94" s="154">
        <v>4346</v>
      </c>
      <c r="CU94" s="126"/>
      <c r="CV94" s="125">
        <v>741</v>
      </c>
      <c r="CW94" s="33">
        <f t="shared" si="41"/>
        <v>7</v>
      </c>
      <c r="CX94" s="83" t="str">
        <f t="shared" si="42"/>
        <v>Konstrukteur 4 / Fachplaner 4 / Gruppenchef 2</v>
      </c>
      <c r="CY94" s="125">
        <v>741</v>
      </c>
      <c r="CZ94" s="33">
        <f t="shared" si="49"/>
        <v>7</v>
      </c>
      <c r="DA94" s="83" t="str">
        <f t="shared" si="50"/>
        <v>Konstrukteur 4 / Fachplaner 4 / Gruppenchef 2</v>
      </c>
      <c r="DB94" s="125">
        <v>741</v>
      </c>
      <c r="DC94" s="33">
        <f t="shared" si="51"/>
        <v>7</v>
      </c>
      <c r="DD94" s="83" t="str">
        <f t="shared" si="52"/>
        <v>Konstrukteur 4 / Fachplaner 4 / Gruppenchef 2</v>
      </c>
      <c r="DE94" s="20"/>
      <c r="DF94" s="125">
        <v>742</v>
      </c>
      <c r="DG94" s="33">
        <f t="shared" si="53"/>
        <v>8</v>
      </c>
      <c r="DH94" s="83" t="str">
        <f t="shared" si="54"/>
        <v>Konstrukteur 5  / Fachplaner 5 / Gruppenchef 3</v>
      </c>
      <c r="DM94" s="19">
        <f t="shared" si="48"/>
        <v>4346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/>
      <c r="C95" s="53">
        <f t="shared" si="43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360</v>
      </c>
      <c r="P95" s="15" t="s">
        <v>493</v>
      </c>
      <c r="Q95" s="15">
        <v>91</v>
      </c>
      <c r="R95" s="16"/>
      <c r="S95" s="20" t="s">
        <v>294</v>
      </c>
      <c r="T95" s="21">
        <v>1976</v>
      </c>
      <c r="U95" s="28" t="s">
        <v>126</v>
      </c>
      <c r="V95" s="21">
        <v>1998</v>
      </c>
      <c r="W95" s="25"/>
      <c r="X95" s="21"/>
      <c r="Y95" s="28"/>
      <c r="Z95" s="21">
        <f t="shared" si="44"/>
        <v>18</v>
      </c>
      <c r="AA95" s="25" t="s">
        <v>129</v>
      </c>
      <c r="AB95" s="21" t="s">
        <v>121</v>
      </c>
      <c r="AC95" s="21"/>
      <c r="AE95" s="90" t="s">
        <v>377</v>
      </c>
      <c r="AF95" s="82"/>
      <c r="CP95" s="19" t="str">
        <f t="shared" si="45"/>
        <v>Humbel Sven</v>
      </c>
      <c r="CR95" s="19">
        <f t="shared" si="46"/>
        <v>18</v>
      </c>
      <c r="CS95" s="19" t="str">
        <f t="shared" si="47"/>
        <v>D</v>
      </c>
      <c r="CT95" s="154">
        <v>9654</v>
      </c>
      <c r="CU95" s="126"/>
      <c r="CV95" s="125">
        <v>741</v>
      </c>
      <c r="CW95" s="33">
        <f t="shared" si="41"/>
        <v>7</v>
      </c>
      <c r="CX95" s="83" t="str">
        <f t="shared" si="42"/>
        <v>Konstrukteur 4 / Fachplaner 4 / Gruppenchef 2</v>
      </c>
      <c r="CY95" s="125">
        <v>741</v>
      </c>
      <c r="CZ95" s="33">
        <f t="shared" si="49"/>
        <v>7</v>
      </c>
      <c r="DA95" s="83" t="str">
        <f t="shared" si="50"/>
        <v>Konstrukteur 4 / Fachplaner 4 / Gruppenchef 2</v>
      </c>
      <c r="DB95" s="125">
        <v>741</v>
      </c>
      <c r="DC95" s="33">
        <f t="shared" si="51"/>
        <v>7</v>
      </c>
      <c r="DD95" s="83" t="str">
        <f t="shared" si="52"/>
        <v>Konstrukteur 4 / Fachplaner 4 / Gruppenchef 2</v>
      </c>
      <c r="DE95" s="20"/>
      <c r="DF95" s="125">
        <v>742</v>
      </c>
      <c r="DG95" s="33">
        <f t="shared" si="53"/>
        <v>8</v>
      </c>
      <c r="DH95" s="83" t="str">
        <f t="shared" si="54"/>
        <v>Konstrukteur 5  / Fachplaner 5 / Gruppenchef 3</v>
      </c>
      <c r="DM95" s="19">
        <f t="shared" si="48"/>
        <v>9654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43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497</v>
      </c>
      <c r="Q96" s="15">
        <v>92</v>
      </c>
      <c r="R96" s="16"/>
      <c r="S96" s="20" t="s">
        <v>179</v>
      </c>
      <c r="T96" s="21">
        <v>1982</v>
      </c>
      <c r="U96" s="28" t="s">
        <v>235</v>
      </c>
      <c r="V96" s="21">
        <v>2002</v>
      </c>
      <c r="W96" s="25"/>
      <c r="X96" s="21"/>
      <c r="Y96" s="25"/>
      <c r="Z96" s="21">
        <f t="shared" si="44"/>
        <v>14</v>
      </c>
      <c r="AA96" s="25" t="s">
        <v>129</v>
      </c>
      <c r="AB96" s="21" t="s">
        <v>121</v>
      </c>
      <c r="AC96" s="21"/>
      <c r="AE96" s="187" t="s">
        <v>894</v>
      </c>
      <c r="AF96" s="82"/>
      <c r="CP96" s="19" t="str">
        <f t="shared" si="45"/>
        <v>Delmas Marc</v>
      </c>
      <c r="CR96" s="19">
        <f t="shared" si="46"/>
        <v>14</v>
      </c>
      <c r="CS96" s="19" t="str">
        <f t="shared" si="47"/>
        <v>D</v>
      </c>
      <c r="CT96" s="154">
        <v>9660</v>
      </c>
      <c r="CU96" s="126"/>
      <c r="CV96" s="125">
        <v>742</v>
      </c>
      <c r="CW96" s="33">
        <f t="shared" si="41"/>
        <v>8</v>
      </c>
      <c r="CX96" s="83" t="str">
        <f t="shared" si="42"/>
        <v>Konstrukteur 5  / Fachplaner 5 / Gruppenchef 3</v>
      </c>
      <c r="CY96" s="125">
        <v>741</v>
      </c>
      <c r="CZ96" s="33">
        <f t="shared" si="49"/>
        <v>7</v>
      </c>
      <c r="DA96" s="83" t="str">
        <f t="shared" si="50"/>
        <v>Konstrukteur 4 / Fachplaner 4 / Gruppenchef 2</v>
      </c>
      <c r="DB96" s="125">
        <v>733</v>
      </c>
      <c r="DC96" s="33">
        <f t="shared" si="51"/>
        <v>6</v>
      </c>
      <c r="DD96" s="83" t="str">
        <f t="shared" si="52"/>
        <v>Konstrukteur 3 / -planer 3 / Gruppenchef 1</v>
      </c>
      <c r="DE96" s="20"/>
      <c r="DF96" s="125">
        <v>733</v>
      </c>
      <c r="DG96" s="125">
        <f t="shared" si="53"/>
        <v>6</v>
      </c>
      <c r="DH96" s="83" t="str">
        <f t="shared" si="54"/>
        <v>Konstrukteur 3 / -planer 3 / Gruppenchef 1</v>
      </c>
      <c r="DM96" s="19">
        <f t="shared" si="48"/>
        <v>9660</v>
      </c>
      <c r="DN96" s="153">
        <v>6</v>
      </c>
      <c r="DO96" s="19">
        <v>0</v>
      </c>
      <c r="DP96" s="19" t="s">
        <v>965</v>
      </c>
    </row>
    <row r="97" spans="1:120" s="19" customFormat="1" x14ac:dyDescent="0.2">
      <c r="A97" s="53">
        <v>0</v>
      </c>
      <c r="B97" s="53"/>
      <c r="C97" s="53">
        <f t="shared" si="43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491</v>
      </c>
      <c r="Q97" s="15">
        <v>93</v>
      </c>
      <c r="R97" s="16"/>
      <c r="S97" s="20" t="s">
        <v>140</v>
      </c>
      <c r="T97" s="21">
        <v>1955</v>
      </c>
      <c r="U97" s="28" t="s">
        <v>126</v>
      </c>
      <c r="V97" s="21">
        <v>1973</v>
      </c>
      <c r="W97" s="25"/>
      <c r="X97" s="21"/>
      <c r="Y97" s="28"/>
      <c r="Z97" s="21">
        <f t="shared" si="44"/>
        <v>43</v>
      </c>
      <c r="AA97" s="25" t="s">
        <v>129</v>
      </c>
      <c r="AB97" s="21" t="s">
        <v>1042</v>
      </c>
      <c r="AC97" s="21"/>
      <c r="AE97" s="187" t="s">
        <v>377</v>
      </c>
      <c r="AF97" s="82"/>
      <c r="CP97" s="19" t="str">
        <f t="shared" si="45"/>
        <v>Wespiser Charles</v>
      </c>
      <c r="CR97" s="19">
        <f t="shared" si="46"/>
        <v>43</v>
      </c>
      <c r="CS97" s="19" t="str">
        <f t="shared" si="47"/>
        <v xml:space="preserve"> E/D </v>
      </c>
      <c r="CT97" s="154">
        <v>5545</v>
      </c>
      <c r="CU97" s="126"/>
      <c r="CV97" s="125">
        <v>741</v>
      </c>
      <c r="CW97" s="33">
        <f t="shared" si="41"/>
        <v>7</v>
      </c>
      <c r="CX97" s="83" t="str">
        <f t="shared" si="42"/>
        <v>Konstrukteur 4 / Fachplaner 4 / Gruppenchef 2</v>
      </c>
      <c r="CY97" s="125">
        <v>741</v>
      </c>
      <c r="CZ97" s="33">
        <f t="shared" si="49"/>
        <v>7</v>
      </c>
      <c r="DA97" s="83" t="str">
        <f t="shared" si="50"/>
        <v>Konstrukteur 4 / Fachplaner 4 / Gruppenchef 2</v>
      </c>
      <c r="DB97" s="125">
        <v>741</v>
      </c>
      <c r="DC97" s="33">
        <f t="shared" si="51"/>
        <v>7</v>
      </c>
      <c r="DD97" s="83" t="str">
        <f t="shared" si="52"/>
        <v>Konstrukteur 4 / Fachplaner 4 / Gruppenchef 2</v>
      </c>
      <c r="DE97" s="20"/>
      <c r="DF97" s="125">
        <v>741</v>
      </c>
      <c r="DG97" s="33">
        <f t="shared" si="53"/>
        <v>7</v>
      </c>
      <c r="DH97" s="83" t="str">
        <f t="shared" si="54"/>
        <v>Konstrukteur 4 / Fachplaner 4 / Gruppenchef 2</v>
      </c>
      <c r="DM97" s="19">
        <f t="shared" si="48"/>
        <v>5545</v>
      </c>
      <c r="DN97" s="153">
        <v>6</v>
      </c>
      <c r="DO97" s="19">
        <v>0</v>
      </c>
      <c r="DP97" s="19" t="s">
        <v>965</v>
      </c>
    </row>
    <row r="98" spans="1:120" s="19" customFormat="1" x14ac:dyDescent="0.2">
      <c r="A98" s="53">
        <v>0</v>
      </c>
      <c r="B98" s="53">
        <v>1</v>
      </c>
      <c r="C98" s="53">
        <f t="shared" si="43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 t="shared" si="44"/>
        <v>27</v>
      </c>
      <c r="AA98" s="25" t="s">
        <v>710</v>
      </c>
      <c r="AB98" s="21" t="s">
        <v>1042</v>
      </c>
      <c r="AC98" s="21"/>
      <c r="AE98" s="187" t="s">
        <v>377</v>
      </c>
      <c r="AF98" s="82"/>
      <c r="CP98" s="19" t="str">
        <f t="shared" si="45"/>
        <v>Nicolosi Lucia</v>
      </c>
      <c r="CR98" s="19">
        <f t="shared" si="46"/>
        <v>27</v>
      </c>
      <c r="CS98" s="19" t="str">
        <f t="shared" si="47"/>
        <v xml:space="preserve"> E/D </v>
      </c>
      <c r="CT98" s="154">
        <v>7637</v>
      </c>
      <c r="CU98" s="126"/>
      <c r="CV98" s="125">
        <v>741</v>
      </c>
      <c r="CW98" s="33">
        <f t="shared" ref="CW98:CW132" si="55">VLOOKUP($CV98,Funktionsbezeichnungen,3,0)</f>
        <v>7</v>
      </c>
      <c r="CX98" s="83" t="str">
        <f t="shared" ref="CX98:CX132" si="56">VLOOKUP($CV98,Funktionsbezeichnungen,2,0)</f>
        <v>Konstrukteur 4 / Fachplaner 4 / Gruppenchef 2</v>
      </c>
      <c r="CY98" s="125">
        <v>741</v>
      </c>
      <c r="CZ98" s="33">
        <f t="shared" si="49"/>
        <v>7</v>
      </c>
      <c r="DA98" s="83" t="str">
        <f t="shared" si="50"/>
        <v>Konstrukteur 4 / Fachplaner 4 / Gruppenchef 2</v>
      </c>
      <c r="DB98" s="125">
        <v>741</v>
      </c>
      <c r="DC98" s="33">
        <f t="shared" si="51"/>
        <v>7</v>
      </c>
      <c r="DD98" s="83" t="str">
        <f t="shared" si="52"/>
        <v>Konstrukteur 4 / Fachplaner 4 / Gruppenchef 2</v>
      </c>
      <c r="DE98" s="20"/>
      <c r="DF98" s="125">
        <v>741</v>
      </c>
      <c r="DG98" s="33">
        <f t="shared" si="53"/>
        <v>7</v>
      </c>
      <c r="DH98" s="83" t="str">
        <f t="shared" si="54"/>
        <v>Konstrukteur 4 / Fachplaner 4 / Gruppenchef 2</v>
      </c>
      <c r="DM98" s="19">
        <f t="shared" si="48"/>
        <v>7637</v>
      </c>
      <c r="DN98" s="153">
        <v>6</v>
      </c>
      <c r="DO98" s="19">
        <v>0</v>
      </c>
      <c r="DP98" s="19" t="s">
        <v>965</v>
      </c>
    </row>
    <row r="99" spans="1:120" s="19" customFormat="1" x14ac:dyDescent="0.2">
      <c r="A99" s="53">
        <v>0</v>
      </c>
      <c r="B99" s="53"/>
      <c r="C99" s="53">
        <f t="shared" si="43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358</v>
      </c>
      <c r="P99" s="15" t="s">
        <v>652</v>
      </c>
      <c r="Q99" s="15">
        <v>95</v>
      </c>
      <c r="R99" s="16"/>
      <c r="S99" s="20" t="s">
        <v>651</v>
      </c>
      <c r="T99" s="21">
        <v>1967</v>
      </c>
      <c r="U99" s="28" t="s">
        <v>653</v>
      </c>
      <c r="V99" s="21">
        <v>1988</v>
      </c>
      <c r="W99" s="25"/>
      <c r="X99" s="21"/>
      <c r="Y99" s="28"/>
      <c r="Z99" s="21">
        <f t="shared" si="44"/>
        <v>28</v>
      </c>
      <c r="AA99" s="25" t="s">
        <v>653</v>
      </c>
      <c r="AB99" s="21" t="s">
        <v>142</v>
      </c>
      <c r="AC99" s="21"/>
      <c r="AE99" s="187" t="s">
        <v>378</v>
      </c>
      <c r="AF99" s="82"/>
      <c r="CP99" s="19" t="str">
        <f t="shared" si="45"/>
        <v>Dettwiler Markus</v>
      </c>
      <c r="CR99" s="19">
        <f t="shared" si="46"/>
        <v>28</v>
      </c>
      <c r="CS99" s="19" t="str">
        <f t="shared" si="47"/>
        <v>E</v>
      </c>
      <c r="CT99" s="154">
        <v>5639</v>
      </c>
      <c r="CU99" s="126"/>
      <c r="CV99" s="125">
        <v>741</v>
      </c>
      <c r="CW99" s="33">
        <f t="shared" si="55"/>
        <v>7</v>
      </c>
      <c r="CX99" s="83" t="str">
        <f t="shared" si="56"/>
        <v>Konstrukteur 4 / Fachplaner 4 / Gruppenchef 2</v>
      </c>
      <c r="CY99" s="125">
        <v>741</v>
      </c>
      <c r="CZ99" s="33">
        <f t="shared" si="49"/>
        <v>7</v>
      </c>
      <c r="DA99" s="83" t="str">
        <f t="shared" si="50"/>
        <v>Konstrukteur 4 / Fachplaner 4 / Gruppenchef 2</v>
      </c>
      <c r="DB99" s="125">
        <v>741</v>
      </c>
      <c r="DC99" s="33">
        <f t="shared" si="51"/>
        <v>7</v>
      </c>
      <c r="DD99" s="83" t="str">
        <f t="shared" si="52"/>
        <v>Konstrukteur 4 / Fachplaner 4 / Gruppenchef 2</v>
      </c>
      <c r="DE99" s="20"/>
      <c r="DF99" s="125">
        <v>741</v>
      </c>
      <c r="DG99" s="33">
        <f t="shared" si="53"/>
        <v>7</v>
      </c>
      <c r="DH99" s="83" t="str">
        <f t="shared" si="54"/>
        <v>Konstrukteur 4 / Fachplaner 4 / Gruppenchef 2</v>
      </c>
      <c r="DM99" s="19">
        <f t="shared" si="48"/>
        <v>5639</v>
      </c>
      <c r="DN99" s="153">
        <v>6</v>
      </c>
      <c r="DO99" s="19">
        <v>0</v>
      </c>
      <c r="DP99" s="19" t="s">
        <v>965</v>
      </c>
    </row>
    <row r="100" spans="1:120" s="19" customFormat="1" x14ac:dyDescent="0.2">
      <c r="A100" s="53">
        <v>0</v>
      </c>
      <c r="B100" s="53"/>
      <c r="C100" s="53">
        <f t="shared" si="43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358</v>
      </c>
      <c r="P100" s="15" t="s">
        <v>558</v>
      </c>
      <c r="Q100" s="15">
        <v>96</v>
      </c>
      <c r="R100" s="16"/>
      <c r="S100" s="20" t="s">
        <v>559</v>
      </c>
      <c r="T100" s="21">
        <v>1973</v>
      </c>
      <c r="U100" s="28" t="s">
        <v>560</v>
      </c>
      <c r="V100" s="21">
        <v>1994</v>
      </c>
      <c r="W100" s="25"/>
      <c r="X100" s="21"/>
      <c r="Y100" s="28"/>
      <c r="Z100" s="21">
        <f t="shared" si="44"/>
        <v>22</v>
      </c>
      <c r="AA100" s="25" t="s">
        <v>235</v>
      </c>
      <c r="AB100" s="21" t="s">
        <v>142</v>
      </c>
      <c r="AC100" s="21"/>
      <c r="AE100" s="187" t="s">
        <v>378</v>
      </c>
      <c r="AF100" s="82"/>
      <c r="CP100" s="19" t="str">
        <f t="shared" si="45"/>
        <v>Enderlen Francois</v>
      </c>
      <c r="CR100" s="19">
        <f t="shared" si="46"/>
        <v>22</v>
      </c>
      <c r="CS100" s="19" t="str">
        <f t="shared" si="47"/>
        <v>E</v>
      </c>
      <c r="CT100" s="154">
        <v>5636</v>
      </c>
      <c r="CU100" s="126"/>
      <c r="CV100" s="125">
        <v>741</v>
      </c>
      <c r="CW100" s="33">
        <f t="shared" si="55"/>
        <v>7</v>
      </c>
      <c r="CX100" s="83" t="str">
        <f t="shared" si="56"/>
        <v>Konstrukteur 4 / Fachplaner 4 / Gruppenchef 2</v>
      </c>
      <c r="CY100" s="125">
        <v>741</v>
      </c>
      <c r="CZ100" s="33">
        <f t="shared" si="49"/>
        <v>7</v>
      </c>
      <c r="DA100" s="83" t="str">
        <f t="shared" si="50"/>
        <v>Konstrukteur 4 / Fachplaner 4 / Gruppenchef 2</v>
      </c>
      <c r="DB100" s="125">
        <v>741</v>
      </c>
      <c r="DC100" s="33">
        <f t="shared" si="51"/>
        <v>7</v>
      </c>
      <c r="DD100" s="83" t="str">
        <f t="shared" si="52"/>
        <v>Konstrukteur 4 / Fachplaner 4 / Gruppenchef 2</v>
      </c>
      <c r="DE100" s="20"/>
      <c r="DF100" s="125">
        <v>741</v>
      </c>
      <c r="DG100" s="33">
        <f t="shared" si="53"/>
        <v>7</v>
      </c>
      <c r="DH100" s="83" t="str">
        <f t="shared" si="54"/>
        <v>Konstrukteur 4 / Fachplaner 4 / Gruppenchef 2</v>
      </c>
      <c r="DM100" s="19">
        <f t="shared" si="48"/>
        <v>5636</v>
      </c>
      <c r="DN100" s="153">
        <v>6</v>
      </c>
      <c r="DO100" s="19">
        <v>0</v>
      </c>
      <c r="DP100" s="19" t="s">
        <v>965</v>
      </c>
    </row>
    <row r="101" spans="1:120" s="19" customFormat="1" x14ac:dyDescent="0.2">
      <c r="A101" s="53">
        <v>0</v>
      </c>
      <c r="B101" s="53">
        <v>1</v>
      </c>
      <c r="C101" s="53">
        <f>IF(Z101&gt;=10,1,0)</f>
        <v>1</v>
      </c>
      <c r="D101" s="55"/>
      <c r="E101" s="55"/>
      <c r="F101" s="56"/>
      <c r="G101" s="54"/>
      <c r="H101" s="54"/>
      <c r="I101" s="56">
        <v>1</v>
      </c>
      <c r="J101" s="54"/>
      <c r="K101" s="56"/>
      <c r="L101" s="56"/>
      <c r="M101" s="56"/>
      <c r="N101" s="58"/>
      <c r="O101" s="52" t="s">
        <v>358</v>
      </c>
      <c r="P101" s="15" t="s">
        <v>1116</v>
      </c>
      <c r="Q101" s="15">
        <v>97</v>
      </c>
      <c r="R101" s="16"/>
      <c r="S101" s="20" t="s">
        <v>1117</v>
      </c>
      <c r="T101" s="21">
        <v>1981</v>
      </c>
      <c r="U101" s="28" t="s">
        <v>239</v>
      </c>
      <c r="V101" s="21">
        <v>2002</v>
      </c>
      <c r="W101" s="25"/>
      <c r="X101" s="21"/>
      <c r="Y101" s="28"/>
      <c r="Z101" s="21">
        <f>$AD$3-V101</f>
        <v>14</v>
      </c>
      <c r="AA101" s="25" t="s">
        <v>239</v>
      </c>
      <c r="AB101" s="21" t="s">
        <v>142</v>
      </c>
      <c r="AC101" s="21"/>
      <c r="AE101" s="187" t="s">
        <v>378</v>
      </c>
      <c r="AF101" s="82"/>
      <c r="CP101" s="192" t="str">
        <f>+S101</f>
        <v>Iten Vanessa</v>
      </c>
      <c r="CR101" s="19">
        <f>+Z101</f>
        <v>14</v>
      </c>
      <c r="CS101" s="19" t="str">
        <f>+AB101</f>
        <v>E</v>
      </c>
      <c r="CT101" s="205">
        <v>9661</v>
      </c>
      <c r="CU101" s="126"/>
      <c r="CV101" s="125">
        <v>741</v>
      </c>
      <c r="CW101" s="33">
        <f>VLOOKUP($CV101,Funktionsbezeichnungen,3,0)</f>
        <v>7</v>
      </c>
      <c r="CX101" s="83" t="str">
        <f>VLOOKUP($CV101,Funktionsbezeichnungen,2,0)</f>
        <v>Konstrukteur 4 / Fachplaner 4 / Gruppenchef 2</v>
      </c>
      <c r="CY101" s="125"/>
      <c r="CZ101" s="33"/>
      <c r="DA101" s="83"/>
      <c r="DB101" s="125"/>
      <c r="DC101" s="33"/>
      <c r="DD101" s="83"/>
      <c r="DE101" s="20"/>
      <c r="DF101" s="125"/>
      <c r="DG101" s="33"/>
      <c r="DH101" s="83"/>
      <c r="DM101" s="19">
        <f>+CT101</f>
        <v>9661</v>
      </c>
      <c r="DN101" s="153">
        <v>6</v>
      </c>
      <c r="DO101" s="19">
        <v>0</v>
      </c>
      <c r="DP101" s="19" t="s">
        <v>965</v>
      </c>
    </row>
    <row r="102" spans="1:120" s="19" customFormat="1" x14ac:dyDescent="0.2">
      <c r="A102" s="53">
        <v>0</v>
      </c>
      <c r="B102" s="53">
        <v>1</v>
      </c>
      <c r="C102" s="53">
        <f>IF(Z102&gt;=10,1,0)</f>
        <v>0</v>
      </c>
      <c r="D102" s="55"/>
      <c r="E102" s="55">
        <v>1</v>
      </c>
      <c r="F102" s="56"/>
      <c r="G102" s="54"/>
      <c r="H102" s="54"/>
      <c r="I102" s="56"/>
      <c r="J102" s="54"/>
      <c r="K102" s="56"/>
      <c r="L102" s="56"/>
      <c r="M102" s="56"/>
      <c r="N102" s="58"/>
      <c r="O102" s="52" t="s">
        <v>359</v>
      </c>
      <c r="P102" s="15" t="s">
        <v>1183</v>
      </c>
      <c r="Q102" s="15">
        <v>98</v>
      </c>
      <c r="R102" s="16"/>
      <c r="S102" s="20" t="s">
        <v>1184</v>
      </c>
      <c r="T102" s="21">
        <v>1982</v>
      </c>
      <c r="U102" s="28" t="s">
        <v>239</v>
      </c>
      <c r="V102" s="21">
        <v>2007</v>
      </c>
      <c r="W102" s="25" t="s">
        <v>1185</v>
      </c>
      <c r="X102" s="21">
        <v>2012</v>
      </c>
      <c r="Y102" s="28"/>
      <c r="Z102" s="21">
        <f>$AD$3-V102</f>
        <v>9</v>
      </c>
      <c r="AA102" s="25" t="s">
        <v>1186</v>
      </c>
      <c r="AB102" s="21" t="s">
        <v>142</v>
      </c>
      <c r="AC102" s="21"/>
      <c r="AE102" s="187" t="s">
        <v>378</v>
      </c>
      <c r="AF102" s="82"/>
      <c r="CP102" s="192" t="str">
        <f>+S102</f>
        <v>Schaub Anja</v>
      </c>
      <c r="CR102" s="19">
        <f>+Z102</f>
        <v>9</v>
      </c>
      <c r="CS102" s="19" t="str">
        <f>+AB102</f>
        <v>E</v>
      </c>
      <c r="CT102" s="205">
        <v>9661</v>
      </c>
      <c r="CU102" s="126"/>
      <c r="CV102" s="125">
        <v>741</v>
      </c>
      <c r="CW102" s="33">
        <f>VLOOKUP($CV102,Funktionsbezeichnungen,3,0)</f>
        <v>7</v>
      </c>
      <c r="CX102" s="83" t="str">
        <f>VLOOKUP($CV102,Funktionsbezeichnungen,2,0)</f>
        <v>Konstrukteur 4 / Fachplaner 4 / Gruppenchef 2</v>
      </c>
      <c r="CY102" s="125"/>
      <c r="CZ102" s="33"/>
      <c r="DA102" s="83"/>
      <c r="DB102" s="125"/>
      <c r="DC102" s="33"/>
      <c r="DD102" s="83"/>
      <c r="DE102" s="20"/>
      <c r="DF102" s="125"/>
      <c r="DG102" s="33"/>
      <c r="DH102" s="83"/>
      <c r="DM102" s="19">
        <f>+CT102</f>
        <v>9661</v>
      </c>
      <c r="DN102" s="153">
        <v>6</v>
      </c>
      <c r="DO102" s="19">
        <v>0</v>
      </c>
      <c r="DP102" s="19" t="s">
        <v>965</v>
      </c>
    </row>
    <row r="103" spans="1:120" s="19" customFormat="1" x14ac:dyDescent="0.2">
      <c r="A103" s="53">
        <v>0</v>
      </c>
      <c r="B103" s="53"/>
      <c r="C103" s="53">
        <f t="shared" si="43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358</v>
      </c>
      <c r="P103" s="15" t="s">
        <v>498</v>
      </c>
      <c r="Q103" s="15">
        <v>99</v>
      </c>
      <c r="R103" s="42"/>
      <c r="S103" s="27" t="s">
        <v>251</v>
      </c>
      <c r="T103" s="21">
        <v>1988</v>
      </c>
      <c r="U103" s="28" t="s">
        <v>235</v>
      </c>
      <c r="V103" s="21">
        <v>2007</v>
      </c>
      <c r="W103" s="25"/>
      <c r="X103" s="21"/>
      <c r="Y103" s="25"/>
      <c r="Z103" s="21">
        <f t="shared" si="44"/>
        <v>9</v>
      </c>
      <c r="AA103" s="25" t="s">
        <v>235</v>
      </c>
      <c r="AB103" s="21" t="s">
        <v>142</v>
      </c>
      <c r="AC103" s="21"/>
      <c r="AE103" s="187" t="s">
        <v>1101</v>
      </c>
      <c r="AF103" s="82"/>
      <c r="CP103" s="19" t="str">
        <f t="shared" si="45"/>
        <v>Will Cédric</v>
      </c>
      <c r="CR103" s="19">
        <f t="shared" si="46"/>
        <v>9</v>
      </c>
      <c r="CS103" s="19" t="str">
        <f t="shared" si="47"/>
        <v>E</v>
      </c>
      <c r="CT103" s="154">
        <v>9688</v>
      </c>
      <c r="CU103" s="126"/>
      <c r="CV103" s="125">
        <v>733</v>
      </c>
      <c r="CW103" s="33">
        <f t="shared" si="55"/>
        <v>6</v>
      </c>
      <c r="CX103" s="83" t="str">
        <f t="shared" si="56"/>
        <v>Konstrukteur 3 / -planer 3 / Gruppenchef 1</v>
      </c>
      <c r="CY103" s="125">
        <v>732</v>
      </c>
      <c r="CZ103" s="33">
        <f t="shared" ref="CZ103:CZ128" si="57">VLOOKUP($CY103,Funktionsbezeichnungen,3,0)</f>
        <v>5</v>
      </c>
      <c r="DA103" s="83" t="str">
        <f t="shared" ref="DA103:DA128" si="58">VLOOKUP($CY103,Funktionsbezeichnungen,2,0)</f>
        <v>Konstrukteur 2 / -planer 2</v>
      </c>
      <c r="DB103" s="125">
        <v>732</v>
      </c>
      <c r="DC103" s="33">
        <f t="shared" si="51"/>
        <v>5</v>
      </c>
      <c r="DD103" s="83" t="str">
        <f t="shared" si="52"/>
        <v>Konstrukteur 2 / -planer 2</v>
      </c>
      <c r="DE103" s="20"/>
      <c r="DF103" s="33">
        <v>732</v>
      </c>
      <c r="DG103" s="33">
        <f t="shared" ref="DG103:DG128" si="59">VLOOKUP($DF103,Funktionsbezeichnungen,3,0)</f>
        <v>5</v>
      </c>
      <c r="DH103" s="83" t="str">
        <f t="shared" ref="DH103:DH128" si="60">VLOOKUP($DF103,Funktionsbezeichnungen,2,0)</f>
        <v>Konstrukteur 2 / -planer 2</v>
      </c>
      <c r="DM103" s="19">
        <f t="shared" si="48"/>
        <v>9688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 t="shared" si="43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499</v>
      </c>
      <c r="Q104" s="15">
        <v>100</v>
      </c>
      <c r="R104" s="42"/>
      <c r="S104" s="27" t="s">
        <v>250</v>
      </c>
      <c r="T104" s="21">
        <v>1987</v>
      </c>
      <c r="U104" s="28" t="s">
        <v>235</v>
      </c>
      <c r="V104" s="21">
        <v>2007</v>
      </c>
      <c r="W104" s="25"/>
      <c r="X104" s="21"/>
      <c r="Y104" s="25"/>
      <c r="Z104" s="21">
        <f t="shared" si="44"/>
        <v>9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5"/>
        <v>Wernli Sebastian</v>
      </c>
      <c r="CR104" s="19">
        <f t="shared" si="46"/>
        <v>9</v>
      </c>
      <c r="CS104" s="19" t="str">
        <f t="shared" si="47"/>
        <v>E</v>
      </c>
      <c r="CT104" s="154">
        <v>9687</v>
      </c>
      <c r="CU104" s="126"/>
      <c r="CV104" s="125">
        <v>733</v>
      </c>
      <c r="CW104" s="33">
        <f t="shared" si="55"/>
        <v>6</v>
      </c>
      <c r="CX104" s="83" t="str">
        <f t="shared" si="56"/>
        <v>Konstrukteur 3 / -planer 3 / Gruppenchef 1</v>
      </c>
      <c r="CY104" s="125">
        <v>732</v>
      </c>
      <c r="CZ104" s="33">
        <f t="shared" si="57"/>
        <v>5</v>
      </c>
      <c r="DA104" s="83" t="str">
        <f t="shared" si="58"/>
        <v>Konstrukteur 2 / -planer 2</v>
      </c>
      <c r="DB104" s="125">
        <v>732</v>
      </c>
      <c r="DC104" s="33">
        <f t="shared" si="51"/>
        <v>5</v>
      </c>
      <c r="DD104" s="83" t="str">
        <f t="shared" si="52"/>
        <v>Konstrukteur 2 / -planer 2</v>
      </c>
      <c r="DE104" s="20"/>
      <c r="DF104" s="33">
        <v>732</v>
      </c>
      <c r="DG104" s="33">
        <f t="shared" si="59"/>
        <v>5</v>
      </c>
      <c r="DH104" s="83" t="str">
        <f t="shared" si="60"/>
        <v>Konstrukteur 2 / -planer 2</v>
      </c>
      <c r="DM104" s="19">
        <f t="shared" si="48"/>
        <v>9687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/>
      <c r="C105" s="53">
        <f t="shared" si="43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360</v>
      </c>
      <c r="P105" s="15" t="s">
        <v>556</v>
      </c>
      <c r="Q105" s="15">
        <v>101</v>
      </c>
      <c r="R105" s="42"/>
      <c r="S105" s="27" t="s">
        <v>557</v>
      </c>
      <c r="T105" s="21">
        <v>1987</v>
      </c>
      <c r="U105" s="28" t="s">
        <v>235</v>
      </c>
      <c r="V105" s="21">
        <v>2008</v>
      </c>
      <c r="W105" s="25"/>
      <c r="X105" s="21"/>
      <c r="Y105" s="25"/>
      <c r="Z105" s="21">
        <f t="shared" si="44"/>
        <v>8</v>
      </c>
      <c r="AA105" s="25" t="s">
        <v>235</v>
      </c>
      <c r="AB105" s="21" t="s">
        <v>142</v>
      </c>
      <c r="AC105" s="21"/>
      <c r="AE105" s="90" t="s">
        <v>378</v>
      </c>
      <c r="AF105" s="82"/>
      <c r="CP105" s="19" t="str">
        <f t="shared" si="45"/>
        <v>Breiter Michael</v>
      </c>
      <c r="CR105" s="19">
        <f t="shared" si="46"/>
        <v>8</v>
      </c>
      <c r="CS105" s="19" t="str">
        <f t="shared" si="47"/>
        <v>E</v>
      </c>
      <c r="CT105" s="154">
        <v>7702</v>
      </c>
      <c r="CU105" s="126"/>
      <c r="CV105" s="125">
        <v>733</v>
      </c>
      <c r="CW105" s="33">
        <f>VLOOKUP($CV105,Funktionsbezeichnungen,3,0)</f>
        <v>6</v>
      </c>
      <c r="CX105" s="83" t="str">
        <f>VLOOKUP($CV105,Funktionsbezeichnungen,2,0)</f>
        <v>Konstrukteur 3 / -planer 3 / Gruppenchef 1</v>
      </c>
      <c r="CY105" s="125">
        <v>732</v>
      </c>
      <c r="CZ105" s="33">
        <f>VLOOKUP($CY105,Funktionsbezeichnungen,3,0)</f>
        <v>5</v>
      </c>
      <c r="DA105" s="83" t="str">
        <f>VLOOKUP($CY105,Funktionsbezeichnungen,2,0)</f>
        <v>Konstrukteur 2 / -planer 2</v>
      </c>
      <c r="DB105" s="33">
        <v>732</v>
      </c>
      <c r="DC105" s="33">
        <f>VLOOKUP($DB105,Funktionsbezeichnungen,3,0)</f>
        <v>5</v>
      </c>
      <c r="DD105" s="83" t="str">
        <f>VLOOKUP($DB105,Funktionsbezeichnungen,2,0)</f>
        <v>Konstrukteur 2 / -planer 2</v>
      </c>
      <c r="DF105" s="33">
        <v>732</v>
      </c>
      <c r="DG105" s="33">
        <f t="shared" si="59"/>
        <v>5</v>
      </c>
      <c r="DH105" s="83" t="str">
        <f t="shared" si="60"/>
        <v>Konstrukteur 2 / -planer 2</v>
      </c>
      <c r="DM105" s="19">
        <f>+CT105</f>
        <v>7702</v>
      </c>
      <c r="DN105" s="153">
        <v>6</v>
      </c>
      <c r="DO105" s="19">
        <v>0</v>
      </c>
      <c r="DP105" s="19" t="s">
        <v>964</v>
      </c>
    </row>
    <row r="106" spans="1:120" s="19" customFormat="1" x14ac:dyDescent="0.2">
      <c r="A106" s="53">
        <v>0</v>
      </c>
      <c r="B106" s="53"/>
      <c r="C106" s="53">
        <f t="shared" si="43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360</v>
      </c>
      <c r="P106" s="15" t="s">
        <v>524</v>
      </c>
      <c r="Q106" s="15">
        <v>102</v>
      </c>
      <c r="R106" s="42"/>
      <c r="S106" s="27" t="s">
        <v>283</v>
      </c>
      <c r="T106" s="21">
        <v>1988</v>
      </c>
      <c r="U106" s="28" t="s">
        <v>235</v>
      </c>
      <c r="V106" s="21">
        <v>2010</v>
      </c>
      <c r="W106" s="25"/>
      <c r="X106" s="21"/>
      <c r="Y106" s="25"/>
      <c r="Z106" s="21">
        <f t="shared" si="44"/>
        <v>6</v>
      </c>
      <c r="AA106" s="25" t="s">
        <v>235</v>
      </c>
      <c r="AB106" s="21" t="s">
        <v>142</v>
      </c>
      <c r="AC106" s="21"/>
      <c r="AE106" s="90" t="s">
        <v>378</v>
      </c>
      <c r="AF106" s="82"/>
      <c r="CP106" s="19" t="str">
        <f t="shared" si="45"/>
        <v>Niederberger Benjamin</v>
      </c>
      <c r="CR106" s="19">
        <f t="shared" si="46"/>
        <v>6</v>
      </c>
      <c r="CS106" s="19" t="str">
        <f t="shared" si="47"/>
        <v>E</v>
      </c>
      <c r="CT106" s="154">
        <v>9701</v>
      </c>
      <c r="CU106" s="126"/>
      <c r="CV106" s="125">
        <v>732</v>
      </c>
      <c r="CW106" s="33">
        <f t="shared" si="55"/>
        <v>5</v>
      </c>
      <c r="CX106" s="83" t="str">
        <f t="shared" si="56"/>
        <v>Konstrukteur 2 / -planer 2</v>
      </c>
      <c r="CY106" s="125">
        <v>731</v>
      </c>
      <c r="CZ106" s="33">
        <f t="shared" si="57"/>
        <v>4</v>
      </c>
      <c r="DA106" s="83" t="str">
        <f t="shared" si="58"/>
        <v>Konstrukteur 1 / -planer 1</v>
      </c>
      <c r="DB106" s="125">
        <v>731</v>
      </c>
      <c r="DC106" s="33">
        <f t="shared" si="51"/>
        <v>4</v>
      </c>
      <c r="DD106" s="83" t="str">
        <f t="shared" si="52"/>
        <v>Konstrukteur 1 / -planer 1</v>
      </c>
      <c r="DE106" s="20"/>
      <c r="DF106" s="33">
        <v>731</v>
      </c>
      <c r="DG106" s="33">
        <f t="shared" si="59"/>
        <v>4</v>
      </c>
      <c r="DH106" s="83" t="str">
        <f t="shared" si="60"/>
        <v>Konstrukteur 1 / -planer 1</v>
      </c>
      <c r="DM106" s="19">
        <f t="shared" si="48"/>
        <v>9701</v>
      </c>
      <c r="DN106" s="153">
        <v>6</v>
      </c>
      <c r="DO106" s="19">
        <v>0</v>
      </c>
      <c r="DP106" s="19" t="s">
        <v>964</v>
      </c>
    </row>
    <row r="107" spans="1:120" s="19" customFormat="1" x14ac:dyDescent="0.2">
      <c r="A107" s="53">
        <v>0</v>
      </c>
      <c r="B107" s="53">
        <v>1</v>
      </c>
      <c r="C107" s="53">
        <f t="shared" si="43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358</v>
      </c>
      <c r="P107" s="15" t="s">
        <v>905</v>
      </c>
      <c r="Q107" s="15">
        <v>103</v>
      </c>
      <c r="R107" s="42"/>
      <c r="S107" s="27" t="s">
        <v>906</v>
      </c>
      <c r="T107" s="21">
        <v>1990</v>
      </c>
      <c r="U107" s="28" t="s">
        <v>239</v>
      </c>
      <c r="V107" s="21">
        <v>2012</v>
      </c>
      <c r="W107" s="25"/>
      <c r="X107" s="21"/>
      <c r="Y107" s="25"/>
      <c r="Z107" s="21">
        <f t="shared" si="44"/>
        <v>4</v>
      </c>
      <c r="AA107" s="25" t="s">
        <v>239</v>
      </c>
      <c r="AB107" s="21" t="s">
        <v>147</v>
      </c>
      <c r="AC107" s="21"/>
      <c r="AE107" s="90" t="s">
        <v>378</v>
      </c>
      <c r="AF107" s="82"/>
      <c r="CP107" s="19" t="str">
        <f t="shared" si="45"/>
        <v>Zymeri Shaha</v>
      </c>
      <c r="CR107" s="19">
        <f t="shared" si="46"/>
        <v>4</v>
      </c>
      <c r="CS107" s="19" t="str">
        <f t="shared" si="47"/>
        <v>F</v>
      </c>
      <c r="CT107" s="155">
        <v>9733</v>
      </c>
      <c r="CU107" s="156"/>
      <c r="CV107" s="125">
        <v>731</v>
      </c>
      <c r="CW107" s="33">
        <f t="shared" si="55"/>
        <v>4</v>
      </c>
      <c r="CX107" s="83" t="str">
        <f t="shared" si="56"/>
        <v>Konstrukteur 1 / -planer 1</v>
      </c>
      <c r="CY107" s="125"/>
      <c r="CZ107" s="33"/>
      <c r="DA107" s="83"/>
      <c r="DB107" s="125"/>
      <c r="DC107" s="33"/>
      <c r="DD107" s="83"/>
      <c r="DE107" s="20"/>
      <c r="DF107" s="33">
        <v>731</v>
      </c>
      <c r="DG107" s="33">
        <f t="shared" si="59"/>
        <v>4</v>
      </c>
      <c r="DH107" s="83" t="str">
        <f t="shared" si="60"/>
        <v>Konstrukteur 1 / -planer 1</v>
      </c>
      <c r="DM107" s="19">
        <f t="shared" si="48"/>
        <v>9733</v>
      </c>
      <c r="DN107" s="153">
        <v>7</v>
      </c>
      <c r="DO107" s="19">
        <v>0</v>
      </c>
      <c r="DP107" s="19" t="s">
        <v>964</v>
      </c>
    </row>
    <row r="108" spans="1:120" s="19" customFormat="1" x14ac:dyDescent="0.2">
      <c r="A108" s="53">
        <v>0</v>
      </c>
      <c r="B108" s="53"/>
      <c r="C108" s="53">
        <f t="shared" si="43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361</v>
      </c>
      <c r="P108" s="15" t="s">
        <v>542</v>
      </c>
      <c r="Q108" s="15">
        <v>104</v>
      </c>
      <c r="R108" s="42"/>
      <c r="S108" s="27" t="s">
        <v>538</v>
      </c>
      <c r="T108" s="21">
        <v>1992</v>
      </c>
      <c r="U108" s="28" t="s">
        <v>235</v>
      </c>
      <c r="V108" s="21">
        <v>2012</v>
      </c>
      <c r="W108" s="25"/>
      <c r="X108" s="21"/>
      <c r="Y108" s="25"/>
      <c r="Z108" s="21">
        <f t="shared" si="44"/>
        <v>4</v>
      </c>
      <c r="AA108" s="25" t="s">
        <v>235</v>
      </c>
      <c r="AB108" s="21" t="s">
        <v>147</v>
      </c>
      <c r="AC108" s="21"/>
      <c r="AE108" s="90" t="s">
        <v>378</v>
      </c>
      <c r="AF108" s="82"/>
      <c r="CP108" s="19" t="str">
        <f t="shared" si="45"/>
        <v>Rüegsegger Stefan</v>
      </c>
      <c r="CR108" s="19">
        <f t="shared" si="46"/>
        <v>4</v>
      </c>
      <c r="CS108" s="19" t="str">
        <f t="shared" si="47"/>
        <v>F</v>
      </c>
      <c r="CT108" s="155">
        <v>9707</v>
      </c>
      <c r="CU108" s="156"/>
      <c r="CV108" s="125">
        <v>731</v>
      </c>
      <c r="CW108" s="33">
        <f t="shared" si="55"/>
        <v>4</v>
      </c>
      <c r="CX108" s="83" t="str">
        <f t="shared" si="56"/>
        <v>Konstrukteur 1 / -planer 1</v>
      </c>
      <c r="CY108" s="125"/>
      <c r="CZ108" s="33"/>
      <c r="DA108" s="83"/>
      <c r="DB108" s="125"/>
      <c r="DC108" s="33"/>
      <c r="DD108" s="83"/>
      <c r="DE108" s="20"/>
      <c r="DF108" s="33">
        <v>731</v>
      </c>
      <c r="DG108" s="33">
        <f t="shared" si="59"/>
        <v>4</v>
      </c>
      <c r="DH108" s="83" t="str">
        <f t="shared" si="60"/>
        <v>Konstrukteur 1 / -planer 1</v>
      </c>
      <c r="DM108" s="19">
        <f t="shared" si="48"/>
        <v>9707</v>
      </c>
      <c r="DN108" s="153">
        <v>6</v>
      </c>
      <c r="DO108" s="19">
        <v>0</v>
      </c>
      <c r="DP108" s="19" t="s">
        <v>964</v>
      </c>
    </row>
    <row r="109" spans="1:120" s="19" customFormat="1" x14ac:dyDescent="0.2">
      <c r="A109" s="53">
        <v>0</v>
      </c>
      <c r="B109" s="53"/>
      <c r="C109" s="53">
        <f t="shared" si="43"/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359</v>
      </c>
      <c r="P109" s="15" t="s">
        <v>543</v>
      </c>
      <c r="Q109" s="15">
        <v>105</v>
      </c>
      <c r="R109" s="42"/>
      <c r="S109" s="27" t="s">
        <v>539</v>
      </c>
      <c r="T109" s="21">
        <v>1992</v>
      </c>
      <c r="U109" s="28" t="s">
        <v>235</v>
      </c>
      <c r="V109" s="21">
        <v>2012</v>
      </c>
      <c r="W109" s="25"/>
      <c r="X109" s="21"/>
      <c r="Y109" s="25"/>
      <c r="Z109" s="21">
        <f t="shared" si="44"/>
        <v>4</v>
      </c>
      <c r="AA109" s="25" t="s">
        <v>235</v>
      </c>
      <c r="AB109" s="21" t="s">
        <v>147</v>
      </c>
      <c r="AC109" s="21"/>
      <c r="AE109" s="90" t="s">
        <v>378</v>
      </c>
      <c r="AF109" s="82"/>
      <c r="CP109" s="19" t="str">
        <f t="shared" si="45"/>
        <v>Schwyn Timm</v>
      </c>
      <c r="CR109" s="19">
        <f t="shared" si="46"/>
        <v>4</v>
      </c>
      <c r="CS109" s="19" t="str">
        <f t="shared" si="47"/>
        <v>F</v>
      </c>
      <c r="CT109" s="155">
        <v>9706</v>
      </c>
      <c r="CU109" s="156"/>
      <c r="CV109" s="125">
        <v>731</v>
      </c>
      <c r="CW109" s="33">
        <f t="shared" si="55"/>
        <v>4</v>
      </c>
      <c r="CX109" s="83" t="str">
        <f t="shared" si="56"/>
        <v>Konstrukteur 1 / -planer 1</v>
      </c>
      <c r="CY109" s="125"/>
      <c r="CZ109" s="33"/>
      <c r="DA109" s="83"/>
      <c r="DB109" s="125"/>
      <c r="DC109" s="33"/>
      <c r="DD109" s="83"/>
      <c r="DE109" s="20"/>
      <c r="DF109" s="33">
        <v>731</v>
      </c>
      <c r="DG109" s="33">
        <f t="shared" si="59"/>
        <v>4</v>
      </c>
      <c r="DH109" s="83" t="str">
        <f t="shared" si="60"/>
        <v>Konstrukteur 1 / -planer 1</v>
      </c>
      <c r="DM109" s="19">
        <f t="shared" si="48"/>
        <v>9706</v>
      </c>
      <c r="DN109" s="153">
        <v>6</v>
      </c>
      <c r="DO109" s="19">
        <v>0</v>
      </c>
      <c r="DP109" s="19" t="s">
        <v>964</v>
      </c>
    </row>
    <row r="110" spans="1:120" s="19" customFormat="1" x14ac:dyDescent="0.2">
      <c r="A110" s="53">
        <v>0</v>
      </c>
      <c r="B110" s="53"/>
      <c r="C110" s="53">
        <f t="shared" ref="C110:C117" si="61"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359</v>
      </c>
      <c r="P110" s="15" t="s">
        <v>594</v>
      </c>
      <c r="Q110" s="15">
        <v>106</v>
      </c>
      <c r="R110" s="42"/>
      <c r="S110" s="27" t="s">
        <v>595</v>
      </c>
      <c r="T110" s="21">
        <v>1992</v>
      </c>
      <c r="U110" s="28" t="s">
        <v>235</v>
      </c>
      <c r="V110" s="21">
        <v>2013</v>
      </c>
      <c r="W110" s="25"/>
      <c r="X110" s="21"/>
      <c r="Y110" s="25"/>
      <c r="Z110" s="21">
        <f t="shared" ref="Z110:Z117" si="62">$AD$3-V110</f>
        <v>3</v>
      </c>
      <c r="AA110" s="25" t="s">
        <v>235</v>
      </c>
      <c r="AB110" s="21" t="s">
        <v>147</v>
      </c>
      <c r="AC110" s="21"/>
      <c r="AE110" s="90" t="s">
        <v>378</v>
      </c>
      <c r="AF110" s="82"/>
      <c r="CP110" s="19" t="str">
        <f t="shared" ref="CP110:CP117" si="63">+S110</f>
        <v>Schär Cedric</v>
      </c>
      <c r="CR110" s="19">
        <f t="shared" ref="CR110:CR117" si="64">+Z110</f>
        <v>3</v>
      </c>
      <c r="CS110" s="19" t="str">
        <f t="shared" ref="CS110:CS117" si="65">+AB110</f>
        <v>F</v>
      </c>
      <c r="CT110" s="155">
        <v>9715</v>
      </c>
      <c r="CU110" s="156"/>
      <c r="CV110" s="125">
        <v>731</v>
      </c>
      <c r="CW110" s="33">
        <f t="shared" si="55"/>
        <v>4</v>
      </c>
      <c r="CX110" s="83" t="str">
        <f t="shared" si="56"/>
        <v>Konstrukteur 1 / -planer 1</v>
      </c>
      <c r="CY110" s="125"/>
      <c r="CZ110" s="33"/>
      <c r="DA110" s="83"/>
      <c r="DB110" s="125"/>
      <c r="DC110" s="33"/>
      <c r="DD110" s="83"/>
      <c r="DE110" s="20"/>
      <c r="DF110" s="33">
        <v>731</v>
      </c>
      <c r="DG110" s="33">
        <f t="shared" si="59"/>
        <v>4</v>
      </c>
      <c r="DH110" s="83" t="str">
        <f t="shared" si="60"/>
        <v>Konstrukteur 1 / -planer 1</v>
      </c>
      <c r="DM110" s="19">
        <f t="shared" ref="DM110:DM117" si="66">+CT110</f>
        <v>9715</v>
      </c>
      <c r="DN110" s="153">
        <v>6</v>
      </c>
      <c r="DO110" s="19">
        <v>0</v>
      </c>
      <c r="DP110" s="19" t="s">
        <v>964</v>
      </c>
    </row>
    <row r="111" spans="1:120" s="19" customFormat="1" x14ac:dyDescent="0.2">
      <c r="A111" s="53">
        <v>0</v>
      </c>
      <c r="B111" s="53"/>
      <c r="C111" s="53">
        <f t="shared" si="61"/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361</v>
      </c>
      <c r="P111" s="15" t="s">
        <v>627</v>
      </c>
      <c r="Q111" s="15">
        <v>107</v>
      </c>
      <c r="R111" s="42"/>
      <c r="S111" s="27" t="s">
        <v>626</v>
      </c>
      <c r="T111" s="21">
        <v>1995</v>
      </c>
      <c r="U111" s="28" t="s">
        <v>235</v>
      </c>
      <c r="V111" s="21">
        <v>2014</v>
      </c>
      <c r="W111" s="25"/>
      <c r="X111" s="21"/>
      <c r="Y111" s="25"/>
      <c r="Z111" s="21">
        <f t="shared" si="62"/>
        <v>2</v>
      </c>
      <c r="AA111" s="25" t="s">
        <v>235</v>
      </c>
      <c r="AB111" s="21" t="s">
        <v>147</v>
      </c>
      <c r="AC111" s="21"/>
      <c r="AE111" s="90" t="s">
        <v>378</v>
      </c>
      <c r="AF111" s="82"/>
      <c r="CP111" s="19" t="str">
        <f t="shared" si="63"/>
        <v>Leubin Marco</v>
      </c>
      <c r="CR111" s="19">
        <f t="shared" si="64"/>
        <v>2</v>
      </c>
      <c r="CS111" s="19" t="str">
        <f t="shared" si="65"/>
        <v>F</v>
      </c>
      <c r="CT111" s="154">
        <v>9726</v>
      </c>
      <c r="CU111" s="126"/>
      <c r="CV111" s="125">
        <v>731</v>
      </c>
      <c r="CW111" s="33">
        <f t="shared" si="55"/>
        <v>4</v>
      </c>
      <c r="CX111" s="83" t="str">
        <f t="shared" si="56"/>
        <v>Konstrukteur 1 / -planer 1</v>
      </c>
      <c r="CY111" s="125"/>
      <c r="CZ111" s="33"/>
      <c r="DA111" s="83"/>
      <c r="DB111" s="125"/>
      <c r="DC111" s="33"/>
      <c r="DD111" s="83"/>
      <c r="DE111" s="20"/>
      <c r="DF111" s="33"/>
      <c r="DG111" s="33"/>
      <c r="DH111" s="83"/>
      <c r="DM111" s="19">
        <f t="shared" si="66"/>
        <v>9726</v>
      </c>
      <c r="DN111" s="153">
        <v>8</v>
      </c>
      <c r="DO111" s="19">
        <v>0</v>
      </c>
      <c r="DP111" s="185" t="s">
        <v>976</v>
      </c>
    </row>
    <row r="112" spans="1:120" s="19" customFormat="1" x14ac:dyDescent="0.2">
      <c r="A112" s="53">
        <v>0</v>
      </c>
      <c r="B112" s="53"/>
      <c r="C112" s="53">
        <f t="shared" si="61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359</v>
      </c>
      <c r="P112" s="15" t="s">
        <v>1093</v>
      </c>
      <c r="Q112" s="15">
        <v>108</v>
      </c>
      <c r="R112" s="42"/>
      <c r="S112" s="27" t="s">
        <v>882</v>
      </c>
      <c r="T112" s="21">
        <v>1995</v>
      </c>
      <c r="U112" s="28" t="s">
        <v>235</v>
      </c>
      <c r="V112" s="21">
        <v>2015</v>
      </c>
      <c r="W112" s="25"/>
      <c r="X112" s="21"/>
      <c r="Y112" s="25"/>
      <c r="Z112" s="21">
        <f t="shared" si="62"/>
        <v>1</v>
      </c>
      <c r="AA112" s="25" t="s">
        <v>235</v>
      </c>
      <c r="AB112" s="21" t="s">
        <v>149</v>
      </c>
      <c r="AC112" s="21"/>
      <c r="AE112" s="90" t="s">
        <v>378</v>
      </c>
      <c r="AF112" s="82"/>
      <c r="CP112" s="19" t="str">
        <f t="shared" si="63"/>
        <v>Räuftlin Thomas</v>
      </c>
      <c r="CR112" s="19">
        <f t="shared" si="64"/>
        <v>1</v>
      </c>
      <c r="CS112" s="19" t="str">
        <f t="shared" si="65"/>
        <v>G</v>
      </c>
      <c r="CT112" s="205">
        <v>9729</v>
      </c>
      <c r="CU112" s="126"/>
      <c r="CV112" s="125">
        <v>731</v>
      </c>
      <c r="CW112" s="33">
        <f t="shared" si="55"/>
        <v>4</v>
      </c>
      <c r="CX112" s="83" t="str">
        <f t="shared" si="56"/>
        <v>Konstrukteur 1 / -planer 1</v>
      </c>
      <c r="CY112" s="125"/>
      <c r="CZ112" s="33"/>
      <c r="DA112" s="83"/>
      <c r="DB112" s="125"/>
      <c r="DC112" s="33"/>
      <c r="DD112" s="83"/>
      <c r="DE112" s="20"/>
      <c r="DF112" s="33"/>
      <c r="DG112" s="33"/>
      <c r="DH112" s="83"/>
      <c r="DM112" s="19">
        <f t="shared" si="66"/>
        <v>9729</v>
      </c>
      <c r="DN112" s="153">
        <v>8</v>
      </c>
      <c r="DO112" s="19">
        <v>0</v>
      </c>
      <c r="DP112" s="185" t="s">
        <v>976</v>
      </c>
    </row>
    <row r="113" spans="1:120" s="19" customFormat="1" ht="40.5" x14ac:dyDescent="0.2">
      <c r="A113" s="53">
        <v>0</v>
      </c>
      <c r="B113" s="53"/>
      <c r="C113" s="53">
        <f t="shared" si="6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504</v>
      </c>
      <c r="Q113" s="15">
        <v>109</v>
      </c>
      <c r="R113" s="42" t="s">
        <v>343</v>
      </c>
      <c r="S113" s="20" t="s">
        <v>157</v>
      </c>
      <c r="T113" s="21">
        <v>1976</v>
      </c>
      <c r="U113" s="28" t="s">
        <v>320</v>
      </c>
      <c r="V113" s="21">
        <v>2002</v>
      </c>
      <c r="W113" s="25" t="s">
        <v>321</v>
      </c>
      <c r="X113" s="21">
        <v>2005</v>
      </c>
      <c r="Y113" s="28"/>
      <c r="Z113" s="118">
        <f t="shared" si="62"/>
        <v>14</v>
      </c>
      <c r="AA113" s="25" t="s">
        <v>694</v>
      </c>
      <c r="AB113" s="21" t="s">
        <v>105</v>
      </c>
      <c r="AC113" s="21"/>
      <c r="AE113" s="90" t="s">
        <v>455</v>
      </c>
      <c r="AF113" s="82"/>
      <c r="CP113" s="19" t="str">
        <f t="shared" si="63"/>
        <v>Kiefer Patrick</v>
      </c>
      <c r="CR113" s="19">
        <f t="shared" si="64"/>
        <v>14</v>
      </c>
      <c r="CS113" s="19" t="str">
        <f t="shared" si="65"/>
        <v>C</v>
      </c>
      <c r="CT113" s="154">
        <v>6753</v>
      </c>
      <c r="CU113" s="126"/>
      <c r="CV113" s="125">
        <v>223</v>
      </c>
      <c r="CW113" s="33">
        <f>VLOOKUP($CV113,Funktionsbezeichnungen,3,0)</f>
        <v>10</v>
      </c>
      <c r="CX113" s="83" t="str">
        <f>VLOOKUP($CV113,Funktionsbezeichnungen,2,0)</f>
        <v>Finanz-Fachspezialist / Controller 3</v>
      </c>
      <c r="CY113" s="125">
        <v>223</v>
      </c>
      <c r="CZ113" s="33">
        <f>VLOOKUP($CY113,Funktionsbezeichnungen,3,0)</f>
        <v>10</v>
      </c>
      <c r="DA113" s="83" t="str">
        <f>VLOOKUP($CY113,Funktionsbezeichnungen,2,0)</f>
        <v>Finanz-Fachspezialist / Controller 3</v>
      </c>
      <c r="DB113" s="125">
        <v>223</v>
      </c>
      <c r="DC113" s="33">
        <f>VLOOKUP($DB113,Funktionsbezeichnungen,3,0)</f>
        <v>10</v>
      </c>
      <c r="DD113" s="83" t="str">
        <f>VLOOKUP($DB113,Funktionsbezeichnungen,2,0)</f>
        <v>Finanz-Fachspezialist / Controller 3</v>
      </c>
      <c r="DE113" s="20"/>
      <c r="DF113" s="125">
        <v>223</v>
      </c>
      <c r="DG113" s="33">
        <f>VLOOKUP($DF113,Funktionsbezeichnungen,3,0)</f>
        <v>10</v>
      </c>
      <c r="DH113" s="83" t="str">
        <f>VLOOKUP($DF113,Funktionsbezeichnungen,2,0)</f>
        <v>Finanz-Fachspezialist / Controller 3</v>
      </c>
      <c r="DM113" s="19">
        <f t="shared" si="66"/>
        <v>6753</v>
      </c>
      <c r="DN113" s="153">
        <v>3</v>
      </c>
      <c r="DO113" s="19">
        <v>0</v>
      </c>
      <c r="DP113" s="185" t="s">
        <v>972</v>
      </c>
    </row>
    <row r="114" spans="1:120" s="19" customFormat="1" x14ac:dyDescent="0.2">
      <c r="A114" s="53">
        <v>0</v>
      </c>
      <c r="B114" s="53">
        <v>1</v>
      </c>
      <c r="C114" s="53">
        <f t="shared" si="6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500</v>
      </c>
      <c r="Q114" s="15">
        <v>110</v>
      </c>
      <c r="R114" s="42"/>
      <c r="S114" s="27" t="s">
        <v>152</v>
      </c>
      <c r="T114" s="21">
        <v>1952</v>
      </c>
      <c r="U114" s="28" t="s">
        <v>151</v>
      </c>
      <c r="V114" s="21">
        <v>1971</v>
      </c>
      <c r="W114" s="25"/>
      <c r="X114" s="21"/>
      <c r="Y114" s="25"/>
      <c r="Z114" s="21">
        <f t="shared" si="62"/>
        <v>45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63"/>
        <v>Meister Christine</v>
      </c>
      <c r="CR114" s="19">
        <f t="shared" si="64"/>
        <v>45</v>
      </c>
      <c r="CS114" s="19" t="str">
        <f t="shared" si="65"/>
        <v>D</v>
      </c>
      <c r="CT114" s="154">
        <v>4245</v>
      </c>
      <c r="CU114" s="126"/>
      <c r="CV114" s="125">
        <v>134</v>
      </c>
      <c r="CW114" s="33">
        <f t="shared" si="55"/>
        <v>7</v>
      </c>
      <c r="CX114" s="83" t="str">
        <f t="shared" si="56"/>
        <v>Kaufmännischer Mitarbeiter 4 / Gruppenchef 2</v>
      </c>
      <c r="CY114" s="125">
        <v>134</v>
      </c>
      <c r="CZ114" s="33">
        <f t="shared" si="57"/>
        <v>7</v>
      </c>
      <c r="DA114" s="83" t="str">
        <f t="shared" si="58"/>
        <v>Kaufmännischer Mitarbeiter 4 / Gruppenchef 2</v>
      </c>
      <c r="DB114" s="125">
        <v>134</v>
      </c>
      <c r="DC114" s="33">
        <f t="shared" ref="DC114:DC128" si="67">VLOOKUP($DB114,Funktionsbezeichnungen,3,0)</f>
        <v>7</v>
      </c>
      <c r="DD114" s="83" t="str">
        <f t="shared" ref="DD114:DD128" si="68">VLOOKUP($DB114,Funktionsbezeichnungen,2,0)</f>
        <v>Kaufmännischer Mitarbeiter 4 / Gruppenchef 2</v>
      </c>
      <c r="DE114" s="20"/>
      <c r="DF114" s="125">
        <v>134</v>
      </c>
      <c r="DG114" s="33">
        <f t="shared" si="59"/>
        <v>7</v>
      </c>
      <c r="DH114" s="83" t="str">
        <f t="shared" si="60"/>
        <v>Kaufmännischer Mitarbeiter 4 / Gruppenchef 2</v>
      </c>
      <c r="DM114" s="19">
        <f t="shared" si="66"/>
        <v>4245</v>
      </c>
      <c r="DN114" s="153">
        <v>6</v>
      </c>
      <c r="DO114" s="19">
        <v>0</v>
      </c>
      <c r="DP114" s="19" t="s">
        <v>955</v>
      </c>
    </row>
    <row r="115" spans="1:120" s="19" customFormat="1" ht="27" x14ac:dyDescent="0.2">
      <c r="A115" s="53">
        <v>0</v>
      </c>
      <c r="B115" s="53">
        <v>1</v>
      </c>
      <c r="C115" s="53">
        <f t="shared" si="6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501</v>
      </c>
      <c r="Q115" s="15">
        <v>111</v>
      </c>
      <c r="R115" s="42"/>
      <c r="S115" s="20" t="s">
        <v>207</v>
      </c>
      <c r="T115" s="17">
        <v>1954</v>
      </c>
      <c r="U115" s="169" t="s">
        <v>210</v>
      </c>
      <c r="V115" s="118">
        <v>1971</v>
      </c>
      <c r="W115" s="120"/>
      <c r="X115" s="118"/>
      <c r="Y115" s="169"/>
      <c r="Z115" s="118">
        <f t="shared" si="62"/>
        <v>45</v>
      </c>
      <c r="AA115" s="25" t="s">
        <v>209</v>
      </c>
      <c r="AB115" s="21" t="s">
        <v>121</v>
      </c>
      <c r="AC115" s="21"/>
      <c r="AE115" s="90" t="s">
        <v>453</v>
      </c>
      <c r="AF115" s="82"/>
      <c r="CP115" s="19" t="str">
        <f t="shared" si="63"/>
        <v>Derezynski Françoise</v>
      </c>
      <c r="CR115" s="19">
        <f t="shared" si="64"/>
        <v>45</v>
      </c>
      <c r="CS115" s="19" t="str">
        <f t="shared" si="65"/>
        <v>D</v>
      </c>
      <c r="CT115" s="154">
        <v>4266</v>
      </c>
      <c r="CU115" s="126"/>
      <c r="CV115" s="125">
        <v>134</v>
      </c>
      <c r="CW115" s="33">
        <f>VLOOKUP($CV115,Funktionsbezeichnungen,3,0)</f>
        <v>7</v>
      </c>
      <c r="CX115" s="83" t="str">
        <f>VLOOKUP($CV115,Funktionsbezeichnungen,2,0)</f>
        <v>Kaufmännischer Mitarbeiter 4 / Gruppenchef 2</v>
      </c>
      <c r="CY115" s="125">
        <v>134</v>
      </c>
      <c r="CZ115" s="33">
        <f>VLOOKUP($CY115,Funktionsbezeichnungen,3,0)</f>
        <v>7</v>
      </c>
      <c r="DA115" s="83" t="str">
        <f>VLOOKUP($CY115,Funktionsbezeichnungen,2,0)</f>
        <v>Kaufmännischer Mitarbeiter 4 / Gruppenchef 2</v>
      </c>
      <c r="DB115" s="125">
        <v>134</v>
      </c>
      <c r="DC115" s="33">
        <f>VLOOKUP($DB115,Funktionsbezeichnungen,3,0)</f>
        <v>7</v>
      </c>
      <c r="DD115" s="83" t="str">
        <f>VLOOKUP($DB115,Funktionsbezeichnungen,2,0)</f>
        <v>Kaufmännischer Mitarbeiter 4 / Gruppenchef 2</v>
      </c>
      <c r="DE115" s="20"/>
      <c r="DF115" s="125">
        <v>134</v>
      </c>
      <c r="DG115" s="33">
        <f>VLOOKUP($DF115,Funktionsbezeichnungen,3,0)</f>
        <v>7</v>
      </c>
      <c r="DH115" s="83" t="str">
        <f>VLOOKUP($DF115,Funktionsbezeichnungen,2,0)</f>
        <v>Kaufmännischer Mitarbeiter 4 / Gruppenchef 2</v>
      </c>
      <c r="DM115" s="19">
        <f t="shared" si="66"/>
        <v>4266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61"/>
        <v>1</v>
      </c>
      <c r="D116" s="55"/>
      <c r="E116" s="55"/>
      <c r="F116" s="56"/>
      <c r="G116" s="54"/>
      <c r="H116" s="54"/>
      <c r="I116" s="56"/>
      <c r="J116" s="54"/>
      <c r="K116" s="56"/>
      <c r="L116" s="56">
        <v>1</v>
      </c>
      <c r="M116" s="56"/>
      <c r="N116" s="58"/>
      <c r="O116" s="52" t="s">
        <v>357</v>
      </c>
      <c r="P116" s="15" t="s">
        <v>502</v>
      </c>
      <c r="Q116" s="15">
        <v>112</v>
      </c>
      <c r="R116" s="16"/>
      <c r="S116" s="20" t="s">
        <v>153</v>
      </c>
      <c r="T116" s="21">
        <v>1953</v>
      </c>
      <c r="U116" s="28" t="s">
        <v>215</v>
      </c>
      <c r="V116" s="21">
        <v>1977</v>
      </c>
      <c r="W116" s="25" t="s">
        <v>318</v>
      </c>
      <c r="X116" s="21">
        <v>2000</v>
      </c>
      <c r="Y116" s="28" t="s">
        <v>319</v>
      </c>
      <c r="Z116" s="21">
        <f t="shared" si="62"/>
        <v>39</v>
      </c>
      <c r="AA116" s="25" t="s">
        <v>695</v>
      </c>
      <c r="AB116" s="21" t="s">
        <v>121</v>
      </c>
      <c r="AC116" s="21"/>
      <c r="AE116" s="90" t="s">
        <v>456</v>
      </c>
      <c r="AF116" s="82"/>
      <c r="CP116" s="19" t="str">
        <f t="shared" si="63"/>
        <v>Szirt Madeleine</v>
      </c>
      <c r="CR116" s="19">
        <f t="shared" si="64"/>
        <v>39</v>
      </c>
      <c r="CS116" s="19" t="str">
        <f t="shared" si="65"/>
        <v>D</v>
      </c>
      <c r="CT116" s="154">
        <v>4216</v>
      </c>
      <c r="CU116" s="126"/>
      <c r="CV116" s="125">
        <v>162</v>
      </c>
      <c r="CW116" s="33">
        <f>VLOOKUP($CV116,Funktionsbezeichnungen,3,0)</f>
        <v>9</v>
      </c>
      <c r="CX116" s="83" t="str">
        <f>VLOOKUP($CV116,Funktionsbezeichnungen,2,0)</f>
        <v>Personal-Fachspezialist 2</v>
      </c>
      <c r="CY116" s="125">
        <v>162</v>
      </c>
      <c r="CZ116" s="33">
        <f>VLOOKUP($CY116,Funktionsbezeichnungen,3,0)</f>
        <v>9</v>
      </c>
      <c r="DA116" s="83" t="str">
        <f>VLOOKUP($CY116,Funktionsbezeichnungen,2,0)</f>
        <v>Personal-Fachspezialist 2</v>
      </c>
      <c r="DB116" s="125">
        <v>162</v>
      </c>
      <c r="DC116" s="33">
        <f>VLOOKUP($DB116,Funktionsbezeichnungen,3,0)</f>
        <v>9</v>
      </c>
      <c r="DD116" s="83" t="str">
        <f>VLOOKUP($DB116,Funktionsbezeichnungen,2,0)</f>
        <v>Personal-Fachspezialist 2</v>
      </c>
      <c r="DE116" s="20"/>
      <c r="DF116" s="125">
        <v>162</v>
      </c>
      <c r="DG116" s="33">
        <f>VLOOKUP($DF116,Funktionsbezeichnungen,3,0)</f>
        <v>9</v>
      </c>
      <c r="DH116" s="83" t="str">
        <f>VLOOKUP($DF116,Funktionsbezeichnungen,2,0)</f>
        <v>Personal-Fachspezialist 2</v>
      </c>
      <c r="DM116" s="19">
        <f t="shared" si="66"/>
        <v>4216</v>
      </c>
      <c r="DN116" s="153">
        <v>3</v>
      </c>
      <c r="DO116" s="19">
        <v>0</v>
      </c>
      <c r="DP116" s="185" t="s">
        <v>971</v>
      </c>
    </row>
    <row r="117" spans="1:120" s="19" customFormat="1" x14ac:dyDescent="0.2">
      <c r="A117" s="53">
        <v>0</v>
      </c>
      <c r="B117" s="53">
        <v>1</v>
      </c>
      <c r="C117" s="53">
        <f t="shared" si="61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359</v>
      </c>
      <c r="P117" s="15" t="s">
        <v>1155</v>
      </c>
      <c r="Q117" s="15">
        <v>113</v>
      </c>
      <c r="R117" s="42"/>
      <c r="S117" s="27" t="s">
        <v>1156</v>
      </c>
      <c r="T117" s="21">
        <v>1959</v>
      </c>
      <c r="U117" s="28" t="s">
        <v>151</v>
      </c>
      <c r="V117" s="21">
        <v>1977</v>
      </c>
      <c r="W117" s="25"/>
      <c r="X117" s="21"/>
      <c r="Y117" s="25"/>
      <c r="Z117" s="21">
        <f t="shared" si="62"/>
        <v>39</v>
      </c>
      <c r="AA117" s="25" t="s">
        <v>1157</v>
      </c>
      <c r="AB117" s="21" t="s">
        <v>121</v>
      </c>
      <c r="AC117" s="21"/>
      <c r="AE117" s="90" t="s">
        <v>1158</v>
      </c>
      <c r="AF117" s="82"/>
      <c r="CP117" s="19" t="str">
        <f t="shared" si="63"/>
        <v>Canetti Rosemarie</v>
      </c>
      <c r="CR117" s="19">
        <f t="shared" si="64"/>
        <v>39</v>
      </c>
      <c r="CS117" s="19" t="str">
        <f t="shared" si="65"/>
        <v>D</v>
      </c>
      <c r="CT117" s="205">
        <v>4320</v>
      </c>
      <c r="CU117" s="126"/>
      <c r="CV117" s="125">
        <v>134</v>
      </c>
      <c r="CW117" s="33">
        <f t="shared" si="55"/>
        <v>7</v>
      </c>
      <c r="CX117" s="83" t="str">
        <f t="shared" si="56"/>
        <v>Kaufmännischer Mitarbeiter 4 / Gruppenchef 2</v>
      </c>
      <c r="CY117" s="125">
        <v>134</v>
      </c>
      <c r="CZ117" s="33">
        <f t="shared" si="57"/>
        <v>7</v>
      </c>
      <c r="DA117" s="83" t="str">
        <f t="shared" si="58"/>
        <v>Kaufmännischer Mitarbeiter 4 / Gruppenchef 2</v>
      </c>
      <c r="DB117" s="125">
        <v>134</v>
      </c>
      <c r="DC117" s="33">
        <f t="shared" si="67"/>
        <v>7</v>
      </c>
      <c r="DD117" s="83" t="str">
        <f t="shared" si="68"/>
        <v>Kaufmännischer Mitarbeiter 4 / Gruppenchef 2</v>
      </c>
      <c r="DE117" s="20"/>
      <c r="DF117" s="125">
        <v>134</v>
      </c>
      <c r="DG117" s="33">
        <f t="shared" si="59"/>
        <v>7</v>
      </c>
      <c r="DH117" s="83" t="str">
        <f t="shared" si="60"/>
        <v>Kaufmännischer Mitarbeiter 4 / Gruppenchef 2</v>
      </c>
      <c r="DM117" s="19">
        <f t="shared" si="66"/>
        <v>4320</v>
      </c>
      <c r="DN117" s="153">
        <v>6</v>
      </c>
      <c r="DO117" s="19">
        <v>0</v>
      </c>
      <c r="DP117" s="19" t="s">
        <v>955</v>
      </c>
    </row>
    <row r="118" spans="1:120" s="19" customFormat="1" x14ac:dyDescent="0.2">
      <c r="A118" s="53">
        <v>0</v>
      </c>
      <c r="B118" s="53">
        <v>1</v>
      </c>
      <c r="C118" s="53">
        <f t="shared" si="43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1168</v>
      </c>
      <c r="Q118" s="15">
        <v>114</v>
      </c>
      <c r="R118" s="42"/>
      <c r="S118" s="27" t="s">
        <v>650</v>
      </c>
      <c r="T118" s="21">
        <v>1961</v>
      </c>
      <c r="U118" s="28" t="s">
        <v>155</v>
      </c>
      <c r="V118" s="21">
        <v>1982</v>
      </c>
      <c r="W118" s="25"/>
      <c r="X118" s="21"/>
      <c r="Y118" s="25" t="s">
        <v>323</v>
      </c>
      <c r="Z118" s="21">
        <f t="shared" si="44"/>
        <v>34</v>
      </c>
      <c r="AA118" s="25" t="s">
        <v>696</v>
      </c>
      <c r="AB118" s="21" t="s">
        <v>121</v>
      </c>
      <c r="AC118" s="21"/>
      <c r="AE118" s="90" t="s">
        <v>425</v>
      </c>
      <c r="AF118" s="82"/>
      <c r="CP118" s="19" t="str">
        <f t="shared" si="45"/>
        <v>Peier Doris</v>
      </c>
      <c r="CR118" s="19">
        <f t="shared" si="46"/>
        <v>34</v>
      </c>
      <c r="CS118" s="19" t="str">
        <f t="shared" si="47"/>
        <v>D</v>
      </c>
      <c r="CT118" s="154">
        <v>5581</v>
      </c>
      <c r="CU118" s="126"/>
      <c r="CV118" s="125">
        <v>134</v>
      </c>
      <c r="CW118" s="33">
        <f t="shared" si="55"/>
        <v>7</v>
      </c>
      <c r="CX118" s="83" t="str">
        <f t="shared" si="56"/>
        <v>Kaufmännischer Mitarbeiter 4 / Gruppenchef 2</v>
      </c>
      <c r="CY118" s="125">
        <v>134</v>
      </c>
      <c r="CZ118" s="33">
        <f t="shared" si="57"/>
        <v>7</v>
      </c>
      <c r="DA118" s="83" t="str">
        <f t="shared" si="58"/>
        <v>Kaufmännischer Mitarbeiter 4 / Gruppenchef 2</v>
      </c>
      <c r="DB118" s="125">
        <v>134</v>
      </c>
      <c r="DC118" s="33">
        <f t="shared" si="67"/>
        <v>7</v>
      </c>
      <c r="DD118" s="83" t="str">
        <f t="shared" si="68"/>
        <v>Kaufmännischer Mitarbeiter 4 / Gruppenchef 2</v>
      </c>
      <c r="DE118" s="20"/>
      <c r="DF118" s="125">
        <v>134</v>
      </c>
      <c r="DG118" s="33">
        <f t="shared" si="59"/>
        <v>7</v>
      </c>
      <c r="DH118" s="83" t="str">
        <f t="shared" si="60"/>
        <v>Kaufmännischer Mitarbeiter 4 / Gruppenchef 2</v>
      </c>
      <c r="DM118" s="19">
        <f t="shared" si="48"/>
        <v>5581</v>
      </c>
      <c r="DN118" s="153">
        <v>6</v>
      </c>
      <c r="DO118" s="19">
        <v>0</v>
      </c>
      <c r="DP118" s="19" t="s">
        <v>955</v>
      </c>
    </row>
    <row r="119" spans="1:120" s="19" customFormat="1" x14ac:dyDescent="0.2">
      <c r="A119" s="53">
        <v>0</v>
      </c>
      <c r="B119" s="53">
        <v>1</v>
      </c>
      <c r="C119" s="53">
        <f t="shared" si="43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607</v>
      </c>
      <c r="Q119" s="15">
        <v>115</v>
      </c>
      <c r="R119" s="42"/>
      <c r="S119" s="27" t="s">
        <v>608</v>
      </c>
      <c r="T119" s="21">
        <v>1966</v>
      </c>
      <c r="U119" s="28" t="s">
        <v>151</v>
      </c>
      <c r="V119" s="21">
        <v>1985</v>
      </c>
      <c r="W119" s="25"/>
      <c r="X119" s="21"/>
      <c r="Y119" s="25"/>
      <c r="Z119" s="21">
        <f t="shared" si="44"/>
        <v>31</v>
      </c>
      <c r="AA119" s="25" t="s">
        <v>696</v>
      </c>
      <c r="AB119" s="21" t="s">
        <v>121</v>
      </c>
      <c r="AC119" s="21"/>
      <c r="AE119" s="90" t="s">
        <v>425</v>
      </c>
      <c r="AF119" s="82"/>
      <c r="CP119" s="19" t="str">
        <f t="shared" si="45"/>
        <v>Beuret Agnès</v>
      </c>
      <c r="CR119" s="19">
        <f t="shared" si="46"/>
        <v>31</v>
      </c>
      <c r="CS119" s="19" t="str">
        <f t="shared" si="47"/>
        <v>D</v>
      </c>
      <c r="CT119" s="154">
        <v>4352</v>
      </c>
      <c r="CU119" s="126"/>
      <c r="CV119" s="125">
        <v>134</v>
      </c>
      <c r="CW119" s="33">
        <f t="shared" si="55"/>
        <v>7</v>
      </c>
      <c r="CX119" s="83" t="str">
        <f t="shared" si="56"/>
        <v>Kaufmännischer Mitarbeiter 4 / Gruppenchef 2</v>
      </c>
      <c r="CY119" s="125">
        <v>134</v>
      </c>
      <c r="CZ119" s="33">
        <f t="shared" si="57"/>
        <v>7</v>
      </c>
      <c r="DA119" s="83" t="str">
        <f t="shared" si="58"/>
        <v>Kaufmännischer Mitarbeiter 4 / Gruppenchef 2</v>
      </c>
      <c r="DB119" s="125">
        <v>134</v>
      </c>
      <c r="DC119" s="33">
        <f t="shared" si="67"/>
        <v>7</v>
      </c>
      <c r="DD119" s="83" t="str">
        <f t="shared" si="68"/>
        <v>Kaufmännischer Mitarbeiter 4 / Gruppenchef 2</v>
      </c>
      <c r="DE119" s="20"/>
      <c r="DF119" s="125">
        <v>134</v>
      </c>
      <c r="DG119" s="33">
        <f t="shared" si="59"/>
        <v>7</v>
      </c>
      <c r="DH119" s="83" t="str">
        <f t="shared" si="60"/>
        <v>Kaufmännischer Mitarbeiter 4 / Gruppenchef 2</v>
      </c>
      <c r="DM119" s="19">
        <f t="shared" si="48"/>
        <v>4352</v>
      </c>
      <c r="DN119" s="153">
        <v>6</v>
      </c>
      <c r="DO119" s="19">
        <v>0</v>
      </c>
      <c r="DP119" s="19" t="s">
        <v>955</v>
      </c>
    </row>
    <row r="120" spans="1:120" s="19" customFormat="1" x14ac:dyDescent="0.2">
      <c r="A120" s="53">
        <v>0</v>
      </c>
      <c r="B120" s="53">
        <v>1</v>
      </c>
      <c r="C120" s="53">
        <f t="shared" si="43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359</v>
      </c>
      <c r="P120" s="15" t="s">
        <v>508</v>
      </c>
      <c r="Q120" s="15">
        <v>116</v>
      </c>
      <c r="R120" s="42"/>
      <c r="S120" s="27" t="s">
        <v>164</v>
      </c>
      <c r="T120" s="21">
        <v>1970</v>
      </c>
      <c r="U120" s="28" t="s">
        <v>165</v>
      </c>
      <c r="V120" s="21">
        <v>1990</v>
      </c>
      <c r="W120" s="25"/>
      <c r="X120" s="21"/>
      <c r="Y120" s="25"/>
      <c r="Z120" s="21">
        <f t="shared" si="44"/>
        <v>26</v>
      </c>
      <c r="AA120" s="25" t="s">
        <v>696</v>
      </c>
      <c r="AB120" s="21" t="s">
        <v>121</v>
      </c>
      <c r="AC120" s="21"/>
      <c r="AE120" s="90" t="s">
        <v>425</v>
      </c>
      <c r="AF120" s="82"/>
      <c r="CP120" s="19" t="str">
        <f t="shared" si="45"/>
        <v>Weider Noelle</v>
      </c>
      <c r="CR120" s="19">
        <f t="shared" si="46"/>
        <v>26</v>
      </c>
      <c r="CS120" s="19" t="str">
        <f t="shared" si="47"/>
        <v>D</v>
      </c>
      <c r="CT120" s="154">
        <v>5604</v>
      </c>
      <c r="CU120" s="126"/>
      <c r="CV120" s="125">
        <v>134</v>
      </c>
      <c r="CW120" s="33">
        <f t="shared" si="55"/>
        <v>7</v>
      </c>
      <c r="CX120" s="83" t="str">
        <f t="shared" si="56"/>
        <v>Kaufmännischer Mitarbeiter 4 / Gruppenchef 2</v>
      </c>
      <c r="CY120" s="125">
        <v>134</v>
      </c>
      <c r="CZ120" s="33">
        <f t="shared" si="57"/>
        <v>7</v>
      </c>
      <c r="DA120" s="83" t="str">
        <f t="shared" si="58"/>
        <v>Kaufmännischer Mitarbeiter 4 / Gruppenchef 2</v>
      </c>
      <c r="DB120" s="125">
        <v>134</v>
      </c>
      <c r="DC120" s="33">
        <f t="shared" si="67"/>
        <v>7</v>
      </c>
      <c r="DD120" s="83" t="str">
        <f t="shared" si="68"/>
        <v>Kaufmännischer Mitarbeiter 4 / Gruppenchef 2</v>
      </c>
      <c r="DE120" s="20"/>
      <c r="DF120" s="125">
        <v>134</v>
      </c>
      <c r="DG120" s="33">
        <f t="shared" si="59"/>
        <v>7</v>
      </c>
      <c r="DH120" s="83" t="str">
        <f t="shared" si="60"/>
        <v>Kaufmännischer Mitarbeiter 4 / Gruppenchef 2</v>
      </c>
      <c r="DM120" s="19">
        <f t="shared" si="48"/>
        <v>5604</v>
      </c>
      <c r="DN120" s="153">
        <v>6</v>
      </c>
      <c r="DO120" s="19">
        <v>0</v>
      </c>
      <c r="DP120" s="19" t="s">
        <v>955</v>
      </c>
    </row>
    <row r="121" spans="1:120" s="19" customFormat="1" ht="27" x14ac:dyDescent="0.2">
      <c r="A121" s="53">
        <v>0</v>
      </c>
      <c r="B121" s="53"/>
      <c r="C121" s="53">
        <f t="shared" ref="C121:C146" si="69">IF(Z121&gt;=10,1,0)</f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509</v>
      </c>
      <c r="Q121" s="15">
        <v>117</v>
      </c>
      <c r="R121" s="42"/>
      <c r="S121" s="20" t="s">
        <v>244</v>
      </c>
      <c r="T121" s="21">
        <v>1976</v>
      </c>
      <c r="U121" s="28" t="s">
        <v>243</v>
      </c>
      <c r="V121" s="21">
        <v>2002</v>
      </c>
      <c r="W121" s="25"/>
      <c r="X121" s="21"/>
      <c r="Y121" s="28" t="s">
        <v>327</v>
      </c>
      <c r="Z121" s="118">
        <f t="shared" si="44"/>
        <v>14</v>
      </c>
      <c r="AA121" s="25" t="s">
        <v>326</v>
      </c>
      <c r="AB121" s="21" t="s">
        <v>121</v>
      </c>
      <c r="AC121" s="21"/>
      <c r="AE121" s="90" t="s">
        <v>375</v>
      </c>
      <c r="AF121" s="82"/>
      <c r="CP121" s="19" t="str">
        <f t="shared" si="45"/>
        <v>Fischer Michel</v>
      </c>
      <c r="CR121" s="19">
        <f t="shared" si="46"/>
        <v>14</v>
      </c>
      <c r="CS121" s="19" t="str">
        <f t="shared" si="47"/>
        <v>D</v>
      </c>
      <c r="CT121" s="154">
        <v>8655</v>
      </c>
      <c r="CU121" s="126"/>
      <c r="CV121" s="125">
        <v>542</v>
      </c>
      <c r="CW121" s="33">
        <f t="shared" si="55"/>
        <v>7</v>
      </c>
      <c r="CX121" s="83" t="str">
        <f t="shared" si="56"/>
        <v>Technischer Sachbearbeiter 2</v>
      </c>
      <c r="CY121" s="125">
        <v>542</v>
      </c>
      <c r="CZ121" s="33">
        <f t="shared" si="57"/>
        <v>7</v>
      </c>
      <c r="DA121" s="83" t="str">
        <f t="shared" si="58"/>
        <v>Technischer Sachbearbeiter 2</v>
      </c>
      <c r="DB121" s="125">
        <v>541</v>
      </c>
      <c r="DC121" s="33">
        <f t="shared" si="67"/>
        <v>6</v>
      </c>
      <c r="DD121" s="83" t="str">
        <f t="shared" si="68"/>
        <v>Technischer Sachbearbeiter 1</v>
      </c>
      <c r="DE121" s="20"/>
      <c r="DF121" s="125">
        <v>351</v>
      </c>
      <c r="DG121" s="33">
        <f t="shared" si="59"/>
        <v>7</v>
      </c>
      <c r="DH121" s="83" t="str">
        <f t="shared" si="60"/>
        <v>Marketing - / Product - Manager 1</v>
      </c>
      <c r="DM121" s="19">
        <f t="shared" si="48"/>
        <v>8655</v>
      </c>
      <c r="DN121" s="153">
        <v>6</v>
      </c>
      <c r="DO121" s="19">
        <v>0</v>
      </c>
      <c r="DP121" s="19" t="s">
        <v>967</v>
      </c>
    </row>
    <row r="122" spans="1:120" s="19" customFormat="1" x14ac:dyDescent="0.2">
      <c r="A122" s="53">
        <v>0</v>
      </c>
      <c r="B122" s="53">
        <v>1</v>
      </c>
      <c r="C122" s="53">
        <f t="shared" si="6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360</v>
      </c>
      <c r="P122" s="15" t="s">
        <v>582</v>
      </c>
      <c r="Q122" s="15">
        <v>118</v>
      </c>
      <c r="R122" s="42"/>
      <c r="S122" s="27" t="s">
        <v>583</v>
      </c>
      <c r="T122" s="21">
        <v>1959</v>
      </c>
      <c r="U122" s="28" t="s">
        <v>397</v>
      </c>
      <c r="V122" s="21">
        <v>1976</v>
      </c>
      <c r="W122" s="25"/>
      <c r="X122" s="21"/>
      <c r="Y122" s="25"/>
      <c r="Z122" s="21">
        <f t="shared" si="44"/>
        <v>40</v>
      </c>
      <c r="AA122" s="25" t="s">
        <v>584</v>
      </c>
      <c r="AB122" s="21" t="s">
        <v>142</v>
      </c>
      <c r="AC122" s="21"/>
      <c r="AE122" s="90" t="s">
        <v>585</v>
      </c>
      <c r="AF122" s="82"/>
      <c r="CP122" s="19" t="str">
        <f t="shared" si="45"/>
        <v>Willig Martine</v>
      </c>
      <c r="CR122" s="19">
        <f t="shared" si="46"/>
        <v>40</v>
      </c>
      <c r="CS122" s="19" t="str">
        <f t="shared" si="47"/>
        <v>E</v>
      </c>
      <c r="CT122" s="154">
        <v>5637</v>
      </c>
      <c r="CU122" s="126"/>
      <c r="CV122" s="125">
        <v>133</v>
      </c>
      <c r="CW122" s="33">
        <f t="shared" si="55"/>
        <v>6</v>
      </c>
      <c r="CX122" s="83" t="str">
        <f t="shared" si="56"/>
        <v>Kaufmännischer Mitarbeiter 3 / Gruppenchef 1</v>
      </c>
      <c r="CY122" s="125">
        <v>133</v>
      </c>
      <c r="CZ122" s="33">
        <f t="shared" si="57"/>
        <v>6</v>
      </c>
      <c r="DA122" s="83" t="str">
        <f t="shared" si="58"/>
        <v>Kaufmännischer Mitarbeiter 3 / Gruppenchef 1</v>
      </c>
      <c r="DB122" s="125">
        <v>133</v>
      </c>
      <c r="DC122" s="33">
        <f t="shared" si="67"/>
        <v>6</v>
      </c>
      <c r="DD122" s="83" t="str">
        <f t="shared" si="68"/>
        <v>Kaufmännischer Mitarbeiter 3 / Gruppenchef 1</v>
      </c>
      <c r="DE122" s="20"/>
      <c r="DF122" s="125">
        <v>133</v>
      </c>
      <c r="DG122" s="33">
        <f t="shared" si="59"/>
        <v>6</v>
      </c>
      <c r="DH122" s="83" t="str">
        <f t="shared" si="60"/>
        <v>Kaufmännischer Mitarbeiter 3 / Gruppenchef 1</v>
      </c>
      <c r="DM122" s="19">
        <f t="shared" si="48"/>
        <v>5637</v>
      </c>
      <c r="DN122" s="153">
        <v>6</v>
      </c>
      <c r="DO122" s="19">
        <v>0</v>
      </c>
      <c r="DP122" s="185" t="s">
        <v>973</v>
      </c>
    </row>
    <row r="123" spans="1:120" s="19" customFormat="1" x14ac:dyDescent="0.2">
      <c r="A123" s="53">
        <v>0</v>
      </c>
      <c r="B123" s="53">
        <v>1</v>
      </c>
      <c r="C123" s="53">
        <f t="shared" si="6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507</v>
      </c>
      <c r="Q123" s="15">
        <v>119</v>
      </c>
      <c r="R123" s="42"/>
      <c r="S123" s="27" t="s">
        <v>259</v>
      </c>
      <c r="T123" s="21">
        <v>1957</v>
      </c>
      <c r="U123" s="28" t="s">
        <v>151</v>
      </c>
      <c r="V123" s="21">
        <v>1977</v>
      </c>
      <c r="W123" s="25"/>
      <c r="X123" s="21"/>
      <c r="Y123" s="25"/>
      <c r="Z123" s="21">
        <f t="shared" si="44"/>
        <v>39</v>
      </c>
      <c r="AA123" s="25" t="s">
        <v>156</v>
      </c>
      <c r="AB123" s="21" t="s">
        <v>142</v>
      </c>
      <c r="AC123" s="21"/>
      <c r="AE123" s="90" t="s">
        <v>457</v>
      </c>
      <c r="AF123" s="82"/>
      <c r="CP123" s="19" t="str">
        <f t="shared" si="45"/>
        <v>Meichtry Anna</v>
      </c>
      <c r="CR123" s="19">
        <f t="shared" si="46"/>
        <v>39</v>
      </c>
      <c r="CS123" s="19" t="str">
        <f t="shared" si="47"/>
        <v>E</v>
      </c>
      <c r="CT123" s="154">
        <v>5629</v>
      </c>
      <c r="CU123" s="126"/>
      <c r="CV123" s="125">
        <v>133</v>
      </c>
      <c r="CW123" s="33">
        <f t="shared" si="55"/>
        <v>6</v>
      </c>
      <c r="CX123" s="83" t="str">
        <f t="shared" si="56"/>
        <v>Kaufmännischer Mitarbeiter 3 / Gruppenchef 1</v>
      </c>
      <c r="CY123" s="125">
        <v>133</v>
      </c>
      <c r="CZ123" s="33">
        <f t="shared" si="57"/>
        <v>6</v>
      </c>
      <c r="DA123" s="83" t="str">
        <f t="shared" si="58"/>
        <v>Kaufmännischer Mitarbeiter 3 / Gruppenchef 1</v>
      </c>
      <c r="DB123" s="125">
        <v>133</v>
      </c>
      <c r="DC123" s="33">
        <f t="shared" si="67"/>
        <v>6</v>
      </c>
      <c r="DD123" s="83" t="str">
        <f t="shared" si="68"/>
        <v>Kaufmännischer Mitarbeiter 3 / Gruppenchef 1</v>
      </c>
      <c r="DE123" s="20"/>
      <c r="DF123" s="125">
        <v>133</v>
      </c>
      <c r="DG123" s="33">
        <f t="shared" si="59"/>
        <v>6</v>
      </c>
      <c r="DH123" s="83" t="str">
        <f t="shared" si="60"/>
        <v>Kaufmännischer Mitarbeiter 3 / Gruppenchef 1</v>
      </c>
      <c r="DM123" s="19">
        <f t="shared" si="48"/>
        <v>5629</v>
      </c>
      <c r="DN123" s="153">
        <v>6</v>
      </c>
      <c r="DO123" s="19">
        <v>0</v>
      </c>
      <c r="DP123" s="19" t="s">
        <v>955</v>
      </c>
    </row>
    <row r="124" spans="1:120" s="19" customFormat="1" x14ac:dyDescent="0.2">
      <c r="A124" s="53">
        <v>0</v>
      </c>
      <c r="B124" s="53">
        <v>1</v>
      </c>
      <c r="C124" s="53">
        <f t="shared" si="6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1167</v>
      </c>
      <c r="Q124" s="15">
        <v>120</v>
      </c>
      <c r="R124" s="42"/>
      <c r="S124" s="27" t="s">
        <v>1005</v>
      </c>
      <c r="T124" s="21">
        <v>1967</v>
      </c>
      <c r="U124" s="28" t="s">
        <v>151</v>
      </c>
      <c r="V124" s="21">
        <v>1987</v>
      </c>
      <c r="W124" s="25"/>
      <c r="X124" s="21"/>
      <c r="Y124" s="25"/>
      <c r="Z124" s="21">
        <f t="shared" si="44"/>
        <v>29</v>
      </c>
      <c r="AA124" s="25" t="s">
        <v>691</v>
      </c>
      <c r="AB124" s="21" t="s">
        <v>142</v>
      </c>
      <c r="AC124" s="21"/>
      <c r="AE124" s="90" t="s">
        <v>457</v>
      </c>
      <c r="AF124" s="82"/>
      <c r="CP124" s="19" t="str">
        <f t="shared" si="45"/>
        <v>Meier Jacqueline</v>
      </c>
      <c r="CR124" s="19">
        <f t="shared" si="46"/>
        <v>29</v>
      </c>
      <c r="CS124" s="19" t="str">
        <f t="shared" si="47"/>
        <v>E</v>
      </c>
      <c r="CT124" s="154">
        <v>7700</v>
      </c>
      <c r="CU124" s="126"/>
      <c r="CV124" s="125">
        <v>212</v>
      </c>
      <c r="CW124" s="33">
        <f t="shared" si="55"/>
        <v>5</v>
      </c>
      <c r="CX124" s="83" t="str">
        <f t="shared" si="56"/>
        <v>Buchhalter 2</v>
      </c>
      <c r="CY124" s="125">
        <v>212</v>
      </c>
      <c r="CZ124" s="33">
        <f t="shared" si="57"/>
        <v>5</v>
      </c>
      <c r="DA124" s="83" t="str">
        <f t="shared" si="58"/>
        <v>Buchhalter 2</v>
      </c>
      <c r="DB124" s="125">
        <v>212</v>
      </c>
      <c r="DC124" s="33">
        <f t="shared" si="67"/>
        <v>5</v>
      </c>
      <c r="DD124" s="83" t="str">
        <f t="shared" si="68"/>
        <v>Buchhalter 2</v>
      </c>
      <c r="DE124" s="20"/>
      <c r="DF124" s="125">
        <v>212</v>
      </c>
      <c r="DG124" s="33">
        <f t="shared" si="59"/>
        <v>5</v>
      </c>
      <c r="DH124" s="83" t="str">
        <f t="shared" si="60"/>
        <v>Buchhalter 2</v>
      </c>
      <c r="DM124" s="19">
        <f t="shared" si="48"/>
        <v>7700</v>
      </c>
      <c r="DN124" s="153">
        <v>6</v>
      </c>
      <c r="DO124" s="19">
        <v>0</v>
      </c>
      <c r="DP124" s="19" t="s">
        <v>958</v>
      </c>
    </row>
    <row r="125" spans="1:120" s="19" customFormat="1" x14ac:dyDescent="0.2">
      <c r="A125" s="53">
        <v>0</v>
      </c>
      <c r="B125" s="53">
        <v>1</v>
      </c>
      <c r="C125" s="53">
        <f t="shared" si="69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510</v>
      </c>
      <c r="Q125" s="15">
        <v>121</v>
      </c>
      <c r="R125" s="42"/>
      <c r="S125" s="27" t="s">
        <v>278</v>
      </c>
      <c r="T125" s="21">
        <v>1985</v>
      </c>
      <c r="U125" s="28" t="s">
        <v>279</v>
      </c>
      <c r="V125" s="21">
        <v>2005</v>
      </c>
      <c r="W125" s="25"/>
      <c r="X125" s="21"/>
      <c r="Y125" s="25"/>
      <c r="Z125" s="21">
        <f t="shared" si="44"/>
        <v>11</v>
      </c>
      <c r="AA125" s="25" t="s">
        <v>691</v>
      </c>
      <c r="AB125" s="21" t="s">
        <v>142</v>
      </c>
      <c r="AC125" s="21"/>
      <c r="AE125" s="90" t="s">
        <v>457</v>
      </c>
      <c r="AF125" s="82"/>
      <c r="CP125" s="19" t="str">
        <f t="shared" si="45"/>
        <v>Oruk Makbule</v>
      </c>
      <c r="CR125" s="19">
        <f t="shared" si="46"/>
        <v>11</v>
      </c>
      <c r="CS125" s="19" t="str">
        <f t="shared" si="47"/>
        <v>E</v>
      </c>
      <c r="CT125" s="154">
        <v>6762</v>
      </c>
      <c r="CU125" s="126"/>
      <c r="CV125" s="125">
        <v>212</v>
      </c>
      <c r="CW125" s="33">
        <f t="shared" si="55"/>
        <v>5</v>
      </c>
      <c r="CX125" s="83" t="str">
        <f t="shared" si="56"/>
        <v>Buchhalter 2</v>
      </c>
      <c r="CY125" s="125">
        <v>212</v>
      </c>
      <c r="CZ125" s="33">
        <f t="shared" si="57"/>
        <v>5</v>
      </c>
      <c r="DA125" s="83" t="str">
        <f t="shared" si="58"/>
        <v>Buchhalter 2</v>
      </c>
      <c r="DB125" s="125">
        <v>212</v>
      </c>
      <c r="DC125" s="33">
        <f t="shared" si="67"/>
        <v>5</v>
      </c>
      <c r="DD125" s="83" t="str">
        <f t="shared" si="68"/>
        <v>Buchhalter 2</v>
      </c>
      <c r="DE125" s="20"/>
      <c r="DF125" s="125">
        <v>212</v>
      </c>
      <c r="DG125" s="33">
        <f t="shared" si="59"/>
        <v>5</v>
      </c>
      <c r="DH125" s="83" t="str">
        <f t="shared" si="60"/>
        <v>Buchhalter 2</v>
      </c>
      <c r="DM125" s="19">
        <f t="shared" si="48"/>
        <v>6762</v>
      </c>
      <c r="DN125" s="153">
        <v>6</v>
      </c>
      <c r="DO125" s="19">
        <v>0</v>
      </c>
      <c r="DP125" s="19" t="s">
        <v>958</v>
      </c>
    </row>
    <row r="126" spans="1:120" s="19" customFormat="1" x14ac:dyDescent="0.2">
      <c r="A126" s="53">
        <v>0</v>
      </c>
      <c r="B126" s="53"/>
      <c r="C126" s="53">
        <f t="shared" si="69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511</v>
      </c>
      <c r="Q126" s="15">
        <v>122</v>
      </c>
      <c r="R126" s="42" t="s">
        <v>341</v>
      </c>
      <c r="S126" s="27" t="s">
        <v>159</v>
      </c>
      <c r="T126" s="21">
        <v>1959</v>
      </c>
      <c r="U126" s="28" t="s">
        <v>126</v>
      </c>
      <c r="V126" s="21">
        <v>1979</v>
      </c>
      <c r="W126" s="25"/>
      <c r="X126" s="21"/>
      <c r="Y126" s="25" t="s">
        <v>340</v>
      </c>
      <c r="Z126" s="21">
        <f t="shared" si="44"/>
        <v>37</v>
      </c>
      <c r="AA126" s="25" t="s">
        <v>160</v>
      </c>
      <c r="AB126" s="21" t="s">
        <v>105</v>
      </c>
      <c r="AC126" s="21"/>
      <c r="AE126" s="90" t="s">
        <v>426</v>
      </c>
      <c r="AF126" s="82"/>
      <c r="CP126" s="19" t="str">
        <f t="shared" si="45"/>
        <v>Steg Günther</v>
      </c>
      <c r="CR126" s="19">
        <f t="shared" si="46"/>
        <v>37</v>
      </c>
      <c r="CS126" s="19" t="str">
        <f t="shared" si="47"/>
        <v>C</v>
      </c>
      <c r="CT126" s="154">
        <v>4226</v>
      </c>
      <c r="CU126" s="126"/>
      <c r="CV126" s="125">
        <v>413</v>
      </c>
      <c r="CW126" s="33">
        <f t="shared" si="55"/>
        <v>8</v>
      </c>
      <c r="CX126" s="83" t="str">
        <f t="shared" si="56"/>
        <v>Senior System-Controller</v>
      </c>
      <c r="CY126" s="125">
        <v>413</v>
      </c>
      <c r="CZ126" s="33">
        <f t="shared" si="57"/>
        <v>8</v>
      </c>
      <c r="DA126" s="83" t="str">
        <f t="shared" si="58"/>
        <v>Senior System-Controller</v>
      </c>
      <c r="DB126" s="125">
        <v>413</v>
      </c>
      <c r="DC126" s="33">
        <f t="shared" si="67"/>
        <v>8</v>
      </c>
      <c r="DD126" s="83" t="str">
        <f t="shared" si="68"/>
        <v>Senior System-Controller</v>
      </c>
      <c r="DE126" s="20"/>
      <c r="DF126" s="125">
        <v>413</v>
      </c>
      <c r="DG126" s="33">
        <f t="shared" si="59"/>
        <v>8</v>
      </c>
      <c r="DH126" s="83" t="str">
        <f t="shared" si="60"/>
        <v>Senior System-Controller</v>
      </c>
      <c r="DM126" s="19">
        <f t="shared" si="48"/>
        <v>4226</v>
      </c>
      <c r="DN126" s="153">
        <v>6</v>
      </c>
      <c r="DO126" s="19">
        <v>0</v>
      </c>
      <c r="DP126" s="19" t="s">
        <v>961</v>
      </c>
    </row>
    <row r="127" spans="1:120" s="19" customFormat="1" ht="27" x14ac:dyDescent="0.2">
      <c r="A127" s="53">
        <v>0</v>
      </c>
      <c r="B127" s="53"/>
      <c r="C127" s="53">
        <f t="shared" si="69"/>
        <v>1</v>
      </c>
      <c r="D127" s="55"/>
      <c r="E127" s="55"/>
      <c r="F127" s="55"/>
      <c r="G127" s="53">
        <v>1</v>
      </c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533</v>
      </c>
      <c r="Q127" s="15">
        <v>123</v>
      </c>
      <c r="R127" s="42"/>
      <c r="S127" s="20" t="s">
        <v>532</v>
      </c>
      <c r="T127" s="21">
        <v>1966</v>
      </c>
      <c r="U127" s="28" t="s">
        <v>534</v>
      </c>
      <c r="V127" s="21">
        <v>1992</v>
      </c>
      <c r="W127" s="25" t="s">
        <v>535</v>
      </c>
      <c r="X127" s="21">
        <v>1995</v>
      </c>
      <c r="Y127" s="28" t="s">
        <v>211</v>
      </c>
      <c r="Z127" s="118">
        <f t="shared" si="44"/>
        <v>24</v>
      </c>
      <c r="AA127" s="25" t="s">
        <v>692</v>
      </c>
      <c r="AB127" s="21" t="s">
        <v>105</v>
      </c>
      <c r="AC127" s="21"/>
      <c r="AE127" s="90" t="s">
        <v>537</v>
      </c>
      <c r="AF127" s="82"/>
      <c r="CP127" s="19" t="str">
        <f t="shared" si="45"/>
        <v>Grimm Stephan</v>
      </c>
      <c r="CR127" s="19">
        <f t="shared" si="46"/>
        <v>24</v>
      </c>
      <c r="CS127" s="19" t="str">
        <f t="shared" si="47"/>
        <v>C</v>
      </c>
      <c r="CT127" s="154">
        <v>3203</v>
      </c>
      <c r="CU127" s="126"/>
      <c r="CV127" s="125">
        <v>443</v>
      </c>
      <c r="CW127" s="33">
        <f t="shared" si="55"/>
        <v>9</v>
      </c>
      <c r="CX127" s="83" t="str">
        <f t="shared" si="56"/>
        <v>System-Spezialist 3</v>
      </c>
      <c r="CY127" s="125">
        <v>443</v>
      </c>
      <c r="CZ127" s="33">
        <f t="shared" si="57"/>
        <v>9</v>
      </c>
      <c r="DA127" s="83" t="str">
        <f t="shared" si="58"/>
        <v>System-Spezialist 3</v>
      </c>
      <c r="DB127" s="125">
        <v>443</v>
      </c>
      <c r="DC127" s="33">
        <f t="shared" si="67"/>
        <v>9</v>
      </c>
      <c r="DD127" s="83" t="str">
        <f t="shared" si="68"/>
        <v>System-Spezialist 3</v>
      </c>
      <c r="DE127" s="20"/>
      <c r="DF127" s="125">
        <v>413</v>
      </c>
      <c r="DG127" s="33">
        <f t="shared" si="59"/>
        <v>8</v>
      </c>
      <c r="DH127" s="83" t="str">
        <f t="shared" si="60"/>
        <v>Senior System-Controller</v>
      </c>
      <c r="DM127" s="19">
        <f t="shared" si="48"/>
        <v>3203</v>
      </c>
      <c r="DN127" s="153">
        <v>3</v>
      </c>
      <c r="DO127" s="19">
        <v>0</v>
      </c>
      <c r="DP127" s="19" t="s">
        <v>962</v>
      </c>
    </row>
    <row r="128" spans="1:120" s="19" customFormat="1" x14ac:dyDescent="0.2">
      <c r="A128" s="53">
        <v>0</v>
      </c>
      <c r="B128" s="53"/>
      <c r="C128" s="53">
        <f t="shared" si="69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361</v>
      </c>
      <c r="P128" s="15" t="s">
        <v>512</v>
      </c>
      <c r="Q128" s="15">
        <v>124</v>
      </c>
      <c r="R128" s="42"/>
      <c r="S128" s="27" t="s">
        <v>204</v>
      </c>
      <c r="T128" s="21">
        <v>1978</v>
      </c>
      <c r="U128" s="28" t="s">
        <v>277</v>
      </c>
      <c r="V128" s="21">
        <v>1999</v>
      </c>
      <c r="W128" s="25"/>
      <c r="X128" s="21"/>
      <c r="Y128" s="25" t="s">
        <v>316</v>
      </c>
      <c r="Z128" s="21">
        <f t="shared" si="44"/>
        <v>17</v>
      </c>
      <c r="AA128" s="25" t="s">
        <v>205</v>
      </c>
      <c r="AB128" s="21" t="s">
        <v>121</v>
      </c>
      <c r="AC128" s="21"/>
      <c r="AE128" s="90" t="s">
        <v>427</v>
      </c>
      <c r="AF128" s="82"/>
      <c r="CP128" s="19" t="str">
        <f t="shared" si="45"/>
        <v>Hänni Alexander</v>
      </c>
      <c r="CR128" s="19">
        <f t="shared" si="46"/>
        <v>17</v>
      </c>
      <c r="CS128" s="19" t="str">
        <f t="shared" si="47"/>
        <v>D</v>
      </c>
      <c r="CT128" s="154">
        <v>6755</v>
      </c>
      <c r="CU128" s="126"/>
      <c r="CV128" s="125">
        <v>423</v>
      </c>
      <c r="CW128" s="33">
        <f t="shared" si="55"/>
        <v>7</v>
      </c>
      <c r="CX128" s="83" t="str">
        <f t="shared" si="56"/>
        <v>IC-Berater / -Techniker 3 / LAN-Supporter</v>
      </c>
      <c r="CY128" s="125">
        <v>423</v>
      </c>
      <c r="CZ128" s="33">
        <f t="shared" si="57"/>
        <v>7</v>
      </c>
      <c r="DA128" s="83" t="str">
        <f t="shared" si="58"/>
        <v>IC-Berater / -Techniker 3 / LAN-Supporter</v>
      </c>
      <c r="DB128" s="125">
        <v>422</v>
      </c>
      <c r="DC128" s="33">
        <f t="shared" si="67"/>
        <v>6</v>
      </c>
      <c r="DD128" s="83" t="str">
        <f t="shared" si="68"/>
        <v>IC-Berater / -Techniker 2 / LAN-Grundstufe</v>
      </c>
      <c r="DE128" s="20"/>
      <c r="DF128" s="125">
        <v>422</v>
      </c>
      <c r="DG128" s="33">
        <f t="shared" si="59"/>
        <v>6</v>
      </c>
      <c r="DH128" s="83" t="str">
        <f t="shared" si="60"/>
        <v>IC-Berater / -Techniker 2 / LAN-Grundstufe</v>
      </c>
      <c r="DM128" s="19">
        <f t="shared" si="48"/>
        <v>6755</v>
      </c>
      <c r="DN128" s="153">
        <v>6</v>
      </c>
      <c r="DO128" s="19">
        <v>0</v>
      </c>
      <c r="DP128" s="19" t="s">
        <v>960</v>
      </c>
    </row>
    <row r="129" spans="1:120" s="19" customFormat="1" x14ac:dyDescent="0.2">
      <c r="A129" s="53">
        <v>0</v>
      </c>
      <c r="B129" s="53"/>
      <c r="C129" s="53">
        <f t="shared" si="69"/>
        <v>0</v>
      </c>
      <c r="D129" s="55"/>
      <c r="E129" s="55"/>
      <c r="F129" s="55"/>
      <c r="G129" s="53">
        <v>1</v>
      </c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1054</v>
      </c>
      <c r="Q129" s="15">
        <v>125</v>
      </c>
      <c r="R129" s="42"/>
      <c r="S129" s="27" t="s">
        <v>1055</v>
      </c>
      <c r="T129" s="21">
        <v>1985</v>
      </c>
      <c r="U129" s="28" t="s">
        <v>1056</v>
      </c>
      <c r="V129" s="21">
        <v>2007</v>
      </c>
      <c r="W129" s="25" t="s">
        <v>1057</v>
      </c>
      <c r="X129" s="21">
        <v>2015</v>
      </c>
      <c r="Y129" s="25" t="s">
        <v>316</v>
      </c>
      <c r="Z129" s="21">
        <f t="shared" si="44"/>
        <v>9</v>
      </c>
      <c r="AA129" s="25" t="s">
        <v>205</v>
      </c>
      <c r="AB129" s="21" t="s">
        <v>142</v>
      </c>
      <c r="AC129" s="21"/>
      <c r="AE129" s="90" t="s">
        <v>427</v>
      </c>
      <c r="AF129" s="82"/>
      <c r="CP129" s="19" t="str">
        <f t="shared" si="45"/>
        <v>Saliu Bekim</v>
      </c>
      <c r="CR129" s="19">
        <f t="shared" si="46"/>
        <v>9</v>
      </c>
      <c r="CS129" s="19" t="str">
        <f t="shared" si="47"/>
        <v>E</v>
      </c>
      <c r="CT129" s="154">
        <v>7708</v>
      </c>
      <c r="CU129" s="126"/>
      <c r="CV129" s="125">
        <v>422</v>
      </c>
      <c r="CW129" s="33">
        <f t="shared" si="55"/>
        <v>6</v>
      </c>
      <c r="CX129" s="83" t="str">
        <f t="shared" si="56"/>
        <v>IC-Berater / -Techniker 2 / LAN-Grundstufe</v>
      </c>
      <c r="CY129" s="125"/>
      <c r="CZ129" s="33"/>
      <c r="DA129" s="83"/>
      <c r="DB129" s="125"/>
      <c r="DC129" s="33"/>
      <c r="DD129" s="83"/>
      <c r="DE129" s="20"/>
      <c r="DF129" s="125"/>
      <c r="DG129" s="33"/>
      <c r="DH129" s="83"/>
      <c r="DM129" s="19">
        <f t="shared" si="48"/>
        <v>7708</v>
      </c>
      <c r="DN129" s="153">
        <v>6</v>
      </c>
      <c r="DO129" s="19">
        <v>0</v>
      </c>
      <c r="DP129" s="19" t="s">
        <v>960</v>
      </c>
    </row>
    <row r="130" spans="1:120" s="19" customFormat="1" x14ac:dyDescent="0.2">
      <c r="A130" s="53">
        <v>0</v>
      </c>
      <c r="B130" s="53">
        <v>1</v>
      </c>
      <c r="C130" s="53">
        <f>IF(Z130&gt;=10,1,0)</f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358</v>
      </c>
      <c r="P130" s="15" t="s">
        <v>514</v>
      </c>
      <c r="Q130" s="15">
        <v>126</v>
      </c>
      <c r="R130" s="42" t="s">
        <v>344</v>
      </c>
      <c r="S130" s="27" t="s">
        <v>230</v>
      </c>
      <c r="T130" s="21">
        <v>1965</v>
      </c>
      <c r="U130" s="28" t="s">
        <v>151</v>
      </c>
      <c r="V130" s="21">
        <v>1984</v>
      </c>
      <c r="W130" s="25"/>
      <c r="X130" s="21"/>
      <c r="Y130" s="25"/>
      <c r="Z130" s="21">
        <f>$AD$3-V130</f>
        <v>32</v>
      </c>
      <c r="AA130" s="25" t="s">
        <v>339</v>
      </c>
      <c r="AB130" s="21" t="s">
        <v>121</v>
      </c>
      <c r="AC130" s="21"/>
      <c r="AE130" s="90" t="s">
        <v>425</v>
      </c>
      <c r="AF130" s="82"/>
      <c r="CP130" s="19" t="str">
        <f>+S130</f>
        <v>Eichenberger Sylvia</v>
      </c>
      <c r="CR130" s="19">
        <f>+Z130</f>
        <v>32</v>
      </c>
      <c r="CS130" s="19" t="str">
        <f>+AB130</f>
        <v>D</v>
      </c>
      <c r="CT130" s="154">
        <v>5626</v>
      </c>
      <c r="CU130" s="126"/>
      <c r="CV130" s="125">
        <v>134</v>
      </c>
      <c r="CW130" s="33">
        <f t="shared" si="55"/>
        <v>7</v>
      </c>
      <c r="CX130" s="83" t="str">
        <f t="shared" si="56"/>
        <v>Kaufmännischer Mitarbeiter 4 / Gruppenchef 2</v>
      </c>
      <c r="CY130" s="125">
        <v>134</v>
      </c>
      <c r="CZ130" s="33">
        <f t="shared" ref="CZ130:CZ139" si="70">VLOOKUP($CY130,Funktionsbezeichnungen,3,0)</f>
        <v>7</v>
      </c>
      <c r="DA130" s="83" t="str">
        <f t="shared" ref="DA130:DA139" si="71">VLOOKUP($CY130,Funktionsbezeichnungen,2,0)</f>
        <v>Kaufmännischer Mitarbeiter 4 / Gruppenchef 2</v>
      </c>
      <c r="DB130" s="125">
        <v>134</v>
      </c>
      <c r="DC130" s="33">
        <f t="shared" ref="DC130:DC139" si="72">VLOOKUP($DB130,Funktionsbezeichnungen,3,0)</f>
        <v>7</v>
      </c>
      <c r="DD130" s="83" t="str">
        <f t="shared" ref="DD130:DD139" si="73">VLOOKUP($DB130,Funktionsbezeichnungen,2,0)</f>
        <v>Kaufmännischer Mitarbeiter 4 / Gruppenchef 2</v>
      </c>
      <c r="DE130" s="20"/>
      <c r="DF130" s="125">
        <v>134</v>
      </c>
      <c r="DG130" s="33">
        <f t="shared" ref="DG130:DG139" si="74">VLOOKUP($DF130,Funktionsbezeichnungen,3,0)</f>
        <v>7</v>
      </c>
      <c r="DH130" s="83" t="str">
        <f t="shared" ref="DH130:DH139" si="75">VLOOKUP($DF130,Funktionsbezeichnungen,2,0)</f>
        <v>Kaufmännischer Mitarbeiter 4 / Gruppenchef 2</v>
      </c>
      <c r="DM130" s="19">
        <f>+CT130</f>
        <v>5626</v>
      </c>
      <c r="DN130" s="153">
        <v>6</v>
      </c>
      <c r="DO130" s="19">
        <v>0</v>
      </c>
      <c r="DP130" s="19" t="s">
        <v>955</v>
      </c>
    </row>
    <row r="131" spans="1:120" s="19" customFormat="1" x14ac:dyDescent="0.2">
      <c r="A131" s="53">
        <v>0</v>
      </c>
      <c r="B131" s="53">
        <v>1</v>
      </c>
      <c r="C131" s="53">
        <f>IF(Z131&gt;=10,1,0)</f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360</v>
      </c>
      <c r="P131" s="15" t="s">
        <v>505</v>
      </c>
      <c r="Q131" s="15">
        <v>127</v>
      </c>
      <c r="R131" s="42"/>
      <c r="S131" s="27" t="s">
        <v>396</v>
      </c>
      <c r="T131" s="21">
        <v>1965</v>
      </c>
      <c r="U131" s="28" t="s">
        <v>397</v>
      </c>
      <c r="V131" s="21">
        <v>1985</v>
      </c>
      <c r="W131" s="25"/>
      <c r="X131" s="21"/>
      <c r="Y131" s="25"/>
      <c r="Z131" s="21">
        <f>$AD$3-V131</f>
        <v>31</v>
      </c>
      <c r="AA131" s="25" t="s">
        <v>339</v>
      </c>
      <c r="AB131" s="21" t="s">
        <v>121</v>
      </c>
      <c r="AC131" s="21"/>
      <c r="AE131" s="90" t="s">
        <v>425</v>
      </c>
      <c r="AF131" s="82"/>
      <c r="CP131" s="19" t="str">
        <f>+S131</f>
        <v>Ehret-Kreutz Elke</v>
      </c>
      <c r="CR131" s="19">
        <f>+Z131</f>
        <v>31</v>
      </c>
      <c r="CS131" s="19" t="str">
        <f>+AB131</f>
        <v>D</v>
      </c>
      <c r="CT131" s="154">
        <v>5633</v>
      </c>
      <c r="CU131" s="126"/>
      <c r="CV131" s="125">
        <v>134</v>
      </c>
      <c r="CW131" s="33">
        <f>VLOOKUP($CV131,Funktionsbezeichnungen,3,0)</f>
        <v>7</v>
      </c>
      <c r="CX131" s="83" t="str">
        <f>VLOOKUP($CV131,Funktionsbezeichnungen,2,0)</f>
        <v>Kaufmännischer Mitarbeiter 4 / Gruppenchef 2</v>
      </c>
      <c r="CY131" s="125">
        <v>134</v>
      </c>
      <c r="CZ131" s="33">
        <f>VLOOKUP($CY131,Funktionsbezeichnungen,3,0)</f>
        <v>7</v>
      </c>
      <c r="DA131" s="83" t="str">
        <f>VLOOKUP($CY131,Funktionsbezeichnungen,2,0)</f>
        <v>Kaufmännischer Mitarbeiter 4 / Gruppenchef 2</v>
      </c>
      <c r="DB131" s="125">
        <v>134</v>
      </c>
      <c r="DC131" s="33">
        <f>VLOOKUP($DB131,Funktionsbezeichnungen,3,0)</f>
        <v>7</v>
      </c>
      <c r="DD131" s="83" t="str">
        <f>VLOOKUP($DB131,Funktionsbezeichnungen,2,0)</f>
        <v>Kaufmännischer Mitarbeiter 4 / Gruppenchef 2</v>
      </c>
      <c r="DE131" s="20"/>
      <c r="DF131" s="125">
        <v>134</v>
      </c>
      <c r="DG131" s="33">
        <f>VLOOKUP($DF131,Funktionsbezeichnungen,3,0)</f>
        <v>7</v>
      </c>
      <c r="DH131" s="83" t="str">
        <f>VLOOKUP($DF131,Funktionsbezeichnungen,2,0)</f>
        <v>Kaufmännischer Mitarbeiter 4 / Gruppenchef 2</v>
      </c>
      <c r="DM131" s="19">
        <f>+CT131</f>
        <v>5633</v>
      </c>
      <c r="DN131" s="153">
        <v>6</v>
      </c>
      <c r="DO131" s="19">
        <v>0</v>
      </c>
      <c r="DP131" s="19" t="s">
        <v>955</v>
      </c>
    </row>
    <row r="132" spans="1:120" s="19" customFormat="1" x14ac:dyDescent="0.2">
      <c r="A132" s="53">
        <v>0</v>
      </c>
      <c r="B132" s="53">
        <v>1</v>
      </c>
      <c r="C132" s="53">
        <f>IF(Z132&gt;=10,1,0)</f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357</v>
      </c>
      <c r="P132" s="15" t="s">
        <v>513</v>
      </c>
      <c r="Q132" s="15">
        <v>128</v>
      </c>
      <c r="R132" s="42"/>
      <c r="S132" s="27" t="s">
        <v>272</v>
      </c>
      <c r="T132" s="21">
        <v>1967</v>
      </c>
      <c r="U132" s="28" t="s">
        <v>274</v>
      </c>
      <c r="V132" s="21">
        <v>1986</v>
      </c>
      <c r="W132" s="25"/>
      <c r="X132" s="21"/>
      <c r="Y132" s="25"/>
      <c r="Z132" s="21">
        <f>$AD$3-V132</f>
        <v>30</v>
      </c>
      <c r="AA132" s="25" t="s">
        <v>693</v>
      </c>
      <c r="AB132" s="21" t="s">
        <v>121</v>
      </c>
      <c r="AC132" s="21"/>
      <c r="AE132" s="90" t="s">
        <v>454</v>
      </c>
      <c r="AF132" s="82"/>
      <c r="CP132" s="19" t="str">
        <f>+S132</f>
        <v>Gerber Beatrice</v>
      </c>
      <c r="CR132" s="19">
        <f>+Z132</f>
        <v>30</v>
      </c>
      <c r="CS132" s="19" t="str">
        <f>+AB132</f>
        <v>D</v>
      </c>
      <c r="CT132" s="154">
        <v>4289</v>
      </c>
      <c r="CU132" s="126"/>
      <c r="CV132" s="125">
        <v>141</v>
      </c>
      <c r="CW132" s="33">
        <f t="shared" si="55"/>
        <v>8</v>
      </c>
      <c r="CX132" s="83" t="str">
        <f t="shared" si="56"/>
        <v>Kaufmännischer Fachspezialist 1</v>
      </c>
      <c r="CY132" s="125">
        <v>141</v>
      </c>
      <c r="CZ132" s="33">
        <f t="shared" si="70"/>
        <v>8</v>
      </c>
      <c r="DA132" s="83" t="str">
        <f t="shared" si="71"/>
        <v>Kaufmännischer Fachspezialist 1</v>
      </c>
      <c r="DB132" s="125">
        <v>141</v>
      </c>
      <c r="DC132" s="33">
        <f t="shared" si="72"/>
        <v>8</v>
      </c>
      <c r="DD132" s="83" t="str">
        <f t="shared" si="73"/>
        <v>Kaufmännischer Fachspezialist 1</v>
      </c>
      <c r="DE132" s="20"/>
      <c r="DF132" s="125">
        <v>141</v>
      </c>
      <c r="DG132" s="33">
        <f t="shared" si="74"/>
        <v>8</v>
      </c>
      <c r="DH132" s="83" t="str">
        <f t="shared" si="75"/>
        <v>Kaufmännischer Fachspezialist 1</v>
      </c>
      <c r="DM132" s="19">
        <f>+CT132</f>
        <v>4289</v>
      </c>
      <c r="DN132" s="153">
        <v>6</v>
      </c>
      <c r="DO132" s="19">
        <v>0</v>
      </c>
      <c r="DP132" s="19" t="s">
        <v>956</v>
      </c>
    </row>
    <row r="133" spans="1:120" s="19" customFormat="1" x14ac:dyDescent="0.2">
      <c r="A133" s="53">
        <v>0</v>
      </c>
      <c r="B133" s="53">
        <v>1</v>
      </c>
      <c r="C133" s="53">
        <f t="shared" si="69"/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357</v>
      </c>
      <c r="P133" s="15" t="s">
        <v>579</v>
      </c>
      <c r="Q133" s="15">
        <v>129</v>
      </c>
      <c r="R133" s="42"/>
      <c r="S133" s="27" t="s">
        <v>580</v>
      </c>
      <c r="T133" s="21">
        <v>1965</v>
      </c>
      <c r="U133" s="28" t="s">
        <v>581</v>
      </c>
      <c r="V133" s="21">
        <v>1985</v>
      </c>
      <c r="W133" s="28" t="s">
        <v>1051</v>
      </c>
      <c r="X133" s="21">
        <v>2014</v>
      </c>
      <c r="Y133" s="25"/>
      <c r="Z133" s="21">
        <f t="shared" si="44"/>
        <v>31</v>
      </c>
      <c r="AA133" s="25" t="s">
        <v>414</v>
      </c>
      <c r="AB133" s="21" t="s">
        <v>142</v>
      </c>
      <c r="AC133" s="21"/>
      <c r="AE133" s="90" t="s">
        <v>428</v>
      </c>
      <c r="AF133" s="82"/>
      <c r="CP133" s="19" t="str">
        <f t="shared" si="45"/>
        <v>Boschung Brigitte</v>
      </c>
      <c r="CR133" s="19">
        <f t="shared" si="46"/>
        <v>31</v>
      </c>
      <c r="CS133" s="19" t="str">
        <f t="shared" si="47"/>
        <v>E</v>
      </c>
      <c r="CT133" s="154">
        <v>7703</v>
      </c>
      <c r="CU133" s="126"/>
      <c r="CV133" s="125">
        <v>112</v>
      </c>
      <c r="CW133" s="33">
        <f t="shared" ref="CW133:CW139" si="76">VLOOKUP($CV133,Funktionsbezeichnungen,3,0)</f>
        <v>5</v>
      </c>
      <c r="CX133" s="83" t="str">
        <f t="shared" ref="CX133:CX139" si="77">VLOOKUP($CV133,Funktionsbezeichnungen,2,0)</f>
        <v>Réceptionist / Telefonist / Service-Disponent 2</v>
      </c>
      <c r="CY133" s="125">
        <v>112</v>
      </c>
      <c r="CZ133" s="33">
        <f t="shared" si="70"/>
        <v>5</v>
      </c>
      <c r="DA133" s="83" t="str">
        <f t="shared" si="71"/>
        <v>Réceptionist / Telefonist / Service-Disponent 2</v>
      </c>
      <c r="DB133" s="125">
        <v>112</v>
      </c>
      <c r="DC133" s="33">
        <f t="shared" si="72"/>
        <v>5</v>
      </c>
      <c r="DD133" s="83" t="str">
        <f t="shared" si="73"/>
        <v>Réceptionist / Telefonist / Service-Disponent 2</v>
      </c>
      <c r="DE133" s="20"/>
      <c r="DF133" s="125">
        <v>112</v>
      </c>
      <c r="DG133" s="33">
        <f t="shared" si="74"/>
        <v>5</v>
      </c>
      <c r="DH133" s="83" t="str">
        <f t="shared" si="75"/>
        <v>Réceptionist / Telefonist / Service-Disponent 2</v>
      </c>
      <c r="DM133" s="19">
        <f t="shared" si="48"/>
        <v>7703</v>
      </c>
      <c r="DN133" s="153">
        <v>6</v>
      </c>
      <c r="DO133" s="19">
        <v>0</v>
      </c>
      <c r="DP133" s="19" t="s">
        <v>953</v>
      </c>
    </row>
    <row r="134" spans="1:120" s="19" customFormat="1" x14ac:dyDescent="0.2">
      <c r="A134" s="53">
        <v>0</v>
      </c>
      <c r="B134" s="53">
        <v>1</v>
      </c>
      <c r="C134" s="53">
        <f t="shared" si="69"/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357</v>
      </c>
      <c r="P134" s="15" t="s">
        <v>884</v>
      </c>
      <c r="Q134" s="15">
        <v>130</v>
      </c>
      <c r="R134" s="42"/>
      <c r="S134" s="27" t="s">
        <v>883</v>
      </c>
      <c r="T134" s="21">
        <v>1970</v>
      </c>
      <c r="U134" s="28" t="s">
        <v>264</v>
      </c>
      <c r="V134" s="21">
        <v>1987</v>
      </c>
      <c r="W134" s="25"/>
      <c r="X134" s="21"/>
      <c r="Y134" s="25"/>
      <c r="Z134" s="21">
        <f t="shared" si="44"/>
        <v>29</v>
      </c>
      <c r="AA134" s="25" t="s">
        <v>414</v>
      </c>
      <c r="AB134" s="21" t="s">
        <v>142</v>
      </c>
      <c r="AC134" s="21"/>
      <c r="AE134" s="90" t="s">
        <v>428</v>
      </c>
      <c r="AF134" s="82"/>
      <c r="CP134" s="19" t="str">
        <f t="shared" si="45"/>
        <v>Wirtz Christine</v>
      </c>
      <c r="CR134" s="19">
        <f t="shared" si="46"/>
        <v>29</v>
      </c>
      <c r="CS134" s="19" t="str">
        <f t="shared" si="47"/>
        <v>E</v>
      </c>
      <c r="CT134" s="154">
        <v>5627</v>
      </c>
      <c r="CU134" s="126"/>
      <c r="CV134" s="125">
        <v>112</v>
      </c>
      <c r="CW134" s="33">
        <f t="shared" si="76"/>
        <v>5</v>
      </c>
      <c r="CX134" s="83" t="str">
        <f t="shared" si="77"/>
        <v>Réceptionist / Telefonist / Service-Disponent 2</v>
      </c>
      <c r="CY134" s="125">
        <v>112</v>
      </c>
      <c r="CZ134" s="33">
        <f t="shared" si="70"/>
        <v>5</v>
      </c>
      <c r="DA134" s="83" t="str">
        <f t="shared" si="71"/>
        <v>Réceptionist / Telefonist / Service-Disponent 2</v>
      </c>
      <c r="DB134" s="125">
        <v>112</v>
      </c>
      <c r="DC134" s="33">
        <f t="shared" si="72"/>
        <v>5</v>
      </c>
      <c r="DD134" s="83" t="str">
        <f t="shared" si="73"/>
        <v>Réceptionist / Telefonist / Service-Disponent 2</v>
      </c>
      <c r="DE134" s="20"/>
      <c r="DF134" s="125">
        <v>112</v>
      </c>
      <c r="DG134" s="33">
        <f t="shared" si="74"/>
        <v>5</v>
      </c>
      <c r="DH134" s="83" t="str">
        <f t="shared" si="75"/>
        <v>Réceptionist / Telefonist / Service-Disponent 2</v>
      </c>
      <c r="DM134" s="19">
        <f t="shared" si="48"/>
        <v>5627</v>
      </c>
      <c r="DN134" s="153">
        <v>6</v>
      </c>
      <c r="DO134" s="19">
        <v>0</v>
      </c>
      <c r="DP134" s="19" t="s">
        <v>953</v>
      </c>
    </row>
    <row r="135" spans="1:120" s="19" customFormat="1" x14ac:dyDescent="0.2">
      <c r="A135" s="53">
        <v>0</v>
      </c>
      <c r="B135" s="53">
        <v>1</v>
      </c>
      <c r="C135" s="53">
        <f t="shared" si="69"/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515</v>
      </c>
      <c r="Q135" s="15">
        <v>131</v>
      </c>
      <c r="R135" s="42"/>
      <c r="S135" s="27" t="s">
        <v>163</v>
      </c>
      <c r="T135" s="21">
        <v>1956</v>
      </c>
      <c r="U135" s="28"/>
      <c r="V135" s="21">
        <v>1989</v>
      </c>
      <c r="W135" s="25"/>
      <c r="X135" s="21"/>
      <c r="Y135" s="25"/>
      <c r="Z135" s="21">
        <f t="shared" si="44"/>
        <v>27</v>
      </c>
      <c r="AA135" s="25" t="s">
        <v>339</v>
      </c>
      <c r="AB135" s="21" t="s">
        <v>142</v>
      </c>
      <c r="AC135" s="21"/>
      <c r="AE135" s="90" t="s">
        <v>425</v>
      </c>
      <c r="AF135" s="82"/>
      <c r="CP135" s="19" t="str">
        <f t="shared" si="45"/>
        <v>Körkel Agnes</v>
      </c>
      <c r="CR135" s="19">
        <f t="shared" si="46"/>
        <v>27</v>
      </c>
      <c r="CS135" s="19" t="str">
        <f t="shared" si="47"/>
        <v>E</v>
      </c>
      <c r="CT135" s="154">
        <v>5605</v>
      </c>
      <c r="CU135" s="126"/>
      <c r="CV135" s="125">
        <v>132</v>
      </c>
      <c r="CW135" s="33">
        <f t="shared" si="76"/>
        <v>5</v>
      </c>
      <c r="CX135" s="83" t="str">
        <f t="shared" si="77"/>
        <v>Kaufmännischer Mitarbeiter 2</v>
      </c>
      <c r="CY135" s="125">
        <v>132</v>
      </c>
      <c r="CZ135" s="33">
        <f t="shared" si="70"/>
        <v>5</v>
      </c>
      <c r="DA135" s="83" t="str">
        <f t="shared" si="71"/>
        <v>Kaufmännischer Mitarbeiter 2</v>
      </c>
      <c r="DB135" s="125">
        <v>132</v>
      </c>
      <c r="DC135" s="33">
        <f t="shared" si="72"/>
        <v>5</v>
      </c>
      <c r="DD135" s="83" t="str">
        <f t="shared" si="73"/>
        <v>Kaufmännischer Mitarbeiter 2</v>
      </c>
      <c r="DE135" s="20"/>
      <c r="DF135" s="125">
        <v>132</v>
      </c>
      <c r="DG135" s="33">
        <f t="shared" si="74"/>
        <v>5</v>
      </c>
      <c r="DH135" s="83" t="str">
        <f t="shared" si="75"/>
        <v>Kaufmännischer Mitarbeiter 2</v>
      </c>
      <c r="DM135" s="19">
        <f t="shared" si="48"/>
        <v>5605</v>
      </c>
      <c r="DN135" s="153">
        <v>7</v>
      </c>
      <c r="DO135" s="19">
        <v>0</v>
      </c>
      <c r="DP135" s="19" t="s">
        <v>955</v>
      </c>
    </row>
    <row r="136" spans="1:120" s="19" customFormat="1" x14ac:dyDescent="0.2">
      <c r="A136" s="53">
        <v>0</v>
      </c>
      <c r="B136" s="53">
        <v>1</v>
      </c>
      <c r="C136" s="53">
        <f t="shared" si="69"/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361</v>
      </c>
      <c r="P136" s="15" t="s">
        <v>518</v>
      </c>
      <c r="Q136" s="15">
        <v>132</v>
      </c>
      <c r="R136" s="42"/>
      <c r="S136" s="27" t="s">
        <v>257</v>
      </c>
      <c r="T136" s="21">
        <v>1953</v>
      </c>
      <c r="U136" s="28" t="s">
        <v>256</v>
      </c>
      <c r="V136" s="21">
        <v>2004</v>
      </c>
      <c r="W136" s="25"/>
      <c r="X136" s="21"/>
      <c r="Y136" s="25"/>
      <c r="Z136" s="21">
        <f>$AD$3-V136</f>
        <v>12</v>
      </c>
      <c r="AA136" s="25" t="s">
        <v>339</v>
      </c>
      <c r="AB136" s="21" t="s">
        <v>142</v>
      </c>
      <c r="AC136" s="21"/>
      <c r="AE136" s="90" t="s">
        <v>425</v>
      </c>
      <c r="AF136" s="82"/>
      <c r="CP136" s="19" t="str">
        <f t="shared" ref="CP136:CP142" si="78">+S136</f>
        <v>Kalt Susanne</v>
      </c>
      <c r="CR136" s="19">
        <f>+Z136</f>
        <v>12</v>
      </c>
      <c r="CS136" s="19" t="str">
        <f>+AB136</f>
        <v>E</v>
      </c>
      <c r="CT136" s="154">
        <v>6758</v>
      </c>
      <c r="CU136" s="126"/>
      <c r="CV136" s="125">
        <v>133</v>
      </c>
      <c r="CW136" s="33">
        <f t="shared" si="76"/>
        <v>6</v>
      </c>
      <c r="CX136" s="83" t="str">
        <f t="shared" si="77"/>
        <v>Kaufmännischer Mitarbeiter 3 / Gruppenchef 1</v>
      </c>
      <c r="CY136" s="125">
        <v>133</v>
      </c>
      <c r="CZ136" s="33">
        <f t="shared" si="70"/>
        <v>6</v>
      </c>
      <c r="DA136" s="83" t="str">
        <f t="shared" si="71"/>
        <v>Kaufmännischer Mitarbeiter 3 / Gruppenchef 1</v>
      </c>
      <c r="DB136" s="125">
        <v>133</v>
      </c>
      <c r="DC136" s="33">
        <f t="shared" si="72"/>
        <v>6</v>
      </c>
      <c r="DD136" s="83" t="str">
        <f t="shared" si="73"/>
        <v>Kaufmännischer Mitarbeiter 3 / Gruppenchef 1</v>
      </c>
      <c r="DE136" s="20"/>
      <c r="DF136" s="125">
        <v>133</v>
      </c>
      <c r="DG136" s="33">
        <f t="shared" si="74"/>
        <v>6</v>
      </c>
      <c r="DH136" s="83" t="str">
        <f t="shared" si="75"/>
        <v>Kaufmännischer Mitarbeiter 3 / Gruppenchef 1</v>
      </c>
      <c r="DM136" s="19">
        <f t="shared" ref="DM136:DM142" si="79">+CT136</f>
        <v>6758</v>
      </c>
      <c r="DN136" s="153">
        <v>6</v>
      </c>
      <c r="DO136" s="19">
        <v>0</v>
      </c>
      <c r="DP136" s="19" t="s">
        <v>955</v>
      </c>
    </row>
    <row r="137" spans="1:120" s="19" customFormat="1" x14ac:dyDescent="0.2">
      <c r="A137" s="53">
        <v>0</v>
      </c>
      <c r="B137" s="53">
        <v>1</v>
      </c>
      <c r="C137" s="53">
        <f t="shared" si="69"/>
        <v>1</v>
      </c>
      <c r="D137" s="55"/>
      <c r="E137" s="55"/>
      <c r="F137" s="55"/>
      <c r="G137" s="53"/>
      <c r="H137" s="53"/>
      <c r="I137" s="55"/>
      <c r="J137" s="53"/>
      <c r="K137" s="55"/>
      <c r="L137" s="55"/>
      <c r="M137" s="55">
        <v>1</v>
      </c>
      <c r="N137" s="59"/>
      <c r="O137" s="19" t="s">
        <v>361</v>
      </c>
      <c r="P137" s="15" t="s">
        <v>521</v>
      </c>
      <c r="Q137" s="15">
        <v>133</v>
      </c>
      <c r="R137" s="42" t="s">
        <v>345</v>
      </c>
      <c r="S137" s="27" t="s">
        <v>170</v>
      </c>
      <c r="T137" s="21">
        <v>1961</v>
      </c>
      <c r="U137" s="28" t="s">
        <v>169</v>
      </c>
      <c r="V137" s="21">
        <v>1980</v>
      </c>
      <c r="W137" s="25"/>
      <c r="X137" s="21"/>
      <c r="Y137" s="25"/>
      <c r="Z137" s="21">
        <f>$AD$3-V137</f>
        <v>36</v>
      </c>
      <c r="AA137" s="25" t="s">
        <v>169</v>
      </c>
      <c r="AB137" s="21" t="s">
        <v>142</v>
      </c>
      <c r="AC137" s="21"/>
      <c r="AE137" s="90" t="s">
        <v>429</v>
      </c>
      <c r="AF137" s="82"/>
      <c r="CP137" s="19" t="str">
        <f t="shared" si="78"/>
        <v>Eilers Brigitte</v>
      </c>
      <c r="CR137" s="19">
        <f>+Z137</f>
        <v>36</v>
      </c>
      <c r="CS137" s="19" t="str">
        <f>+AB137</f>
        <v>E</v>
      </c>
      <c r="CT137" s="154">
        <v>6740</v>
      </c>
      <c r="CU137" s="126"/>
      <c r="CV137" s="125">
        <v>133</v>
      </c>
      <c r="CW137" s="33">
        <f t="shared" si="76"/>
        <v>6</v>
      </c>
      <c r="CX137" s="83" t="str">
        <f t="shared" si="77"/>
        <v>Kaufmännischer Mitarbeiter 3 / Gruppenchef 1</v>
      </c>
      <c r="CY137" s="125">
        <v>133</v>
      </c>
      <c r="CZ137" s="33">
        <f t="shared" si="70"/>
        <v>6</v>
      </c>
      <c r="DA137" s="83" t="str">
        <f t="shared" si="71"/>
        <v>Kaufmännischer Mitarbeiter 3 / Gruppenchef 1</v>
      </c>
      <c r="DB137" s="125">
        <v>133</v>
      </c>
      <c r="DC137" s="33">
        <f t="shared" si="72"/>
        <v>6</v>
      </c>
      <c r="DD137" s="83" t="str">
        <f t="shared" si="73"/>
        <v>Kaufmännischer Mitarbeiter 3 / Gruppenchef 1</v>
      </c>
      <c r="DE137" s="20"/>
      <c r="DF137" s="125">
        <v>133</v>
      </c>
      <c r="DG137" s="33">
        <f t="shared" si="74"/>
        <v>6</v>
      </c>
      <c r="DH137" s="83" t="str">
        <f t="shared" si="75"/>
        <v>Kaufmännischer Mitarbeiter 3 / Gruppenchef 1</v>
      </c>
      <c r="DM137" s="19">
        <f t="shared" si="79"/>
        <v>6740</v>
      </c>
      <c r="DN137" s="153">
        <v>6</v>
      </c>
      <c r="DO137" s="19">
        <v>0</v>
      </c>
      <c r="DP137" s="185" t="s">
        <v>977</v>
      </c>
    </row>
    <row r="138" spans="1:120" s="19" customFormat="1" x14ac:dyDescent="0.2">
      <c r="A138" s="53">
        <v>0</v>
      </c>
      <c r="B138" s="53">
        <v>1</v>
      </c>
      <c r="C138" s="53">
        <f t="shared" si="69"/>
        <v>1</v>
      </c>
      <c r="D138" s="55"/>
      <c r="E138" s="55"/>
      <c r="F138" s="55"/>
      <c r="G138" s="53"/>
      <c r="H138" s="53"/>
      <c r="I138" s="55"/>
      <c r="J138" s="53"/>
      <c r="K138" s="55"/>
      <c r="L138" s="55"/>
      <c r="M138" s="55">
        <v>1</v>
      </c>
      <c r="N138" s="59"/>
      <c r="O138" s="19" t="s">
        <v>361</v>
      </c>
      <c r="P138" s="15" t="s">
        <v>519</v>
      </c>
      <c r="Q138" s="15">
        <v>134</v>
      </c>
      <c r="R138" s="42"/>
      <c r="S138" s="27" t="s">
        <v>911</v>
      </c>
      <c r="T138" s="21">
        <v>1969</v>
      </c>
      <c r="U138" s="28" t="s">
        <v>245</v>
      </c>
      <c r="V138" s="21">
        <v>1988</v>
      </c>
      <c r="W138" s="25"/>
      <c r="X138" s="21"/>
      <c r="Y138" s="25"/>
      <c r="Z138" s="21">
        <f>$AD$3-V138</f>
        <v>28</v>
      </c>
      <c r="AA138" s="25" t="s">
        <v>169</v>
      </c>
      <c r="AB138" s="21" t="s">
        <v>142</v>
      </c>
      <c r="AC138" s="21"/>
      <c r="AE138" s="90" t="s">
        <v>429</v>
      </c>
      <c r="AF138" s="82"/>
      <c r="CP138" s="19" t="str">
        <f t="shared" si="78"/>
        <v>Barth Sandra</v>
      </c>
      <c r="CR138" s="19">
        <f>+Z138</f>
        <v>28</v>
      </c>
      <c r="CS138" s="19" t="str">
        <f>+AB138</f>
        <v>E</v>
      </c>
      <c r="CT138" s="154">
        <v>7701</v>
      </c>
      <c r="CU138" s="126"/>
      <c r="CV138" s="125">
        <v>132</v>
      </c>
      <c r="CW138" s="33">
        <f t="shared" si="76"/>
        <v>5</v>
      </c>
      <c r="CX138" s="83" t="str">
        <f t="shared" si="77"/>
        <v>Kaufmännischer Mitarbeiter 2</v>
      </c>
      <c r="CY138" s="125">
        <v>132</v>
      </c>
      <c r="CZ138" s="33">
        <f t="shared" si="70"/>
        <v>5</v>
      </c>
      <c r="DA138" s="83" t="str">
        <f t="shared" si="71"/>
        <v>Kaufmännischer Mitarbeiter 2</v>
      </c>
      <c r="DB138" s="125">
        <v>132</v>
      </c>
      <c r="DC138" s="33">
        <f t="shared" si="72"/>
        <v>5</v>
      </c>
      <c r="DD138" s="83" t="str">
        <f t="shared" si="73"/>
        <v>Kaufmännischer Mitarbeiter 2</v>
      </c>
      <c r="DE138" s="20"/>
      <c r="DF138" s="125">
        <v>132</v>
      </c>
      <c r="DG138" s="33">
        <f t="shared" si="74"/>
        <v>5</v>
      </c>
      <c r="DH138" s="83" t="str">
        <f t="shared" si="75"/>
        <v>Kaufmännischer Mitarbeiter 2</v>
      </c>
      <c r="DM138" s="19">
        <f t="shared" si="79"/>
        <v>7701</v>
      </c>
      <c r="DN138" s="153">
        <v>7</v>
      </c>
      <c r="DO138" s="19">
        <v>0</v>
      </c>
      <c r="DP138" s="185" t="s">
        <v>977</v>
      </c>
    </row>
    <row r="139" spans="1:120" s="19" customFormat="1" x14ac:dyDescent="0.2">
      <c r="A139" s="53">
        <v>0</v>
      </c>
      <c r="B139" s="53"/>
      <c r="C139" s="53">
        <f t="shared" si="69"/>
        <v>1</v>
      </c>
      <c r="D139" s="55"/>
      <c r="E139" s="55"/>
      <c r="F139" s="55"/>
      <c r="G139" s="53"/>
      <c r="H139" s="53"/>
      <c r="I139" s="55"/>
      <c r="J139" s="53"/>
      <c r="K139" s="55"/>
      <c r="L139" s="55"/>
      <c r="M139" s="55">
        <v>1</v>
      </c>
      <c r="N139" s="59"/>
      <c r="O139" s="19" t="s">
        <v>359</v>
      </c>
      <c r="P139" s="15" t="s">
        <v>522</v>
      </c>
      <c r="Q139" s="15">
        <v>135</v>
      </c>
      <c r="R139" s="161"/>
      <c r="S139" s="27" t="s">
        <v>171</v>
      </c>
      <c r="T139" s="21">
        <v>1960</v>
      </c>
      <c r="U139" s="28"/>
      <c r="V139" s="21">
        <v>1984</v>
      </c>
      <c r="W139" s="25"/>
      <c r="X139" s="21"/>
      <c r="Y139" s="25"/>
      <c r="Z139" s="21">
        <f>$AD$3-V139</f>
        <v>32</v>
      </c>
      <c r="AA139" s="25" t="s">
        <v>172</v>
      </c>
      <c r="AB139" s="21" t="s">
        <v>147</v>
      </c>
      <c r="AC139" s="21"/>
      <c r="AE139" s="90" t="s">
        <v>430</v>
      </c>
      <c r="AF139" s="82"/>
      <c r="CP139" s="19" t="str">
        <f t="shared" si="78"/>
        <v>Schurrer Gabriel</v>
      </c>
      <c r="CR139" s="19">
        <f>+Z139</f>
        <v>32</v>
      </c>
      <c r="CS139" s="19" t="str">
        <f>+AB139</f>
        <v>F</v>
      </c>
      <c r="CT139" s="154">
        <v>7654</v>
      </c>
      <c r="CU139" s="126"/>
      <c r="CV139" s="125">
        <v>614</v>
      </c>
      <c r="CW139" s="33">
        <f t="shared" si="76"/>
        <v>4</v>
      </c>
      <c r="CX139" s="83" t="str">
        <f t="shared" si="77"/>
        <v>Laborassistenz 2</v>
      </c>
      <c r="CY139" s="125">
        <v>614</v>
      </c>
      <c r="CZ139" s="33">
        <f t="shared" si="70"/>
        <v>4</v>
      </c>
      <c r="DA139" s="83" t="str">
        <f t="shared" si="71"/>
        <v>Laborassistenz 2</v>
      </c>
      <c r="DB139" s="125">
        <v>614</v>
      </c>
      <c r="DC139" s="33">
        <f t="shared" si="72"/>
        <v>4</v>
      </c>
      <c r="DD139" s="83" t="str">
        <f t="shared" si="73"/>
        <v>Laborassistenz 2</v>
      </c>
      <c r="DE139" s="20"/>
      <c r="DF139" s="125">
        <v>614</v>
      </c>
      <c r="DG139" s="33">
        <f t="shared" si="74"/>
        <v>4</v>
      </c>
      <c r="DH139" s="83" t="str">
        <f t="shared" si="75"/>
        <v>Laborassistenz 2</v>
      </c>
      <c r="DM139" s="19">
        <f t="shared" si="79"/>
        <v>7654</v>
      </c>
      <c r="DN139" s="153">
        <v>7</v>
      </c>
      <c r="DO139" s="19">
        <v>0</v>
      </c>
      <c r="DP139" s="19" t="s">
        <v>963</v>
      </c>
    </row>
    <row r="140" spans="1:120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360</v>
      </c>
      <c r="P140" s="15" t="s">
        <v>903</v>
      </c>
      <c r="Q140" s="15">
        <v>136</v>
      </c>
      <c r="R140" s="161" t="s">
        <v>365</v>
      </c>
      <c r="S140" s="27" t="s">
        <v>900</v>
      </c>
      <c r="T140" s="21">
        <v>1996</v>
      </c>
      <c r="U140" s="28" t="s">
        <v>628</v>
      </c>
      <c r="V140" s="21"/>
      <c r="W140" s="25"/>
      <c r="X140" s="21"/>
      <c r="Y140" s="25" t="s">
        <v>173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78"/>
        <v>Boschung Jan</v>
      </c>
      <c r="CT140" s="154">
        <v>9729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 t="shared" si="79"/>
        <v>9729</v>
      </c>
      <c r="DN140" s="153">
        <v>8</v>
      </c>
      <c r="DO140" s="19">
        <v>0</v>
      </c>
      <c r="DP140" s="185" t="s">
        <v>976</v>
      </c>
    </row>
    <row r="141" spans="1:120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360</v>
      </c>
      <c r="P141" s="15" t="s">
        <v>902</v>
      </c>
      <c r="Q141" s="15">
        <v>137</v>
      </c>
      <c r="R141" s="161"/>
      <c r="S141" s="27" t="s">
        <v>899</v>
      </c>
      <c r="T141" s="21">
        <v>1995</v>
      </c>
      <c r="U141" s="28" t="s">
        <v>628</v>
      </c>
      <c r="V141" s="21"/>
      <c r="W141" s="25"/>
      <c r="X141" s="21"/>
      <c r="Y141" s="25" t="s">
        <v>173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78"/>
        <v>Schmidlin Julian</v>
      </c>
      <c r="CT141" s="154">
        <v>9729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 t="shared" si="79"/>
        <v>9729</v>
      </c>
      <c r="DN141" s="153">
        <v>8</v>
      </c>
      <c r="DO141" s="19">
        <v>0</v>
      </c>
      <c r="DP141" s="185" t="s">
        <v>976</v>
      </c>
    </row>
    <row r="142" spans="1:120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358</v>
      </c>
      <c r="P142" s="15" t="s">
        <v>901</v>
      </c>
      <c r="Q142" s="15">
        <v>138</v>
      </c>
      <c r="R142" s="161"/>
      <c r="S142" s="27" t="s">
        <v>898</v>
      </c>
      <c r="T142" s="21">
        <v>1996</v>
      </c>
      <c r="U142" s="28" t="s">
        <v>628</v>
      </c>
      <c r="V142" s="21"/>
      <c r="W142" s="25"/>
      <c r="X142" s="21"/>
      <c r="Y142" s="25" t="s">
        <v>173</v>
      </c>
      <c r="Z142" s="21"/>
      <c r="AA142" s="25" t="s">
        <v>174</v>
      </c>
      <c r="AB142" s="21" t="s">
        <v>175</v>
      </c>
      <c r="AC142" s="21"/>
      <c r="AE142" s="90" t="s">
        <v>381</v>
      </c>
      <c r="AF142" s="82"/>
      <c r="CP142" s="19" t="str">
        <f t="shared" si="78"/>
        <v>Oswald Leroy</v>
      </c>
      <c r="CT142" s="154">
        <v>9729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  <c r="DM142" s="19">
        <f t="shared" si="79"/>
        <v>9729</v>
      </c>
      <c r="DN142" s="153">
        <v>8</v>
      </c>
      <c r="DO142" s="19">
        <v>0</v>
      </c>
      <c r="DP142" s="185" t="s">
        <v>976</v>
      </c>
    </row>
    <row r="143" spans="1:120" x14ac:dyDescent="0.25">
      <c r="A143" s="53">
        <v>0</v>
      </c>
      <c r="B143" s="53"/>
      <c r="C143" s="53">
        <f t="shared" si="69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358</v>
      </c>
      <c r="P143" s="15" t="s">
        <v>1012</v>
      </c>
      <c r="Q143" s="15">
        <v>139</v>
      </c>
      <c r="R143" s="42"/>
      <c r="S143" s="27" t="s">
        <v>1085</v>
      </c>
      <c r="T143" s="21">
        <v>1997</v>
      </c>
      <c r="U143" s="28" t="s">
        <v>628</v>
      </c>
      <c r="V143" s="21"/>
      <c r="W143" s="25"/>
      <c r="X143" s="21"/>
      <c r="Y143" s="25" t="s">
        <v>176</v>
      </c>
      <c r="Z143" s="21"/>
      <c r="AA143" s="25" t="s">
        <v>174</v>
      </c>
      <c r="AB143" s="21" t="s">
        <v>175</v>
      </c>
      <c r="AC143" s="21"/>
      <c r="AD143" s="19"/>
      <c r="AE143" s="90" t="s">
        <v>381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 t="str">
        <f t="shared" ref="CP143:CP150" si="80">+S143</f>
        <v>Stucki Tizian</v>
      </c>
      <c r="CQ143" s="19"/>
      <c r="CT143" s="154">
        <v>9740</v>
      </c>
      <c r="CU143" s="126"/>
      <c r="CV143" s="125"/>
      <c r="CW143" s="33"/>
      <c r="CX143" s="83"/>
      <c r="CY143" s="125"/>
      <c r="CZ143" s="33"/>
      <c r="DA143" s="83"/>
      <c r="DB143" s="125"/>
      <c r="DC143" s="33"/>
      <c r="DD143" s="83"/>
      <c r="DE143" s="20"/>
      <c r="DF143" s="33"/>
      <c r="DG143" s="33"/>
      <c r="DH143" s="83"/>
    </row>
    <row r="144" spans="1:120" s="19" customFormat="1" x14ac:dyDescent="0.2">
      <c r="A144" s="53">
        <v>0</v>
      </c>
      <c r="B144" s="53"/>
      <c r="C144" s="53">
        <f t="shared" si="69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361</v>
      </c>
      <c r="P144" s="15" t="s">
        <v>1013</v>
      </c>
      <c r="Q144" s="15">
        <v>140</v>
      </c>
      <c r="R144" s="42"/>
      <c r="S144" s="27" t="s">
        <v>1086</v>
      </c>
      <c r="T144" s="21">
        <v>1998</v>
      </c>
      <c r="U144" s="28" t="s">
        <v>628</v>
      </c>
      <c r="V144" s="21"/>
      <c r="W144" s="25"/>
      <c r="X144" s="21"/>
      <c r="Y144" s="25" t="s">
        <v>176</v>
      </c>
      <c r="Z144" s="21"/>
      <c r="AA144" s="25" t="s">
        <v>174</v>
      </c>
      <c r="AB144" s="21" t="s">
        <v>175</v>
      </c>
      <c r="AC144" s="21"/>
      <c r="AE144" s="90" t="s">
        <v>381</v>
      </c>
      <c r="AF144" s="82"/>
      <c r="CP144" s="19" t="str">
        <f t="shared" si="80"/>
        <v>Kipfer Cedric</v>
      </c>
      <c r="CT144" s="154">
        <v>9729</v>
      </c>
      <c r="CU144" s="126"/>
      <c r="CV144" s="125"/>
      <c r="CW144" s="33"/>
      <c r="CX144" s="83"/>
      <c r="CY144" s="125"/>
      <c r="CZ144" s="33"/>
      <c r="DA144" s="83"/>
      <c r="DB144" s="125"/>
      <c r="DC144" s="33"/>
      <c r="DD144" s="83"/>
      <c r="DE144" s="20"/>
      <c r="DF144" s="33"/>
      <c r="DG144" s="33"/>
      <c r="DH144" s="83"/>
      <c r="DM144" s="19">
        <f t="shared" ref="DM144:DM150" si="81">+CT144</f>
        <v>9729</v>
      </c>
      <c r="DN144" s="153">
        <v>8</v>
      </c>
      <c r="DO144" s="19">
        <v>0</v>
      </c>
      <c r="DP144" s="185" t="s">
        <v>976</v>
      </c>
    </row>
    <row r="145" spans="1:139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359</v>
      </c>
      <c r="P145" s="15" t="s">
        <v>1087</v>
      </c>
      <c r="Q145" s="15">
        <v>141</v>
      </c>
      <c r="R145" s="42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180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Berger Noah</v>
      </c>
      <c r="CT145" s="154">
        <v>9740</v>
      </c>
      <c r="CU145" s="126"/>
      <c r="CV145" s="125"/>
      <c r="CW145" s="33"/>
      <c r="CX145" s="83"/>
      <c r="CY145" s="125"/>
      <c r="CZ145" s="33"/>
      <c r="DA145" s="83"/>
      <c r="DB145" s="125"/>
      <c r="DC145" s="33"/>
      <c r="DD145" s="83"/>
      <c r="DE145" s="20"/>
      <c r="DF145" s="33"/>
      <c r="DG145" s="33"/>
      <c r="DH145" s="83"/>
      <c r="DM145" s="19">
        <f>+CT145</f>
        <v>9740</v>
      </c>
      <c r="DN145" s="153">
        <v>8</v>
      </c>
      <c r="DO145" s="19">
        <v>0</v>
      </c>
      <c r="DP145" s="185" t="s">
        <v>976</v>
      </c>
    </row>
    <row r="146" spans="1:139" s="19" customFormat="1" x14ac:dyDescent="0.2">
      <c r="A146" s="53">
        <v>0</v>
      </c>
      <c r="B146" s="53"/>
      <c r="C146" s="53">
        <f t="shared" si="69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180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0"/>
        <v>Pertoldi Noeh</v>
      </c>
      <c r="CT146" s="154">
        <v>9740</v>
      </c>
      <c r="CU146" s="126"/>
      <c r="CV146" s="125"/>
      <c r="CW146" s="33"/>
      <c r="CX146" s="83"/>
      <c r="CY146" s="125"/>
      <c r="CZ146" s="33"/>
      <c r="DA146" s="83"/>
      <c r="DB146" s="125"/>
      <c r="DC146" s="33"/>
      <c r="DD146" s="83"/>
      <c r="DE146" s="20"/>
      <c r="DF146" s="33"/>
      <c r="DG146" s="33"/>
      <c r="DH146" s="83"/>
      <c r="DM146" s="19">
        <f t="shared" si="81"/>
        <v>9740</v>
      </c>
      <c r="DN146" s="153">
        <v>8</v>
      </c>
      <c r="DO146" s="19">
        <v>0</v>
      </c>
      <c r="DP146" s="185" t="s">
        <v>976</v>
      </c>
    </row>
    <row r="147" spans="1:139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180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80"/>
        <v>Thahiri Florian</v>
      </c>
      <c r="CT147" s="154">
        <v>9739</v>
      </c>
      <c r="CU147" s="126"/>
      <c r="CV147" s="125"/>
      <c r="CW147" s="33"/>
      <c r="CX147" s="83"/>
      <c r="CY147" s="125"/>
      <c r="CZ147" s="33"/>
      <c r="DA147" s="83"/>
      <c r="DB147" s="125"/>
      <c r="DC147" s="33"/>
      <c r="DD147" s="83"/>
      <c r="DE147" s="20"/>
      <c r="DF147" s="33"/>
      <c r="DG147" s="33"/>
      <c r="DH147" s="83"/>
      <c r="DM147" s="19">
        <f t="shared" si="81"/>
        <v>9739</v>
      </c>
      <c r="DN147" s="153">
        <v>8</v>
      </c>
      <c r="DO147" s="19">
        <v>0</v>
      </c>
      <c r="DP147" s="185" t="s">
        <v>976</v>
      </c>
      <c r="EI147"/>
    </row>
    <row r="148" spans="1:139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182</v>
      </c>
      <c r="Z148" s="21"/>
      <c r="AA148" s="25" t="s">
        <v>174</v>
      </c>
      <c r="AB148" s="21" t="s">
        <v>177</v>
      </c>
      <c r="AC148" s="21"/>
      <c r="AE148" s="90" t="s">
        <v>381</v>
      </c>
      <c r="AF148" s="82"/>
      <c r="CP148" s="19" t="str">
        <f>+S148</f>
        <v>Hirsbrunner Nico</v>
      </c>
      <c r="CT148" s="154">
        <v>9751</v>
      </c>
      <c r="CU148" s="126"/>
      <c r="CV148" s="125"/>
      <c r="CW148" s="33"/>
      <c r="CX148" s="83"/>
      <c r="CY148" s="125"/>
      <c r="CZ148" s="33"/>
      <c r="DA148" s="83"/>
      <c r="DB148" s="125"/>
      <c r="DC148" s="33"/>
      <c r="DD148" s="83"/>
      <c r="DE148" s="20"/>
      <c r="DF148" s="33"/>
      <c r="DG148" s="33"/>
      <c r="DH148" s="83"/>
      <c r="DM148" s="19">
        <f>+CT148</f>
        <v>9751</v>
      </c>
      <c r="DN148" s="153">
        <v>8</v>
      </c>
      <c r="DO148" s="19">
        <v>0</v>
      </c>
      <c r="DP148" s="185" t="s">
        <v>976</v>
      </c>
      <c r="EI148"/>
    </row>
    <row r="149" spans="1:139" s="19" customFormat="1" x14ac:dyDescent="0.2">
      <c r="A149" s="53">
        <v>0</v>
      </c>
      <c r="B149" s="53"/>
      <c r="C149" s="53">
        <f>IF(Z149&gt;=10,1,0)</f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182</v>
      </c>
      <c r="Z149" s="21"/>
      <c r="AA149" s="25" t="s">
        <v>174</v>
      </c>
      <c r="AB149" s="21" t="s">
        <v>177</v>
      </c>
      <c r="AC149" s="21"/>
      <c r="AE149" s="90" t="s">
        <v>381</v>
      </c>
      <c r="AF149" s="82"/>
      <c r="CP149" s="19" t="str">
        <f t="shared" si="80"/>
        <v>Christ Florian</v>
      </c>
      <c r="CT149" s="154">
        <v>9750</v>
      </c>
      <c r="CU149" s="126"/>
      <c r="CV149" s="125"/>
      <c r="CW149" s="33"/>
      <c r="CX149" s="83"/>
      <c r="CY149" s="125"/>
      <c r="CZ149" s="33"/>
      <c r="DA149" s="83"/>
      <c r="DB149" s="125"/>
      <c r="DC149" s="33"/>
      <c r="DD149" s="83"/>
      <c r="DE149" s="20"/>
      <c r="DF149" s="33"/>
      <c r="DG149" s="33"/>
      <c r="DH149" s="83"/>
      <c r="DM149" s="19">
        <f t="shared" si="81"/>
        <v>9750</v>
      </c>
      <c r="DN149" s="153">
        <v>8</v>
      </c>
      <c r="DO149" s="19">
        <v>0</v>
      </c>
      <c r="DP149" s="185" t="s">
        <v>976</v>
      </c>
      <c r="EI149"/>
    </row>
    <row r="150" spans="1:139" s="19" customFormat="1" x14ac:dyDescent="0.2">
      <c r="A150" s="53">
        <v>0</v>
      </c>
      <c r="B150" s="53"/>
      <c r="C150" s="53">
        <f>IF(Z150&gt;=10,1,0)</f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182</v>
      </c>
      <c r="Z150" s="21"/>
      <c r="AA150" s="25" t="s">
        <v>174</v>
      </c>
      <c r="AB150" s="21" t="s">
        <v>177</v>
      </c>
      <c r="AC150" s="21"/>
      <c r="AE150" s="90" t="s">
        <v>381</v>
      </c>
      <c r="AF150" s="82"/>
      <c r="CP150" s="19" t="str">
        <f t="shared" si="80"/>
        <v>Sivasundaram Aschveni</v>
      </c>
      <c r="CT150" s="154">
        <v>9752</v>
      </c>
      <c r="CU150" s="126"/>
      <c r="CV150" s="125"/>
      <c r="CW150" s="33"/>
      <c r="CX150" s="83"/>
      <c r="CY150" s="125"/>
      <c r="CZ150" s="33"/>
      <c r="DA150" s="83"/>
      <c r="DB150" s="125"/>
      <c r="DC150" s="33"/>
      <c r="DD150" s="83"/>
      <c r="DE150" s="20"/>
      <c r="DF150" s="33"/>
      <c r="DG150" s="33"/>
      <c r="DH150" s="83"/>
      <c r="DM150" s="19">
        <f t="shared" si="81"/>
        <v>9752</v>
      </c>
      <c r="DN150" s="153">
        <v>8</v>
      </c>
      <c r="DO150" s="19">
        <v>0</v>
      </c>
      <c r="DP150" s="185" t="s">
        <v>976</v>
      </c>
      <c r="EI150"/>
    </row>
    <row r="151" spans="1:139" s="19" customFormat="1" x14ac:dyDescent="0.25">
      <c r="A151" s="66"/>
      <c r="B151" s="66"/>
      <c r="C151" s="66"/>
      <c r="D151" s="66"/>
      <c r="E151" s="66"/>
      <c r="F151" s="60"/>
      <c r="G151" s="60"/>
      <c r="H151" s="60"/>
      <c r="I151" s="60"/>
      <c r="J151" s="60"/>
      <c r="K151" s="60"/>
      <c r="L151" s="60"/>
      <c r="M151" s="60"/>
      <c r="N151" s="60"/>
      <c r="O151" s="67"/>
      <c r="P151" s="68"/>
      <c r="Q151" s="68"/>
      <c r="R151" s="44"/>
      <c r="S151" s="30" t="s">
        <v>183</v>
      </c>
      <c r="T151" s="31">
        <f>+Q150</f>
        <v>146</v>
      </c>
      <c r="U151" s="65" t="s">
        <v>700</v>
      </c>
      <c r="V151" s="32"/>
      <c r="W151" s="34"/>
      <c r="X151" s="32"/>
      <c r="Y151" s="40"/>
      <c r="Z151" s="33"/>
      <c r="AA151" s="34"/>
      <c r="AB151" s="33"/>
      <c r="AC151" s="35"/>
      <c r="AE151" s="84"/>
      <c r="AF151" s="83"/>
      <c r="CT151" s="126"/>
      <c r="CU151" s="126"/>
      <c r="CV151" s="141"/>
      <c r="CW151" s="141"/>
      <c r="CX151" s="126"/>
      <c r="CY151" s="141"/>
      <c r="CZ151" s="141"/>
      <c r="DA151" s="126"/>
      <c r="DB151" s="141"/>
      <c r="DC151" s="141"/>
      <c r="DD151" s="126"/>
      <c r="DE151" s="126"/>
      <c r="DF151" s="138"/>
      <c r="DG151" s="138"/>
      <c r="EI151"/>
    </row>
    <row r="152" spans="1:139" customFormat="1" x14ac:dyDescent="0.25">
      <c r="A152" s="48">
        <f t="shared" ref="A152:N152" si="82">SUM(A5:A150)</f>
        <v>9</v>
      </c>
      <c r="B152" s="48">
        <f t="shared" si="82"/>
        <v>37</v>
      </c>
      <c r="C152" s="48">
        <f t="shared" si="82"/>
        <v>98</v>
      </c>
      <c r="D152" s="48">
        <f t="shared" si="82"/>
        <v>28</v>
      </c>
      <c r="E152" s="48">
        <f t="shared" si="82"/>
        <v>44</v>
      </c>
      <c r="F152" s="48">
        <f t="shared" si="82"/>
        <v>1</v>
      </c>
      <c r="G152" s="48">
        <f t="shared" si="82"/>
        <v>2</v>
      </c>
      <c r="H152" s="48">
        <f t="shared" si="82"/>
        <v>33</v>
      </c>
      <c r="I152" s="48">
        <f t="shared" si="82"/>
        <v>35</v>
      </c>
      <c r="J152" s="48">
        <f t="shared" si="82"/>
        <v>11</v>
      </c>
      <c r="K152" s="48">
        <f t="shared" si="82"/>
        <v>11</v>
      </c>
      <c r="L152" s="48">
        <f t="shared" si="82"/>
        <v>20</v>
      </c>
      <c r="M152" s="48">
        <f t="shared" si="82"/>
        <v>7</v>
      </c>
      <c r="N152" s="48">
        <f t="shared" si="82"/>
        <v>0</v>
      </c>
      <c r="O152" s="64">
        <f>SUM(D152+E152+F152+I152+K152+L152+M152)</f>
        <v>146</v>
      </c>
      <c r="P152" s="12"/>
      <c r="Q152" s="12" t="s">
        <v>224</v>
      </c>
      <c r="R152" s="45" t="s">
        <v>342</v>
      </c>
      <c r="S152" s="11" t="s">
        <v>88</v>
      </c>
      <c r="T152" s="13"/>
      <c r="U152" s="37"/>
      <c r="V152" s="13"/>
      <c r="W152" s="123"/>
      <c r="X152" s="13"/>
      <c r="Y152" s="37"/>
      <c r="Z152" s="13"/>
      <c r="AA152" s="14" t="s">
        <v>1036</v>
      </c>
      <c r="AB152" s="13"/>
      <c r="AC152" s="13"/>
      <c r="AD152" s="11"/>
      <c r="AE152" s="87" t="s">
        <v>382</v>
      </c>
      <c r="AF152" s="88" t="s">
        <v>385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5"/>
      <c r="CV152" s="49"/>
      <c r="CW152" s="49"/>
      <c r="CX152" s="11"/>
      <c r="CY152" s="49"/>
      <c r="CZ152" s="49"/>
      <c r="DA152" s="11"/>
      <c r="DB152" s="49"/>
      <c r="DC152" s="49"/>
      <c r="DD152" s="11"/>
      <c r="DE152" s="115"/>
      <c r="DF152" s="13"/>
      <c r="DG152" s="13"/>
      <c r="DH152" s="11"/>
      <c r="DK152" s="11"/>
      <c r="DL152" s="11"/>
      <c r="DM152" s="11"/>
      <c r="DT152" s="19"/>
    </row>
    <row r="153" spans="1:139" customFormat="1" x14ac:dyDescent="0.25">
      <c r="A153" s="11">
        <f t="shared" ref="A153:N153" si="83">SUBTOTAL(9,A5:A150)</f>
        <v>9</v>
      </c>
      <c r="B153" s="11">
        <f t="shared" si="83"/>
        <v>37</v>
      </c>
      <c r="C153" s="11">
        <f t="shared" si="83"/>
        <v>98</v>
      </c>
      <c r="D153" s="11">
        <f t="shared" si="83"/>
        <v>28</v>
      </c>
      <c r="E153" s="11">
        <f t="shared" si="83"/>
        <v>44</v>
      </c>
      <c r="F153" s="11">
        <f t="shared" si="83"/>
        <v>1</v>
      </c>
      <c r="G153" s="11">
        <f t="shared" si="83"/>
        <v>2</v>
      </c>
      <c r="H153" s="11">
        <f t="shared" si="83"/>
        <v>33</v>
      </c>
      <c r="I153" s="11">
        <f t="shared" si="83"/>
        <v>35</v>
      </c>
      <c r="J153" s="11">
        <f t="shared" si="83"/>
        <v>11</v>
      </c>
      <c r="K153" s="11">
        <f t="shared" si="83"/>
        <v>11</v>
      </c>
      <c r="L153" s="11">
        <f t="shared" si="83"/>
        <v>20</v>
      </c>
      <c r="M153" s="11">
        <f t="shared" si="83"/>
        <v>7</v>
      </c>
      <c r="N153" s="11">
        <f t="shared" si="83"/>
        <v>0</v>
      </c>
      <c r="O153" s="64">
        <f>SUM(D153+E153+F153+I153+K153+L153+M153)</f>
        <v>146</v>
      </c>
      <c r="P153" s="12"/>
      <c r="Q153" s="12" t="s">
        <v>224</v>
      </c>
      <c r="R153" s="45" t="s">
        <v>370</v>
      </c>
      <c r="S153" s="11" t="s">
        <v>371</v>
      </c>
      <c r="T153" s="13"/>
      <c r="U153" s="37"/>
      <c r="V153" s="13"/>
      <c r="W153" s="123"/>
      <c r="X153" s="13"/>
      <c r="Y153" s="37"/>
      <c r="Z153" s="13" t="s">
        <v>185</v>
      </c>
      <c r="AA153" s="14" t="s">
        <v>886</v>
      </c>
      <c r="AB153" s="13"/>
      <c r="AC153" s="13"/>
      <c r="AD153" s="11"/>
      <c r="AE153" s="87" t="s">
        <v>373</v>
      </c>
      <c r="AF153" s="88" t="s">
        <v>97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5"/>
      <c r="CV153" s="49"/>
      <c r="CW153" s="49"/>
      <c r="CX153" s="11"/>
      <c r="CY153" s="49"/>
      <c r="CZ153" s="49"/>
      <c r="DA153" s="11"/>
      <c r="DB153" s="49"/>
      <c r="DC153" s="49"/>
      <c r="DD153" s="11"/>
      <c r="DE153" s="115"/>
      <c r="DF153" s="13"/>
      <c r="DG153" s="13"/>
      <c r="DH153" s="11"/>
      <c r="DK153" s="11"/>
      <c r="DL153" s="11"/>
      <c r="DM153" s="11"/>
      <c r="DN153" s="45" t="s">
        <v>980</v>
      </c>
      <c r="DT153" s="19"/>
    </row>
    <row r="154" spans="1:139" customFormat="1" x14ac:dyDescent="0.25">
      <c r="A154" s="11"/>
      <c r="B154" s="11"/>
      <c r="C154" s="11"/>
      <c r="D154" s="49"/>
      <c r="E154" s="49"/>
      <c r="F154" s="50"/>
      <c r="G154" s="51"/>
      <c r="H154" s="51"/>
      <c r="I154" s="50"/>
      <c r="J154" s="51"/>
      <c r="K154" s="50"/>
      <c r="L154" s="50"/>
      <c r="M154" s="50"/>
      <c r="N154" s="50"/>
      <c r="O154" s="48"/>
      <c r="P154" s="12"/>
      <c r="Q154" s="12"/>
      <c r="R154" s="45" t="s">
        <v>369</v>
      </c>
      <c r="S154" s="11" t="s">
        <v>150</v>
      </c>
      <c r="T154" s="13"/>
      <c r="U154" s="37"/>
      <c r="V154" s="13"/>
      <c r="W154" s="123"/>
      <c r="X154" s="13"/>
      <c r="Y154" s="37"/>
      <c r="Z154" s="13" t="s">
        <v>186</v>
      </c>
      <c r="AA154" s="14" t="s">
        <v>187</v>
      </c>
      <c r="AB154" s="13"/>
      <c r="AC154" s="13"/>
      <c r="AD154" s="11"/>
      <c r="AE154" s="87" t="s">
        <v>375</v>
      </c>
      <c r="AF154" s="88" t="s">
        <v>386</v>
      </c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5"/>
      <c r="CV154" s="49"/>
      <c r="CW154" s="49"/>
      <c r="CX154" s="11"/>
      <c r="CY154" s="49"/>
      <c r="CZ154" s="49"/>
      <c r="DA154" s="11"/>
      <c r="DB154" s="49"/>
      <c r="DC154" s="49"/>
      <c r="DD154" s="11"/>
      <c r="DE154" s="115"/>
      <c r="DF154" s="13"/>
      <c r="DG154" s="13"/>
      <c r="DH154" s="11"/>
      <c r="DK154" s="11"/>
      <c r="DL154" s="11"/>
      <c r="DM154" s="11"/>
      <c r="DN154" s="11" t="s">
        <v>986</v>
      </c>
      <c r="DT154" s="19"/>
      <c r="EI154" s="11"/>
    </row>
    <row r="155" spans="1:139" customFormat="1" x14ac:dyDescent="0.25">
      <c r="A155" s="11"/>
      <c r="B155" s="11"/>
      <c r="C155" s="11"/>
      <c r="D155" s="49"/>
      <c r="E155" s="49"/>
      <c r="F155" s="50"/>
      <c r="G155" s="51"/>
      <c r="H155" s="51"/>
      <c r="I155" s="50"/>
      <c r="J155" s="11"/>
      <c r="K155" s="50"/>
      <c r="L155" s="50"/>
      <c r="M155" s="50"/>
      <c r="N155" s="50"/>
      <c r="O155" s="48"/>
      <c r="P155" s="69" t="s">
        <v>366</v>
      </c>
      <c r="Q155" s="69" t="s">
        <v>366</v>
      </c>
      <c r="R155" s="45" t="s">
        <v>341</v>
      </c>
      <c r="S155" s="11" t="s">
        <v>158</v>
      </c>
      <c r="T155" s="13"/>
      <c r="U155" s="37"/>
      <c r="V155" s="13"/>
      <c r="W155" s="123"/>
      <c r="X155" s="13"/>
      <c r="Y155" s="37"/>
      <c r="Z155" s="13" t="s">
        <v>189</v>
      </c>
      <c r="AA155" s="14" t="s">
        <v>888</v>
      </c>
      <c r="AB155" s="13"/>
      <c r="AC155" s="13"/>
      <c r="AD155" s="11"/>
      <c r="AE155" s="87" t="s">
        <v>376</v>
      </c>
      <c r="AF155" s="88" t="s">
        <v>110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5"/>
      <c r="CV155" s="49"/>
      <c r="CW155" s="49"/>
      <c r="CX155" s="11"/>
      <c r="CY155" s="49"/>
      <c r="CZ155" s="49"/>
      <c r="DA155" s="11"/>
      <c r="DB155" s="49"/>
      <c r="DC155" s="49"/>
      <c r="DD155" s="11"/>
      <c r="DE155" s="115"/>
      <c r="DF155" s="13"/>
      <c r="DG155" s="13"/>
      <c r="DH155" s="11"/>
      <c r="DK155" s="11"/>
      <c r="DL155" s="11"/>
      <c r="DM155" s="11"/>
      <c r="DN155" s="11" t="s">
        <v>987</v>
      </c>
      <c r="DT155" s="19"/>
      <c r="EI155" s="11"/>
    </row>
    <row r="156" spans="1:139" customFormat="1" x14ac:dyDescent="0.25">
      <c r="A156" s="11"/>
      <c r="B156" s="11"/>
      <c r="C156" s="11"/>
      <c r="D156" s="49"/>
      <c r="E156" s="49"/>
      <c r="F156" s="50"/>
      <c r="G156" s="51"/>
      <c r="H156" s="51"/>
      <c r="I156" s="50"/>
      <c r="J156" s="11"/>
      <c r="K156" s="50"/>
      <c r="L156" s="50"/>
      <c r="M156" s="50"/>
      <c r="N156" s="50"/>
      <c r="O156" s="48"/>
      <c r="P156" s="12"/>
      <c r="Q156" s="12"/>
      <c r="R156" s="45" t="s">
        <v>368</v>
      </c>
      <c r="S156" s="11" t="s">
        <v>161</v>
      </c>
      <c r="T156" s="13"/>
      <c r="U156" s="37"/>
      <c r="V156" s="13"/>
      <c r="W156" s="123"/>
      <c r="X156" s="13"/>
      <c r="Y156" s="37"/>
      <c r="Z156" s="13" t="s">
        <v>876</v>
      </c>
      <c r="AA156" s="14" t="s">
        <v>877</v>
      </c>
      <c r="AB156" s="13"/>
      <c r="AC156" s="13"/>
      <c r="AD156" s="11"/>
      <c r="AE156" s="87" t="s">
        <v>379</v>
      </c>
      <c r="AF156" s="88" t="s">
        <v>387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5"/>
      <c r="CV156" s="49"/>
      <c r="CW156" s="49"/>
      <c r="CX156" s="11"/>
      <c r="CY156" s="49"/>
      <c r="CZ156" s="49"/>
      <c r="DA156" s="11"/>
      <c r="DB156" s="49"/>
      <c r="DC156" s="49"/>
      <c r="DD156" s="11"/>
      <c r="DE156" s="115"/>
      <c r="DF156" s="13"/>
      <c r="DG156" s="13"/>
      <c r="DH156" s="11"/>
      <c r="DK156" s="11"/>
      <c r="DL156" s="11"/>
      <c r="DM156" s="11"/>
      <c r="DN156" s="11" t="s">
        <v>988</v>
      </c>
      <c r="DT156" s="19"/>
      <c r="EI156" s="11"/>
    </row>
    <row r="157" spans="1:139" x14ac:dyDescent="0.25">
      <c r="R157" s="45" t="s">
        <v>367</v>
      </c>
      <c r="S157" s="11" t="s">
        <v>166</v>
      </c>
      <c r="AE157" s="87" t="s">
        <v>394</v>
      </c>
      <c r="AF157" s="88" t="s">
        <v>395</v>
      </c>
      <c r="DN157" s="11" t="s">
        <v>981</v>
      </c>
      <c r="DT157" s="19"/>
    </row>
    <row r="158" spans="1:139" x14ac:dyDescent="0.25">
      <c r="R158" s="45" t="s">
        <v>365</v>
      </c>
      <c r="S158" s="11" t="s">
        <v>249</v>
      </c>
      <c r="AE158" s="87" t="s">
        <v>383</v>
      </c>
      <c r="AF158" s="88" t="s">
        <v>388</v>
      </c>
      <c r="DN158" s="11" t="s">
        <v>982</v>
      </c>
      <c r="DT158" s="19"/>
    </row>
    <row r="159" spans="1:139" x14ac:dyDescent="0.25">
      <c r="AE159" s="91" t="s">
        <v>365</v>
      </c>
      <c r="AF159" s="89" t="s">
        <v>249</v>
      </c>
      <c r="DN159" s="11" t="s">
        <v>989</v>
      </c>
      <c r="DT159" s="19"/>
    </row>
    <row r="160" spans="1:139" x14ac:dyDescent="0.25">
      <c r="AE160" s="80"/>
      <c r="DN160" s="11" t="s">
        <v>990</v>
      </c>
    </row>
    <row r="161" spans="15:122" x14ac:dyDescent="0.25">
      <c r="AE161" s="80" t="s">
        <v>408</v>
      </c>
      <c r="DN161" s="11" t="s">
        <v>991</v>
      </c>
    </row>
    <row r="162" spans="15:122" x14ac:dyDescent="0.25">
      <c r="O162" s="109"/>
      <c r="P162" s="110"/>
      <c r="Q162" s="111"/>
      <c r="R162" s="112"/>
      <c r="S162" s="113"/>
      <c r="AE162" s="80" t="s">
        <v>410</v>
      </c>
      <c r="DN162" s="11" t="s">
        <v>983</v>
      </c>
    </row>
    <row r="163" spans="15:122" x14ac:dyDescent="0.25">
      <c r="O163" s="109"/>
      <c r="P163" s="110"/>
      <c r="Q163" s="111"/>
      <c r="R163" s="112"/>
      <c r="S163" s="113"/>
      <c r="AE163" s="80" t="s">
        <v>409</v>
      </c>
      <c r="DN163" s="11" t="s">
        <v>984</v>
      </c>
    </row>
    <row r="164" spans="15:122" x14ac:dyDescent="0.25">
      <c r="O164" s="109"/>
      <c r="P164" s="110"/>
      <c r="Q164" s="111"/>
      <c r="R164" s="112"/>
      <c r="S164" s="113"/>
      <c r="AE164" s="80"/>
      <c r="DN164" s="11" t="s">
        <v>992</v>
      </c>
    </row>
    <row r="165" spans="15:122" x14ac:dyDescent="0.25">
      <c r="O165" s="114"/>
      <c r="P165" s="111"/>
      <c r="Q165" s="111"/>
      <c r="R165" s="112"/>
      <c r="S165" s="115"/>
      <c r="AE165" s="80" t="s">
        <v>411</v>
      </c>
      <c r="DN165" s="11" t="s">
        <v>985</v>
      </c>
    </row>
    <row r="166" spans="15:122" x14ac:dyDescent="0.25">
      <c r="AE166" s="80" t="s">
        <v>413</v>
      </c>
    </row>
    <row r="167" spans="15:122" x14ac:dyDescent="0.25">
      <c r="AE167" s="80" t="s">
        <v>412</v>
      </c>
      <c r="DO167" s="45" t="s">
        <v>993</v>
      </c>
    </row>
    <row r="168" spans="15:122" x14ac:dyDescent="0.25">
      <c r="AE168" s="80"/>
      <c r="DO168" s="11" t="s">
        <v>994</v>
      </c>
    </row>
    <row r="169" spans="15:122" x14ac:dyDescent="0.25">
      <c r="AE169" s="80"/>
      <c r="DO169" s="11" t="s">
        <v>995</v>
      </c>
    </row>
    <row r="170" spans="15:122" x14ac:dyDescent="0.25">
      <c r="AE170" s="80"/>
      <c r="DO170" s="11" t="s">
        <v>996</v>
      </c>
    </row>
    <row r="171" spans="15:122" x14ac:dyDescent="0.25">
      <c r="AE171" s="80"/>
      <c r="DO171" s="11" t="s">
        <v>997</v>
      </c>
    </row>
    <row r="172" spans="15:122" x14ac:dyDescent="0.25">
      <c r="AE172" s="80"/>
    </row>
    <row r="173" spans="15:122" x14ac:dyDescent="0.25">
      <c r="AE173" s="80"/>
    </row>
    <row r="174" spans="15:122" x14ac:dyDescent="0.25">
      <c r="AE174" s="80"/>
    </row>
    <row r="175" spans="15:122" x14ac:dyDescent="0.25">
      <c r="AE175" s="80"/>
    </row>
    <row r="176" spans="15:122" x14ac:dyDescent="0.25">
      <c r="AE176" s="80"/>
      <c r="DR176" s="11" t="s">
        <v>998</v>
      </c>
    </row>
    <row r="177" spans="31:118" x14ac:dyDescent="0.25">
      <c r="AE177" s="80"/>
    </row>
    <row r="178" spans="31:118" x14ac:dyDescent="0.25">
      <c r="AE178" s="80"/>
    </row>
    <row r="179" spans="31:118" x14ac:dyDescent="0.25">
      <c r="AE179" s="80"/>
      <c r="DK179" s="885" t="s">
        <v>78</v>
      </c>
      <c r="DL179" s="886"/>
      <c r="DM179" s="887"/>
      <c r="DN179" s="173" t="s">
        <v>950</v>
      </c>
    </row>
    <row r="180" spans="31:118" x14ac:dyDescent="0.25">
      <c r="AE180" s="80"/>
      <c r="DK180" s="174" t="s">
        <v>76</v>
      </c>
      <c r="DL180" s="175" t="s">
        <v>77</v>
      </c>
      <c r="DM180" s="176" t="s">
        <v>701</v>
      </c>
      <c r="DN180" s="171"/>
    </row>
    <row r="181" spans="31:118" x14ac:dyDescent="0.25">
      <c r="AE181" s="80"/>
      <c r="DK181" s="177">
        <v>101</v>
      </c>
      <c r="DL181" s="178" t="s">
        <v>712</v>
      </c>
      <c r="DM181" s="179">
        <v>2</v>
      </c>
      <c r="DN181" s="171"/>
    </row>
    <row r="182" spans="31:118" x14ac:dyDescent="0.25">
      <c r="AE182" s="80"/>
      <c r="DK182" s="177">
        <v>102</v>
      </c>
      <c r="DL182" s="178" t="s">
        <v>713</v>
      </c>
      <c r="DM182" s="179">
        <v>3</v>
      </c>
      <c r="DN182" s="171"/>
    </row>
    <row r="183" spans="31:118" x14ac:dyDescent="0.25">
      <c r="AE183" s="80"/>
      <c r="DK183" s="177">
        <v>103</v>
      </c>
      <c r="DL183" s="178" t="s">
        <v>714</v>
      </c>
      <c r="DM183" s="179">
        <v>4</v>
      </c>
      <c r="DN183" s="171"/>
    </row>
    <row r="184" spans="31:118" x14ac:dyDescent="0.25">
      <c r="AE184" s="80"/>
      <c r="DK184" s="177">
        <v>104</v>
      </c>
      <c r="DL184" s="178" t="s">
        <v>715</v>
      </c>
      <c r="DM184" s="179">
        <v>5</v>
      </c>
      <c r="DN184" s="171"/>
    </row>
    <row r="185" spans="31:118" x14ac:dyDescent="0.25">
      <c r="AE185" s="80"/>
      <c r="DK185" s="177">
        <v>111</v>
      </c>
      <c r="DL185" s="178" t="s">
        <v>716</v>
      </c>
      <c r="DM185" s="179">
        <v>4</v>
      </c>
      <c r="DN185" s="171" t="s">
        <v>953</v>
      </c>
    </row>
    <row r="186" spans="31:118" x14ac:dyDescent="0.25">
      <c r="AE186" s="80"/>
      <c r="DK186" s="177">
        <v>112</v>
      </c>
      <c r="DL186" s="178" t="s">
        <v>717</v>
      </c>
      <c r="DM186" s="179">
        <v>5</v>
      </c>
      <c r="DN186" s="171" t="s">
        <v>953</v>
      </c>
    </row>
    <row r="187" spans="31:118" x14ac:dyDescent="0.25">
      <c r="AE187" s="80"/>
      <c r="DK187" s="177">
        <v>121</v>
      </c>
      <c r="DL187" s="178" t="s">
        <v>718</v>
      </c>
      <c r="DM187" s="179">
        <v>4</v>
      </c>
      <c r="DN187" s="171" t="s">
        <v>954</v>
      </c>
    </row>
    <row r="188" spans="31:118" x14ac:dyDescent="0.25">
      <c r="AE188" s="80"/>
      <c r="DK188" s="177">
        <v>122</v>
      </c>
      <c r="DL188" s="178" t="s">
        <v>719</v>
      </c>
      <c r="DM188" s="179">
        <v>5</v>
      </c>
      <c r="DN188" s="171" t="s">
        <v>954</v>
      </c>
    </row>
    <row r="189" spans="31:118" x14ac:dyDescent="0.25">
      <c r="DK189" s="177">
        <v>123</v>
      </c>
      <c r="DL189" s="178" t="s">
        <v>720</v>
      </c>
      <c r="DM189" s="179">
        <v>6</v>
      </c>
      <c r="DN189" s="171" t="s">
        <v>954</v>
      </c>
    </row>
    <row r="190" spans="31:118" x14ac:dyDescent="0.25">
      <c r="DK190" s="177">
        <v>124</v>
      </c>
      <c r="DL190" s="178" t="s">
        <v>721</v>
      </c>
      <c r="DM190" s="179">
        <v>7</v>
      </c>
      <c r="DN190" s="171" t="s">
        <v>954</v>
      </c>
    </row>
    <row r="191" spans="31:118" x14ac:dyDescent="0.25">
      <c r="DK191" s="177">
        <v>131</v>
      </c>
      <c r="DL191" s="178" t="s">
        <v>722</v>
      </c>
      <c r="DM191" s="179">
        <v>4</v>
      </c>
      <c r="DN191" s="171" t="s">
        <v>955</v>
      </c>
    </row>
    <row r="192" spans="31:118" x14ac:dyDescent="0.25">
      <c r="DK192" s="177">
        <v>132</v>
      </c>
      <c r="DL192" s="178" t="s">
        <v>723</v>
      </c>
      <c r="DM192" s="179">
        <v>5</v>
      </c>
      <c r="DN192" s="171" t="s">
        <v>955</v>
      </c>
    </row>
    <row r="193" spans="115:118" x14ac:dyDescent="0.25">
      <c r="DK193" s="177">
        <v>133</v>
      </c>
      <c r="DL193" s="178" t="s">
        <v>724</v>
      </c>
      <c r="DM193" s="179">
        <v>6</v>
      </c>
      <c r="DN193" s="171" t="s">
        <v>955</v>
      </c>
    </row>
    <row r="194" spans="115:118" x14ac:dyDescent="0.25">
      <c r="DK194" s="177">
        <v>134</v>
      </c>
      <c r="DL194" s="178" t="s">
        <v>725</v>
      </c>
      <c r="DM194" s="179">
        <v>7</v>
      </c>
      <c r="DN194" s="171" t="s">
        <v>955</v>
      </c>
    </row>
    <row r="195" spans="115:118" x14ac:dyDescent="0.25">
      <c r="DK195" s="177">
        <v>138</v>
      </c>
      <c r="DL195" s="178" t="s">
        <v>726</v>
      </c>
      <c r="DM195" s="179">
        <v>6</v>
      </c>
      <c r="DN195" s="171"/>
    </row>
    <row r="196" spans="115:118" x14ac:dyDescent="0.25">
      <c r="DK196" s="177">
        <v>139</v>
      </c>
      <c r="DL196" s="178" t="s">
        <v>727</v>
      </c>
      <c r="DM196" s="179">
        <v>7</v>
      </c>
      <c r="DN196" s="171"/>
    </row>
    <row r="197" spans="115:118" x14ac:dyDescent="0.25">
      <c r="DK197" s="177">
        <v>141</v>
      </c>
      <c r="DL197" s="178" t="s">
        <v>728</v>
      </c>
      <c r="DM197" s="179">
        <v>8</v>
      </c>
      <c r="DN197" s="171" t="s">
        <v>956</v>
      </c>
    </row>
    <row r="198" spans="115:118" x14ac:dyDescent="0.25">
      <c r="DK198" s="177">
        <v>142</v>
      </c>
      <c r="DL198" s="178" t="s">
        <v>729</v>
      </c>
      <c r="DM198" s="179">
        <v>9</v>
      </c>
      <c r="DN198" s="171" t="s">
        <v>956</v>
      </c>
    </row>
    <row r="199" spans="115:118" x14ac:dyDescent="0.25">
      <c r="DK199" s="177">
        <v>143</v>
      </c>
      <c r="DL199" s="178" t="s">
        <v>730</v>
      </c>
      <c r="DM199" s="179">
        <v>10</v>
      </c>
      <c r="DN199" s="171" t="s">
        <v>956</v>
      </c>
    </row>
    <row r="200" spans="115:118" x14ac:dyDescent="0.25">
      <c r="DK200" s="177">
        <v>144</v>
      </c>
      <c r="DL200" s="178" t="s">
        <v>731</v>
      </c>
      <c r="DM200" s="179">
        <v>11</v>
      </c>
      <c r="DN200" s="171" t="s">
        <v>956</v>
      </c>
    </row>
    <row r="201" spans="115:118" x14ac:dyDescent="0.25">
      <c r="DK201" s="177">
        <v>150</v>
      </c>
      <c r="DL201" s="178" t="s">
        <v>732</v>
      </c>
      <c r="DM201" s="179">
        <v>8</v>
      </c>
      <c r="DN201" s="171"/>
    </row>
    <row r="202" spans="115:118" x14ac:dyDescent="0.25">
      <c r="DK202" s="177">
        <v>151</v>
      </c>
      <c r="DL202" s="178" t="s">
        <v>733</v>
      </c>
      <c r="DM202" s="179">
        <v>9</v>
      </c>
      <c r="DN202" s="171"/>
    </row>
    <row r="203" spans="115:118" x14ac:dyDescent="0.25">
      <c r="DK203" s="177">
        <v>152</v>
      </c>
      <c r="DL203" s="178" t="s">
        <v>734</v>
      </c>
      <c r="DM203" s="179">
        <v>10</v>
      </c>
      <c r="DN203" s="171"/>
    </row>
    <row r="204" spans="115:118" x14ac:dyDescent="0.25">
      <c r="DK204" s="177">
        <v>153</v>
      </c>
      <c r="DL204" s="178" t="s">
        <v>735</v>
      </c>
      <c r="DM204" s="179">
        <v>11</v>
      </c>
      <c r="DN204" s="171"/>
    </row>
    <row r="205" spans="115:118" x14ac:dyDescent="0.25">
      <c r="DK205" s="177">
        <v>154</v>
      </c>
      <c r="DL205" s="178" t="s">
        <v>736</v>
      </c>
      <c r="DM205" s="179">
        <v>12</v>
      </c>
      <c r="DN205" s="171"/>
    </row>
    <row r="206" spans="115:118" x14ac:dyDescent="0.25">
      <c r="DK206" s="177">
        <v>161</v>
      </c>
      <c r="DL206" s="178" t="s">
        <v>737</v>
      </c>
      <c r="DM206" s="179">
        <v>8</v>
      </c>
      <c r="DN206" s="171" t="s">
        <v>957</v>
      </c>
    </row>
    <row r="207" spans="115:118" x14ac:dyDescent="0.25">
      <c r="DK207" s="177">
        <v>162</v>
      </c>
      <c r="DL207" s="178" t="s">
        <v>738</v>
      </c>
      <c r="DM207" s="179">
        <v>9</v>
      </c>
      <c r="DN207" s="171" t="s">
        <v>957</v>
      </c>
    </row>
    <row r="208" spans="115:118" x14ac:dyDescent="0.25">
      <c r="DK208" s="177">
        <v>163</v>
      </c>
      <c r="DL208" s="178" t="s">
        <v>739</v>
      </c>
      <c r="DM208" s="179">
        <v>10</v>
      </c>
      <c r="DN208" s="171"/>
    </row>
    <row r="209" spans="115:118" x14ac:dyDescent="0.25">
      <c r="DK209" s="177">
        <v>164</v>
      </c>
      <c r="DL209" s="178" t="s">
        <v>740</v>
      </c>
      <c r="DM209" s="179">
        <v>11</v>
      </c>
      <c r="DN209" s="171"/>
    </row>
    <row r="210" spans="115:118" x14ac:dyDescent="0.25">
      <c r="DK210" s="177">
        <v>171</v>
      </c>
      <c r="DL210" s="178" t="s">
        <v>741</v>
      </c>
      <c r="DM210" s="179">
        <v>9</v>
      </c>
      <c r="DN210" s="171"/>
    </row>
    <row r="211" spans="115:118" x14ac:dyDescent="0.25">
      <c r="DK211" s="177">
        <v>172</v>
      </c>
      <c r="DL211" s="178" t="s">
        <v>742</v>
      </c>
      <c r="DM211" s="179">
        <v>10</v>
      </c>
      <c r="DN211" s="171"/>
    </row>
    <row r="212" spans="115:118" x14ac:dyDescent="0.25">
      <c r="DK212" s="177">
        <v>173</v>
      </c>
      <c r="DL212" s="178" t="s">
        <v>743</v>
      </c>
      <c r="DM212" s="179">
        <v>11</v>
      </c>
      <c r="DN212" s="171"/>
    </row>
    <row r="213" spans="115:118" x14ac:dyDescent="0.25">
      <c r="DK213" s="177">
        <v>174</v>
      </c>
      <c r="DL213" s="178" t="s">
        <v>744</v>
      </c>
      <c r="DM213" s="179">
        <v>12</v>
      </c>
      <c r="DN213" s="171"/>
    </row>
    <row r="214" spans="115:118" x14ac:dyDescent="0.25">
      <c r="DK214" s="177">
        <v>181</v>
      </c>
      <c r="DL214" s="178" t="s">
        <v>745</v>
      </c>
      <c r="DM214" s="179">
        <v>10</v>
      </c>
      <c r="DN214" s="171"/>
    </row>
    <row r="215" spans="115:118" x14ac:dyDescent="0.25">
      <c r="DK215" s="177">
        <v>183</v>
      </c>
      <c r="DL215" s="178" t="s">
        <v>746</v>
      </c>
      <c r="DM215" s="179">
        <v>12</v>
      </c>
      <c r="DN215" s="171"/>
    </row>
    <row r="216" spans="115:118" x14ac:dyDescent="0.25">
      <c r="DK216" s="177">
        <v>191</v>
      </c>
      <c r="DL216" s="178" t="s">
        <v>747</v>
      </c>
      <c r="DM216" s="179">
        <v>7</v>
      </c>
      <c r="DN216" s="171"/>
    </row>
    <row r="217" spans="115:118" x14ac:dyDescent="0.25">
      <c r="DK217" s="177">
        <v>192</v>
      </c>
      <c r="DL217" s="178" t="s">
        <v>748</v>
      </c>
      <c r="DM217" s="179">
        <v>8</v>
      </c>
      <c r="DN217" s="171"/>
    </row>
    <row r="218" spans="115:118" x14ac:dyDescent="0.25">
      <c r="DK218" s="177">
        <v>193</v>
      </c>
      <c r="DL218" s="178" t="s">
        <v>749</v>
      </c>
      <c r="DM218" s="179">
        <v>9</v>
      </c>
      <c r="DN218" s="171"/>
    </row>
    <row r="219" spans="115:118" x14ac:dyDescent="0.25">
      <c r="DK219" s="177">
        <v>201</v>
      </c>
      <c r="DL219" s="178" t="s">
        <v>750</v>
      </c>
      <c r="DM219" s="179">
        <v>2</v>
      </c>
      <c r="DN219" s="171"/>
    </row>
    <row r="220" spans="115:118" x14ac:dyDescent="0.25">
      <c r="DK220" s="177">
        <v>202</v>
      </c>
      <c r="DL220" s="178" t="s">
        <v>751</v>
      </c>
      <c r="DM220" s="179">
        <v>3</v>
      </c>
      <c r="DN220" s="171"/>
    </row>
    <row r="221" spans="115:118" x14ac:dyDescent="0.25">
      <c r="DK221" s="177">
        <v>211</v>
      </c>
      <c r="DL221" s="178" t="s">
        <v>752</v>
      </c>
      <c r="DM221" s="179">
        <v>4</v>
      </c>
      <c r="DN221" s="171" t="s">
        <v>958</v>
      </c>
    </row>
    <row r="222" spans="115:118" x14ac:dyDescent="0.25">
      <c r="DK222" s="177">
        <v>212</v>
      </c>
      <c r="DL222" s="178" t="s">
        <v>753</v>
      </c>
      <c r="DM222" s="179">
        <v>5</v>
      </c>
      <c r="DN222" s="171" t="s">
        <v>958</v>
      </c>
    </row>
    <row r="223" spans="115:118" x14ac:dyDescent="0.25">
      <c r="DK223" s="177">
        <v>213</v>
      </c>
      <c r="DL223" s="178" t="s">
        <v>754</v>
      </c>
      <c r="DM223" s="179">
        <v>6</v>
      </c>
      <c r="DN223" s="171" t="s">
        <v>958</v>
      </c>
    </row>
    <row r="224" spans="115:118" x14ac:dyDescent="0.25">
      <c r="DK224" s="177">
        <v>214</v>
      </c>
      <c r="DL224" s="178" t="s">
        <v>755</v>
      </c>
      <c r="DM224" s="179">
        <v>7</v>
      </c>
      <c r="DN224" s="171" t="s">
        <v>958</v>
      </c>
    </row>
    <row r="225" spans="115:118" x14ac:dyDescent="0.25">
      <c r="DK225" s="177">
        <v>221</v>
      </c>
      <c r="DL225" s="178" t="s">
        <v>756</v>
      </c>
      <c r="DM225" s="179">
        <v>8</v>
      </c>
      <c r="DN225" s="171" t="s">
        <v>959</v>
      </c>
    </row>
    <row r="226" spans="115:118" x14ac:dyDescent="0.25">
      <c r="DK226" s="177">
        <v>222</v>
      </c>
      <c r="DL226" s="178" t="s">
        <v>757</v>
      </c>
      <c r="DM226" s="179">
        <v>9</v>
      </c>
      <c r="DN226" s="171" t="s">
        <v>959</v>
      </c>
    </row>
    <row r="227" spans="115:118" x14ac:dyDescent="0.25">
      <c r="DK227" s="177">
        <v>223</v>
      </c>
      <c r="DL227" s="178" t="s">
        <v>758</v>
      </c>
      <c r="DM227" s="179">
        <v>10</v>
      </c>
      <c r="DN227" s="171" t="s">
        <v>959</v>
      </c>
    </row>
    <row r="228" spans="115:118" x14ac:dyDescent="0.25">
      <c r="DK228" s="177">
        <v>224</v>
      </c>
      <c r="DL228" s="178" t="s">
        <v>759</v>
      </c>
      <c r="DM228" s="179">
        <v>11</v>
      </c>
      <c r="DN228" s="171" t="s">
        <v>959</v>
      </c>
    </row>
    <row r="229" spans="115:118" x14ac:dyDescent="0.25">
      <c r="DK229" s="177">
        <v>241</v>
      </c>
      <c r="DL229" s="178" t="s">
        <v>760</v>
      </c>
      <c r="DM229" s="179">
        <v>8</v>
      </c>
      <c r="DN229" s="171"/>
    </row>
    <row r="230" spans="115:118" x14ac:dyDescent="0.25">
      <c r="DK230" s="177">
        <v>242</v>
      </c>
      <c r="DL230" s="178" t="s">
        <v>761</v>
      </c>
      <c r="DM230" s="179">
        <v>9</v>
      </c>
      <c r="DN230" s="171"/>
    </row>
    <row r="231" spans="115:118" x14ac:dyDescent="0.25">
      <c r="DK231" s="177">
        <v>243</v>
      </c>
      <c r="DL231" s="178" t="s">
        <v>762</v>
      </c>
      <c r="DM231" s="179">
        <v>10</v>
      </c>
      <c r="DN231" s="171"/>
    </row>
    <row r="232" spans="115:118" x14ac:dyDescent="0.25">
      <c r="DK232" s="177">
        <v>244</v>
      </c>
      <c r="DL232" s="178" t="s">
        <v>763</v>
      </c>
      <c r="DM232" s="179">
        <v>11</v>
      </c>
      <c r="DN232" s="171"/>
    </row>
    <row r="233" spans="115:118" x14ac:dyDescent="0.25">
      <c r="DK233" s="177">
        <v>250</v>
      </c>
      <c r="DL233" s="178" t="s">
        <v>764</v>
      </c>
      <c r="DM233" s="179">
        <v>8</v>
      </c>
      <c r="DN233" s="171"/>
    </row>
    <row r="234" spans="115:118" x14ac:dyDescent="0.25">
      <c r="DK234" s="177">
        <v>251</v>
      </c>
      <c r="DL234" s="178" t="s">
        <v>765</v>
      </c>
      <c r="DM234" s="179">
        <v>9</v>
      </c>
      <c r="DN234" s="171"/>
    </row>
    <row r="235" spans="115:118" x14ac:dyDescent="0.25">
      <c r="DK235" s="177">
        <v>252</v>
      </c>
      <c r="DL235" s="178" t="s">
        <v>766</v>
      </c>
      <c r="DM235" s="179">
        <v>10</v>
      </c>
      <c r="DN235" s="171"/>
    </row>
    <row r="236" spans="115:118" x14ac:dyDescent="0.25">
      <c r="DK236" s="177">
        <v>253</v>
      </c>
      <c r="DL236" s="178" t="s">
        <v>767</v>
      </c>
      <c r="DM236" s="179">
        <v>11</v>
      </c>
      <c r="DN236" s="171"/>
    </row>
    <row r="237" spans="115:118" x14ac:dyDescent="0.25">
      <c r="DK237" s="177">
        <v>254</v>
      </c>
      <c r="DL237" s="178" t="s">
        <v>768</v>
      </c>
      <c r="DM237" s="179">
        <v>12</v>
      </c>
      <c r="DN237" s="171"/>
    </row>
    <row r="238" spans="115:118" x14ac:dyDescent="0.25">
      <c r="DK238" s="177">
        <v>351</v>
      </c>
      <c r="DL238" s="178" t="s">
        <v>769</v>
      </c>
      <c r="DM238" s="179">
        <v>7</v>
      </c>
      <c r="DN238" s="171"/>
    </row>
    <row r="239" spans="115:118" x14ac:dyDescent="0.25">
      <c r="DK239" s="177">
        <v>352</v>
      </c>
      <c r="DL239" s="178" t="s">
        <v>770</v>
      </c>
      <c r="DM239" s="179">
        <v>8</v>
      </c>
      <c r="DN239" s="171"/>
    </row>
    <row r="240" spans="115:118" x14ac:dyDescent="0.25">
      <c r="DK240" s="177">
        <v>353</v>
      </c>
      <c r="DL240" s="178" t="s">
        <v>771</v>
      </c>
      <c r="DM240" s="179">
        <v>9</v>
      </c>
      <c r="DN240" s="171"/>
    </row>
    <row r="241" spans="115:118" x14ac:dyDescent="0.25">
      <c r="DK241" s="177">
        <v>354</v>
      </c>
      <c r="DL241" s="178" t="s">
        <v>772</v>
      </c>
      <c r="DM241" s="179">
        <v>10</v>
      </c>
      <c r="DN241" s="171"/>
    </row>
    <row r="242" spans="115:118" x14ac:dyDescent="0.25">
      <c r="DK242" s="177">
        <v>355</v>
      </c>
      <c r="DL242" s="178" t="s">
        <v>773</v>
      </c>
      <c r="DM242" s="179">
        <v>11</v>
      </c>
      <c r="DN242" s="171"/>
    </row>
    <row r="243" spans="115:118" x14ac:dyDescent="0.25">
      <c r="DK243" s="177">
        <v>356</v>
      </c>
      <c r="DL243" s="178" t="s">
        <v>774</v>
      </c>
      <c r="DM243" s="179">
        <v>12</v>
      </c>
      <c r="DN243" s="171"/>
    </row>
    <row r="244" spans="115:118" x14ac:dyDescent="0.25">
      <c r="DK244" s="177">
        <v>361</v>
      </c>
      <c r="DL244" s="178" t="s">
        <v>775</v>
      </c>
      <c r="DM244" s="179">
        <v>6</v>
      </c>
      <c r="DN244" s="171"/>
    </row>
    <row r="245" spans="115:118" x14ac:dyDescent="0.25">
      <c r="DK245" s="177">
        <v>362</v>
      </c>
      <c r="DL245" s="178" t="s">
        <v>776</v>
      </c>
      <c r="DM245" s="179">
        <v>7</v>
      </c>
      <c r="DN245" s="171"/>
    </row>
    <row r="246" spans="115:118" x14ac:dyDescent="0.25">
      <c r="DK246" s="177">
        <v>363</v>
      </c>
      <c r="DL246" s="178" t="s">
        <v>777</v>
      </c>
      <c r="DM246" s="179">
        <v>8</v>
      </c>
      <c r="DN246" s="171"/>
    </row>
    <row r="247" spans="115:118" x14ac:dyDescent="0.25">
      <c r="DK247" s="177">
        <v>364</v>
      </c>
      <c r="DL247" s="178" t="s">
        <v>778</v>
      </c>
      <c r="DM247" s="179">
        <v>9</v>
      </c>
      <c r="DN247" s="171"/>
    </row>
    <row r="248" spans="115:118" x14ac:dyDescent="0.25">
      <c r="DK248" s="177">
        <v>366</v>
      </c>
      <c r="DL248" s="178" t="s">
        <v>779</v>
      </c>
      <c r="DM248" s="179">
        <v>8</v>
      </c>
      <c r="DN248" s="171"/>
    </row>
    <row r="249" spans="115:118" x14ac:dyDescent="0.25">
      <c r="DK249" s="177">
        <v>367</v>
      </c>
      <c r="DL249" s="178" t="s">
        <v>780</v>
      </c>
      <c r="DM249" s="179">
        <v>9</v>
      </c>
      <c r="DN249" s="171"/>
    </row>
    <row r="250" spans="115:118" x14ac:dyDescent="0.25">
      <c r="DK250" s="177">
        <v>368</v>
      </c>
      <c r="DL250" s="178" t="s">
        <v>781</v>
      </c>
      <c r="DM250" s="179">
        <v>10</v>
      </c>
      <c r="DN250" s="171"/>
    </row>
    <row r="251" spans="115:118" x14ac:dyDescent="0.25">
      <c r="DK251" s="177">
        <v>371</v>
      </c>
      <c r="DL251" s="178" t="s">
        <v>782</v>
      </c>
      <c r="DM251" s="179">
        <v>7</v>
      </c>
      <c r="DN251" s="171"/>
    </row>
    <row r="252" spans="115:118" x14ac:dyDescent="0.25">
      <c r="DK252" s="177">
        <v>372</v>
      </c>
      <c r="DL252" s="178" t="s">
        <v>783</v>
      </c>
      <c r="DM252" s="179">
        <v>8</v>
      </c>
      <c r="DN252" s="171"/>
    </row>
    <row r="253" spans="115:118" x14ac:dyDescent="0.25">
      <c r="DK253" s="177">
        <v>373</v>
      </c>
      <c r="DL253" s="178" t="s">
        <v>784</v>
      </c>
      <c r="DM253" s="179">
        <v>9</v>
      </c>
      <c r="DN253" s="171"/>
    </row>
    <row r="254" spans="115:118" x14ac:dyDescent="0.25">
      <c r="DK254" s="177">
        <v>374</v>
      </c>
      <c r="DL254" s="178" t="s">
        <v>785</v>
      </c>
      <c r="DM254" s="179">
        <v>10</v>
      </c>
      <c r="DN254" s="171"/>
    </row>
    <row r="255" spans="115:118" x14ac:dyDescent="0.25">
      <c r="DK255" s="177">
        <v>375</v>
      </c>
      <c r="DL255" s="178" t="s">
        <v>786</v>
      </c>
      <c r="DM255" s="179">
        <v>11</v>
      </c>
      <c r="DN255" s="171"/>
    </row>
    <row r="256" spans="115:118" x14ac:dyDescent="0.25">
      <c r="DK256" s="177">
        <v>376</v>
      </c>
      <c r="DL256" s="178" t="s">
        <v>787</v>
      </c>
      <c r="DM256" s="179">
        <v>8</v>
      </c>
      <c r="DN256" s="171"/>
    </row>
    <row r="257" spans="115:118" x14ac:dyDescent="0.25">
      <c r="DK257" s="177">
        <v>377</v>
      </c>
      <c r="DL257" s="178" t="s">
        <v>788</v>
      </c>
      <c r="DM257" s="179">
        <v>9</v>
      </c>
      <c r="DN257" s="171"/>
    </row>
    <row r="258" spans="115:118" x14ac:dyDescent="0.25">
      <c r="DK258" s="177">
        <v>378</v>
      </c>
      <c r="DL258" s="178" t="s">
        <v>789</v>
      </c>
      <c r="DM258" s="179">
        <v>11</v>
      </c>
      <c r="DN258" s="171"/>
    </row>
    <row r="259" spans="115:118" x14ac:dyDescent="0.25">
      <c r="DK259" s="177">
        <v>381</v>
      </c>
      <c r="DL259" s="178" t="s">
        <v>732</v>
      </c>
      <c r="DM259" s="179">
        <v>10</v>
      </c>
      <c r="DN259" s="171"/>
    </row>
    <row r="260" spans="115:118" x14ac:dyDescent="0.25">
      <c r="DK260" s="177">
        <v>382</v>
      </c>
      <c r="DL260" s="178" t="s">
        <v>733</v>
      </c>
      <c r="DM260" s="179">
        <v>11</v>
      </c>
      <c r="DN260" s="171"/>
    </row>
    <row r="261" spans="115:118" x14ac:dyDescent="0.25">
      <c r="DK261" s="177">
        <v>383</v>
      </c>
      <c r="DL261" s="178" t="s">
        <v>734</v>
      </c>
      <c r="DM261" s="179">
        <v>12</v>
      </c>
      <c r="DN261" s="171"/>
    </row>
    <row r="262" spans="115:118" x14ac:dyDescent="0.25">
      <c r="DK262" s="177">
        <v>410</v>
      </c>
      <c r="DL262" s="178" t="s">
        <v>790</v>
      </c>
      <c r="DM262" s="179">
        <v>5</v>
      </c>
      <c r="DN262" s="171"/>
    </row>
    <row r="263" spans="115:118" x14ac:dyDescent="0.25">
      <c r="DK263" s="177">
        <v>411</v>
      </c>
      <c r="DL263" s="178" t="s">
        <v>791</v>
      </c>
      <c r="DM263" s="179">
        <v>6</v>
      </c>
      <c r="DN263" s="171" t="s">
        <v>961</v>
      </c>
    </row>
    <row r="264" spans="115:118" x14ac:dyDescent="0.25">
      <c r="DK264" s="177">
        <v>412</v>
      </c>
      <c r="DL264" s="178" t="s">
        <v>792</v>
      </c>
      <c r="DM264" s="179">
        <v>7</v>
      </c>
      <c r="DN264" s="171" t="s">
        <v>961</v>
      </c>
    </row>
    <row r="265" spans="115:118" x14ac:dyDescent="0.25">
      <c r="DK265" s="177">
        <v>413</v>
      </c>
      <c r="DL265" s="178" t="s">
        <v>793</v>
      </c>
      <c r="DM265" s="179">
        <v>8</v>
      </c>
      <c r="DN265" s="171" t="s">
        <v>961</v>
      </c>
    </row>
    <row r="266" spans="115:118" x14ac:dyDescent="0.25">
      <c r="DK266" s="177">
        <v>420</v>
      </c>
      <c r="DL266" s="178" t="s">
        <v>794</v>
      </c>
      <c r="DM266" s="179">
        <v>4</v>
      </c>
      <c r="DN266" s="171" t="s">
        <v>960</v>
      </c>
    </row>
    <row r="267" spans="115:118" x14ac:dyDescent="0.25">
      <c r="DK267" s="177">
        <v>421</v>
      </c>
      <c r="DL267" s="178" t="s">
        <v>795</v>
      </c>
      <c r="DM267" s="179">
        <v>5</v>
      </c>
      <c r="DN267" s="171" t="s">
        <v>960</v>
      </c>
    </row>
    <row r="268" spans="115:118" x14ac:dyDescent="0.25">
      <c r="DK268" s="177">
        <v>422</v>
      </c>
      <c r="DL268" s="178" t="s">
        <v>796</v>
      </c>
      <c r="DM268" s="179">
        <v>6</v>
      </c>
      <c r="DN268" s="171" t="s">
        <v>960</v>
      </c>
    </row>
    <row r="269" spans="115:118" x14ac:dyDescent="0.25">
      <c r="DK269" s="177">
        <v>423</v>
      </c>
      <c r="DL269" s="178" t="s">
        <v>797</v>
      </c>
      <c r="DM269" s="179">
        <v>7</v>
      </c>
      <c r="DN269" s="171" t="s">
        <v>960</v>
      </c>
    </row>
    <row r="270" spans="115:118" x14ac:dyDescent="0.25">
      <c r="DK270" s="177">
        <v>424</v>
      </c>
      <c r="DL270" s="178" t="s">
        <v>798</v>
      </c>
      <c r="DM270" s="179">
        <v>8</v>
      </c>
      <c r="DN270" s="171" t="s">
        <v>960</v>
      </c>
    </row>
    <row r="271" spans="115:118" x14ac:dyDescent="0.25">
      <c r="DK271" s="177">
        <v>430</v>
      </c>
      <c r="DL271" s="178" t="s">
        <v>799</v>
      </c>
      <c r="DM271" s="179">
        <v>6</v>
      </c>
      <c r="DN271" s="171"/>
    </row>
    <row r="272" spans="115:118" x14ac:dyDescent="0.25">
      <c r="DK272" s="177">
        <v>431</v>
      </c>
      <c r="DL272" s="178" t="s">
        <v>800</v>
      </c>
      <c r="DM272" s="179">
        <v>7</v>
      </c>
      <c r="DN272" s="171"/>
    </row>
    <row r="273" spans="115:118" x14ac:dyDescent="0.25">
      <c r="DK273" s="177">
        <v>432</v>
      </c>
      <c r="DL273" s="178" t="s">
        <v>801</v>
      </c>
      <c r="DM273" s="179">
        <v>8</v>
      </c>
      <c r="DN273" s="171"/>
    </row>
    <row r="274" spans="115:118" x14ac:dyDescent="0.25">
      <c r="DK274" s="177">
        <v>433</v>
      </c>
      <c r="DL274" s="178" t="s">
        <v>802</v>
      </c>
      <c r="DM274" s="179">
        <v>9</v>
      </c>
      <c r="DN274" s="171"/>
    </row>
    <row r="275" spans="115:118" x14ac:dyDescent="0.25">
      <c r="DK275" s="177">
        <v>434</v>
      </c>
      <c r="DL275" s="178" t="s">
        <v>803</v>
      </c>
      <c r="DM275" s="179">
        <v>10</v>
      </c>
      <c r="DN275" s="171"/>
    </row>
    <row r="276" spans="115:118" x14ac:dyDescent="0.25">
      <c r="DK276" s="177">
        <v>441</v>
      </c>
      <c r="DL276" s="178" t="s">
        <v>804</v>
      </c>
      <c r="DM276" s="179">
        <v>7</v>
      </c>
      <c r="DN276" s="171" t="s">
        <v>962</v>
      </c>
    </row>
    <row r="277" spans="115:118" x14ac:dyDescent="0.25">
      <c r="DK277" s="177">
        <v>442</v>
      </c>
      <c r="DL277" s="178" t="s">
        <v>805</v>
      </c>
      <c r="DM277" s="179">
        <v>8</v>
      </c>
      <c r="DN277" s="171" t="s">
        <v>962</v>
      </c>
    </row>
    <row r="278" spans="115:118" x14ac:dyDescent="0.25">
      <c r="DK278" s="177">
        <v>443</v>
      </c>
      <c r="DL278" s="178" t="s">
        <v>806</v>
      </c>
      <c r="DM278" s="179">
        <v>9</v>
      </c>
      <c r="DN278" s="171" t="s">
        <v>962</v>
      </c>
    </row>
    <row r="279" spans="115:118" x14ac:dyDescent="0.25">
      <c r="DK279" s="177">
        <v>444</v>
      </c>
      <c r="DL279" s="178" t="s">
        <v>807</v>
      </c>
      <c r="DM279" s="179">
        <v>10</v>
      </c>
      <c r="DN279" s="171" t="s">
        <v>962</v>
      </c>
    </row>
    <row r="280" spans="115:118" x14ac:dyDescent="0.25">
      <c r="DK280" s="177">
        <v>451</v>
      </c>
      <c r="DL280" s="178" t="s">
        <v>808</v>
      </c>
      <c r="DM280" s="179">
        <v>7</v>
      </c>
      <c r="DN280" s="171"/>
    </row>
    <row r="281" spans="115:118" x14ac:dyDescent="0.25">
      <c r="DK281" s="177">
        <v>452</v>
      </c>
      <c r="DL281" s="178" t="s">
        <v>809</v>
      </c>
      <c r="DM281" s="179">
        <v>8</v>
      </c>
      <c r="DN281" s="171"/>
    </row>
    <row r="282" spans="115:118" x14ac:dyDescent="0.25">
      <c r="DK282" s="177">
        <v>453</v>
      </c>
      <c r="DL282" s="178" t="s">
        <v>810</v>
      </c>
      <c r="DM282" s="179">
        <v>9</v>
      </c>
      <c r="DN282" s="171"/>
    </row>
    <row r="283" spans="115:118" x14ac:dyDescent="0.25">
      <c r="DK283" s="177">
        <v>454</v>
      </c>
      <c r="DL283" s="178" t="s">
        <v>811</v>
      </c>
      <c r="DM283" s="179">
        <v>10</v>
      </c>
      <c r="DN283" s="171"/>
    </row>
    <row r="284" spans="115:118" x14ac:dyDescent="0.25">
      <c r="DK284" s="177">
        <v>460</v>
      </c>
      <c r="DL284" s="178" t="s">
        <v>812</v>
      </c>
      <c r="DM284" s="179">
        <v>6</v>
      </c>
      <c r="DN284" s="171"/>
    </row>
    <row r="285" spans="115:118" x14ac:dyDescent="0.25">
      <c r="DK285" s="177">
        <v>461</v>
      </c>
      <c r="DL285" s="178" t="s">
        <v>813</v>
      </c>
      <c r="DM285" s="179">
        <v>7</v>
      </c>
      <c r="DN285" s="171"/>
    </row>
    <row r="286" spans="115:118" x14ac:dyDescent="0.25">
      <c r="DK286" s="177">
        <v>462</v>
      </c>
      <c r="DL286" s="178" t="s">
        <v>814</v>
      </c>
      <c r="DM286" s="179">
        <v>8</v>
      </c>
      <c r="DN286" s="171"/>
    </row>
    <row r="287" spans="115:118" x14ac:dyDescent="0.25">
      <c r="DK287" s="177">
        <v>463</v>
      </c>
      <c r="DL287" s="178" t="s">
        <v>815</v>
      </c>
      <c r="DM287" s="179">
        <v>9</v>
      </c>
      <c r="DN287" s="171"/>
    </row>
    <row r="288" spans="115:118" x14ac:dyDescent="0.25">
      <c r="DK288" s="177">
        <v>464</v>
      </c>
      <c r="DL288" s="178" t="s">
        <v>816</v>
      </c>
      <c r="DM288" s="179">
        <v>10</v>
      </c>
      <c r="DN288" s="171"/>
    </row>
    <row r="289" spans="115:118" x14ac:dyDescent="0.25">
      <c r="DK289" s="177">
        <v>490</v>
      </c>
      <c r="DL289" s="178" t="s">
        <v>732</v>
      </c>
      <c r="DM289" s="179">
        <v>8</v>
      </c>
      <c r="DN289" s="171"/>
    </row>
    <row r="290" spans="115:118" x14ac:dyDescent="0.25">
      <c r="DK290" s="177">
        <v>491</v>
      </c>
      <c r="DL290" s="178" t="s">
        <v>733</v>
      </c>
      <c r="DM290" s="179">
        <v>9</v>
      </c>
      <c r="DN290" s="171"/>
    </row>
    <row r="291" spans="115:118" x14ac:dyDescent="0.25">
      <c r="DK291" s="177">
        <v>492</v>
      </c>
      <c r="DL291" s="178" t="s">
        <v>734</v>
      </c>
      <c r="DM291" s="179">
        <v>10</v>
      </c>
      <c r="DN291" s="171"/>
    </row>
    <row r="292" spans="115:118" x14ac:dyDescent="0.25">
      <c r="DK292" s="177">
        <v>493</v>
      </c>
      <c r="DL292" s="178" t="s">
        <v>817</v>
      </c>
      <c r="DM292" s="179">
        <v>11</v>
      </c>
      <c r="DN292" s="171"/>
    </row>
    <row r="293" spans="115:118" x14ac:dyDescent="0.25">
      <c r="DK293" s="177">
        <v>494</v>
      </c>
      <c r="DL293" s="178" t="s">
        <v>736</v>
      </c>
      <c r="DM293" s="179">
        <v>12</v>
      </c>
      <c r="DN293" s="171"/>
    </row>
    <row r="294" spans="115:118" x14ac:dyDescent="0.25">
      <c r="DK294" s="177">
        <v>501</v>
      </c>
      <c r="DL294" s="178" t="s">
        <v>818</v>
      </c>
      <c r="DM294" s="179">
        <v>1</v>
      </c>
      <c r="DN294" s="171"/>
    </row>
    <row r="295" spans="115:118" x14ac:dyDescent="0.25">
      <c r="DK295" s="177">
        <v>502</v>
      </c>
      <c r="DL295" s="178" t="s">
        <v>819</v>
      </c>
      <c r="DM295" s="179">
        <v>2</v>
      </c>
      <c r="DN295" s="171"/>
    </row>
    <row r="296" spans="115:118" x14ac:dyDescent="0.25">
      <c r="DK296" s="177">
        <v>504</v>
      </c>
      <c r="DL296" s="178" t="s">
        <v>821</v>
      </c>
      <c r="DM296" s="179">
        <v>4</v>
      </c>
      <c r="DN296" s="171"/>
    </row>
    <row r="297" spans="115:118" x14ac:dyDescent="0.25">
      <c r="DK297" s="177">
        <v>506</v>
      </c>
      <c r="DL297" s="178" t="s">
        <v>822</v>
      </c>
      <c r="DM297" s="179">
        <v>3</v>
      </c>
      <c r="DN297" s="171"/>
    </row>
    <row r="298" spans="115:118" x14ac:dyDescent="0.25">
      <c r="DK298" s="177">
        <v>507</v>
      </c>
      <c r="DL298" s="178" t="s">
        <v>823</v>
      </c>
      <c r="DM298" s="179">
        <v>4</v>
      </c>
      <c r="DN298" s="171"/>
    </row>
    <row r="299" spans="115:118" x14ac:dyDescent="0.25">
      <c r="DK299" s="177">
        <v>503</v>
      </c>
      <c r="DL299" s="178" t="s">
        <v>820</v>
      </c>
      <c r="DM299" s="179">
        <v>3</v>
      </c>
      <c r="DN299" s="171"/>
    </row>
    <row r="300" spans="115:118" x14ac:dyDescent="0.25">
      <c r="DK300" s="177">
        <v>508</v>
      </c>
      <c r="DL300" s="178" t="s">
        <v>824</v>
      </c>
      <c r="DM300" s="179">
        <v>5</v>
      </c>
      <c r="DN300" s="171"/>
    </row>
    <row r="301" spans="115:118" x14ac:dyDescent="0.25">
      <c r="DK301" s="177">
        <v>509</v>
      </c>
      <c r="DL301" s="178" t="s">
        <v>825</v>
      </c>
      <c r="DM301" s="179">
        <v>6</v>
      </c>
      <c r="DN301" s="171"/>
    </row>
    <row r="302" spans="115:118" x14ac:dyDescent="0.25">
      <c r="DK302" s="177">
        <v>511</v>
      </c>
      <c r="DL302" s="178" t="s">
        <v>826</v>
      </c>
      <c r="DM302" s="179">
        <v>4</v>
      </c>
      <c r="DN302" s="171"/>
    </row>
    <row r="303" spans="115:118" x14ac:dyDescent="0.25">
      <c r="DK303" s="177">
        <v>512</v>
      </c>
      <c r="DL303" s="178" t="s">
        <v>827</v>
      </c>
      <c r="DM303" s="179">
        <v>5</v>
      </c>
      <c r="DN303" s="171"/>
    </row>
    <row r="304" spans="115:118" x14ac:dyDescent="0.25">
      <c r="DK304" s="177">
        <v>513</v>
      </c>
      <c r="DL304" s="178" t="s">
        <v>828</v>
      </c>
      <c r="DM304" s="179">
        <v>6</v>
      </c>
      <c r="DN304" s="171"/>
    </row>
    <row r="305" spans="115:118" x14ac:dyDescent="0.25">
      <c r="DK305" s="177">
        <v>514</v>
      </c>
      <c r="DL305" s="178" t="s">
        <v>829</v>
      </c>
      <c r="DM305" s="179">
        <v>7</v>
      </c>
      <c r="DN305" s="171"/>
    </row>
    <row r="306" spans="115:118" x14ac:dyDescent="0.25">
      <c r="DK306" s="177">
        <v>516</v>
      </c>
      <c r="DL306" s="178" t="s">
        <v>830</v>
      </c>
      <c r="DM306" s="179">
        <v>4</v>
      </c>
      <c r="DN306" s="171"/>
    </row>
    <row r="307" spans="115:118" x14ac:dyDescent="0.25">
      <c r="DK307" s="177">
        <v>517</v>
      </c>
      <c r="DL307" s="178" t="s">
        <v>831</v>
      </c>
      <c r="DM307" s="179">
        <v>5</v>
      </c>
      <c r="DN307" s="171"/>
    </row>
    <row r="308" spans="115:118" x14ac:dyDescent="0.25">
      <c r="DK308" s="177">
        <v>518</v>
      </c>
      <c r="DL308" s="178" t="s">
        <v>832</v>
      </c>
      <c r="DM308" s="179">
        <v>6</v>
      </c>
      <c r="DN308" s="171"/>
    </row>
    <row r="309" spans="115:118" x14ac:dyDescent="0.25">
      <c r="DK309" s="177">
        <v>521</v>
      </c>
      <c r="DL309" s="178" t="s">
        <v>833</v>
      </c>
      <c r="DM309" s="179">
        <v>4</v>
      </c>
      <c r="DN309" s="171"/>
    </row>
    <row r="310" spans="115:118" x14ac:dyDescent="0.25">
      <c r="DK310" s="177">
        <v>522</v>
      </c>
      <c r="DL310" s="178" t="s">
        <v>834</v>
      </c>
      <c r="DM310" s="179">
        <v>5</v>
      </c>
      <c r="DN310" s="171"/>
    </row>
    <row r="311" spans="115:118" x14ac:dyDescent="0.25">
      <c r="DK311" s="177">
        <v>523</v>
      </c>
      <c r="DL311" s="178" t="s">
        <v>835</v>
      </c>
      <c r="DM311" s="179">
        <v>6</v>
      </c>
      <c r="DN311" s="171"/>
    </row>
    <row r="312" spans="115:118" x14ac:dyDescent="0.25">
      <c r="DK312" s="177">
        <v>524</v>
      </c>
      <c r="DL312" s="178" t="s">
        <v>836</v>
      </c>
      <c r="DM312" s="179">
        <v>7</v>
      </c>
      <c r="DN312" s="171"/>
    </row>
    <row r="313" spans="115:118" x14ac:dyDescent="0.25">
      <c r="DK313" s="177">
        <v>531</v>
      </c>
      <c r="DL313" s="178" t="s">
        <v>837</v>
      </c>
      <c r="DM313" s="179">
        <v>5</v>
      </c>
      <c r="DN313" s="171"/>
    </row>
    <row r="314" spans="115:118" x14ac:dyDescent="0.25">
      <c r="DK314" s="177">
        <v>532</v>
      </c>
      <c r="DL314" s="178" t="s">
        <v>838</v>
      </c>
      <c r="DM314" s="179">
        <v>6</v>
      </c>
      <c r="DN314" s="171"/>
    </row>
    <row r="315" spans="115:118" x14ac:dyDescent="0.25">
      <c r="DK315" s="177">
        <v>533</v>
      </c>
      <c r="DL315" s="178" t="s">
        <v>839</v>
      </c>
      <c r="DM315" s="179">
        <v>6</v>
      </c>
      <c r="DN315" s="171"/>
    </row>
    <row r="316" spans="115:118" x14ac:dyDescent="0.25">
      <c r="DK316" s="177">
        <v>534</v>
      </c>
      <c r="DL316" s="178" t="s">
        <v>840</v>
      </c>
      <c r="DM316" s="179">
        <v>7</v>
      </c>
      <c r="DN316" s="171"/>
    </row>
    <row r="317" spans="115:118" x14ac:dyDescent="0.25">
      <c r="DK317" s="177">
        <v>541</v>
      </c>
      <c r="DL317" s="178" t="s">
        <v>841</v>
      </c>
      <c r="DM317" s="179">
        <v>6</v>
      </c>
      <c r="DN317" s="171"/>
    </row>
    <row r="318" spans="115:118" x14ac:dyDescent="0.25">
      <c r="DK318" s="177">
        <v>542</v>
      </c>
      <c r="DL318" s="178" t="s">
        <v>842</v>
      </c>
      <c r="DM318" s="179">
        <v>7</v>
      </c>
      <c r="DN318" s="171" t="s">
        <v>967</v>
      </c>
    </row>
    <row r="319" spans="115:118" x14ac:dyDescent="0.25">
      <c r="DK319" s="177">
        <v>543</v>
      </c>
      <c r="DL319" s="178" t="s">
        <v>843</v>
      </c>
      <c r="DM319" s="179">
        <v>8</v>
      </c>
      <c r="DN319" s="171"/>
    </row>
    <row r="320" spans="115:118" x14ac:dyDescent="0.25">
      <c r="DK320" s="177">
        <v>544</v>
      </c>
      <c r="DL320" s="178" t="s">
        <v>844</v>
      </c>
      <c r="DM320" s="179">
        <v>9</v>
      </c>
      <c r="DN320" s="171"/>
    </row>
    <row r="321" spans="115:118" x14ac:dyDescent="0.25">
      <c r="DK321" s="177">
        <v>545</v>
      </c>
      <c r="DL321" s="178" t="s">
        <v>845</v>
      </c>
      <c r="DM321" s="179">
        <v>10</v>
      </c>
      <c r="DN321" s="171"/>
    </row>
    <row r="322" spans="115:118" x14ac:dyDescent="0.25">
      <c r="DK322" s="177">
        <v>550</v>
      </c>
      <c r="DL322" s="178" t="s">
        <v>846</v>
      </c>
      <c r="DM322" s="179">
        <v>7</v>
      </c>
      <c r="DN322" s="171"/>
    </row>
    <row r="323" spans="115:118" x14ac:dyDescent="0.25">
      <c r="DK323" s="177">
        <v>551</v>
      </c>
      <c r="DL323" s="178" t="s">
        <v>732</v>
      </c>
      <c r="DM323" s="179">
        <v>8</v>
      </c>
      <c r="DN323" s="171"/>
    </row>
    <row r="324" spans="115:118" x14ac:dyDescent="0.25">
      <c r="DK324" s="177">
        <v>552</v>
      </c>
      <c r="DL324" s="178" t="s">
        <v>733</v>
      </c>
      <c r="DM324" s="179">
        <v>9</v>
      </c>
      <c r="DN324" s="171"/>
    </row>
    <row r="325" spans="115:118" x14ac:dyDescent="0.25">
      <c r="DK325" s="177">
        <v>553</v>
      </c>
      <c r="DL325" s="178" t="s">
        <v>734</v>
      </c>
      <c r="DM325" s="179">
        <v>10</v>
      </c>
      <c r="DN325" s="171"/>
    </row>
    <row r="326" spans="115:118" x14ac:dyDescent="0.25">
      <c r="DK326" s="177">
        <v>554</v>
      </c>
      <c r="DL326" s="178" t="s">
        <v>817</v>
      </c>
      <c r="DM326" s="179">
        <v>11</v>
      </c>
      <c r="DN326" s="171"/>
    </row>
    <row r="327" spans="115:118" x14ac:dyDescent="0.25">
      <c r="DK327" s="177">
        <v>555</v>
      </c>
      <c r="DL327" s="180" t="s">
        <v>736</v>
      </c>
      <c r="DM327" s="179">
        <v>12</v>
      </c>
      <c r="DN327" s="171"/>
    </row>
    <row r="328" spans="115:118" x14ac:dyDescent="0.25">
      <c r="DK328" s="177">
        <v>561</v>
      </c>
      <c r="DL328" s="178" t="s">
        <v>847</v>
      </c>
      <c r="DM328" s="179">
        <v>3</v>
      </c>
      <c r="DN328" s="171"/>
    </row>
    <row r="329" spans="115:118" x14ac:dyDescent="0.25">
      <c r="DK329" s="177">
        <v>562</v>
      </c>
      <c r="DL329" s="178" t="s">
        <v>848</v>
      </c>
      <c r="DM329" s="179">
        <v>4</v>
      </c>
      <c r="DN329" s="171"/>
    </row>
    <row r="330" spans="115:118" x14ac:dyDescent="0.25">
      <c r="DK330" s="177">
        <v>563</v>
      </c>
      <c r="DL330" s="178" t="s">
        <v>849</v>
      </c>
      <c r="DM330" s="179">
        <v>5</v>
      </c>
      <c r="DN330" s="171"/>
    </row>
    <row r="331" spans="115:118" x14ac:dyDescent="0.25">
      <c r="DK331" s="177">
        <v>564</v>
      </c>
      <c r="DL331" s="178" t="s">
        <v>850</v>
      </c>
      <c r="DM331" s="179">
        <v>6</v>
      </c>
      <c r="DN331" s="171"/>
    </row>
    <row r="332" spans="115:118" x14ac:dyDescent="0.25">
      <c r="DK332" s="177">
        <v>565</v>
      </c>
      <c r="DL332" s="178" t="s">
        <v>851</v>
      </c>
      <c r="DM332" s="179">
        <v>7</v>
      </c>
      <c r="DN332" s="171"/>
    </row>
    <row r="333" spans="115:118" x14ac:dyDescent="0.25">
      <c r="DK333" s="177">
        <v>566</v>
      </c>
      <c r="DL333" s="178" t="s">
        <v>0</v>
      </c>
      <c r="DM333" s="179">
        <v>8</v>
      </c>
      <c r="DN333" s="171"/>
    </row>
    <row r="334" spans="115:118" x14ac:dyDescent="0.25">
      <c r="DK334" s="177">
        <v>571</v>
      </c>
      <c r="DL334" s="178" t="s">
        <v>1</v>
      </c>
      <c r="DM334" s="179">
        <v>3</v>
      </c>
      <c r="DN334" s="171"/>
    </row>
    <row r="335" spans="115:118" x14ac:dyDescent="0.25">
      <c r="DK335" s="177">
        <v>572</v>
      </c>
      <c r="DL335" s="178" t="s">
        <v>2</v>
      </c>
      <c r="DM335" s="179">
        <v>4</v>
      </c>
      <c r="DN335" s="171"/>
    </row>
    <row r="336" spans="115:118" x14ac:dyDescent="0.25">
      <c r="DK336" s="177">
        <v>573</v>
      </c>
      <c r="DL336" s="178" t="s">
        <v>3</v>
      </c>
      <c r="DM336" s="179">
        <v>5</v>
      </c>
      <c r="DN336" s="171"/>
    </row>
    <row r="337" spans="115:118" x14ac:dyDescent="0.25">
      <c r="DK337" s="177">
        <v>574</v>
      </c>
      <c r="DL337" s="178" t="s">
        <v>4</v>
      </c>
      <c r="DM337" s="179">
        <v>6</v>
      </c>
      <c r="DN337" s="171"/>
    </row>
    <row r="338" spans="115:118" x14ac:dyDescent="0.25">
      <c r="DK338" s="177">
        <v>575</v>
      </c>
      <c r="DL338" s="178" t="s">
        <v>5</v>
      </c>
      <c r="DM338" s="179">
        <v>7</v>
      </c>
      <c r="DN338" s="171"/>
    </row>
    <row r="339" spans="115:118" x14ac:dyDescent="0.25">
      <c r="DK339" s="177">
        <v>576</v>
      </c>
      <c r="DL339" s="178" t="s">
        <v>6</v>
      </c>
      <c r="DM339" s="179">
        <v>8</v>
      </c>
      <c r="DN339" s="171"/>
    </row>
    <row r="340" spans="115:118" x14ac:dyDescent="0.25">
      <c r="DK340" s="177">
        <v>577</v>
      </c>
      <c r="DL340" s="178" t="s">
        <v>7</v>
      </c>
      <c r="DM340" s="181"/>
      <c r="DN340" s="171"/>
    </row>
    <row r="341" spans="115:118" x14ac:dyDescent="0.25">
      <c r="DK341" s="177">
        <v>578</v>
      </c>
      <c r="DL341" s="178" t="s">
        <v>8</v>
      </c>
      <c r="DM341" s="179">
        <v>7</v>
      </c>
      <c r="DN341" s="171"/>
    </row>
    <row r="342" spans="115:118" x14ac:dyDescent="0.25">
      <c r="DK342" s="177">
        <v>580</v>
      </c>
      <c r="DL342" s="178" t="s">
        <v>9</v>
      </c>
      <c r="DM342" s="179">
        <v>2</v>
      </c>
      <c r="DN342" s="171"/>
    </row>
    <row r="343" spans="115:118" x14ac:dyDescent="0.25">
      <c r="DK343" s="177">
        <v>581</v>
      </c>
      <c r="DL343" s="178" t="s">
        <v>10</v>
      </c>
      <c r="DM343" s="179">
        <v>3</v>
      </c>
      <c r="DN343" s="171"/>
    </row>
    <row r="344" spans="115:118" x14ac:dyDescent="0.25">
      <c r="DK344" s="177">
        <v>582</v>
      </c>
      <c r="DL344" s="178" t="s">
        <v>11</v>
      </c>
      <c r="DM344" s="179">
        <v>4</v>
      </c>
      <c r="DN344" s="171"/>
    </row>
    <row r="345" spans="115:118" x14ac:dyDescent="0.25">
      <c r="DK345" s="177">
        <v>583</v>
      </c>
      <c r="DL345" s="178" t="s">
        <v>12</v>
      </c>
      <c r="DM345" s="179">
        <v>4</v>
      </c>
      <c r="DN345" s="171"/>
    </row>
    <row r="346" spans="115:118" x14ac:dyDescent="0.25">
      <c r="DK346" s="177">
        <v>584</v>
      </c>
      <c r="DL346" s="178" t="s">
        <v>13</v>
      </c>
      <c r="DM346" s="179">
        <v>5</v>
      </c>
      <c r="DN346" s="171"/>
    </row>
    <row r="347" spans="115:118" x14ac:dyDescent="0.25">
      <c r="DK347" s="177">
        <v>585</v>
      </c>
      <c r="DL347" s="178" t="s">
        <v>14</v>
      </c>
      <c r="DM347" s="179">
        <v>6</v>
      </c>
      <c r="DN347" s="171"/>
    </row>
    <row r="348" spans="115:118" x14ac:dyDescent="0.25">
      <c r="DK348" s="177">
        <v>586</v>
      </c>
      <c r="DL348" s="178" t="s">
        <v>15</v>
      </c>
      <c r="DM348" s="179">
        <v>7</v>
      </c>
      <c r="DN348" s="171"/>
    </row>
    <row r="349" spans="115:118" x14ac:dyDescent="0.25">
      <c r="DK349" s="177">
        <v>587</v>
      </c>
      <c r="DL349" s="178" t="s">
        <v>16</v>
      </c>
      <c r="DM349" s="179">
        <v>8</v>
      </c>
      <c r="DN349" s="171"/>
    </row>
    <row r="350" spans="115:118" x14ac:dyDescent="0.25">
      <c r="DK350" s="177">
        <v>590</v>
      </c>
      <c r="DL350" s="178" t="s">
        <v>846</v>
      </c>
      <c r="DM350" s="179">
        <v>7</v>
      </c>
      <c r="DN350" s="171"/>
    </row>
    <row r="351" spans="115:118" x14ac:dyDescent="0.25">
      <c r="DK351" s="177">
        <v>591</v>
      </c>
      <c r="DL351" s="178" t="s">
        <v>17</v>
      </c>
      <c r="DM351" s="179">
        <v>8</v>
      </c>
      <c r="DN351" s="171"/>
    </row>
    <row r="352" spans="115:118" x14ac:dyDescent="0.25">
      <c r="DK352" s="177">
        <v>592</v>
      </c>
      <c r="DL352" s="178" t="s">
        <v>18</v>
      </c>
      <c r="DM352" s="179">
        <v>9</v>
      </c>
      <c r="DN352" s="171"/>
    </row>
    <row r="353" spans="115:118" x14ac:dyDescent="0.25">
      <c r="DK353" s="177">
        <v>593</v>
      </c>
      <c r="DL353" s="178" t="s">
        <v>19</v>
      </c>
      <c r="DM353" s="179">
        <v>10</v>
      </c>
      <c r="DN353" s="171"/>
    </row>
    <row r="354" spans="115:118" x14ac:dyDescent="0.25">
      <c r="DK354" s="177">
        <v>594</v>
      </c>
      <c r="DL354" s="178" t="s">
        <v>20</v>
      </c>
      <c r="DM354" s="179">
        <v>11</v>
      </c>
      <c r="DN354" s="171"/>
    </row>
    <row r="355" spans="115:118" x14ac:dyDescent="0.25">
      <c r="DK355" s="177">
        <v>601</v>
      </c>
      <c r="DL355" s="178" t="s">
        <v>21</v>
      </c>
      <c r="DM355" s="179">
        <v>4</v>
      </c>
      <c r="DN355" s="171"/>
    </row>
    <row r="356" spans="115:118" x14ac:dyDescent="0.25">
      <c r="DK356" s="177">
        <v>602</v>
      </c>
      <c r="DL356" s="178" t="s">
        <v>22</v>
      </c>
      <c r="DM356" s="179">
        <v>5</v>
      </c>
      <c r="DN356" s="171"/>
    </row>
    <row r="357" spans="115:118" x14ac:dyDescent="0.25">
      <c r="DK357" s="177">
        <v>603</v>
      </c>
      <c r="DL357" s="178" t="s">
        <v>23</v>
      </c>
      <c r="DM357" s="179">
        <v>6</v>
      </c>
      <c r="DN357" s="171"/>
    </row>
    <row r="358" spans="115:118" x14ac:dyDescent="0.25">
      <c r="DK358" s="177">
        <v>604</v>
      </c>
      <c r="DL358" s="178" t="s">
        <v>24</v>
      </c>
      <c r="DM358" s="179">
        <v>7</v>
      </c>
      <c r="DN358" s="171"/>
    </row>
    <row r="359" spans="115:118" x14ac:dyDescent="0.25">
      <c r="DK359" s="177">
        <v>611</v>
      </c>
      <c r="DL359" s="178" t="s">
        <v>25</v>
      </c>
      <c r="DM359" s="179">
        <v>1</v>
      </c>
      <c r="DN359" s="171"/>
    </row>
    <row r="360" spans="115:118" x14ac:dyDescent="0.25">
      <c r="DK360" s="177">
        <v>612</v>
      </c>
      <c r="DL360" s="178" t="s">
        <v>26</v>
      </c>
      <c r="DM360" s="179">
        <v>2</v>
      </c>
      <c r="DN360" s="171"/>
    </row>
    <row r="361" spans="115:118" x14ac:dyDescent="0.25">
      <c r="DK361" s="177">
        <v>613</v>
      </c>
      <c r="DL361" s="178" t="s">
        <v>27</v>
      </c>
      <c r="DM361" s="179">
        <v>3</v>
      </c>
      <c r="DN361" s="171" t="s">
        <v>963</v>
      </c>
    </row>
    <row r="362" spans="115:118" x14ac:dyDescent="0.25">
      <c r="DK362" s="177">
        <v>614</v>
      </c>
      <c r="DL362" s="178" t="s">
        <v>28</v>
      </c>
      <c r="DM362" s="179">
        <v>4</v>
      </c>
      <c r="DN362" s="171" t="s">
        <v>963</v>
      </c>
    </row>
    <row r="363" spans="115:118" x14ac:dyDescent="0.25">
      <c r="DK363" s="177">
        <v>631</v>
      </c>
      <c r="DL363" s="178" t="s">
        <v>29</v>
      </c>
      <c r="DM363" s="179">
        <v>8</v>
      </c>
      <c r="DN363" s="171"/>
    </row>
    <row r="364" spans="115:118" x14ac:dyDescent="0.25">
      <c r="DK364" s="177">
        <v>632</v>
      </c>
      <c r="DL364" s="178" t="s">
        <v>30</v>
      </c>
      <c r="DM364" s="179">
        <v>9</v>
      </c>
      <c r="DN364" s="171"/>
    </row>
    <row r="365" spans="115:118" x14ac:dyDescent="0.25">
      <c r="DK365" s="177">
        <v>633</v>
      </c>
      <c r="DL365" s="178" t="s">
        <v>31</v>
      </c>
      <c r="DM365" s="179">
        <v>10</v>
      </c>
      <c r="DN365" s="171"/>
    </row>
    <row r="366" spans="115:118" x14ac:dyDescent="0.25">
      <c r="DK366" s="177">
        <v>634</v>
      </c>
      <c r="DL366" s="178" t="s">
        <v>32</v>
      </c>
      <c r="DM366" s="179">
        <v>11</v>
      </c>
      <c r="DN366" s="171"/>
    </row>
    <row r="367" spans="115:118" x14ac:dyDescent="0.25">
      <c r="DK367" s="177">
        <v>690</v>
      </c>
      <c r="DL367" s="178" t="s">
        <v>732</v>
      </c>
      <c r="DM367" s="179">
        <v>8</v>
      </c>
      <c r="DN367" s="171"/>
    </row>
    <row r="368" spans="115:118" x14ac:dyDescent="0.25">
      <c r="DK368" s="177">
        <v>691</v>
      </c>
      <c r="DL368" s="178" t="s">
        <v>733</v>
      </c>
      <c r="DM368" s="179">
        <v>9</v>
      </c>
      <c r="DN368" s="171"/>
    </row>
    <row r="369" spans="115:118" x14ac:dyDescent="0.25">
      <c r="DK369" s="177">
        <v>692</v>
      </c>
      <c r="DL369" s="178" t="s">
        <v>734</v>
      </c>
      <c r="DM369" s="179">
        <v>10</v>
      </c>
      <c r="DN369" s="171"/>
    </row>
    <row r="370" spans="115:118" x14ac:dyDescent="0.25">
      <c r="DK370" s="177">
        <v>693</v>
      </c>
      <c r="DL370" s="178" t="s">
        <v>817</v>
      </c>
      <c r="DM370" s="179">
        <v>11</v>
      </c>
      <c r="DN370" s="171"/>
    </row>
    <row r="371" spans="115:118" x14ac:dyDescent="0.25">
      <c r="DK371" s="177">
        <v>694</v>
      </c>
      <c r="DL371" s="178" t="s">
        <v>736</v>
      </c>
      <c r="DM371" s="179">
        <v>12</v>
      </c>
      <c r="DN371" s="171"/>
    </row>
    <row r="372" spans="115:118" x14ac:dyDescent="0.25">
      <c r="DK372" s="177">
        <v>706</v>
      </c>
      <c r="DL372" s="178" t="s">
        <v>33</v>
      </c>
      <c r="DM372" s="179">
        <v>4</v>
      </c>
      <c r="DN372" s="171"/>
    </row>
    <row r="373" spans="115:118" x14ac:dyDescent="0.25">
      <c r="DK373" s="177">
        <v>707</v>
      </c>
      <c r="DL373" s="178" t="s">
        <v>34</v>
      </c>
      <c r="DM373" s="179">
        <v>5</v>
      </c>
      <c r="DN373" s="171"/>
    </row>
    <row r="374" spans="115:118" x14ac:dyDescent="0.25">
      <c r="DK374" s="177">
        <v>708</v>
      </c>
      <c r="DL374" s="178" t="s">
        <v>35</v>
      </c>
      <c r="DM374" s="179">
        <v>6</v>
      </c>
      <c r="DN374" s="171"/>
    </row>
    <row r="375" spans="115:118" x14ac:dyDescent="0.25">
      <c r="DK375" s="177">
        <v>709</v>
      </c>
      <c r="DL375" s="178" t="s">
        <v>36</v>
      </c>
      <c r="DM375" s="179">
        <v>7</v>
      </c>
      <c r="DN375" s="171"/>
    </row>
    <row r="376" spans="115:118" x14ac:dyDescent="0.25">
      <c r="DK376" s="177">
        <v>710</v>
      </c>
      <c r="DL376" s="178" t="s">
        <v>37</v>
      </c>
      <c r="DM376" s="179">
        <v>6</v>
      </c>
      <c r="DN376" s="171"/>
    </row>
    <row r="377" spans="115:118" x14ac:dyDescent="0.25">
      <c r="DK377" s="177">
        <v>711</v>
      </c>
      <c r="DL377" s="178" t="s">
        <v>38</v>
      </c>
      <c r="DM377" s="179">
        <v>7</v>
      </c>
      <c r="DN377" s="171"/>
    </row>
    <row r="378" spans="115:118" x14ac:dyDescent="0.25">
      <c r="DK378" s="177">
        <v>712</v>
      </c>
      <c r="DL378" s="178" t="s">
        <v>39</v>
      </c>
      <c r="DM378" s="179">
        <v>8</v>
      </c>
      <c r="DN378" s="171"/>
    </row>
    <row r="379" spans="115:118" x14ac:dyDescent="0.25">
      <c r="DK379" s="177">
        <v>713</v>
      </c>
      <c r="DL379" s="178" t="s">
        <v>40</v>
      </c>
      <c r="DM379" s="179">
        <v>9</v>
      </c>
      <c r="DN379" s="171"/>
    </row>
    <row r="380" spans="115:118" x14ac:dyDescent="0.25">
      <c r="DK380" s="177">
        <v>714</v>
      </c>
      <c r="DL380" s="178" t="s">
        <v>41</v>
      </c>
      <c r="DM380" s="179">
        <v>10</v>
      </c>
      <c r="DN380" s="171"/>
    </row>
    <row r="381" spans="115:118" x14ac:dyDescent="0.25">
      <c r="DK381" s="177">
        <v>720</v>
      </c>
      <c r="DL381" s="178" t="s">
        <v>42</v>
      </c>
      <c r="DM381" s="179">
        <v>6</v>
      </c>
      <c r="DN381" s="171"/>
    </row>
    <row r="382" spans="115:118" x14ac:dyDescent="0.25">
      <c r="DK382" s="177">
        <v>721</v>
      </c>
      <c r="DL382" s="178" t="s">
        <v>43</v>
      </c>
      <c r="DM382" s="179">
        <v>7</v>
      </c>
      <c r="DN382" s="171"/>
    </row>
    <row r="383" spans="115:118" x14ac:dyDescent="0.25">
      <c r="DK383" s="177">
        <v>722</v>
      </c>
      <c r="DL383" s="178" t="s">
        <v>44</v>
      </c>
      <c r="DM383" s="179">
        <v>8</v>
      </c>
      <c r="DN383" s="171"/>
    </row>
    <row r="384" spans="115:118" x14ac:dyDescent="0.25">
      <c r="DK384" s="177">
        <v>723</v>
      </c>
      <c r="DL384" s="178" t="s">
        <v>45</v>
      </c>
      <c r="DM384" s="179">
        <v>9</v>
      </c>
      <c r="DN384" s="171"/>
    </row>
    <row r="385" spans="115:118" x14ac:dyDescent="0.25">
      <c r="DK385" s="177">
        <v>724</v>
      </c>
      <c r="DL385" s="178" t="s">
        <v>46</v>
      </c>
      <c r="DM385" s="179">
        <v>10</v>
      </c>
      <c r="DN385" s="171"/>
    </row>
    <row r="386" spans="115:118" x14ac:dyDescent="0.25">
      <c r="DK386" s="177">
        <v>731</v>
      </c>
      <c r="DL386" s="178" t="s">
        <v>47</v>
      </c>
      <c r="DM386" s="179">
        <v>4</v>
      </c>
      <c r="DN386" s="171" t="s">
        <v>964</v>
      </c>
    </row>
    <row r="387" spans="115:118" x14ac:dyDescent="0.25">
      <c r="DK387" s="177">
        <v>732</v>
      </c>
      <c r="DL387" s="178" t="s">
        <v>48</v>
      </c>
      <c r="DM387" s="179">
        <v>5</v>
      </c>
      <c r="DN387" s="171" t="s">
        <v>964</v>
      </c>
    </row>
    <row r="388" spans="115:118" x14ac:dyDescent="0.25">
      <c r="DK388" s="177">
        <v>733</v>
      </c>
      <c r="DL388" s="178" t="s">
        <v>49</v>
      </c>
      <c r="DM388" s="179">
        <v>6</v>
      </c>
      <c r="DN388" s="171" t="s">
        <v>964</v>
      </c>
    </row>
    <row r="389" spans="115:118" x14ac:dyDescent="0.25">
      <c r="DK389" s="177">
        <v>741</v>
      </c>
      <c r="DL389" s="178" t="s">
        <v>50</v>
      </c>
      <c r="DM389" s="179">
        <v>7</v>
      </c>
      <c r="DN389" s="171" t="s">
        <v>965</v>
      </c>
    </row>
    <row r="390" spans="115:118" x14ac:dyDescent="0.25">
      <c r="DK390" s="177">
        <v>742</v>
      </c>
      <c r="DL390" s="178" t="s">
        <v>51</v>
      </c>
      <c r="DM390" s="179">
        <v>8</v>
      </c>
      <c r="DN390" s="171" t="s">
        <v>966</v>
      </c>
    </row>
    <row r="391" spans="115:118" x14ac:dyDescent="0.25">
      <c r="DK391" s="177">
        <v>743</v>
      </c>
      <c r="DL391" s="178" t="s">
        <v>52</v>
      </c>
      <c r="DM391" s="179">
        <v>9</v>
      </c>
      <c r="DN391" s="171"/>
    </row>
    <row r="392" spans="115:118" x14ac:dyDescent="0.25">
      <c r="DK392" s="177">
        <v>750</v>
      </c>
      <c r="DL392" s="178" t="s">
        <v>732</v>
      </c>
      <c r="DM392" s="179">
        <v>9</v>
      </c>
      <c r="DN392" s="171" t="s">
        <v>951</v>
      </c>
    </row>
    <row r="393" spans="115:118" x14ac:dyDescent="0.25">
      <c r="DK393" s="177">
        <v>751</v>
      </c>
      <c r="DL393" s="178" t="s">
        <v>733</v>
      </c>
      <c r="DM393" s="179">
        <v>10</v>
      </c>
      <c r="DN393" s="171" t="s">
        <v>951</v>
      </c>
    </row>
    <row r="394" spans="115:118" x14ac:dyDescent="0.25">
      <c r="DK394" s="177">
        <v>752</v>
      </c>
      <c r="DL394" s="178" t="s">
        <v>734</v>
      </c>
      <c r="DM394" s="179">
        <v>11</v>
      </c>
      <c r="DN394" s="171" t="s">
        <v>951</v>
      </c>
    </row>
    <row r="395" spans="115:118" x14ac:dyDescent="0.25">
      <c r="DK395" s="177">
        <v>753</v>
      </c>
      <c r="DL395" s="178" t="s">
        <v>735</v>
      </c>
      <c r="DM395" s="179">
        <v>12</v>
      </c>
      <c r="DN395" s="171" t="s">
        <v>951</v>
      </c>
    </row>
    <row r="396" spans="115:118" x14ac:dyDescent="0.25">
      <c r="DK396" s="177">
        <v>760</v>
      </c>
      <c r="DL396" s="178" t="s">
        <v>53</v>
      </c>
      <c r="DM396" s="179">
        <v>6</v>
      </c>
      <c r="DN396" s="171"/>
    </row>
    <row r="397" spans="115:118" x14ac:dyDescent="0.25">
      <c r="DK397" s="177">
        <v>761</v>
      </c>
      <c r="DL397" s="178" t="s">
        <v>54</v>
      </c>
      <c r="DM397" s="179">
        <v>7</v>
      </c>
      <c r="DN397" s="171"/>
    </row>
    <row r="398" spans="115:118" x14ac:dyDescent="0.25">
      <c r="DK398" s="177">
        <v>762</v>
      </c>
      <c r="DL398" s="178" t="s">
        <v>55</v>
      </c>
      <c r="DM398" s="179">
        <v>8</v>
      </c>
      <c r="DN398" s="171"/>
    </row>
    <row r="399" spans="115:118" x14ac:dyDescent="0.25">
      <c r="DK399" s="177">
        <v>763</v>
      </c>
      <c r="DL399" s="178" t="s">
        <v>56</v>
      </c>
      <c r="DM399" s="179">
        <v>9</v>
      </c>
      <c r="DN399" s="171"/>
    </row>
    <row r="400" spans="115:118" x14ac:dyDescent="0.25">
      <c r="DK400" s="177">
        <v>764</v>
      </c>
      <c r="DL400" s="178" t="s">
        <v>57</v>
      </c>
      <c r="DM400" s="179">
        <v>10</v>
      </c>
      <c r="DN400" s="171"/>
    </row>
    <row r="401" spans="115:118" x14ac:dyDescent="0.25">
      <c r="DK401" s="177">
        <v>770</v>
      </c>
      <c r="DL401" s="178" t="s">
        <v>53</v>
      </c>
      <c r="DM401" s="179">
        <v>6</v>
      </c>
      <c r="DN401" s="171"/>
    </row>
    <row r="402" spans="115:118" x14ac:dyDescent="0.25">
      <c r="DK402" s="177">
        <v>771</v>
      </c>
      <c r="DL402" s="178" t="s">
        <v>54</v>
      </c>
      <c r="DM402" s="179">
        <v>7</v>
      </c>
      <c r="DN402" s="171" t="s">
        <v>951</v>
      </c>
    </row>
    <row r="403" spans="115:118" x14ac:dyDescent="0.25">
      <c r="DK403" s="177">
        <v>772</v>
      </c>
      <c r="DL403" s="178" t="s">
        <v>55</v>
      </c>
      <c r="DM403" s="179">
        <v>8</v>
      </c>
      <c r="DN403" s="171" t="s">
        <v>951</v>
      </c>
    </row>
    <row r="404" spans="115:118" x14ac:dyDescent="0.25">
      <c r="DK404" s="177">
        <v>773</v>
      </c>
      <c r="DL404" s="178" t="s">
        <v>56</v>
      </c>
      <c r="DM404" s="179">
        <v>9</v>
      </c>
      <c r="DN404" s="171" t="s">
        <v>951</v>
      </c>
    </row>
    <row r="405" spans="115:118" x14ac:dyDescent="0.25">
      <c r="DK405" s="177">
        <v>774</v>
      </c>
      <c r="DL405" s="178" t="s">
        <v>57</v>
      </c>
      <c r="DM405" s="179">
        <v>10</v>
      </c>
      <c r="DN405" s="171" t="s">
        <v>951</v>
      </c>
    </row>
    <row r="406" spans="115:118" x14ac:dyDescent="0.25">
      <c r="DK406" s="177">
        <v>780</v>
      </c>
      <c r="DL406" s="178" t="s">
        <v>53</v>
      </c>
      <c r="DM406" s="179">
        <v>6</v>
      </c>
      <c r="DN406" s="171"/>
    </row>
    <row r="407" spans="115:118" x14ac:dyDescent="0.25">
      <c r="DK407" s="177">
        <v>780</v>
      </c>
      <c r="DL407" s="178" t="s">
        <v>53</v>
      </c>
      <c r="DM407" s="179">
        <v>6</v>
      </c>
      <c r="DN407" s="171"/>
    </row>
    <row r="408" spans="115:118" x14ac:dyDescent="0.25">
      <c r="DK408" s="177">
        <v>781</v>
      </c>
      <c r="DL408" s="178" t="s">
        <v>54</v>
      </c>
      <c r="DM408" s="179">
        <v>7</v>
      </c>
      <c r="DN408" s="171" t="s">
        <v>952</v>
      </c>
    </row>
    <row r="409" spans="115:118" x14ac:dyDescent="0.25">
      <c r="DK409" s="177">
        <v>781</v>
      </c>
      <c r="DL409" s="178" t="s">
        <v>54</v>
      </c>
      <c r="DM409" s="179">
        <v>7</v>
      </c>
      <c r="DN409" s="171" t="s">
        <v>952</v>
      </c>
    </row>
    <row r="410" spans="115:118" x14ac:dyDescent="0.25">
      <c r="DK410" s="177">
        <v>782</v>
      </c>
      <c r="DL410" s="178" t="s">
        <v>55</v>
      </c>
      <c r="DM410" s="179">
        <v>8</v>
      </c>
      <c r="DN410" s="171" t="s">
        <v>952</v>
      </c>
    </row>
    <row r="411" spans="115:118" x14ac:dyDescent="0.25">
      <c r="DK411" s="177">
        <v>782</v>
      </c>
      <c r="DL411" s="178" t="s">
        <v>55</v>
      </c>
      <c r="DM411" s="179">
        <v>8</v>
      </c>
      <c r="DN411" s="171" t="s">
        <v>952</v>
      </c>
    </row>
    <row r="412" spans="115:118" x14ac:dyDescent="0.25">
      <c r="DK412" s="177">
        <v>783</v>
      </c>
      <c r="DL412" s="178" t="s">
        <v>56</v>
      </c>
      <c r="DM412" s="179">
        <v>9</v>
      </c>
      <c r="DN412" s="171" t="s">
        <v>952</v>
      </c>
    </row>
    <row r="413" spans="115:118" x14ac:dyDescent="0.25">
      <c r="DK413" s="177">
        <v>783</v>
      </c>
      <c r="DL413" s="178" t="s">
        <v>56</v>
      </c>
      <c r="DM413" s="179">
        <v>9</v>
      </c>
      <c r="DN413" s="171" t="s">
        <v>952</v>
      </c>
    </row>
    <row r="414" spans="115:118" x14ac:dyDescent="0.25">
      <c r="DK414" s="177">
        <v>784</v>
      </c>
      <c r="DL414" s="178" t="s">
        <v>57</v>
      </c>
      <c r="DM414" s="179">
        <v>10</v>
      </c>
      <c r="DN414" s="171" t="s">
        <v>952</v>
      </c>
    </row>
    <row r="415" spans="115:118" x14ac:dyDescent="0.25">
      <c r="DK415" s="177">
        <v>784</v>
      </c>
      <c r="DL415" s="178" t="s">
        <v>57</v>
      </c>
      <c r="DM415" s="179">
        <v>10</v>
      </c>
      <c r="DN415" s="171" t="s">
        <v>952</v>
      </c>
    </row>
    <row r="416" spans="115:118" x14ac:dyDescent="0.25">
      <c r="DK416" s="177">
        <v>811</v>
      </c>
      <c r="DL416" s="178" t="s">
        <v>58</v>
      </c>
      <c r="DM416" s="179">
        <v>4</v>
      </c>
      <c r="DN416" s="171"/>
    </row>
    <row r="417" spans="115:118" x14ac:dyDescent="0.25">
      <c r="DK417" s="177">
        <v>812</v>
      </c>
      <c r="DL417" s="178" t="s">
        <v>59</v>
      </c>
      <c r="DM417" s="179">
        <v>5</v>
      </c>
      <c r="DN417" s="171"/>
    </row>
    <row r="418" spans="115:118" x14ac:dyDescent="0.25">
      <c r="DK418" s="177">
        <v>813</v>
      </c>
      <c r="DL418" s="178" t="s">
        <v>60</v>
      </c>
      <c r="DM418" s="179">
        <v>6</v>
      </c>
      <c r="DN418" s="171"/>
    </row>
    <row r="419" spans="115:118" x14ac:dyDescent="0.25">
      <c r="DK419" s="177">
        <v>814</v>
      </c>
      <c r="DL419" s="178" t="s">
        <v>61</v>
      </c>
      <c r="DM419" s="179">
        <v>7</v>
      </c>
      <c r="DN419" s="171"/>
    </row>
    <row r="420" spans="115:118" x14ac:dyDescent="0.25">
      <c r="DK420" s="177">
        <v>821</v>
      </c>
      <c r="DL420" s="178" t="s">
        <v>62</v>
      </c>
      <c r="DM420" s="179">
        <v>7</v>
      </c>
      <c r="DN420" s="171"/>
    </row>
    <row r="421" spans="115:118" x14ac:dyDescent="0.25">
      <c r="DK421" s="177">
        <v>822</v>
      </c>
      <c r="DL421" s="178" t="s">
        <v>63</v>
      </c>
      <c r="DM421" s="179">
        <v>8</v>
      </c>
      <c r="DN421" s="171"/>
    </row>
    <row r="422" spans="115:118" x14ac:dyDescent="0.25">
      <c r="DK422" s="177">
        <v>823</v>
      </c>
      <c r="DL422" s="178" t="s">
        <v>64</v>
      </c>
      <c r="DM422" s="179">
        <v>9</v>
      </c>
      <c r="DN422" s="171"/>
    </row>
    <row r="423" spans="115:118" x14ac:dyDescent="0.25">
      <c r="DK423" s="177">
        <v>824</v>
      </c>
      <c r="DL423" s="178" t="s">
        <v>65</v>
      </c>
      <c r="DM423" s="179">
        <v>10</v>
      </c>
      <c r="DN423" s="171"/>
    </row>
    <row r="424" spans="115:118" x14ac:dyDescent="0.25">
      <c r="DK424" s="177">
        <v>850</v>
      </c>
      <c r="DL424" s="178" t="s">
        <v>732</v>
      </c>
      <c r="DM424" s="179">
        <v>8</v>
      </c>
      <c r="DN424" s="171"/>
    </row>
    <row r="425" spans="115:118" x14ac:dyDescent="0.25">
      <c r="DK425" s="177">
        <v>851</v>
      </c>
      <c r="DL425" s="178" t="s">
        <v>733</v>
      </c>
      <c r="DM425" s="179">
        <v>9</v>
      </c>
      <c r="DN425" s="171"/>
    </row>
    <row r="426" spans="115:118" x14ac:dyDescent="0.25">
      <c r="DK426" s="177">
        <v>852</v>
      </c>
      <c r="DL426" s="178" t="s">
        <v>734</v>
      </c>
      <c r="DM426" s="179">
        <v>10</v>
      </c>
      <c r="DN426" s="171"/>
    </row>
    <row r="427" spans="115:118" x14ac:dyDescent="0.25">
      <c r="DK427" s="177">
        <v>853</v>
      </c>
      <c r="DL427" s="178" t="s">
        <v>735</v>
      </c>
      <c r="DM427" s="179">
        <v>11</v>
      </c>
      <c r="DN427" s="171"/>
    </row>
    <row r="428" spans="115:118" x14ac:dyDescent="0.25">
      <c r="DK428" s="177">
        <v>951</v>
      </c>
      <c r="DL428" s="178" t="s">
        <v>66</v>
      </c>
      <c r="DM428" s="179">
        <v>6</v>
      </c>
      <c r="DN428" s="171"/>
    </row>
    <row r="429" spans="115:118" x14ac:dyDescent="0.25">
      <c r="DK429" s="177">
        <v>952</v>
      </c>
      <c r="DL429" s="178" t="s">
        <v>67</v>
      </c>
      <c r="DM429" s="179">
        <v>7</v>
      </c>
      <c r="DN429" s="171"/>
    </row>
    <row r="430" spans="115:118" x14ac:dyDescent="0.25">
      <c r="DK430" s="177">
        <v>953</v>
      </c>
      <c r="DL430" s="178" t="s">
        <v>68</v>
      </c>
      <c r="DM430" s="179">
        <v>8</v>
      </c>
      <c r="DN430" s="171"/>
    </row>
    <row r="431" spans="115:118" x14ac:dyDescent="0.25">
      <c r="DK431" s="177">
        <v>954</v>
      </c>
      <c r="DL431" s="178" t="s">
        <v>69</v>
      </c>
      <c r="DM431" s="179">
        <v>8</v>
      </c>
      <c r="DN431" s="171"/>
    </row>
    <row r="432" spans="115:118" x14ac:dyDescent="0.25">
      <c r="DK432" s="177">
        <v>955</v>
      </c>
      <c r="DL432" s="178" t="s">
        <v>70</v>
      </c>
      <c r="DM432" s="179">
        <v>9</v>
      </c>
      <c r="DN432" s="171"/>
    </row>
    <row r="433" spans="115:118" x14ac:dyDescent="0.25">
      <c r="DK433" s="177">
        <v>961</v>
      </c>
      <c r="DL433" s="178" t="s">
        <v>71</v>
      </c>
      <c r="DM433" s="179">
        <v>6</v>
      </c>
      <c r="DN433" s="171"/>
    </row>
    <row r="434" spans="115:118" x14ac:dyDescent="0.25">
      <c r="DK434" s="177">
        <v>962</v>
      </c>
      <c r="DL434" s="178" t="s">
        <v>72</v>
      </c>
      <c r="DM434" s="179">
        <v>7</v>
      </c>
      <c r="DN434" s="171"/>
    </row>
    <row r="435" spans="115:118" x14ac:dyDescent="0.25">
      <c r="DK435" s="177">
        <v>963</v>
      </c>
      <c r="DL435" s="178" t="s">
        <v>73</v>
      </c>
      <c r="DM435" s="179">
        <v>8</v>
      </c>
      <c r="DN435" s="171"/>
    </row>
    <row r="436" spans="115:118" x14ac:dyDescent="0.25">
      <c r="DK436" s="177">
        <v>971</v>
      </c>
      <c r="DL436" s="178" t="s">
        <v>74</v>
      </c>
      <c r="DM436" s="179">
        <v>6</v>
      </c>
      <c r="DN436" s="171"/>
    </row>
    <row r="437" spans="115:118" x14ac:dyDescent="0.25">
      <c r="DK437" s="182">
        <v>972</v>
      </c>
      <c r="DL437" s="183" t="s">
        <v>75</v>
      </c>
      <c r="DM437" s="184">
        <v>7</v>
      </c>
      <c r="DN437" s="172"/>
    </row>
  </sheetData>
  <autoFilter ref="A4:EJ159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9:DM179"/>
    <mergeCell ref="K3:K4"/>
    <mergeCell ref="L3:L4"/>
    <mergeCell ref="M3:M4"/>
    <mergeCell ref="N3:N4"/>
    <mergeCell ref="O3:O4"/>
  </mergeCells>
  <conditionalFormatting sqref="CY11 CY112 DB106 DB10:DB27 DB144 CY144 DB146:DB150 CY146:CY150 DB75 DB131 DB133:DB139 DB103:DB104 DB30:DB46 DB48:DB64 DB79:DB101 DB115:DB116 DB118:DB128 DB112:DB113">
    <cfRule type="cellIs" dxfId="477" priority="145" stopIfTrue="1" operator="notEqual">
      <formula>$DF10</formula>
    </cfRule>
  </conditionalFormatting>
  <conditionalFormatting sqref="CY10 CY13:CY27 CY75 CY131 CY133:CY139 CY103:CY106 CY29:CY46 CY48:CY64 CY79:CY101 CY115:CY116 CY118:CY128 CY113">
    <cfRule type="cellIs" dxfId="476" priority="146" stopIfTrue="1" operator="notEqual">
      <formula>$DB10</formula>
    </cfRule>
  </conditionalFormatting>
  <conditionalFormatting sqref="DB107">
    <cfRule type="cellIs" dxfId="475" priority="143" stopIfTrue="1" operator="notEqual">
      <formula>$DF107</formula>
    </cfRule>
  </conditionalFormatting>
  <conditionalFormatting sqref="CY107">
    <cfRule type="cellIs" dxfId="474" priority="144" stopIfTrue="1" operator="notEqual">
      <formula>$DB107</formula>
    </cfRule>
  </conditionalFormatting>
  <conditionalFormatting sqref="DB108">
    <cfRule type="cellIs" dxfId="473" priority="141" stopIfTrue="1" operator="notEqual">
      <formula>$DF108</formula>
    </cfRule>
  </conditionalFormatting>
  <conditionalFormatting sqref="CY108">
    <cfRule type="cellIs" dxfId="472" priority="142" stopIfTrue="1" operator="notEqual">
      <formula>$DB108</formula>
    </cfRule>
  </conditionalFormatting>
  <conditionalFormatting sqref="DB67">
    <cfRule type="cellIs" dxfId="471" priority="137" stopIfTrue="1" operator="notEqual">
      <formula>$DF67</formula>
    </cfRule>
  </conditionalFormatting>
  <conditionalFormatting sqref="CY67">
    <cfRule type="cellIs" dxfId="470" priority="138" stopIfTrue="1" operator="notEqual">
      <formula>$DB67</formula>
    </cfRule>
  </conditionalFormatting>
  <conditionalFormatting sqref="DB68">
    <cfRule type="cellIs" dxfId="469" priority="135" stopIfTrue="1" operator="notEqual">
      <formula>$DF68</formula>
    </cfRule>
  </conditionalFormatting>
  <conditionalFormatting sqref="CY68">
    <cfRule type="cellIs" dxfId="468" priority="136" stopIfTrue="1" operator="notEqual">
      <formula>$DB68</formula>
    </cfRule>
  </conditionalFormatting>
  <conditionalFormatting sqref="DB47">
    <cfRule type="cellIs" dxfId="467" priority="133" stopIfTrue="1" operator="notEqual">
      <formula>$DF47</formula>
    </cfRule>
  </conditionalFormatting>
  <conditionalFormatting sqref="CY47">
    <cfRule type="cellIs" dxfId="466" priority="132" stopIfTrue="1" operator="notEqual">
      <formula>$DB47</formula>
    </cfRule>
  </conditionalFormatting>
  <conditionalFormatting sqref="DB28">
    <cfRule type="cellIs" dxfId="465" priority="130" stopIfTrue="1" operator="notEqual">
      <formula>$DF28</formula>
    </cfRule>
  </conditionalFormatting>
  <conditionalFormatting sqref="CY28">
    <cfRule type="cellIs" dxfId="464" priority="131" stopIfTrue="1" operator="notEqual">
      <formula>$DB28</formula>
    </cfRule>
  </conditionalFormatting>
  <conditionalFormatting sqref="DB66">
    <cfRule type="cellIs" dxfId="463" priority="126" stopIfTrue="1" operator="notEqual">
      <formula>$DF66</formula>
    </cfRule>
  </conditionalFormatting>
  <conditionalFormatting sqref="CY66">
    <cfRule type="cellIs" dxfId="462" priority="127" stopIfTrue="1" operator="notEqual">
      <formula>$DB66</formula>
    </cfRule>
  </conditionalFormatting>
  <conditionalFormatting sqref="DB109">
    <cfRule type="cellIs" dxfId="461" priority="124" stopIfTrue="1" operator="notEqual">
      <formula>$DF109</formula>
    </cfRule>
  </conditionalFormatting>
  <conditionalFormatting sqref="CY109">
    <cfRule type="cellIs" dxfId="460" priority="125" stopIfTrue="1" operator="notEqual">
      <formula>$DB109</formula>
    </cfRule>
  </conditionalFormatting>
  <conditionalFormatting sqref="DB69 DB71">
    <cfRule type="cellIs" dxfId="459" priority="122" stopIfTrue="1" operator="notEqual">
      <formula>$DF69</formula>
    </cfRule>
  </conditionalFormatting>
  <conditionalFormatting sqref="CY69 CY71">
    <cfRule type="cellIs" dxfId="458" priority="123" stopIfTrue="1" operator="notEqual">
      <formula>$DB69</formula>
    </cfRule>
  </conditionalFormatting>
  <conditionalFormatting sqref="DB129">
    <cfRule type="cellIs" dxfId="457" priority="120" stopIfTrue="1" operator="notEqual">
      <formula>$DF129</formula>
    </cfRule>
  </conditionalFormatting>
  <conditionalFormatting sqref="CY129">
    <cfRule type="cellIs" dxfId="456" priority="121" stopIfTrue="1" operator="notEqual">
      <formula>$DB129</formula>
    </cfRule>
  </conditionalFormatting>
  <conditionalFormatting sqref="CV106:CV109 CV66:CV69 CV75 CV131 CV133:CV139 CV103:CV104 CV71 CV5:CV64 CV79:CV101 CV115:CV116 CV118:CV129 CV113">
    <cfRule type="expression" dxfId="455" priority="117" stopIfTrue="1">
      <formula>$CY5=""</formula>
    </cfRule>
    <cfRule type="cellIs" dxfId="454" priority="119" stopIfTrue="1" operator="notEqual">
      <formula>$CY5</formula>
    </cfRule>
  </conditionalFormatting>
  <conditionalFormatting sqref="CV144 CV146:CV150">
    <cfRule type="cellIs" dxfId="453" priority="118" stopIfTrue="1" operator="notEqual">
      <formula>$CY144</formula>
    </cfRule>
  </conditionalFormatting>
  <conditionalFormatting sqref="CY12">
    <cfRule type="cellIs" dxfId="452" priority="116" stopIfTrue="1" operator="notEqual">
      <formula>$DF12</formula>
    </cfRule>
  </conditionalFormatting>
  <conditionalFormatting sqref="CV105">
    <cfRule type="cellIs" dxfId="451" priority="115" stopIfTrue="1" operator="notEqual">
      <formula>$CY105</formula>
    </cfRule>
  </conditionalFormatting>
  <conditionalFormatting sqref="DB72">
    <cfRule type="cellIs" dxfId="450" priority="113" stopIfTrue="1" operator="notEqual">
      <formula>$DF72</formula>
    </cfRule>
  </conditionalFormatting>
  <conditionalFormatting sqref="CY72">
    <cfRule type="cellIs" dxfId="449" priority="114" stopIfTrue="1" operator="notEqual">
      <formula>$DB72</formula>
    </cfRule>
  </conditionalFormatting>
  <conditionalFormatting sqref="CV72">
    <cfRule type="expression" dxfId="448" priority="111" stopIfTrue="1">
      <formula>$CY72=""</formula>
    </cfRule>
    <cfRule type="cellIs" dxfId="447" priority="112" stopIfTrue="1" operator="notEqual">
      <formula>$CY72</formula>
    </cfRule>
  </conditionalFormatting>
  <conditionalFormatting sqref="CY147 CY149">
    <cfRule type="cellIs" dxfId="446" priority="110" stopIfTrue="1" operator="notEqual">
      <formula>$DF147</formula>
    </cfRule>
  </conditionalFormatting>
  <conditionalFormatting sqref="DB110">
    <cfRule type="cellIs" dxfId="445" priority="108" stopIfTrue="1" operator="notEqual">
      <formula>$DF110</formula>
    </cfRule>
  </conditionalFormatting>
  <conditionalFormatting sqref="CY110">
    <cfRule type="cellIs" dxfId="444" priority="109" stopIfTrue="1" operator="notEqual">
      <formula>$DB110</formula>
    </cfRule>
  </conditionalFormatting>
  <conditionalFormatting sqref="CV110">
    <cfRule type="expression" dxfId="443" priority="106" stopIfTrue="1">
      <formula>$CY110=""</formula>
    </cfRule>
    <cfRule type="cellIs" dxfId="442" priority="107" stopIfTrue="1" operator="notEqual">
      <formula>$CY110</formula>
    </cfRule>
  </conditionalFormatting>
  <conditionalFormatting sqref="CV112">
    <cfRule type="expression" dxfId="441" priority="104" stopIfTrue="1">
      <formula>$CY112=""</formula>
    </cfRule>
    <cfRule type="cellIs" dxfId="440" priority="105" stopIfTrue="1" operator="notEqual">
      <formula>$CY112</formula>
    </cfRule>
  </conditionalFormatting>
  <conditionalFormatting sqref="DB143">
    <cfRule type="cellIs" dxfId="439" priority="103" stopIfTrue="1" operator="notEqual">
      <formula>$DF143</formula>
    </cfRule>
  </conditionalFormatting>
  <conditionalFormatting sqref="CY143">
    <cfRule type="cellIs" dxfId="438" priority="102" stopIfTrue="1" operator="notEqual">
      <formula>$DF143</formula>
    </cfRule>
  </conditionalFormatting>
  <conditionalFormatting sqref="CV143">
    <cfRule type="cellIs" dxfId="437" priority="101" stopIfTrue="1" operator="notEqual">
      <formula>$CY143</formula>
    </cfRule>
  </conditionalFormatting>
  <conditionalFormatting sqref="DB65">
    <cfRule type="cellIs" dxfId="436" priority="99" stopIfTrue="1" operator="notEqual">
      <formula>$DF65</formula>
    </cfRule>
  </conditionalFormatting>
  <conditionalFormatting sqref="CY65">
    <cfRule type="cellIs" dxfId="435" priority="100" stopIfTrue="1" operator="notEqual">
      <formula>$DB65</formula>
    </cfRule>
  </conditionalFormatting>
  <conditionalFormatting sqref="CV65">
    <cfRule type="expression" dxfId="434" priority="97" stopIfTrue="1">
      <formula>$CY65=""</formula>
    </cfRule>
    <cfRule type="cellIs" dxfId="433" priority="98" stopIfTrue="1" operator="notEqual">
      <formula>$CY65</formula>
    </cfRule>
  </conditionalFormatting>
  <conditionalFormatting sqref="DB78">
    <cfRule type="cellIs" dxfId="432" priority="95" stopIfTrue="1" operator="notEqual">
      <formula>$DF78</formula>
    </cfRule>
  </conditionalFormatting>
  <conditionalFormatting sqref="CY78">
    <cfRule type="cellIs" dxfId="431" priority="96" stopIfTrue="1" operator="notEqual">
      <formula>$DB78</formula>
    </cfRule>
  </conditionalFormatting>
  <conditionalFormatting sqref="CV78">
    <cfRule type="expression" dxfId="430" priority="93" stopIfTrue="1">
      <formula>$CY78=""</formula>
    </cfRule>
    <cfRule type="cellIs" dxfId="429" priority="94" stopIfTrue="1" operator="notEqual">
      <formula>$CY78</formula>
    </cfRule>
  </conditionalFormatting>
  <conditionalFormatting sqref="DB77">
    <cfRule type="cellIs" dxfId="428" priority="91" stopIfTrue="1" operator="notEqual">
      <formula>$DF77</formula>
    </cfRule>
  </conditionalFormatting>
  <conditionalFormatting sqref="CY77">
    <cfRule type="cellIs" dxfId="427" priority="92" stopIfTrue="1" operator="notEqual">
      <formula>$DB77</formula>
    </cfRule>
  </conditionalFormatting>
  <conditionalFormatting sqref="CV77">
    <cfRule type="expression" dxfId="426" priority="89" stopIfTrue="1">
      <formula>$CY77=""</formula>
    </cfRule>
    <cfRule type="cellIs" dxfId="425" priority="90" stopIfTrue="1" operator="notEqual">
      <formula>$CY77</formula>
    </cfRule>
  </conditionalFormatting>
  <conditionalFormatting sqref="DB71">
    <cfRule type="cellIs" dxfId="424" priority="71" stopIfTrue="1" operator="notEqual">
      <formula>$DF71</formula>
    </cfRule>
  </conditionalFormatting>
  <conditionalFormatting sqref="CY71">
    <cfRule type="cellIs" dxfId="423" priority="72" stopIfTrue="1" operator="notEqual">
      <formula>$DB71</formula>
    </cfRule>
  </conditionalFormatting>
  <conditionalFormatting sqref="CV71">
    <cfRule type="expression" dxfId="422" priority="69" stopIfTrue="1">
      <formula>$CY71=""</formula>
    </cfRule>
    <cfRule type="cellIs" dxfId="421" priority="70" stopIfTrue="1" operator="notEqual">
      <formula>$CY71</formula>
    </cfRule>
  </conditionalFormatting>
  <conditionalFormatting sqref="DB72">
    <cfRule type="cellIs" dxfId="420" priority="67" stopIfTrue="1" operator="notEqual">
      <formula>$DF72</formula>
    </cfRule>
  </conditionalFormatting>
  <conditionalFormatting sqref="CY72">
    <cfRule type="cellIs" dxfId="419" priority="68" stopIfTrue="1" operator="notEqual">
      <formula>$DB72</formula>
    </cfRule>
  </conditionalFormatting>
  <conditionalFormatting sqref="CV72">
    <cfRule type="expression" dxfId="418" priority="65" stopIfTrue="1">
      <formula>$CY72=""</formula>
    </cfRule>
    <cfRule type="cellIs" dxfId="417" priority="66" stopIfTrue="1" operator="notEqual">
      <formula>$CY72</formula>
    </cfRule>
  </conditionalFormatting>
  <conditionalFormatting sqref="DB111 CY111">
    <cfRule type="cellIs" dxfId="416" priority="64" stopIfTrue="1" operator="notEqual">
      <formula>$DF111</formula>
    </cfRule>
  </conditionalFormatting>
  <conditionalFormatting sqref="CV111">
    <cfRule type="expression" dxfId="415" priority="62" stopIfTrue="1">
      <formula>$CY111=""</formula>
    </cfRule>
    <cfRule type="cellIs" dxfId="414" priority="63" stopIfTrue="1" operator="notEqual">
      <formula>$CY111</formula>
    </cfRule>
  </conditionalFormatting>
  <conditionalFormatting sqref="DB117">
    <cfRule type="cellIs" dxfId="413" priority="60" stopIfTrue="1" operator="notEqual">
      <formula>$DF117</formula>
    </cfRule>
  </conditionalFormatting>
  <conditionalFormatting sqref="CY117">
    <cfRule type="cellIs" dxfId="412" priority="61" stopIfTrue="1" operator="notEqual">
      <formula>$DB117</formula>
    </cfRule>
  </conditionalFormatting>
  <conditionalFormatting sqref="CV117">
    <cfRule type="expression" dxfId="411" priority="58" stopIfTrue="1">
      <formula>$CY117=""</formula>
    </cfRule>
    <cfRule type="cellIs" dxfId="410" priority="59" stopIfTrue="1" operator="notEqual">
      <formula>$CY117</formula>
    </cfRule>
  </conditionalFormatting>
  <conditionalFormatting sqref="DB140:DB142">
    <cfRule type="cellIs" dxfId="409" priority="57" stopIfTrue="1" operator="notEqual">
      <formula>$DF140</formula>
    </cfRule>
  </conditionalFormatting>
  <conditionalFormatting sqref="CY140:CY142">
    <cfRule type="cellIs" dxfId="408" priority="56" stopIfTrue="1" operator="notEqual">
      <formula>$DF140</formula>
    </cfRule>
  </conditionalFormatting>
  <conditionalFormatting sqref="CV140:CV142">
    <cfRule type="cellIs" dxfId="407" priority="55" stopIfTrue="1" operator="notEqual">
      <formula>$CY140</formula>
    </cfRule>
  </conditionalFormatting>
  <conditionalFormatting sqref="CY145 DB145">
    <cfRule type="cellIs" dxfId="406" priority="54" stopIfTrue="1" operator="notEqual">
      <formula>$DF145</formula>
    </cfRule>
  </conditionalFormatting>
  <conditionalFormatting sqref="CV145">
    <cfRule type="cellIs" dxfId="405" priority="53" stopIfTrue="1" operator="notEqual">
      <formula>$CY145</formula>
    </cfRule>
  </conditionalFormatting>
  <conditionalFormatting sqref="DB73:DB74">
    <cfRule type="cellIs" dxfId="404" priority="47" stopIfTrue="1" operator="notEqual">
      <formula>$DF73</formula>
    </cfRule>
  </conditionalFormatting>
  <conditionalFormatting sqref="CY73:CY74">
    <cfRule type="cellIs" dxfId="403" priority="48" stopIfTrue="1" operator="notEqual">
      <formula>$DB73</formula>
    </cfRule>
  </conditionalFormatting>
  <conditionalFormatting sqref="CV73:CV74">
    <cfRule type="expression" dxfId="402" priority="45" stopIfTrue="1">
      <formula>$CY73=""</formula>
    </cfRule>
    <cfRule type="cellIs" dxfId="401" priority="46" stopIfTrue="1" operator="notEqual">
      <formula>$CY73</formula>
    </cfRule>
  </conditionalFormatting>
  <conditionalFormatting sqref="DB73:DB74">
    <cfRule type="cellIs" dxfId="400" priority="43" stopIfTrue="1" operator="notEqual">
      <formula>$DF73</formula>
    </cfRule>
  </conditionalFormatting>
  <conditionalFormatting sqref="CY73:CY74">
    <cfRule type="cellIs" dxfId="399" priority="44" stopIfTrue="1" operator="notEqual">
      <formula>$DB73</formula>
    </cfRule>
  </conditionalFormatting>
  <conditionalFormatting sqref="CV73:CV74">
    <cfRule type="expression" dxfId="398" priority="41" stopIfTrue="1">
      <formula>$CY73=""</formula>
    </cfRule>
    <cfRule type="cellIs" dxfId="397" priority="42" stopIfTrue="1" operator="notEqual">
      <formula>$CY73</formula>
    </cfRule>
  </conditionalFormatting>
  <conditionalFormatting sqref="DB132">
    <cfRule type="cellIs" dxfId="396" priority="39" stopIfTrue="1" operator="notEqual">
      <formula>$DF132</formula>
    </cfRule>
  </conditionalFormatting>
  <conditionalFormatting sqref="CY132">
    <cfRule type="cellIs" dxfId="395" priority="40" stopIfTrue="1" operator="notEqual">
      <formula>$DB132</formula>
    </cfRule>
  </conditionalFormatting>
  <conditionalFormatting sqref="CV132">
    <cfRule type="expression" dxfId="394" priority="37" stopIfTrue="1">
      <formula>$CY132=""</formula>
    </cfRule>
    <cfRule type="cellIs" dxfId="393" priority="38" stopIfTrue="1" operator="notEqual">
      <formula>$CY132</formula>
    </cfRule>
  </conditionalFormatting>
  <conditionalFormatting sqref="DB130">
    <cfRule type="cellIs" dxfId="392" priority="35" stopIfTrue="1" operator="notEqual">
      <formula>$DF130</formula>
    </cfRule>
  </conditionalFormatting>
  <conditionalFormatting sqref="CY130">
    <cfRule type="cellIs" dxfId="391" priority="36" stopIfTrue="1" operator="notEqual">
      <formula>$DB130</formula>
    </cfRule>
  </conditionalFormatting>
  <conditionalFormatting sqref="CV130">
    <cfRule type="expression" dxfId="390" priority="33" stopIfTrue="1">
      <formula>$CY130=""</formula>
    </cfRule>
    <cfRule type="cellIs" dxfId="389" priority="34" stopIfTrue="1" operator="notEqual">
      <formula>$CY130</formula>
    </cfRule>
  </conditionalFormatting>
  <conditionalFormatting sqref="DB74">
    <cfRule type="cellIs" dxfId="388" priority="31" stopIfTrue="1" operator="notEqual">
      <formula>$DF74</formula>
    </cfRule>
  </conditionalFormatting>
  <conditionalFormatting sqref="CY74">
    <cfRule type="cellIs" dxfId="387" priority="32" stopIfTrue="1" operator="notEqual">
      <formula>$DB74</formula>
    </cfRule>
  </conditionalFormatting>
  <conditionalFormatting sqref="CV74">
    <cfRule type="expression" dxfId="386" priority="29" stopIfTrue="1">
      <formula>$CY74=""</formula>
    </cfRule>
    <cfRule type="cellIs" dxfId="385" priority="30" stopIfTrue="1" operator="notEqual">
      <formula>$CY74</formula>
    </cfRule>
  </conditionalFormatting>
  <conditionalFormatting sqref="DB75">
    <cfRule type="cellIs" dxfId="384" priority="27" stopIfTrue="1" operator="notEqual">
      <formula>$DF75</formula>
    </cfRule>
  </conditionalFormatting>
  <conditionalFormatting sqref="CY75">
    <cfRule type="cellIs" dxfId="383" priority="28" stopIfTrue="1" operator="notEqual">
      <formula>$DB75</formula>
    </cfRule>
  </conditionalFormatting>
  <conditionalFormatting sqref="CV75">
    <cfRule type="expression" dxfId="382" priority="25" stopIfTrue="1">
      <formula>$CY75=""</formula>
    </cfRule>
    <cfRule type="cellIs" dxfId="381" priority="26" stopIfTrue="1" operator="notEqual">
      <formula>$CY75</formula>
    </cfRule>
  </conditionalFormatting>
  <conditionalFormatting sqref="DB75">
    <cfRule type="cellIs" dxfId="380" priority="23" stopIfTrue="1" operator="notEqual">
      <formula>$DF75</formula>
    </cfRule>
  </conditionalFormatting>
  <conditionalFormatting sqref="CY75">
    <cfRule type="cellIs" dxfId="379" priority="24" stopIfTrue="1" operator="notEqual">
      <formula>$DB75</formula>
    </cfRule>
  </conditionalFormatting>
  <conditionalFormatting sqref="CV75">
    <cfRule type="expression" dxfId="378" priority="21" stopIfTrue="1">
      <formula>$CY75=""</formula>
    </cfRule>
    <cfRule type="cellIs" dxfId="377" priority="22" stopIfTrue="1" operator="notEqual">
      <formula>$CY75</formula>
    </cfRule>
  </conditionalFormatting>
  <conditionalFormatting sqref="DB76">
    <cfRule type="cellIs" dxfId="376" priority="19" stopIfTrue="1" operator="notEqual">
      <formula>$DF76</formula>
    </cfRule>
  </conditionalFormatting>
  <conditionalFormatting sqref="CY76">
    <cfRule type="cellIs" dxfId="375" priority="20" stopIfTrue="1" operator="notEqual">
      <formula>$DB76</formula>
    </cfRule>
  </conditionalFormatting>
  <conditionalFormatting sqref="CV76">
    <cfRule type="expression" dxfId="374" priority="17" stopIfTrue="1">
      <formula>$CY76=""</formula>
    </cfRule>
    <cfRule type="cellIs" dxfId="373" priority="18" stopIfTrue="1" operator="notEqual">
      <formula>$CY76</formula>
    </cfRule>
  </conditionalFormatting>
  <conditionalFormatting sqref="DB102">
    <cfRule type="cellIs" dxfId="372" priority="15" stopIfTrue="1" operator="notEqual">
      <formula>$DF102</formula>
    </cfRule>
  </conditionalFormatting>
  <conditionalFormatting sqref="CY102">
    <cfRule type="cellIs" dxfId="371" priority="16" stopIfTrue="1" operator="notEqual">
      <formula>$DB102</formula>
    </cfRule>
  </conditionalFormatting>
  <conditionalFormatting sqref="CV102">
    <cfRule type="expression" dxfId="370" priority="13" stopIfTrue="1">
      <formula>$CY102=""</formula>
    </cfRule>
    <cfRule type="cellIs" dxfId="369" priority="14" stopIfTrue="1" operator="notEqual">
      <formula>$CY102</formula>
    </cfRule>
  </conditionalFormatting>
  <conditionalFormatting sqref="DB70">
    <cfRule type="cellIs" dxfId="368" priority="11" stopIfTrue="1" operator="notEqual">
      <formula>$DF70</formula>
    </cfRule>
  </conditionalFormatting>
  <conditionalFormatting sqref="CY70">
    <cfRule type="cellIs" dxfId="367" priority="12" stopIfTrue="1" operator="notEqual">
      <formula>$DB70</formula>
    </cfRule>
  </conditionalFormatting>
  <conditionalFormatting sqref="CV70">
    <cfRule type="expression" dxfId="366" priority="9" stopIfTrue="1">
      <formula>$CY70=""</formula>
    </cfRule>
    <cfRule type="cellIs" dxfId="365" priority="10" stopIfTrue="1" operator="notEqual">
      <formula>$CY70</formula>
    </cfRule>
  </conditionalFormatting>
  <conditionalFormatting sqref="DB70">
    <cfRule type="cellIs" dxfId="364" priority="7" stopIfTrue="1" operator="notEqual">
      <formula>$DF70</formula>
    </cfRule>
  </conditionalFormatting>
  <conditionalFormatting sqref="CY70">
    <cfRule type="cellIs" dxfId="363" priority="8" stopIfTrue="1" operator="notEqual">
      <formula>$DB70</formula>
    </cfRule>
  </conditionalFormatting>
  <conditionalFormatting sqref="CV70">
    <cfRule type="expression" dxfId="362" priority="5" stopIfTrue="1">
      <formula>$CY70=""</formula>
    </cfRule>
    <cfRule type="cellIs" dxfId="361" priority="6" stopIfTrue="1" operator="notEqual">
      <formula>$CY70</formula>
    </cfRule>
  </conditionalFormatting>
  <conditionalFormatting sqref="DB114">
    <cfRule type="cellIs" dxfId="360" priority="3" stopIfTrue="1" operator="notEqual">
      <formula>$DF114</formula>
    </cfRule>
  </conditionalFormatting>
  <conditionalFormatting sqref="CY114">
    <cfRule type="cellIs" dxfId="359" priority="4" stopIfTrue="1" operator="notEqual">
      <formula>$DB114</formula>
    </cfRule>
  </conditionalFormatting>
  <conditionalFormatting sqref="CV114">
    <cfRule type="expression" dxfId="358" priority="1" stopIfTrue="1">
      <formula>$CY114=""</formula>
    </cfRule>
    <cfRule type="cellIs" dxfId="357" priority="2" stopIfTrue="1" operator="notEqual">
      <formula>$CY114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68.0 / Gültig ab: 01.01.16 / Seite &amp;P (&amp;N)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36"/>
  <sheetViews>
    <sheetView topLeftCell="A120" zoomScaleNormal="100" zoomScaleSheetLayoutView="75" workbookViewId="0">
      <selection activeCell="AB138" sqref="AB13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1171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2015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8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8" si="1">$AD$3-V5</f>
        <v>38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9" si="2">+S5</f>
        <v>Giger Hans</v>
      </c>
      <c r="CR5" s="19">
        <f t="shared" ref="CR5:CR69" si="3">+Z5</f>
        <v>38</v>
      </c>
      <c r="CS5" s="19" t="str">
        <f t="shared" ref="CS5:CS69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9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33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33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32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32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28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28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28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28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23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23</v>
      </c>
      <c r="CS10" s="19" t="str">
        <f>+AB10</f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46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46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41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41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>$AD$3-V13</f>
        <v>37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>+S13</f>
        <v>Bosshard Heinz</v>
      </c>
      <c r="CR13" s="19">
        <f>+Z13</f>
        <v>37</v>
      </c>
      <c r="CS13" s="19" t="str">
        <f>+AB13</f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>+CT13</f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>$AD$3-V14</f>
        <v>34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>+S14</f>
        <v>Schär Robert</v>
      </c>
      <c r="CR14" s="19">
        <f>+Z14</f>
        <v>34</v>
      </c>
      <c r="CS14" s="19" t="str">
        <f>+AB14</f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>+CT14</f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>$AD$3-V15</f>
        <v>31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>+S15</f>
        <v xml:space="preserve">Spieler Daniel </v>
      </c>
      <c r="CR15" s="19">
        <f>+Z15</f>
        <v>31</v>
      </c>
      <c r="CS15" s="19" t="str">
        <f>+AB15</f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>+CT15</f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30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30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>$AD$3-V17</f>
        <v>28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>+S17</f>
        <v>Wecke Jürgen</v>
      </c>
      <c r="CR17" s="19">
        <f>+Z17</f>
        <v>28</v>
      </c>
      <c r="CS17" s="19" t="str">
        <f>+AB17</f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>+CT17</f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>$AD$3-V18</f>
        <v>28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>+S18</f>
        <v>Bäumle Michael</v>
      </c>
      <c r="CR18" s="19">
        <f>+Z18</f>
        <v>28</v>
      </c>
      <c r="CS18" s="19" t="str">
        <f>+AB18</f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>+CT18</f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27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27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27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27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>$AD$3-V21</f>
        <v>19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>+S21</f>
        <v>Müller Thomas</v>
      </c>
      <c r="CR21" s="19">
        <f>+Z21</f>
        <v>19</v>
      </c>
      <c r="CS21" s="19" t="str">
        <f>+AB21</f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>+CT21</f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18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18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18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18</v>
      </c>
      <c r="CS23" s="19" t="str">
        <f>+AB23</f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>+CT23</f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18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18</v>
      </c>
      <c r="CS24" s="19" t="str">
        <f>+AB24</f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>+CT24</f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>$AD$3-V25</f>
        <v>17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>+S25</f>
        <v>Haas Gabi</v>
      </c>
      <c r="CR25" s="19">
        <f>+Z25</f>
        <v>17</v>
      </c>
      <c r="CS25" s="19" t="str">
        <f>+AB25</f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>+CT25</f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17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17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>$AD$3-V27</f>
        <v>15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>+S27</f>
        <v>Trouillet Jean-Georges</v>
      </c>
      <c r="CR27" s="19">
        <f>+Z27</f>
        <v>15</v>
      </c>
      <c r="CS27" s="19" t="str">
        <f>+AB27</f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>+CT27</f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44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44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39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39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57" si="22">VLOOKUP($CV29,Funktionsbezeichnungen,3,0)</f>
        <v>10</v>
      </c>
      <c r="CX29" s="83" t="str">
        <f t="shared" ref="CX29:CX57" si="23">VLOOKUP($CV29,Funktionsbezeichnungen,2,0)</f>
        <v>Vorgesetzter  -  2. Stufe</v>
      </c>
      <c r="CY29" s="125">
        <v>751</v>
      </c>
      <c r="CZ29" s="33">
        <f t="shared" ref="CZ29:CZ58" si="24">VLOOKUP($CY29,Funktionsbezeichnungen,3,0)</f>
        <v>10</v>
      </c>
      <c r="DA29" s="83" t="str">
        <f t="shared" ref="DA29:DA58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58" si="26">VLOOKUP($DF29,Funktionsbezeichnungen,3,0)</f>
        <v>10</v>
      </c>
      <c r="DH29" s="83" t="str">
        <f t="shared" ref="DH29:DH58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640</v>
      </c>
      <c r="Q30" s="15">
        <v>26</v>
      </c>
      <c r="R30" s="42"/>
      <c r="S30" s="20" t="s">
        <v>641</v>
      </c>
      <c r="T30" s="21">
        <v>1971</v>
      </c>
      <c r="U30" s="28" t="s">
        <v>709</v>
      </c>
      <c r="V30" s="21">
        <v>2000</v>
      </c>
      <c r="W30" s="25"/>
      <c r="X30" s="21"/>
      <c r="Y30" s="28" t="s">
        <v>643</v>
      </c>
      <c r="Z30" s="21">
        <f>$AD$3-V30</f>
        <v>15</v>
      </c>
      <c r="AA30" s="25" t="s">
        <v>97</v>
      </c>
      <c r="AB30" s="21" t="s">
        <v>1039</v>
      </c>
      <c r="AC30" s="21"/>
      <c r="AE30" s="90" t="s">
        <v>373</v>
      </c>
      <c r="AF30" s="82"/>
      <c r="CP30" s="19" t="str">
        <f>+S30</f>
        <v>Albrecht Stefan</v>
      </c>
      <c r="CR30" s="19">
        <f>+Z30</f>
        <v>15</v>
      </c>
      <c r="CS30" s="19" t="str">
        <f>+AB30</f>
        <v xml:space="preserve"> C/B 2)</v>
      </c>
      <c r="CT30" s="154">
        <v>4900</v>
      </c>
      <c r="CU30" s="126"/>
      <c r="CV30" s="125">
        <v>772</v>
      </c>
      <c r="CW30" s="33">
        <f>VLOOKUP($CV30,Funktionsbezeichnungen,3,0)</f>
        <v>8</v>
      </c>
      <c r="CX30" s="83" t="str">
        <f>VLOOKUP($CV30,Funktionsbezeichnungen,2,0)</f>
        <v>Projektingenieur 2</v>
      </c>
      <c r="CY30" s="125">
        <v>772</v>
      </c>
      <c r="CZ30" s="33">
        <f>VLOOKUP($CY30,Funktionsbezeichnungen,3,0)</f>
        <v>8</v>
      </c>
      <c r="DA30" s="83" t="str">
        <f>VLOOKUP($CY30,Funktionsbezeichnungen,2,0)</f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>+CT30</f>
        <v>4900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447</v>
      </c>
      <c r="Q31" s="15">
        <v>27</v>
      </c>
      <c r="R31" s="16"/>
      <c r="S31" s="20" t="s">
        <v>111</v>
      </c>
      <c r="T31" s="21">
        <v>1954</v>
      </c>
      <c r="U31" s="28" t="s">
        <v>195</v>
      </c>
      <c r="V31" s="21">
        <v>1976</v>
      </c>
      <c r="W31" s="25"/>
      <c r="X31" s="21"/>
      <c r="Y31" s="28" t="s">
        <v>547</v>
      </c>
      <c r="Z31" s="21">
        <f t="shared" si="1"/>
        <v>39</v>
      </c>
      <c r="AA31" s="25" t="s">
        <v>671</v>
      </c>
      <c r="AB31" s="21" t="s">
        <v>105</v>
      </c>
      <c r="AC31" s="21"/>
      <c r="AE31" s="90" t="s">
        <v>415</v>
      </c>
      <c r="AF31" s="82"/>
      <c r="CP31" s="19" t="str">
        <f t="shared" si="2"/>
        <v>Buser Edi</v>
      </c>
      <c r="CR31" s="19">
        <f t="shared" si="3"/>
        <v>39</v>
      </c>
      <c r="CS31" s="19" t="str">
        <f t="shared" si="4"/>
        <v>C</v>
      </c>
      <c r="CT31" s="154">
        <v>3160</v>
      </c>
      <c r="CU31" s="126"/>
      <c r="CV31" s="125">
        <v>772</v>
      </c>
      <c r="CW31" s="33">
        <f t="shared" si="22"/>
        <v>8</v>
      </c>
      <c r="CX31" s="83" t="str">
        <f t="shared" si="23"/>
        <v>Projektingenieur 2</v>
      </c>
      <c r="CY31" s="125">
        <v>772</v>
      </c>
      <c r="CZ31" s="33">
        <f t="shared" si="24"/>
        <v>8</v>
      </c>
      <c r="DA31" s="83" t="str">
        <f t="shared" si="25"/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3160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448</v>
      </c>
      <c r="Q32" s="15">
        <v>28</v>
      </c>
      <c r="R32" s="16"/>
      <c r="S32" s="20" t="s">
        <v>112</v>
      </c>
      <c r="T32" s="21">
        <v>1956</v>
      </c>
      <c r="U32" s="26" t="s">
        <v>854</v>
      </c>
      <c r="V32" s="21">
        <v>1981</v>
      </c>
      <c r="W32" s="25" t="s">
        <v>855</v>
      </c>
      <c r="X32" s="21">
        <v>1990</v>
      </c>
      <c r="Y32" s="28" t="s">
        <v>329</v>
      </c>
      <c r="Z32" s="21">
        <f t="shared" si="1"/>
        <v>34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Bergmann Georg</v>
      </c>
      <c r="CR32" s="19">
        <f t="shared" si="3"/>
        <v>34</v>
      </c>
      <c r="CS32" s="19" t="str">
        <f t="shared" si="4"/>
        <v>C</v>
      </c>
      <c r="CT32" s="154">
        <v>4185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4185</v>
      </c>
      <c r="DN32" s="153">
        <v>1</v>
      </c>
      <c r="DO32" s="19">
        <v>2</v>
      </c>
      <c r="DP32" s="19" t="s">
        <v>951</v>
      </c>
    </row>
    <row r="33" spans="1:120" s="19" customFormat="1" x14ac:dyDescent="0.2">
      <c r="A33" s="53">
        <v>0</v>
      </c>
      <c r="B33" s="53"/>
      <c r="C33" s="53">
        <f t="shared" si="0"/>
        <v>1</v>
      </c>
      <c r="D33" s="55"/>
      <c r="E33" s="55">
        <v>1</v>
      </c>
      <c r="F33" s="56"/>
      <c r="G33" s="54"/>
      <c r="H33" s="54"/>
      <c r="I33" s="56"/>
      <c r="J33" s="54"/>
      <c r="K33" s="56"/>
      <c r="L33" s="56"/>
      <c r="M33" s="56"/>
      <c r="N33" s="58"/>
      <c r="O33" s="52" t="s">
        <v>359</v>
      </c>
      <c r="P33" s="15" t="s">
        <v>450</v>
      </c>
      <c r="Q33" s="15">
        <v>29</v>
      </c>
      <c r="R33" s="16"/>
      <c r="S33" s="20" t="s">
        <v>214</v>
      </c>
      <c r="T33" s="21">
        <v>1960</v>
      </c>
      <c r="U33" s="28" t="s">
        <v>237</v>
      </c>
      <c r="V33" s="21">
        <v>1986</v>
      </c>
      <c r="W33" s="25"/>
      <c r="X33" s="21"/>
      <c r="Y33" s="28" t="s">
        <v>228</v>
      </c>
      <c r="Z33" s="21">
        <f t="shared" si="1"/>
        <v>29</v>
      </c>
      <c r="AA33" s="25" t="s">
        <v>672</v>
      </c>
      <c r="AB33" s="21" t="s">
        <v>105</v>
      </c>
      <c r="AC33" s="21"/>
      <c r="AE33" s="90" t="s">
        <v>373</v>
      </c>
      <c r="AF33" s="82"/>
      <c r="CP33" s="19" t="str">
        <f t="shared" si="2"/>
        <v>Beck Peter</v>
      </c>
      <c r="CR33" s="19">
        <f t="shared" si="3"/>
        <v>29</v>
      </c>
      <c r="CS33" s="19" t="str">
        <f t="shared" si="4"/>
        <v>C</v>
      </c>
      <c r="CT33" s="154">
        <v>4269</v>
      </c>
      <c r="CU33" s="126"/>
      <c r="CV33" s="125">
        <v>773</v>
      </c>
      <c r="CW33" s="33">
        <f t="shared" si="22"/>
        <v>9</v>
      </c>
      <c r="CX33" s="83" t="str">
        <f t="shared" si="23"/>
        <v>Projektingenieur 3</v>
      </c>
      <c r="CY33" s="125">
        <v>773</v>
      </c>
      <c r="CZ33" s="33">
        <f t="shared" si="24"/>
        <v>9</v>
      </c>
      <c r="DA33" s="83" t="str">
        <f t="shared" si="25"/>
        <v>Projektingenieur 3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4269</v>
      </c>
      <c r="DN33" s="153">
        <v>2</v>
      </c>
      <c r="DO33" s="19">
        <v>3</v>
      </c>
      <c r="DP33" s="19" t="s">
        <v>951</v>
      </c>
    </row>
    <row r="34" spans="1:120" s="19" customFormat="1" ht="27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207" t="s">
        <v>1140</v>
      </c>
      <c r="P34" s="15" t="s">
        <v>873</v>
      </c>
      <c r="Q34" s="15">
        <v>30</v>
      </c>
      <c r="R34" s="16"/>
      <c r="S34" s="20" t="s">
        <v>874</v>
      </c>
      <c r="T34" s="21">
        <v>1959</v>
      </c>
      <c r="U34" s="26" t="s">
        <v>1070</v>
      </c>
      <c r="V34" s="21">
        <v>1990</v>
      </c>
      <c r="W34" s="25"/>
      <c r="X34" s="21"/>
      <c r="Y34" s="28" t="s">
        <v>1141</v>
      </c>
      <c r="Z34" s="21">
        <f t="shared" si="1"/>
        <v>25</v>
      </c>
      <c r="AA34" s="25" t="s">
        <v>1142</v>
      </c>
      <c r="AB34" s="21" t="s">
        <v>105</v>
      </c>
      <c r="AC34" s="21"/>
      <c r="AE34" s="90" t="s">
        <v>389</v>
      </c>
      <c r="AF34" s="82" t="s">
        <v>1083</v>
      </c>
      <c r="CP34" s="19" t="str">
        <f t="shared" si="2"/>
        <v>Wick Bernd</v>
      </c>
      <c r="CR34" s="19">
        <f t="shared" si="3"/>
        <v>25</v>
      </c>
      <c r="CS34" s="19" t="str">
        <f t="shared" si="4"/>
        <v>C</v>
      </c>
      <c r="CT34" s="154">
        <v>3208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/>
      <c r="DC34" s="33"/>
      <c r="DD34" s="83"/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3208</v>
      </c>
      <c r="DN34" s="153">
        <v>2</v>
      </c>
      <c r="DO34" s="19">
        <v>3</v>
      </c>
      <c r="DP34" s="19" t="s">
        <v>951</v>
      </c>
    </row>
    <row r="35" spans="1:120" s="19" customFormat="1" x14ac:dyDescent="0.2">
      <c r="A35" s="53">
        <v>1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359</v>
      </c>
      <c r="P35" s="15" t="s">
        <v>452</v>
      </c>
      <c r="Q35" s="15">
        <v>31</v>
      </c>
      <c r="R35" s="42"/>
      <c r="S35" s="27" t="s">
        <v>122</v>
      </c>
      <c r="T35" s="21">
        <v>1968</v>
      </c>
      <c r="U35" s="28" t="s">
        <v>201</v>
      </c>
      <c r="V35" s="21">
        <v>1994</v>
      </c>
      <c r="W35" s="25"/>
      <c r="X35" s="21"/>
      <c r="Y35" s="26" t="s">
        <v>123</v>
      </c>
      <c r="Z35" s="21">
        <f t="shared" si="1"/>
        <v>21</v>
      </c>
      <c r="AA35" s="25" t="s">
        <v>673</v>
      </c>
      <c r="AB35" s="21" t="s">
        <v>105</v>
      </c>
      <c r="AC35" s="21"/>
      <c r="AE35" s="90" t="s">
        <v>373</v>
      </c>
      <c r="AF35" s="82"/>
      <c r="CP35" s="19" t="str">
        <f t="shared" si="2"/>
        <v>Kern Etienne</v>
      </c>
      <c r="CR35" s="19">
        <f t="shared" si="3"/>
        <v>21</v>
      </c>
      <c r="CS35" s="19" t="str">
        <f t="shared" si="4"/>
        <v>C</v>
      </c>
      <c r="CT35" s="154">
        <v>4246</v>
      </c>
      <c r="CU35" s="126"/>
      <c r="CV35" s="125">
        <v>772</v>
      </c>
      <c r="CW35" s="33">
        <f t="shared" si="22"/>
        <v>8</v>
      </c>
      <c r="CX35" s="83" t="str">
        <f t="shared" si="23"/>
        <v>Projektingenieur 2</v>
      </c>
      <c r="CY35" s="125">
        <v>772</v>
      </c>
      <c r="CZ35" s="33">
        <f t="shared" si="24"/>
        <v>8</v>
      </c>
      <c r="DA35" s="83" t="str">
        <f t="shared" si="25"/>
        <v>Projektingenieur 2</v>
      </c>
      <c r="DB35" s="125">
        <v>772</v>
      </c>
      <c r="DC35" s="33">
        <f t="shared" ref="DC35:DC58" si="28">VLOOKUP($DB35,Funktionsbezeichnungen,3,0)</f>
        <v>8</v>
      </c>
      <c r="DD35" s="83" t="str">
        <f t="shared" ref="DD35:DD58" si="29">VLOOKUP($DB35,Funktionsbezeichnungen,2,0)</f>
        <v>Projektingenieur 2</v>
      </c>
      <c r="DE35" s="20"/>
      <c r="DF35" s="33">
        <v>772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4246</v>
      </c>
      <c r="DN35" s="153">
        <v>1</v>
      </c>
      <c r="DO35" s="19">
        <v>2</v>
      </c>
      <c r="DP35" s="19" t="s">
        <v>951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360</v>
      </c>
      <c r="P36" s="15" t="s">
        <v>458</v>
      </c>
      <c r="Q36" s="15">
        <v>32</v>
      </c>
      <c r="R36" s="16"/>
      <c r="S36" s="20" t="s">
        <v>275</v>
      </c>
      <c r="T36" s="21">
        <v>1969</v>
      </c>
      <c r="U36" s="28" t="s">
        <v>299</v>
      </c>
      <c r="V36" s="21">
        <v>1996</v>
      </c>
      <c r="W36" s="25"/>
      <c r="X36" s="21"/>
      <c r="Y36" s="25" t="s">
        <v>276</v>
      </c>
      <c r="Z36" s="21">
        <f t="shared" si="1"/>
        <v>19</v>
      </c>
      <c r="AA36" s="25" t="s">
        <v>110</v>
      </c>
      <c r="AB36" s="21" t="s">
        <v>105</v>
      </c>
      <c r="AC36" s="21"/>
      <c r="AE36" s="90" t="s">
        <v>376</v>
      </c>
      <c r="AF36" s="82"/>
      <c r="CP36" s="19" t="str">
        <f t="shared" si="2"/>
        <v>Knoll Bernd</v>
      </c>
      <c r="CR36" s="19">
        <f t="shared" si="3"/>
        <v>19</v>
      </c>
      <c r="CS36" s="19" t="str">
        <f t="shared" si="4"/>
        <v>C</v>
      </c>
      <c r="CT36" s="154">
        <v>4291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4291</v>
      </c>
      <c r="DN36" s="153">
        <v>1</v>
      </c>
      <c r="DO36" s="19">
        <v>2</v>
      </c>
      <c r="DP36" s="185" t="s">
        <v>968</v>
      </c>
    </row>
    <row r="37" spans="1:120" s="19" customFormat="1" ht="27" x14ac:dyDescent="0.2">
      <c r="A37" s="53">
        <v>0</v>
      </c>
      <c r="B37" s="53">
        <v>1</v>
      </c>
      <c r="C37" s="53">
        <f t="shared" si="0"/>
        <v>1</v>
      </c>
      <c r="D37" s="55"/>
      <c r="E37" s="55"/>
      <c r="F37" s="56">
        <v>1</v>
      </c>
      <c r="G37" s="54"/>
      <c r="H37" s="54"/>
      <c r="I37" s="56"/>
      <c r="J37" s="54"/>
      <c r="K37" s="56"/>
      <c r="L37" s="56"/>
      <c r="M37" s="56"/>
      <c r="N37" s="58"/>
      <c r="O37" s="166" t="s">
        <v>359</v>
      </c>
      <c r="P37" s="167" t="s">
        <v>460</v>
      </c>
      <c r="Q37" s="15">
        <v>33</v>
      </c>
      <c r="R37" s="168"/>
      <c r="S37" s="20" t="s">
        <v>231</v>
      </c>
      <c r="T37" s="21">
        <v>1967</v>
      </c>
      <c r="U37" s="28" t="s">
        <v>1065</v>
      </c>
      <c r="V37" s="21">
        <v>1996</v>
      </c>
      <c r="W37" s="25"/>
      <c r="X37" s="21"/>
      <c r="Y37" s="28" t="s">
        <v>233</v>
      </c>
      <c r="Z37" s="118">
        <f t="shared" si="1"/>
        <v>19</v>
      </c>
      <c r="AA37" s="25" t="s">
        <v>675</v>
      </c>
      <c r="AB37" s="118" t="s">
        <v>105</v>
      </c>
      <c r="AC37" s="21"/>
      <c r="AE37" s="90" t="s">
        <v>373</v>
      </c>
      <c r="AF37" s="82"/>
      <c r="CP37" s="19" t="str">
        <f t="shared" si="2"/>
        <v>Ruff Ute</v>
      </c>
      <c r="CR37" s="19">
        <f t="shared" si="3"/>
        <v>19</v>
      </c>
      <c r="CS37" s="19" t="str">
        <f t="shared" si="4"/>
        <v>C</v>
      </c>
      <c r="CT37" s="154">
        <v>4277</v>
      </c>
      <c r="CU37" s="126"/>
      <c r="CV37" s="125">
        <v>782</v>
      </c>
      <c r="CW37" s="33">
        <f t="shared" si="22"/>
        <v>8</v>
      </c>
      <c r="CX37" s="83" t="str">
        <f t="shared" si="23"/>
        <v>Projektingenieur 2</v>
      </c>
      <c r="CY37" s="125">
        <v>782</v>
      </c>
      <c r="CZ37" s="33">
        <f t="shared" si="24"/>
        <v>8</v>
      </c>
      <c r="DA37" s="83" t="str">
        <f t="shared" si="25"/>
        <v>Projektingenieur 2</v>
      </c>
      <c r="DB37" s="125">
        <v>782</v>
      </c>
      <c r="DC37" s="33">
        <f t="shared" si="28"/>
        <v>8</v>
      </c>
      <c r="DD37" s="83" t="str">
        <f t="shared" si="29"/>
        <v>Projektingenieur 2</v>
      </c>
      <c r="DE37" s="20"/>
      <c r="DF37" s="33">
        <v>782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4277</v>
      </c>
      <c r="DN37" s="153">
        <v>3</v>
      </c>
      <c r="DO37" s="19">
        <v>2</v>
      </c>
      <c r="DP37" s="19" t="s">
        <v>952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466</v>
      </c>
      <c r="Q38" s="15">
        <v>34</v>
      </c>
      <c r="R38" s="42"/>
      <c r="S38" s="20" t="s">
        <v>246</v>
      </c>
      <c r="T38" s="21">
        <v>1972</v>
      </c>
      <c r="U38" s="28" t="s">
        <v>1064</v>
      </c>
      <c r="V38" s="21">
        <v>1998</v>
      </c>
      <c r="W38" s="25"/>
      <c r="X38" s="21"/>
      <c r="Y38" s="28" t="s">
        <v>247</v>
      </c>
      <c r="Z38" s="21">
        <f t="shared" si="1"/>
        <v>17</v>
      </c>
      <c r="AA38" s="25" t="s">
        <v>392</v>
      </c>
      <c r="AB38" s="21" t="s">
        <v>105</v>
      </c>
      <c r="AC38" s="21"/>
      <c r="AE38" s="90" t="s">
        <v>404</v>
      </c>
      <c r="AF38" s="82"/>
      <c r="CP38" s="19" t="str">
        <f t="shared" si="2"/>
        <v>Martin Dirk</v>
      </c>
      <c r="CR38" s="19">
        <f t="shared" si="3"/>
        <v>17</v>
      </c>
      <c r="CS38" s="19" t="str">
        <f t="shared" si="4"/>
        <v>C</v>
      </c>
      <c r="CT38" s="154">
        <v>7696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7696</v>
      </c>
      <c r="DN38" s="153">
        <v>2</v>
      </c>
      <c r="DO38" s="19">
        <v>3</v>
      </c>
      <c r="DP38" s="19" t="s">
        <v>951</v>
      </c>
    </row>
    <row r="39" spans="1:120" s="19" customFormat="1" x14ac:dyDescent="0.2">
      <c r="A39" s="53">
        <v>0</v>
      </c>
      <c r="B39" s="53"/>
      <c r="C39" s="53">
        <f>IF(Z39&gt;=10,1,0)</f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1145</v>
      </c>
      <c r="Q39" s="15">
        <v>35</v>
      </c>
      <c r="R39" s="42"/>
      <c r="S39" s="20" t="s">
        <v>1146</v>
      </c>
      <c r="T39" s="21">
        <v>1974</v>
      </c>
      <c r="U39" s="28" t="s">
        <v>194</v>
      </c>
      <c r="V39" s="21">
        <v>2001</v>
      </c>
      <c r="W39" s="25"/>
      <c r="X39" s="21"/>
      <c r="Y39" s="28" t="s">
        <v>1148</v>
      </c>
      <c r="Z39" s="21">
        <f>$AD$3-V39</f>
        <v>14</v>
      </c>
      <c r="AA39" s="25" t="s">
        <v>1147</v>
      </c>
      <c r="AB39" s="21" t="s">
        <v>105</v>
      </c>
      <c r="AC39" s="21"/>
      <c r="AE39" s="90" t="s">
        <v>373</v>
      </c>
      <c r="AF39" s="82"/>
      <c r="CP39" s="192" t="str">
        <f>+S39</f>
        <v>Häner David</v>
      </c>
      <c r="CR39" s="19">
        <f>+Z39</f>
        <v>14</v>
      </c>
      <c r="CS39" s="19" t="str">
        <f>+AB39</f>
        <v>C</v>
      </c>
      <c r="CT39" s="205">
        <v>4317</v>
      </c>
      <c r="CU39" s="126"/>
      <c r="CV39" s="125">
        <v>772</v>
      </c>
      <c r="CW39" s="33">
        <f t="shared" si="22"/>
        <v>8</v>
      </c>
      <c r="CX39" s="83" t="str">
        <f t="shared" si="23"/>
        <v>Projektingenieur 2</v>
      </c>
      <c r="CY39" s="125"/>
      <c r="CZ39" s="33"/>
      <c r="DA39" s="83"/>
      <c r="DB39" s="125"/>
      <c r="DC39" s="33"/>
      <c r="DD39" s="83"/>
      <c r="DE39" s="20"/>
      <c r="DF39" s="33"/>
      <c r="DG39" s="33"/>
      <c r="DH39" s="83"/>
      <c r="DM39" s="19">
        <f>+CT39</f>
        <v>4317</v>
      </c>
      <c r="DN39" s="153">
        <v>2</v>
      </c>
      <c r="DO39" s="19">
        <v>3</v>
      </c>
      <c r="DP39" s="19" t="s">
        <v>951</v>
      </c>
    </row>
    <row r="40" spans="1:120" s="19" customFormat="1" ht="27" x14ac:dyDescent="0.2">
      <c r="A40" s="53">
        <v>0</v>
      </c>
      <c r="B40" s="53">
        <v>1</v>
      </c>
      <c r="C40" s="53">
        <f t="shared" si="0"/>
        <v>1</v>
      </c>
      <c r="D40" s="55"/>
      <c r="E40" s="55">
        <v>1</v>
      </c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470</v>
      </c>
      <c r="Q40" s="15">
        <v>36</v>
      </c>
      <c r="R40" s="42"/>
      <c r="S40" s="20" t="s">
        <v>227</v>
      </c>
      <c r="T40" s="21">
        <v>1976</v>
      </c>
      <c r="U40" s="28" t="s">
        <v>1048</v>
      </c>
      <c r="V40" s="21">
        <v>2001</v>
      </c>
      <c r="W40" s="25" t="s">
        <v>1049</v>
      </c>
      <c r="X40" s="21">
        <v>2009</v>
      </c>
      <c r="Y40" s="28" t="s">
        <v>106</v>
      </c>
      <c r="Z40" s="21">
        <f t="shared" si="1"/>
        <v>14</v>
      </c>
      <c r="AA40" s="25" t="s">
        <v>605</v>
      </c>
      <c r="AB40" s="21" t="s">
        <v>105</v>
      </c>
      <c r="AC40" s="21"/>
      <c r="AE40" s="90" t="s">
        <v>1097</v>
      </c>
      <c r="AF40" s="82"/>
      <c r="CP40" s="19" t="str">
        <f t="shared" si="2"/>
        <v>Chroust Steffi</v>
      </c>
      <c r="CR40" s="19">
        <f t="shared" si="3"/>
        <v>14</v>
      </c>
      <c r="CS40" s="19" t="str">
        <f t="shared" si="4"/>
        <v>C</v>
      </c>
      <c r="CT40" s="154">
        <v>4275</v>
      </c>
      <c r="CU40" s="126"/>
      <c r="CV40" s="125">
        <v>782</v>
      </c>
      <c r="CW40" s="33">
        <f t="shared" si="22"/>
        <v>8</v>
      </c>
      <c r="CX40" s="83" t="str">
        <f t="shared" si="23"/>
        <v>Projektingenieur 2</v>
      </c>
      <c r="CY40" s="125">
        <v>782</v>
      </c>
      <c r="CZ40" s="33">
        <f t="shared" si="24"/>
        <v>8</v>
      </c>
      <c r="DA40" s="83" t="str">
        <f t="shared" si="25"/>
        <v>Projektingenieur 2</v>
      </c>
      <c r="DB40" s="125">
        <v>782</v>
      </c>
      <c r="DC40" s="33">
        <f t="shared" si="28"/>
        <v>8</v>
      </c>
      <c r="DD40" s="83" t="str">
        <f t="shared" si="29"/>
        <v>Projektingenieur 2</v>
      </c>
      <c r="DE40" s="20"/>
      <c r="DF40" s="33">
        <v>781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4275</v>
      </c>
      <c r="DN40" s="153">
        <v>2</v>
      </c>
      <c r="DO40" s="19">
        <v>3</v>
      </c>
      <c r="DP40" s="19" t="s">
        <v>952</v>
      </c>
    </row>
    <row r="41" spans="1:120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471</v>
      </c>
      <c r="Q41" s="15">
        <v>37</v>
      </c>
      <c r="R41" s="42"/>
      <c r="S41" s="20" t="s">
        <v>229</v>
      </c>
      <c r="T41" s="21">
        <v>1976</v>
      </c>
      <c r="U41" s="28" t="s">
        <v>241</v>
      </c>
      <c r="V41" s="21">
        <v>2001</v>
      </c>
      <c r="W41" s="25"/>
      <c r="X41" s="21"/>
      <c r="Y41" s="28" t="s">
        <v>337</v>
      </c>
      <c r="Z41" s="21">
        <f t="shared" si="1"/>
        <v>14</v>
      </c>
      <c r="AA41" s="25" t="s">
        <v>683</v>
      </c>
      <c r="AB41" s="21" t="s">
        <v>105</v>
      </c>
      <c r="AC41" s="21"/>
      <c r="AE41" s="90" t="s">
        <v>373</v>
      </c>
      <c r="AF41" s="82"/>
      <c r="CP41" s="19" t="str">
        <f t="shared" si="2"/>
        <v>Falzone Lorenzo</v>
      </c>
      <c r="CR41" s="19">
        <f t="shared" si="3"/>
        <v>14</v>
      </c>
      <c r="CS41" s="19" t="str">
        <f t="shared" si="4"/>
        <v>C</v>
      </c>
      <c r="CT41" s="154">
        <v>7695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7695</v>
      </c>
      <c r="DN41" s="153">
        <v>1</v>
      </c>
      <c r="DO41" s="19">
        <v>2</v>
      </c>
      <c r="DP41" s="19" t="s">
        <v>951</v>
      </c>
    </row>
    <row r="42" spans="1:120" s="19" customFormat="1" x14ac:dyDescent="0.2">
      <c r="A42" s="53">
        <v>0</v>
      </c>
      <c r="B42" s="53">
        <v>1</v>
      </c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360</v>
      </c>
      <c r="P42" s="15" t="s">
        <v>588</v>
      </c>
      <c r="Q42" s="15">
        <v>38</v>
      </c>
      <c r="R42" s="42"/>
      <c r="S42" s="20" t="s">
        <v>589</v>
      </c>
      <c r="T42" s="21">
        <v>1976</v>
      </c>
      <c r="U42" s="28" t="s">
        <v>194</v>
      </c>
      <c r="V42" s="21">
        <v>2001</v>
      </c>
      <c r="W42" s="25"/>
      <c r="X42" s="21"/>
      <c r="Y42" s="28" t="s">
        <v>1024</v>
      </c>
      <c r="Z42" s="21">
        <f t="shared" si="1"/>
        <v>14</v>
      </c>
      <c r="AA42" s="25" t="s">
        <v>684</v>
      </c>
      <c r="AB42" s="21" t="s">
        <v>105</v>
      </c>
      <c r="AC42" s="21"/>
      <c r="AE42" s="90" t="s">
        <v>373</v>
      </c>
      <c r="AF42" s="82"/>
      <c r="CP42" s="19" t="str">
        <f t="shared" si="2"/>
        <v>Weber Madeleine</v>
      </c>
      <c r="CR42" s="19">
        <f t="shared" si="3"/>
        <v>14</v>
      </c>
      <c r="CS42" s="19" t="str">
        <f t="shared" si="4"/>
        <v>C</v>
      </c>
      <c r="CT42" s="154">
        <v>4350</v>
      </c>
      <c r="CU42" s="126"/>
      <c r="CV42" s="125">
        <v>772</v>
      </c>
      <c r="CW42" s="33">
        <f t="shared" si="22"/>
        <v>8</v>
      </c>
      <c r="CX42" s="83" t="str">
        <f t="shared" si="23"/>
        <v>Projektingenieur 2</v>
      </c>
      <c r="CY42" s="125">
        <v>772</v>
      </c>
      <c r="CZ42" s="33">
        <f t="shared" si="24"/>
        <v>8</v>
      </c>
      <c r="DA42" s="83" t="str">
        <f t="shared" si="25"/>
        <v>Projektingenieur 2</v>
      </c>
      <c r="DB42" s="125">
        <v>772</v>
      </c>
      <c r="DC42" s="33">
        <f t="shared" si="28"/>
        <v>8</v>
      </c>
      <c r="DD42" s="83" t="str">
        <f t="shared" si="29"/>
        <v>Projektingenieur 2</v>
      </c>
      <c r="DE42" s="20"/>
      <c r="DF42" s="33">
        <v>771</v>
      </c>
      <c r="DG42" s="33">
        <f t="shared" si="26"/>
        <v>7</v>
      </c>
      <c r="DH42" s="83" t="str">
        <f t="shared" si="27"/>
        <v>Projektingenieur 1</v>
      </c>
      <c r="DM42" s="19">
        <f t="shared" si="13"/>
        <v>4350</v>
      </c>
      <c r="DN42" s="153">
        <v>1</v>
      </c>
      <c r="DO42" s="19">
        <v>2</v>
      </c>
      <c r="DP42" s="19" t="s">
        <v>951</v>
      </c>
    </row>
    <row r="43" spans="1:120" s="19" customFormat="1" ht="27" x14ac:dyDescent="0.2">
      <c r="A43" s="53">
        <v>0</v>
      </c>
      <c r="B43" s="53"/>
      <c r="C43" s="53">
        <f t="shared" si="0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469</v>
      </c>
      <c r="Q43" s="15">
        <v>39</v>
      </c>
      <c r="R43" s="42"/>
      <c r="S43" s="20" t="s">
        <v>301</v>
      </c>
      <c r="T43" s="21">
        <v>1975</v>
      </c>
      <c r="U43" s="28" t="s">
        <v>302</v>
      </c>
      <c r="V43" s="21">
        <v>2001</v>
      </c>
      <c r="W43" s="25"/>
      <c r="X43" s="21"/>
      <c r="Y43" s="28" t="s">
        <v>303</v>
      </c>
      <c r="Z43" s="118">
        <f t="shared" si="1"/>
        <v>14</v>
      </c>
      <c r="AA43" s="169" t="s">
        <v>682</v>
      </c>
      <c r="AB43" s="118" t="s">
        <v>105</v>
      </c>
      <c r="AC43" s="21"/>
      <c r="AE43" s="90" t="s">
        <v>373</v>
      </c>
      <c r="AF43" s="82"/>
      <c r="CP43" s="19" t="str">
        <f t="shared" si="2"/>
        <v>Rey Lionel</v>
      </c>
      <c r="CR43" s="19">
        <f t="shared" si="3"/>
        <v>14</v>
      </c>
      <c r="CS43" s="19" t="str">
        <f t="shared" si="4"/>
        <v>C</v>
      </c>
      <c r="CT43" s="154">
        <v>4299</v>
      </c>
      <c r="CU43" s="126"/>
      <c r="CV43" s="125">
        <v>782</v>
      </c>
      <c r="CW43" s="33">
        <f t="shared" si="22"/>
        <v>8</v>
      </c>
      <c r="CX43" s="83" t="str">
        <f t="shared" si="23"/>
        <v>Projektingenieur 2</v>
      </c>
      <c r="CY43" s="125">
        <v>782</v>
      </c>
      <c r="CZ43" s="33">
        <f t="shared" si="24"/>
        <v>8</v>
      </c>
      <c r="DA43" s="83" t="str">
        <f t="shared" si="25"/>
        <v>Projektingenieur 2</v>
      </c>
      <c r="DB43" s="125">
        <v>782</v>
      </c>
      <c r="DC43" s="33">
        <f t="shared" si="28"/>
        <v>8</v>
      </c>
      <c r="DD43" s="83" t="str">
        <f t="shared" si="29"/>
        <v>Projektingenieur 2</v>
      </c>
      <c r="DE43" s="20"/>
      <c r="DF43" s="33">
        <v>782</v>
      </c>
      <c r="DG43" s="33">
        <f t="shared" si="26"/>
        <v>8</v>
      </c>
      <c r="DH43" s="83" t="str">
        <f t="shared" si="27"/>
        <v>Projektingenieur 2</v>
      </c>
      <c r="DM43" s="19">
        <f t="shared" si="13"/>
        <v>4299</v>
      </c>
      <c r="DN43" s="153">
        <v>2</v>
      </c>
      <c r="DO43" s="19">
        <v>3</v>
      </c>
      <c r="DP43" s="19" t="s">
        <v>952</v>
      </c>
    </row>
    <row r="44" spans="1:120" s="19" customFormat="1" ht="27" x14ac:dyDescent="0.2">
      <c r="A44" s="53">
        <v>0</v>
      </c>
      <c r="B44" s="53"/>
      <c r="C44" s="53">
        <f>IF(Z44&gt;=10,1,0)</f>
        <v>1</v>
      </c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52" t="s">
        <v>566</v>
      </c>
      <c r="Q44" s="15">
        <v>40</v>
      </c>
      <c r="R44" s="42"/>
      <c r="S44" s="16" t="s">
        <v>561</v>
      </c>
      <c r="T44" s="21">
        <v>1975</v>
      </c>
      <c r="U44" s="28" t="s">
        <v>562</v>
      </c>
      <c r="V44" s="21">
        <v>2004</v>
      </c>
      <c r="W44" s="25"/>
      <c r="X44" s="21"/>
      <c r="Y44" s="28" t="s">
        <v>564</v>
      </c>
      <c r="Z44" s="118">
        <f>$AD$3-V44</f>
        <v>11</v>
      </c>
      <c r="AA44" s="169" t="s">
        <v>565</v>
      </c>
      <c r="AB44" s="21" t="s">
        <v>105</v>
      </c>
      <c r="AC44" s="21"/>
      <c r="AE44" s="90" t="s">
        <v>1084</v>
      </c>
      <c r="AF44" s="82"/>
      <c r="CP44" s="19" t="str">
        <f>+S44</f>
        <v>That Pueng</v>
      </c>
      <c r="CR44" s="19">
        <f>+Z44</f>
        <v>11</v>
      </c>
      <c r="CS44" s="19" t="str">
        <f>+AB44</f>
        <v>C</v>
      </c>
      <c r="CT44" s="154">
        <v>4345</v>
      </c>
      <c r="CU44" s="126"/>
      <c r="CV44" s="125">
        <v>782</v>
      </c>
      <c r="CW44" s="33">
        <f>VLOOKUP($CV44,Funktionsbezeichnungen,3,0)</f>
        <v>8</v>
      </c>
      <c r="CX44" s="83" t="str">
        <f>VLOOKUP($CV44,Funktionsbezeichnungen,2,0)</f>
        <v>Projektingenieur 2</v>
      </c>
      <c r="CY44" s="125">
        <v>782</v>
      </c>
      <c r="CZ44" s="33">
        <f>VLOOKUP($CY44,Funktionsbezeichnungen,3,0)</f>
        <v>8</v>
      </c>
      <c r="DA44" s="83" t="str">
        <f>VLOOKUP($CY44,Funktionsbezeichnungen,2,0)</f>
        <v>Projektingenieur 2</v>
      </c>
      <c r="DB44" s="125">
        <v>782</v>
      </c>
      <c r="DC44" s="33">
        <f>VLOOKUP($DB44,Funktionsbezeichnungen,3,0)</f>
        <v>8</v>
      </c>
      <c r="DD44" s="83" t="str">
        <f>VLOOKUP($DB44,Funktionsbezeichnungen,2,0)</f>
        <v>Projektingenieur 2</v>
      </c>
      <c r="DE44" s="20"/>
      <c r="DF44" s="33">
        <v>781</v>
      </c>
      <c r="DG44" s="33">
        <f>VLOOKUP($DF44,Funktionsbezeichnungen,3,0)</f>
        <v>7</v>
      </c>
      <c r="DH44" s="83" t="str">
        <f>VLOOKUP($DF44,Funktionsbezeichnungen,2,0)</f>
        <v>Projektingenieur 1</v>
      </c>
      <c r="DM44" s="19">
        <f>+CT44</f>
        <v>4345</v>
      </c>
      <c r="DN44" s="153">
        <v>1</v>
      </c>
      <c r="DO44" s="19">
        <v>2</v>
      </c>
      <c r="DP44" s="19" t="s">
        <v>952</v>
      </c>
    </row>
    <row r="45" spans="1:120" s="19" customFormat="1" ht="27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 t="s">
        <v>324</v>
      </c>
      <c r="X45" s="21">
        <v>2014</v>
      </c>
      <c r="Y45" s="28" t="s">
        <v>1143</v>
      </c>
      <c r="Z45" s="118">
        <f t="shared" si="1"/>
        <v>11</v>
      </c>
      <c r="AA45" s="169" t="s">
        <v>1144</v>
      </c>
      <c r="AB45" s="118" t="s">
        <v>105</v>
      </c>
      <c r="AC45" s="21"/>
      <c r="AE45" s="90" t="s">
        <v>373</v>
      </c>
      <c r="AF45" s="82" t="s">
        <v>1083</v>
      </c>
      <c r="CP45" s="19" t="str">
        <f t="shared" si="2"/>
        <v>Becksmann Thomas J.</v>
      </c>
      <c r="CR45" s="19">
        <f t="shared" si="3"/>
        <v>11</v>
      </c>
      <c r="CS45" s="19" t="str">
        <f t="shared" si="4"/>
        <v>C</v>
      </c>
      <c r="CT45" s="154">
        <v>3210</v>
      </c>
      <c r="CU45" s="126"/>
      <c r="CV45" s="125">
        <v>772</v>
      </c>
      <c r="CW45" s="33">
        <f t="shared" si="22"/>
        <v>8</v>
      </c>
      <c r="CX45" s="83" t="str">
        <f t="shared" si="23"/>
        <v>Projektingenieur 2</v>
      </c>
      <c r="CY45" s="125"/>
      <c r="CZ45" s="33"/>
      <c r="DA45" s="83"/>
      <c r="DB45" s="125"/>
      <c r="DC45" s="33"/>
      <c r="DD45" s="83"/>
      <c r="DE45" s="20"/>
      <c r="DF45" s="33"/>
      <c r="DG45" s="33"/>
      <c r="DH45" s="83"/>
      <c r="DM45" s="19">
        <f t="shared" si="13"/>
        <v>3210</v>
      </c>
      <c r="DN45" s="153">
        <v>2</v>
      </c>
      <c r="DO45" s="19">
        <v>3</v>
      </c>
      <c r="DP45" s="19" t="s">
        <v>951</v>
      </c>
    </row>
    <row r="46" spans="1:120" s="19" customForma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>$AD$3-V46</f>
        <v>11</v>
      </c>
      <c r="AA46" s="25" t="s">
        <v>671</v>
      </c>
      <c r="AB46" s="21" t="s">
        <v>105</v>
      </c>
      <c r="AC46" s="21"/>
      <c r="AE46" s="90" t="s">
        <v>373</v>
      </c>
      <c r="AF46" s="82"/>
      <c r="CP46" s="19" t="str">
        <f>+S46</f>
        <v>Hausammann Cédric</v>
      </c>
      <c r="CR46" s="19">
        <f>+Z46</f>
        <v>11</v>
      </c>
      <c r="CS46" s="19" t="str">
        <f>+AB46</f>
        <v>C</v>
      </c>
      <c r="CT46" s="154">
        <v>9648</v>
      </c>
      <c r="CU46" s="126"/>
      <c r="CV46" s="125">
        <v>772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772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2</v>
      </c>
      <c r="DE46" s="20"/>
      <c r="DF46" s="33">
        <v>771</v>
      </c>
      <c r="DG46" s="33">
        <f>VLOOKUP($DF46,Funktionsbezeichnungen,3,0)</f>
        <v>7</v>
      </c>
      <c r="DH46" s="83" t="str">
        <f>VLOOKUP($DF46,Funktionsbezeichnungen,2,0)</f>
        <v>Projektingenieur 1</v>
      </c>
      <c r="DM46" s="19">
        <f>+CT46</f>
        <v>9648</v>
      </c>
      <c r="DN46" s="153">
        <v>2</v>
      </c>
      <c r="DO46" s="19">
        <v>3</v>
      </c>
      <c r="DP46" s="19" t="s">
        <v>951</v>
      </c>
    </row>
    <row r="47" spans="1:120" s="19" customFormat="1" ht="27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207" t="s">
        <v>1140</v>
      </c>
      <c r="P47" s="15" t="s">
        <v>1120</v>
      </c>
      <c r="Q47" s="15">
        <v>43</v>
      </c>
      <c r="R47" s="42"/>
      <c r="S47" s="20" t="s">
        <v>1118</v>
      </c>
      <c r="T47" s="21">
        <v>1976</v>
      </c>
      <c r="U47" s="28" t="s">
        <v>1119</v>
      </c>
      <c r="V47" s="21">
        <v>2005</v>
      </c>
      <c r="W47" s="25"/>
      <c r="X47" s="21"/>
      <c r="Y47" s="28"/>
      <c r="Z47" s="118">
        <f>$AD$3-V47</f>
        <v>10</v>
      </c>
      <c r="AA47" s="169" t="s">
        <v>1144</v>
      </c>
      <c r="AB47" s="118" t="s">
        <v>105</v>
      </c>
      <c r="AC47" s="21"/>
      <c r="AE47" s="90" t="s">
        <v>373</v>
      </c>
      <c r="AF47" s="82"/>
      <c r="CP47" s="19" t="str">
        <f>+S47</f>
        <v>Dick David</v>
      </c>
      <c r="CR47" s="19">
        <f>+Z47</f>
        <v>10</v>
      </c>
      <c r="CS47" s="19" t="str">
        <f>+AB47</f>
        <v>C</v>
      </c>
      <c r="CT47" s="205">
        <v>4909</v>
      </c>
      <c r="CU47" s="126"/>
      <c r="CV47" s="125">
        <v>772</v>
      </c>
      <c r="CW47" s="33">
        <f>VLOOKUP($CV47,Funktionsbezeichnungen,3,0)</f>
        <v>8</v>
      </c>
      <c r="CX47" s="83" t="str">
        <f>VLOOKUP($CV47,Funktionsbezeichnungen,2,0)</f>
        <v>Projektingenieur 2</v>
      </c>
      <c r="CY47" s="125"/>
      <c r="CZ47" s="33"/>
      <c r="DA47" s="83"/>
      <c r="DB47" s="125"/>
      <c r="DC47" s="33"/>
      <c r="DD47" s="83"/>
      <c r="DE47" s="20"/>
      <c r="DF47" s="33"/>
      <c r="DG47" s="33"/>
      <c r="DH47" s="83"/>
      <c r="DM47" s="19">
        <f>+CT47</f>
        <v>4909</v>
      </c>
      <c r="DN47" s="153">
        <v>2</v>
      </c>
      <c r="DO47" s="19">
        <v>3</v>
      </c>
      <c r="DP47" s="19" t="s">
        <v>952</v>
      </c>
    </row>
    <row r="48" spans="1:120" s="19" customFormat="1" ht="38.25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865</v>
      </c>
      <c r="Q48" s="15">
        <v>44</v>
      </c>
      <c r="R48" s="42"/>
      <c r="S48" s="20" t="s">
        <v>866</v>
      </c>
      <c r="T48" s="21">
        <v>1969</v>
      </c>
      <c r="U48" s="28" t="s">
        <v>943</v>
      </c>
      <c r="V48" s="21">
        <v>1999</v>
      </c>
      <c r="W48" s="191" t="s">
        <v>1047</v>
      </c>
      <c r="X48" s="21">
        <v>2011</v>
      </c>
      <c r="Y48" s="28" t="s">
        <v>944</v>
      </c>
      <c r="Z48" s="118">
        <f t="shared" si="1"/>
        <v>16</v>
      </c>
      <c r="AA48" s="169" t="s">
        <v>565</v>
      </c>
      <c r="AB48" s="21" t="s">
        <v>1040</v>
      </c>
      <c r="AC48" s="21"/>
      <c r="AE48" s="90" t="s">
        <v>373</v>
      </c>
      <c r="AF48" s="82"/>
      <c r="CP48" s="19" t="str">
        <f t="shared" si="2"/>
        <v>Betzold Alexander</v>
      </c>
      <c r="CR48" s="19">
        <f t="shared" si="3"/>
        <v>16</v>
      </c>
      <c r="CS48" s="19" t="str">
        <f t="shared" si="4"/>
        <v xml:space="preserve"> D/C 2)</v>
      </c>
      <c r="CT48" s="154">
        <v>4306</v>
      </c>
      <c r="CU48" s="126"/>
      <c r="CV48" s="125">
        <v>782</v>
      </c>
      <c r="CW48" s="33">
        <f t="shared" si="22"/>
        <v>8</v>
      </c>
      <c r="CX48" s="83" t="str">
        <f t="shared" si="23"/>
        <v>Projektingenieur 2</v>
      </c>
      <c r="CY48" s="125">
        <v>782</v>
      </c>
      <c r="CZ48" s="33">
        <f t="shared" si="24"/>
        <v>8</v>
      </c>
      <c r="DA48" s="83" t="str">
        <f t="shared" si="25"/>
        <v>Projektingenieur 2</v>
      </c>
      <c r="DB48" s="125">
        <v>782</v>
      </c>
      <c r="DC48" s="33">
        <f t="shared" si="28"/>
        <v>8</v>
      </c>
      <c r="DD48" s="83" t="str">
        <f t="shared" si="29"/>
        <v>Projektingenieur 2</v>
      </c>
      <c r="DE48" s="20"/>
      <c r="DF48" s="33">
        <v>781</v>
      </c>
      <c r="DG48" s="33">
        <f t="shared" si="26"/>
        <v>7</v>
      </c>
      <c r="DH48" s="83" t="str">
        <f t="shared" si="27"/>
        <v>Projektingenieur 1</v>
      </c>
      <c r="DM48" s="19">
        <f t="shared" si="13"/>
        <v>4306</v>
      </c>
      <c r="DN48" s="153">
        <v>2</v>
      </c>
      <c r="DO48" s="19">
        <v>2</v>
      </c>
      <c r="DP48" s="19" t="s">
        <v>952</v>
      </c>
    </row>
    <row r="49" spans="1:120" s="19" customFormat="1" x14ac:dyDescent="0.2">
      <c r="A49" s="53">
        <v>0</v>
      </c>
      <c r="B49" s="53">
        <v>1</v>
      </c>
      <c r="C49" s="53"/>
      <c r="D49" s="55">
        <v>1</v>
      </c>
      <c r="E49" s="55"/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918</v>
      </c>
      <c r="Q49" s="15">
        <v>45</v>
      </c>
      <c r="R49" s="42"/>
      <c r="S49" s="20" t="s">
        <v>919</v>
      </c>
      <c r="T49" s="21">
        <v>1962</v>
      </c>
      <c r="U49" s="28" t="s">
        <v>1058</v>
      </c>
      <c r="V49" s="21">
        <v>1992</v>
      </c>
      <c r="W49" s="25" t="s">
        <v>921</v>
      </c>
      <c r="X49" s="21">
        <v>2002</v>
      </c>
      <c r="Y49" s="28" t="s">
        <v>922</v>
      </c>
      <c r="Z49" s="118">
        <f t="shared" si="1"/>
        <v>23</v>
      </c>
      <c r="AA49" s="169" t="s">
        <v>1080</v>
      </c>
      <c r="AB49" s="21" t="s">
        <v>121</v>
      </c>
      <c r="AC49" s="21"/>
      <c r="AE49" s="90" t="s">
        <v>373</v>
      </c>
      <c r="AF49" s="82"/>
      <c r="CP49" s="19" t="str">
        <f t="shared" si="2"/>
        <v>Niedermeyer Friederike</v>
      </c>
      <c r="CR49" s="19">
        <f t="shared" si="3"/>
        <v>23</v>
      </c>
      <c r="CS49" s="19" t="str">
        <f t="shared" si="4"/>
        <v>D</v>
      </c>
      <c r="CT49" s="154">
        <v>4307</v>
      </c>
      <c r="CU49" s="126"/>
      <c r="CV49" s="125">
        <v>782</v>
      </c>
      <c r="CW49" s="33">
        <f t="shared" si="22"/>
        <v>8</v>
      </c>
      <c r="CX49" s="83" t="str">
        <f t="shared" si="23"/>
        <v>Projektingenieur 2</v>
      </c>
      <c r="CY49" s="125"/>
      <c r="CZ49" s="33"/>
      <c r="DA49" s="83"/>
      <c r="DB49" s="125"/>
      <c r="DC49" s="33"/>
      <c r="DD49" s="83"/>
      <c r="DE49" s="20"/>
      <c r="DF49" s="33"/>
      <c r="DG49" s="33"/>
      <c r="DH49" s="83"/>
      <c r="DM49" s="19">
        <f t="shared" si="13"/>
        <v>4307</v>
      </c>
      <c r="DN49" s="153">
        <v>1</v>
      </c>
      <c r="DO49" s="19">
        <v>2</v>
      </c>
      <c r="DP49" s="19" t="s">
        <v>952</v>
      </c>
    </row>
    <row r="50" spans="1:120" s="19" customFormat="1" x14ac:dyDescent="0.2">
      <c r="A50" s="53">
        <v>0</v>
      </c>
      <c r="B50" s="53"/>
      <c r="C50" s="53">
        <f>IF(Z50&gt;=10,1,0)</f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358</v>
      </c>
      <c r="P50" s="15" t="s">
        <v>1149</v>
      </c>
      <c r="Q50" s="15">
        <v>46</v>
      </c>
      <c r="R50" s="42"/>
      <c r="S50" s="20" t="s">
        <v>1150</v>
      </c>
      <c r="T50" s="21">
        <v>1976</v>
      </c>
      <c r="U50" s="28" t="s">
        <v>1069</v>
      </c>
      <c r="V50" s="21">
        <v>2004</v>
      </c>
      <c r="W50" s="25" t="s">
        <v>1151</v>
      </c>
      <c r="X50" s="21">
        <v>2011</v>
      </c>
      <c r="Y50" s="28" t="s">
        <v>1152</v>
      </c>
      <c r="Z50" s="21">
        <f>$AD$3-V50</f>
        <v>11</v>
      </c>
      <c r="AA50" s="25" t="s">
        <v>698</v>
      </c>
      <c r="AB50" s="21" t="s">
        <v>121</v>
      </c>
      <c r="AC50" s="21"/>
      <c r="AE50" s="90" t="s">
        <v>375</v>
      </c>
      <c r="AF50" s="82"/>
      <c r="CP50" s="192" t="str">
        <f>+S50</f>
        <v>Titz Markus</v>
      </c>
      <c r="CR50" s="153">
        <f>+Z50</f>
        <v>11</v>
      </c>
      <c r="CS50" s="19" t="str">
        <f>+AB50</f>
        <v>D</v>
      </c>
      <c r="CT50" s="205">
        <v>4912</v>
      </c>
      <c r="CU50" s="126"/>
      <c r="CV50" s="125">
        <v>772</v>
      </c>
      <c r="CW50" s="33">
        <f t="shared" si="22"/>
        <v>8</v>
      </c>
      <c r="CX50" s="83" t="str">
        <f t="shared" si="23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>+CT50</f>
        <v>4912</v>
      </c>
      <c r="DN50" s="153">
        <v>2</v>
      </c>
      <c r="DO50" s="19">
        <v>3</v>
      </c>
      <c r="DP50" s="19" t="s">
        <v>951</v>
      </c>
    </row>
    <row r="51" spans="1:120" s="19" customFormat="1" x14ac:dyDescent="0.2">
      <c r="A51" s="53">
        <v>0</v>
      </c>
      <c r="B51" s="53">
        <v>1</v>
      </c>
      <c r="C51" s="53">
        <f t="shared" ref="C51:C118" si="30">IF(Z51&gt;=10,1,0)</f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10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10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22"/>
        <v>8</v>
      </c>
      <c r="CX51" s="83" t="str">
        <f t="shared" si="23"/>
        <v>Projektingenieur 2</v>
      </c>
      <c r="CY51" s="125">
        <v>772</v>
      </c>
      <c r="CZ51" s="33">
        <f t="shared" si="24"/>
        <v>8</v>
      </c>
      <c r="DA51" s="83" t="str">
        <f t="shared" si="25"/>
        <v>Projektingenieur 2</v>
      </c>
      <c r="DB51" s="125">
        <v>771</v>
      </c>
      <c r="DC51" s="33">
        <f t="shared" si="28"/>
        <v>7</v>
      </c>
      <c r="DD51" s="83" t="str">
        <f t="shared" si="29"/>
        <v>Projektingenieur 1</v>
      </c>
      <c r="DE51" s="20"/>
      <c r="DF51" s="33">
        <v>771</v>
      </c>
      <c r="DG51" s="33">
        <f t="shared" si="26"/>
        <v>7</v>
      </c>
      <c r="DH51" s="83" t="str">
        <f t="shared" si="27"/>
        <v>Projektingenieur 1</v>
      </c>
      <c r="DM51" s="19">
        <f t="shared" si="13"/>
        <v>4353</v>
      </c>
      <c r="DN51" s="153">
        <v>2</v>
      </c>
      <c r="DO51" s="19">
        <v>3</v>
      </c>
      <c r="DP51" s="185" t="s">
        <v>968</v>
      </c>
    </row>
    <row r="52" spans="1:120" s="19" customFormat="1" x14ac:dyDescent="0.2">
      <c r="A52" s="53">
        <v>0</v>
      </c>
      <c r="B52" s="53"/>
      <c r="C52" s="53">
        <f t="shared" si="3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9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9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22"/>
        <v>8</v>
      </c>
      <c r="CX52" s="83" t="str">
        <f t="shared" si="23"/>
        <v>Projektingenieur 2</v>
      </c>
      <c r="CY52" s="125">
        <v>772</v>
      </c>
      <c r="CZ52" s="33">
        <f t="shared" si="24"/>
        <v>8</v>
      </c>
      <c r="DA52" s="83" t="str">
        <f t="shared" si="25"/>
        <v>Projektingenieur 2</v>
      </c>
      <c r="DB52" s="125">
        <v>772</v>
      </c>
      <c r="DC52" s="33">
        <f t="shared" si="28"/>
        <v>8</v>
      </c>
      <c r="DD52" s="83" t="str">
        <f t="shared" si="29"/>
        <v>Projektingenieur 2</v>
      </c>
      <c r="DE52" s="20"/>
      <c r="DF52" s="33">
        <v>771</v>
      </c>
      <c r="DG52" s="33">
        <f t="shared" si="26"/>
        <v>7</v>
      </c>
      <c r="DH52" s="83" t="str">
        <f t="shared" si="27"/>
        <v>Projektingenieur 1</v>
      </c>
      <c r="DM52" s="19">
        <f t="shared" si="13"/>
        <v>4293</v>
      </c>
      <c r="DN52" s="153">
        <v>2</v>
      </c>
      <c r="DO52" s="19">
        <v>3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>IF(Z53&gt;=10,1,0)</f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>$AD$3-V53</f>
        <v>8</v>
      </c>
      <c r="AA53" s="25" t="s">
        <v>1079</v>
      </c>
      <c r="AB53" s="21" t="s">
        <v>121</v>
      </c>
      <c r="AC53" s="21"/>
      <c r="AE53" s="90" t="s">
        <v>373</v>
      </c>
      <c r="AF53" s="82"/>
      <c r="CP53" s="19" t="str">
        <f>+S53</f>
        <v>Noordam Philipp</v>
      </c>
      <c r="CR53" s="153">
        <f>+Z53</f>
        <v>8</v>
      </c>
      <c r="CS53" s="19" t="str">
        <f>+AB53</f>
        <v>D</v>
      </c>
      <c r="CT53" s="154">
        <v>4312</v>
      </c>
      <c r="CU53" s="126"/>
      <c r="CV53" s="125">
        <v>772</v>
      </c>
      <c r="CW53" s="33">
        <f>VLOOKUP($CV53,Funktionsbezeichnungen,3,0)</f>
        <v>8</v>
      </c>
      <c r="CX53" s="83" t="str">
        <f>VLOOKUP($CV53,Funktionsbezeichnungen,2,0)</f>
        <v>Projektingenieur 2</v>
      </c>
      <c r="CY53" s="125"/>
      <c r="CZ53" s="33"/>
      <c r="DA53" s="83"/>
      <c r="DB53" s="125"/>
      <c r="DC53" s="33"/>
      <c r="DD53" s="83"/>
      <c r="DE53" s="20"/>
      <c r="DF53" s="33"/>
      <c r="DG53" s="33"/>
      <c r="DH53" s="83"/>
      <c r="DM53" s="19">
        <f>+CT53</f>
        <v>4312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1076</v>
      </c>
      <c r="V54" s="21">
        <v>2008</v>
      </c>
      <c r="W54" s="25" t="s">
        <v>1060</v>
      </c>
      <c r="X54" s="21">
        <v>2009</v>
      </c>
      <c r="Y54" s="28"/>
      <c r="Z54" s="21">
        <f t="shared" si="1"/>
        <v>7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3">
        <f t="shared" si="3"/>
        <v>7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772</v>
      </c>
      <c r="CZ54" s="33">
        <f t="shared" si="24"/>
        <v>8</v>
      </c>
      <c r="DA54" s="83" t="str">
        <f t="shared" si="25"/>
        <v>Projektingenieur 2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4349</v>
      </c>
      <c r="DN54" s="153">
        <v>2</v>
      </c>
      <c r="DO54" s="19">
        <v>2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567</v>
      </c>
      <c r="Q55" s="15">
        <v>51</v>
      </c>
      <c r="R55" s="42"/>
      <c r="S55" s="20" t="s">
        <v>213</v>
      </c>
      <c r="T55" s="21">
        <v>1985</v>
      </c>
      <c r="U55" s="28" t="s">
        <v>1062</v>
      </c>
      <c r="V55" s="21">
        <v>2008</v>
      </c>
      <c r="W55" s="25" t="s">
        <v>1071</v>
      </c>
      <c r="X55" s="21">
        <v>2013</v>
      </c>
      <c r="Y55" s="28" t="s">
        <v>1022</v>
      </c>
      <c r="Z55" s="118">
        <f t="shared" si="1"/>
        <v>7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 t="shared" si="2"/>
        <v>Imesch Reto</v>
      </c>
      <c r="CR55" s="153">
        <f t="shared" si="3"/>
        <v>7</v>
      </c>
      <c r="CS55" s="19" t="str">
        <f t="shared" si="4"/>
        <v>D</v>
      </c>
      <c r="CT55" s="154">
        <v>9677</v>
      </c>
      <c r="CU55" s="126"/>
      <c r="CV55" s="125">
        <v>772</v>
      </c>
      <c r="CW55" s="33">
        <f t="shared" si="22"/>
        <v>8</v>
      </c>
      <c r="CX55" s="83" t="str">
        <f t="shared" si="23"/>
        <v>Projektingenieur 2</v>
      </c>
      <c r="CY55" s="125">
        <v>772</v>
      </c>
      <c r="CZ55" s="33">
        <f t="shared" si="24"/>
        <v>8</v>
      </c>
      <c r="DA55" s="83" t="str">
        <f t="shared" si="25"/>
        <v>Projektingenieur 2</v>
      </c>
      <c r="DB55" s="125">
        <v>771</v>
      </c>
      <c r="DC55" s="33">
        <f t="shared" si="28"/>
        <v>7</v>
      </c>
      <c r="DD55" s="83" t="str">
        <f t="shared" si="29"/>
        <v>Projektingenieur 1</v>
      </c>
      <c r="DE55" s="20"/>
      <c r="DF55" s="33">
        <v>771</v>
      </c>
      <c r="DG55" s="33">
        <f t="shared" si="26"/>
        <v>7</v>
      </c>
      <c r="DH55" s="83" t="str">
        <f t="shared" si="27"/>
        <v>Projektingenieur 1</v>
      </c>
      <c r="DM55" s="19">
        <f t="shared" si="13"/>
        <v>9677</v>
      </c>
      <c r="DN55" s="153">
        <v>2</v>
      </c>
      <c r="DO55" s="19">
        <v>3</v>
      </c>
      <c r="DP55" s="19" t="s">
        <v>951</v>
      </c>
    </row>
    <row r="56" spans="1:120" s="19" customFormat="1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7</v>
      </c>
      <c r="AA56" s="25" t="s">
        <v>1133</v>
      </c>
      <c r="AB56" s="21" t="s">
        <v>121</v>
      </c>
      <c r="AC56" s="21"/>
      <c r="AE56" s="90" t="s">
        <v>1102</v>
      </c>
      <c r="AF56" s="82"/>
      <c r="CP56" s="19" t="str">
        <f t="shared" si="2"/>
        <v>Wieland Manuel</v>
      </c>
      <c r="CR56" s="153">
        <f t="shared" si="3"/>
        <v>7</v>
      </c>
      <c r="CS56" s="19" t="str">
        <f t="shared" si="4"/>
        <v>D</v>
      </c>
      <c r="CT56" s="154">
        <v>9698</v>
      </c>
      <c r="CU56" s="126"/>
      <c r="CV56" s="125">
        <v>772</v>
      </c>
      <c r="CW56" s="33">
        <f t="shared" si="22"/>
        <v>8</v>
      </c>
      <c r="CX56" s="83" t="str">
        <f t="shared" si="23"/>
        <v>Projektingenieur 2</v>
      </c>
      <c r="CY56" s="125">
        <v>771</v>
      </c>
      <c r="CZ56" s="33">
        <f t="shared" si="24"/>
        <v>7</v>
      </c>
      <c r="DA56" s="83" t="str">
        <f t="shared" si="25"/>
        <v>Projektingenieur 1</v>
      </c>
      <c r="DB56" s="125">
        <v>771</v>
      </c>
      <c r="DC56" s="33">
        <f t="shared" si="28"/>
        <v>7</v>
      </c>
      <c r="DD56" s="83" t="str">
        <f t="shared" si="29"/>
        <v>Projektingenieur 1</v>
      </c>
      <c r="DE56" s="20"/>
      <c r="DF56" s="33">
        <v>771</v>
      </c>
      <c r="DG56" s="33">
        <f t="shared" si="26"/>
        <v>7</v>
      </c>
      <c r="DH56" s="83" t="str">
        <f t="shared" si="27"/>
        <v>Projektingenieur 1</v>
      </c>
      <c r="DM56" s="19">
        <f t="shared" si="13"/>
        <v>9698</v>
      </c>
      <c r="DN56" s="153">
        <v>2</v>
      </c>
      <c r="DO56" s="19">
        <v>2</v>
      </c>
      <c r="DP56" s="19" t="s">
        <v>951</v>
      </c>
    </row>
    <row r="57" spans="1:120" s="19" customFormat="1" ht="27" x14ac:dyDescent="0.2">
      <c r="A57" s="53">
        <v>0</v>
      </c>
      <c r="B57" s="53"/>
      <c r="C57" s="53">
        <f t="shared" si="3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1067</v>
      </c>
      <c r="V57" s="21">
        <v>2009</v>
      </c>
      <c r="W57" s="25" t="s">
        <v>1066</v>
      </c>
      <c r="X57" s="21">
        <v>2012</v>
      </c>
      <c r="Y57" s="28"/>
      <c r="Z57" s="118">
        <f t="shared" si="1"/>
        <v>6</v>
      </c>
      <c r="AA57" s="119" t="s">
        <v>931</v>
      </c>
      <c r="AB57" s="118" t="s">
        <v>121</v>
      </c>
      <c r="AC57" s="21"/>
      <c r="AE57" s="90" t="s">
        <v>373</v>
      </c>
      <c r="AF57" s="82"/>
      <c r="CP57" s="19" t="str">
        <f t="shared" si="2"/>
        <v>Baschong Clemens</v>
      </c>
      <c r="CR57" s="153">
        <f t="shared" si="3"/>
        <v>6</v>
      </c>
      <c r="CS57" s="19" t="str">
        <f t="shared" si="4"/>
        <v>D</v>
      </c>
      <c r="CT57" s="154">
        <v>4311</v>
      </c>
      <c r="CU57" s="126"/>
      <c r="CV57" s="125">
        <v>782</v>
      </c>
      <c r="CW57" s="33">
        <f t="shared" si="22"/>
        <v>8</v>
      </c>
      <c r="CX57" s="83" t="str">
        <f t="shared" si="23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13"/>
        <v>4311</v>
      </c>
      <c r="DN57" s="153">
        <v>2</v>
      </c>
      <c r="DO57" s="19">
        <v>2</v>
      </c>
      <c r="DP57" s="19" t="s">
        <v>952</v>
      </c>
    </row>
    <row r="58" spans="1:120" s="19" customFormat="1" x14ac:dyDescent="0.2">
      <c r="A58" s="53">
        <v>0</v>
      </c>
      <c r="B58" s="53"/>
      <c r="C58" s="53">
        <f t="shared" si="3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1062</v>
      </c>
      <c r="V58" s="21">
        <v>2009</v>
      </c>
      <c r="W58" s="25"/>
      <c r="X58" s="21"/>
      <c r="Y58" s="28"/>
      <c r="Z58" s="118">
        <f t="shared" si="1"/>
        <v>6</v>
      </c>
      <c r="AA58" s="25" t="s">
        <v>1079</v>
      </c>
      <c r="AB58" s="21" t="s">
        <v>121</v>
      </c>
      <c r="AC58" s="21"/>
      <c r="AE58" s="90" t="s">
        <v>373</v>
      </c>
      <c r="AF58" s="82"/>
      <c r="CP58" s="19" t="str">
        <f t="shared" si="2"/>
        <v>Jung Roman</v>
      </c>
      <c r="CR58" s="153">
        <f t="shared" si="3"/>
        <v>6</v>
      </c>
      <c r="CS58" s="19" t="str">
        <f t="shared" si="4"/>
        <v>D</v>
      </c>
      <c r="CT58" s="154">
        <v>8565</v>
      </c>
      <c r="CU58" s="126"/>
      <c r="CV58" s="125">
        <v>772</v>
      </c>
      <c r="CW58" s="33">
        <f t="shared" ref="CW58:CW96" si="31">VLOOKUP($CV58,Funktionsbezeichnungen,3,0)</f>
        <v>8</v>
      </c>
      <c r="CX58" s="83" t="str">
        <f t="shared" ref="CX58:CX96" si="32">VLOOKUP($CV58,Funktionsbezeichnungen,2,0)</f>
        <v>Projektingenieur 2</v>
      </c>
      <c r="CY58" s="125">
        <v>771</v>
      </c>
      <c r="CZ58" s="33">
        <f t="shared" si="24"/>
        <v>7</v>
      </c>
      <c r="DA58" s="83" t="str">
        <f t="shared" si="25"/>
        <v>Projektingenieur 1</v>
      </c>
      <c r="DB58" s="125">
        <v>771</v>
      </c>
      <c r="DC58" s="33">
        <f t="shared" si="28"/>
        <v>7</v>
      </c>
      <c r="DD58" s="83" t="str">
        <f t="shared" si="29"/>
        <v>Projektingenieur 1</v>
      </c>
      <c r="DE58" s="20"/>
      <c r="DF58" s="33">
        <v>771</v>
      </c>
      <c r="DG58" s="33">
        <f t="shared" si="26"/>
        <v>7</v>
      </c>
      <c r="DH58" s="83" t="str">
        <f t="shared" si="27"/>
        <v>Projektingenieur 1</v>
      </c>
      <c r="DM58" s="19">
        <f t="shared" si="13"/>
        <v>8565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>
        <v>1</v>
      </c>
      <c r="C59" s="53">
        <f t="shared" si="3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194</v>
      </c>
      <c r="V59" s="21">
        <v>2009</v>
      </c>
      <c r="W59" s="25"/>
      <c r="X59" s="21"/>
      <c r="Y59" s="28" t="s">
        <v>91</v>
      </c>
      <c r="Z59" s="21">
        <f t="shared" si="1"/>
        <v>6</v>
      </c>
      <c r="AA59" s="25" t="s">
        <v>269</v>
      </c>
      <c r="AB59" s="21" t="s">
        <v>121</v>
      </c>
      <c r="AC59" s="21"/>
      <c r="AE59" s="90" t="s">
        <v>375</v>
      </c>
      <c r="AF59" s="82"/>
      <c r="CP59" s="19" t="str">
        <f t="shared" si="2"/>
        <v>Vecchi Sandra</v>
      </c>
      <c r="CR59" s="153">
        <f t="shared" si="3"/>
        <v>6</v>
      </c>
      <c r="CS59" s="19" t="str">
        <f t="shared" si="4"/>
        <v>D</v>
      </c>
      <c r="CT59" s="154">
        <v>4906</v>
      </c>
      <c r="CU59" s="126"/>
      <c r="CV59" s="125">
        <v>772</v>
      </c>
      <c r="CW59" s="33">
        <f t="shared" si="31"/>
        <v>8</v>
      </c>
      <c r="CX59" s="83" t="str">
        <f t="shared" si="32"/>
        <v>Projektingenieur 2</v>
      </c>
      <c r="CY59" s="125"/>
      <c r="CZ59" s="33"/>
      <c r="DA59" s="83"/>
      <c r="DB59" s="125"/>
      <c r="DC59" s="33"/>
      <c r="DD59" s="83"/>
      <c r="DE59" s="20"/>
      <c r="DF59" s="33"/>
      <c r="DG59" s="33"/>
      <c r="DH59" s="83"/>
      <c r="DM59" s="19">
        <f t="shared" si="13"/>
        <v>4906</v>
      </c>
      <c r="DN59" s="153">
        <v>2</v>
      </c>
      <c r="DO59" s="19">
        <v>1</v>
      </c>
      <c r="DP59" s="19" t="s">
        <v>951</v>
      </c>
    </row>
    <row r="60" spans="1:120" s="19" customFormat="1" x14ac:dyDescent="0.2">
      <c r="A60" s="53">
        <v>0</v>
      </c>
      <c r="B60" s="53"/>
      <c r="C60" s="53">
        <f>IF(Z60&gt;=10,1,0)</f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1062</v>
      </c>
      <c r="V60" s="21">
        <v>2009</v>
      </c>
      <c r="W60" s="25"/>
      <c r="X60" s="21"/>
      <c r="Y60" s="28"/>
      <c r="Z60" s="21">
        <f>$AD$3-V60</f>
        <v>6</v>
      </c>
      <c r="AA60" s="25" t="s">
        <v>1082</v>
      </c>
      <c r="AB60" s="21" t="s">
        <v>121</v>
      </c>
      <c r="AC60" s="21"/>
      <c r="AE60" s="90" t="s">
        <v>373</v>
      </c>
      <c r="AF60" s="82"/>
      <c r="CP60" s="19" t="str">
        <f>+S60</f>
        <v>Schoeffel Daniel</v>
      </c>
      <c r="CR60" s="153">
        <f>+Z60</f>
        <v>6</v>
      </c>
      <c r="CS60" s="19" t="str">
        <f>+AB60</f>
        <v>D</v>
      </c>
      <c r="CT60" s="154">
        <v>8569</v>
      </c>
      <c r="CU60" s="126"/>
      <c r="CV60" s="125">
        <v>772</v>
      </c>
      <c r="CW60" s="33">
        <f>VLOOKUP($CV60,Funktionsbezeichnungen,3,0)</f>
        <v>8</v>
      </c>
      <c r="CX60" s="83" t="str">
        <f>VLOOKUP($CV60,Funktionsbezeichnungen,2,0)</f>
        <v>Projektingenieur 2</v>
      </c>
      <c r="CY60" s="125">
        <v>771</v>
      </c>
      <c r="CZ60" s="33">
        <f>VLOOKUP($CY60,Funktionsbezeichnungen,3,0)</f>
        <v>7</v>
      </c>
      <c r="DA60" s="83" t="str">
        <f>VLOOKUP($CY60,Funktionsbezeichnungen,2,0)</f>
        <v>Projektingenieur 1</v>
      </c>
      <c r="DB60" s="125">
        <v>771</v>
      </c>
      <c r="DC60" s="33">
        <f>VLOOKUP($DB60,Funktionsbezeichnungen,3,0)</f>
        <v>7</v>
      </c>
      <c r="DD60" s="83" t="str">
        <f>VLOOKUP($DB60,Funktionsbezeichnungen,2,0)</f>
        <v>Projektingenieur 1</v>
      </c>
      <c r="DE60" s="20"/>
      <c r="DF60" s="33">
        <v>771</v>
      </c>
      <c r="DG60" s="33">
        <f>VLOOKUP($DF60,Funktionsbezeichnungen,3,0)</f>
        <v>7</v>
      </c>
      <c r="DH60" s="83" t="str">
        <f>VLOOKUP($DF60,Funktionsbezeichnungen,2,0)</f>
        <v>Projektingenieur 1</v>
      </c>
      <c r="DM60" s="19">
        <f>+CT60</f>
        <v>8569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>
        <v>1</v>
      </c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1138</v>
      </c>
      <c r="Q61" s="15">
        <v>57</v>
      </c>
      <c r="R61" s="42"/>
      <c r="S61" s="20" t="s">
        <v>1139</v>
      </c>
      <c r="T61" s="21">
        <v>1981</v>
      </c>
      <c r="U61" s="28" t="s">
        <v>1062</v>
      </c>
      <c r="V61" s="21">
        <v>2010</v>
      </c>
      <c r="W61" s="25"/>
      <c r="X61" s="21"/>
      <c r="Y61" s="28"/>
      <c r="Z61" s="118">
        <f>$AD$3-V61</f>
        <v>5</v>
      </c>
      <c r="AA61" s="25" t="s">
        <v>916</v>
      </c>
      <c r="AB61" s="21" t="s">
        <v>121</v>
      </c>
      <c r="AC61" s="21"/>
      <c r="AE61" s="90" t="s">
        <v>375</v>
      </c>
      <c r="AF61" s="82"/>
      <c r="CP61" s="192" t="str">
        <f>+S61</f>
        <v>Kanagasabai Manoja</v>
      </c>
      <c r="CR61" s="153">
        <f>+Z61</f>
        <v>5</v>
      </c>
      <c r="CS61" s="153" t="str">
        <f>+AB61</f>
        <v>D</v>
      </c>
      <c r="CT61" s="205">
        <v>4910</v>
      </c>
      <c r="CU61" s="126"/>
      <c r="CV61" s="125">
        <v>772</v>
      </c>
      <c r="CW61" s="33">
        <f>VLOOKUP($CV61,Funktionsbezeichnungen,3,0)</f>
        <v>8</v>
      </c>
      <c r="CX61" s="83" t="str">
        <f>VLOOKUP($CV61,Funktionsbezeichnungen,2,0)</f>
        <v>Projektingenieur 2</v>
      </c>
      <c r="CY61" s="125">
        <v>771</v>
      </c>
      <c r="CZ61" s="33">
        <f>VLOOKUP($CY61,Funktionsbezeichnungen,3,0)</f>
        <v>7</v>
      </c>
      <c r="DA61" s="83" t="str">
        <f>VLOOKUP($CY61,Funktionsbezeichnungen,2,0)</f>
        <v>Projektingenieur 1</v>
      </c>
      <c r="DB61" s="125">
        <v>770</v>
      </c>
      <c r="DC61" s="33">
        <f>VLOOKUP($DB61,Funktionsbezeichnungen,3,0)</f>
        <v>6</v>
      </c>
      <c r="DD61" s="83" t="str">
        <f>VLOOKUP($DB61,Funktionsbezeichnungen,2,0)</f>
        <v>Vorstufe Projektingenieur</v>
      </c>
      <c r="DE61" s="20"/>
      <c r="DF61" s="33">
        <v>771</v>
      </c>
      <c r="DG61" s="33">
        <f>VLOOKUP($DF61,Funktionsbezeichnungen,3,0)</f>
        <v>7</v>
      </c>
      <c r="DH61" s="83" t="str">
        <f>VLOOKUP($DF61,Funktionsbezeichnungen,2,0)</f>
        <v>Projektingenieur 1</v>
      </c>
      <c r="DM61" s="19">
        <f>+CT61</f>
        <v>4910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/>
      <c r="C62" s="53">
        <f t="shared" si="3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1062</v>
      </c>
      <c r="V62" s="21">
        <v>2010</v>
      </c>
      <c r="W62" s="25"/>
      <c r="X62" s="21"/>
      <c r="Y62" s="28"/>
      <c r="Z62" s="21">
        <f t="shared" si="1"/>
        <v>5</v>
      </c>
      <c r="AA62" s="25" t="s">
        <v>698</v>
      </c>
      <c r="AB62" s="21" t="s">
        <v>121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5</v>
      </c>
      <c r="CS62" s="153" t="str">
        <f t="shared" si="4"/>
        <v>D</v>
      </c>
      <c r="CT62" s="154">
        <v>4901</v>
      </c>
      <c r="CU62" s="126"/>
      <c r="CV62" s="125">
        <v>772</v>
      </c>
      <c r="CW62" s="33">
        <f t="shared" si="31"/>
        <v>8</v>
      </c>
      <c r="CX62" s="83" t="str">
        <f t="shared" si="32"/>
        <v>Projektingenieur 2</v>
      </c>
      <c r="CY62" s="125">
        <v>771</v>
      </c>
      <c r="CZ62" s="33">
        <f t="shared" ref="CZ62:CZ99" si="33">VLOOKUP($CY62,Funktionsbezeichnungen,3,0)</f>
        <v>7</v>
      </c>
      <c r="DA62" s="83" t="str">
        <f t="shared" ref="DA62:DA99" si="34">VLOOKUP($CY62,Funktionsbezeichnungen,2,0)</f>
        <v>Projektingenieur 1</v>
      </c>
      <c r="DB62" s="125">
        <v>770</v>
      </c>
      <c r="DC62" s="33">
        <f t="shared" ref="DC62:DC104" si="35">VLOOKUP($DB62,Funktionsbezeichnungen,3,0)</f>
        <v>6</v>
      </c>
      <c r="DD62" s="83" t="str">
        <f t="shared" ref="DD62:DD104" si="36">VLOOKUP($DB62,Funktionsbezeichnungen,2,0)</f>
        <v>Vorstufe Projektingenieur</v>
      </c>
      <c r="DE62" s="20"/>
      <c r="DF62" s="33">
        <v>771</v>
      </c>
      <c r="DG62" s="33">
        <f t="shared" ref="DG62:DG99" si="37">VLOOKUP($DF62,Funktionsbezeichnungen,3,0)</f>
        <v>7</v>
      </c>
      <c r="DH62" s="83" t="str">
        <f t="shared" ref="DH62:DH99" si="38">VLOOKUP($DF62,Funktionsbezeichnungen,2,0)</f>
        <v>Projektingenieur 1</v>
      </c>
      <c r="DM62" s="19">
        <f t="shared" si="13"/>
        <v>4901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>
        <v>1</v>
      </c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1062</v>
      </c>
      <c r="V63" s="21">
        <v>2010</v>
      </c>
      <c r="W63" s="25"/>
      <c r="X63" s="21"/>
      <c r="Y63" s="28"/>
      <c r="Z63" s="118">
        <f>$AD$3-V63</f>
        <v>5</v>
      </c>
      <c r="AA63" s="25" t="s">
        <v>916</v>
      </c>
      <c r="AB63" s="21" t="s">
        <v>121</v>
      </c>
      <c r="AC63" s="21"/>
      <c r="AE63" s="90" t="s">
        <v>375</v>
      </c>
      <c r="AF63" s="82"/>
      <c r="CP63" s="19" t="str">
        <f>+S63</f>
        <v>Bianchi Emmanuelle</v>
      </c>
      <c r="CR63" s="153">
        <f>+Z63</f>
        <v>5</v>
      </c>
      <c r="CS63" s="153" t="str">
        <f>+AB63</f>
        <v>D</v>
      </c>
      <c r="CT63" s="154">
        <v>7706</v>
      </c>
      <c r="CU63" s="126"/>
      <c r="CV63" s="125">
        <v>772</v>
      </c>
      <c r="CW63" s="33">
        <f>VLOOKUP($CV63,Funktionsbezeichnungen,3,0)</f>
        <v>8</v>
      </c>
      <c r="CX63" s="83" t="str">
        <f>VLOOKUP($CV63,Funktionsbezeichnungen,2,0)</f>
        <v>Projektingenieur 2</v>
      </c>
      <c r="CY63" s="125">
        <v>771</v>
      </c>
      <c r="CZ63" s="33">
        <f>VLOOKUP($CY63,Funktionsbezeichnungen,3,0)</f>
        <v>7</v>
      </c>
      <c r="DA63" s="83" t="str">
        <f>VLOOKUP($CY63,Funktionsbezeichnungen,2,0)</f>
        <v>Projektingenieur 1</v>
      </c>
      <c r="DB63" s="125">
        <v>770</v>
      </c>
      <c r="DC63" s="33">
        <f>VLOOKUP($DB63,Funktionsbezeichnungen,3,0)</f>
        <v>6</v>
      </c>
      <c r="DD63" s="83" t="str">
        <f>VLOOKUP($DB63,Funktionsbezeichnungen,2,0)</f>
        <v>Vorstufe Projektingenieur</v>
      </c>
      <c r="DE63" s="20"/>
      <c r="DF63" s="33">
        <v>771</v>
      </c>
      <c r="DG63" s="33">
        <f>VLOOKUP($DF63,Funktionsbezeichnungen,3,0)</f>
        <v>7</v>
      </c>
      <c r="DH63" s="83" t="str">
        <f>VLOOKUP($DF63,Funktionsbezeichnungen,2,0)</f>
        <v>Projektingenieur 1</v>
      </c>
      <c r="DM63" s="19">
        <f>+CT63</f>
        <v>7706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>IF(Z64&gt;=10,1,0)</f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1135</v>
      </c>
      <c r="Q64" s="15">
        <v>60</v>
      </c>
      <c r="R64" s="42"/>
      <c r="S64" s="20" t="s">
        <v>1136</v>
      </c>
      <c r="T64" s="21">
        <v>1986</v>
      </c>
      <c r="U64" s="28" t="s">
        <v>1137</v>
      </c>
      <c r="V64" s="21">
        <v>2010</v>
      </c>
      <c r="W64" s="25"/>
      <c r="X64" s="21"/>
      <c r="Y64" s="28"/>
      <c r="Z64" s="21">
        <f>$AD$3-V64</f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2" t="str">
        <f>+S64</f>
        <v>Berzi Patrick</v>
      </c>
      <c r="CR64" s="153">
        <f>+Z64</f>
        <v>5</v>
      </c>
      <c r="CS64" s="153" t="str">
        <f>+AB64</f>
        <v>D</v>
      </c>
      <c r="CT64" s="205">
        <v>4911</v>
      </c>
      <c r="CU64" s="126"/>
      <c r="CV64" s="125">
        <v>772</v>
      </c>
      <c r="CW64" s="33">
        <f t="shared" si="31"/>
        <v>8</v>
      </c>
      <c r="CX64" s="83" t="str">
        <f t="shared" si="32"/>
        <v>Projektingenieur 2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>+CT64</f>
        <v>4911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>IF(Z65&gt;=10,1,0)</f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1062</v>
      </c>
      <c r="V65" s="21">
        <v>2011</v>
      </c>
      <c r="W65" s="25"/>
      <c r="X65" s="21"/>
      <c r="Y65" s="28"/>
      <c r="Z65" s="118">
        <f>$AD$3-V65</f>
        <v>4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>+S65</f>
        <v>Brem Jakob</v>
      </c>
      <c r="CR65" s="153">
        <f>+Z65</f>
        <v>4</v>
      </c>
      <c r="CS65" s="153" t="str">
        <f>+AB65</f>
        <v>D</v>
      </c>
      <c r="CT65" s="154">
        <v>4356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>+CT65</f>
        <v>4356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si="3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1062</v>
      </c>
      <c r="V66" s="21">
        <v>2011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Bürgin Johannes</v>
      </c>
      <c r="CR66" s="153">
        <f t="shared" si="3"/>
        <v>4</v>
      </c>
      <c r="CS66" s="153" t="str">
        <f t="shared" si="4"/>
        <v>D</v>
      </c>
      <c r="CT66" s="154">
        <v>4907</v>
      </c>
      <c r="CU66" s="126"/>
      <c r="CV66" s="125">
        <v>771</v>
      </c>
      <c r="CW66" s="33">
        <f t="shared" si="31"/>
        <v>7</v>
      </c>
      <c r="CX66" s="83" t="str">
        <f t="shared" si="3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4907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/>
      <c r="C67" s="53">
        <f t="shared" si="3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909</v>
      </c>
      <c r="Q67" s="15">
        <v>63</v>
      </c>
      <c r="R67" s="42"/>
      <c r="S67" s="20" t="s">
        <v>910</v>
      </c>
      <c r="T67" s="21">
        <v>1987</v>
      </c>
      <c r="U67" s="28" t="s">
        <v>1062</v>
      </c>
      <c r="V67" s="21">
        <v>2012</v>
      </c>
      <c r="W67" s="25"/>
      <c r="X67" s="21"/>
      <c r="Y67" s="28"/>
      <c r="Z67" s="118">
        <f t="shared" si="1"/>
        <v>3</v>
      </c>
      <c r="AA67" s="25" t="s">
        <v>698</v>
      </c>
      <c r="AB67" s="21" t="s">
        <v>121</v>
      </c>
      <c r="AC67" s="21"/>
      <c r="AE67" s="90" t="s">
        <v>375</v>
      </c>
      <c r="AF67" s="82"/>
      <c r="CP67" s="19" t="str">
        <f t="shared" si="2"/>
        <v>Frei Lukas</v>
      </c>
      <c r="CR67" s="153">
        <f t="shared" si="3"/>
        <v>3</v>
      </c>
      <c r="CS67" s="153" t="str">
        <f t="shared" si="4"/>
        <v>D</v>
      </c>
      <c r="CT67" s="154">
        <v>4308</v>
      </c>
      <c r="CU67" s="126"/>
      <c r="CV67" s="125">
        <v>771</v>
      </c>
      <c r="CW67" s="33">
        <f t="shared" si="31"/>
        <v>7</v>
      </c>
      <c r="CX67" s="83" t="str">
        <f t="shared" si="32"/>
        <v>Projektingenieur 1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13"/>
        <v>4308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 t="shared" si="3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912</v>
      </c>
      <c r="Q68" s="15">
        <v>64</v>
      </c>
      <c r="R68" s="42"/>
      <c r="S68" s="20" t="s">
        <v>913</v>
      </c>
      <c r="T68" s="21">
        <v>1987</v>
      </c>
      <c r="U68" s="28" t="s">
        <v>1062</v>
      </c>
      <c r="V68" s="21">
        <v>2012</v>
      </c>
      <c r="W68" s="25" t="s">
        <v>1170</v>
      </c>
      <c r="X68" s="21">
        <v>2015</v>
      </c>
      <c r="Y68" s="28" t="s">
        <v>91</v>
      </c>
      <c r="Z68" s="118">
        <f t="shared" si="1"/>
        <v>3</v>
      </c>
      <c r="AA68" s="25" t="s">
        <v>108</v>
      </c>
      <c r="AB68" s="21" t="s">
        <v>121</v>
      </c>
      <c r="AC68" s="21"/>
      <c r="AE68" s="90" t="s">
        <v>375</v>
      </c>
      <c r="AF68" s="82"/>
      <c r="CP68" s="19" t="str">
        <f t="shared" si="2"/>
        <v>D'Arco Marcel</v>
      </c>
      <c r="CR68" s="153">
        <f t="shared" si="3"/>
        <v>3</v>
      </c>
      <c r="CS68" s="153" t="str">
        <f t="shared" si="4"/>
        <v>D</v>
      </c>
      <c r="CT68" s="154">
        <v>4310</v>
      </c>
      <c r="CU68" s="126"/>
      <c r="CV68" s="125">
        <v>771</v>
      </c>
      <c r="CW68" s="33">
        <f t="shared" si="31"/>
        <v>7</v>
      </c>
      <c r="CX68" s="83" t="str">
        <f t="shared" si="32"/>
        <v>Projektingenieur 1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si="13"/>
        <v>4310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30"/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1050</v>
      </c>
      <c r="V69" s="21">
        <v>2002</v>
      </c>
      <c r="W69" s="28" t="s">
        <v>1062</v>
      </c>
      <c r="X69" s="21">
        <v>2013</v>
      </c>
      <c r="Y69" s="28"/>
      <c r="Z69" s="118">
        <f>$AD$3-X69</f>
        <v>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3">
        <f t="shared" si="3"/>
        <v>2</v>
      </c>
      <c r="CS69" s="153" t="str">
        <f t="shared" si="4"/>
        <v>D</v>
      </c>
      <c r="CT69" s="154">
        <v>8579</v>
      </c>
      <c r="CU69" s="126"/>
      <c r="CV69" s="125">
        <v>770</v>
      </c>
      <c r="CW69" s="33">
        <f t="shared" si="31"/>
        <v>6</v>
      </c>
      <c r="CX69" s="83" t="str">
        <f t="shared" si="3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13"/>
        <v>8579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 t="shared" ref="C70:C77" si="39"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75" si="40">$AD$3-V70</f>
        <v>2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ref="CP70:CP75" si="41">+S70</f>
        <v>Meisch Raoul</v>
      </c>
      <c r="CR70" s="153">
        <f t="shared" ref="CR70:CR75" si="42">+Z70</f>
        <v>2</v>
      </c>
      <c r="CS70" s="153" t="str">
        <f t="shared" ref="CS70:CS75" si="43">+AB70</f>
        <v>D</v>
      </c>
      <c r="CT70" s="154">
        <v>4315</v>
      </c>
      <c r="CU70" s="126"/>
      <c r="CV70" s="125">
        <v>770</v>
      </c>
      <c r="CW70" s="33">
        <f t="shared" si="31"/>
        <v>6</v>
      </c>
      <c r="CX70" s="83" t="str">
        <f t="shared" si="32"/>
        <v>Vorstufe Projektingenieur</v>
      </c>
      <c r="CY70" s="125"/>
      <c r="CZ70" s="33"/>
      <c r="DA70" s="83"/>
      <c r="DB70" s="125"/>
      <c r="DC70" s="33"/>
      <c r="DD70" s="83"/>
      <c r="DE70" s="20"/>
      <c r="DF70" s="33"/>
      <c r="DG70" s="33"/>
      <c r="DH70" s="83"/>
      <c r="DM70" s="19">
        <f t="shared" ref="DM70:DM75" si="44">+CT70</f>
        <v>4315</v>
      </c>
      <c r="DN70" s="153">
        <v>2</v>
      </c>
      <c r="DO70" s="19">
        <v>3</v>
      </c>
      <c r="DP70" s="19" t="s">
        <v>951</v>
      </c>
    </row>
    <row r="71" spans="1:120" s="19" customFormat="1" x14ac:dyDescent="0.2">
      <c r="A71" s="53">
        <v>0</v>
      </c>
      <c r="B71" s="53">
        <v>1</v>
      </c>
      <c r="C71" s="53">
        <f t="shared" si="39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1062</v>
      </c>
      <c r="V71" s="21">
        <v>2013</v>
      </c>
      <c r="W71" s="25"/>
      <c r="X71" s="21"/>
      <c r="Y71" s="28"/>
      <c r="Z71" s="118">
        <f t="shared" si="40"/>
        <v>2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1"/>
        <v>Stöhr Jessica</v>
      </c>
      <c r="CR71" s="153">
        <f t="shared" si="42"/>
        <v>2</v>
      </c>
      <c r="CS71" s="153" t="str">
        <f t="shared" si="43"/>
        <v>D</v>
      </c>
      <c r="CT71" s="154">
        <v>4313</v>
      </c>
      <c r="CU71" s="126"/>
      <c r="CV71" s="125">
        <v>770</v>
      </c>
      <c r="CW71" s="33">
        <f t="shared" si="31"/>
        <v>6</v>
      </c>
      <c r="CX71" s="83" t="str">
        <f t="shared" si="32"/>
        <v>Vorstufe Projektingenieur</v>
      </c>
      <c r="CY71" s="125"/>
      <c r="CZ71" s="33"/>
      <c r="DA71" s="83"/>
      <c r="DB71" s="125"/>
      <c r="DC71" s="33"/>
      <c r="DD71" s="83"/>
      <c r="DE71" s="20"/>
      <c r="DF71" s="33"/>
      <c r="DG71" s="33"/>
      <c r="DH71" s="83"/>
      <c r="DM71" s="19">
        <f t="shared" si="44"/>
        <v>4313</v>
      </c>
      <c r="DN71" s="153">
        <v>2</v>
      </c>
      <c r="DO71" s="19">
        <v>3</v>
      </c>
      <c r="DP71" s="19" t="s">
        <v>951</v>
      </c>
    </row>
    <row r="72" spans="1:120" s="19" customFormat="1" x14ac:dyDescent="0.2">
      <c r="A72" s="53">
        <v>0</v>
      </c>
      <c r="B72" s="53"/>
      <c r="C72" s="53">
        <f t="shared" si="39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40"/>
        <v>1</v>
      </c>
      <c r="AA72" s="25" t="s">
        <v>698</v>
      </c>
      <c r="AB72" s="21" t="s">
        <v>121</v>
      </c>
      <c r="AC72" s="21"/>
      <c r="AE72" s="90" t="s">
        <v>375</v>
      </c>
      <c r="AF72" s="82"/>
      <c r="CP72" s="192" t="str">
        <f t="shared" si="41"/>
        <v>Vitt Bernhard</v>
      </c>
      <c r="CR72" s="153">
        <f t="shared" si="42"/>
        <v>1</v>
      </c>
      <c r="CS72" s="153" t="str">
        <f t="shared" si="43"/>
        <v>D</v>
      </c>
      <c r="CT72" s="205">
        <v>4318</v>
      </c>
      <c r="CU72" s="126"/>
      <c r="CV72" s="125">
        <v>770</v>
      </c>
      <c r="CW72" s="33">
        <f t="shared" si="31"/>
        <v>6</v>
      </c>
      <c r="CX72" s="83" t="str">
        <f t="shared" si="32"/>
        <v>Vorstufe Projektingenieur</v>
      </c>
      <c r="CY72" s="125"/>
      <c r="CZ72" s="33"/>
      <c r="DA72" s="83"/>
      <c r="DB72" s="125"/>
      <c r="DC72" s="33"/>
      <c r="DD72" s="83"/>
      <c r="DE72" s="20"/>
      <c r="DF72" s="33"/>
      <c r="DG72" s="33"/>
      <c r="DH72" s="83"/>
      <c r="DM72" s="19">
        <f t="shared" si="44"/>
        <v>4318</v>
      </c>
      <c r="DN72" s="153">
        <v>2</v>
      </c>
      <c r="DO72" s="19">
        <v>3</v>
      </c>
      <c r="DP72" s="19" t="s">
        <v>951</v>
      </c>
    </row>
    <row r="73" spans="1:120" s="19" customFormat="1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1175</v>
      </c>
      <c r="Q73" s="15">
        <v>69</v>
      </c>
      <c r="R73" s="42"/>
      <c r="S73" s="20" t="s">
        <v>1174</v>
      </c>
      <c r="T73" s="21">
        <v>1987</v>
      </c>
      <c r="U73" s="28" t="s">
        <v>1062</v>
      </c>
      <c r="V73" s="21">
        <v>2014</v>
      </c>
      <c r="W73" s="25"/>
      <c r="X73" s="21"/>
      <c r="Y73" s="28"/>
      <c r="Z73" s="118">
        <f t="shared" si="40"/>
        <v>1</v>
      </c>
      <c r="AA73" s="25" t="s">
        <v>698</v>
      </c>
      <c r="AB73" s="21" t="s">
        <v>121</v>
      </c>
      <c r="AC73" s="21"/>
      <c r="AE73" s="90" t="s">
        <v>375</v>
      </c>
      <c r="AF73" s="82"/>
      <c r="CP73" s="192" t="str">
        <f t="shared" si="41"/>
        <v>Seehöfer Patrick</v>
      </c>
      <c r="CR73" s="153">
        <f t="shared" si="42"/>
        <v>1</v>
      </c>
      <c r="CS73" s="153" t="str">
        <f t="shared" si="43"/>
        <v>D</v>
      </c>
      <c r="CT73" s="205">
        <v>4321</v>
      </c>
      <c r="CU73" s="126"/>
      <c r="CV73" s="125">
        <v>770</v>
      </c>
      <c r="CW73" s="33">
        <f>VLOOKUP($CV73,Funktionsbezeichnungen,3,0)</f>
        <v>6</v>
      </c>
      <c r="CX73" s="83" t="str">
        <f>VLOOKUP($CV73,Funktionsbezeichnungen,2,0)</f>
        <v>Vorstufe Projektingenieur</v>
      </c>
      <c r="CY73" s="125"/>
      <c r="CZ73" s="33"/>
      <c r="DA73" s="83"/>
      <c r="DB73" s="125"/>
      <c r="DC73" s="33"/>
      <c r="DD73" s="83"/>
      <c r="DE73" s="20"/>
      <c r="DF73" s="33"/>
      <c r="DG73" s="33"/>
      <c r="DH73" s="83"/>
      <c r="DM73" s="19">
        <f t="shared" si="44"/>
        <v>4321</v>
      </c>
      <c r="DN73" s="153">
        <v>2</v>
      </c>
      <c r="DO73" s="19">
        <v>3</v>
      </c>
      <c r="DP73" s="19" t="s">
        <v>951</v>
      </c>
    </row>
    <row r="74" spans="1:120" s="19" customFormat="1" ht="27" x14ac:dyDescent="0.2">
      <c r="A74" s="53">
        <v>0</v>
      </c>
      <c r="B74" s="53"/>
      <c r="C74" s="53">
        <f>IF(Z74&gt;=10,1,0)</f>
        <v>0</v>
      </c>
      <c r="D74" s="55"/>
      <c r="E74" s="55">
        <v>1</v>
      </c>
      <c r="F74" s="56"/>
      <c r="G74" s="54"/>
      <c r="H74" s="54">
        <v>1</v>
      </c>
      <c r="I74" s="56"/>
      <c r="J74" s="54"/>
      <c r="K74" s="56"/>
      <c r="L74" s="56"/>
      <c r="M74" s="56"/>
      <c r="N74" s="58"/>
      <c r="O74" s="52" t="s">
        <v>358</v>
      </c>
      <c r="P74" s="15" t="s">
        <v>1173</v>
      </c>
      <c r="Q74" s="15">
        <v>70</v>
      </c>
      <c r="R74" s="42"/>
      <c r="S74" s="20" t="s">
        <v>1172</v>
      </c>
      <c r="T74" s="21">
        <v>1986</v>
      </c>
      <c r="U74" s="208" t="s">
        <v>1178</v>
      </c>
      <c r="V74" s="21">
        <v>2011</v>
      </c>
      <c r="W74" s="28" t="s">
        <v>1062</v>
      </c>
      <c r="X74" s="21">
        <v>2015</v>
      </c>
      <c r="Y74" s="28"/>
      <c r="Z74" s="118">
        <f t="shared" si="40"/>
        <v>4</v>
      </c>
      <c r="AA74" s="25" t="s">
        <v>1176</v>
      </c>
      <c r="AB74" s="21" t="s">
        <v>121</v>
      </c>
      <c r="AC74" s="21"/>
      <c r="AE74" s="90" t="s">
        <v>375</v>
      </c>
      <c r="AF74" s="82"/>
      <c r="CP74" s="192" t="str">
        <f t="shared" si="41"/>
        <v>Völlmin Daniel</v>
      </c>
      <c r="CR74" s="153">
        <f t="shared" si="42"/>
        <v>4</v>
      </c>
      <c r="CS74" s="153" t="str">
        <f t="shared" si="43"/>
        <v>D</v>
      </c>
      <c r="CT74" s="205">
        <v>4319</v>
      </c>
      <c r="CU74" s="126"/>
      <c r="CV74" s="125">
        <v>770</v>
      </c>
      <c r="CW74" s="33">
        <f t="shared" si="31"/>
        <v>6</v>
      </c>
      <c r="CX74" s="83" t="str">
        <f t="shared" si="32"/>
        <v>Vorstufe Projektingenieur</v>
      </c>
      <c r="CY74" s="125"/>
      <c r="CZ74" s="33"/>
      <c r="DA74" s="83"/>
      <c r="DB74" s="125"/>
      <c r="DC74" s="33"/>
      <c r="DD74" s="83"/>
      <c r="DE74" s="20"/>
      <c r="DF74" s="33"/>
      <c r="DG74" s="33"/>
      <c r="DH74" s="83"/>
      <c r="DM74" s="19">
        <f t="shared" si="44"/>
        <v>4319</v>
      </c>
      <c r="DN74" s="153">
        <v>2</v>
      </c>
      <c r="DO74" s="19">
        <v>3</v>
      </c>
      <c r="DP74" s="19" t="s">
        <v>951</v>
      </c>
    </row>
    <row r="75" spans="1:120" s="19" customFormat="1" x14ac:dyDescent="0.2">
      <c r="A75" s="53">
        <v>0</v>
      </c>
      <c r="B75" s="53"/>
      <c r="C75" s="53">
        <f t="shared" si="39"/>
        <v>0</v>
      </c>
      <c r="D75" s="55">
        <v>1</v>
      </c>
      <c r="E75" s="55"/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360</v>
      </c>
      <c r="P75" s="15" t="s">
        <v>1016</v>
      </c>
      <c r="Q75" s="15">
        <v>71</v>
      </c>
      <c r="R75" s="164"/>
      <c r="S75" s="20" t="s">
        <v>1017</v>
      </c>
      <c r="T75" s="21">
        <v>1988</v>
      </c>
      <c r="U75" s="28" t="s">
        <v>1177</v>
      </c>
      <c r="V75" s="21">
        <v>2016</v>
      </c>
      <c r="W75" s="25"/>
      <c r="X75" s="21"/>
      <c r="Y75" s="28"/>
      <c r="Z75" s="118">
        <f t="shared" si="40"/>
        <v>-1</v>
      </c>
      <c r="AA75" s="25" t="s">
        <v>698</v>
      </c>
      <c r="AB75" s="21" t="s">
        <v>121</v>
      </c>
      <c r="AC75" s="21"/>
      <c r="AE75" s="90" t="s">
        <v>375</v>
      </c>
      <c r="AF75" s="82"/>
      <c r="CP75" s="192" t="str">
        <f t="shared" si="41"/>
        <v>Burger Stefan</v>
      </c>
      <c r="CR75" s="19">
        <f t="shared" si="42"/>
        <v>-1</v>
      </c>
      <c r="CS75" s="19" t="str">
        <f t="shared" si="43"/>
        <v>D</v>
      </c>
      <c r="CT75" s="205">
        <v>9748</v>
      </c>
      <c r="CU75" s="126"/>
      <c r="CV75" s="125">
        <v>770</v>
      </c>
      <c r="CW75" s="33">
        <f t="shared" si="31"/>
        <v>6</v>
      </c>
      <c r="CX75" s="83" t="str">
        <f t="shared" si="32"/>
        <v>Vorstufe Projektingenieur</v>
      </c>
      <c r="CY75" s="125"/>
      <c r="CZ75" s="33"/>
      <c r="DA75" s="83"/>
      <c r="DB75" s="125"/>
      <c r="DC75" s="33"/>
      <c r="DD75" s="83"/>
      <c r="DE75" s="20"/>
      <c r="DF75" s="125"/>
      <c r="DG75" s="33"/>
      <c r="DH75" s="83"/>
      <c r="DM75" s="19">
        <f t="shared" si="44"/>
        <v>9748</v>
      </c>
      <c r="DN75" s="153">
        <v>2</v>
      </c>
      <c r="DO75" s="19">
        <v>3</v>
      </c>
      <c r="DP75" s="185" t="s">
        <v>951</v>
      </c>
    </row>
    <row r="76" spans="1:120" s="19" customFormat="1" x14ac:dyDescent="0.2">
      <c r="A76" s="53">
        <v>0</v>
      </c>
      <c r="B76" s="53"/>
      <c r="C76" s="53">
        <f t="shared" si="39"/>
        <v>1</v>
      </c>
      <c r="D76" s="55"/>
      <c r="E76" s="55"/>
      <c r="F76" s="56"/>
      <c r="G76" s="54"/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1125</v>
      </c>
      <c r="Q76" s="15">
        <v>72</v>
      </c>
      <c r="R76" s="164" t="s">
        <v>928</v>
      </c>
      <c r="S76" s="20" t="s">
        <v>1126</v>
      </c>
      <c r="T76" s="21">
        <v>1954</v>
      </c>
      <c r="U76" s="28" t="s">
        <v>126</v>
      </c>
      <c r="V76" s="21">
        <v>1973</v>
      </c>
      <c r="W76" s="25" t="s">
        <v>1127</v>
      </c>
      <c r="X76" s="21">
        <v>1979</v>
      </c>
      <c r="Y76" s="28"/>
      <c r="Z76" s="21">
        <f t="shared" ref="Z76:Z137" si="45">$AD$3-V76</f>
        <v>42</v>
      </c>
      <c r="AA76" s="25" t="s">
        <v>110</v>
      </c>
      <c r="AB76" s="21" t="s">
        <v>105</v>
      </c>
      <c r="AC76" s="21"/>
      <c r="AE76" s="90" t="s">
        <v>376</v>
      </c>
      <c r="AF76" s="82"/>
      <c r="CP76" s="192" t="str">
        <f t="shared" ref="CP76:CP137" si="46">+S76</f>
        <v>Reber Erich</v>
      </c>
      <c r="CR76" s="19">
        <f t="shared" ref="CR76:CR137" si="47">+Z76</f>
        <v>42</v>
      </c>
      <c r="CS76" s="19" t="str">
        <f t="shared" ref="CS76:CS137" si="48">+AB76</f>
        <v>C</v>
      </c>
      <c r="CT76" s="205">
        <v>3211</v>
      </c>
      <c r="CU76" s="126"/>
      <c r="CV76" s="125">
        <v>772</v>
      </c>
      <c r="CW76" s="33">
        <f>VLOOKUP($CV76,Funktionsbezeichnungen,3,0)</f>
        <v>8</v>
      </c>
      <c r="CX76" s="83" t="str">
        <f>VLOOKUP($CV76,Funktionsbezeichnungen,2,0)</f>
        <v>Projektingenieur 2</v>
      </c>
      <c r="CY76" s="125"/>
      <c r="CZ76" s="33"/>
      <c r="DA76" s="83"/>
      <c r="DB76" s="125"/>
      <c r="DC76" s="33"/>
      <c r="DD76" s="83"/>
      <c r="DE76" s="20"/>
      <c r="DF76" s="125"/>
      <c r="DG76" s="33"/>
      <c r="DH76" s="83"/>
      <c r="DM76" s="19">
        <f t="shared" ref="DM76:DM137" si="49">+CT76</f>
        <v>3211</v>
      </c>
      <c r="DN76" s="153">
        <v>6</v>
      </c>
      <c r="DO76" s="19">
        <v>0</v>
      </c>
      <c r="DP76" s="185" t="s">
        <v>968</v>
      </c>
    </row>
    <row r="77" spans="1:120" s="19" customFormat="1" x14ac:dyDescent="0.2">
      <c r="A77" s="53">
        <v>0</v>
      </c>
      <c r="B77" s="53"/>
      <c r="C77" s="53">
        <f t="shared" si="39"/>
        <v>1</v>
      </c>
      <c r="D77" s="55"/>
      <c r="E77" s="55"/>
      <c r="F77" s="56"/>
      <c r="G77" s="54"/>
      <c r="H77" s="54"/>
      <c r="I77" s="56">
        <v>1</v>
      </c>
      <c r="J77" s="54"/>
      <c r="K77" s="56"/>
      <c r="L77" s="56"/>
      <c r="M77" s="56"/>
      <c r="N77" s="58"/>
      <c r="O77" s="52" t="s">
        <v>361</v>
      </c>
      <c r="P77" s="15" t="s">
        <v>476</v>
      </c>
      <c r="Q77" s="15">
        <v>73</v>
      </c>
      <c r="R77" s="164"/>
      <c r="S77" s="29" t="s">
        <v>127</v>
      </c>
      <c r="T77" s="21">
        <v>1956</v>
      </c>
      <c r="U77" s="28" t="s">
        <v>126</v>
      </c>
      <c r="V77" s="21">
        <v>1976</v>
      </c>
      <c r="W77" s="25"/>
      <c r="X77" s="21"/>
      <c r="Y77" s="28" t="s">
        <v>242</v>
      </c>
      <c r="Z77" s="21">
        <f>$AD$3-V77</f>
        <v>39</v>
      </c>
      <c r="AA77" s="25" t="s">
        <v>686</v>
      </c>
      <c r="AB77" s="21" t="s">
        <v>105</v>
      </c>
      <c r="AC77" s="21"/>
      <c r="AE77" s="90" t="s">
        <v>423</v>
      </c>
      <c r="AF77" s="82"/>
      <c r="CP77" s="19" t="str">
        <f>+S77</f>
        <v>Aebi Roger</v>
      </c>
      <c r="CR77" s="19">
        <f>+Z77</f>
        <v>39</v>
      </c>
      <c r="CS77" s="19" t="str">
        <f>+AB77</f>
        <v>C</v>
      </c>
      <c r="CT77" s="154">
        <v>6622</v>
      </c>
      <c r="CU77" s="126"/>
      <c r="CV77" s="125">
        <v>772</v>
      </c>
      <c r="CW77" s="33">
        <f t="shared" si="31"/>
        <v>8</v>
      </c>
      <c r="CX77" s="83" t="str">
        <f t="shared" si="32"/>
        <v>Projektingenieur 2</v>
      </c>
      <c r="CY77" s="125">
        <v>772</v>
      </c>
      <c r="CZ77" s="33">
        <f t="shared" si="33"/>
        <v>8</v>
      </c>
      <c r="DA77" s="83" t="str">
        <f t="shared" si="34"/>
        <v>Projektingenieur 2</v>
      </c>
      <c r="DB77" s="125">
        <v>772</v>
      </c>
      <c r="DC77" s="33">
        <f t="shared" si="35"/>
        <v>8</v>
      </c>
      <c r="DD77" s="83" t="str">
        <f t="shared" si="36"/>
        <v>Projektingenieur 2</v>
      </c>
      <c r="DE77" s="20"/>
      <c r="DF77" s="33">
        <v>772</v>
      </c>
      <c r="DG77" s="33">
        <f t="shared" si="37"/>
        <v>8</v>
      </c>
      <c r="DH77" s="83" t="str">
        <f t="shared" si="38"/>
        <v>Projektingenieur 2</v>
      </c>
      <c r="DM77" s="19">
        <f>+CT77</f>
        <v>6622</v>
      </c>
      <c r="DN77" s="153">
        <v>6</v>
      </c>
      <c r="DO77" s="19">
        <v>0</v>
      </c>
      <c r="DP77" s="185" t="s">
        <v>969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486</v>
      </c>
      <c r="Q78" s="15">
        <v>74</v>
      </c>
      <c r="R78" s="16"/>
      <c r="S78" s="20" t="s">
        <v>138</v>
      </c>
      <c r="T78" s="21">
        <v>1964</v>
      </c>
      <c r="U78" s="28" t="s">
        <v>126</v>
      </c>
      <c r="V78" s="21">
        <v>1985</v>
      </c>
      <c r="W78" s="25"/>
      <c r="X78" s="21"/>
      <c r="Y78" s="28" t="s">
        <v>203</v>
      </c>
      <c r="Z78" s="21">
        <f t="shared" si="45"/>
        <v>30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6"/>
        <v>Oehen Beat</v>
      </c>
      <c r="CR78" s="19">
        <f t="shared" si="47"/>
        <v>30</v>
      </c>
      <c r="CS78" s="19" t="str">
        <f t="shared" si="48"/>
        <v>C</v>
      </c>
      <c r="CT78" s="154">
        <v>7622</v>
      </c>
      <c r="CU78" s="126"/>
      <c r="CV78" s="125">
        <v>772</v>
      </c>
      <c r="CW78" s="33">
        <f t="shared" si="31"/>
        <v>8</v>
      </c>
      <c r="CX78" s="83" t="str">
        <f t="shared" si="32"/>
        <v>Projektingenieur 2</v>
      </c>
      <c r="CY78" s="125">
        <v>772</v>
      </c>
      <c r="CZ78" s="33">
        <f t="shared" si="33"/>
        <v>8</v>
      </c>
      <c r="DA78" s="83" t="str">
        <f t="shared" si="34"/>
        <v>Projektingenieur 2</v>
      </c>
      <c r="DB78" s="125">
        <v>772</v>
      </c>
      <c r="DC78" s="33">
        <f t="shared" si="35"/>
        <v>8</v>
      </c>
      <c r="DD78" s="83" t="str">
        <f t="shared" si="36"/>
        <v>Projektingenieur 2</v>
      </c>
      <c r="DE78" s="20"/>
      <c r="DF78" s="125">
        <v>772</v>
      </c>
      <c r="DG78" s="33">
        <f t="shared" si="37"/>
        <v>8</v>
      </c>
      <c r="DH78" s="83" t="str">
        <f t="shared" si="38"/>
        <v>Projektingenieur 2</v>
      </c>
      <c r="DM78" s="19">
        <f t="shared" si="49"/>
        <v>7622</v>
      </c>
      <c r="DN78" s="153">
        <v>6</v>
      </c>
      <c r="DO78" s="19">
        <v>0</v>
      </c>
      <c r="DP78" s="185" t="s">
        <v>968</v>
      </c>
    </row>
    <row r="79" spans="1:120" s="19" customFormat="1" ht="15.75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45"/>
        <v>41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6"/>
        <v>Imesch Robert</v>
      </c>
      <c r="CR79" s="19">
        <f t="shared" si="47"/>
        <v>41</v>
      </c>
      <c r="CS79" s="19" t="str">
        <f t="shared" si="48"/>
        <v xml:space="preserve"> D/C 2)</v>
      </c>
      <c r="CT79" s="154">
        <v>4249</v>
      </c>
      <c r="CU79" s="126"/>
      <c r="CV79" s="125">
        <v>772</v>
      </c>
      <c r="CW79" s="33">
        <f t="shared" si="31"/>
        <v>8</v>
      </c>
      <c r="CX79" s="83" t="str">
        <f t="shared" si="32"/>
        <v>Projektingenieur 2</v>
      </c>
      <c r="CY79" s="125">
        <v>772</v>
      </c>
      <c r="CZ79" s="33">
        <f t="shared" si="33"/>
        <v>8</v>
      </c>
      <c r="DA79" s="83" t="str">
        <f t="shared" si="34"/>
        <v>Projektingenieur 2</v>
      </c>
      <c r="DB79" s="125">
        <v>772</v>
      </c>
      <c r="DC79" s="33">
        <f t="shared" si="35"/>
        <v>8</v>
      </c>
      <c r="DD79" s="83" t="str">
        <f t="shared" si="36"/>
        <v>Projektingenieur 2</v>
      </c>
      <c r="DE79" s="20"/>
      <c r="DF79" s="33">
        <v>772</v>
      </c>
      <c r="DG79" s="33">
        <f t="shared" si="37"/>
        <v>8</v>
      </c>
      <c r="DH79" s="83" t="str">
        <f t="shared" si="38"/>
        <v>Projektingenieur 2</v>
      </c>
      <c r="DM79" s="19">
        <f t="shared" si="49"/>
        <v>4249</v>
      </c>
      <c r="DN79" s="153">
        <v>6</v>
      </c>
      <c r="DO79" s="19">
        <v>0</v>
      </c>
      <c r="DP79" s="185" t="s">
        <v>968</v>
      </c>
    </row>
    <row r="80" spans="1:120" s="19" customFormat="1" ht="15.75" x14ac:dyDescent="0.2">
      <c r="A80" s="53">
        <v>0</v>
      </c>
      <c r="B80" s="53"/>
      <c r="C80" s="53">
        <f t="shared" si="30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45"/>
        <v>40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6"/>
        <v>Flückiger Hans Peter</v>
      </c>
      <c r="CR80" s="19">
        <f t="shared" si="47"/>
        <v>40</v>
      </c>
      <c r="CS80" s="19" t="str">
        <f t="shared" si="48"/>
        <v xml:space="preserve"> D/C 2)</v>
      </c>
      <c r="CT80" s="154">
        <v>4250</v>
      </c>
      <c r="CU80" s="126"/>
      <c r="CV80" s="125">
        <v>772</v>
      </c>
      <c r="CW80" s="33">
        <f t="shared" si="31"/>
        <v>8</v>
      </c>
      <c r="CX80" s="83" t="str">
        <f t="shared" si="32"/>
        <v>Projektingenieur 2</v>
      </c>
      <c r="CY80" s="125">
        <v>772</v>
      </c>
      <c r="CZ80" s="33">
        <f t="shared" si="33"/>
        <v>8</v>
      </c>
      <c r="DA80" s="83" t="str">
        <f t="shared" si="34"/>
        <v>Projektingenieur 2</v>
      </c>
      <c r="DB80" s="125">
        <v>772</v>
      </c>
      <c r="DC80" s="33">
        <f t="shared" si="35"/>
        <v>8</v>
      </c>
      <c r="DD80" s="83" t="str">
        <f t="shared" si="36"/>
        <v>Projektingenieur 2</v>
      </c>
      <c r="DE80" s="20"/>
      <c r="DF80" s="33">
        <v>772</v>
      </c>
      <c r="DG80" s="33">
        <f t="shared" si="37"/>
        <v>8</v>
      </c>
      <c r="DH80" s="83" t="str">
        <f t="shared" si="38"/>
        <v>Projektingenieur 2</v>
      </c>
      <c r="DM80" s="19">
        <f t="shared" si="49"/>
        <v>4250</v>
      </c>
      <c r="DN80" s="153">
        <v>6</v>
      </c>
      <c r="DO80" s="19">
        <v>0</v>
      </c>
      <c r="DP80" s="185" t="s">
        <v>968</v>
      </c>
    </row>
    <row r="81" spans="1:120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494</v>
      </c>
      <c r="Q81" s="15">
        <v>77</v>
      </c>
      <c r="R81" s="42"/>
      <c r="S81" s="27" t="s">
        <v>178</v>
      </c>
      <c r="T81" s="21">
        <v>1978</v>
      </c>
      <c r="U81" s="28" t="s">
        <v>235</v>
      </c>
      <c r="V81" s="21">
        <v>2001</v>
      </c>
      <c r="W81" s="25"/>
      <c r="X81" s="21"/>
      <c r="Y81" s="25" t="s">
        <v>289</v>
      </c>
      <c r="Z81" s="21">
        <f>$AD$3-V81</f>
        <v>14</v>
      </c>
      <c r="AA81" s="25" t="s">
        <v>110</v>
      </c>
      <c r="AB81" s="21" t="s">
        <v>121</v>
      </c>
      <c r="AC81" s="21"/>
      <c r="AE81" s="90" t="s">
        <v>376</v>
      </c>
      <c r="AF81" s="82"/>
      <c r="CP81" s="19" t="str">
        <f>+S81</f>
        <v>Thalmann Patric</v>
      </c>
      <c r="CR81" s="19">
        <f>+Z81</f>
        <v>14</v>
      </c>
      <c r="CS81" s="19" t="str">
        <f>+AB81</f>
        <v>D</v>
      </c>
      <c r="CT81" s="154">
        <v>9658</v>
      </c>
      <c r="CU81" s="126"/>
      <c r="CV81" s="125">
        <v>772</v>
      </c>
      <c r="CW81" s="33">
        <f>VLOOKUP($CV81,Funktionsbezeichnungen,3,0)</f>
        <v>8</v>
      </c>
      <c r="CX81" s="83" t="str">
        <f>VLOOKUP($CV81,Funktionsbezeichnungen,2,0)</f>
        <v>Projektingenieur 2</v>
      </c>
      <c r="CY81" s="125">
        <v>771</v>
      </c>
      <c r="CZ81" s="33">
        <f>VLOOKUP($CY81,Funktionsbezeichnungen,3,0)</f>
        <v>7</v>
      </c>
      <c r="DA81" s="83" t="str">
        <f>VLOOKUP($CY81,Funktionsbezeichnungen,2,0)</f>
        <v>Projektingenieur 1</v>
      </c>
      <c r="DB81" s="125">
        <v>771</v>
      </c>
      <c r="DC81" s="33">
        <f>VLOOKUP($DB81,Funktionsbezeichnungen,3,0)</f>
        <v>7</v>
      </c>
      <c r="DD81" s="83" t="str">
        <f>VLOOKUP($DB81,Funktionsbezeichnungen,2,0)</f>
        <v>Projektingenieur 1</v>
      </c>
      <c r="DE81" s="20"/>
      <c r="DF81" s="125">
        <v>771</v>
      </c>
      <c r="DG81" s="33">
        <f>VLOOKUP($DF81,Funktionsbezeichnungen,3,0)</f>
        <v>7</v>
      </c>
      <c r="DH81" s="83" t="str">
        <f>VLOOKUP($DF81,Funktionsbezeichnungen,2,0)</f>
        <v>Projektingenieur 1</v>
      </c>
      <c r="DM81" s="19">
        <f>+CT81</f>
        <v>9658</v>
      </c>
      <c r="DN81" s="153">
        <v>6</v>
      </c>
      <c r="DO81" s="19">
        <v>0</v>
      </c>
      <c r="DP81" s="185" t="s">
        <v>968</v>
      </c>
    </row>
    <row r="82" spans="1:120" s="19" customFormat="1" x14ac:dyDescent="0.2">
      <c r="A82" s="53">
        <v>0</v>
      </c>
      <c r="B82" s="53"/>
      <c r="C82" s="53">
        <f>IF(Z82&gt;=10,1,0)</f>
        <v>0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617</v>
      </c>
      <c r="Q82" s="15">
        <v>78</v>
      </c>
      <c r="R82" s="42"/>
      <c r="S82" s="27" t="s">
        <v>618</v>
      </c>
      <c r="T82" s="21">
        <v>1985</v>
      </c>
      <c r="U82" s="28" t="s">
        <v>235</v>
      </c>
      <c r="V82" s="21">
        <v>2006</v>
      </c>
      <c r="W82" s="25" t="s">
        <v>1169</v>
      </c>
      <c r="X82" s="21">
        <v>2015</v>
      </c>
      <c r="Y82" s="25"/>
      <c r="Z82" s="21">
        <f>$AD$3-V82</f>
        <v>9</v>
      </c>
      <c r="AA82" s="25" t="s">
        <v>110</v>
      </c>
      <c r="AB82" s="21" t="s">
        <v>121</v>
      </c>
      <c r="AC82" s="21"/>
      <c r="AE82" s="187" t="s">
        <v>376</v>
      </c>
      <c r="AF82" s="82"/>
      <c r="CP82" s="19" t="str">
        <f>+S82</f>
        <v>Zeltner Viktor</v>
      </c>
      <c r="CR82" s="19">
        <f>+Z82</f>
        <v>9</v>
      </c>
      <c r="CS82" s="19" t="str">
        <f>+AB82</f>
        <v>D</v>
      </c>
      <c r="CT82" s="154">
        <v>6765</v>
      </c>
      <c r="CU82" s="126"/>
      <c r="CV82" s="125">
        <v>771</v>
      </c>
      <c r="CW82" s="33">
        <f>VLOOKUP($CV82,Funktionsbezeichnungen,3,0)</f>
        <v>7</v>
      </c>
      <c r="CX82" s="83" t="str">
        <f>VLOOKUP($CV82,Funktionsbezeichnungen,2,0)</f>
        <v>Projektingenieur 1</v>
      </c>
      <c r="CY82" s="125">
        <v>733</v>
      </c>
      <c r="CZ82" s="33">
        <f>VLOOKUP($CY82,Funktionsbezeichnungen,3,0)</f>
        <v>6</v>
      </c>
      <c r="DA82" s="83" t="str">
        <f>VLOOKUP($CY82,Funktionsbezeichnungen,2,0)</f>
        <v>Konstrukteur 3 / -planer 3 / Gruppenchef 1</v>
      </c>
      <c r="DB82" s="125">
        <v>732</v>
      </c>
      <c r="DC82" s="33">
        <f>VLOOKUP($DB82,Funktionsbezeichnungen,3,0)</f>
        <v>5</v>
      </c>
      <c r="DD82" s="83" t="str">
        <f>VLOOKUP($DB82,Funktionsbezeichnungen,2,0)</f>
        <v>Konstrukteur 2 / -planer 2</v>
      </c>
      <c r="DE82" s="20"/>
      <c r="DF82" s="33">
        <v>732</v>
      </c>
      <c r="DG82" s="33">
        <f>VLOOKUP($DF82,Funktionsbezeichnungen,3,0)</f>
        <v>5</v>
      </c>
      <c r="DH82" s="83" t="str">
        <f>VLOOKUP($DF82,Funktionsbezeichnungen,2,0)</f>
        <v>Konstrukteur 2 / -planer 2</v>
      </c>
      <c r="DM82" s="19">
        <f>+CT82</f>
        <v>6765</v>
      </c>
      <c r="DN82" s="153">
        <v>6</v>
      </c>
      <c r="DO82" s="19">
        <v>0</v>
      </c>
      <c r="DP82" s="19" t="s">
        <v>964</v>
      </c>
    </row>
    <row r="83" spans="1:120" s="19" customFormat="1" x14ac:dyDescent="0.2">
      <c r="A83" s="53">
        <v>0</v>
      </c>
      <c r="B83" s="53"/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358</v>
      </c>
      <c r="P83" s="15" t="s">
        <v>482</v>
      </c>
      <c r="Q83" s="15">
        <v>79</v>
      </c>
      <c r="R83" s="16"/>
      <c r="S83" s="20" t="s">
        <v>260</v>
      </c>
      <c r="T83" s="21">
        <v>1956</v>
      </c>
      <c r="U83" s="28" t="s">
        <v>126</v>
      </c>
      <c r="V83" s="21">
        <v>1973</v>
      </c>
      <c r="W83" s="25"/>
      <c r="X83" s="21"/>
      <c r="Y83" s="28"/>
      <c r="Z83" s="21">
        <f t="shared" si="45"/>
        <v>42</v>
      </c>
      <c r="AA83" s="25" t="s">
        <v>139</v>
      </c>
      <c r="AB83" s="21" t="s">
        <v>121</v>
      </c>
      <c r="AC83" s="21"/>
      <c r="AE83" s="90" t="s">
        <v>377</v>
      </c>
      <c r="AF83" s="82"/>
      <c r="CP83" s="19" t="str">
        <f t="shared" si="46"/>
        <v>Allemann  Bertrand</v>
      </c>
      <c r="CR83" s="19">
        <f t="shared" si="47"/>
        <v>42</v>
      </c>
      <c r="CS83" s="19" t="str">
        <f t="shared" si="48"/>
        <v>D</v>
      </c>
      <c r="CT83" s="154">
        <v>5631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33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9"/>
        <v>5631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483</v>
      </c>
      <c r="Q84" s="15">
        <v>80</v>
      </c>
      <c r="R84" s="16"/>
      <c r="S84" s="20" t="s">
        <v>137</v>
      </c>
      <c r="T84" s="21">
        <v>1958</v>
      </c>
      <c r="U84" s="28" t="s">
        <v>126</v>
      </c>
      <c r="V84" s="21">
        <v>1977</v>
      </c>
      <c r="W84" s="25"/>
      <c r="X84" s="21"/>
      <c r="Y84" s="28"/>
      <c r="Z84" s="21">
        <f t="shared" si="45"/>
        <v>38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46"/>
        <v>Lenherr Paul</v>
      </c>
      <c r="CR84" s="19">
        <f t="shared" si="47"/>
        <v>38</v>
      </c>
      <c r="CS84" s="19" t="str">
        <f t="shared" si="48"/>
        <v>D</v>
      </c>
      <c r="CT84" s="154">
        <v>6628</v>
      </c>
      <c r="CU84" s="126"/>
      <c r="CV84" s="125">
        <v>741</v>
      </c>
      <c r="CW84" s="33">
        <f t="shared" si="31"/>
        <v>7</v>
      </c>
      <c r="CX84" s="83" t="str">
        <f t="shared" si="32"/>
        <v>Konstrukteur 4 / Fachplaner 4 / Gruppenchef 2</v>
      </c>
      <c r="CY84" s="125">
        <v>741</v>
      </c>
      <c r="CZ84" s="33">
        <f t="shared" si="33"/>
        <v>7</v>
      </c>
      <c r="DA84" s="83" t="str">
        <f t="shared" si="34"/>
        <v>Konstrukteur 4 / Fachplaner 4 / Gruppenchef 2</v>
      </c>
      <c r="DB84" s="125">
        <v>741</v>
      </c>
      <c r="DC84" s="33">
        <f t="shared" si="35"/>
        <v>7</v>
      </c>
      <c r="DD84" s="83" t="str">
        <f t="shared" si="36"/>
        <v>Konstrukteur 4 / Fachplaner 4 / Gruppenchef 2</v>
      </c>
      <c r="DE84" s="20"/>
      <c r="DF84" s="33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9"/>
        <v>6628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358</v>
      </c>
      <c r="P85" s="15" t="s">
        <v>484</v>
      </c>
      <c r="Q85" s="15">
        <v>81</v>
      </c>
      <c r="R85" s="16"/>
      <c r="S85" s="20" t="s">
        <v>271</v>
      </c>
      <c r="T85" s="21">
        <v>1958</v>
      </c>
      <c r="U85" s="28" t="s">
        <v>126</v>
      </c>
      <c r="V85" s="21">
        <v>1978</v>
      </c>
      <c r="W85" s="25"/>
      <c r="X85" s="21"/>
      <c r="Y85" s="28"/>
      <c r="Z85" s="21">
        <f t="shared" si="45"/>
        <v>37</v>
      </c>
      <c r="AA85" s="25" t="s">
        <v>687</v>
      </c>
      <c r="AB85" s="21" t="s">
        <v>121</v>
      </c>
      <c r="AC85" s="21"/>
      <c r="AE85" s="90" t="s">
        <v>420</v>
      </c>
      <c r="AF85" s="82"/>
      <c r="CP85" s="19" t="str">
        <f t="shared" si="46"/>
        <v>von Schallen Urs</v>
      </c>
      <c r="CR85" s="19">
        <f t="shared" si="47"/>
        <v>37</v>
      </c>
      <c r="CS85" s="19" t="str">
        <f t="shared" si="48"/>
        <v>D</v>
      </c>
      <c r="CT85" s="154">
        <v>6659</v>
      </c>
      <c r="CU85" s="126"/>
      <c r="CV85" s="125">
        <v>742</v>
      </c>
      <c r="CW85" s="33">
        <f t="shared" si="31"/>
        <v>8</v>
      </c>
      <c r="CX85" s="83" t="str">
        <f t="shared" si="32"/>
        <v>Konstrukteur 5  / Fachplaner 5 / Gruppenchef 3</v>
      </c>
      <c r="CY85" s="125">
        <v>742</v>
      </c>
      <c r="CZ85" s="33">
        <f t="shared" si="33"/>
        <v>8</v>
      </c>
      <c r="DA85" s="83" t="str">
        <f t="shared" si="34"/>
        <v>Konstrukteur 5  / Fachplaner 5 / Gruppenchef 3</v>
      </c>
      <c r="DB85" s="125">
        <v>742</v>
      </c>
      <c r="DC85" s="33">
        <f t="shared" si="35"/>
        <v>8</v>
      </c>
      <c r="DD85" s="83" t="str">
        <f t="shared" si="36"/>
        <v>Konstrukteur 5  / Fachplaner 5 / Gruppenchef 3</v>
      </c>
      <c r="DE85" s="20"/>
      <c r="DF85" s="33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9"/>
        <v>6659</v>
      </c>
      <c r="DN85" s="153">
        <v>6</v>
      </c>
      <c r="DO85" s="19">
        <v>0</v>
      </c>
      <c r="DP85" s="19" t="s">
        <v>966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632</v>
      </c>
      <c r="Q86" s="15">
        <v>82</v>
      </c>
      <c r="R86" s="16"/>
      <c r="S86" s="20" t="s">
        <v>633</v>
      </c>
      <c r="T86" s="21">
        <v>1958</v>
      </c>
      <c r="U86" s="28" t="s">
        <v>634</v>
      </c>
      <c r="V86" s="21">
        <v>1980</v>
      </c>
      <c r="W86" s="25"/>
      <c r="X86" s="21"/>
      <c r="Y86" s="28"/>
      <c r="Z86" s="21">
        <f t="shared" si="45"/>
        <v>35</v>
      </c>
      <c r="AA86" s="25" t="s">
        <v>107</v>
      </c>
      <c r="AB86" s="21" t="s">
        <v>121</v>
      </c>
      <c r="AC86" s="21"/>
      <c r="AE86" s="187" t="s">
        <v>1098</v>
      </c>
      <c r="AF86" s="82"/>
      <c r="CP86" s="19" t="str">
        <f t="shared" si="46"/>
        <v>Schneider Martin</v>
      </c>
      <c r="CR86" s="19">
        <f t="shared" si="47"/>
        <v>35</v>
      </c>
      <c r="CS86" s="19" t="str">
        <f t="shared" si="48"/>
        <v>D</v>
      </c>
      <c r="CT86" s="154">
        <v>4354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33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9"/>
        <v>4354</v>
      </c>
      <c r="DN86" s="153">
        <v>6</v>
      </c>
      <c r="DO86" s="19">
        <v>0</v>
      </c>
      <c r="DP86" s="185" t="s">
        <v>970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>
        <v>1</v>
      </c>
      <c r="I87" s="56">
        <v>1</v>
      </c>
      <c r="J87" s="54">
        <v>1</v>
      </c>
      <c r="K87" s="56"/>
      <c r="L87" s="56"/>
      <c r="M87" s="56"/>
      <c r="N87" s="58"/>
      <c r="O87" s="52" t="s">
        <v>359</v>
      </c>
      <c r="P87" s="15" t="s">
        <v>485</v>
      </c>
      <c r="Q87" s="15">
        <v>83</v>
      </c>
      <c r="R87" s="16"/>
      <c r="S87" s="20" t="s">
        <v>261</v>
      </c>
      <c r="T87" s="21">
        <v>1959</v>
      </c>
      <c r="U87" s="28" t="s">
        <v>126</v>
      </c>
      <c r="V87" s="21">
        <v>1981</v>
      </c>
      <c r="W87" s="25"/>
      <c r="X87" s="21"/>
      <c r="Y87" s="28" t="s">
        <v>941</v>
      </c>
      <c r="Z87" s="21">
        <f t="shared" si="45"/>
        <v>34</v>
      </c>
      <c r="AA87" s="25" t="s">
        <v>1052</v>
      </c>
      <c r="AB87" s="21" t="s">
        <v>121</v>
      </c>
      <c r="AC87" s="21"/>
      <c r="AE87" s="187" t="s">
        <v>1099</v>
      </c>
      <c r="AF87" s="82"/>
      <c r="CP87" s="19" t="str">
        <f t="shared" si="46"/>
        <v>Ortlieb Hans-Rudi</v>
      </c>
      <c r="CR87" s="19">
        <f t="shared" si="47"/>
        <v>34</v>
      </c>
      <c r="CS87" s="19" t="str">
        <f t="shared" si="48"/>
        <v>D</v>
      </c>
      <c r="CT87" s="154">
        <v>5630</v>
      </c>
      <c r="CU87" s="126"/>
      <c r="CV87" s="125">
        <v>771</v>
      </c>
      <c r="CW87" s="33">
        <f t="shared" si="31"/>
        <v>7</v>
      </c>
      <c r="CX87" s="83" t="str">
        <f t="shared" si="32"/>
        <v>Projektingenieur 1</v>
      </c>
      <c r="CY87" s="125">
        <v>771</v>
      </c>
      <c r="CZ87" s="33">
        <f t="shared" si="33"/>
        <v>7</v>
      </c>
      <c r="DA87" s="83" t="str">
        <f t="shared" si="34"/>
        <v>Projektingenieur 1</v>
      </c>
      <c r="DB87" s="125">
        <v>741</v>
      </c>
      <c r="DC87" s="33">
        <f t="shared" si="35"/>
        <v>7</v>
      </c>
      <c r="DD87" s="83" t="str">
        <f t="shared" si="36"/>
        <v>Konstrukteur 4 / Fachplaner 4 / Gruppenchef 2</v>
      </c>
      <c r="DE87" s="20"/>
      <c r="DF87" s="33">
        <v>742</v>
      </c>
      <c r="DG87" s="33">
        <f t="shared" si="37"/>
        <v>8</v>
      </c>
      <c r="DH87" s="83" t="str">
        <f t="shared" si="38"/>
        <v>Konstrukteur 5  / Fachplaner 5 / Gruppenchef 3</v>
      </c>
      <c r="DM87" s="19">
        <f t="shared" si="49"/>
        <v>5630</v>
      </c>
      <c r="DN87" s="153">
        <v>6</v>
      </c>
      <c r="DO87" s="19">
        <v>0</v>
      </c>
      <c r="DP87" s="185" t="s">
        <v>968</v>
      </c>
    </row>
    <row r="88" spans="1:120" s="19" customFormat="1" x14ac:dyDescent="0.2">
      <c r="A88" s="53">
        <v>0</v>
      </c>
      <c r="B88" s="53">
        <v>1</v>
      </c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552</v>
      </c>
      <c r="Q88" s="15">
        <v>84</v>
      </c>
      <c r="R88" s="16"/>
      <c r="S88" s="20" t="s">
        <v>553</v>
      </c>
      <c r="T88" s="21">
        <v>1959</v>
      </c>
      <c r="U88" s="28" t="s">
        <v>239</v>
      </c>
      <c r="V88" s="21">
        <v>1983</v>
      </c>
      <c r="W88" s="25"/>
      <c r="X88" s="21"/>
      <c r="Y88" s="28" t="s">
        <v>555</v>
      </c>
      <c r="Z88" s="21">
        <f t="shared" si="45"/>
        <v>32</v>
      </c>
      <c r="AA88" s="25" t="s">
        <v>554</v>
      </c>
      <c r="AB88" s="21" t="s">
        <v>121</v>
      </c>
      <c r="AC88" s="21"/>
      <c r="AE88" s="90" t="s">
        <v>377</v>
      </c>
      <c r="AF88" s="82"/>
      <c r="CP88" s="19" t="str">
        <f t="shared" si="46"/>
        <v>Bollhalder Angelika</v>
      </c>
      <c r="CR88" s="19">
        <f t="shared" si="47"/>
        <v>32</v>
      </c>
      <c r="CS88" s="19" t="str">
        <f t="shared" si="48"/>
        <v>D</v>
      </c>
      <c r="CT88" s="154">
        <v>4344</v>
      </c>
      <c r="CU88" s="126"/>
      <c r="CV88" s="125">
        <v>741</v>
      </c>
      <c r="CW88" s="33">
        <f t="shared" si="31"/>
        <v>7</v>
      </c>
      <c r="CX88" s="83" t="str">
        <f t="shared" si="32"/>
        <v>Konstrukteur 4 / Fachplaner 4 / Gruppenchef 2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741</v>
      </c>
      <c r="DC88" s="33">
        <f t="shared" si="35"/>
        <v>7</v>
      </c>
      <c r="DD88" s="83" t="str">
        <f t="shared" si="36"/>
        <v>Konstrukteur 4 / Fachplaner 4 / Gruppenchef 2</v>
      </c>
      <c r="DE88" s="20"/>
      <c r="DF88" s="33">
        <v>742</v>
      </c>
      <c r="DG88" s="33">
        <f t="shared" si="37"/>
        <v>8</v>
      </c>
      <c r="DH88" s="83" t="str">
        <f t="shared" si="38"/>
        <v>Konstrukteur 5  / Fachplaner 5 / Gruppenchef 3</v>
      </c>
      <c r="DM88" s="19">
        <f t="shared" si="49"/>
        <v>4344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360</v>
      </c>
      <c r="P89" s="15" t="s">
        <v>487</v>
      </c>
      <c r="Q89" s="15">
        <v>85</v>
      </c>
      <c r="R89" s="16"/>
      <c r="S89" s="20" t="s">
        <v>145</v>
      </c>
      <c r="T89" s="21">
        <v>1970</v>
      </c>
      <c r="U89" s="28" t="s">
        <v>126</v>
      </c>
      <c r="V89" s="21">
        <v>1988</v>
      </c>
      <c r="W89" s="25"/>
      <c r="X89" s="21"/>
      <c r="Y89" s="28"/>
      <c r="Z89" s="21">
        <f t="shared" si="45"/>
        <v>27</v>
      </c>
      <c r="AA89" s="25" t="s">
        <v>129</v>
      </c>
      <c r="AB89" s="21" t="s">
        <v>121</v>
      </c>
      <c r="AC89" s="21"/>
      <c r="AE89" s="90" t="s">
        <v>377</v>
      </c>
      <c r="AF89" s="82"/>
      <c r="CP89" s="19" t="str">
        <f t="shared" si="46"/>
        <v>Bucher Oliver</v>
      </c>
      <c r="CR89" s="19">
        <f t="shared" si="47"/>
        <v>27</v>
      </c>
      <c r="CS89" s="19" t="str">
        <f t="shared" si="48"/>
        <v>D</v>
      </c>
      <c r="CT89" s="154">
        <v>7641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742</v>
      </c>
      <c r="DG89" s="33">
        <f t="shared" si="37"/>
        <v>8</v>
      </c>
      <c r="DH89" s="83" t="str">
        <f t="shared" si="38"/>
        <v>Konstrukteur 5  / Fachplaner 5 / Gruppenchef 3</v>
      </c>
      <c r="DM89" s="19">
        <f t="shared" si="49"/>
        <v>7641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488</v>
      </c>
      <c r="Q90" s="15">
        <v>86</v>
      </c>
      <c r="R90" s="16"/>
      <c r="S90" s="20" t="s">
        <v>144</v>
      </c>
      <c r="T90" s="21">
        <v>1968</v>
      </c>
      <c r="U90" s="28" t="s">
        <v>126</v>
      </c>
      <c r="V90" s="21">
        <v>1989</v>
      </c>
      <c r="W90" s="25"/>
      <c r="X90" s="21"/>
      <c r="Y90" s="28" t="s">
        <v>940</v>
      </c>
      <c r="Z90" s="21">
        <f t="shared" si="45"/>
        <v>26</v>
      </c>
      <c r="AA90" s="25" t="s">
        <v>939</v>
      </c>
      <c r="AB90" s="21" t="s">
        <v>121</v>
      </c>
      <c r="AC90" s="21"/>
      <c r="AE90" s="90" t="s">
        <v>375</v>
      </c>
      <c r="AF90" s="82"/>
      <c r="CP90" s="19" t="str">
        <f t="shared" si="46"/>
        <v>Hagen Stefan</v>
      </c>
      <c r="CR90" s="19">
        <f t="shared" si="47"/>
        <v>26</v>
      </c>
      <c r="CS90" s="19" t="str">
        <f t="shared" si="48"/>
        <v>D</v>
      </c>
      <c r="CT90" s="154">
        <v>6741</v>
      </c>
      <c r="CU90" s="126"/>
      <c r="CV90" s="125">
        <v>741</v>
      </c>
      <c r="CW90" s="33">
        <f t="shared" si="31"/>
        <v>7</v>
      </c>
      <c r="CX90" s="83" t="str">
        <f t="shared" si="32"/>
        <v>Konstrukteur 4 / Fachplaner 4 / Gruppenchef 2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741</v>
      </c>
      <c r="DC90" s="33">
        <f t="shared" si="35"/>
        <v>7</v>
      </c>
      <c r="DD90" s="83" t="str">
        <f t="shared" si="36"/>
        <v>Konstrukteur 4 / Fachplaner 4 / Gruppenchef 2</v>
      </c>
      <c r="DE90" s="20"/>
      <c r="DF90" s="125">
        <v>742</v>
      </c>
      <c r="DG90" s="33">
        <f t="shared" si="37"/>
        <v>8</v>
      </c>
      <c r="DH90" s="83" t="str">
        <f t="shared" si="38"/>
        <v>Konstrukteur 5  / Fachplaner 5 / Gruppenchef 3</v>
      </c>
      <c r="DM90" s="19">
        <f t="shared" si="49"/>
        <v>6741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359</v>
      </c>
      <c r="P91" s="15" t="s">
        <v>489</v>
      </c>
      <c r="Q91" s="15">
        <v>87</v>
      </c>
      <c r="R91" s="16"/>
      <c r="S91" s="20" t="s">
        <v>146</v>
      </c>
      <c r="T91" s="21">
        <v>1970</v>
      </c>
      <c r="U91" s="28" t="s">
        <v>126</v>
      </c>
      <c r="V91" s="21">
        <v>1991</v>
      </c>
      <c r="W91" s="25"/>
      <c r="X91" s="21"/>
      <c r="Y91" s="28"/>
      <c r="Z91" s="21">
        <f t="shared" si="45"/>
        <v>24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6"/>
        <v>Hardmeyer Christian</v>
      </c>
      <c r="CR91" s="19">
        <f t="shared" si="47"/>
        <v>24</v>
      </c>
      <c r="CS91" s="19" t="str">
        <f t="shared" si="48"/>
        <v>D</v>
      </c>
      <c r="CT91" s="154">
        <v>9618</v>
      </c>
      <c r="CU91" s="126"/>
      <c r="CV91" s="125">
        <v>741</v>
      </c>
      <c r="CW91" s="33">
        <f t="shared" si="31"/>
        <v>7</v>
      </c>
      <c r="CX91" s="83" t="str">
        <f t="shared" si="32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742</v>
      </c>
      <c r="DG91" s="33">
        <f t="shared" si="37"/>
        <v>8</v>
      </c>
      <c r="DH91" s="83" t="str">
        <f t="shared" si="38"/>
        <v>Konstrukteur 5  / Fachplaner 5 / Gruppenchef 3</v>
      </c>
      <c r="DM91" s="19">
        <f t="shared" si="49"/>
        <v>9618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490</v>
      </c>
      <c r="Q92" s="15">
        <v>88</v>
      </c>
      <c r="R92" s="16"/>
      <c r="S92" s="20" t="s">
        <v>148</v>
      </c>
      <c r="T92" s="21">
        <v>1970</v>
      </c>
      <c r="U92" s="28" t="s">
        <v>126</v>
      </c>
      <c r="V92" s="21">
        <v>1992</v>
      </c>
      <c r="W92" s="25"/>
      <c r="X92" s="21"/>
      <c r="Y92" s="28"/>
      <c r="Z92" s="21">
        <f t="shared" si="45"/>
        <v>23</v>
      </c>
      <c r="AA92" s="25" t="s">
        <v>129</v>
      </c>
      <c r="AB92" s="21" t="s">
        <v>121</v>
      </c>
      <c r="AC92" s="21"/>
      <c r="AE92" s="90" t="s">
        <v>421</v>
      </c>
      <c r="AF92" s="82"/>
      <c r="CP92" s="19" t="str">
        <f t="shared" si="46"/>
        <v>Wira Stephane</v>
      </c>
      <c r="CR92" s="19">
        <f t="shared" si="47"/>
        <v>23</v>
      </c>
      <c r="CS92" s="19" t="str">
        <f t="shared" si="48"/>
        <v>D</v>
      </c>
      <c r="CT92" s="154">
        <v>9623</v>
      </c>
      <c r="CU92" s="126"/>
      <c r="CV92" s="125">
        <v>742</v>
      </c>
      <c r="CW92" s="33">
        <f t="shared" si="31"/>
        <v>8</v>
      </c>
      <c r="CX92" s="83" t="str">
        <f t="shared" si="32"/>
        <v>Konstrukteur 5  / Fachplaner 5 / Gruppenchef 3</v>
      </c>
      <c r="CY92" s="125">
        <v>742</v>
      </c>
      <c r="CZ92" s="33">
        <f t="shared" si="33"/>
        <v>8</v>
      </c>
      <c r="DA92" s="83" t="str">
        <f t="shared" si="34"/>
        <v>Konstrukteur 5  / Fachplaner 5 / Gruppenchef 3</v>
      </c>
      <c r="DB92" s="125">
        <v>742</v>
      </c>
      <c r="DC92" s="33">
        <f t="shared" si="35"/>
        <v>8</v>
      </c>
      <c r="DD92" s="83" t="str">
        <f t="shared" si="36"/>
        <v>Konstrukteur 5  / Fachplaner 5 / Gruppenchef 3</v>
      </c>
      <c r="DE92" s="20"/>
      <c r="DF92" s="125">
        <v>742</v>
      </c>
      <c r="DG92" s="33">
        <f t="shared" si="37"/>
        <v>8</v>
      </c>
      <c r="DH92" s="83" t="str">
        <f t="shared" si="38"/>
        <v>Konstrukteur 5  / Fachplaner 5 / Gruppenchef 3</v>
      </c>
      <c r="DM92" s="19">
        <f t="shared" si="49"/>
        <v>9623</v>
      </c>
      <c r="DN92" s="153">
        <v>6</v>
      </c>
      <c r="DO92" s="19">
        <v>0</v>
      </c>
      <c r="DP92" s="19" t="s">
        <v>975</v>
      </c>
    </row>
    <row r="93" spans="1:120" s="19" customFormat="1" x14ac:dyDescent="0.2">
      <c r="A93" s="53">
        <v>0</v>
      </c>
      <c r="B93" s="53"/>
      <c r="C93" s="53">
        <f t="shared" si="30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360</v>
      </c>
      <c r="P93" s="15" t="s">
        <v>568</v>
      </c>
      <c r="Q93" s="15">
        <v>89</v>
      </c>
      <c r="R93" s="16"/>
      <c r="S93" s="20" t="s">
        <v>569</v>
      </c>
      <c r="T93" s="21">
        <v>1973</v>
      </c>
      <c r="U93" s="28" t="s">
        <v>126</v>
      </c>
      <c r="V93" s="21">
        <v>1993</v>
      </c>
      <c r="W93" s="25"/>
      <c r="X93" s="21"/>
      <c r="Y93" s="28"/>
      <c r="Z93" s="21">
        <f t="shared" si="45"/>
        <v>22</v>
      </c>
      <c r="AA93" s="25" t="s">
        <v>129</v>
      </c>
      <c r="AB93" s="21" t="s">
        <v>121</v>
      </c>
      <c r="AC93" s="21"/>
      <c r="AE93" s="90" t="s">
        <v>377</v>
      </c>
      <c r="AF93" s="82"/>
      <c r="CP93" s="19" t="str">
        <f t="shared" si="46"/>
        <v>Heiniger Christoph</v>
      </c>
      <c r="CR93" s="19">
        <f t="shared" si="47"/>
        <v>22</v>
      </c>
      <c r="CS93" s="19" t="str">
        <f t="shared" si="48"/>
        <v>D</v>
      </c>
      <c r="CT93" s="154">
        <v>4346</v>
      </c>
      <c r="CU93" s="126"/>
      <c r="CV93" s="125">
        <v>741</v>
      </c>
      <c r="CW93" s="33">
        <f t="shared" si="31"/>
        <v>7</v>
      </c>
      <c r="CX93" s="83" t="str">
        <f t="shared" si="32"/>
        <v>Konstrukteur 4 / Fachplaner 4 / Gruppenchef 2</v>
      </c>
      <c r="CY93" s="125">
        <v>741</v>
      </c>
      <c r="CZ93" s="33">
        <f t="shared" si="33"/>
        <v>7</v>
      </c>
      <c r="DA93" s="83" t="str">
        <f t="shared" si="34"/>
        <v>Konstrukteur 4 / Fachplaner 4 / Gruppenchef 2</v>
      </c>
      <c r="DB93" s="125">
        <v>741</v>
      </c>
      <c r="DC93" s="33">
        <f t="shared" si="35"/>
        <v>7</v>
      </c>
      <c r="DD93" s="83" t="str">
        <f t="shared" si="36"/>
        <v>Konstrukteur 4 / Fachplaner 4 / Gruppenchef 2</v>
      </c>
      <c r="DE93" s="20"/>
      <c r="DF93" s="125">
        <v>742</v>
      </c>
      <c r="DG93" s="33">
        <f t="shared" si="37"/>
        <v>8</v>
      </c>
      <c r="DH93" s="83" t="str">
        <f t="shared" si="38"/>
        <v>Konstrukteur 5  / Fachplaner 5 / Gruppenchef 3</v>
      </c>
      <c r="DM93" s="19">
        <f t="shared" si="49"/>
        <v>4346</v>
      </c>
      <c r="DN93" s="153">
        <v>6</v>
      </c>
      <c r="DO93" s="19">
        <v>0</v>
      </c>
      <c r="DP93" s="19" t="s">
        <v>965</v>
      </c>
    </row>
    <row r="94" spans="1:120" s="19" customFormat="1" x14ac:dyDescent="0.2">
      <c r="A94" s="53">
        <v>0</v>
      </c>
      <c r="B94" s="53"/>
      <c r="C94" s="53">
        <f t="shared" si="30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493</v>
      </c>
      <c r="Q94" s="15">
        <v>90</v>
      </c>
      <c r="R94" s="16"/>
      <c r="S94" s="20" t="s">
        <v>294</v>
      </c>
      <c r="T94" s="21">
        <v>1976</v>
      </c>
      <c r="U94" s="28" t="s">
        <v>126</v>
      </c>
      <c r="V94" s="21">
        <v>1998</v>
      </c>
      <c r="W94" s="25"/>
      <c r="X94" s="21"/>
      <c r="Y94" s="28"/>
      <c r="Z94" s="21">
        <f t="shared" si="45"/>
        <v>17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46"/>
        <v>Humbel Sven</v>
      </c>
      <c r="CR94" s="19">
        <f t="shared" si="47"/>
        <v>17</v>
      </c>
      <c r="CS94" s="19" t="str">
        <f t="shared" si="48"/>
        <v>D</v>
      </c>
      <c r="CT94" s="154">
        <v>9654</v>
      </c>
      <c r="CU94" s="126"/>
      <c r="CV94" s="125">
        <v>741</v>
      </c>
      <c r="CW94" s="33">
        <f t="shared" si="31"/>
        <v>7</v>
      </c>
      <c r="CX94" s="83" t="str">
        <f t="shared" si="32"/>
        <v>Konstrukteur 4 / Fachplaner 4 / Gruppenchef 2</v>
      </c>
      <c r="CY94" s="125">
        <v>741</v>
      </c>
      <c r="CZ94" s="33">
        <f t="shared" si="33"/>
        <v>7</v>
      </c>
      <c r="DA94" s="83" t="str">
        <f t="shared" si="34"/>
        <v>Konstrukteur 4 / Fachplaner 4 / Gruppenchef 2</v>
      </c>
      <c r="DB94" s="125">
        <v>741</v>
      </c>
      <c r="DC94" s="33">
        <f t="shared" si="35"/>
        <v>7</v>
      </c>
      <c r="DD94" s="83" t="str">
        <f t="shared" si="36"/>
        <v>Konstrukteur 4 / Fachplaner 4 / Gruppenchef 2</v>
      </c>
      <c r="DE94" s="20"/>
      <c r="DF94" s="125">
        <v>742</v>
      </c>
      <c r="DG94" s="33">
        <f t="shared" si="37"/>
        <v>8</v>
      </c>
      <c r="DH94" s="83" t="str">
        <f t="shared" si="38"/>
        <v>Konstrukteur 5  / Fachplaner 5 / Gruppenchef 3</v>
      </c>
      <c r="DM94" s="19">
        <f t="shared" si="49"/>
        <v>9654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/>
      <c r="C95" s="53">
        <f t="shared" si="30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497</v>
      </c>
      <c r="Q95" s="15">
        <v>91</v>
      </c>
      <c r="R95" s="16"/>
      <c r="S95" s="20" t="s">
        <v>179</v>
      </c>
      <c r="T95" s="21">
        <v>1982</v>
      </c>
      <c r="U95" s="28" t="s">
        <v>235</v>
      </c>
      <c r="V95" s="21">
        <v>2002</v>
      </c>
      <c r="W95" s="25"/>
      <c r="X95" s="21"/>
      <c r="Y95" s="25"/>
      <c r="Z95" s="21">
        <f t="shared" si="45"/>
        <v>13</v>
      </c>
      <c r="AA95" s="25" t="s">
        <v>129</v>
      </c>
      <c r="AB95" s="21" t="s">
        <v>121</v>
      </c>
      <c r="AC95" s="21"/>
      <c r="AE95" s="187" t="s">
        <v>894</v>
      </c>
      <c r="AF95" s="82"/>
      <c r="CP95" s="19" t="str">
        <f t="shared" si="46"/>
        <v>Delmas Marc</v>
      </c>
      <c r="CR95" s="19">
        <f t="shared" si="47"/>
        <v>13</v>
      </c>
      <c r="CS95" s="19" t="str">
        <f t="shared" si="48"/>
        <v>D</v>
      </c>
      <c r="CT95" s="154">
        <v>9660</v>
      </c>
      <c r="CU95" s="126"/>
      <c r="CV95" s="125">
        <v>742</v>
      </c>
      <c r="CW95" s="33">
        <f t="shared" si="31"/>
        <v>8</v>
      </c>
      <c r="CX95" s="83" t="str">
        <f t="shared" si="32"/>
        <v>Konstrukteur 5  / Fachplaner 5 / Gruppenchef 3</v>
      </c>
      <c r="CY95" s="125">
        <v>741</v>
      </c>
      <c r="CZ95" s="33">
        <f t="shared" si="33"/>
        <v>7</v>
      </c>
      <c r="DA95" s="83" t="str">
        <f t="shared" si="34"/>
        <v>Konstrukteur 4 / Fachplaner 4 / Gruppenchef 2</v>
      </c>
      <c r="DB95" s="125">
        <v>733</v>
      </c>
      <c r="DC95" s="33">
        <f t="shared" si="35"/>
        <v>6</v>
      </c>
      <c r="DD95" s="83" t="str">
        <f t="shared" si="36"/>
        <v>Konstrukteur 3 / -planer 3 / Gruppenchef 1</v>
      </c>
      <c r="DE95" s="20"/>
      <c r="DF95" s="125">
        <v>733</v>
      </c>
      <c r="DG95" s="125">
        <f t="shared" si="37"/>
        <v>6</v>
      </c>
      <c r="DH95" s="83" t="str">
        <f t="shared" si="38"/>
        <v>Konstrukteur 3 / -planer 3 / Gruppenchef 1</v>
      </c>
      <c r="DM95" s="19">
        <f t="shared" si="49"/>
        <v>9660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30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491</v>
      </c>
      <c r="Q96" s="15">
        <v>92</v>
      </c>
      <c r="R96" s="16"/>
      <c r="S96" s="20" t="s">
        <v>140</v>
      </c>
      <c r="T96" s="21">
        <v>1955</v>
      </c>
      <c r="U96" s="28" t="s">
        <v>126</v>
      </c>
      <c r="V96" s="21">
        <v>1973</v>
      </c>
      <c r="W96" s="25"/>
      <c r="X96" s="21"/>
      <c r="Y96" s="28"/>
      <c r="Z96" s="21">
        <f t="shared" si="45"/>
        <v>42</v>
      </c>
      <c r="AA96" s="25" t="s">
        <v>129</v>
      </c>
      <c r="AB96" s="21" t="s">
        <v>1042</v>
      </c>
      <c r="AC96" s="21"/>
      <c r="AE96" s="187" t="s">
        <v>377</v>
      </c>
      <c r="AF96" s="82"/>
      <c r="CP96" s="19" t="str">
        <f t="shared" si="46"/>
        <v>Wespiser Charles</v>
      </c>
      <c r="CR96" s="19">
        <f t="shared" si="47"/>
        <v>42</v>
      </c>
      <c r="CS96" s="19" t="str">
        <f t="shared" si="48"/>
        <v xml:space="preserve"> E/D </v>
      </c>
      <c r="CT96" s="154">
        <v>5545</v>
      </c>
      <c r="CU96" s="126"/>
      <c r="CV96" s="125">
        <v>741</v>
      </c>
      <c r="CW96" s="33">
        <f t="shared" si="31"/>
        <v>7</v>
      </c>
      <c r="CX96" s="83" t="str">
        <f t="shared" si="32"/>
        <v>Konstrukteur 4 / Fachplaner 4 / Gruppenchef 2</v>
      </c>
      <c r="CY96" s="125">
        <v>741</v>
      </c>
      <c r="CZ96" s="33">
        <f t="shared" si="33"/>
        <v>7</v>
      </c>
      <c r="DA96" s="83" t="str">
        <f t="shared" si="34"/>
        <v>Konstrukteur 4 / Fachplaner 4 / Gruppenchef 2</v>
      </c>
      <c r="DB96" s="125">
        <v>741</v>
      </c>
      <c r="DC96" s="33">
        <f t="shared" si="35"/>
        <v>7</v>
      </c>
      <c r="DD96" s="83" t="str">
        <f t="shared" si="36"/>
        <v>Konstrukteur 4 / Fachplaner 4 / Gruppenchef 2</v>
      </c>
      <c r="DE96" s="20"/>
      <c r="DF96" s="125">
        <v>741</v>
      </c>
      <c r="DG96" s="33">
        <f t="shared" si="37"/>
        <v>7</v>
      </c>
      <c r="DH96" s="83" t="str">
        <f t="shared" si="38"/>
        <v>Konstrukteur 4 / Fachplaner 4 / Gruppenchef 2</v>
      </c>
      <c r="DM96" s="19">
        <f t="shared" si="49"/>
        <v>5545</v>
      </c>
      <c r="DN96" s="153">
        <v>6</v>
      </c>
      <c r="DO96" s="19">
        <v>0</v>
      </c>
      <c r="DP96" s="19" t="s">
        <v>965</v>
      </c>
    </row>
    <row r="97" spans="1:120" s="19" customFormat="1" x14ac:dyDescent="0.2">
      <c r="A97" s="53">
        <v>0</v>
      </c>
      <c r="B97" s="53">
        <v>1</v>
      </c>
      <c r="C97" s="53">
        <f t="shared" si="30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492</v>
      </c>
      <c r="Q97" s="15">
        <v>93</v>
      </c>
      <c r="R97" s="16"/>
      <c r="S97" s="20" t="s">
        <v>143</v>
      </c>
      <c r="T97" s="21">
        <v>1968</v>
      </c>
      <c r="U97" s="28" t="s">
        <v>128</v>
      </c>
      <c r="V97" s="21">
        <v>1989</v>
      </c>
      <c r="W97" s="25"/>
      <c r="X97" s="21"/>
      <c r="Y97" s="28"/>
      <c r="Z97" s="21">
        <f t="shared" si="45"/>
        <v>26</v>
      </c>
      <c r="AA97" s="25" t="s">
        <v>710</v>
      </c>
      <c r="AB97" s="21" t="s">
        <v>1042</v>
      </c>
      <c r="AC97" s="21"/>
      <c r="AE97" s="187" t="s">
        <v>377</v>
      </c>
      <c r="AF97" s="82"/>
      <c r="CP97" s="19" t="str">
        <f t="shared" si="46"/>
        <v>Nicolosi Lucia</v>
      </c>
      <c r="CR97" s="19">
        <f t="shared" si="47"/>
        <v>26</v>
      </c>
      <c r="CS97" s="19" t="str">
        <f t="shared" si="48"/>
        <v xml:space="preserve"> E/D </v>
      </c>
      <c r="CT97" s="154">
        <v>7637</v>
      </c>
      <c r="CU97" s="126"/>
      <c r="CV97" s="125">
        <v>741</v>
      </c>
      <c r="CW97" s="33">
        <f t="shared" ref="CW97:CW130" si="50">VLOOKUP($CV97,Funktionsbezeichnungen,3,0)</f>
        <v>7</v>
      </c>
      <c r="CX97" s="83" t="str">
        <f t="shared" ref="CX97:CX130" si="51">VLOOKUP($CV97,Funktionsbezeichnungen,2,0)</f>
        <v>Konstrukteur 4 / Fachplaner 4 / Gruppenchef 2</v>
      </c>
      <c r="CY97" s="125">
        <v>741</v>
      </c>
      <c r="CZ97" s="33">
        <f t="shared" si="33"/>
        <v>7</v>
      </c>
      <c r="DA97" s="83" t="str">
        <f t="shared" si="34"/>
        <v>Konstrukteur 4 / Fachplaner 4 / Gruppenchef 2</v>
      </c>
      <c r="DB97" s="125">
        <v>741</v>
      </c>
      <c r="DC97" s="33">
        <f t="shared" si="35"/>
        <v>7</v>
      </c>
      <c r="DD97" s="83" t="str">
        <f t="shared" si="36"/>
        <v>Konstrukteur 4 / Fachplaner 4 / Gruppenchef 2</v>
      </c>
      <c r="DE97" s="20"/>
      <c r="DF97" s="125">
        <v>741</v>
      </c>
      <c r="DG97" s="33">
        <f t="shared" si="37"/>
        <v>7</v>
      </c>
      <c r="DH97" s="83" t="str">
        <f t="shared" si="38"/>
        <v>Konstrukteur 4 / Fachplaner 4 / Gruppenchef 2</v>
      </c>
      <c r="DM97" s="19">
        <f t="shared" si="49"/>
        <v>7637</v>
      </c>
      <c r="DN97" s="153">
        <v>6</v>
      </c>
      <c r="DO97" s="19">
        <v>0</v>
      </c>
      <c r="DP97" s="19" t="s">
        <v>965</v>
      </c>
    </row>
    <row r="98" spans="1:120" s="19" customFormat="1" x14ac:dyDescent="0.2">
      <c r="A98" s="53">
        <v>0</v>
      </c>
      <c r="B98" s="53"/>
      <c r="C98" s="53">
        <f t="shared" si="30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652</v>
      </c>
      <c r="Q98" s="15">
        <v>94</v>
      </c>
      <c r="R98" s="16"/>
      <c r="S98" s="20" t="s">
        <v>651</v>
      </c>
      <c r="T98" s="21">
        <v>1967</v>
      </c>
      <c r="U98" s="28" t="s">
        <v>653</v>
      </c>
      <c r="V98" s="21">
        <v>1988</v>
      </c>
      <c r="W98" s="25"/>
      <c r="X98" s="21"/>
      <c r="Y98" s="28"/>
      <c r="Z98" s="21">
        <f t="shared" si="45"/>
        <v>27</v>
      </c>
      <c r="AA98" s="25" t="s">
        <v>653</v>
      </c>
      <c r="AB98" s="21" t="s">
        <v>142</v>
      </c>
      <c r="AC98" s="21"/>
      <c r="AE98" s="187" t="s">
        <v>378</v>
      </c>
      <c r="AF98" s="82"/>
      <c r="CP98" s="19" t="str">
        <f t="shared" si="46"/>
        <v>Dettwiler Markus</v>
      </c>
      <c r="CR98" s="19">
        <f t="shared" si="47"/>
        <v>27</v>
      </c>
      <c r="CS98" s="19" t="str">
        <f t="shared" si="48"/>
        <v>E</v>
      </c>
      <c r="CT98" s="154">
        <v>5639</v>
      </c>
      <c r="CU98" s="126"/>
      <c r="CV98" s="125">
        <v>741</v>
      </c>
      <c r="CW98" s="33">
        <f t="shared" si="50"/>
        <v>7</v>
      </c>
      <c r="CX98" s="83" t="str">
        <f t="shared" si="51"/>
        <v>Konstrukteur 4 / Fachplaner 4 / Gruppenchef 2</v>
      </c>
      <c r="CY98" s="125">
        <v>741</v>
      </c>
      <c r="CZ98" s="33">
        <f t="shared" si="33"/>
        <v>7</v>
      </c>
      <c r="DA98" s="83" t="str">
        <f t="shared" si="34"/>
        <v>Konstrukteur 4 / Fachplaner 4 / Gruppenchef 2</v>
      </c>
      <c r="DB98" s="125">
        <v>741</v>
      </c>
      <c r="DC98" s="33">
        <f t="shared" si="35"/>
        <v>7</v>
      </c>
      <c r="DD98" s="83" t="str">
        <f t="shared" si="36"/>
        <v>Konstrukteur 4 / Fachplaner 4 / Gruppenchef 2</v>
      </c>
      <c r="DE98" s="20"/>
      <c r="DF98" s="125">
        <v>741</v>
      </c>
      <c r="DG98" s="33">
        <f t="shared" si="37"/>
        <v>7</v>
      </c>
      <c r="DH98" s="83" t="str">
        <f t="shared" si="38"/>
        <v>Konstrukteur 4 / Fachplaner 4 / Gruppenchef 2</v>
      </c>
      <c r="DM98" s="19">
        <f t="shared" si="49"/>
        <v>5639</v>
      </c>
      <c r="DN98" s="153">
        <v>6</v>
      </c>
      <c r="DO98" s="19">
        <v>0</v>
      </c>
      <c r="DP98" s="19" t="s">
        <v>965</v>
      </c>
    </row>
    <row r="99" spans="1:120" s="19" customFormat="1" x14ac:dyDescent="0.2">
      <c r="A99" s="53">
        <v>0</v>
      </c>
      <c r="B99" s="53"/>
      <c r="C99" s="53">
        <f t="shared" si="30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358</v>
      </c>
      <c r="P99" s="15" t="s">
        <v>558</v>
      </c>
      <c r="Q99" s="15">
        <v>95</v>
      </c>
      <c r="R99" s="16"/>
      <c r="S99" s="20" t="s">
        <v>559</v>
      </c>
      <c r="T99" s="21">
        <v>1973</v>
      </c>
      <c r="U99" s="28" t="s">
        <v>560</v>
      </c>
      <c r="V99" s="21">
        <v>1994</v>
      </c>
      <c r="W99" s="25"/>
      <c r="X99" s="21"/>
      <c r="Y99" s="28"/>
      <c r="Z99" s="21">
        <f t="shared" si="45"/>
        <v>21</v>
      </c>
      <c r="AA99" s="25" t="s">
        <v>235</v>
      </c>
      <c r="AB99" s="21" t="s">
        <v>142</v>
      </c>
      <c r="AC99" s="21"/>
      <c r="AE99" s="187" t="s">
        <v>378</v>
      </c>
      <c r="AF99" s="82"/>
      <c r="CP99" s="19" t="str">
        <f t="shared" si="46"/>
        <v>Enderlen Francois</v>
      </c>
      <c r="CR99" s="19">
        <f t="shared" si="47"/>
        <v>21</v>
      </c>
      <c r="CS99" s="19" t="str">
        <f t="shared" si="48"/>
        <v>E</v>
      </c>
      <c r="CT99" s="154">
        <v>5636</v>
      </c>
      <c r="CU99" s="126"/>
      <c r="CV99" s="125">
        <v>741</v>
      </c>
      <c r="CW99" s="33">
        <f t="shared" si="50"/>
        <v>7</v>
      </c>
      <c r="CX99" s="83" t="str">
        <f t="shared" si="51"/>
        <v>Konstrukteur 4 / Fachplaner 4 / Gruppenchef 2</v>
      </c>
      <c r="CY99" s="125">
        <v>741</v>
      </c>
      <c r="CZ99" s="33">
        <f t="shared" si="33"/>
        <v>7</v>
      </c>
      <c r="DA99" s="83" t="str">
        <f t="shared" si="34"/>
        <v>Konstrukteur 4 / Fachplaner 4 / Gruppenchef 2</v>
      </c>
      <c r="DB99" s="125">
        <v>741</v>
      </c>
      <c r="DC99" s="33">
        <f t="shared" si="35"/>
        <v>7</v>
      </c>
      <c r="DD99" s="83" t="str">
        <f t="shared" si="36"/>
        <v>Konstrukteur 4 / Fachplaner 4 / Gruppenchef 2</v>
      </c>
      <c r="DE99" s="20"/>
      <c r="DF99" s="125">
        <v>741</v>
      </c>
      <c r="DG99" s="33">
        <f t="shared" si="37"/>
        <v>7</v>
      </c>
      <c r="DH99" s="83" t="str">
        <f t="shared" si="38"/>
        <v>Konstrukteur 4 / Fachplaner 4 / Gruppenchef 2</v>
      </c>
      <c r="DM99" s="19">
        <f t="shared" si="49"/>
        <v>5636</v>
      </c>
      <c r="DN99" s="153">
        <v>6</v>
      </c>
      <c r="DO99" s="19">
        <v>0</v>
      </c>
      <c r="DP99" s="19" t="s">
        <v>965</v>
      </c>
    </row>
    <row r="100" spans="1:120" s="19" customFormat="1" x14ac:dyDescent="0.2">
      <c r="A100" s="53">
        <v>0</v>
      </c>
      <c r="B100" s="53">
        <v>1</v>
      </c>
      <c r="C100" s="53">
        <f>IF(Z100&gt;=10,1,0)</f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358</v>
      </c>
      <c r="P100" s="15" t="s">
        <v>1116</v>
      </c>
      <c r="Q100" s="15">
        <v>96</v>
      </c>
      <c r="R100" s="16"/>
      <c r="S100" s="20" t="s">
        <v>1117</v>
      </c>
      <c r="T100" s="21">
        <v>1981</v>
      </c>
      <c r="U100" s="28" t="s">
        <v>239</v>
      </c>
      <c r="V100" s="21">
        <v>2002</v>
      </c>
      <c r="W100" s="25"/>
      <c r="X100" s="21"/>
      <c r="Y100" s="28"/>
      <c r="Z100" s="21">
        <f>$AD$3-V100</f>
        <v>13</v>
      </c>
      <c r="AA100" s="25" t="s">
        <v>239</v>
      </c>
      <c r="AB100" s="21" t="s">
        <v>142</v>
      </c>
      <c r="AC100" s="21"/>
      <c r="AE100" s="187" t="s">
        <v>378</v>
      </c>
      <c r="AF100" s="82"/>
      <c r="CP100" s="192" t="str">
        <f>+S100</f>
        <v>Iten Vanessa</v>
      </c>
      <c r="CR100" s="19">
        <f>+Z100</f>
        <v>13</v>
      </c>
      <c r="CS100" s="19" t="str">
        <f>+AB100</f>
        <v>E</v>
      </c>
      <c r="CT100" s="205">
        <v>9661</v>
      </c>
      <c r="CU100" s="126"/>
      <c r="CV100" s="125">
        <v>741</v>
      </c>
      <c r="CW100" s="33">
        <f>VLOOKUP($CV100,Funktionsbezeichnungen,3,0)</f>
        <v>7</v>
      </c>
      <c r="CX100" s="83" t="str">
        <f>VLOOKUP($CV100,Funktionsbezeichnungen,2,0)</f>
        <v>Konstrukteur 4 / Fachplaner 4 / Gruppenchef 2</v>
      </c>
      <c r="CY100" s="125"/>
      <c r="CZ100" s="33"/>
      <c r="DA100" s="83"/>
      <c r="DB100" s="125"/>
      <c r="DC100" s="33"/>
      <c r="DD100" s="83"/>
      <c r="DE100" s="20"/>
      <c r="DF100" s="125"/>
      <c r="DG100" s="33"/>
      <c r="DH100" s="83"/>
      <c r="DM100" s="19">
        <f>+CT100</f>
        <v>9661</v>
      </c>
      <c r="DN100" s="153">
        <v>6</v>
      </c>
      <c r="DO100" s="19">
        <v>0</v>
      </c>
      <c r="DP100" s="19" t="s">
        <v>965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498</v>
      </c>
      <c r="Q101" s="15">
        <v>97</v>
      </c>
      <c r="R101" s="42"/>
      <c r="S101" s="27" t="s">
        <v>251</v>
      </c>
      <c r="T101" s="21">
        <v>1988</v>
      </c>
      <c r="U101" s="28" t="s">
        <v>235</v>
      </c>
      <c r="V101" s="21">
        <v>2007</v>
      </c>
      <c r="W101" s="25"/>
      <c r="X101" s="21"/>
      <c r="Y101" s="25"/>
      <c r="Z101" s="21">
        <f t="shared" si="45"/>
        <v>8</v>
      </c>
      <c r="AA101" s="25" t="s">
        <v>235</v>
      </c>
      <c r="AB101" s="21" t="s">
        <v>142</v>
      </c>
      <c r="AC101" s="21"/>
      <c r="AE101" s="187" t="s">
        <v>1101</v>
      </c>
      <c r="AF101" s="82"/>
      <c r="CP101" s="19" t="str">
        <f t="shared" si="46"/>
        <v>Will Cédric</v>
      </c>
      <c r="CR101" s="19">
        <f t="shared" si="47"/>
        <v>8</v>
      </c>
      <c r="CS101" s="19" t="str">
        <f t="shared" si="48"/>
        <v>E</v>
      </c>
      <c r="CT101" s="154">
        <v>9688</v>
      </c>
      <c r="CU101" s="126"/>
      <c r="CV101" s="125">
        <v>733</v>
      </c>
      <c r="CW101" s="33">
        <f t="shared" si="50"/>
        <v>6</v>
      </c>
      <c r="CX101" s="83" t="str">
        <f t="shared" si="51"/>
        <v>Konstrukteur 3 / -planer 3 / Gruppenchef 1</v>
      </c>
      <c r="CY101" s="125">
        <v>732</v>
      </c>
      <c r="CZ101" s="33">
        <f t="shared" ref="CZ101:CZ126" si="52">VLOOKUP($CY101,Funktionsbezeichnungen,3,0)</f>
        <v>5</v>
      </c>
      <c r="DA101" s="83" t="str">
        <f t="shared" ref="DA101:DA126" si="53">VLOOKUP($CY101,Funktionsbezeichnungen,2,0)</f>
        <v>Konstrukteur 2 / -planer 2</v>
      </c>
      <c r="DB101" s="125">
        <v>732</v>
      </c>
      <c r="DC101" s="33">
        <f t="shared" si="35"/>
        <v>5</v>
      </c>
      <c r="DD101" s="83" t="str">
        <f t="shared" si="36"/>
        <v>Konstrukteur 2 / -planer 2</v>
      </c>
      <c r="DE101" s="20"/>
      <c r="DF101" s="33">
        <v>732</v>
      </c>
      <c r="DG101" s="33">
        <f t="shared" ref="DG101:DG126" si="54">VLOOKUP($DF101,Funktionsbezeichnungen,3,0)</f>
        <v>5</v>
      </c>
      <c r="DH101" s="83" t="str">
        <f t="shared" ref="DH101:DH126" si="55">VLOOKUP($DF101,Funktionsbezeichnungen,2,0)</f>
        <v>Konstrukteur 2 / -planer 2</v>
      </c>
      <c r="DM101" s="19">
        <f t="shared" si="49"/>
        <v>9688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 t="shared" si="30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499</v>
      </c>
      <c r="Q102" s="15">
        <v>98</v>
      </c>
      <c r="R102" s="42"/>
      <c r="S102" s="27" t="s">
        <v>250</v>
      </c>
      <c r="T102" s="21">
        <v>1987</v>
      </c>
      <c r="U102" s="28" t="s">
        <v>235</v>
      </c>
      <c r="V102" s="21">
        <v>2007</v>
      </c>
      <c r="W102" s="25"/>
      <c r="X102" s="21"/>
      <c r="Y102" s="25"/>
      <c r="Z102" s="21">
        <f t="shared" si="45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6"/>
        <v>Wernli Sebastian</v>
      </c>
      <c r="CR102" s="19">
        <f t="shared" si="47"/>
        <v>8</v>
      </c>
      <c r="CS102" s="19" t="str">
        <f t="shared" si="48"/>
        <v>E</v>
      </c>
      <c r="CT102" s="154">
        <v>9687</v>
      </c>
      <c r="CU102" s="126"/>
      <c r="CV102" s="125">
        <v>733</v>
      </c>
      <c r="CW102" s="33">
        <f t="shared" si="50"/>
        <v>6</v>
      </c>
      <c r="CX102" s="83" t="str">
        <f t="shared" si="51"/>
        <v>Konstrukteur 3 / -planer 3 / Gruppenchef 1</v>
      </c>
      <c r="CY102" s="125">
        <v>732</v>
      </c>
      <c r="CZ102" s="33">
        <f t="shared" si="52"/>
        <v>5</v>
      </c>
      <c r="DA102" s="83" t="str">
        <f t="shared" si="53"/>
        <v>Konstrukteur 2 / -planer 2</v>
      </c>
      <c r="DB102" s="125">
        <v>732</v>
      </c>
      <c r="DC102" s="33">
        <f t="shared" si="35"/>
        <v>5</v>
      </c>
      <c r="DD102" s="83" t="str">
        <f t="shared" si="36"/>
        <v>Konstrukteur 2 / -planer 2</v>
      </c>
      <c r="DE102" s="20"/>
      <c r="DF102" s="33">
        <v>732</v>
      </c>
      <c r="DG102" s="33">
        <f t="shared" si="54"/>
        <v>5</v>
      </c>
      <c r="DH102" s="83" t="str">
        <f t="shared" si="55"/>
        <v>Konstrukteur 2 / -planer 2</v>
      </c>
      <c r="DM102" s="19">
        <f t="shared" si="49"/>
        <v>9687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 t="shared" si="30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360</v>
      </c>
      <c r="P103" s="15" t="s">
        <v>556</v>
      </c>
      <c r="Q103" s="15">
        <v>99</v>
      </c>
      <c r="R103" s="42"/>
      <c r="S103" s="27" t="s">
        <v>557</v>
      </c>
      <c r="T103" s="21">
        <v>1987</v>
      </c>
      <c r="U103" s="28" t="s">
        <v>235</v>
      </c>
      <c r="V103" s="21">
        <v>2008</v>
      </c>
      <c r="W103" s="25"/>
      <c r="X103" s="21"/>
      <c r="Y103" s="25"/>
      <c r="Z103" s="21">
        <f t="shared" si="45"/>
        <v>7</v>
      </c>
      <c r="AA103" s="25" t="s">
        <v>235</v>
      </c>
      <c r="AB103" s="21" t="s">
        <v>142</v>
      </c>
      <c r="AC103" s="21"/>
      <c r="AE103" s="90" t="s">
        <v>378</v>
      </c>
      <c r="AF103" s="82"/>
      <c r="CP103" s="19" t="str">
        <f t="shared" si="46"/>
        <v>Breiter Michael</v>
      </c>
      <c r="CR103" s="19">
        <f t="shared" si="47"/>
        <v>7</v>
      </c>
      <c r="CS103" s="19" t="str">
        <f t="shared" si="48"/>
        <v>E</v>
      </c>
      <c r="CT103" s="154">
        <v>7702</v>
      </c>
      <c r="CU103" s="126"/>
      <c r="CV103" s="125">
        <v>733</v>
      </c>
      <c r="CW103" s="33">
        <f>VLOOKUP($CV103,Funktionsbezeichnungen,3,0)</f>
        <v>6</v>
      </c>
      <c r="CX103" s="83" t="str">
        <f>VLOOKUP($CV103,Funktionsbezeichnungen,2,0)</f>
        <v>Konstrukteur 3 / -planer 3 / Gruppenchef 1</v>
      </c>
      <c r="CY103" s="125">
        <v>732</v>
      </c>
      <c r="CZ103" s="33">
        <f>VLOOKUP($CY103,Funktionsbezeichnungen,3,0)</f>
        <v>5</v>
      </c>
      <c r="DA103" s="83" t="str">
        <f>VLOOKUP($CY103,Funktionsbezeichnungen,2,0)</f>
        <v>Konstrukteur 2 / -planer 2</v>
      </c>
      <c r="DB103" s="33">
        <v>732</v>
      </c>
      <c r="DC103" s="33">
        <f>VLOOKUP($DB103,Funktionsbezeichnungen,3,0)</f>
        <v>5</v>
      </c>
      <c r="DD103" s="83" t="str">
        <f>VLOOKUP($DB103,Funktionsbezeichnungen,2,0)</f>
        <v>Konstrukteur 2 / -planer 2</v>
      </c>
      <c r="DF103" s="33">
        <v>732</v>
      </c>
      <c r="DG103" s="33">
        <f t="shared" si="54"/>
        <v>5</v>
      </c>
      <c r="DH103" s="83" t="str">
        <f t="shared" si="55"/>
        <v>Konstrukteur 2 / -planer 2</v>
      </c>
      <c r="DM103" s="19">
        <f>+CT103</f>
        <v>7702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 t="shared" si="30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45"/>
        <v>5</v>
      </c>
      <c r="AA104" s="25" t="s">
        <v>141</v>
      </c>
      <c r="AB104" s="21" t="s">
        <v>147</v>
      </c>
      <c r="AC104" s="21"/>
      <c r="AE104" s="90" t="s">
        <v>378</v>
      </c>
      <c r="AF104" s="82"/>
      <c r="CP104" s="19" t="str">
        <f t="shared" si="46"/>
        <v>Niederberger Benjamin</v>
      </c>
      <c r="CR104" s="19">
        <f t="shared" si="47"/>
        <v>5</v>
      </c>
      <c r="CS104" s="19" t="str">
        <f t="shared" si="48"/>
        <v>F</v>
      </c>
      <c r="CT104" s="154">
        <v>9701</v>
      </c>
      <c r="CU104" s="126"/>
      <c r="CV104" s="125">
        <v>732</v>
      </c>
      <c r="CW104" s="33">
        <f t="shared" si="50"/>
        <v>5</v>
      </c>
      <c r="CX104" s="83" t="str">
        <f t="shared" si="51"/>
        <v>Konstrukteur 2 / -planer 2</v>
      </c>
      <c r="CY104" s="125">
        <v>731</v>
      </c>
      <c r="CZ104" s="33">
        <f t="shared" si="52"/>
        <v>4</v>
      </c>
      <c r="DA104" s="83" t="str">
        <f t="shared" si="53"/>
        <v>Konstrukteur 1 / -planer 1</v>
      </c>
      <c r="DB104" s="125">
        <v>731</v>
      </c>
      <c r="DC104" s="33">
        <f t="shared" si="35"/>
        <v>4</v>
      </c>
      <c r="DD104" s="83" t="str">
        <f t="shared" si="36"/>
        <v>Konstrukteur 1 / -planer 1</v>
      </c>
      <c r="DE104" s="20"/>
      <c r="DF104" s="33">
        <v>731</v>
      </c>
      <c r="DG104" s="33">
        <f t="shared" si="54"/>
        <v>4</v>
      </c>
      <c r="DH104" s="83" t="str">
        <f t="shared" si="55"/>
        <v>Konstrukteur 1 / -planer 1</v>
      </c>
      <c r="DM104" s="19">
        <f t="shared" si="49"/>
        <v>9701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>
        <v>1</v>
      </c>
      <c r="C105" s="53">
        <f t="shared" si="30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/>
      <c r="X105" s="21"/>
      <c r="Y105" s="25"/>
      <c r="Z105" s="21">
        <f t="shared" si="45"/>
        <v>3</v>
      </c>
      <c r="AA105" s="25" t="s">
        <v>239</v>
      </c>
      <c r="AB105" s="21" t="s">
        <v>147</v>
      </c>
      <c r="AC105" s="21"/>
      <c r="AE105" s="90" t="s">
        <v>378</v>
      </c>
      <c r="AF105" s="82"/>
      <c r="CP105" s="19" t="str">
        <f t="shared" si="46"/>
        <v>Zymeri Shaha</v>
      </c>
      <c r="CR105" s="19">
        <f t="shared" si="47"/>
        <v>3</v>
      </c>
      <c r="CS105" s="19" t="str">
        <f t="shared" si="48"/>
        <v>F</v>
      </c>
      <c r="CT105" s="155">
        <v>9733</v>
      </c>
      <c r="CU105" s="156"/>
      <c r="CV105" s="125">
        <v>731</v>
      </c>
      <c r="CW105" s="33">
        <f t="shared" si="50"/>
        <v>4</v>
      </c>
      <c r="CX105" s="83" t="str">
        <f t="shared" si="51"/>
        <v>Konstrukteur 1 / -planer 1</v>
      </c>
      <c r="CY105" s="125"/>
      <c r="CZ105" s="33"/>
      <c r="DA105" s="83"/>
      <c r="DB105" s="125"/>
      <c r="DC105" s="33"/>
      <c r="DD105" s="83"/>
      <c r="DE105" s="20"/>
      <c r="DF105" s="33">
        <v>731</v>
      </c>
      <c r="DG105" s="33">
        <f t="shared" si="54"/>
        <v>4</v>
      </c>
      <c r="DH105" s="83" t="str">
        <f t="shared" si="55"/>
        <v>Konstrukteur 1 / -planer 1</v>
      </c>
      <c r="DM105" s="19">
        <f t="shared" si="49"/>
        <v>9733</v>
      </c>
      <c r="DN105" s="153">
        <v>7</v>
      </c>
      <c r="DO105" s="19">
        <v>0</v>
      </c>
      <c r="DP105" s="19" t="s">
        <v>964</v>
      </c>
    </row>
    <row r="106" spans="1:120" s="19" customFormat="1" x14ac:dyDescent="0.2">
      <c r="A106" s="53">
        <v>0</v>
      </c>
      <c r="B106" s="53"/>
      <c r="C106" s="53">
        <f t="shared" si="30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361</v>
      </c>
      <c r="P106" s="15" t="s">
        <v>542</v>
      </c>
      <c r="Q106" s="15">
        <v>102</v>
      </c>
      <c r="R106" s="42"/>
      <c r="S106" s="27" t="s">
        <v>538</v>
      </c>
      <c r="T106" s="21">
        <v>1992</v>
      </c>
      <c r="U106" s="28" t="s">
        <v>235</v>
      </c>
      <c r="V106" s="21">
        <v>2012</v>
      </c>
      <c r="W106" s="25"/>
      <c r="X106" s="21"/>
      <c r="Y106" s="25"/>
      <c r="Z106" s="21">
        <f t="shared" si="45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6"/>
        <v>Rüegsegger Stefan</v>
      </c>
      <c r="CR106" s="19">
        <f t="shared" si="47"/>
        <v>3</v>
      </c>
      <c r="CS106" s="19" t="str">
        <f t="shared" si="48"/>
        <v>F</v>
      </c>
      <c r="CT106" s="155">
        <v>9707</v>
      </c>
      <c r="CU106" s="156"/>
      <c r="CV106" s="125">
        <v>731</v>
      </c>
      <c r="CW106" s="33">
        <f t="shared" si="50"/>
        <v>4</v>
      </c>
      <c r="CX106" s="83" t="str">
        <f t="shared" si="51"/>
        <v>Konstrukteur 1 / -planer 1</v>
      </c>
      <c r="CY106" s="125"/>
      <c r="CZ106" s="33"/>
      <c r="DA106" s="83"/>
      <c r="DB106" s="125"/>
      <c r="DC106" s="33"/>
      <c r="DD106" s="83"/>
      <c r="DE106" s="20"/>
      <c r="DF106" s="33">
        <v>731</v>
      </c>
      <c r="DG106" s="33">
        <f t="shared" si="54"/>
        <v>4</v>
      </c>
      <c r="DH106" s="83" t="str">
        <f t="shared" si="55"/>
        <v>Konstrukteur 1 / -planer 1</v>
      </c>
      <c r="DM106" s="19">
        <f t="shared" si="49"/>
        <v>9707</v>
      </c>
      <c r="DN106" s="153">
        <v>6</v>
      </c>
      <c r="DO106" s="19">
        <v>0</v>
      </c>
      <c r="DP106" s="19" t="s">
        <v>964</v>
      </c>
    </row>
    <row r="107" spans="1:120" s="19" customFormat="1" x14ac:dyDescent="0.2">
      <c r="A107" s="53">
        <v>0</v>
      </c>
      <c r="B107" s="53"/>
      <c r="C107" s="53">
        <f t="shared" si="30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359</v>
      </c>
      <c r="P107" s="15" t="s">
        <v>543</v>
      </c>
      <c r="Q107" s="15">
        <v>103</v>
      </c>
      <c r="R107" s="42"/>
      <c r="S107" s="27" t="s">
        <v>539</v>
      </c>
      <c r="T107" s="21">
        <v>1992</v>
      </c>
      <c r="U107" s="28" t="s">
        <v>235</v>
      </c>
      <c r="V107" s="21">
        <v>2012</v>
      </c>
      <c r="W107" s="25"/>
      <c r="X107" s="21"/>
      <c r="Y107" s="25"/>
      <c r="Z107" s="21">
        <f t="shared" si="45"/>
        <v>3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 t="shared" si="46"/>
        <v>Schwyn Timm</v>
      </c>
      <c r="CR107" s="19">
        <f t="shared" si="47"/>
        <v>3</v>
      </c>
      <c r="CS107" s="19" t="str">
        <f t="shared" si="48"/>
        <v>F</v>
      </c>
      <c r="CT107" s="155">
        <v>9706</v>
      </c>
      <c r="CU107" s="156"/>
      <c r="CV107" s="125">
        <v>731</v>
      </c>
      <c r="CW107" s="33">
        <f t="shared" si="50"/>
        <v>4</v>
      </c>
      <c r="CX107" s="83" t="str">
        <f t="shared" si="51"/>
        <v>Konstrukteur 1 / -planer 1</v>
      </c>
      <c r="CY107" s="125"/>
      <c r="CZ107" s="33"/>
      <c r="DA107" s="83"/>
      <c r="DB107" s="125"/>
      <c r="DC107" s="33"/>
      <c r="DD107" s="83"/>
      <c r="DE107" s="20"/>
      <c r="DF107" s="33">
        <v>731</v>
      </c>
      <c r="DG107" s="33">
        <f t="shared" si="54"/>
        <v>4</v>
      </c>
      <c r="DH107" s="83" t="str">
        <f t="shared" si="55"/>
        <v>Konstrukteur 1 / -planer 1</v>
      </c>
      <c r="DM107" s="19">
        <f t="shared" si="49"/>
        <v>9706</v>
      </c>
      <c r="DN107" s="153">
        <v>6</v>
      </c>
      <c r="DO107" s="19">
        <v>0</v>
      </c>
      <c r="DP107" s="19" t="s">
        <v>964</v>
      </c>
    </row>
    <row r="108" spans="1:120" s="19" customFormat="1" x14ac:dyDescent="0.2">
      <c r="A108" s="53">
        <v>0</v>
      </c>
      <c r="B108" s="53"/>
      <c r="C108" s="53">
        <f>IF(Z108&gt;=10,1,0)</f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594</v>
      </c>
      <c r="Q108" s="15">
        <v>104</v>
      </c>
      <c r="R108" s="42"/>
      <c r="S108" s="27" t="s">
        <v>595</v>
      </c>
      <c r="T108" s="21">
        <v>1992</v>
      </c>
      <c r="U108" s="28" t="s">
        <v>235</v>
      </c>
      <c r="V108" s="21">
        <v>2013</v>
      </c>
      <c r="W108" s="25"/>
      <c r="X108" s="21"/>
      <c r="Y108" s="25"/>
      <c r="Z108" s="21">
        <f>$AD$3-V108</f>
        <v>2</v>
      </c>
      <c r="AA108" s="25" t="s">
        <v>235</v>
      </c>
      <c r="AB108" s="21" t="s">
        <v>147</v>
      </c>
      <c r="AC108" s="21"/>
      <c r="AE108" s="90" t="s">
        <v>378</v>
      </c>
      <c r="AF108" s="82"/>
      <c r="CP108" s="19" t="str">
        <f>+S108</f>
        <v>Schär Cedric</v>
      </c>
      <c r="CR108" s="19">
        <f>+Z108</f>
        <v>2</v>
      </c>
      <c r="CS108" s="19" t="str">
        <f>+AB108</f>
        <v>F</v>
      </c>
      <c r="CT108" s="155">
        <v>9715</v>
      </c>
      <c r="CU108" s="156"/>
      <c r="CV108" s="125">
        <v>731</v>
      </c>
      <c r="CW108" s="33">
        <f t="shared" si="50"/>
        <v>4</v>
      </c>
      <c r="CX108" s="83" t="str">
        <f t="shared" si="51"/>
        <v>Konstrukteur 1 / -planer 1</v>
      </c>
      <c r="CY108" s="125"/>
      <c r="CZ108" s="33"/>
      <c r="DA108" s="83"/>
      <c r="DB108" s="125"/>
      <c r="DC108" s="33"/>
      <c r="DD108" s="83"/>
      <c r="DE108" s="20"/>
      <c r="DF108" s="33">
        <v>731</v>
      </c>
      <c r="DG108" s="33">
        <f t="shared" si="54"/>
        <v>4</v>
      </c>
      <c r="DH108" s="83" t="str">
        <f t="shared" si="55"/>
        <v>Konstrukteur 1 / -planer 1</v>
      </c>
      <c r="DM108" s="19">
        <f>+CT108</f>
        <v>9715</v>
      </c>
      <c r="DN108" s="153">
        <v>6</v>
      </c>
      <c r="DO108" s="19">
        <v>0</v>
      </c>
      <c r="DP108" s="19" t="s">
        <v>964</v>
      </c>
    </row>
    <row r="109" spans="1:120" s="19" customFormat="1" x14ac:dyDescent="0.2">
      <c r="A109" s="53">
        <v>0</v>
      </c>
      <c r="B109" s="53"/>
      <c r="C109" s="53">
        <f>IF(Z109&gt;=10,1,0)</f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361</v>
      </c>
      <c r="P109" s="15" t="s">
        <v>627</v>
      </c>
      <c r="Q109" s="15">
        <v>105</v>
      </c>
      <c r="R109" s="42"/>
      <c r="S109" s="27" t="s">
        <v>626</v>
      </c>
      <c r="T109" s="21">
        <v>1995</v>
      </c>
      <c r="U109" s="28" t="s">
        <v>235</v>
      </c>
      <c r="V109" s="21">
        <v>2014</v>
      </c>
      <c r="W109" s="25"/>
      <c r="X109" s="21"/>
      <c r="Y109" s="25"/>
      <c r="Z109" s="21">
        <f>$AD$3-V109</f>
        <v>1</v>
      </c>
      <c r="AA109" s="25" t="s">
        <v>235</v>
      </c>
      <c r="AB109" s="21" t="s">
        <v>149</v>
      </c>
      <c r="AC109" s="21"/>
      <c r="AE109" s="90" t="s">
        <v>378</v>
      </c>
      <c r="AF109" s="82"/>
      <c r="CP109" s="19" t="str">
        <f>+S109</f>
        <v>Leubin Marco</v>
      </c>
      <c r="CR109" s="19">
        <f>+Z109</f>
        <v>1</v>
      </c>
      <c r="CS109" s="19" t="str">
        <f>+AB109</f>
        <v>G</v>
      </c>
      <c r="CT109" s="154">
        <v>9726</v>
      </c>
      <c r="CU109" s="126"/>
      <c r="CV109" s="125">
        <v>731</v>
      </c>
      <c r="CW109" s="33">
        <f t="shared" si="50"/>
        <v>4</v>
      </c>
      <c r="CX109" s="83" t="str">
        <f t="shared" si="51"/>
        <v>Konstrukteur 1 / -planer 1</v>
      </c>
      <c r="CY109" s="125"/>
      <c r="CZ109" s="33"/>
      <c r="DA109" s="83"/>
      <c r="DB109" s="125"/>
      <c r="DC109" s="33"/>
      <c r="DD109" s="83"/>
      <c r="DE109" s="20"/>
      <c r="DF109" s="33"/>
      <c r="DG109" s="33"/>
      <c r="DH109" s="83"/>
      <c r="DM109" s="19">
        <f>+CT109</f>
        <v>9726</v>
      </c>
      <c r="DN109" s="153">
        <v>8</v>
      </c>
      <c r="DO109" s="19">
        <v>0</v>
      </c>
      <c r="DP109" s="185" t="s">
        <v>976</v>
      </c>
    </row>
    <row r="110" spans="1:120" s="19" customFormat="1" x14ac:dyDescent="0.2">
      <c r="A110" s="53">
        <v>0</v>
      </c>
      <c r="B110" s="53"/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359</v>
      </c>
      <c r="P110" s="15" t="s">
        <v>1093</v>
      </c>
      <c r="Q110" s="15">
        <v>106</v>
      </c>
      <c r="R110" s="42"/>
      <c r="S110" s="27" t="s">
        <v>882</v>
      </c>
      <c r="T110" s="21">
        <v>1995</v>
      </c>
      <c r="U110" s="28" t="s">
        <v>235</v>
      </c>
      <c r="V110" s="21">
        <v>2015</v>
      </c>
      <c r="W110" s="25"/>
      <c r="X110" s="21"/>
      <c r="Y110" s="25"/>
      <c r="Z110" s="21">
        <f>$AD$3-V110</f>
        <v>0</v>
      </c>
      <c r="AA110" s="25" t="s">
        <v>235</v>
      </c>
      <c r="AB110" s="21" t="s">
        <v>149</v>
      </c>
      <c r="AC110" s="21"/>
      <c r="AE110" s="90" t="s">
        <v>378</v>
      </c>
      <c r="AF110" s="82"/>
      <c r="CP110" s="19" t="str">
        <f>+S110</f>
        <v>Räuftlin Thomas</v>
      </c>
      <c r="CR110" s="19">
        <f>+Z110</f>
        <v>0</v>
      </c>
      <c r="CS110" s="19" t="str">
        <f>+AB110</f>
        <v>G</v>
      </c>
      <c r="CT110" s="205">
        <v>9729</v>
      </c>
      <c r="CU110" s="126"/>
      <c r="CV110" s="125">
        <v>731</v>
      </c>
      <c r="CW110" s="33">
        <f t="shared" si="50"/>
        <v>4</v>
      </c>
      <c r="CX110" s="83" t="str">
        <f t="shared" si="51"/>
        <v>Konstrukteur 1 / -planer 1</v>
      </c>
      <c r="CY110" s="125"/>
      <c r="CZ110" s="33"/>
      <c r="DA110" s="83"/>
      <c r="DB110" s="125"/>
      <c r="DC110" s="33"/>
      <c r="DD110" s="83"/>
      <c r="DE110" s="20"/>
      <c r="DF110" s="33"/>
      <c r="DG110" s="33"/>
      <c r="DH110" s="83"/>
      <c r="DM110" s="19">
        <f>+CT110</f>
        <v>9729</v>
      </c>
      <c r="DN110" s="153">
        <v>8</v>
      </c>
      <c r="DO110" s="19">
        <v>0</v>
      </c>
      <c r="DP110" s="185" t="s">
        <v>976</v>
      </c>
    </row>
    <row r="111" spans="1:120" s="19" customFormat="1" x14ac:dyDescent="0.2">
      <c r="A111" s="53">
        <v>0</v>
      </c>
      <c r="B111" s="53">
        <v>1</v>
      </c>
      <c r="C111" s="53">
        <f t="shared" si="30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500</v>
      </c>
      <c r="Q111" s="15">
        <v>107</v>
      </c>
      <c r="R111" s="42" t="s">
        <v>343</v>
      </c>
      <c r="S111" s="27" t="s">
        <v>152</v>
      </c>
      <c r="T111" s="21">
        <v>1952</v>
      </c>
      <c r="U111" s="28" t="s">
        <v>151</v>
      </c>
      <c r="V111" s="21">
        <v>1971</v>
      </c>
      <c r="W111" s="25"/>
      <c r="X111" s="21"/>
      <c r="Y111" s="25"/>
      <c r="Z111" s="21">
        <f t="shared" si="45"/>
        <v>44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46"/>
        <v>Meister Christine</v>
      </c>
      <c r="CR111" s="19">
        <f t="shared" si="47"/>
        <v>44</v>
      </c>
      <c r="CS111" s="19" t="str">
        <f t="shared" si="48"/>
        <v>D</v>
      </c>
      <c r="CT111" s="154">
        <v>4245</v>
      </c>
      <c r="CU111" s="126"/>
      <c r="CV111" s="125">
        <v>134</v>
      </c>
      <c r="CW111" s="33">
        <f t="shared" si="50"/>
        <v>7</v>
      </c>
      <c r="CX111" s="83" t="str">
        <f t="shared" si="51"/>
        <v>Kaufmännischer Mitarbeiter 4 / Gruppenchef 2</v>
      </c>
      <c r="CY111" s="125">
        <v>134</v>
      </c>
      <c r="CZ111" s="33">
        <f t="shared" si="52"/>
        <v>7</v>
      </c>
      <c r="DA111" s="83" t="str">
        <f t="shared" si="53"/>
        <v>Kaufmännischer Mitarbeiter 4 / Gruppenchef 2</v>
      </c>
      <c r="DB111" s="125">
        <v>134</v>
      </c>
      <c r="DC111" s="33">
        <f t="shared" ref="DC111:DC126" si="56">VLOOKUP($DB111,Funktionsbezeichnungen,3,0)</f>
        <v>7</v>
      </c>
      <c r="DD111" s="83" t="str">
        <f t="shared" ref="DD111:DD126" si="57">VLOOKUP($DB111,Funktionsbezeichnungen,2,0)</f>
        <v>Kaufmännischer Mitarbeiter 4 / Gruppenchef 2</v>
      </c>
      <c r="DE111" s="20"/>
      <c r="DF111" s="125">
        <v>134</v>
      </c>
      <c r="DG111" s="33">
        <f t="shared" si="54"/>
        <v>7</v>
      </c>
      <c r="DH111" s="83" t="str">
        <f t="shared" si="55"/>
        <v>Kaufmännischer Mitarbeiter 4 / Gruppenchef 2</v>
      </c>
      <c r="DM111" s="19">
        <f t="shared" si="49"/>
        <v>4245</v>
      </c>
      <c r="DN111" s="153">
        <v>6</v>
      </c>
      <c r="DO111" s="19">
        <v>0</v>
      </c>
      <c r="DP111" s="19" t="s">
        <v>955</v>
      </c>
    </row>
    <row r="112" spans="1:120" s="19" customFormat="1" ht="27" x14ac:dyDescent="0.2">
      <c r="A112" s="53">
        <v>0</v>
      </c>
      <c r="B112" s="53">
        <v>1</v>
      </c>
      <c r="C112" s="53">
        <f>IF(Z112&gt;=10,1,0)</f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501</v>
      </c>
      <c r="Q112" s="15">
        <v>108</v>
      </c>
      <c r="R112" s="42"/>
      <c r="S112" s="20" t="s">
        <v>207</v>
      </c>
      <c r="T112" s="17">
        <v>1954</v>
      </c>
      <c r="U112" s="169" t="s">
        <v>210</v>
      </c>
      <c r="V112" s="118">
        <v>1971</v>
      </c>
      <c r="W112" s="120"/>
      <c r="X112" s="118"/>
      <c r="Y112" s="169"/>
      <c r="Z112" s="118">
        <f>$AD$3-V112</f>
        <v>44</v>
      </c>
      <c r="AA112" s="25" t="s">
        <v>209</v>
      </c>
      <c r="AB112" s="21" t="s">
        <v>121</v>
      </c>
      <c r="AC112" s="21"/>
      <c r="AE112" s="90" t="s">
        <v>453</v>
      </c>
      <c r="AF112" s="82"/>
      <c r="CP112" s="19" t="str">
        <f>+S112</f>
        <v>Derezynski Françoise</v>
      </c>
      <c r="CR112" s="19">
        <f>+Z112</f>
        <v>44</v>
      </c>
      <c r="CS112" s="19" t="str">
        <f>+AB112</f>
        <v>D</v>
      </c>
      <c r="CT112" s="154">
        <v>4266</v>
      </c>
      <c r="CU112" s="126"/>
      <c r="CV112" s="125">
        <v>134</v>
      </c>
      <c r="CW112" s="33">
        <f>VLOOKUP($CV112,Funktionsbezeichnungen,3,0)</f>
        <v>7</v>
      </c>
      <c r="CX112" s="83" t="str">
        <f>VLOOKUP($CV112,Funktionsbezeichnungen,2,0)</f>
        <v>Kaufmännischer Mitarbeiter 4 / Gruppenchef 2</v>
      </c>
      <c r="CY112" s="125">
        <v>134</v>
      </c>
      <c r="CZ112" s="33">
        <f>VLOOKUP($CY112,Funktionsbezeichnungen,3,0)</f>
        <v>7</v>
      </c>
      <c r="DA112" s="83" t="str">
        <f>VLOOKUP($CY112,Funktionsbezeichnungen,2,0)</f>
        <v>Kaufmännischer Mitarbeiter 4 / Gruppenchef 2</v>
      </c>
      <c r="DB112" s="125">
        <v>134</v>
      </c>
      <c r="DC112" s="33">
        <f>VLOOKUP($DB112,Funktionsbezeichnungen,3,0)</f>
        <v>7</v>
      </c>
      <c r="DD112" s="83" t="str">
        <f>VLOOKUP($DB112,Funktionsbezeichnungen,2,0)</f>
        <v>Kaufmännischer Mitarbeiter 4 / Gruppenchef 2</v>
      </c>
      <c r="DE112" s="20"/>
      <c r="DF112" s="125">
        <v>134</v>
      </c>
      <c r="DG112" s="33">
        <f>VLOOKUP($DF112,Funktionsbezeichnungen,3,0)</f>
        <v>7</v>
      </c>
      <c r="DH112" s="83" t="str">
        <f>VLOOKUP($DF112,Funktionsbezeichnungen,2,0)</f>
        <v>Kaufmännischer Mitarbeiter 4 / Gruppenchef 2</v>
      </c>
      <c r="DM112" s="19">
        <f>+CT112</f>
        <v>4266</v>
      </c>
      <c r="DN112" s="153">
        <v>6</v>
      </c>
      <c r="DO112" s="19">
        <v>0</v>
      </c>
      <c r="DP112" s="19" t="s">
        <v>955</v>
      </c>
    </row>
    <row r="113" spans="1:120" s="19" customFormat="1" x14ac:dyDescent="0.2">
      <c r="A113" s="53">
        <v>0</v>
      </c>
      <c r="B113" s="53">
        <v>1</v>
      </c>
      <c r="C113" s="53">
        <f>IF(Z113&gt;=10,1,0)</f>
        <v>1</v>
      </c>
      <c r="D113" s="55"/>
      <c r="E113" s="55"/>
      <c r="F113" s="56"/>
      <c r="G113" s="54"/>
      <c r="H113" s="54"/>
      <c r="I113" s="56"/>
      <c r="J113" s="54"/>
      <c r="K113" s="56"/>
      <c r="L113" s="56">
        <v>1</v>
      </c>
      <c r="M113" s="56"/>
      <c r="N113" s="58"/>
      <c r="O113" s="52" t="s">
        <v>357</v>
      </c>
      <c r="P113" s="15" t="s">
        <v>502</v>
      </c>
      <c r="Q113" s="15">
        <v>109</v>
      </c>
      <c r="R113" s="16"/>
      <c r="S113" s="20" t="s">
        <v>153</v>
      </c>
      <c r="T113" s="21">
        <v>1953</v>
      </c>
      <c r="U113" s="28" t="s">
        <v>215</v>
      </c>
      <c r="V113" s="21">
        <v>1977</v>
      </c>
      <c r="W113" s="25" t="s">
        <v>318</v>
      </c>
      <c r="X113" s="21">
        <v>2000</v>
      </c>
      <c r="Y113" s="28" t="s">
        <v>319</v>
      </c>
      <c r="Z113" s="21">
        <f>$AD$3-V113</f>
        <v>38</v>
      </c>
      <c r="AA113" s="25" t="s">
        <v>695</v>
      </c>
      <c r="AB113" s="21" t="s">
        <v>121</v>
      </c>
      <c r="AC113" s="21"/>
      <c r="AE113" s="90" t="s">
        <v>456</v>
      </c>
      <c r="AF113" s="82"/>
      <c r="CP113" s="19" t="str">
        <f>+S113</f>
        <v>Szirt Madeleine</v>
      </c>
      <c r="CR113" s="19">
        <f>+Z113</f>
        <v>38</v>
      </c>
      <c r="CS113" s="19" t="str">
        <f>+AB113</f>
        <v>D</v>
      </c>
      <c r="CT113" s="154">
        <v>4216</v>
      </c>
      <c r="CU113" s="126"/>
      <c r="CV113" s="125">
        <v>162</v>
      </c>
      <c r="CW113" s="33">
        <f>VLOOKUP($CV113,Funktionsbezeichnungen,3,0)</f>
        <v>9</v>
      </c>
      <c r="CX113" s="83" t="str">
        <f>VLOOKUP($CV113,Funktionsbezeichnungen,2,0)</f>
        <v>Personal-Fachspezialist 2</v>
      </c>
      <c r="CY113" s="125">
        <v>162</v>
      </c>
      <c r="CZ113" s="33">
        <f>VLOOKUP($CY113,Funktionsbezeichnungen,3,0)</f>
        <v>9</v>
      </c>
      <c r="DA113" s="83" t="str">
        <f>VLOOKUP($CY113,Funktionsbezeichnungen,2,0)</f>
        <v>Personal-Fachspezialist 2</v>
      </c>
      <c r="DB113" s="125">
        <v>162</v>
      </c>
      <c r="DC113" s="33">
        <f>VLOOKUP($DB113,Funktionsbezeichnungen,3,0)</f>
        <v>9</v>
      </c>
      <c r="DD113" s="83" t="str">
        <f>VLOOKUP($DB113,Funktionsbezeichnungen,2,0)</f>
        <v>Personal-Fachspezialist 2</v>
      </c>
      <c r="DE113" s="20"/>
      <c r="DF113" s="125">
        <v>162</v>
      </c>
      <c r="DG113" s="33">
        <f>VLOOKUP($DF113,Funktionsbezeichnungen,3,0)</f>
        <v>9</v>
      </c>
      <c r="DH113" s="83" t="str">
        <f>VLOOKUP($DF113,Funktionsbezeichnungen,2,0)</f>
        <v>Personal-Fachspezialist 2</v>
      </c>
      <c r="DM113" s="19">
        <f>+CT113</f>
        <v>4216</v>
      </c>
      <c r="DN113" s="153">
        <v>3</v>
      </c>
      <c r="DO113" s="19">
        <v>0</v>
      </c>
      <c r="DP113" s="185" t="s">
        <v>971</v>
      </c>
    </row>
    <row r="114" spans="1:120" s="19" customFormat="1" x14ac:dyDescent="0.2">
      <c r="A114" s="53">
        <v>0</v>
      </c>
      <c r="B114" s="53">
        <v>1</v>
      </c>
      <c r="C114" s="53">
        <f>IF(Z114&gt;=10,1,0)</f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1155</v>
      </c>
      <c r="Q114" s="15">
        <v>110</v>
      </c>
      <c r="R114" s="42"/>
      <c r="S114" s="27" t="s">
        <v>1156</v>
      </c>
      <c r="T114" s="21">
        <v>1959</v>
      </c>
      <c r="U114" s="28" t="s">
        <v>151</v>
      </c>
      <c r="V114" s="21">
        <v>1977</v>
      </c>
      <c r="W114" s="25"/>
      <c r="X114" s="21"/>
      <c r="Y114" s="25"/>
      <c r="Z114" s="21">
        <f>$AD$3-V114</f>
        <v>38</v>
      </c>
      <c r="AA114" s="25" t="s">
        <v>1157</v>
      </c>
      <c r="AB114" s="21" t="s">
        <v>121</v>
      </c>
      <c r="AC114" s="21"/>
      <c r="AE114" s="90" t="s">
        <v>1158</v>
      </c>
      <c r="AF114" s="82"/>
      <c r="CP114" s="19" t="str">
        <f>+S114</f>
        <v>Canetti Rosemarie</v>
      </c>
      <c r="CR114" s="19">
        <f>+Z114</f>
        <v>38</v>
      </c>
      <c r="CS114" s="19" t="str">
        <f>+AB114</f>
        <v>D</v>
      </c>
      <c r="CT114" s="205">
        <v>4320</v>
      </c>
      <c r="CU114" s="126"/>
      <c r="CV114" s="125">
        <v>134</v>
      </c>
      <c r="CW114" s="33">
        <f t="shared" si="50"/>
        <v>7</v>
      </c>
      <c r="CX114" s="83" t="str">
        <f t="shared" si="51"/>
        <v>Kaufmännischer Mitarbeiter 4 / Gruppenchef 2</v>
      </c>
      <c r="CY114" s="125">
        <v>134</v>
      </c>
      <c r="CZ114" s="33">
        <f t="shared" si="52"/>
        <v>7</v>
      </c>
      <c r="DA114" s="83" t="str">
        <f t="shared" si="53"/>
        <v>Kaufmännischer Mitarbeiter 4 / Gruppenchef 2</v>
      </c>
      <c r="DB114" s="125">
        <v>134</v>
      </c>
      <c r="DC114" s="33">
        <f t="shared" si="56"/>
        <v>7</v>
      </c>
      <c r="DD114" s="83" t="str">
        <f t="shared" si="57"/>
        <v>Kaufmännischer Mitarbeiter 4 / Gruppenchef 2</v>
      </c>
      <c r="DE114" s="20"/>
      <c r="DF114" s="125">
        <v>134</v>
      </c>
      <c r="DG114" s="33">
        <f t="shared" si="54"/>
        <v>7</v>
      </c>
      <c r="DH114" s="83" t="str">
        <f t="shared" si="55"/>
        <v>Kaufmännischer Mitarbeiter 4 / Gruppenchef 2</v>
      </c>
      <c r="DM114" s="19">
        <f>+CT114</f>
        <v>4320</v>
      </c>
      <c r="DN114" s="153">
        <v>6</v>
      </c>
      <c r="DO114" s="19">
        <v>0</v>
      </c>
      <c r="DP114" s="19" t="s">
        <v>955</v>
      </c>
    </row>
    <row r="115" spans="1:120" s="19" customFormat="1" x14ac:dyDescent="0.2">
      <c r="A115" s="53">
        <v>0</v>
      </c>
      <c r="B115" s="53">
        <v>1</v>
      </c>
      <c r="C115" s="53">
        <f t="shared" si="30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1168</v>
      </c>
      <c r="Q115" s="15">
        <v>111</v>
      </c>
      <c r="R115" s="42"/>
      <c r="S115" s="27" t="s">
        <v>650</v>
      </c>
      <c r="T115" s="21">
        <v>1961</v>
      </c>
      <c r="U115" s="28" t="s">
        <v>155</v>
      </c>
      <c r="V115" s="21">
        <v>1982</v>
      </c>
      <c r="W115" s="25"/>
      <c r="X115" s="21"/>
      <c r="Y115" s="25" t="s">
        <v>323</v>
      </c>
      <c r="Z115" s="21">
        <f t="shared" si="45"/>
        <v>33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6"/>
        <v>Peier Doris</v>
      </c>
      <c r="CR115" s="19">
        <f t="shared" si="47"/>
        <v>33</v>
      </c>
      <c r="CS115" s="19" t="str">
        <f t="shared" si="48"/>
        <v>D</v>
      </c>
      <c r="CT115" s="154">
        <v>5581</v>
      </c>
      <c r="CU115" s="126"/>
      <c r="CV115" s="125">
        <v>134</v>
      </c>
      <c r="CW115" s="33">
        <f t="shared" si="50"/>
        <v>7</v>
      </c>
      <c r="CX115" s="83" t="str">
        <f t="shared" si="51"/>
        <v>Kaufmännischer Mitarbeiter 4 / Gruppenchef 2</v>
      </c>
      <c r="CY115" s="125">
        <v>134</v>
      </c>
      <c r="CZ115" s="33">
        <f t="shared" si="52"/>
        <v>7</v>
      </c>
      <c r="DA115" s="83" t="str">
        <f t="shared" si="53"/>
        <v>Kaufmännischer Mitarbeiter 4 / Gruppenchef 2</v>
      </c>
      <c r="DB115" s="125">
        <v>134</v>
      </c>
      <c r="DC115" s="33">
        <f t="shared" si="56"/>
        <v>7</v>
      </c>
      <c r="DD115" s="83" t="str">
        <f t="shared" si="57"/>
        <v>Kaufmännischer Mitarbeiter 4 / Gruppenchef 2</v>
      </c>
      <c r="DE115" s="20"/>
      <c r="DF115" s="125">
        <v>134</v>
      </c>
      <c r="DG115" s="33">
        <f t="shared" si="54"/>
        <v>7</v>
      </c>
      <c r="DH115" s="83" t="str">
        <f t="shared" si="55"/>
        <v>Kaufmännischer Mitarbeiter 4 / Gruppenchef 2</v>
      </c>
      <c r="DM115" s="19">
        <f t="shared" si="49"/>
        <v>5581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30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607</v>
      </c>
      <c r="Q116" s="15">
        <v>112</v>
      </c>
      <c r="R116" s="42"/>
      <c r="S116" s="27" t="s">
        <v>608</v>
      </c>
      <c r="T116" s="21">
        <v>1966</v>
      </c>
      <c r="U116" s="28" t="s">
        <v>151</v>
      </c>
      <c r="V116" s="21">
        <v>1985</v>
      </c>
      <c r="W116" s="25"/>
      <c r="X116" s="21"/>
      <c r="Y116" s="25"/>
      <c r="Z116" s="21">
        <f t="shared" si="45"/>
        <v>30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6"/>
        <v>Beuret Agnès</v>
      </c>
      <c r="CR116" s="19">
        <f t="shared" si="47"/>
        <v>30</v>
      </c>
      <c r="CS116" s="19" t="str">
        <f t="shared" si="48"/>
        <v>D</v>
      </c>
      <c r="CT116" s="154">
        <v>4352</v>
      </c>
      <c r="CU116" s="126"/>
      <c r="CV116" s="125">
        <v>134</v>
      </c>
      <c r="CW116" s="33">
        <f t="shared" si="50"/>
        <v>7</v>
      </c>
      <c r="CX116" s="83" t="str">
        <f t="shared" si="51"/>
        <v>Kaufmännischer Mitarbeiter 4 / Gruppenchef 2</v>
      </c>
      <c r="CY116" s="125">
        <v>134</v>
      </c>
      <c r="CZ116" s="33">
        <f t="shared" si="52"/>
        <v>7</v>
      </c>
      <c r="DA116" s="83" t="str">
        <f t="shared" si="53"/>
        <v>Kaufmännischer Mitarbeiter 4 / Gruppenchef 2</v>
      </c>
      <c r="DB116" s="125">
        <v>134</v>
      </c>
      <c r="DC116" s="33">
        <f t="shared" si="56"/>
        <v>7</v>
      </c>
      <c r="DD116" s="83" t="str">
        <f t="shared" si="57"/>
        <v>Kaufmännischer Mitarbeiter 4 / Gruppenchef 2</v>
      </c>
      <c r="DE116" s="20"/>
      <c r="DF116" s="125">
        <v>134</v>
      </c>
      <c r="DG116" s="33">
        <f t="shared" si="54"/>
        <v>7</v>
      </c>
      <c r="DH116" s="83" t="str">
        <f t="shared" si="55"/>
        <v>Kaufmännischer Mitarbeiter 4 / Gruppenchef 2</v>
      </c>
      <c r="DM116" s="19">
        <f t="shared" si="49"/>
        <v>4352</v>
      </c>
      <c r="DN116" s="153">
        <v>6</v>
      </c>
      <c r="DO116" s="19">
        <v>0</v>
      </c>
      <c r="DP116" s="19" t="s">
        <v>955</v>
      </c>
    </row>
    <row r="117" spans="1:120" s="19" customFormat="1" x14ac:dyDescent="0.2">
      <c r="A117" s="53">
        <v>0</v>
      </c>
      <c r="B117" s="53">
        <v>1</v>
      </c>
      <c r="C117" s="53">
        <f t="shared" si="30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359</v>
      </c>
      <c r="P117" s="15" t="s">
        <v>508</v>
      </c>
      <c r="Q117" s="15">
        <v>113</v>
      </c>
      <c r="R117" s="42"/>
      <c r="S117" s="27" t="s">
        <v>164</v>
      </c>
      <c r="T117" s="21">
        <v>1970</v>
      </c>
      <c r="U117" s="28" t="s">
        <v>165</v>
      </c>
      <c r="V117" s="21">
        <v>1990</v>
      </c>
      <c r="W117" s="25"/>
      <c r="X117" s="21"/>
      <c r="Y117" s="25"/>
      <c r="Z117" s="21">
        <f t="shared" si="45"/>
        <v>25</v>
      </c>
      <c r="AA117" s="25" t="s">
        <v>696</v>
      </c>
      <c r="AB117" s="21" t="s">
        <v>121</v>
      </c>
      <c r="AC117" s="21"/>
      <c r="AE117" s="90" t="s">
        <v>425</v>
      </c>
      <c r="AF117" s="82"/>
      <c r="CP117" s="19" t="str">
        <f t="shared" si="46"/>
        <v>Weider Noelle</v>
      </c>
      <c r="CR117" s="19">
        <f t="shared" si="47"/>
        <v>25</v>
      </c>
      <c r="CS117" s="19" t="str">
        <f t="shared" si="48"/>
        <v>D</v>
      </c>
      <c r="CT117" s="154">
        <v>5604</v>
      </c>
      <c r="CU117" s="126"/>
      <c r="CV117" s="125">
        <v>134</v>
      </c>
      <c r="CW117" s="33">
        <f t="shared" si="50"/>
        <v>7</v>
      </c>
      <c r="CX117" s="83" t="str">
        <f t="shared" si="51"/>
        <v>Kaufmännischer Mitarbeiter 4 / Gruppenchef 2</v>
      </c>
      <c r="CY117" s="125">
        <v>134</v>
      </c>
      <c r="CZ117" s="33">
        <f t="shared" si="52"/>
        <v>7</v>
      </c>
      <c r="DA117" s="83" t="str">
        <f t="shared" si="53"/>
        <v>Kaufmännischer Mitarbeiter 4 / Gruppenchef 2</v>
      </c>
      <c r="DB117" s="125">
        <v>134</v>
      </c>
      <c r="DC117" s="33">
        <f t="shared" si="56"/>
        <v>7</v>
      </c>
      <c r="DD117" s="83" t="str">
        <f t="shared" si="57"/>
        <v>Kaufmännischer Mitarbeiter 4 / Gruppenchef 2</v>
      </c>
      <c r="DE117" s="20"/>
      <c r="DF117" s="125">
        <v>134</v>
      </c>
      <c r="DG117" s="33">
        <f t="shared" si="54"/>
        <v>7</v>
      </c>
      <c r="DH117" s="83" t="str">
        <f t="shared" si="55"/>
        <v>Kaufmännischer Mitarbeiter 4 / Gruppenchef 2</v>
      </c>
      <c r="DM117" s="19">
        <f t="shared" si="49"/>
        <v>5604</v>
      </c>
      <c r="DN117" s="153">
        <v>6</v>
      </c>
      <c r="DO117" s="19">
        <v>0</v>
      </c>
      <c r="DP117" s="19" t="s">
        <v>955</v>
      </c>
    </row>
    <row r="118" spans="1:120" s="19" customFormat="1" ht="40.5" x14ac:dyDescent="0.2">
      <c r="A118" s="53">
        <v>0</v>
      </c>
      <c r="B118" s="53"/>
      <c r="C118" s="53">
        <f t="shared" si="30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42"/>
      <c r="S118" s="20" t="s">
        <v>157</v>
      </c>
      <c r="T118" s="21">
        <v>1976</v>
      </c>
      <c r="U118" s="28" t="s">
        <v>320</v>
      </c>
      <c r="V118" s="21">
        <v>2002</v>
      </c>
      <c r="W118" s="25" t="s">
        <v>321</v>
      </c>
      <c r="X118" s="21">
        <v>2005</v>
      </c>
      <c r="Y118" s="28"/>
      <c r="Z118" s="118">
        <f t="shared" si="45"/>
        <v>13</v>
      </c>
      <c r="AA118" s="25" t="s">
        <v>694</v>
      </c>
      <c r="AB118" s="21" t="s">
        <v>121</v>
      </c>
      <c r="AC118" s="21"/>
      <c r="AE118" s="90" t="s">
        <v>455</v>
      </c>
      <c r="AF118" s="82"/>
      <c r="CP118" s="19" t="str">
        <f t="shared" si="46"/>
        <v>Kiefer Patrick</v>
      </c>
      <c r="CR118" s="19">
        <f t="shared" si="47"/>
        <v>13</v>
      </c>
      <c r="CS118" s="19" t="str">
        <f t="shared" si="48"/>
        <v>D</v>
      </c>
      <c r="CT118" s="154">
        <v>6753</v>
      </c>
      <c r="CU118" s="126"/>
      <c r="CV118" s="125">
        <v>223</v>
      </c>
      <c r="CW118" s="33">
        <f t="shared" si="50"/>
        <v>10</v>
      </c>
      <c r="CX118" s="83" t="str">
        <f t="shared" si="51"/>
        <v>Finanz-Fachspezialist / Controller 3</v>
      </c>
      <c r="CY118" s="125">
        <v>223</v>
      </c>
      <c r="CZ118" s="33">
        <f t="shared" si="52"/>
        <v>10</v>
      </c>
      <c r="DA118" s="83" t="str">
        <f t="shared" si="53"/>
        <v>Finanz-Fachspezialist / Controller 3</v>
      </c>
      <c r="DB118" s="125">
        <v>223</v>
      </c>
      <c r="DC118" s="33">
        <f t="shared" si="56"/>
        <v>10</v>
      </c>
      <c r="DD118" s="83" t="str">
        <f t="shared" si="57"/>
        <v>Finanz-Fachspezialist / Controller 3</v>
      </c>
      <c r="DE118" s="20"/>
      <c r="DF118" s="125">
        <v>223</v>
      </c>
      <c r="DG118" s="33">
        <f t="shared" si="54"/>
        <v>10</v>
      </c>
      <c r="DH118" s="83" t="str">
        <f t="shared" si="55"/>
        <v>Finanz-Fachspezialist / Controller 3</v>
      </c>
      <c r="DM118" s="19">
        <f t="shared" si="49"/>
        <v>6753</v>
      </c>
      <c r="DN118" s="153">
        <v>3</v>
      </c>
      <c r="DO118" s="19">
        <v>0</v>
      </c>
      <c r="DP118" s="185" t="s">
        <v>972</v>
      </c>
    </row>
    <row r="119" spans="1:120" s="19" customFormat="1" ht="27" x14ac:dyDescent="0.2">
      <c r="A119" s="53">
        <v>0</v>
      </c>
      <c r="B119" s="53"/>
      <c r="C119" s="53">
        <f t="shared" ref="C119:C145" si="58">IF(Z119&gt;=10,1,0)</f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509</v>
      </c>
      <c r="Q119" s="15">
        <v>115</v>
      </c>
      <c r="R119" s="42"/>
      <c r="S119" s="20" t="s">
        <v>244</v>
      </c>
      <c r="T119" s="21">
        <v>1976</v>
      </c>
      <c r="U119" s="28" t="s">
        <v>243</v>
      </c>
      <c r="V119" s="21">
        <v>2002</v>
      </c>
      <c r="W119" s="25"/>
      <c r="X119" s="21"/>
      <c r="Y119" s="28" t="s">
        <v>327</v>
      </c>
      <c r="Z119" s="118">
        <f t="shared" si="45"/>
        <v>13</v>
      </c>
      <c r="AA119" s="25" t="s">
        <v>326</v>
      </c>
      <c r="AB119" s="21" t="s">
        <v>121</v>
      </c>
      <c r="AC119" s="21"/>
      <c r="AE119" s="90" t="s">
        <v>375</v>
      </c>
      <c r="AF119" s="82"/>
      <c r="CP119" s="19" t="str">
        <f t="shared" si="46"/>
        <v>Fischer Michel</v>
      </c>
      <c r="CR119" s="19">
        <f t="shared" si="47"/>
        <v>13</v>
      </c>
      <c r="CS119" s="19" t="str">
        <f t="shared" si="48"/>
        <v>D</v>
      </c>
      <c r="CT119" s="154">
        <v>8655</v>
      </c>
      <c r="CU119" s="126"/>
      <c r="CV119" s="125">
        <v>542</v>
      </c>
      <c r="CW119" s="33">
        <f t="shared" si="50"/>
        <v>7</v>
      </c>
      <c r="CX119" s="83" t="str">
        <f t="shared" si="51"/>
        <v>Technischer Sachbearbeiter 2</v>
      </c>
      <c r="CY119" s="125">
        <v>542</v>
      </c>
      <c r="CZ119" s="33">
        <f t="shared" si="52"/>
        <v>7</v>
      </c>
      <c r="DA119" s="83" t="str">
        <f t="shared" si="53"/>
        <v>Technischer Sachbearbeiter 2</v>
      </c>
      <c r="DB119" s="125">
        <v>541</v>
      </c>
      <c r="DC119" s="33">
        <f t="shared" si="56"/>
        <v>6</v>
      </c>
      <c r="DD119" s="83" t="str">
        <f t="shared" si="57"/>
        <v>Technischer Sachbearbeiter 1</v>
      </c>
      <c r="DE119" s="20"/>
      <c r="DF119" s="125">
        <v>351</v>
      </c>
      <c r="DG119" s="33">
        <f t="shared" si="54"/>
        <v>7</v>
      </c>
      <c r="DH119" s="83" t="str">
        <f t="shared" si="55"/>
        <v>Marketing - / Product - Manager 1</v>
      </c>
      <c r="DM119" s="19">
        <f t="shared" si="49"/>
        <v>8655</v>
      </c>
      <c r="DN119" s="153">
        <v>6</v>
      </c>
      <c r="DO119" s="19">
        <v>0</v>
      </c>
      <c r="DP119" s="19" t="s">
        <v>967</v>
      </c>
    </row>
    <row r="120" spans="1:120" s="19" customFormat="1" x14ac:dyDescent="0.2">
      <c r="A120" s="53">
        <v>0</v>
      </c>
      <c r="B120" s="53">
        <v>1</v>
      </c>
      <c r="C120" s="53">
        <f t="shared" si="5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360</v>
      </c>
      <c r="P120" s="15" t="s">
        <v>582</v>
      </c>
      <c r="Q120" s="15">
        <v>116</v>
      </c>
      <c r="R120" s="42"/>
      <c r="S120" s="27" t="s">
        <v>583</v>
      </c>
      <c r="T120" s="21">
        <v>1959</v>
      </c>
      <c r="U120" s="28" t="s">
        <v>397</v>
      </c>
      <c r="V120" s="21">
        <v>1976</v>
      </c>
      <c r="W120" s="25"/>
      <c r="X120" s="21"/>
      <c r="Y120" s="25"/>
      <c r="Z120" s="21">
        <f t="shared" si="45"/>
        <v>39</v>
      </c>
      <c r="AA120" s="25" t="s">
        <v>584</v>
      </c>
      <c r="AB120" s="21" t="s">
        <v>142</v>
      </c>
      <c r="AC120" s="21"/>
      <c r="AE120" s="90" t="s">
        <v>585</v>
      </c>
      <c r="AF120" s="82"/>
      <c r="CP120" s="19" t="str">
        <f t="shared" si="46"/>
        <v>Willig Martine</v>
      </c>
      <c r="CR120" s="19">
        <f t="shared" si="47"/>
        <v>39</v>
      </c>
      <c r="CS120" s="19" t="str">
        <f t="shared" si="48"/>
        <v>E</v>
      </c>
      <c r="CT120" s="154">
        <v>5637</v>
      </c>
      <c r="CU120" s="126"/>
      <c r="CV120" s="125">
        <v>133</v>
      </c>
      <c r="CW120" s="33">
        <f t="shared" si="50"/>
        <v>6</v>
      </c>
      <c r="CX120" s="83" t="str">
        <f t="shared" si="51"/>
        <v>Kaufmännischer Mitarbeiter 3 / Gruppenchef 1</v>
      </c>
      <c r="CY120" s="125">
        <v>133</v>
      </c>
      <c r="CZ120" s="33">
        <f t="shared" si="52"/>
        <v>6</v>
      </c>
      <c r="DA120" s="83" t="str">
        <f t="shared" si="53"/>
        <v>Kaufmännischer Mitarbeiter 3 / Gruppenchef 1</v>
      </c>
      <c r="DB120" s="125">
        <v>133</v>
      </c>
      <c r="DC120" s="33">
        <f t="shared" si="56"/>
        <v>6</v>
      </c>
      <c r="DD120" s="83" t="str">
        <f t="shared" si="57"/>
        <v>Kaufmännischer Mitarbeiter 3 / Gruppenchef 1</v>
      </c>
      <c r="DE120" s="20"/>
      <c r="DF120" s="125">
        <v>133</v>
      </c>
      <c r="DG120" s="33">
        <f t="shared" si="54"/>
        <v>6</v>
      </c>
      <c r="DH120" s="83" t="str">
        <f t="shared" si="55"/>
        <v>Kaufmännischer Mitarbeiter 3 / Gruppenchef 1</v>
      </c>
      <c r="DM120" s="19">
        <f t="shared" si="49"/>
        <v>5637</v>
      </c>
      <c r="DN120" s="153">
        <v>6</v>
      </c>
      <c r="DO120" s="19">
        <v>0</v>
      </c>
      <c r="DP120" s="185" t="s">
        <v>973</v>
      </c>
    </row>
    <row r="121" spans="1:120" s="19" customFormat="1" x14ac:dyDescent="0.2">
      <c r="A121" s="53">
        <v>0</v>
      </c>
      <c r="B121" s="53">
        <v>1</v>
      </c>
      <c r="C121" s="53">
        <f t="shared" si="5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507</v>
      </c>
      <c r="Q121" s="15">
        <v>117</v>
      </c>
      <c r="R121" s="42"/>
      <c r="S121" s="27" t="s">
        <v>259</v>
      </c>
      <c r="T121" s="21">
        <v>1957</v>
      </c>
      <c r="U121" s="28" t="s">
        <v>151</v>
      </c>
      <c r="V121" s="21">
        <v>1977</v>
      </c>
      <c r="W121" s="25"/>
      <c r="X121" s="21"/>
      <c r="Y121" s="25"/>
      <c r="Z121" s="21">
        <f t="shared" si="45"/>
        <v>38</v>
      </c>
      <c r="AA121" s="25" t="s">
        <v>156</v>
      </c>
      <c r="AB121" s="21" t="s">
        <v>142</v>
      </c>
      <c r="AC121" s="21"/>
      <c r="AE121" s="90" t="s">
        <v>457</v>
      </c>
      <c r="AF121" s="82"/>
      <c r="CP121" s="19" t="str">
        <f t="shared" si="46"/>
        <v>Meichtry Anna</v>
      </c>
      <c r="CR121" s="19">
        <f t="shared" si="47"/>
        <v>38</v>
      </c>
      <c r="CS121" s="19" t="str">
        <f t="shared" si="48"/>
        <v>E</v>
      </c>
      <c r="CT121" s="154">
        <v>5629</v>
      </c>
      <c r="CU121" s="126"/>
      <c r="CV121" s="125">
        <v>133</v>
      </c>
      <c r="CW121" s="33">
        <f t="shared" si="50"/>
        <v>6</v>
      </c>
      <c r="CX121" s="83" t="str">
        <f t="shared" si="51"/>
        <v>Kaufmännischer Mitarbeiter 3 / Gruppenchef 1</v>
      </c>
      <c r="CY121" s="125">
        <v>133</v>
      </c>
      <c r="CZ121" s="33">
        <f t="shared" si="52"/>
        <v>6</v>
      </c>
      <c r="DA121" s="83" t="str">
        <f t="shared" si="53"/>
        <v>Kaufmännischer Mitarbeiter 3 / Gruppenchef 1</v>
      </c>
      <c r="DB121" s="125">
        <v>133</v>
      </c>
      <c r="DC121" s="33">
        <f t="shared" si="56"/>
        <v>6</v>
      </c>
      <c r="DD121" s="83" t="str">
        <f t="shared" si="57"/>
        <v>Kaufmännischer Mitarbeiter 3 / Gruppenchef 1</v>
      </c>
      <c r="DE121" s="20"/>
      <c r="DF121" s="125">
        <v>133</v>
      </c>
      <c r="DG121" s="33">
        <f t="shared" si="54"/>
        <v>6</v>
      </c>
      <c r="DH121" s="83" t="str">
        <f t="shared" si="55"/>
        <v>Kaufmännischer Mitarbeiter 3 / Gruppenchef 1</v>
      </c>
      <c r="DM121" s="19">
        <f t="shared" si="49"/>
        <v>5629</v>
      </c>
      <c r="DN121" s="153">
        <v>6</v>
      </c>
      <c r="DO121" s="19">
        <v>0</v>
      </c>
      <c r="DP121" s="19" t="s">
        <v>955</v>
      </c>
    </row>
    <row r="122" spans="1:120" s="19" customFormat="1" x14ac:dyDescent="0.2">
      <c r="A122" s="53">
        <v>0</v>
      </c>
      <c r="B122" s="53">
        <v>1</v>
      </c>
      <c r="C122" s="53">
        <f t="shared" si="5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1167</v>
      </c>
      <c r="Q122" s="15">
        <v>118</v>
      </c>
      <c r="R122" s="42"/>
      <c r="S122" s="27" t="s">
        <v>1005</v>
      </c>
      <c r="T122" s="21">
        <v>1967</v>
      </c>
      <c r="U122" s="28" t="s">
        <v>151</v>
      </c>
      <c r="V122" s="21">
        <v>1987</v>
      </c>
      <c r="W122" s="25"/>
      <c r="X122" s="21"/>
      <c r="Y122" s="25"/>
      <c r="Z122" s="21">
        <f t="shared" si="45"/>
        <v>28</v>
      </c>
      <c r="AA122" s="25" t="s">
        <v>691</v>
      </c>
      <c r="AB122" s="21" t="s">
        <v>142</v>
      </c>
      <c r="AC122" s="21"/>
      <c r="AE122" s="90" t="s">
        <v>457</v>
      </c>
      <c r="AF122" s="82"/>
      <c r="CP122" s="19" t="str">
        <f t="shared" si="46"/>
        <v>Meier Jacqueline</v>
      </c>
      <c r="CR122" s="19">
        <f t="shared" si="47"/>
        <v>28</v>
      </c>
      <c r="CS122" s="19" t="str">
        <f t="shared" si="48"/>
        <v>E</v>
      </c>
      <c r="CT122" s="154">
        <v>7700</v>
      </c>
      <c r="CU122" s="126"/>
      <c r="CV122" s="125">
        <v>212</v>
      </c>
      <c r="CW122" s="33">
        <f t="shared" si="50"/>
        <v>5</v>
      </c>
      <c r="CX122" s="83" t="str">
        <f t="shared" si="51"/>
        <v>Buchhalter 2</v>
      </c>
      <c r="CY122" s="125">
        <v>212</v>
      </c>
      <c r="CZ122" s="33">
        <f t="shared" si="52"/>
        <v>5</v>
      </c>
      <c r="DA122" s="83" t="str">
        <f t="shared" si="53"/>
        <v>Buchhalter 2</v>
      </c>
      <c r="DB122" s="125">
        <v>212</v>
      </c>
      <c r="DC122" s="33">
        <f t="shared" si="56"/>
        <v>5</v>
      </c>
      <c r="DD122" s="83" t="str">
        <f t="shared" si="57"/>
        <v>Buchhalter 2</v>
      </c>
      <c r="DE122" s="20"/>
      <c r="DF122" s="125">
        <v>212</v>
      </c>
      <c r="DG122" s="33">
        <f t="shared" si="54"/>
        <v>5</v>
      </c>
      <c r="DH122" s="83" t="str">
        <f t="shared" si="55"/>
        <v>Buchhalter 2</v>
      </c>
      <c r="DM122" s="19">
        <f t="shared" si="49"/>
        <v>7700</v>
      </c>
      <c r="DN122" s="153">
        <v>6</v>
      </c>
      <c r="DO122" s="19">
        <v>0</v>
      </c>
      <c r="DP122" s="19" t="s">
        <v>958</v>
      </c>
    </row>
    <row r="123" spans="1:120" s="19" customFormat="1" x14ac:dyDescent="0.2">
      <c r="A123" s="53">
        <v>0</v>
      </c>
      <c r="B123" s="53">
        <v>1</v>
      </c>
      <c r="C123" s="53">
        <f t="shared" si="58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510</v>
      </c>
      <c r="Q123" s="15">
        <v>119</v>
      </c>
      <c r="R123" s="42"/>
      <c r="S123" s="27" t="s">
        <v>278</v>
      </c>
      <c r="T123" s="21">
        <v>1985</v>
      </c>
      <c r="U123" s="28" t="s">
        <v>279</v>
      </c>
      <c r="V123" s="21">
        <v>2005</v>
      </c>
      <c r="W123" s="25"/>
      <c r="X123" s="21"/>
      <c r="Y123" s="25"/>
      <c r="Z123" s="21">
        <f t="shared" si="45"/>
        <v>10</v>
      </c>
      <c r="AA123" s="25" t="s">
        <v>691</v>
      </c>
      <c r="AB123" s="21" t="s">
        <v>142</v>
      </c>
      <c r="AC123" s="21"/>
      <c r="AE123" s="90" t="s">
        <v>457</v>
      </c>
      <c r="AF123" s="82"/>
      <c r="CP123" s="19" t="str">
        <f t="shared" si="46"/>
        <v>Oruk Makbule</v>
      </c>
      <c r="CR123" s="19">
        <f t="shared" si="47"/>
        <v>10</v>
      </c>
      <c r="CS123" s="19" t="str">
        <f t="shared" si="48"/>
        <v>E</v>
      </c>
      <c r="CT123" s="154">
        <v>6762</v>
      </c>
      <c r="CU123" s="126"/>
      <c r="CV123" s="125">
        <v>212</v>
      </c>
      <c r="CW123" s="33">
        <f t="shared" si="50"/>
        <v>5</v>
      </c>
      <c r="CX123" s="83" t="str">
        <f t="shared" si="51"/>
        <v>Buchhalter 2</v>
      </c>
      <c r="CY123" s="125">
        <v>212</v>
      </c>
      <c r="CZ123" s="33">
        <f t="shared" si="52"/>
        <v>5</v>
      </c>
      <c r="DA123" s="83" t="str">
        <f t="shared" si="53"/>
        <v>Buchhalter 2</v>
      </c>
      <c r="DB123" s="125">
        <v>212</v>
      </c>
      <c r="DC123" s="33">
        <f t="shared" si="56"/>
        <v>5</v>
      </c>
      <c r="DD123" s="83" t="str">
        <f t="shared" si="57"/>
        <v>Buchhalter 2</v>
      </c>
      <c r="DE123" s="20"/>
      <c r="DF123" s="125">
        <v>212</v>
      </c>
      <c r="DG123" s="33">
        <f t="shared" si="54"/>
        <v>5</v>
      </c>
      <c r="DH123" s="83" t="str">
        <f t="shared" si="55"/>
        <v>Buchhalter 2</v>
      </c>
      <c r="DM123" s="19">
        <f t="shared" si="49"/>
        <v>6762</v>
      </c>
      <c r="DN123" s="153">
        <v>6</v>
      </c>
      <c r="DO123" s="19">
        <v>0</v>
      </c>
      <c r="DP123" s="19" t="s">
        <v>958</v>
      </c>
    </row>
    <row r="124" spans="1:120" s="19" customFormat="1" x14ac:dyDescent="0.2">
      <c r="A124" s="53">
        <v>0</v>
      </c>
      <c r="B124" s="53"/>
      <c r="C124" s="53">
        <f t="shared" si="5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511</v>
      </c>
      <c r="Q124" s="15">
        <v>120</v>
      </c>
      <c r="R124" s="42" t="s">
        <v>341</v>
      </c>
      <c r="S124" s="27" t="s">
        <v>159</v>
      </c>
      <c r="T124" s="21">
        <v>1959</v>
      </c>
      <c r="U124" s="28" t="s">
        <v>126</v>
      </c>
      <c r="V124" s="21">
        <v>1979</v>
      </c>
      <c r="W124" s="25"/>
      <c r="X124" s="21"/>
      <c r="Y124" s="25" t="s">
        <v>340</v>
      </c>
      <c r="Z124" s="21">
        <f t="shared" si="45"/>
        <v>36</v>
      </c>
      <c r="AA124" s="25" t="s">
        <v>160</v>
      </c>
      <c r="AB124" s="21" t="s">
        <v>105</v>
      </c>
      <c r="AC124" s="21"/>
      <c r="AE124" s="90" t="s">
        <v>426</v>
      </c>
      <c r="AF124" s="82"/>
      <c r="CP124" s="19" t="str">
        <f t="shared" si="46"/>
        <v>Steg Günther</v>
      </c>
      <c r="CR124" s="19">
        <f t="shared" si="47"/>
        <v>36</v>
      </c>
      <c r="CS124" s="19" t="str">
        <f t="shared" si="48"/>
        <v>C</v>
      </c>
      <c r="CT124" s="154">
        <v>4226</v>
      </c>
      <c r="CU124" s="126"/>
      <c r="CV124" s="125">
        <v>413</v>
      </c>
      <c r="CW124" s="33">
        <f t="shared" si="50"/>
        <v>8</v>
      </c>
      <c r="CX124" s="83" t="str">
        <f t="shared" si="51"/>
        <v>Senior System-Controller</v>
      </c>
      <c r="CY124" s="125">
        <v>413</v>
      </c>
      <c r="CZ124" s="33">
        <f t="shared" si="52"/>
        <v>8</v>
      </c>
      <c r="DA124" s="83" t="str">
        <f t="shared" si="53"/>
        <v>Senior System-Controller</v>
      </c>
      <c r="DB124" s="125">
        <v>413</v>
      </c>
      <c r="DC124" s="33">
        <f t="shared" si="56"/>
        <v>8</v>
      </c>
      <c r="DD124" s="83" t="str">
        <f t="shared" si="57"/>
        <v>Senior System-Controller</v>
      </c>
      <c r="DE124" s="20"/>
      <c r="DF124" s="125">
        <v>413</v>
      </c>
      <c r="DG124" s="33">
        <f t="shared" si="54"/>
        <v>8</v>
      </c>
      <c r="DH124" s="83" t="str">
        <f t="shared" si="55"/>
        <v>Senior System-Controller</v>
      </c>
      <c r="DM124" s="19">
        <f t="shared" si="49"/>
        <v>4226</v>
      </c>
      <c r="DN124" s="153">
        <v>6</v>
      </c>
      <c r="DO124" s="19">
        <v>0</v>
      </c>
      <c r="DP124" s="19" t="s">
        <v>961</v>
      </c>
    </row>
    <row r="125" spans="1:120" s="19" customFormat="1" ht="27" x14ac:dyDescent="0.2">
      <c r="A125" s="53">
        <v>0</v>
      </c>
      <c r="B125" s="53"/>
      <c r="C125" s="53">
        <f t="shared" si="58"/>
        <v>1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533</v>
      </c>
      <c r="Q125" s="15">
        <v>121</v>
      </c>
      <c r="R125" s="42"/>
      <c r="S125" s="20" t="s">
        <v>532</v>
      </c>
      <c r="T125" s="21">
        <v>1966</v>
      </c>
      <c r="U125" s="28" t="s">
        <v>534</v>
      </c>
      <c r="V125" s="21">
        <v>1992</v>
      </c>
      <c r="W125" s="25" t="s">
        <v>535</v>
      </c>
      <c r="X125" s="21">
        <v>1995</v>
      </c>
      <c r="Y125" s="28" t="s">
        <v>211</v>
      </c>
      <c r="Z125" s="118">
        <f t="shared" si="45"/>
        <v>23</v>
      </c>
      <c r="AA125" s="25" t="s">
        <v>692</v>
      </c>
      <c r="AB125" s="21" t="s">
        <v>105</v>
      </c>
      <c r="AC125" s="21"/>
      <c r="AE125" s="90" t="s">
        <v>537</v>
      </c>
      <c r="AF125" s="82"/>
      <c r="CP125" s="19" t="str">
        <f t="shared" si="46"/>
        <v>Grimm Stephan</v>
      </c>
      <c r="CR125" s="19">
        <f t="shared" si="47"/>
        <v>23</v>
      </c>
      <c r="CS125" s="19" t="str">
        <f t="shared" si="48"/>
        <v>C</v>
      </c>
      <c r="CT125" s="154">
        <v>3203</v>
      </c>
      <c r="CU125" s="126"/>
      <c r="CV125" s="125">
        <v>443</v>
      </c>
      <c r="CW125" s="33">
        <f t="shared" si="50"/>
        <v>9</v>
      </c>
      <c r="CX125" s="83" t="str">
        <f t="shared" si="51"/>
        <v>System-Spezialist 3</v>
      </c>
      <c r="CY125" s="125">
        <v>443</v>
      </c>
      <c r="CZ125" s="33">
        <f t="shared" si="52"/>
        <v>9</v>
      </c>
      <c r="DA125" s="83" t="str">
        <f t="shared" si="53"/>
        <v>System-Spezialist 3</v>
      </c>
      <c r="DB125" s="125">
        <v>443</v>
      </c>
      <c r="DC125" s="33">
        <f t="shared" si="56"/>
        <v>9</v>
      </c>
      <c r="DD125" s="83" t="str">
        <f t="shared" si="57"/>
        <v>System-Spezialist 3</v>
      </c>
      <c r="DE125" s="20"/>
      <c r="DF125" s="125">
        <v>413</v>
      </c>
      <c r="DG125" s="33">
        <f t="shared" si="54"/>
        <v>8</v>
      </c>
      <c r="DH125" s="83" t="str">
        <f t="shared" si="55"/>
        <v>Senior System-Controller</v>
      </c>
      <c r="DM125" s="19">
        <f t="shared" si="49"/>
        <v>3203</v>
      </c>
      <c r="DN125" s="153">
        <v>3</v>
      </c>
      <c r="DO125" s="19">
        <v>0</v>
      </c>
      <c r="DP125" s="19" t="s">
        <v>962</v>
      </c>
    </row>
    <row r="126" spans="1:120" s="19" customFormat="1" x14ac:dyDescent="0.2">
      <c r="A126" s="53">
        <v>0</v>
      </c>
      <c r="B126" s="53"/>
      <c r="C126" s="53">
        <f t="shared" si="58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512</v>
      </c>
      <c r="Q126" s="15">
        <v>122</v>
      </c>
      <c r="R126" s="42"/>
      <c r="S126" s="27" t="s">
        <v>204</v>
      </c>
      <c r="T126" s="21">
        <v>1978</v>
      </c>
      <c r="U126" s="28" t="s">
        <v>277</v>
      </c>
      <c r="V126" s="21">
        <v>1999</v>
      </c>
      <c r="W126" s="25"/>
      <c r="X126" s="21"/>
      <c r="Y126" s="25" t="s">
        <v>316</v>
      </c>
      <c r="Z126" s="21">
        <f t="shared" si="45"/>
        <v>16</v>
      </c>
      <c r="AA126" s="25" t="s">
        <v>205</v>
      </c>
      <c r="AB126" s="21" t="s">
        <v>121</v>
      </c>
      <c r="AC126" s="21"/>
      <c r="AE126" s="90" t="s">
        <v>427</v>
      </c>
      <c r="AF126" s="82"/>
      <c r="CP126" s="19" t="str">
        <f t="shared" si="46"/>
        <v>Hänni Alexander</v>
      </c>
      <c r="CR126" s="19">
        <f t="shared" si="47"/>
        <v>16</v>
      </c>
      <c r="CS126" s="19" t="str">
        <f t="shared" si="48"/>
        <v>D</v>
      </c>
      <c r="CT126" s="154">
        <v>6755</v>
      </c>
      <c r="CU126" s="126"/>
      <c r="CV126" s="125">
        <v>423</v>
      </c>
      <c r="CW126" s="33">
        <f t="shared" si="50"/>
        <v>7</v>
      </c>
      <c r="CX126" s="83" t="str">
        <f t="shared" si="51"/>
        <v>IC-Berater / -Techniker 3 / LAN-Supporter</v>
      </c>
      <c r="CY126" s="125">
        <v>423</v>
      </c>
      <c r="CZ126" s="33">
        <f t="shared" si="52"/>
        <v>7</v>
      </c>
      <c r="DA126" s="83" t="str">
        <f t="shared" si="53"/>
        <v>IC-Berater / -Techniker 3 / LAN-Supporter</v>
      </c>
      <c r="DB126" s="125">
        <v>422</v>
      </c>
      <c r="DC126" s="33">
        <f t="shared" si="56"/>
        <v>6</v>
      </c>
      <c r="DD126" s="83" t="str">
        <f t="shared" si="57"/>
        <v>IC-Berater / -Techniker 2 / LAN-Grundstufe</v>
      </c>
      <c r="DE126" s="20"/>
      <c r="DF126" s="125">
        <v>422</v>
      </c>
      <c r="DG126" s="33">
        <f t="shared" si="54"/>
        <v>6</v>
      </c>
      <c r="DH126" s="83" t="str">
        <f t="shared" si="55"/>
        <v>IC-Berater / -Techniker 2 / LAN-Grundstufe</v>
      </c>
      <c r="DM126" s="19">
        <f t="shared" si="49"/>
        <v>6755</v>
      </c>
      <c r="DN126" s="153">
        <v>6</v>
      </c>
      <c r="DO126" s="19">
        <v>0</v>
      </c>
      <c r="DP126" s="19" t="s">
        <v>960</v>
      </c>
    </row>
    <row r="127" spans="1:120" s="19" customFormat="1" x14ac:dyDescent="0.2">
      <c r="A127" s="53">
        <v>0</v>
      </c>
      <c r="B127" s="53"/>
      <c r="C127" s="53">
        <f t="shared" si="58"/>
        <v>0</v>
      </c>
      <c r="D127" s="55"/>
      <c r="E127" s="55"/>
      <c r="F127" s="55"/>
      <c r="G127" s="53">
        <v>1</v>
      </c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1054</v>
      </c>
      <c r="Q127" s="15">
        <v>123</v>
      </c>
      <c r="R127" s="42"/>
      <c r="S127" s="27" t="s">
        <v>1055</v>
      </c>
      <c r="T127" s="21">
        <v>1985</v>
      </c>
      <c r="U127" s="28" t="s">
        <v>1056</v>
      </c>
      <c r="V127" s="21">
        <v>2007</v>
      </c>
      <c r="W127" s="25" t="s">
        <v>1057</v>
      </c>
      <c r="X127" s="21">
        <v>2015</v>
      </c>
      <c r="Y127" s="25" t="s">
        <v>316</v>
      </c>
      <c r="Z127" s="21">
        <f t="shared" si="45"/>
        <v>8</v>
      </c>
      <c r="AA127" s="25" t="s">
        <v>205</v>
      </c>
      <c r="AB127" s="21" t="s">
        <v>142</v>
      </c>
      <c r="AC127" s="21"/>
      <c r="AE127" s="90" t="s">
        <v>427</v>
      </c>
      <c r="AF127" s="82"/>
      <c r="CP127" s="19" t="str">
        <f t="shared" si="46"/>
        <v>Saliu Bekim</v>
      </c>
      <c r="CR127" s="19">
        <f t="shared" si="47"/>
        <v>8</v>
      </c>
      <c r="CS127" s="19" t="str">
        <f t="shared" si="48"/>
        <v>E</v>
      </c>
      <c r="CT127" s="154">
        <v>7708</v>
      </c>
      <c r="CU127" s="126"/>
      <c r="CV127" s="125">
        <v>422</v>
      </c>
      <c r="CW127" s="33">
        <f t="shared" si="50"/>
        <v>6</v>
      </c>
      <c r="CX127" s="83" t="str">
        <f t="shared" si="51"/>
        <v>IC-Berater / -Techniker 2 / LAN-Grundstufe</v>
      </c>
      <c r="CY127" s="125"/>
      <c r="CZ127" s="33"/>
      <c r="DA127" s="83"/>
      <c r="DB127" s="125"/>
      <c r="DC127" s="33"/>
      <c r="DD127" s="83"/>
      <c r="DE127" s="20"/>
      <c r="DF127" s="125"/>
      <c r="DG127" s="33"/>
      <c r="DH127" s="83"/>
      <c r="DM127" s="19">
        <f t="shared" si="49"/>
        <v>7708</v>
      </c>
      <c r="DN127" s="153">
        <v>6</v>
      </c>
      <c r="DO127" s="19">
        <v>0</v>
      </c>
      <c r="DP127" s="19" t="s">
        <v>960</v>
      </c>
    </row>
    <row r="128" spans="1:120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358</v>
      </c>
      <c r="P128" s="15" t="s">
        <v>514</v>
      </c>
      <c r="Q128" s="15">
        <v>124</v>
      </c>
      <c r="R128" s="42" t="s">
        <v>344</v>
      </c>
      <c r="S128" s="27" t="s">
        <v>230</v>
      </c>
      <c r="T128" s="21">
        <v>1965</v>
      </c>
      <c r="U128" s="28" t="s">
        <v>151</v>
      </c>
      <c r="V128" s="21">
        <v>1984</v>
      </c>
      <c r="W128" s="25"/>
      <c r="X128" s="21"/>
      <c r="Y128" s="25"/>
      <c r="Z128" s="21">
        <f>$AD$3-V128</f>
        <v>31</v>
      </c>
      <c r="AA128" s="25" t="s">
        <v>339</v>
      </c>
      <c r="AB128" s="21" t="s">
        <v>121</v>
      </c>
      <c r="AC128" s="21"/>
      <c r="AE128" s="90" t="s">
        <v>425</v>
      </c>
      <c r="AF128" s="82"/>
      <c r="CP128" s="19" t="str">
        <f>+S128</f>
        <v>Eichenberger Sylvia</v>
      </c>
      <c r="CR128" s="19">
        <f>+Z128</f>
        <v>31</v>
      </c>
      <c r="CS128" s="19" t="str">
        <f>+AB128</f>
        <v>D</v>
      </c>
      <c r="CT128" s="154">
        <v>5626</v>
      </c>
      <c r="CU128" s="126"/>
      <c r="CV128" s="125">
        <v>134</v>
      </c>
      <c r="CW128" s="33">
        <f t="shared" si="50"/>
        <v>7</v>
      </c>
      <c r="CX128" s="83" t="str">
        <f t="shared" si="51"/>
        <v>Kaufmännischer Mitarbeiter 4 / Gruppenchef 2</v>
      </c>
      <c r="CY128" s="125">
        <v>134</v>
      </c>
      <c r="CZ128" s="33">
        <f t="shared" ref="CZ128:CZ137" si="59">VLOOKUP($CY128,Funktionsbezeichnungen,3,0)</f>
        <v>7</v>
      </c>
      <c r="DA128" s="83" t="str">
        <f t="shared" ref="DA128:DA137" si="60">VLOOKUP($CY128,Funktionsbezeichnungen,2,0)</f>
        <v>Kaufmännischer Mitarbeiter 4 / Gruppenchef 2</v>
      </c>
      <c r="DB128" s="125">
        <v>134</v>
      </c>
      <c r="DC128" s="33">
        <f t="shared" ref="DC128:DC137" si="61">VLOOKUP($DB128,Funktionsbezeichnungen,3,0)</f>
        <v>7</v>
      </c>
      <c r="DD128" s="83" t="str">
        <f t="shared" ref="DD128:DD137" si="62">VLOOKUP($DB128,Funktionsbezeichnungen,2,0)</f>
        <v>Kaufmännischer Mitarbeiter 4 / Gruppenchef 2</v>
      </c>
      <c r="DE128" s="20"/>
      <c r="DF128" s="125">
        <v>134</v>
      </c>
      <c r="DG128" s="33">
        <f t="shared" ref="DG128:DG137" si="63">VLOOKUP($DF128,Funktionsbezeichnungen,3,0)</f>
        <v>7</v>
      </c>
      <c r="DH128" s="83" t="str">
        <f t="shared" ref="DH128:DH137" si="64">VLOOKUP($DF128,Funktionsbezeichnungen,2,0)</f>
        <v>Kaufmännischer Mitarbeiter 4 / Gruppenchef 2</v>
      </c>
      <c r="DM128" s="19">
        <f>+CT128</f>
        <v>5626</v>
      </c>
      <c r="DN128" s="153">
        <v>6</v>
      </c>
      <c r="DO128" s="19">
        <v>0</v>
      </c>
      <c r="DP128" s="19" t="s">
        <v>955</v>
      </c>
    </row>
    <row r="129" spans="1:120" s="19" customFormat="1" x14ac:dyDescent="0.2">
      <c r="A129" s="53">
        <v>0</v>
      </c>
      <c r="B129" s="53">
        <v>1</v>
      </c>
      <c r="C129" s="53">
        <f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360</v>
      </c>
      <c r="P129" s="15" t="s">
        <v>505</v>
      </c>
      <c r="Q129" s="15">
        <v>125</v>
      </c>
      <c r="R129" s="42"/>
      <c r="S129" s="27" t="s">
        <v>396</v>
      </c>
      <c r="T129" s="21">
        <v>1965</v>
      </c>
      <c r="U129" s="28" t="s">
        <v>397</v>
      </c>
      <c r="V129" s="21">
        <v>1985</v>
      </c>
      <c r="W129" s="25"/>
      <c r="X129" s="21"/>
      <c r="Y129" s="25"/>
      <c r="Z129" s="21">
        <f>$AD$3-V129</f>
        <v>30</v>
      </c>
      <c r="AA129" s="25" t="s">
        <v>339</v>
      </c>
      <c r="AB129" s="21" t="s">
        <v>121</v>
      </c>
      <c r="AC129" s="21"/>
      <c r="AE129" s="90" t="s">
        <v>425</v>
      </c>
      <c r="AF129" s="82"/>
      <c r="CP129" s="19" t="str">
        <f>+S129</f>
        <v>Ehret-Kreutz Elke</v>
      </c>
      <c r="CR129" s="19">
        <f>+Z129</f>
        <v>30</v>
      </c>
      <c r="CS129" s="19" t="str">
        <f>+AB129</f>
        <v>D</v>
      </c>
      <c r="CT129" s="154">
        <v>5633</v>
      </c>
      <c r="CU129" s="126"/>
      <c r="CV129" s="125">
        <v>134</v>
      </c>
      <c r="CW129" s="33">
        <f>VLOOKUP($CV129,Funktionsbezeichnungen,3,0)</f>
        <v>7</v>
      </c>
      <c r="CX129" s="83" t="str">
        <f>VLOOKUP($CV129,Funktionsbezeichnungen,2,0)</f>
        <v>Kaufmännischer Mitarbeiter 4 / Gruppenchef 2</v>
      </c>
      <c r="CY129" s="125">
        <v>134</v>
      </c>
      <c r="CZ129" s="33">
        <f>VLOOKUP($CY129,Funktionsbezeichnungen,3,0)</f>
        <v>7</v>
      </c>
      <c r="DA129" s="83" t="str">
        <f>VLOOKUP($CY129,Funktionsbezeichnungen,2,0)</f>
        <v>Kaufmännischer Mitarbeiter 4 / Gruppenchef 2</v>
      </c>
      <c r="DB129" s="125">
        <v>134</v>
      </c>
      <c r="DC129" s="33">
        <f>VLOOKUP($DB129,Funktionsbezeichnungen,3,0)</f>
        <v>7</v>
      </c>
      <c r="DD129" s="83" t="str">
        <f>VLOOKUP($DB129,Funktionsbezeichnungen,2,0)</f>
        <v>Kaufmännischer Mitarbeiter 4 / Gruppenchef 2</v>
      </c>
      <c r="DE129" s="20"/>
      <c r="DF129" s="125">
        <v>134</v>
      </c>
      <c r="DG129" s="33">
        <f>VLOOKUP($DF129,Funktionsbezeichnungen,3,0)</f>
        <v>7</v>
      </c>
      <c r="DH129" s="83" t="str">
        <f>VLOOKUP($DF129,Funktionsbezeichnungen,2,0)</f>
        <v>Kaufmännischer Mitarbeiter 4 / Gruppenchef 2</v>
      </c>
      <c r="DM129" s="19">
        <f>+CT129</f>
        <v>5633</v>
      </c>
      <c r="DN129" s="153">
        <v>6</v>
      </c>
      <c r="DO129" s="19">
        <v>0</v>
      </c>
      <c r="DP129" s="19" t="s">
        <v>955</v>
      </c>
    </row>
    <row r="130" spans="1:120" s="19" customFormat="1" x14ac:dyDescent="0.2">
      <c r="A130" s="53">
        <v>0</v>
      </c>
      <c r="B130" s="53">
        <v>1</v>
      </c>
      <c r="C130" s="53">
        <f>IF(Z130&gt;=10,1,0)</f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513</v>
      </c>
      <c r="Q130" s="15">
        <v>126</v>
      </c>
      <c r="R130" s="42"/>
      <c r="S130" s="27" t="s">
        <v>272</v>
      </c>
      <c r="T130" s="21">
        <v>1967</v>
      </c>
      <c r="U130" s="28" t="s">
        <v>274</v>
      </c>
      <c r="V130" s="21">
        <v>1986</v>
      </c>
      <c r="W130" s="25"/>
      <c r="X130" s="21"/>
      <c r="Y130" s="25"/>
      <c r="Z130" s="21">
        <f>$AD$3-V130</f>
        <v>29</v>
      </c>
      <c r="AA130" s="25" t="s">
        <v>693</v>
      </c>
      <c r="AB130" s="21" t="s">
        <v>121</v>
      </c>
      <c r="AC130" s="21"/>
      <c r="AE130" s="90" t="s">
        <v>454</v>
      </c>
      <c r="AF130" s="82"/>
      <c r="CP130" s="19" t="str">
        <f>+S130</f>
        <v>Gerber Beatrice</v>
      </c>
      <c r="CR130" s="19">
        <f>+Z130</f>
        <v>29</v>
      </c>
      <c r="CS130" s="19" t="str">
        <f>+AB130</f>
        <v>D</v>
      </c>
      <c r="CT130" s="154">
        <v>4289</v>
      </c>
      <c r="CU130" s="126"/>
      <c r="CV130" s="125">
        <v>141</v>
      </c>
      <c r="CW130" s="33">
        <f t="shared" si="50"/>
        <v>8</v>
      </c>
      <c r="CX130" s="83" t="str">
        <f t="shared" si="51"/>
        <v>Kaufmännischer Fachspezialist 1</v>
      </c>
      <c r="CY130" s="125">
        <v>141</v>
      </c>
      <c r="CZ130" s="33">
        <f t="shared" si="59"/>
        <v>8</v>
      </c>
      <c r="DA130" s="83" t="str">
        <f t="shared" si="60"/>
        <v>Kaufmännischer Fachspezialist 1</v>
      </c>
      <c r="DB130" s="125">
        <v>141</v>
      </c>
      <c r="DC130" s="33">
        <f t="shared" si="61"/>
        <v>8</v>
      </c>
      <c r="DD130" s="83" t="str">
        <f t="shared" si="62"/>
        <v>Kaufmännischer Fachspezialist 1</v>
      </c>
      <c r="DE130" s="20"/>
      <c r="DF130" s="125">
        <v>141</v>
      </c>
      <c r="DG130" s="33">
        <f t="shared" si="63"/>
        <v>8</v>
      </c>
      <c r="DH130" s="83" t="str">
        <f t="shared" si="64"/>
        <v>Kaufmännischer Fachspezialist 1</v>
      </c>
      <c r="DM130" s="19">
        <f>+CT130</f>
        <v>4289</v>
      </c>
      <c r="DN130" s="153">
        <v>6</v>
      </c>
      <c r="DO130" s="19">
        <v>0</v>
      </c>
      <c r="DP130" s="19" t="s">
        <v>956</v>
      </c>
    </row>
    <row r="131" spans="1:120" s="19" customFormat="1" x14ac:dyDescent="0.2">
      <c r="A131" s="53">
        <v>0</v>
      </c>
      <c r="B131" s="53">
        <v>1</v>
      </c>
      <c r="C131" s="53">
        <f t="shared" si="58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357</v>
      </c>
      <c r="P131" s="15" t="s">
        <v>579</v>
      </c>
      <c r="Q131" s="15">
        <v>127</v>
      </c>
      <c r="R131" s="42"/>
      <c r="S131" s="27" t="s">
        <v>580</v>
      </c>
      <c r="T131" s="21">
        <v>1965</v>
      </c>
      <c r="U131" s="28" t="s">
        <v>581</v>
      </c>
      <c r="V131" s="21">
        <v>1985</v>
      </c>
      <c r="W131" s="28" t="s">
        <v>1051</v>
      </c>
      <c r="X131" s="21">
        <v>2014</v>
      </c>
      <c r="Y131" s="25"/>
      <c r="Z131" s="21">
        <f t="shared" si="45"/>
        <v>30</v>
      </c>
      <c r="AA131" s="25" t="s">
        <v>414</v>
      </c>
      <c r="AB131" s="21" t="s">
        <v>142</v>
      </c>
      <c r="AC131" s="21"/>
      <c r="AE131" s="90" t="s">
        <v>428</v>
      </c>
      <c r="AF131" s="82"/>
      <c r="CP131" s="19" t="str">
        <f t="shared" si="46"/>
        <v>Boschung Brigitte</v>
      </c>
      <c r="CR131" s="19">
        <f t="shared" si="47"/>
        <v>30</v>
      </c>
      <c r="CS131" s="19" t="str">
        <f t="shared" si="48"/>
        <v>E</v>
      </c>
      <c r="CT131" s="154">
        <v>7703</v>
      </c>
      <c r="CU131" s="126"/>
      <c r="CV131" s="125">
        <v>112</v>
      </c>
      <c r="CW131" s="33">
        <f t="shared" ref="CW131:CW137" si="65">VLOOKUP($CV131,Funktionsbezeichnungen,3,0)</f>
        <v>5</v>
      </c>
      <c r="CX131" s="83" t="str">
        <f t="shared" ref="CX131:CX137" si="66">VLOOKUP($CV131,Funktionsbezeichnungen,2,0)</f>
        <v>Réceptionist / Telefonist / Service-Disponent 2</v>
      </c>
      <c r="CY131" s="125">
        <v>112</v>
      </c>
      <c r="CZ131" s="33">
        <f t="shared" si="59"/>
        <v>5</v>
      </c>
      <c r="DA131" s="83" t="str">
        <f t="shared" si="60"/>
        <v>Réceptionist / Telefonist / Service-Disponent 2</v>
      </c>
      <c r="DB131" s="125">
        <v>112</v>
      </c>
      <c r="DC131" s="33">
        <f t="shared" si="61"/>
        <v>5</v>
      </c>
      <c r="DD131" s="83" t="str">
        <f t="shared" si="62"/>
        <v>Réceptionist / Telefonist / Service-Disponent 2</v>
      </c>
      <c r="DE131" s="20"/>
      <c r="DF131" s="125">
        <v>112</v>
      </c>
      <c r="DG131" s="33">
        <f t="shared" si="63"/>
        <v>5</v>
      </c>
      <c r="DH131" s="83" t="str">
        <f t="shared" si="64"/>
        <v>Réceptionist / Telefonist / Service-Disponent 2</v>
      </c>
      <c r="DM131" s="19">
        <f t="shared" si="49"/>
        <v>7703</v>
      </c>
      <c r="DN131" s="153">
        <v>6</v>
      </c>
      <c r="DO131" s="19">
        <v>0</v>
      </c>
      <c r="DP131" s="19" t="s">
        <v>953</v>
      </c>
    </row>
    <row r="132" spans="1:120" s="19" customFormat="1" x14ac:dyDescent="0.2">
      <c r="A132" s="53">
        <v>0</v>
      </c>
      <c r="B132" s="53">
        <v>1</v>
      </c>
      <c r="C132" s="53">
        <f t="shared" si="58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357</v>
      </c>
      <c r="P132" s="15" t="s">
        <v>884</v>
      </c>
      <c r="Q132" s="15">
        <v>128</v>
      </c>
      <c r="R132" s="42"/>
      <c r="S132" s="27" t="s">
        <v>883</v>
      </c>
      <c r="T132" s="21">
        <v>1970</v>
      </c>
      <c r="U132" s="28" t="s">
        <v>264</v>
      </c>
      <c r="V132" s="21">
        <v>1987</v>
      </c>
      <c r="W132" s="25"/>
      <c r="X132" s="21"/>
      <c r="Y132" s="25"/>
      <c r="Z132" s="21">
        <f t="shared" si="45"/>
        <v>28</v>
      </c>
      <c r="AA132" s="25" t="s">
        <v>414</v>
      </c>
      <c r="AB132" s="21" t="s">
        <v>142</v>
      </c>
      <c r="AC132" s="21"/>
      <c r="AE132" s="90" t="s">
        <v>428</v>
      </c>
      <c r="AF132" s="82"/>
      <c r="CP132" s="19" t="str">
        <f t="shared" si="46"/>
        <v>Wirtz Christine</v>
      </c>
      <c r="CR132" s="19">
        <f t="shared" si="47"/>
        <v>28</v>
      </c>
      <c r="CS132" s="19" t="str">
        <f t="shared" si="48"/>
        <v>E</v>
      </c>
      <c r="CT132" s="154">
        <v>5627</v>
      </c>
      <c r="CU132" s="126"/>
      <c r="CV132" s="125">
        <v>112</v>
      </c>
      <c r="CW132" s="33">
        <f t="shared" si="65"/>
        <v>5</v>
      </c>
      <c r="CX132" s="83" t="str">
        <f t="shared" si="66"/>
        <v>Réceptionist / Telefonist / Service-Disponent 2</v>
      </c>
      <c r="CY132" s="125">
        <v>112</v>
      </c>
      <c r="CZ132" s="33">
        <f t="shared" si="59"/>
        <v>5</v>
      </c>
      <c r="DA132" s="83" t="str">
        <f t="shared" si="60"/>
        <v>Réceptionist / Telefonist / Service-Disponent 2</v>
      </c>
      <c r="DB132" s="125">
        <v>112</v>
      </c>
      <c r="DC132" s="33">
        <f t="shared" si="61"/>
        <v>5</v>
      </c>
      <c r="DD132" s="83" t="str">
        <f t="shared" si="62"/>
        <v>Réceptionist / Telefonist / Service-Disponent 2</v>
      </c>
      <c r="DE132" s="20"/>
      <c r="DF132" s="125">
        <v>112</v>
      </c>
      <c r="DG132" s="33">
        <f t="shared" si="63"/>
        <v>5</v>
      </c>
      <c r="DH132" s="83" t="str">
        <f t="shared" si="64"/>
        <v>Réceptionist / Telefonist / Service-Disponent 2</v>
      </c>
      <c r="DM132" s="19">
        <f t="shared" si="49"/>
        <v>5627</v>
      </c>
      <c r="DN132" s="153">
        <v>6</v>
      </c>
      <c r="DO132" s="19">
        <v>0</v>
      </c>
      <c r="DP132" s="19" t="s">
        <v>953</v>
      </c>
    </row>
    <row r="133" spans="1:120" s="19" customFormat="1" x14ac:dyDescent="0.2">
      <c r="A133" s="53">
        <v>0</v>
      </c>
      <c r="B133" s="53">
        <v>1</v>
      </c>
      <c r="C133" s="53">
        <f t="shared" si="58"/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358</v>
      </c>
      <c r="P133" s="15" t="s">
        <v>515</v>
      </c>
      <c r="Q133" s="15">
        <v>129</v>
      </c>
      <c r="R133" s="42"/>
      <c r="S133" s="27" t="s">
        <v>163</v>
      </c>
      <c r="T133" s="21">
        <v>1956</v>
      </c>
      <c r="U133" s="28"/>
      <c r="V133" s="21">
        <v>1989</v>
      </c>
      <c r="W133" s="25"/>
      <c r="X133" s="21"/>
      <c r="Y133" s="25"/>
      <c r="Z133" s="21">
        <f t="shared" si="45"/>
        <v>26</v>
      </c>
      <c r="AA133" s="25" t="s">
        <v>339</v>
      </c>
      <c r="AB133" s="21" t="s">
        <v>142</v>
      </c>
      <c r="AC133" s="21"/>
      <c r="AE133" s="90" t="s">
        <v>425</v>
      </c>
      <c r="AF133" s="82"/>
      <c r="CP133" s="19" t="str">
        <f t="shared" si="46"/>
        <v>Körkel Agnes</v>
      </c>
      <c r="CR133" s="19">
        <f t="shared" si="47"/>
        <v>26</v>
      </c>
      <c r="CS133" s="19" t="str">
        <f t="shared" si="48"/>
        <v>E</v>
      </c>
      <c r="CT133" s="154">
        <v>5605</v>
      </c>
      <c r="CU133" s="126"/>
      <c r="CV133" s="125">
        <v>132</v>
      </c>
      <c r="CW133" s="33">
        <f t="shared" si="65"/>
        <v>5</v>
      </c>
      <c r="CX133" s="83" t="str">
        <f t="shared" si="66"/>
        <v>Kaufmännischer Mitarbeiter 2</v>
      </c>
      <c r="CY133" s="125">
        <v>132</v>
      </c>
      <c r="CZ133" s="33">
        <f t="shared" si="59"/>
        <v>5</v>
      </c>
      <c r="DA133" s="83" t="str">
        <f t="shared" si="60"/>
        <v>Kaufmännischer Mitarbeiter 2</v>
      </c>
      <c r="DB133" s="125">
        <v>132</v>
      </c>
      <c r="DC133" s="33">
        <f t="shared" si="61"/>
        <v>5</v>
      </c>
      <c r="DD133" s="83" t="str">
        <f t="shared" si="62"/>
        <v>Kaufmännischer Mitarbeiter 2</v>
      </c>
      <c r="DE133" s="20"/>
      <c r="DF133" s="125">
        <v>132</v>
      </c>
      <c r="DG133" s="33">
        <f t="shared" si="63"/>
        <v>5</v>
      </c>
      <c r="DH133" s="83" t="str">
        <f t="shared" si="64"/>
        <v>Kaufmännischer Mitarbeiter 2</v>
      </c>
      <c r="DM133" s="19">
        <f t="shared" si="49"/>
        <v>5605</v>
      </c>
      <c r="DN133" s="153">
        <v>7</v>
      </c>
      <c r="DO133" s="19">
        <v>0</v>
      </c>
      <c r="DP133" s="19" t="s">
        <v>955</v>
      </c>
    </row>
    <row r="134" spans="1:120" s="19" customFormat="1" x14ac:dyDescent="0.2">
      <c r="A134" s="53">
        <v>0</v>
      </c>
      <c r="B134" s="53">
        <v>1</v>
      </c>
      <c r="C134" s="53">
        <f t="shared" si="58"/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361</v>
      </c>
      <c r="P134" s="15" t="s">
        <v>518</v>
      </c>
      <c r="Q134" s="15">
        <v>130</v>
      </c>
      <c r="R134" s="42"/>
      <c r="S134" s="27" t="s">
        <v>257</v>
      </c>
      <c r="T134" s="21">
        <v>1953</v>
      </c>
      <c r="U134" s="28" t="s">
        <v>256</v>
      </c>
      <c r="V134" s="21">
        <v>2004</v>
      </c>
      <c r="W134" s="25"/>
      <c r="X134" s="21"/>
      <c r="Y134" s="25"/>
      <c r="Z134" s="21">
        <f t="shared" si="45"/>
        <v>11</v>
      </c>
      <c r="AA134" s="25" t="s">
        <v>339</v>
      </c>
      <c r="AB134" s="21" t="s">
        <v>142</v>
      </c>
      <c r="AC134" s="21"/>
      <c r="AE134" s="90" t="s">
        <v>425</v>
      </c>
      <c r="AF134" s="82"/>
      <c r="CP134" s="19" t="str">
        <f t="shared" si="46"/>
        <v>Kalt Susanne</v>
      </c>
      <c r="CR134" s="19">
        <f t="shared" si="47"/>
        <v>11</v>
      </c>
      <c r="CS134" s="19" t="str">
        <f t="shared" si="48"/>
        <v>E</v>
      </c>
      <c r="CT134" s="154">
        <v>6758</v>
      </c>
      <c r="CU134" s="126"/>
      <c r="CV134" s="125">
        <v>133</v>
      </c>
      <c r="CW134" s="33">
        <f t="shared" si="65"/>
        <v>6</v>
      </c>
      <c r="CX134" s="83" t="str">
        <f t="shared" si="66"/>
        <v>Kaufmännischer Mitarbeiter 3 / Gruppenchef 1</v>
      </c>
      <c r="CY134" s="125">
        <v>133</v>
      </c>
      <c r="CZ134" s="33">
        <f t="shared" si="59"/>
        <v>6</v>
      </c>
      <c r="DA134" s="83" t="str">
        <f t="shared" si="60"/>
        <v>Kaufmännischer Mitarbeiter 3 / Gruppenchef 1</v>
      </c>
      <c r="DB134" s="125">
        <v>133</v>
      </c>
      <c r="DC134" s="33">
        <f t="shared" si="61"/>
        <v>6</v>
      </c>
      <c r="DD134" s="83" t="str">
        <f t="shared" si="62"/>
        <v>Kaufmännischer Mitarbeiter 3 / Gruppenchef 1</v>
      </c>
      <c r="DE134" s="20"/>
      <c r="DF134" s="125">
        <v>133</v>
      </c>
      <c r="DG134" s="33">
        <f t="shared" si="63"/>
        <v>6</v>
      </c>
      <c r="DH134" s="83" t="str">
        <f t="shared" si="64"/>
        <v>Kaufmännischer Mitarbeiter 3 / Gruppenchef 1</v>
      </c>
      <c r="DM134" s="19">
        <f t="shared" si="49"/>
        <v>6758</v>
      </c>
      <c r="DN134" s="153">
        <v>6</v>
      </c>
      <c r="DO134" s="19">
        <v>0</v>
      </c>
      <c r="DP134" s="19" t="s">
        <v>955</v>
      </c>
    </row>
    <row r="135" spans="1:120" s="19" customFormat="1" x14ac:dyDescent="0.2">
      <c r="A135" s="53">
        <v>0</v>
      </c>
      <c r="B135" s="53">
        <v>1</v>
      </c>
      <c r="C135" s="53">
        <f t="shared" si="58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361</v>
      </c>
      <c r="P135" s="15" t="s">
        <v>521</v>
      </c>
      <c r="Q135" s="15">
        <v>131</v>
      </c>
      <c r="R135" s="42" t="s">
        <v>345</v>
      </c>
      <c r="S135" s="27" t="s">
        <v>170</v>
      </c>
      <c r="T135" s="21">
        <v>1961</v>
      </c>
      <c r="U135" s="28" t="s">
        <v>169</v>
      </c>
      <c r="V135" s="21">
        <v>1980</v>
      </c>
      <c r="W135" s="25"/>
      <c r="X135" s="21"/>
      <c r="Y135" s="25"/>
      <c r="Z135" s="21">
        <f t="shared" si="45"/>
        <v>35</v>
      </c>
      <c r="AA135" s="25" t="s">
        <v>169</v>
      </c>
      <c r="AB135" s="21" t="s">
        <v>142</v>
      </c>
      <c r="AC135" s="21"/>
      <c r="AE135" s="90" t="s">
        <v>429</v>
      </c>
      <c r="AF135" s="82"/>
      <c r="CP135" s="19" t="str">
        <f t="shared" si="46"/>
        <v>Eilers Brigitte</v>
      </c>
      <c r="CR135" s="19">
        <f t="shared" si="47"/>
        <v>35</v>
      </c>
      <c r="CS135" s="19" t="str">
        <f t="shared" si="48"/>
        <v>E</v>
      </c>
      <c r="CT135" s="154">
        <v>6740</v>
      </c>
      <c r="CU135" s="126"/>
      <c r="CV135" s="125">
        <v>133</v>
      </c>
      <c r="CW135" s="33">
        <f t="shared" si="65"/>
        <v>6</v>
      </c>
      <c r="CX135" s="83" t="str">
        <f t="shared" si="66"/>
        <v>Kaufmännischer Mitarbeiter 3 / Gruppenchef 1</v>
      </c>
      <c r="CY135" s="125">
        <v>133</v>
      </c>
      <c r="CZ135" s="33">
        <f t="shared" si="59"/>
        <v>6</v>
      </c>
      <c r="DA135" s="83" t="str">
        <f t="shared" si="60"/>
        <v>Kaufmännischer Mitarbeiter 3 / Gruppenchef 1</v>
      </c>
      <c r="DB135" s="125">
        <v>133</v>
      </c>
      <c r="DC135" s="33">
        <f t="shared" si="61"/>
        <v>6</v>
      </c>
      <c r="DD135" s="83" t="str">
        <f t="shared" si="62"/>
        <v>Kaufmännischer Mitarbeiter 3 / Gruppenchef 1</v>
      </c>
      <c r="DE135" s="20"/>
      <c r="DF135" s="125">
        <v>133</v>
      </c>
      <c r="DG135" s="33">
        <f t="shared" si="63"/>
        <v>6</v>
      </c>
      <c r="DH135" s="83" t="str">
        <f t="shared" si="64"/>
        <v>Kaufmännischer Mitarbeiter 3 / Gruppenchef 1</v>
      </c>
      <c r="DM135" s="19">
        <f t="shared" si="49"/>
        <v>6740</v>
      </c>
      <c r="DN135" s="153">
        <v>6</v>
      </c>
      <c r="DO135" s="19">
        <v>0</v>
      </c>
      <c r="DP135" s="185" t="s">
        <v>977</v>
      </c>
    </row>
    <row r="136" spans="1:120" s="19" customFormat="1" x14ac:dyDescent="0.2">
      <c r="A136" s="53">
        <v>0</v>
      </c>
      <c r="B136" s="53">
        <v>1</v>
      </c>
      <c r="C136" s="53">
        <f t="shared" si="58"/>
        <v>1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>
        <v>1</v>
      </c>
      <c r="N136" s="59"/>
      <c r="O136" s="19" t="s">
        <v>361</v>
      </c>
      <c r="P136" s="15" t="s">
        <v>519</v>
      </c>
      <c r="Q136" s="15">
        <v>132</v>
      </c>
      <c r="R136" s="42"/>
      <c r="S136" s="27" t="s">
        <v>911</v>
      </c>
      <c r="T136" s="21">
        <v>1969</v>
      </c>
      <c r="U136" s="28" t="s">
        <v>245</v>
      </c>
      <c r="V136" s="21">
        <v>1988</v>
      </c>
      <c r="W136" s="25"/>
      <c r="X136" s="21"/>
      <c r="Y136" s="25"/>
      <c r="Z136" s="21">
        <f t="shared" si="45"/>
        <v>27</v>
      </c>
      <c r="AA136" s="25" t="s">
        <v>169</v>
      </c>
      <c r="AB136" s="21" t="s">
        <v>142</v>
      </c>
      <c r="AC136" s="21"/>
      <c r="AE136" s="90" t="s">
        <v>429</v>
      </c>
      <c r="AF136" s="82"/>
      <c r="CP136" s="19" t="str">
        <f t="shared" si="46"/>
        <v>Barth Sandra</v>
      </c>
      <c r="CR136" s="19">
        <f t="shared" si="47"/>
        <v>27</v>
      </c>
      <c r="CS136" s="19" t="str">
        <f t="shared" si="48"/>
        <v>E</v>
      </c>
      <c r="CT136" s="154">
        <v>7701</v>
      </c>
      <c r="CU136" s="126"/>
      <c r="CV136" s="125">
        <v>132</v>
      </c>
      <c r="CW136" s="33">
        <f t="shared" si="65"/>
        <v>5</v>
      </c>
      <c r="CX136" s="83" t="str">
        <f t="shared" si="66"/>
        <v>Kaufmännischer Mitarbeiter 2</v>
      </c>
      <c r="CY136" s="125">
        <v>132</v>
      </c>
      <c r="CZ136" s="33">
        <f t="shared" si="59"/>
        <v>5</v>
      </c>
      <c r="DA136" s="83" t="str">
        <f t="shared" si="60"/>
        <v>Kaufmännischer Mitarbeiter 2</v>
      </c>
      <c r="DB136" s="125">
        <v>132</v>
      </c>
      <c r="DC136" s="33">
        <f t="shared" si="61"/>
        <v>5</v>
      </c>
      <c r="DD136" s="83" t="str">
        <f t="shared" si="62"/>
        <v>Kaufmännischer Mitarbeiter 2</v>
      </c>
      <c r="DE136" s="20"/>
      <c r="DF136" s="125">
        <v>132</v>
      </c>
      <c r="DG136" s="33">
        <f t="shared" si="63"/>
        <v>5</v>
      </c>
      <c r="DH136" s="83" t="str">
        <f t="shared" si="64"/>
        <v>Kaufmännischer Mitarbeiter 2</v>
      </c>
      <c r="DM136" s="19">
        <f t="shared" si="49"/>
        <v>7701</v>
      </c>
      <c r="DN136" s="153">
        <v>7</v>
      </c>
      <c r="DO136" s="19">
        <v>0</v>
      </c>
      <c r="DP136" s="185" t="s">
        <v>977</v>
      </c>
    </row>
    <row r="137" spans="1:120" s="19" customFormat="1" x14ac:dyDescent="0.2">
      <c r="A137" s="53">
        <v>0</v>
      </c>
      <c r="B137" s="53"/>
      <c r="C137" s="53">
        <f t="shared" si="58"/>
        <v>1</v>
      </c>
      <c r="D137" s="55"/>
      <c r="E137" s="55"/>
      <c r="F137" s="55"/>
      <c r="G137" s="53"/>
      <c r="H137" s="53"/>
      <c r="I137" s="55"/>
      <c r="J137" s="53"/>
      <c r="K137" s="55"/>
      <c r="L137" s="55"/>
      <c r="M137" s="55">
        <v>1</v>
      </c>
      <c r="N137" s="59"/>
      <c r="O137" s="19" t="s">
        <v>359</v>
      </c>
      <c r="P137" s="15" t="s">
        <v>522</v>
      </c>
      <c r="Q137" s="15">
        <v>133</v>
      </c>
      <c r="R137" s="161"/>
      <c r="S137" s="27" t="s">
        <v>171</v>
      </c>
      <c r="T137" s="21">
        <v>1960</v>
      </c>
      <c r="U137" s="28"/>
      <c r="V137" s="21">
        <v>1984</v>
      </c>
      <c r="W137" s="25"/>
      <c r="X137" s="21"/>
      <c r="Y137" s="25"/>
      <c r="Z137" s="21">
        <f t="shared" si="45"/>
        <v>31</v>
      </c>
      <c r="AA137" s="25" t="s">
        <v>172</v>
      </c>
      <c r="AB137" s="21" t="s">
        <v>147</v>
      </c>
      <c r="AC137" s="21"/>
      <c r="AE137" s="90" t="s">
        <v>430</v>
      </c>
      <c r="AF137" s="82"/>
      <c r="CP137" s="19" t="str">
        <f t="shared" si="46"/>
        <v>Schurrer Gabriel</v>
      </c>
      <c r="CR137" s="19">
        <f t="shared" si="47"/>
        <v>31</v>
      </c>
      <c r="CS137" s="19" t="str">
        <f t="shared" si="48"/>
        <v>F</v>
      </c>
      <c r="CT137" s="154">
        <v>7654</v>
      </c>
      <c r="CU137" s="126"/>
      <c r="CV137" s="125">
        <v>614</v>
      </c>
      <c r="CW137" s="33">
        <f t="shared" si="65"/>
        <v>4</v>
      </c>
      <c r="CX137" s="83" t="str">
        <f t="shared" si="66"/>
        <v>Laborassistenz 2</v>
      </c>
      <c r="CY137" s="125">
        <v>614</v>
      </c>
      <c r="CZ137" s="33">
        <f t="shared" si="59"/>
        <v>4</v>
      </c>
      <c r="DA137" s="83" t="str">
        <f t="shared" si="60"/>
        <v>Laborassistenz 2</v>
      </c>
      <c r="DB137" s="125">
        <v>614</v>
      </c>
      <c r="DC137" s="33">
        <f t="shared" si="61"/>
        <v>4</v>
      </c>
      <c r="DD137" s="83" t="str">
        <f t="shared" si="62"/>
        <v>Laborassistenz 2</v>
      </c>
      <c r="DE137" s="20"/>
      <c r="DF137" s="125">
        <v>614</v>
      </c>
      <c r="DG137" s="33">
        <f t="shared" si="63"/>
        <v>4</v>
      </c>
      <c r="DH137" s="83" t="str">
        <f t="shared" si="64"/>
        <v>Laborassistenz 2</v>
      </c>
      <c r="DM137" s="19">
        <f t="shared" si="49"/>
        <v>7654</v>
      </c>
      <c r="DN137" s="153">
        <v>7</v>
      </c>
      <c r="DO137" s="19">
        <v>0</v>
      </c>
      <c r="DP137" s="19" t="s">
        <v>963</v>
      </c>
    </row>
    <row r="138" spans="1:120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/>
      <c r="L138" s="55"/>
      <c r="M138" s="55"/>
      <c r="N138" s="59">
        <v>1</v>
      </c>
      <c r="O138" s="19" t="s">
        <v>358</v>
      </c>
      <c r="P138" s="15" t="s">
        <v>1165</v>
      </c>
      <c r="Q138" s="15">
        <v>134</v>
      </c>
      <c r="R138" s="161" t="s">
        <v>365</v>
      </c>
      <c r="S138" s="27" t="s">
        <v>1166</v>
      </c>
      <c r="T138" s="21">
        <v>1996</v>
      </c>
      <c r="U138" s="28" t="s">
        <v>248</v>
      </c>
      <c r="V138" s="21"/>
      <c r="W138" s="25"/>
      <c r="X138" s="21"/>
      <c r="Y138" s="25"/>
      <c r="Z138" s="21"/>
      <c r="AA138" s="25" t="s">
        <v>248</v>
      </c>
      <c r="AB138" s="21" t="s">
        <v>177</v>
      </c>
      <c r="AC138" s="21"/>
      <c r="AE138" s="90" t="s">
        <v>1096</v>
      </c>
      <c r="AF138" s="82"/>
      <c r="CP138" s="19" t="str">
        <f>+S138</f>
        <v>Vogg Paula</v>
      </c>
      <c r="CT138" s="154"/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125"/>
      <c r="DG138" s="33"/>
      <c r="DH138" s="83"/>
      <c r="DN138" s="153"/>
    </row>
    <row r="139" spans="1:120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360</v>
      </c>
      <c r="P139" s="15" t="s">
        <v>903</v>
      </c>
      <c r="Q139" s="15">
        <v>135</v>
      </c>
      <c r="R139" s="161"/>
      <c r="S139" s="27" t="s">
        <v>900</v>
      </c>
      <c r="T139" s="21">
        <v>1996</v>
      </c>
      <c r="U139" s="28" t="s">
        <v>628</v>
      </c>
      <c r="V139" s="21"/>
      <c r="W139" s="25"/>
      <c r="X139" s="21"/>
      <c r="Y139" s="25" t="s">
        <v>173</v>
      </c>
      <c r="Z139" s="21"/>
      <c r="AA139" s="25" t="s">
        <v>174</v>
      </c>
      <c r="AB139" s="21" t="s">
        <v>175</v>
      </c>
      <c r="AC139" s="21"/>
      <c r="AE139" s="90" t="s">
        <v>381</v>
      </c>
      <c r="AF139" s="82"/>
      <c r="CP139" s="19" t="str">
        <f>+S139</f>
        <v>Boschung Jan</v>
      </c>
      <c r="CT139" s="154">
        <v>9729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>+CT139</f>
        <v>9729</v>
      </c>
      <c r="DN139" s="153">
        <v>8</v>
      </c>
      <c r="DO139" s="19">
        <v>0</v>
      </c>
      <c r="DP139" s="185" t="s">
        <v>976</v>
      </c>
    </row>
    <row r="140" spans="1:120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360</v>
      </c>
      <c r="P140" s="15" t="s">
        <v>902</v>
      </c>
      <c r="Q140" s="15">
        <v>136</v>
      </c>
      <c r="R140" s="161"/>
      <c r="S140" s="27" t="s">
        <v>899</v>
      </c>
      <c r="T140" s="21">
        <v>1995</v>
      </c>
      <c r="U140" s="28" t="s">
        <v>628</v>
      </c>
      <c r="V140" s="21"/>
      <c r="W140" s="25"/>
      <c r="X140" s="21"/>
      <c r="Y140" s="25" t="s">
        <v>173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>+S140</f>
        <v>Schmidlin Julian</v>
      </c>
      <c r="CT140" s="154">
        <v>9729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>+CT140</f>
        <v>9729</v>
      </c>
      <c r="DN140" s="153">
        <v>8</v>
      </c>
      <c r="DO140" s="19">
        <v>0</v>
      </c>
      <c r="DP140" s="185" t="s">
        <v>976</v>
      </c>
    </row>
    <row r="141" spans="1:120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901</v>
      </c>
      <c r="Q141" s="15">
        <v>137</v>
      </c>
      <c r="R141" s="161"/>
      <c r="S141" s="27" t="s">
        <v>898</v>
      </c>
      <c r="T141" s="21">
        <v>1996</v>
      </c>
      <c r="U141" s="28" t="s">
        <v>628</v>
      </c>
      <c r="V141" s="21"/>
      <c r="W141" s="25"/>
      <c r="X141" s="21"/>
      <c r="Y141" s="25" t="s">
        <v>173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>+S141</f>
        <v>Oswald Leroy</v>
      </c>
      <c r="CT141" s="154">
        <v>9729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>+CT141</f>
        <v>9729</v>
      </c>
      <c r="DN141" s="153">
        <v>8</v>
      </c>
      <c r="DO141" s="19">
        <v>0</v>
      </c>
      <c r="DP141" s="185" t="s">
        <v>976</v>
      </c>
    </row>
    <row r="142" spans="1:120" x14ac:dyDescent="0.25">
      <c r="A142" s="53">
        <v>0</v>
      </c>
      <c r="B142" s="53"/>
      <c r="C142" s="53">
        <f t="shared" si="58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358</v>
      </c>
      <c r="P142" s="15" t="s">
        <v>1012</v>
      </c>
      <c r="Q142" s="15">
        <v>138</v>
      </c>
      <c r="R142" s="42"/>
      <c r="S142" s="27" t="s">
        <v>1085</v>
      </c>
      <c r="T142" s="21">
        <v>1997</v>
      </c>
      <c r="U142" s="28" t="s">
        <v>628</v>
      </c>
      <c r="V142" s="21"/>
      <c r="W142" s="25"/>
      <c r="X142" s="21"/>
      <c r="Y142" s="25" t="s">
        <v>176</v>
      </c>
      <c r="Z142" s="21"/>
      <c r="AA142" s="25" t="s">
        <v>174</v>
      </c>
      <c r="AB142" s="21" t="s">
        <v>175</v>
      </c>
      <c r="AC142" s="21"/>
      <c r="AD142" s="19"/>
      <c r="AE142" s="90" t="s">
        <v>381</v>
      </c>
      <c r="AF142" s="82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 t="str">
        <f t="shared" ref="CP142:CP149" si="67">+S142</f>
        <v>Stucki Tizian</v>
      </c>
      <c r="CQ142" s="19"/>
      <c r="CT142" s="154">
        <v>9740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</row>
    <row r="143" spans="1:120" s="19" customFormat="1" x14ac:dyDescent="0.2">
      <c r="A143" s="53">
        <v>0</v>
      </c>
      <c r="B143" s="53"/>
      <c r="C143" s="53">
        <f t="shared" si="58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361</v>
      </c>
      <c r="P143" s="15" t="s">
        <v>1013</v>
      </c>
      <c r="Q143" s="15">
        <v>139</v>
      </c>
      <c r="R143" s="42"/>
      <c r="S143" s="27" t="s">
        <v>1086</v>
      </c>
      <c r="T143" s="21">
        <v>1998</v>
      </c>
      <c r="U143" s="28" t="s">
        <v>628</v>
      </c>
      <c r="V143" s="21"/>
      <c r="W143" s="25"/>
      <c r="X143" s="21"/>
      <c r="Y143" s="25" t="s">
        <v>176</v>
      </c>
      <c r="Z143" s="21"/>
      <c r="AA143" s="25" t="s">
        <v>174</v>
      </c>
      <c r="AB143" s="21" t="s">
        <v>175</v>
      </c>
      <c r="AC143" s="21"/>
      <c r="AE143" s="90" t="s">
        <v>381</v>
      </c>
      <c r="AF143" s="82"/>
      <c r="CP143" s="19" t="str">
        <f t="shared" si="67"/>
        <v>Kipfer Cedric</v>
      </c>
      <c r="CT143" s="154">
        <v>9729</v>
      </c>
      <c r="CU143" s="126"/>
      <c r="CV143" s="125"/>
      <c r="CW143" s="33"/>
      <c r="CX143" s="83"/>
      <c r="CY143" s="125"/>
      <c r="CZ143" s="33"/>
      <c r="DA143" s="83"/>
      <c r="DB143" s="125"/>
      <c r="DC143" s="33"/>
      <c r="DD143" s="83"/>
      <c r="DE143" s="20"/>
      <c r="DF143" s="33"/>
      <c r="DG143" s="33"/>
      <c r="DH143" s="83"/>
      <c r="DM143" s="19">
        <f t="shared" ref="DM143:DM149" si="68">+CT143</f>
        <v>9729</v>
      </c>
      <c r="DN143" s="153">
        <v>8</v>
      </c>
      <c r="DO143" s="19">
        <v>0</v>
      </c>
      <c r="DP143" s="185" t="s">
        <v>976</v>
      </c>
    </row>
    <row r="144" spans="1:120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359</v>
      </c>
      <c r="P144" s="15" t="s">
        <v>1087</v>
      </c>
      <c r="Q144" s="15">
        <v>140</v>
      </c>
      <c r="R144" s="42"/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>+S144</f>
        <v>Berger Noah</v>
      </c>
      <c r="CT144" s="154">
        <v>9740</v>
      </c>
      <c r="CU144" s="126"/>
      <c r="CV144" s="125"/>
      <c r="CW144" s="33"/>
      <c r="CX144" s="83"/>
      <c r="CY144" s="125"/>
      <c r="CZ144" s="33"/>
      <c r="DA144" s="83"/>
      <c r="DB144" s="125"/>
      <c r="DC144" s="33"/>
      <c r="DD144" s="83"/>
      <c r="DE144" s="20"/>
      <c r="DF144" s="33"/>
      <c r="DG144" s="33"/>
      <c r="DH144" s="83"/>
      <c r="DM144" s="19">
        <f>+CT144</f>
        <v>9740</v>
      </c>
      <c r="DN144" s="153">
        <v>8</v>
      </c>
      <c r="DO144" s="19">
        <v>0</v>
      </c>
      <c r="DP144" s="185" t="s">
        <v>976</v>
      </c>
    </row>
    <row r="145" spans="1:139" s="19" customFormat="1" x14ac:dyDescent="0.2">
      <c r="A145" s="53">
        <v>0</v>
      </c>
      <c r="B145" s="53"/>
      <c r="C145" s="53">
        <f t="shared" si="58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180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 t="shared" si="67"/>
        <v>Pertoldi Noeh</v>
      </c>
      <c r="CT145" s="154">
        <v>9740</v>
      </c>
      <c r="CU145" s="126"/>
      <c r="CV145" s="125"/>
      <c r="CW145" s="33"/>
      <c r="CX145" s="83"/>
      <c r="CY145" s="125"/>
      <c r="CZ145" s="33"/>
      <c r="DA145" s="83"/>
      <c r="DB145" s="125"/>
      <c r="DC145" s="33"/>
      <c r="DD145" s="83"/>
      <c r="DE145" s="20"/>
      <c r="DF145" s="33"/>
      <c r="DG145" s="33"/>
      <c r="DH145" s="83"/>
      <c r="DM145" s="19">
        <f t="shared" si="68"/>
        <v>9740</v>
      </c>
      <c r="DN145" s="153">
        <v>8</v>
      </c>
      <c r="DO145" s="19">
        <v>0</v>
      </c>
      <c r="DP145" s="185" t="s">
        <v>976</v>
      </c>
    </row>
    <row r="146" spans="1:139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358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180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67"/>
        <v>Thahiri Florian</v>
      </c>
      <c r="CT146" s="154">
        <v>9739</v>
      </c>
      <c r="CU146" s="126"/>
      <c r="CV146" s="125"/>
      <c r="CW146" s="33"/>
      <c r="CX146" s="83"/>
      <c r="CY146" s="125"/>
      <c r="CZ146" s="33"/>
      <c r="DA146" s="83"/>
      <c r="DB146" s="125"/>
      <c r="DC146" s="33"/>
      <c r="DD146" s="83"/>
      <c r="DE146" s="20"/>
      <c r="DF146" s="33"/>
      <c r="DG146" s="33"/>
      <c r="DH146" s="83"/>
      <c r="DM146" s="19">
        <f t="shared" si="68"/>
        <v>9739</v>
      </c>
      <c r="DN146" s="153">
        <v>8</v>
      </c>
      <c r="DO146" s="19">
        <v>0</v>
      </c>
      <c r="DP146" s="185" t="s">
        <v>976</v>
      </c>
      <c r="EI146"/>
    </row>
    <row r="147" spans="1:139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>+S147</f>
        <v>Hirsbrunner Nico</v>
      </c>
      <c r="CT147" s="154">
        <v>9751</v>
      </c>
      <c r="CU147" s="126"/>
      <c r="CV147" s="125"/>
      <c r="CW147" s="33"/>
      <c r="CX147" s="83"/>
      <c r="CY147" s="125"/>
      <c r="CZ147" s="33"/>
      <c r="DA147" s="83"/>
      <c r="DB147" s="125"/>
      <c r="DC147" s="33"/>
      <c r="DD147" s="83"/>
      <c r="DE147" s="20"/>
      <c r="DF147" s="33"/>
      <c r="DG147" s="33"/>
      <c r="DH147" s="83"/>
      <c r="DM147" s="19">
        <f>+CT147</f>
        <v>9751</v>
      </c>
      <c r="DN147" s="153">
        <v>8</v>
      </c>
      <c r="DO147" s="19">
        <v>0</v>
      </c>
      <c r="DP147" s="185" t="s">
        <v>976</v>
      </c>
      <c r="EI147"/>
    </row>
    <row r="148" spans="1:139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182</v>
      </c>
      <c r="Z148" s="21"/>
      <c r="AA148" s="25" t="s">
        <v>174</v>
      </c>
      <c r="AB148" s="21" t="s">
        <v>177</v>
      </c>
      <c r="AC148" s="21"/>
      <c r="AE148" s="90" t="s">
        <v>381</v>
      </c>
      <c r="AF148" s="82"/>
      <c r="CP148" s="19" t="str">
        <f t="shared" si="67"/>
        <v>Christ Florian</v>
      </c>
      <c r="CT148" s="154">
        <v>9750</v>
      </c>
      <c r="CU148" s="126"/>
      <c r="CV148" s="125"/>
      <c r="CW148" s="33"/>
      <c r="CX148" s="83"/>
      <c r="CY148" s="125"/>
      <c r="CZ148" s="33"/>
      <c r="DA148" s="83"/>
      <c r="DB148" s="125"/>
      <c r="DC148" s="33"/>
      <c r="DD148" s="83"/>
      <c r="DE148" s="20"/>
      <c r="DF148" s="33"/>
      <c r="DG148" s="33"/>
      <c r="DH148" s="83"/>
      <c r="DM148" s="19">
        <f t="shared" si="68"/>
        <v>9750</v>
      </c>
      <c r="DN148" s="153">
        <v>8</v>
      </c>
      <c r="DO148" s="19">
        <v>0</v>
      </c>
      <c r="DP148" s="185" t="s">
        <v>976</v>
      </c>
      <c r="EI148"/>
    </row>
    <row r="149" spans="1:139" s="19" customFormat="1" x14ac:dyDescent="0.2">
      <c r="A149" s="53">
        <v>0</v>
      </c>
      <c r="B149" s="53"/>
      <c r="C149" s="53">
        <f>IF(Z149&gt;=10,1,0)</f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182</v>
      </c>
      <c r="Z149" s="21"/>
      <c r="AA149" s="25" t="s">
        <v>174</v>
      </c>
      <c r="AB149" s="21" t="s">
        <v>177</v>
      </c>
      <c r="AC149" s="21"/>
      <c r="AE149" s="90" t="s">
        <v>381</v>
      </c>
      <c r="AF149" s="82"/>
      <c r="CP149" s="19" t="str">
        <f t="shared" si="67"/>
        <v>Sivasundaram Aschveni</v>
      </c>
      <c r="CT149" s="154">
        <v>9752</v>
      </c>
      <c r="CU149" s="126"/>
      <c r="CV149" s="125"/>
      <c r="CW149" s="33"/>
      <c r="CX149" s="83"/>
      <c r="CY149" s="125"/>
      <c r="CZ149" s="33"/>
      <c r="DA149" s="83"/>
      <c r="DB149" s="125"/>
      <c r="DC149" s="33"/>
      <c r="DD149" s="83"/>
      <c r="DE149" s="20"/>
      <c r="DF149" s="33"/>
      <c r="DG149" s="33"/>
      <c r="DH149" s="83"/>
      <c r="DM149" s="19">
        <f t="shared" si="68"/>
        <v>9752</v>
      </c>
      <c r="DN149" s="153">
        <v>8</v>
      </c>
      <c r="DO149" s="19">
        <v>0</v>
      </c>
      <c r="DP149" s="185" t="s">
        <v>976</v>
      </c>
      <c r="EI149"/>
    </row>
    <row r="150" spans="1:139" s="19" customFormat="1" x14ac:dyDescent="0.25">
      <c r="A150" s="66"/>
      <c r="B150" s="66"/>
      <c r="C150" s="66"/>
      <c r="D150" s="66"/>
      <c r="E150" s="66"/>
      <c r="F150" s="60"/>
      <c r="G150" s="60"/>
      <c r="H150" s="60"/>
      <c r="I150" s="60"/>
      <c r="J150" s="60"/>
      <c r="K150" s="60"/>
      <c r="L150" s="60"/>
      <c r="M150" s="60"/>
      <c r="N150" s="60"/>
      <c r="O150" s="67"/>
      <c r="P150" s="68"/>
      <c r="Q150" s="68"/>
      <c r="R150" s="44"/>
      <c r="S150" s="30" t="s">
        <v>183</v>
      </c>
      <c r="T150" s="31">
        <f>+Q149</f>
        <v>145</v>
      </c>
      <c r="U150" s="65" t="s">
        <v>700</v>
      </c>
      <c r="V150" s="32"/>
      <c r="W150" s="34"/>
      <c r="X150" s="32"/>
      <c r="Y150" s="40"/>
      <c r="Z150" s="33"/>
      <c r="AA150" s="34"/>
      <c r="AB150" s="33"/>
      <c r="AC150" s="35"/>
      <c r="AE150" s="84"/>
      <c r="AF150" s="83"/>
      <c r="CT150" s="126"/>
      <c r="CU150" s="126"/>
      <c r="CV150" s="141"/>
      <c r="CW150" s="141"/>
      <c r="CX150" s="126"/>
      <c r="CY150" s="141"/>
      <c r="CZ150" s="141"/>
      <c r="DA150" s="126"/>
      <c r="DB150" s="141"/>
      <c r="DC150" s="141"/>
      <c r="DD150" s="126"/>
      <c r="DE150" s="126"/>
      <c r="DF150" s="138"/>
      <c r="DG150" s="138"/>
      <c r="EI150"/>
    </row>
    <row r="151" spans="1:139" customFormat="1" x14ac:dyDescent="0.25">
      <c r="A151" s="48">
        <f t="shared" ref="A151:N151" si="69">SUM(A5:A149)</f>
        <v>9</v>
      </c>
      <c r="B151" s="48">
        <f t="shared" si="69"/>
        <v>36</v>
      </c>
      <c r="C151" s="48">
        <f t="shared" si="69"/>
        <v>96</v>
      </c>
      <c r="D151" s="48">
        <f t="shared" si="69"/>
        <v>27</v>
      </c>
      <c r="E151" s="48">
        <f t="shared" si="69"/>
        <v>43</v>
      </c>
      <c r="F151" s="48">
        <f t="shared" si="69"/>
        <v>1</v>
      </c>
      <c r="G151" s="48">
        <f t="shared" si="69"/>
        <v>2</v>
      </c>
      <c r="H151" s="48">
        <f t="shared" si="69"/>
        <v>33</v>
      </c>
      <c r="I151" s="48">
        <f t="shared" si="69"/>
        <v>35</v>
      </c>
      <c r="J151" s="48">
        <f t="shared" si="69"/>
        <v>11</v>
      </c>
      <c r="K151" s="48">
        <f t="shared" si="69"/>
        <v>11</v>
      </c>
      <c r="L151" s="48">
        <f t="shared" si="69"/>
        <v>20</v>
      </c>
      <c r="M151" s="48">
        <f t="shared" si="69"/>
        <v>7</v>
      </c>
      <c r="N151" s="48">
        <f t="shared" si="69"/>
        <v>1</v>
      </c>
      <c r="O151" s="64">
        <f>SUM(D151+E151+F151+I151+K151+L151+M151)</f>
        <v>144</v>
      </c>
      <c r="P151" s="12"/>
      <c r="Q151" s="12" t="s">
        <v>224</v>
      </c>
      <c r="R151" s="45" t="s">
        <v>342</v>
      </c>
      <c r="S151" s="11" t="s">
        <v>88</v>
      </c>
      <c r="T151" s="13"/>
      <c r="U151" s="37"/>
      <c r="V151" s="13"/>
      <c r="W151" s="123"/>
      <c r="X151" s="13"/>
      <c r="Y151" s="37"/>
      <c r="Z151" s="13"/>
      <c r="AA151" s="14" t="s">
        <v>1036</v>
      </c>
      <c r="AB151" s="13"/>
      <c r="AC151" s="13"/>
      <c r="AD151" s="11"/>
      <c r="AE151" s="87" t="s">
        <v>382</v>
      </c>
      <c r="AF151" s="88" t="s">
        <v>385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5"/>
      <c r="CV151" s="49"/>
      <c r="CW151" s="49"/>
      <c r="CX151" s="11"/>
      <c r="CY151" s="49"/>
      <c r="CZ151" s="49"/>
      <c r="DA151" s="11"/>
      <c r="DB151" s="49"/>
      <c r="DC151" s="49"/>
      <c r="DD151" s="11"/>
      <c r="DE151" s="115"/>
      <c r="DF151" s="13"/>
      <c r="DG151" s="13"/>
      <c r="DH151" s="11"/>
      <c r="DK151" s="11"/>
      <c r="DL151" s="11"/>
      <c r="DM151" s="11"/>
      <c r="DT151" s="19"/>
    </row>
    <row r="152" spans="1:139" customFormat="1" x14ac:dyDescent="0.25">
      <c r="A152" s="11">
        <f t="shared" ref="A152:N152" si="70">SUBTOTAL(9,A5:A149)</f>
        <v>9</v>
      </c>
      <c r="B152" s="11">
        <f t="shared" si="70"/>
        <v>36</v>
      </c>
      <c r="C152" s="11">
        <f t="shared" si="70"/>
        <v>96</v>
      </c>
      <c r="D152" s="11">
        <f t="shared" si="70"/>
        <v>27</v>
      </c>
      <c r="E152" s="11">
        <f t="shared" si="70"/>
        <v>43</v>
      </c>
      <c r="F152" s="11">
        <f t="shared" si="70"/>
        <v>1</v>
      </c>
      <c r="G152" s="11">
        <f t="shared" si="70"/>
        <v>2</v>
      </c>
      <c r="H152" s="11">
        <f t="shared" si="70"/>
        <v>33</v>
      </c>
      <c r="I152" s="11">
        <f t="shared" si="70"/>
        <v>35</v>
      </c>
      <c r="J152" s="11">
        <f t="shared" si="70"/>
        <v>11</v>
      </c>
      <c r="K152" s="11">
        <f t="shared" si="70"/>
        <v>11</v>
      </c>
      <c r="L152" s="11">
        <f t="shared" si="70"/>
        <v>20</v>
      </c>
      <c r="M152" s="11">
        <f t="shared" si="70"/>
        <v>7</v>
      </c>
      <c r="N152" s="11">
        <f t="shared" si="70"/>
        <v>1</v>
      </c>
      <c r="O152" s="64">
        <f>SUM(D152+E152+F152+I152+K152+L152+M152)</f>
        <v>144</v>
      </c>
      <c r="P152" s="12"/>
      <c r="Q152" s="12" t="s">
        <v>224</v>
      </c>
      <c r="R152" s="45" t="s">
        <v>370</v>
      </c>
      <c r="S152" s="11" t="s">
        <v>371</v>
      </c>
      <c r="T152" s="13"/>
      <c r="U152" s="37"/>
      <c r="V152" s="13"/>
      <c r="W152" s="123"/>
      <c r="X152" s="13"/>
      <c r="Y152" s="37"/>
      <c r="Z152" s="13" t="s">
        <v>185</v>
      </c>
      <c r="AA152" s="14" t="s">
        <v>886</v>
      </c>
      <c r="AB152" s="13"/>
      <c r="AC152" s="13"/>
      <c r="AD152" s="11"/>
      <c r="AE152" s="87" t="s">
        <v>373</v>
      </c>
      <c r="AF152" s="88" t="s">
        <v>97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5"/>
      <c r="CV152" s="49"/>
      <c r="CW152" s="49"/>
      <c r="CX152" s="11"/>
      <c r="CY152" s="49"/>
      <c r="CZ152" s="49"/>
      <c r="DA152" s="11"/>
      <c r="DB152" s="49"/>
      <c r="DC152" s="49"/>
      <c r="DD152" s="11"/>
      <c r="DE152" s="115"/>
      <c r="DF152" s="13"/>
      <c r="DG152" s="13"/>
      <c r="DH152" s="11"/>
      <c r="DK152" s="11"/>
      <c r="DL152" s="11"/>
      <c r="DM152" s="11"/>
      <c r="DN152" s="45" t="s">
        <v>980</v>
      </c>
      <c r="DT152" s="19"/>
    </row>
    <row r="153" spans="1:139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51"/>
      <c r="K153" s="50"/>
      <c r="L153" s="50"/>
      <c r="M153" s="50"/>
      <c r="N153" s="50"/>
      <c r="O153" s="48"/>
      <c r="P153" s="12"/>
      <c r="Q153" s="12"/>
      <c r="R153" s="45" t="s">
        <v>369</v>
      </c>
      <c r="S153" s="11" t="s">
        <v>150</v>
      </c>
      <c r="T153" s="13"/>
      <c r="U153" s="37"/>
      <c r="V153" s="13"/>
      <c r="W153" s="123"/>
      <c r="X153" s="13"/>
      <c r="Y153" s="37"/>
      <c r="Z153" s="13" t="s">
        <v>186</v>
      </c>
      <c r="AA153" s="14" t="s">
        <v>187</v>
      </c>
      <c r="AB153" s="13"/>
      <c r="AC153" s="13"/>
      <c r="AD153" s="11"/>
      <c r="AE153" s="87" t="s">
        <v>375</v>
      </c>
      <c r="AF153" s="88" t="s">
        <v>386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5"/>
      <c r="CV153" s="49"/>
      <c r="CW153" s="49"/>
      <c r="CX153" s="11"/>
      <c r="CY153" s="49"/>
      <c r="CZ153" s="49"/>
      <c r="DA153" s="11"/>
      <c r="DB153" s="49"/>
      <c r="DC153" s="49"/>
      <c r="DD153" s="11"/>
      <c r="DE153" s="115"/>
      <c r="DF153" s="13"/>
      <c r="DG153" s="13"/>
      <c r="DH153" s="11"/>
      <c r="DK153" s="11"/>
      <c r="DL153" s="11"/>
      <c r="DM153" s="11"/>
      <c r="DN153" s="11" t="s">
        <v>986</v>
      </c>
      <c r="DT153" s="19"/>
      <c r="EI153" s="11"/>
    </row>
    <row r="154" spans="1:139" customFormat="1" x14ac:dyDescent="0.25">
      <c r="A154" s="11"/>
      <c r="B154" s="11"/>
      <c r="C154" s="11"/>
      <c r="D154" s="49"/>
      <c r="E154" s="49"/>
      <c r="F154" s="50"/>
      <c r="G154" s="51"/>
      <c r="H154" s="51"/>
      <c r="I154" s="50"/>
      <c r="J154" s="11"/>
      <c r="K154" s="50"/>
      <c r="L154" s="50"/>
      <c r="M154" s="50"/>
      <c r="N154" s="50"/>
      <c r="O154" s="48"/>
      <c r="P154" s="69" t="s">
        <v>366</v>
      </c>
      <c r="Q154" s="69" t="s">
        <v>366</v>
      </c>
      <c r="R154" s="45" t="s">
        <v>341</v>
      </c>
      <c r="S154" s="11" t="s">
        <v>158</v>
      </c>
      <c r="T154" s="13"/>
      <c r="U154" s="37"/>
      <c r="V154" s="13"/>
      <c r="W154" s="123"/>
      <c r="X154" s="13"/>
      <c r="Y154" s="37"/>
      <c r="Z154" s="13" t="s">
        <v>189</v>
      </c>
      <c r="AA154" s="14" t="s">
        <v>888</v>
      </c>
      <c r="AB154" s="13"/>
      <c r="AC154" s="13"/>
      <c r="AD154" s="11"/>
      <c r="AE154" s="87" t="s">
        <v>376</v>
      </c>
      <c r="AF154" s="88" t="s">
        <v>110</v>
      </c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5"/>
      <c r="CV154" s="49"/>
      <c r="CW154" s="49"/>
      <c r="CX154" s="11"/>
      <c r="CY154" s="49"/>
      <c r="CZ154" s="49"/>
      <c r="DA154" s="11"/>
      <c r="DB154" s="49"/>
      <c r="DC154" s="49"/>
      <c r="DD154" s="11"/>
      <c r="DE154" s="115"/>
      <c r="DF154" s="13"/>
      <c r="DG154" s="13"/>
      <c r="DH154" s="11"/>
      <c r="DK154" s="11"/>
      <c r="DL154" s="11"/>
      <c r="DM154" s="11"/>
      <c r="DN154" s="11" t="s">
        <v>987</v>
      </c>
      <c r="DT154" s="19"/>
      <c r="EI154" s="11"/>
    </row>
    <row r="155" spans="1:139" customFormat="1" x14ac:dyDescent="0.25">
      <c r="A155" s="11"/>
      <c r="B155" s="11"/>
      <c r="C155" s="11"/>
      <c r="D155" s="49"/>
      <c r="E155" s="49"/>
      <c r="F155" s="50"/>
      <c r="G155" s="51"/>
      <c r="H155" s="51"/>
      <c r="I155" s="50"/>
      <c r="J155" s="11"/>
      <c r="K155" s="50"/>
      <c r="L155" s="50"/>
      <c r="M155" s="50"/>
      <c r="N155" s="50"/>
      <c r="O155" s="48"/>
      <c r="P155" s="12"/>
      <c r="Q155" s="12"/>
      <c r="R155" s="45" t="s">
        <v>368</v>
      </c>
      <c r="S155" s="11" t="s">
        <v>161</v>
      </c>
      <c r="T155" s="13"/>
      <c r="U155" s="37"/>
      <c r="V155" s="13"/>
      <c r="W155" s="123"/>
      <c r="X155" s="13"/>
      <c r="Y155" s="37"/>
      <c r="Z155" s="13" t="s">
        <v>876</v>
      </c>
      <c r="AA155" s="14" t="s">
        <v>877</v>
      </c>
      <c r="AB155" s="13"/>
      <c r="AC155" s="13"/>
      <c r="AD155" s="11"/>
      <c r="AE155" s="87" t="s">
        <v>379</v>
      </c>
      <c r="AF155" s="88" t="s">
        <v>387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5"/>
      <c r="CV155" s="49"/>
      <c r="CW155" s="49"/>
      <c r="CX155" s="11"/>
      <c r="CY155" s="49"/>
      <c r="CZ155" s="49"/>
      <c r="DA155" s="11"/>
      <c r="DB155" s="49"/>
      <c r="DC155" s="49"/>
      <c r="DD155" s="11"/>
      <c r="DE155" s="115"/>
      <c r="DF155" s="13"/>
      <c r="DG155" s="13"/>
      <c r="DH155" s="11"/>
      <c r="DK155" s="11"/>
      <c r="DL155" s="11"/>
      <c r="DM155" s="11"/>
      <c r="DN155" s="11" t="s">
        <v>988</v>
      </c>
      <c r="DT155" s="19"/>
      <c r="EI155" s="11"/>
    </row>
    <row r="156" spans="1:139" x14ac:dyDescent="0.25">
      <c r="R156" s="45" t="s">
        <v>367</v>
      </c>
      <c r="S156" s="11" t="s">
        <v>166</v>
      </c>
      <c r="AE156" s="87" t="s">
        <v>394</v>
      </c>
      <c r="AF156" s="88" t="s">
        <v>395</v>
      </c>
      <c r="DN156" s="11" t="s">
        <v>981</v>
      </c>
      <c r="DT156" s="19"/>
    </row>
    <row r="157" spans="1:139" x14ac:dyDescent="0.25">
      <c r="R157" s="45" t="s">
        <v>365</v>
      </c>
      <c r="S157" s="11" t="s">
        <v>249</v>
      </c>
      <c r="AE157" s="87" t="s">
        <v>383</v>
      </c>
      <c r="AF157" s="88" t="s">
        <v>388</v>
      </c>
      <c r="DN157" s="11" t="s">
        <v>982</v>
      </c>
      <c r="DT157" s="19"/>
    </row>
    <row r="158" spans="1:139" x14ac:dyDescent="0.25">
      <c r="AE158" s="91" t="s">
        <v>365</v>
      </c>
      <c r="AF158" s="89" t="s">
        <v>249</v>
      </c>
      <c r="DN158" s="11" t="s">
        <v>989</v>
      </c>
      <c r="DT158" s="19"/>
    </row>
    <row r="159" spans="1:139" x14ac:dyDescent="0.25">
      <c r="AE159" s="80"/>
      <c r="DN159" s="11" t="s">
        <v>990</v>
      </c>
    </row>
    <row r="160" spans="1:139" x14ac:dyDescent="0.25">
      <c r="AE160" s="80" t="s">
        <v>408</v>
      </c>
      <c r="DN160" s="11" t="s">
        <v>991</v>
      </c>
    </row>
    <row r="161" spans="15:122" x14ac:dyDescent="0.25">
      <c r="O161" s="109"/>
      <c r="P161" s="110"/>
      <c r="Q161" s="111"/>
      <c r="R161" s="112"/>
      <c r="S161" s="113"/>
      <c r="AE161" s="80" t="s">
        <v>410</v>
      </c>
      <c r="DN161" s="11" t="s">
        <v>983</v>
      </c>
    </row>
    <row r="162" spans="15:122" x14ac:dyDescent="0.25">
      <c r="O162" s="109"/>
      <c r="P162" s="110"/>
      <c r="Q162" s="111"/>
      <c r="R162" s="112"/>
      <c r="S162" s="113"/>
      <c r="AE162" s="80" t="s">
        <v>409</v>
      </c>
      <c r="DN162" s="11" t="s">
        <v>984</v>
      </c>
    </row>
    <row r="163" spans="15:122" x14ac:dyDescent="0.25">
      <c r="O163" s="109"/>
      <c r="P163" s="110"/>
      <c r="Q163" s="111"/>
      <c r="R163" s="112"/>
      <c r="S163" s="113"/>
      <c r="AE163" s="80"/>
      <c r="DN163" s="11" t="s">
        <v>992</v>
      </c>
    </row>
    <row r="164" spans="15:122" x14ac:dyDescent="0.25">
      <c r="O164" s="114"/>
      <c r="P164" s="111"/>
      <c r="Q164" s="111"/>
      <c r="R164" s="112"/>
      <c r="S164" s="115"/>
      <c r="AE164" s="80" t="s">
        <v>411</v>
      </c>
      <c r="DN164" s="11" t="s">
        <v>985</v>
      </c>
    </row>
    <row r="165" spans="15:122" x14ac:dyDescent="0.25">
      <c r="AE165" s="80" t="s">
        <v>413</v>
      </c>
    </row>
    <row r="166" spans="15:122" x14ac:dyDescent="0.25">
      <c r="AE166" s="80" t="s">
        <v>412</v>
      </c>
      <c r="DO166" s="45" t="s">
        <v>993</v>
      </c>
    </row>
    <row r="167" spans="15:122" x14ac:dyDescent="0.25">
      <c r="AE167" s="80"/>
      <c r="DO167" s="11" t="s">
        <v>994</v>
      </c>
    </row>
    <row r="168" spans="15:122" x14ac:dyDescent="0.25">
      <c r="AE168" s="80"/>
      <c r="DO168" s="11" t="s">
        <v>995</v>
      </c>
    </row>
    <row r="169" spans="15:122" x14ac:dyDescent="0.25">
      <c r="AE169" s="80"/>
      <c r="DO169" s="11" t="s">
        <v>996</v>
      </c>
    </row>
    <row r="170" spans="15:122" x14ac:dyDescent="0.25">
      <c r="AE170" s="80"/>
      <c r="DO170" s="11" t="s">
        <v>997</v>
      </c>
    </row>
    <row r="171" spans="15:122" x14ac:dyDescent="0.25">
      <c r="AE171" s="80"/>
    </row>
    <row r="172" spans="15:122" x14ac:dyDescent="0.25">
      <c r="AE172" s="80"/>
    </row>
    <row r="173" spans="15:122" x14ac:dyDescent="0.25">
      <c r="AE173" s="80"/>
    </row>
    <row r="174" spans="15:122" x14ac:dyDescent="0.25">
      <c r="AE174" s="80"/>
    </row>
    <row r="175" spans="15:122" x14ac:dyDescent="0.25">
      <c r="AE175" s="80"/>
      <c r="DR175" s="11" t="s">
        <v>998</v>
      </c>
    </row>
    <row r="176" spans="15:122" x14ac:dyDescent="0.25">
      <c r="AE176" s="80"/>
    </row>
    <row r="177" spans="31:118" x14ac:dyDescent="0.25">
      <c r="AE177" s="80"/>
    </row>
    <row r="178" spans="31:118" x14ac:dyDescent="0.25">
      <c r="AE178" s="80"/>
      <c r="DK178" s="885" t="s">
        <v>78</v>
      </c>
      <c r="DL178" s="886"/>
      <c r="DM178" s="887"/>
      <c r="DN178" s="173" t="s">
        <v>950</v>
      </c>
    </row>
    <row r="179" spans="31:118" x14ac:dyDescent="0.25">
      <c r="AE179" s="80"/>
      <c r="DK179" s="174" t="s">
        <v>76</v>
      </c>
      <c r="DL179" s="175" t="s">
        <v>77</v>
      </c>
      <c r="DM179" s="176" t="s">
        <v>701</v>
      </c>
      <c r="DN179" s="171"/>
    </row>
    <row r="180" spans="31:118" x14ac:dyDescent="0.25">
      <c r="AE180" s="80"/>
      <c r="DK180" s="177">
        <v>101</v>
      </c>
      <c r="DL180" s="178" t="s">
        <v>712</v>
      </c>
      <c r="DM180" s="179">
        <v>2</v>
      </c>
      <c r="DN180" s="171"/>
    </row>
    <row r="181" spans="31:118" x14ac:dyDescent="0.25">
      <c r="AE181" s="80"/>
      <c r="DK181" s="177">
        <v>102</v>
      </c>
      <c r="DL181" s="178" t="s">
        <v>713</v>
      </c>
      <c r="DM181" s="179">
        <v>3</v>
      </c>
      <c r="DN181" s="171"/>
    </row>
    <row r="182" spans="31:118" x14ac:dyDescent="0.25">
      <c r="AE182" s="80"/>
      <c r="DK182" s="177">
        <v>103</v>
      </c>
      <c r="DL182" s="178" t="s">
        <v>714</v>
      </c>
      <c r="DM182" s="179">
        <v>4</v>
      </c>
      <c r="DN182" s="171"/>
    </row>
    <row r="183" spans="31:118" x14ac:dyDescent="0.25">
      <c r="AE183" s="80"/>
      <c r="DK183" s="177">
        <v>104</v>
      </c>
      <c r="DL183" s="178" t="s">
        <v>715</v>
      </c>
      <c r="DM183" s="179">
        <v>5</v>
      </c>
      <c r="DN183" s="171"/>
    </row>
    <row r="184" spans="31:118" x14ac:dyDescent="0.25">
      <c r="AE184" s="80"/>
      <c r="DK184" s="177">
        <v>111</v>
      </c>
      <c r="DL184" s="178" t="s">
        <v>716</v>
      </c>
      <c r="DM184" s="179">
        <v>4</v>
      </c>
      <c r="DN184" s="171" t="s">
        <v>953</v>
      </c>
    </row>
    <row r="185" spans="31:118" x14ac:dyDescent="0.25">
      <c r="AE185" s="80"/>
      <c r="DK185" s="177">
        <v>112</v>
      </c>
      <c r="DL185" s="178" t="s">
        <v>717</v>
      </c>
      <c r="DM185" s="179">
        <v>5</v>
      </c>
      <c r="DN185" s="171" t="s">
        <v>953</v>
      </c>
    </row>
    <row r="186" spans="31:118" x14ac:dyDescent="0.25">
      <c r="AE186" s="80"/>
      <c r="DK186" s="177">
        <v>121</v>
      </c>
      <c r="DL186" s="178" t="s">
        <v>718</v>
      </c>
      <c r="DM186" s="179">
        <v>4</v>
      </c>
      <c r="DN186" s="171" t="s">
        <v>954</v>
      </c>
    </row>
    <row r="187" spans="31:118" x14ac:dyDescent="0.25">
      <c r="AE187" s="80"/>
      <c r="DK187" s="177">
        <v>122</v>
      </c>
      <c r="DL187" s="178" t="s">
        <v>719</v>
      </c>
      <c r="DM187" s="179">
        <v>5</v>
      </c>
      <c r="DN187" s="171" t="s">
        <v>954</v>
      </c>
    </row>
    <row r="188" spans="31:118" x14ac:dyDescent="0.25">
      <c r="DK188" s="177">
        <v>123</v>
      </c>
      <c r="DL188" s="178" t="s">
        <v>720</v>
      </c>
      <c r="DM188" s="179">
        <v>6</v>
      </c>
      <c r="DN188" s="171" t="s">
        <v>954</v>
      </c>
    </row>
    <row r="189" spans="31:118" x14ac:dyDescent="0.25">
      <c r="DK189" s="177">
        <v>124</v>
      </c>
      <c r="DL189" s="178" t="s">
        <v>721</v>
      </c>
      <c r="DM189" s="179">
        <v>7</v>
      </c>
      <c r="DN189" s="171" t="s">
        <v>954</v>
      </c>
    </row>
    <row r="190" spans="31:118" x14ac:dyDescent="0.25">
      <c r="DK190" s="177">
        <v>131</v>
      </c>
      <c r="DL190" s="178" t="s">
        <v>722</v>
      </c>
      <c r="DM190" s="179">
        <v>4</v>
      </c>
      <c r="DN190" s="171" t="s">
        <v>955</v>
      </c>
    </row>
    <row r="191" spans="31:118" x14ac:dyDescent="0.25">
      <c r="DK191" s="177">
        <v>132</v>
      </c>
      <c r="DL191" s="178" t="s">
        <v>723</v>
      </c>
      <c r="DM191" s="179">
        <v>5</v>
      </c>
      <c r="DN191" s="171" t="s">
        <v>955</v>
      </c>
    </row>
    <row r="192" spans="31:118" x14ac:dyDescent="0.25">
      <c r="DK192" s="177">
        <v>133</v>
      </c>
      <c r="DL192" s="178" t="s">
        <v>724</v>
      </c>
      <c r="DM192" s="179">
        <v>6</v>
      </c>
      <c r="DN192" s="171" t="s">
        <v>955</v>
      </c>
    </row>
    <row r="193" spans="115:118" x14ac:dyDescent="0.25">
      <c r="DK193" s="177">
        <v>134</v>
      </c>
      <c r="DL193" s="178" t="s">
        <v>725</v>
      </c>
      <c r="DM193" s="179">
        <v>7</v>
      </c>
      <c r="DN193" s="171" t="s">
        <v>955</v>
      </c>
    </row>
    <row r="194" spans="115:118" x14ac:dyDescent="0.25">
      <c r="DK194" s="177">
        <v>138</v>
      </c>
      <c r="DL194" s="178" t="s">
        <v>726</v>
      </c>
      <c r="DM194" s="179">
        <v>6</v>
      </c>
      <c r="DN194" s="171"/>
    </row>
    <row r="195" spans="115:118" x14ac:dyDescent="0.25">
      <c r="DK195" s="177">
        <v>139</v>
      </c>
      <c r="DL195" s="178" t="s">
        <v>727</v>
      </c>
      <c r="DM195" s="179">
        <v>7</v>
      </c>
      <c r="DN195" s="171"/>
    </row>
    <row r="196" spans="115:118" x14ac:dyDescent="0.25">
      <c r="DK196" s="177">
        <v>141</v>
      </c>
      <c r="DL196" s="178" t="s">
        <v>728</v>
      </c>
      <c r="DM196" s="179">
        <v>8</v>
      </c>
      <c r="DN196" s="171" t="s">
        <v>956</v>
      </c>
    </row>
    <row r="197" spans="115:118" x14ac:dyDescent="0.25">
      <c r="DK197" s="177">
        <v>142</v>
      </c>
      <c r="DL197" s="178" t="s">
        <v>729</v>
      </c>
      <c r="DM197" s="179">
        <v>9</v>
      </c>
      <c r="DN197" s="171" t="s">
        <v>956</v>
      </c>
    </row>
    <row r="198" spans="115:118" x14ac:dyDescent="0.25">
      <c r="DK198" s="177">
        <v>143</v>
      </c>
      <c r="DL198" s="178" t="s">
        <v>730</v>
      </c>
      <c r="DM198" s="179">
        <v>10</v>
      </c>
      <c r="DN198" s="171" t="s">
        <v>956</v>
      </c>
    </row>
    <row r="199" spans="115:118" x14ac:dyDescent="0.25">
      <c r="DK199" s="177">
        <v>144</v>
      </c>
      <c r="DL199" s="178" t="s">
        <v>731</v>
      </c>
      <c r="DM199" s="179">
        <v>11</v>
      </c>
      <c r="DN199" s="171" t="s">
        <v>956</v>
      </c>
    </row>
    <row r="200" spans="115:118" x14ac:dyDescent="0.25">
      <c r="DK200" s="177">
        <v>150</v>
      </c>
      <c r="DL200" s="178" t="s">
        <v>732</v>
      </c>
      <c r="DM200" s="179">
        <v>8</v>
      </c>
      <c r="DN200" s="171"/>
    </row>
    <row r="201" spans="115:118" x14ac:dyDescent="0.25">
      <c r="DK201" s="177">
        <v>151</v>
      </c>
      <c r="DL201" s="178" t="s">
        <v>733</v>
      </c>
      <c r="DM201" s="179">
        <v>9</v>
      </c>
      <c r="DN201" s="171"/>
    </row>
    <row r="202" spans="115:118" x14ac:dyDescent="0.25">
      <c r="DK202" s="177">
        <v>152</v>
      </c>
      <c r="DL202" s="178" t="s">
        <v>734</v>
      </c>
      <c r="DM202" s="179">
        <v>10</v>
      </c>
      <c r="DN202" s="171"/>
    </row>
    <row r="203" spans="115:118" x14ac:dyDescent="0.25">
      <c r="DK203" s="177">
        <v>153</v>
      </c>
      <c r="DL203" s="178" t="s">
        <v>735</v>
      </c>
      <c r="DM203" s="179">
        <v>11</v>
      </c>
      <c r="DN203" s="171"/>
    </row>
    <row r="204" spans="115:118" x14ac:dyDescent="0.25">
      <c r="DK204" s="177">
        <v>154</v>
      </c>
      <c r="DL204" s="178" t="s">
        <v>736</v>
      </c>
      <c r="DM204" s="179">
        <v>12</v>
      </c>
      <c r="DN204" s="171"/>
    </row>
    <row r="205" spans="115:118" x14ac:dyDescent="0.25">
      <c r="DK205" s="177">
        <v>161</v>
      </c>
      <c r="DL205" s="178" t="s">
        <v>737</v>
      </c>
      <c r="DM205" s="179">
        <v>8</v>
      </c>
      <c r="DN205" s="171" t="s">
        <v>957</v>
      </c>
    </row>
    <row r="206" spans="115:118" x14ac:dyDescent="0.25">
      <c r="DK206" s="177">
        <v>162</v>
      </c>
      <c r="DL206" s="178" t="s">
        <v>738</v>
      </c>
      <c r="DM206" s="179">
        <v>9</v>
      </c>
      <c r="DN206" s="171" t="s">
        <v>957</v>
      </c>
    </row>
    <row r="207" spans="115:118" x14ac:dyDescent="0.25">
      <c r="DK207" s="177">
        <v>163</v>
      </c>
      <c r="DL207" s="178" t="s">
        <v>739</v>
      </c>
      <c r="DM207" s="179">
        <v>10</v>
      </c>
      <c r="DN207" s="171"/>
    </row>
    <row r="208" spans="115:118" x14ac:dyDescent="0.25">
      <c r="DK208" s="177">
        <v>164</v>
      </c>
      <c r="DL208" s="178" t="s">
        <v>740</v>
      </c>
      <c r="DM208" s="179">
        <v>11</v>
      </c>
      <c r="DN208" s="171"/>
    </row>
    <row r="209" spans="115:118" x14ac:dyDescent="0.25">
      <c r="DK209" s="177">
        <v>171</v>
      </c>
      <c r="DL209" s="178" t="s">
        <v>741</v>
      </c>
      <c r="DM209" s="179">
        <v>9</v>
      </c>
      <c r="DN209" s="171"/>
    </row>
    <row r="210" spans="115:118" x14ac:dyDescent="0.25">
      <c r="DK210" s="177">
        <v>172</v>
      </c>
      <c r="DL210" s="178" t="s">
        <v>742</v>
      </c>
      <c r="DM210" s="179">
        <v>10</v>
      </c>
      <c r="DN210" s="171"/>
    </row>
    <row r="211" spans="115:118" x14ac:dyDescent="0.25">
      <c r="DK211" s="177">
        <v>173</v>
      </c>
      <c r="DL211" s="178" t="s">
        <v>743</v>
      </c>
      <c r="DM211" s="179">
        <v>11</v>
      </c>
      <c r="DN211" s="171"/>
    </row>
    <row r="212" spans="115:118" x14ac:dyDescent="0.25">
      <c r="DK212" s="177">
        <v>174</v>
      </c>
      <c r="DL212" s="178" t="s">
        <v>744</v>
      </c>
      <c r="DM212" s="179">
        <v>12</v>
      </c>
      <c r="DN212" s="171"/>
    </row>
    <row r="213" spans="115:118" x14ac:dyDescent="0.25">
      <c r="DK213" s="177">
        <v>181</v>
      </c>
      <c r="DL213" s="178" t="s">
        <v>745</v>
      </c>
      <c r="DM213" s="179">
        <v>10</v>
      </c>
      <c r="DN213" s="171"/>
    </row>
    <row r="214" spans="115:118" x14ac:dyDescent="0.25">
      <c r="DK214" s="177">
        <v>183</v>
      </c>
      <c r="DL214" s="178" t="s">
        <v>746</v>
      </c>
      <c r="DM214" s="179">
        <v>12</v>
      </c>
      <c r="DN214" s="171"/>
    </row>
    <row r="215" spans="115:118" x14ac:dyDescent="0.25">
      <c r="DK215" s="177">
        <v>191</v>
      </c>
      <c r="DL215" s="178" t="s">
        <v>747</v>
      </c>
      <c r="DM215" s="179">
        <v>7</v>
      </c>
      <c r="DN215" s="171"/>
    </row>
    <row r="216" spans="115:118" x14ac:dyDescent="0.25">
      <c r="DK216" s="177">
        <v>192</v>
      </c>
      <c r="DL216" s="178" t="s">
        <v>748</v>
      </c>
      <c r="DM216" s="179">
        <v>8</v>
      </c>
      <c r="DN216" s="171"/>
    </row>
    <row r="217" spans="115:118" x14ac:dyDescent="0.25">
      <c r="DK217" s="177">
        <v>193</v>
      </c>
      <c r="DL217" s="178" t="s">
        <v>749</v>
      </c>
      <c r="DM217" s="179">
        <v>9</v>
      </c>
      <c r="DN217" s="171"/>
    </row>
    <row r="218" spans="115:118" x14ac:dyDescent="0.25">
      <c r="DK218" s="177">
        <v>201</v>
      </c>
      <c r="DL218" s="178" t="s">
        <v>750</v>
      </c>
      <c r="DM218" s="179">
        <v>2</v>
      </c>
      <c r="DN218" s="171"/>
    </row>
    <row r="219" spans="115:118" x14ac:dyDescent="0.25">
      <c r="DK219" s="177">
        <v>202</v>
      </c>
      <c r="DL219" s="178" t="s">
        <v>751</v>
      </c>
      <c r="DM219" s="179">
        <v>3</v>
      </c>
      <c r="DN219" s="171"/>
    </row>
    <row r="220" spans="115:118" x14ac:dyDescent="0.25">
      <c r="DK220" s="177">
        <v>211</v>
      </c>
      <c r="DL220" s="178" t="s">
        <v>752</v>
      </c>
      <c r="DM220" s="179">
        <v>4</v>
      </c>
      <c r="DN220" s="171" t="s">
        <v>958</v>
      </c>
    </row>
    <row r="221" spans="115:118" x14ac:dyDescent="0.25">
      <c r="DK221" s="177">
        <v>212</v>
      </c>
      <c r="DL221" s="178" t="s">
        <v>753</v>
      </c>
      <c r="DM221" s="179">
        <v>5</v>
      </c>
      <c r="DN221" s="171" t="s">
        <v>958</v>
      </c>
    </row>
    <row r="222" spans="115:118" x14ac:dyDescent="0.25">
      <c r="DK222" s="177">
        <v>213</v>
      </c>
      <c r="DL222" s="178" t="s">
        <v>754</v>
      </c>
      <c r="DM222" s="179">
        <v>6</v>
      </c>
      <c r="DN222" s="171" t="s">
        <v>958</v>
      </c>
    </row>
    <row r="223" spans="115:118" x14ac:dyDescent="0.25">
      <c r="DK223" s="177">
        <v>214</v>
      </c>
      <c r="DL223" s="178" t="s">
        <v>755</v>
      </c>
      <c r="DM223" s="179">
        <v>7</v>
      </c>
      <c r="DN223" s="171" t="s">
        <v>958</v>
      </c>
    </row>
    <row r="224" spans="115:118" x14ac:dyDescent="0.25">
      <c r="DK224" s="177">
        <v>221</v>
      </c>
      <c r="DL224" s="178" t="s">
        <v>756</v>
      </c>
      <c r="DM224" s="179">
        <v>8</v>
      </c>
      <c r="DN224" s="171" t="s">
        <v>959</v>
      </c>
    </row>
    <row r="225" spans="115:118" x14ac:dyDescent="0.25">
      <c r="DK225" s="177">
        <v>222</v>
      </c>
      <c r="DL225" s="178" t="s">
        <v>757</v>
      </c>
      <c r="DM225" s="179">
        <v>9</v>
      </c>
      <c r="DN225" s="171" t="s">
        <v>959</v>
      </c>
    </row>
    <row r="226" spans="115:118" x14ac:dyDescent="0.25">
      <c r="DK226" s="177">
        <v>223</v>
      </c>
      <c r="DL226" s="178" t="s">
        <v>758</v>
      </c>
      <c r="DM226" s="179">
        <v>10</v>
      </c>
      <c r="DN226" s="171" t="s">
        <v>959</v>
      </c>
    </row>
    <row r="227" spans="115:118" x14ac:dyDescent="0.25">
      <c r="DK227" s="177">
        <v>224</v>
      </c>
      <c r="DL227" s="178" t="s">
        <v>759</v>
      </c>
      <c r="DM227" s="179">
        <v>11</v>
      </c>
      <c r="DN227" s="171" t="s">
        <v>959</v>
      </c>
    </row>
    <row r="228" spans="115:118" x14ac:dyDescent="0.25">
      <c r="DK228" s="177">
        <v>241</v>
      </c>
      <c r="DL228" s="178" t="s">
        <v>760</v>
      </c>
      <c r="DM228" s="179">
        <v>8</v>
      </c>
      <c r="DN228" s="171"/>
    </row>
    <row r="229" spans="115:118" x14ac:dyDescent="0.25">
      <c r="DK229" s="177">
        <v>242</v>
      </c>
      <c r="DL229" s="178" t="s">
        <v>761</v>
      </c>
      <c r="DM229" s="179">
        <v>9</v>
      </c>
      <c r="DN229" s="171"/>
    </row>
    <row r="230" spans="115:118" x14ac:dyDescent="0.25">
      <c r="DK230" s="177">
        <v>243</v>
      </c>
      <c r="DL230" s="178" t="s">
        <v>762</v>
      </c>
      <c r="DM230" s="179">
        <v>10</v>
      </c>
      <c r="DN230" s="171"/>
    </row>
    <row r="231" spans="115:118" x14ac:dyDescent="0.25">
      <c r="DK231" s="177">
        <v>244</v>
      </c>
      <c r="DL231" s="178" t="s">
        <v>763</v>
      </c>
      <c r="DM231" s="179">
        <v>11</v>
      </c>
      <c r="DN231" s="171"/>
    </row>
    <row r="232" spans="115:118" x14ac:dyDescent="0.25">
      <c r="DK232" s="177">
        <v>250</v>
      </c>
      <c r="DL232" s="178" t="s">
        <v>764</v>
      </c>
      <c r="DM232" s="179">
        <v>8</v>
      </c>
      <c r="DN232" s="171"/>
    </row>
    <row r="233" spans="115:118" x14ac:dyDescent="0.25">
      <c r="DK233" s="177">
        <v>251</v>
      </c>
      <c r="DL233" s="178" t="s">
        <v>765</v>
      </c>
      <c r="DM233" s="179">
        <v>9</v>
      </c>
      <c r="DN233" s="171"/>
    </row>
    <row r="234" spans="115:118" x14ac:dyDescent="0.25">
      <c r="DK234" s="177">
        <v>252</v>
      </c>
      <c r="DL234" s="178" t="s">
        <v>766</v>
      </c>
      <c r="DM234" s="179">
        <v>10</v>
      </c>
      <c r="DN234" s="171"/>
    </row>
    <row r="235" spans="115:118" x14ac:dyDescent="0.25">
      <c r="DK235" s="177">
        <v>253</v>
      </c>
      <c r="DL235" s="178" t="s">
        <v>767</v>
      </c>
      <c r="DM235" s="179">
        <v>11</v>
      </c>
      <c r="DN235" s="171"/>
    </row>
    <row r="236" spans="115:118" x14ac:dyDescent="0.25">
      <c r="DK236" s="177">
        <v>254</v>
      </c>
      <c r="DL236" s="178" t="s">
        <v>768</v>
      </c>
      <c r="DM236" s="179">
        <v>12</v>
      </c>
      <c r="DN236" s="171"/>
    </row>
    <row r="237" spans="115:118" x14ac:dyDescent="0.25">
      <c r="DK237" s="177">
        <v>351</v>
      </c>
      <c r="DL237" s="178" t="s">
        <v>769</v>
      </c>
      <c r="DM237" s="179">
        <v>7</v>
      </c>
      <c r="DN237" s="171"/>
    </row>
    <row r="238" spans="115:118" x14ac:dyDescent="0.25">
      <c r="DK238" s="177">
        <v>352</v>
      </c>
      <c r="DL238" s="178" t="s">
        <v>770</v>
      </c>
      <c r="DM238" s="179">
        <v>8</v>
      </c>
      <c r="DN238" s="171"/>
    </row>
    <row r="239" spans="115:118" x14ac:dyDescent="0.25">
      <c r="DK239" s="177">
        <v>353</v>
      </c>
      <c r="DL239" s="178" t="s">
        <v>771</v>
      </c>
      <c r="DM239" s="179">
        <v>9</v>
      </c>
      <c r="DN239" s="171"/>
    </row>
    <row r="240" spans="115:118" x14ac:dyDescent="0.25">
      <c r="DK240" s="177">
        <v>354</v>
      </c>
      <c r="DL240" s="178" t="s">
        <v>772</v>
      </c>
      <c r="DM240" s="179">
        <v>10</v>
      </c>
      <c r="DN240" s="171"/>
    </row>
    <row r="241" spans="115:118" x14ac:dyDescent="0.25">
      <c r="DK241" s="177">
        <v>355</v>
      </c>
      <c r="DL241" s="178" t="s">
        <v>773</v>
      </c>
      <c r="DM241" s="179">
        <v>11</v>
      </c>
      <c r="DN241" s="171"/>
    </row>
    <row r="242" spans="115:118" x14ac:dyDescent="0.25">
      <c r="DK242" s="177">
        <v>356</v>
      </c>
      <c r="DL242" s="178" t="s">
        <v>774</v>
      </c>
      <c r="DM242" s="179">
        <v>12</v>
      </c>
      <c r="DN242" s="171"/>
    </row>
    <row r="243" spans="115:118" x14ac:dyDescent="0.25">
      <c r="DK243" s="177">
        <v>361</v>
      </c>
      <c r="DL243" s="178" t="s">
        <v>775</v>
      </c>
      <c r="DM243" s="179">
        <v>6</v>
      </c>
      <c r="DN243" s="171"/>
    </row>
    <row r="244" spans="115:118" x14ac:dyDescent="0.25">
      <c r="DK244" s="177">
        <v>362</v>
      </c>
      <c r="DL244" s="178" t="s">
        <v>776</v>
      </c>
      <c r="DM244" s="179">
        <v>7</v>
      </c>
      <c r="DN244" s="171"/>
    </row>
    <row r="245" spans="115:118" x14ac:dyDescent="0.25">
      <c r="DK245" s="177">
        <v>363</v>
      </c>
      <c r="DL245" s="178" t="s">
        <v>777</v>
      </c>
      <c r="DM245" s="179">
        <v>8</v>
      </c>
      <c r="DN245" s="171"/>
    </row>
    <row r="246" spans="115:118" x14ac:dyDescent="0.25">
      <c r="DK246" s="177">
        <v>364</v>
      </c>
      <c r="DL246" s="178" t="s">
        <v>778</v>
      </c>
      <c r="DM246" s="179">
        <v>9</v>
      </c>
      <c r="DN246" s="171"/>
    </row>
    <row r="247" spans="115:118" x14ac:dyDescent="0.25">
      <c r="DK247" s="177">
        <v>366</v>
      </c>
      <c r="DL247" s="178" t="s">
        <v>779</v>
      </c>
      <c r="DM247" s="179">
        <v>8</v>
      </c>
      <c r="DN247" s="171"/>
    </row>
    <row r="248" spans="115:118" x14ac:dyDescent="0.25">
      <c r="DK248" s="177">
        <v>367</v>
      </c>
      <c r="DL248" s="178" t="s">
        <v>780</v>
      </c>
      <c r="DM248" s="179">
        <v>9</v>
      </c>
      <c r="DN248" s="171"/>
    </row>
    <row r="249" spans="115:118" x14ac:dyDescent="0.25">
      <c r="DK249" s="177">
        <v>368</v>
      </c>
      <c r="DL249" s="178" t="s">
        <v>781</v>
      </c>
      <c r="DM249" s="179">
        <v>10</v>
      </c>
      <c r="DN249" s="171"/>
    </row>
    <row r="250" spans="115:118" x14ac:dyDescent="0.25">
      <c r="DK250" s="177">
        <v>371</v>
      </c>
      <c r="DL250" s="178" t="s">
        <v>782</v>
      </c>
      <c r="DM250" s="179">
        <v>7</v>
      </c>
      <c r="DN250" s="171"/>
    </row>
    <row r="251" spans="115:118" x14ac:dyDescent="0.25">
      <c r="DK251" s="177">
        <v>372</v>
      </c>
      <c r="DL251" s="178" t="s">
        <v>783</v>
      </c>
      <c r="DM251" s="179">
        <v>8</v>
      </c>
      <c r="DN251" s="171"/>
    </row>
    <row r="252" spans="115:118" x14ac:dyDescent="0.25">
      <c r="DK252" s="177">
        <v>373</v>
      </c>
      <c r="DL252" s="178" t="s">
        <v>784</v>
      </c>
      <c r="DM252" s="179">
        <v>9</v>
      </c>
      <c r="DN252" s="171"/>
    </row>
    <row r="253" spans="115:118" x14ac:dyDescent="0.25">
      <c r="DK253" s="177">
        <v>374</v>
      </c>
      <c r="DL253" s="178" t="s">
        <v>785</v>
      </c>
      <c r="DM253" s="179">
        <v>10</v>
      </c>
      <c r="DN253" s="171"/>
    </row>
    <row r="254" spans="115:118" x14ac:dyDescent="0.25">
      <c r="DK254" s="177">
        <v>375</v>
      </c>
      <c r="DL254" s="178" t="s">
        <v>786</v>
      </c>
      <c r="DM254" s="179">
        <v>11</v>
      </c>
      <c r="DN254" s="171"/>
    </row>
    <row r="255" spans="115:118" x14ac:dyDescent="0.25">
      <c r="DK255" s="177">
        <v>376</v>
      </c>
      <c r="DL255" s="178" t="s">
        <v>787</v>
      </c>
      <c r="DM255" s="179">
        <v>8</v>
      </c>
      <c r="DN255" s="171"/>
    </row>
    <row r="256" spans="115:118" x14ac:dyDescent="0.25">
      <c r="DK256" s="177">
        <v>377</v>
      </c>
      <c r="DL256" s="178" t="s">
        <v>788</v>
      </c>
      <c r="DM256" s="179">
        <v>9</v>
      </c>
      <c r="DN256" s="171"/>
    </row>
    <row r="257" spans="115:118" x14ac:dyDescent="0.25">
      <c r="DK257" s="177">
        <v>378</v>
      </c>
      <c r="DL257" s="178" t="s">
        <v>789</v>
      </c>
      <c r="DM257" s="179">
        <v>11</v>
      </c>
      <c r="DN257" s="171"/>
    </row>
    <row r="258" spans="115:118" x14ac:dyDescent="0.25">
      <c r="DK258" s="177">
        <v>381</v>
      </c>
      <c r="DL258" s="178" t="s">
        <v>732</v>
      </c>
      <c r="DM258" s="179">
        <v>10</v>
      </c>
      <c r="DN258" s="171"/>
    </row>
    <row r="259" spans="115:118" x14ac:dyDescent="0.25">
      <c r="DK259" s="177">
        <v>382</v>
      </c>
      <c r="DL259" s="178" t="s">
        <v>733</v>
      </c>
      <c r="DM259" s="179">
        <v>11</v>
      </c>
      <c r="DN259" s="171"/>
    </row>
    <row r="260" spans="115:118" x14ac:dyDescent="0.25">
      <c r="DK260" s="177">
        <v>383</v>
      </c>
      <c r="DL260" s="178" t="s">
        <v>734</v>
      </c>
      <c r="DM260" s="179">
        <v>12</v>
      </c>
      <c r="DN260" s="171"/>
    </row>
    <row r="261" spans="115:118" x14ac:dyDescent="0.25">
      <c r="DK261" s="177">
        <v>410</v>
      </c>
      <c r="DL261" s="178" t="s">
        <v>790</v>
      </c>
      <c r="DM261" s="179">
        <v>5</v>
      </c>
      <c r="DN261" s="171"/>
    </row>
    <row r="262" spans="115:118" x14ac:dyDescent="0.25">
      <c r="DK262" s="177">
        <v>411</v>
      </c>
      <c r="DL262" s="178" t="s">
        <v>791</v>
      </c>
      <c r="DM262" s="179">
        <v>6</v>
      </c>
      <c r="DN262" s="171" t="s">
        <v>961</v>
      </c>
    </row>
    <row r="263" spans="115:118" x14ac:dyDescent="0.25">
      <c r="DK263" s="177">
        <v>412</v>
      </c>
      <c r="DL263" s="178" t="s">
        <v>792</v>
      </c>
      <c r="DM263" s="179">
        <v>7</v>
      </c>
      <c r="DN263" s="171" t="s">
        <v>961</v>
      </c>
    </row>
    <row r="264" spans="115:118" x14ac:dyDescent="0.25">
      <c r="DK264" s="177">
        <v>413</v>
      </c>
      <c r="DL264" s="178" t="s">
        <v>793</v>
      </c>
      <c r="DM264" s="179">
        <v>8</v>
      </c>
      <c r="DN264" s="171" t="s">
        <v>961</v>
      </c>
    </row>
    <row r="265" spans="115:118" x14ac:dyDescent="0.25">
      <c r="DK265" s="177">
        <v>420</v>
      </c>
      <c r="DL265" s="178" t="s">
        <v>794</v>
      </c>
      <c r="DM265" s="179">
        <v>4</v>
      </c>
      <c r="DN265" s="171" t="s">
        <v>960</v>
      </c>
    </row>
    <row r="266" spans="115:118" x14ac:dyDescent="0.25">
      <c r="DK266" s="177">
        <v>421</v>
      </c>
      <c r="DL266" s="178" t="s">
        <v>795</v>
      </c>
      <c r="DM266" s="179">
        <v>5</v>
      </c>
      <c r="DN266" s="171" t="s">
        <v>960</v>
      </c>
    </row>
    <row r="267" spans="115:118" x14ac:dyDescent="0.25">
      <c r="DK267" s="177">
        <v>422</v>
      </c>
      <c r="DL267" s="178" t="s">
        <v>796</v>
      </c>
      <c r="DM267" s="179">
        <v>6</v>
      </c>
      <c r="DN267" s="171" t="s">
        <v>960</v>
      </c>
    </row>
    <row r="268" spans="115:118" x14ac:dyDescent="0.25">
      <c r="DK268" s="177">
        <v>423</v>
      </c>
      <c r="DL268" s="178" t="s">
        <v>797</v>
      </c>
      <c r="DM268" s="179">
        <v>7</v>
      </c>
      <c r="DN268" s="171" t="s">
        <v>960</v>
      </c>
    </row>
    <row r="269" spans="115:118" x14ac:dyDescent="0.25">
      <c r="DK269" s="177">
        <v>424</v>
      </c>
      <c r="DL269" s="178" t="s">
        <v>798</v>
      </c>
      <c r="DM269" s="179">
        <v>8</v>
      </c>
      <c r="DN269" s="171" t="s">
        <v>960</v>
      </c>
    </row>
    <row r="270" spans="115:118" x14ac:dyDescent="0.25">
      <c r="DK270" s="177">
        <v>430</v>
      </c>
      <c r="DL270" s="178" t="s">
        <v>799</v>
      </c>
      <c r="DM270" s="179">
        <v>6</v>
      </c>
      <c r="DN270" s="171"/>
    </row>
    <row r="271" spans="115:118" x14ac:dyDescent="0.25">
      <c r="DK271" s="177">
        <v>431</v>
      </c>
      <c r="DL271" s="178" t="s">
        <v>800</v>
      </c>
      <c r="DM271" s="179">
        <v>7</v>
      </c>
      <c r="DN271" s="171"/>
    </row>
    <row r="272" spans="115:118" x14ac:dyDescent="0.25">
      <c r="DK272" s="177">
        <v>432</v>
      </c>
      <c r="DL272" s="178" t="s">
        <v>801</v>
      </c>
      <c r="DM272" s="179">
        <v>8</v>
      </c>
      <c r="DN272" s="171"/>
    </row>
    <row r="273" spans="115:118" x14ac:dyDescent="0.25">
      <c r="DK273" s="177">
        <v>433</v>
      </c>
      <c r="DL273" s="178" t="s">
        <v>802</v>
      </c>
      <c r="DM273" s="179">
        <v>9</v>
      </c>
      <c r="DN273" s="171"/>
    </row>
    <row r="274" spans="115:118" x14ac:dyDescent="0.25">
      <c r="DK274" s="177">
        <v>434</v>
      </c>
      <c r="DL274" s="178" t="s">
        <v>803</v>
      </c>
      <c r="DM274" s="179">
        <v>10</v>
      </c>
      <c r="DN274" s="171"/>
    </row>
    <row r="275" spans="115:118" x14ac:dyDescent="0.25">
      <c r="DK275" s="177">
        <v>441</v>
      </c>
      <c r="DL275" s="178" t="s">
        <v>804</v>
      </c>
      <c r="DM275" s="179">
        <v>7</v>
      </c>
      <c r="DN275" s="171" t="s">
        <v>962</v>
      </c>
    </row>
    <row r="276" spans="115:118" x14ac:dyDescent="0.25">
      <c r="DK276" s="177">
        <v>442</v>
      </c>
      <c r="DL276" s="178" t="s">
        <v>805</v>
      </c>
      <c r="DM276" s="179">
        <v>8</v>
      </c>
      <c r="DN276" s="171" t="s">
        <v>962</v>
      </c>
    </row>
    <row r="277" spans="115:118" x14ac:dyDescent="0.25">
      <c r="DK277" s="177">
        <v>443</v>
      </c>
      <c r="DL277" s="178" t="s">
        <v>806</v>
      </c>
      <c r="DM277" s="179">
        <v>9</v>
      </c>
      <c r="DN277" s="171" t="s">
        <v>962</v>
      </c>
    </row>
    <row r="278" spans="115:118" x14ac:dyDescent="0.25">
      <c r="DK278" s="177">
        <v>444</v>
      </c>
      <c r="DL278" s="178" t="s">
        <v>807</v>
      </c>
      <c r="DM278" s="179">
        <v>10</v>
      </c>
      <c r="DN278" s="171" t="s">
        <v>962</v>
      </c>
    </row>
    <row r="279" spans="115:118" x14ac:dyDescent="0.25">
      <c r="DK279" s="177">
        <v>451</v>
      </c>
      <c r="DL279" s="178" t="s">
        <v>808</v>
      </c>
      <c r="DM279" s="179">
        <v>7</v>
      </c>
      <c r="DN279" s="171"/>
    </row>
    <row r="280" spans="115:118" x14ac:dyDescent="0.25">
      <c r="DK280" s="177">
        <v>452</v>
      </c>
      <c r="DL280" s="178" t="s">
        <v>809</v>
      </c>
      <c r="DM280" s="179">
        <v>8</v>
      </c>
      <c r="DN280" s="171"/>
    </row>
    <row r="281" spans="115:118" x14ac:dyDescent="0.25">
      <c r="DK281" s="177">
        <v>453</v>
      </c>
      <c r="DL281" s="178" t="s">
        <v>810</v>
      </c>
      <c r="DM281" s="179">
        <v>9</v>
      </c>
      <c r="DN281" s="171"/>
    </row>
    <row r="282" spans="115:118" x14ac:dyDescent="0.25">
      <c r="DK282" s="177">
        <v>454</v>
      </c>
      <c r="DL282" s="178" t="s">
        <v>811</v>
      </c>
      <c r="DM282" s="179">
        <v>10</v>
      </c>
      <c r="DN282" s="171"/>
    </row>
    <row r="283" spans="115:118" x14ac:dyDescent="0.25">
      <c r="DK283" s="177">
        <v>460</v>
      </c>
      <c r="DL283" s="178" t="s">
        <v>812</v>
      </c>
      <c r="DM283" s="179">
        <v>6</v>
      </c>
      <c r="DN283" s="171"/>
    </row>
    <row r="284" spans="115:118" x14ac:dyDescent="0.25">
      <c r="DK284" s="177">
        <v>461</v>
      </c>
      <c r="DL284" s="178" t="s">
        <v>813</v>
      </c>
      <c r="DM284" s="179">
        <v>7</v>
      </c>
      <c r="DN284" s="171"/>
    </row>
    <row r="285" spans="115:118" x14ac:dyDescent="0.25">
      <c r="DK285" s="177">
        <v>462</v>
      </c>
      <c r="DL285" s="178" t="s">
        <v>814</v>
      </c>
      <c r="DM285" s="179">
        <v>8</v>
      </c>
      <c r="DN285" s="171"/>
    </row>
    <row r="286" spans="115:118" x14ac:dyDescent="0.25">
      <c r="DK286" s="177">
        <v>463</v>
      </c>
      <c r="DL286" s="178" t="s">
        <v>815</v>
      </c>
      <c r="DM286" s="179">
        <v>9</v>
      </c>
      <c r="DN286" s="171"/>
    </row>
    <row r="287" spans="115:118" x14ac:dyDescent="0.25">
      <c r="DK287" s="177">
        <v>464</v>
      </c>
      <c r="DL287" s="178" t="s">
        <v>816</v>
      </c>
      <c r="DM287" s="179">
        <v>10</v>
      </c>
      <c r="DN287" s="171"/>
    </row>
    <row r="288" spans="115:118" x14ac:dyDescent="0.25">
      <c r="DK288" s="177">
        <v>490</v>
      </c>
      <c r="DL288" s="178" t="s">
        <v>732</v>
      </c>
      <c r="DM288" s="179">
        <v>8</v>
      </c>
      <c r="DN288" s="171"/>
    </row>
    <row r="289" spans="115:118" x14ac:dyDescent="0.25">
      <c r="DK289" s="177">
        <v>491</v>
      </c>
      <c r="DL289" s="178" t="s">
        <v>733</v>
      </c>
      <c r="DM289" s="179">
        <v>9</v>
      </c>
      <c r="DN289" s="171"/>
    </row>
    <row r="290" spans="115:118" x14ac:dyDescent="0.25">
      <c r="DK290" s="177">
        <v>492</v>
      </c>
      <c r="DL290" s="178" t="s">
        <v>734</v>
      </c>
      <c r="DM290" s="179">
        <v>10</v>
      </c>
      <c r="DN290" s="171"/>
    </row>
    <row r="291" spans="115:118" x14ac:dyDescent="0.25">
      <c r="DK291" s="177">
        <v>493</v>
      </c>
      <c r="DL291" s="178" t="s">
        <v>817</v>
      </c>
      <c r="DM291" s="179">
        <v>11</v>
      </c>
      <c r="DN291" s="171"/>
    </row>
    <row r="292" spans="115:118" x14ac:dyDescent="0.25">
      <c r="DK292" s="177">
        <v>494</v>
      </c>
      <c r="DL292" s="178" t="s">
        <v>736</v>
      </c>
      <c r="DM292" s="179">
        <v>12</v>
      </c>
      <c r="DN292" s="171"/>
    </row>
    <row r="293" spans="115:118" x14ac:dyDescent="0.25">
      <c r="DK293" s="177">
        <v>501</v>
      </c>
      <c r="DL293" s="178" t="s">
        <v>818</v>
      </c>
      <c r="DM293" s="179">
        <v>1</v>
      </c>
      <c r="DN293" s="171"/>
    </row>
    <row r="294" spans="115:118" x14ac:dyDescent="0.25">
      <c r="DK294" s="177">
        <v>502</v>
      </c>
      <c r="DL294" s="178" t="s">
        <v>819</v>
      </c>
      <c r="DM294" s="179">
        <v>2</v>
      </c>
      <c r="DN294" s="171"/>
    </row>
    <row r="295" spans="115:118" x14ac:dyDescent="0.25">
      <c r="DK295" s="177">
        <v>504</v>
      </c>
      <c r="DL295" s="178" t="s">
        <v>821</v>
      </c>
      <c r="DM295" s="179">
        <v>4</v>
      </c>
      <c r="DN295" s="171"/>
    </row>
    <row r="296" spans="115:118" x14ac:dyDescent="0.25">
      <c r="DK296" s="177">
        <v>506</v>
      </c>
      <c r="DL296" s="178" t="s">
        <v>822</v>
      </c>
      <c r="DM296" s="179">
        <v>3</v>
      </c>
      <c r="DN296" s="171"/>
    </row>
    <row r="297" spans="115:118" x14ac:dyDescent="0.25">
      <c r="DK297" s="177">
        <v>507</v>
      </c>
      <c r="DL297" s="178" t="s">
        <v>823</v>
      </c>
      <c r="DM297" s="179">
        <v>4</v>
      </c>
      <c r="DN297" s="171"/>
    </row>
    <row r="298" spans="115:118" x14ac:dyDescent="0.25">
      <c r="DK298" s="177">
        <v>503</v>
      </c>
      <c r="DL298" s="178" t="s">
        <v>820</v>
      </c>
      <c r="DM298" s="179">
        <v>3</v>
      </c>
      <c r="DN298" s="171"/>
    </row>
    <row r="299" spans="115:118" x14ac:dyDescent="0.25">
      <c r="DK299" s="177">
        <v>508</v>
      </c>
      <c r="DL299" s="178" t="s">
        <v>824</v>
      </c>
      <c r="DM299" s="179">
        <v>5</v>
      </c>
      <c r="DN299" s="171"/>
    </row>
    <row r="300" spans="115:118" x14ac:dyDescent="0.25">
      <c r="DK300" s="177">
        <v>509</v>
      </c>
      <c r="DL300" s="178" t="s">
        <v>825</v>
      </c>
      <c r="DM300" s="179">
        <v>6</v>
      </c>
      <c r="DN300" s="171"/>
    </row>
    <row r="301" spans="115:118" x14ac:dyDescent="0.25">
      <c r="DK301" s="177">
        <v>511</v>
      </c>
      <c r="DL301" s="178" t="s">
        <v>826</v>
      </c>
      <c r="DM301" s="179">
        <v>4</v>
      </c>
      <c r="DN301" s="171"/>
    </row>
    <row r="302" spans="115:118" x14ac:dyDescent="0.25">
      <c r="DK302" s="177">
        <v>512</v>
      </c>
      <c r="DL302" s="178" t="s">
        <v>827</v>
      </c>
      <c r="DM302" s="179">
        <v>5</v>
      </c>
      <c r="DN302" s="171"/>
    </row>
    <row r="303" spans="115:118" x14ac:dyDescent="0.25">
      <c r="DK303" s="177">
        <v>513</v>
      </c>
      <c r="DL303" s="178" t="s">
        <v>828</v>
      </c>
      <c r="DM303" s="179">
        <v>6</v>
      </c>
      <c r="DN303" s="171"/>
    </row>
    <row r="304" spans="115:118" x14ac:dyDescent="0.25">
      <c r="DK304" s="177">
        <v>514</v>
      </c>
      <c r="DL304" s="178" t="s">
        <v>829</v>
      </c>
      <c r="DM304" s="179">
        <v>7</v>
      </c>
      <c r="DN304" s="171"/>
    </row>
    <row r="305" spans="115:118" x14ac:dyDescent="0.25">
      <c r="DK305" s="177">
        <v>516</v>
      </c>
      <c r="DL305" s="178" t="s">
        <v>830</v>
      </c>
      <c r="DM305" s="179">
        <v>4</v>
      </c>
      <c r="DN305" s="171"/>
    </row>
    <row r="306" spans="115:118" x14ac:dyDescent="0.25">
      <c r="DK306" s="177">
        <v>517</v>
      </c>
      <c r="DL306" s="178" t="s">
        <v>831</v>
      </c>
      <c r="DM306" s="179">
        <v>5</v>
      </c>
      <c r="DN306" s="171"/>
    </row>
    <row r="307" spans="115:118" x14ac:dyDescent="0.25">
      <c r="DK307" s="177">
        <v>518</v>
      </c>
      <c r="DL307" s="178" t="s">
        <v>832</v>
      </c>
      <c r="DM307" s="179">
        <v>6</v>
      </c>
      <c r="DN307" s="171"/>
    </row>
    <row r="308" spans="115:118" x14ac:dyDescent="0.25">
      <c r="DK308" s="177">
        <v>521</v>
      </c>
      <c r="DL308" s="178" t="s">
        <v>833</v>
      </c>
      <c r="DM308" s="179">
        <v>4</v>
      </c>
      <c r="DN308" s="171"/>
    </row>
    <row r="309" spans="115:118" x14ac:dyDescent="0.25">
      <c r="DK309" s="177">
        <v>522</v>
      </c>
      <c r="DL309" s="178" t="s">
        <v>834</v>
      </c>
      <c r="DM309" s="179">
        <v>5</v>
      </c>
      <c r="DN309" s="171"/>
    </row>
    <row r="310" spans="115:118" x14ac:dyDescent="0.25">
      <c r="DK310" s="177">
        <v>523</v>
      </c>
      <c r="DL310" s="178" t="s">
        <v>835</v>
      </c>
      <c r="DM310" s="179">
        <v>6</v>
      </c>
      <c r="DN310" s="171"/>
    </row>
    <row r="311" spans="115:118" x14ac:dyDescent="0.25">
      <c r="DK311" s="177">
        <v>524</v>
      </c>
      <c r="DL311" s="178" t="s">
        <v>836</v>
      </c>
      <c r="DM311" s="179">
        <v>7</v>
      </c>
      <c r="DN311" s="171"/>
    </row>
    <row r="312" spans="115:118" x14ac:dyDescent="0.25">
      <c r="DK312" s="177">
        <v>531</v>
      </c>
      <c r="DL312" s="178" t="s">
        <v>837</v>
      </c>
      <c r="DM312" s="179">
        <v>5</v>
      </c>
      <c r="DN312" s="171"/>
    </row>
    <row r="313" spans="115:118" x14ac:dyDescent="0.25">
      <c r="DK313" s="177">
        <v>532</v>
      </c>
      <c r="DL313" s="178" t="s">
        <v>838</v>
      </c>
      <c r="DM313" s="179">
        <v>6</v>
      </c>
      <c r="DN313" s="171"/>
    </row>
    <row r="314" spans="115:118" x14ac:dyDescent="0.25">
      <c r="DK314" s="177">
        <v>533</v>
      </c>
      <c r="DL314" s="178" t="s">
        <v>839</v>
      </c>
      <c r="DM314" s="179">
        <v>6</v>
      </c>
      <c r="DN314" s="171"/>
    </row>
    <row r="315" spans="115:118" x14ac:dyDescent="0.25">
      <c r="DK315" s="177">
        <v>534</v>
      </c>
      <c r="DL315" s="178" t="s">
        <v>840</v>
      </c>
      <c r="DM315" s="179">
        <v>7</v>
      </c>
      <c r="DN315" s="171"/>
    </row>
    <row r="316" spans="115:118" x14ac:dyDescent="0.25">
      <c r="DK316" s="177">
        <v>541</v>
      </c>
      <c r="DL316" s="178" t="s">
        <v>841</v>
      </c>
      <c r="DM316" s="179">
        <v>6</v>
      </c>
      <c r="DN316" s="171"/>
    </row>
    <row r="317" spans="115:118" x14ac:dyDescent="0.25">
      <c r="DK317" s="177">
        <v>542</v>
      </c>
      <c r="DL317" s="178" t="s">
        <v>842</v>
      </c>
      <c r="DM317" s="179">
        <v>7</v>
      </c>
      <c r="DN317" s="171" t="s">
        <v>967</v>
      </c>
    </row>
    <row r="318" spans="115:118" x14ac:dyDescent="0.25">
      <c r="DK318" s="177">
        <v>543</v>
      </c>
      <c r="DL318" s="178" t="s">
        <v>843</v>
      </c>
      <c r="DM318" s="179">
        <v>8</v>
      </c>
      <c r="DN318" s="171"/>
    </row>
    <row r="319" spans="115:118" x14ac:dyDescent="0.25">
      <c r="DK319" s="177">
        <v>544</v>
      </c>
      <c r="DL319" s="178" t="s">
        <v>844</v>
      </c>
      <c r="DM319" s="179">
        <v>9</v>
      </c>
      <c r="DN319" s="171"/>
    </row>
    <row r="320" spans="115:118" x14ac:dyDescent="0.25">
      <c r="DK320" s="177">
        <v>545</v>
      </c>
      <c r="DL320" s="178" t="s">
        <v>845</v>
      </c>
      <c r="DM320" s="179">
        <v>10</v>
      </c>
      <c r="DN320" s="171"/>
    </row>
    <row r="321" spans="115:118" x14ac:dyDescent="0.25">
      <c r="DK321" s="177">
        <v>550</v>
      </c>
      <c r="DL321" s="178" t="s">
        <v>846</v>
      </c>
      <c r="DM321" s="179">
        <v>7</v>
      </c>
      <c r="DN321" s="171"/>
    </row>
    <row r="322" spans="115:118" x14ac:dyDescent="0.25">
      <c r="DK322" s="177">
        <v>551</v>
      </c>
      <c r="DL322" s="178" t="s">
        <v>732</v>
      </c>
      <c r="DM322" s="179">
        <v>8</v>
      </c>
      <c r="DN322" s="171"/>
    </row>
    <row r="323" spans="115:118" x14ac:dyDescent="0.25">
      <c r="DK323" s="177">
        <v>552</v>
      </c>
      <c r="DL323" s="178" t="s">
        <v>733</v>
      </c>
      <c r="DM323" s="179">
        <v>9</v>
      </c>
      <c r="DN323" s="171"/>
    </row>
    <row r="324" spans="115:118" x14ac:dyDescent="0.25">
      <c r="DK324" s="177">
        <v>553</v>
      </c>
      <c r="DL324" s="178" t="s">
        <v>734</v>
      </c>
      <c r="DM324" s="179">
        <v>10</v>
      </c>
      <c r="DN324" s="171"/>
    </row>
    <row r="325" spans="115:118" x14ac:dyDescent="0.25">
      <c r="DK325" s="177">
        <v>554</v>
      </c>
      <c r="DL325" s="178" t="s">
        <v>817</v>
      </c>
      <c r="DM325" s="179">
        <v>11</v>
      </c>
      <c r="DN325" s="171"/>
    </row>
    <row r="326" spans="115:118" x14ac:dyDescent="0.25">
      <c r="DK326" s="177">
        <v>555</v>
      </c>
      <c r="DL326" s="180" t="s">
        <v>736</v>
      </c>
      <c r="DM326" s="179">
        <v>12</v>
      </c>
      <c r="DN326" s="171"/>
    </row>
    <row r="327" spans="115:118" x14ac:dyDescent="0.25">
      <c r="DK327" s="177">
        <v>561</v>
      </c>
      <c r="DL327" s="178" t="s">
        <v>847</v>
      </c>
      <c r="DM327" s="179">
        <v>3</v>
      </c>
      <c r="DN327" s="171"/>
    </row>
    <row r="328" spans="115:118" x14ac:dyDescent="0.25">
      <c r="DK328" s="177">
        <v>562</v>
      </c>
      <c r="DL328" s="178" t="s">
        <v>848</v>
      </c>
      <c r="DM328" s="179">
        <v>4</v>
      </c>
      <c r="DN328" s="171"/>
    </row>
    <row r="329" spans="115:118" x14ac:dyDescent="0.25">
      <c r="DK329" s="177">
        <v>563</v>
      </c>
      <c r="DL329" s="178" t="s">
        <v>849</v>
      </c>
      <c r="DM329" s="179">
        <v>5</v>
      </c>
      <c r="DN329" s="171"/>
    </row>
    <row r="330" spans="115:118" x14ac:dyDescent="0.25">
      <c r="DK330" s="177">
        <v>564</v>
      </c>
      <c r="DL330" s="178" t="s">
        <v>850</v>
      </c>
      <c r="DM330" s="179">
        <v>6</v>
      </c>
      <c r="DN330" s="171"/>
    </row>
    <row r="331" spans="115:118" x14ac:dyDescent="0.25">
      <c r="DK331" s="177">
        <v>565</v>
      </c>
      <c r="DL331" s="178" t="s">
        <v>851</v>
      </c>
      <c r="DM331" s="179">
        <v>7</v>
      </c>
      <c r="DN331" s="171"/>
    </row>
    <row r="332" spans="115:118" x14ac:dyDescent="0.25">
      <c r="DK332" s="177">
        <v>566</v>
      </c>
      <c r="DL332" s="178" t="s">
        <v>0</v>
      </c>
      <c r="DM332" s="179">
        <v>8</v>
      </c>
      <c r="DN332" s="171"/>
    </row>
    <row r="333" spans="115:118" x14ac:dyDescent="0.25">
      <c r="DK333" s="177">
        <v>571</v>
      </c>
      <c r="DL333" s="178" t="s">
        <v>1</v>
      </c>
      <c r="DM333" s="179">
        <v>3</v>
      </c>
      <c r="DN333" s="171"/>
    </row>
    <row r="334" spans="115:118" x14ac:dyDescent="0.25">
      <c r="DK334" s="177">
        <v>572</v>
      </c>
      <c r="DL334" s="178" t="s">
        <v>2</v>
      </c>
      <c r="DM334" s="179">
        <v>4</v>
      </c>
      <c r="DN334" s="171"/>
    </row>
    <row r="335" spans="115:118" x14ac:dyDescent="0.25">
      <c r="DK335" s="177">
        <v>573</v>
      </c>
      <c r="DL335" s="178" t="s">
        <v>3</v>
      </c>
      <c r="DM335" s="179">
        <v>5</v>
      </c>
      <c r="DN335" s="171"/>
    </row>
    <row r="336" spans="115:118" x14ac:dyDescent="0.25">
      <c r="DK336" s="177">
        <v>574</v>
      </c>
      <c r="DL336" s="178" t="s">
        <v>4</v>
      </c>
      <c r="DM336" s="179">
        <v>6</v>
      </c>
      <c r="DN336" s="171"/>
    </row>
    <row r="337" spans="115:118" x14ac:dyDescent="0.25">
      <c r="DK337" s="177">
        <v>575</v>
      </c>
      <c r="DL337" s="178" t="s">
        <v>5</v>
      </c>
      <c r="DM337" s="179">
        <v>7</v>
      </c>
      <c r="DN337" s="171"/>
    </row>
    <row r="338" spans="115:118" x14ac:dyDescent="0.25">
      <c r="DK338" s="177">
        <v>576</v>
      </c>
      <c r="DL338" s="178" t="s">
        <v>6</v>
      </c>
      <c r="DM338" s="179">
        <v>8</v>
      </c>
      <c r="DN338" s="171"/>
    </row>
    <row r="339" spans="115:118" x14ac:dyDescent="0.25">
      <c r="DK339" s="177">
        <v>577</v>
      </c>
      <c r="DL339" s="178" t="s">
        <v>7</v>
      </c>
      <c r="DM339" s="181"/>
      <c r="DN339" s="171"/>
    </row>
    <row r="340" spans="115:118" x14ac:dyDescent="0.25">
      <c r="DK340" s="177">
        <v>578</v>
      </c>
      <c r="DL340" s="178" t="s">
        <v>8</v>
      </c>
      <c r="DM340" s="179">
        <v>7</v>
      </c>
      <c r="DN340" s="171"/>
    </row>
    <row r="341" spans="115:118" x14ac:dyDescent="0.25">
      <c r="DK341" s="177">
        <v>580</v>
      </c>
      <c r="DL341" s="178" t="s">
        <v>9</v>
      </c>
      <c r="DM341" s="179">
        <v>2</v>
      </c>
      <c r="DN341" s="171"/>
    </row>
    <row r="342" spans="115:118" x14ac:dyDescent="0.25">
      <c r="DK342" s="177">
        <v>581</v>
      </c>
      <c r="DL342" s="178" t="s">
        <v>10</v>
      </c>
      <c r="DM342" s="179">
        <v>3</v>
      </c>
      <c r="DN342" s="171"/>
    </row>
    <row r="343" spans="115:118" x14ac:dyDescent="0.25">
      <c r="DK343" s="177">
        <v>582</v>
      </c>
      <c r="DL343" s="178" t="s">
        <v>11</v>
      </c>
      <c r="DM343" s="179">
        <v>4</v>
      </c>
      <c r="DN343" s="171"/>
    </row>
    <row r="344" spans="115:118" x14ac:dyDescent="0.25">
      <c r="DK344" s="177">
        <v>583</v>
      </c>
      <c r="DL344" s="178" t="s">
        <v>12</v>
      </c>
      <c r="DM344" s="179">
        <v>4</v>
      </c>
      <c r="DN344" s="171"/>
    </row>
    <row r="345" spans="115:118" x14ac:dyDescent="0.25">
      <c r="DK345" s="177">
        <v>584</v>
      </c>
      <c r="DL345" s="178" t="s">
        <v>13</v>
      </c>
      <c r="DM345" s="179">
        <v>5</v>
      </c>
      <c r="DN345" s="171"/>
    </row>
    <row r="346" spans="115:118" x14ac:dyDescent="0.25">
      <c r="DK346" s="177">
        <v>585</v>
      </c>
      <c r="DL346" s="178" t="s">
        <v>14</v>
      </c>
      <c r="DM346" s="179">
        <v>6</v>
      </c>
      <c r="DN346" s="171"/>
    </row>
    <row r="347" spans="115:118" x14ac:dyDescent="0.25">
      <c r="DK347" s="177">
        <v>586</v>
      </c>
      <c r="DL347" s="178" t="s">
        <v>15</v>
      </c>
      <c r="DM347" s="179">
        <v>7</v>
      </c>
      <c r="DN347" s="171"/>
    </row>
    <row r="348" spans="115:118" x14ac:dyDescent="0.25">
      <c r="DK348" s="177">
        <v>587</v>
      </c>
      <c r="DL348" s="178" t="s">
        <v>16</v>
      </c>
      <c r="DM348" s="179">
        <v>8</v>
      </c>
      <c r="DN348" s="171"/>
    </row>
    <row r="349" spans="115:118" x14ac:dyDescent="0.25">
      <c r="DK349" s="177">
        <v>590</v>
      </c>
      <c r="DL349" s="178" t="s">
        <v>846</v>
      </c>
      <c r="DM349" s="179">
        <v>7</v>
      </c>
      <c r="DN349" s="171"/>
    </row>
    <row r="350" spans="115:118" x14ac:dyDescent="0.25">
      <c r="DK350" s="177">
        <v>591</v>
      </c>
      <c r="DL350" s="178" t="s">
        <v>17</v>
      </c>
      <c r="DM350" s="179">
        <v>8</v>
      </c>
      <c r="DN350" s="171"/>
    </row>
    <row r="351" spans="115:118" x14ac:dyDescent="0.25">
      <c r="DK351" s="177">
        <v>592</v>
      </c>
      <c r="DL351" s="178" t="s">
        <v>18</v>
      </c>
      <c r="DM351" s="179">
        <v>9</v>
      </c>
      <c r="DN351" s="171"/>
    </row>
    <row r="352" spans="115:118" x14ac:dyDescent="0.25">
      <c r="DK352" s="177">
        <v>593</v>
      </c>
      <c r="DL352" s="178" t="s">
        <v>19</v>
      </c>
      <c r="DM352" s="179">
        <v>10</v>
      </c>
      <c r="DN352" s="171"/>
    </row>
    <row r="353" spans="115:118" x14ac:dyDescent="0.25">
      <c r="DK353" s="177">
        <v>594</v>
      </c>
      <c r="DL353" s="178" t="s">
        <v>20</v>
      </c>
      <c r="DM353" s="179">
        <v>11</v>
      </c>
      <c r="DN353" s="171"/>
    </row>
    <row r="354" spans="115:118" x14ac:dyDescent="0.25">
      <c r="DK354" s="177">
        <v>601</v>
      </c>
      <c r="DL354" s="178" t="s">
        <v>21</v>
      </c>
      <c r="DM354" s="179">
        <v>4</v>
      </c>
      <c r="DN354" s="171"/>
    </row>
    <row r="355" spans="115:118" x14ac:dyDescent="0.25">
      <c r="DK355" s="177">
        <v>602</v>
      </c>
      <c r="DL355" s="178" t="s">
        <v>22</v>
      </c>
      <c r="DM355" s="179">
        <v>5</v>
      </c>
      <c r="DN355" s="171"/>
    </row>
    <row r="356" spans="115:118" x14ac:dyDescent="0.25">
      <c r="DK356" s="177">
        <v>603</v>
      </c>
      <c r="DL356" s="178" t="s">
        <v>23</v>
      </c>
      <c r="DM356" s="179">
        <v>6</v>
      </c>
      <c r="DN356" s="171"/>
    </row>
    <row r="357" spans="115:118" x14ac:dyDescent="0.25">
      <c r="DK357" s="177">
        <v>604</v>
      </c>
      <c r="DL357" s="178" t="s">
        <v>24</v>
      </c>
      <c r="DM357" s="179">
        <v>7</v>
      </c>
      <c r="DN357" s="171"/>
    </row>
    <row r="358" spans="115:118" x14ac:dyDescent="0.25">
      <c r="DK358" s="177">
        <v>611</v>
      </c>
      <c r="DL358" s="178" t="s">
        <v>25</v>
      </c>
      <c r="DM358" s="179">
        <v>1</v>
      </c>
      <c r="DN358" s="171"/>
    </row>
    <row r="359" spans="115:118" x14ac:dyDescent="0.25">
      <c r="DK359" s="177">
        <v>612</v>
      </c>
      <c r="DL359" s="178" t="s">
        <v>26</v>
      </c>
      <c r="DM359" s="179">
        <v>2</v>
      </c>
      <c r="DN359" s="171"/>
    </row>
    <row r="360" spans="115:118" x14ac:dyDescent="0.25">
      <c r="DK360" s="177">
        <v>613</v>
      </c>
      <c r="DL360" s="178" t="s">
        <v>27</v>
      </c>
      <c r="DM360" s="179">
        <v>3</v>
      </c>
      <c r="DN360" s="171" t="s">
        <v>963</v>
      </c>
    </row>
    <row r="361" spans="115:118" x14ac:dyDescent="0.25">
      <c r="DK361" s="177">
        <v>614</v>
      </c>
      <c r="DL361" s="178" t="s">
        <v>28</v>
      </c>
      <c r="DM361" s="179">
        <v>4</v>
      </c>
      <c r="DN361" s="171" t="s">
        <v>963</v>
      </c>
    </row>
    <row r="362" spans="115:118" x14ac:dyDescent="0.25">
      <c r="DK362" s="177">
        <v>631</v>
      </c>
      <c r="DL362" s="178" t="s">
        <v>29</v>
      </c>
      <c r="DM362" s="179">
        <v>8</v>
      </c>
      <c r="DN362" s="171"/>
    </row>
    <row r="363" spans="115:118" x14ac:dyDescent="0.25">
      <c r="DK363" s="177">
        <v>632</v>
      </c>
      <c r="DL363" s="178" t="s">
        <v>30</v>
      </c>
      <c r="DM363" s="179">
        <v>9</v>
      </c>
      <c r="DN363" s="171"/>
    </row>
    <row r="364" spans="115:118" x14ac:dyDescent="0.25">
      <c r="DK364" s="177">
        <v>633</v>
      </c>
      <c r="DL364" s="178" t="s">
        <v>31</v>
      </c>
      <c r="DM364" s="179">
        <v>10</v>
      </c>
      <c r="DN364" s="171"/>
    </row>
    <row r="365" spans="115:118" x14ac:dyDescent="0.25">
      <c r="DK365" s="177">
        <v>634</v>
      </c>
      <c r="DL365" s="178" t="s">
        <v>32</v>
      </c>
      <c r="DM365" s="179">
        <v>11</v>
      </c>
      <c r="DN365" s="171"/>
    </row>
    <row r="366" spans="115:118" x14ac:dyDescent="0.25">
      <c r="DK366" s="177">
        <v>690</v>
      </c>
      <c r="DL366" s="178" t="s">
        <v>732</v>
      </c>
      <c r="DM366" s="179">
        <v>8</v>
      </c>
      <c r="DN366" s="171"/>
    </row>
    <row r="367" spans="115:118" x14ac:dyDescent="0.25">
      <c r="DK367" s="177">
        <v>691</v>
      </c>
      <c r="DL367" s="178" t="s">
        <v>733</v>
      </c>
      <c r="DM367" s="179">
        <v>9</v>
      </c>
      <c r="DN367" s="171"/>
    </row>
    <row r="368" spans="115:118" x14ac:dyDescent="0.25">
      <c r="DK368" s="177">
        <v>692</v>
      </c>
      <c r="DL368" s="178" t="s">
        <v>734</v>
      </c>
      <c r="DM368" s="179">
        <v>10</v>
      </c>
      <c r="DN368" s="171"/>
    </row>
    <row r="369" spans="115:118" x14ac:dyDescent="0.25">
      <c r="DK369" s="177">
        <v>693</v>
      </c>
      <c r="DL369" s="178" t="s">
        <v>817</v>
      </c>
      <c r="DM369" s="179">
        <v>11</v>
      </c>
      <c r="DN369" s="171"/>
    </row>
    <row r="370" spans="115:118" x14ac:dyDescent="0.25">
      <c r="DK370" s="177">
        <v>694</v>
      </c>
      <c r="DL370" s="178" t="s">
        <v>736</v>
      </c>
      <c r="DM370" s="179">
        <v>12</v>
      </c>
      <c r="DN370" s="171"/>
    </row>
    <row r="371" spans="115:118" x14ac:dyDescent="0.25">
      <c r="DK371" s="177">
        <v>706</v>
      </c>
      <c r="DL371" s="178" t="s">
        <v>33</v>
      </c>
      <c r="DM371" s="179">
        <v>4</v>
      </c>
      <c r="DN371" s="171"/>
    </row>
    <row r="372" spans="115:118" x14ac:dyDescent="0.25">
      <c r="DK372" s="177">
        <v>707</v>
      </c>
      <c r="DL372" s="178" t="s">
        <v>34</v>
      </c>
      <c r="DM372" s="179">
        <v>5</v>
      </c>
      <c r="DN372" s="171"/>
    </row>
    <row r="373" spans="115:118" x14ac:dyDescent="0.25">
      <c r="DK373" s="177">
        <v>708</v>
      </c>
      <c r="DL373" s="178" t="s">
        <v>35</v>
      </c>
      <c r="DM373" s="179">
        <v>6</v>
      </c>
      <c r="DN373" s="171"/>
    </row>
    <row r="374" spans="115:118" x14ac:dyDescent="0.25">
      <c r="DK374" s="177">
        <v>709</v>
      </c>
      <c r="DL374" s="178" t="s">
        <v>36</v>
      </c>
      <c r="DM374" s="179">
        <v>7</v>
      </c>
      <c r="DN374" s="171"/>
    </row>
    <row r="375" spans="115:118" x14ac:dyDescent="0.25">
      <c r="DK375" s="177">
        <v>710</v>
      </c>
      <c r="DL375" s="178" t="s">
        <v>37</v>
      </c>
      <c r="DM375" s="179">
        <v>6</v>
      </c>
      <c r="DN375" s="171"/>
    </row>
    <row r="376" spans="115:118" x14ac:dyDescent="0.25">
      <c r="DK376" s="177">
        <v>711</v>
      </c>
      <c r="DL376" s="178" t="s">
        <v>38</v>
      </c>
      <c r="DM376" s="179">
        <v>7</v>
      </c>
      <c r="DN376" s="171"/>
    </row>
    <row r="377" spans="115:118" x14ac:dyDescent="0.25">
      <c r="DK377" s="177">
        <v>712</v>
      </c>
      <c r="DL377" s="178" t="s">
        <v>39</v>
      </c>
      <c r="DM377" s="179">
        <v>8</v>
      </c>
      <c r="DN377" s="171"/>
    </row>
    <row r="378" spans="115:118" x14ac:dyDescent="0.25">
      <c r="DK378" s="177">
        <v>713</v>
      </c>
      <c r="DL378" s="178" t="s">
        <v>40</v>
      </c>
      <c r="DM378" s="179">
        <v>9</v>
      </c>
      <c r="DN378" s="171"/>
    </row>
    <row r="379" spans="115:118" x14ac:dyDescent="0.25">
      <c r="DK379" s="177">
        <v>714</v>
      </c>
      <c r="DL379" s="178" t="s">
        <v>41</v>
      </c>
      <c r="DM379" s="179">
        <v>10</v>
      </c>
      <c r="DN379" s="171"/>
    </row>
    <row r="380" spans="115:118" x14ac:dyDescent="0.25">
      <c r="DK380" s="177">
        <v>720</v>
      </c>
      <c r="DL380" s="178" t="s">
        <v>42</v>
      </c>
      <c r="DM380" s="179">
        <v>6</v>
      </c>
      <c r="DN380" s="171"/>
    </row>
    <row r="381" spans="115:118" x14ac:dyDescent="0.25">
      <c r="DK381" s="177">
        <v>721</v>
      </c>
      <c r="DL381" s="178" t="s">
        <v>43</v>
      </c>
      <c r="DM381" s="179">
        <v>7</v>
      </c>
      <c r="DN381" s="171"/>
    </row>
    <row r="382" spans="115:118" x14ac:dyDescent="0.25">
      <c r="DK382" s="177">
        <v>722</v>
      </c>
      <c r="DL382" s="178" t="s">
        <v>44</v>
      </c>
      <c r="DM382" s="179">
        <v>8</v>
      </c>
      <c r="DN382" s="171"/>
    </row>
    <row r="383" spans="115:118" x14ac:dyDescent="0.25">
      <c r="DK383" s="177">
        <v>723</v>
      </c>
      <c r="DL383" s="178" t="s">
        <v>45</v>
      </c>
      <c r="DM383" s="179">
        <v>9</v>
      </c>
      <c r="DN383" s="171"/>
    </row>
    <row r="384" spans="115:118" x14ac:dyDescent="0.25">
      <c r="DK384" s="177">
        <v>724</v>
      </c>
      <c r="DL384" s="178" t="s">
        <v>46</v>
      </c>
      <c r="DM384" s="179">
        <v>10</v>
      </c>
      <c r="DN384" s="171"/>
    </row>
    <row r="385" spans="115:118" x14ac:dyDescent="0.25">
      <c r="DK385" s="177">
        <v>731</v>
      </c>
      <c r="DL385" s="178" t="s">
        <v>47</v>
      </c>
      <c r="DM385" s="179">
        <v>4</v>
      </c>
      <c r="DN385" s="171" t="s">
        <v>964</v>
      </c>
    </row>
    <row r="386" spans="115:118" x14ac:dyDescent="0.25">
      <c r="DK386" s="177">
        <v>732</v>
      </c>
      <c r="DL386" s="178" t="s">
        <v>48</v>
      </c>
      <c r="DM386" s="179">
        <v>5</v>
      </c>
      <c r="DN386" s="171" t="s">
        <v>964</v>
      </c>
    </row>
    <row r="387" spans="115:118" x14ac:dyDescent="0.25">
      <c r="DK387" s="177">
        <v>733</v>
      </c>
      <c r="DL387" s="178" t="s">
        <v>49</v>
      </c>
      <c r="DM387" s="179">
        <v>6</v>
      </c>
      <c r="DN387" s="171" t="s">
        <v>964</v>
      </c>
    </row>
    <row r="388" spans="115:118" x14ac:dyDescent="0.25">
      <c r="DK388" s="177">
        <v>741</v>
      </c>
      <c r="DL388" s="178" t="s">
        <v>50</v>
      </c>
      <c r="DM388" s="179">
        <v>7</v>
      </c>
      <c r="DN388" s="171" t="s">
        <v>965</v>
      </c>
    </row>
    <row r="389" spans="115:118" x14ac:dyDescent="0.25">
      <c r="DK389" s="177">
        <v>742</v>
      </c>
      <c r="DL389" s="178" t="s">
        <v>51</v>
      </c>
      <c r="DM389" s="179">
        <v>8</v>
      </c>
      <c r="DN389" s="171" t="s">
        <v>966</v>
      </c>
    </row>
    <row r="390" spans="115:118" x14ac:dyDescent="0.25">
      <c r="DK390" s="177">
        <v>743</v>
      </c>
      <c r="DL390" s="178" t="s">
        <v>52</v>
      </c>
      <c r="DM390" s="179">
        <v>9</v>
      </c>
      <c r="DN390" s="171"/>
    </row>
    <row r="391" spans="115:118" x14ac:dyDescent="0.25">
      <c r="DK391" s="177">
        <v>750</v>
      </c>
      <c r="DL391" s="178" t="s">
        <v>732</v>
      </c>
      <c r="DM391" s="179">
        <v>9</v>
      </c>
      <c r="DN391" s="171" t="s">
        <v>951</v>
      </c>
    </row>
    <row r="392" spans="115:118" x14ac:dyDescent="0.25">
      <c r="DK392" s="177">
        <v>751</v>
      </c>
      <c r="DL392" s="178" t="s">
        <v>733</v>
      </c>
      <c r="DM392" s="179">
        <v>10</v>
      </c>
      <c r="DN392" s="171" t="s">
        <v>951</v>
      </c>
    </row>
    <row r="393" spans="115:118" x14ac:dyDescent="0.25">
      <c r="DK393" s="177">
        <v>752</v>
      </c>
      <c r="DL393" s="178" t="s">
        <v>734</v>
      </c>
      <c r="DM393" s="179">
        <v>11</v>
      </c>
      <c r="DN393" s="171" t="s">
        <v>951</v>
      </c>
    </row>
    <row r="394" spans="115:118" x14ac:dyDescent="0.25">
      <c r="DK394" s="177">
        <v>753</v>
      </c>
      <c r="DL394" s="178" t="s">
        <v>735</v>
      </c>
      <c r="DM394" s="179">
        <v>12</v>
      </c>
      <c r="DN394" s="171" t="s">
        <v>951</v>
      </c>
    </row>
    <row r="395" spans="115:118" x14ac:dyDescent="0.25">
      <c r="DK395" s="177">
        <v>760</v>
      </c>
      <c r="DL395" s="178" t="s">
        <v>53</v>
      </c>
      <c r="DM395" s="179">
        <v>6</v>
      </c>
      <c r="DN395" s="171"/>
    </row>
    <row r="396" spans="115:118" x14ac:dyDescent="0.25">
      <c r="DK396" s="177">
        <v>761</v>
      </c>
      <c r="DL396" s="178" t="s">
        <v>54</v>
      </c>
      <c r="DM396" s="179">
        <v>7</v>
      </c>
      <c r="DN396" s="171"/>
    </row>
    <row r="397" spans="115:118" x14ac:dyDescent="0.25">
      <c r="DK397" s="177">
        <v>762</v>
      </c>
      <c r="DL397" s="178" t="s">
        <v>55</v>
      </c>
      <c r="DM397" s="179">
        <v>8</v>
      </c>
      <c r="DN397" s="171"/>
    </row>
    <row r="398" spans="115:118" x14ac:dyDescent="0.25">
      <c r="DK398" s="177">
        <v>763</v>
      </c>
      <c r="DL398" s="178" t="s">
        <v>56</v>
      </c>
      <c r="DM398" s="179">
        <v>9</v>
      </c>
      <c r="DN398" s="171"/>
    </row>
    <row r="399" spans="115:118" x14ac:dyDescent="0.25">
      <c r="DK399" s="177">
        <v>764</v>
      </c>
      <c r="DL399" s="178" t="s">
        <v>57</v>
      </c>
      <c r="DM399" s="179">
        <v>10</v>
      </c>
      <c r="DN399" s="171"/>
    </row>
    <row r="400" spans="115:118" x14ac:dyDescent="0.25">
      <c r="DK400" s="177">
        <v>770</v>
      </c>
      <c r="DL400" s="178" t="s">
        <v>53</v>
      </c>
      <c r="DM400" s="179">
        <v>6</v>
      </c>
      <c r="DN400" s="171"/>
    </row>
    <row r="401" spans="115:118" x14ac:dyDescent="0.25">
      <c r="DK401" s="177">
        <v>771</v>
      </c>
      <c r="DL401" s="178" t="s">
        <v>54</v>
      </c>
      <c r="DM401" s="179">
        <v>7</v>
      </c>
      <c r="DN401" s="171" t="s">
        <v>951</v>
      </c>
    </row>
    <row r="402" spans="115:118" x14ac:dyDescent="0.25">
      <c r="DK402" s="177">
        <v>772</v>
      </c>
      <c r="DL402" s="178" t="s">
        <v>55</v>
      </c>
      <c r="DM402" s="179">
        <v>8</v>
      </c>
      <c r="DN402" s="171" t="s">
        <v>951</v>
      </c>
    </row>
    <row r="403" spans="115:118" x14ac:dyDescent="0.25">
      <c r="DK403" s="177">
        <v>773</v>
      </c>
      <c r="DL403" s="178" t="s">
        <v>56</v>
      </c>
      <c r="DM403" s="179">
        <v>9</v>
      </c>
      <c r="DN403" s="171" t="s">
        <v>951</v>
      </c>
    </row>
    <row r="404" spans="115:118" x14ac:dyDescent="0.25">
      <c r="DK404" s="177">
        <v>774</v>
      </c>
      <c r="DL404" s="178" t="s">
        <v>57</v>
      </c>
      <c r="DM404" s="179">
        <v>10</v>
      </c>
      <c r="DN404" s="171" t="s">
        <v>951</v>
      </c>
    </row>
    <row r="405" spans="115:118" x14ac:dyDescent="0.25">
      <c r="DK405" s="177">
        <v>780</v>
      </c>
      <c r="DL405" s="178" t="s">
        <v>53</v>
      </c>
      <c r="DM405" s="179">
        <v>6</v>
      </c>
      <c r="DN405" s="171"/>
    </row>
    <row r="406" spans="115:118" x14ac:dyDescent="0.25">
      <c r="DK406" s="177">
        <v>780</v>
      </c>
      <c r="DL406" s="178" t="s">
        <v>53</v>
      </c>
      <c r="DM406" s="179">
        <v>6</v>
      </c>
      <c r="DN406" s="171"/>
    </row>
    <row r="407" spans="115:118" x14ac:dyDescent="0.25">
      <c r="DK407" s="177">
        <v>781</v>
      </c>
      <c r="DL407" s="178" t="s">
        <v>54</v>
      </c>
      <c r="DM407" s="179">
        <v>7</v>
      </c>
      <c r="DN407" s="171" t="s">
        <v>952</v>
      </c>
    </row>
    <row r="408" spans="115:118" x14ac:dyDescent="0.25">
      <c r="DK408" s="177">
        <v>781</v>
      </c>
      <c r="DL408" s="178" t="s">
        <v>54</v>
      </c>
      <c r="DM408" s="179">
        <v>7</v>
      </c>
      <c r="DN408" s="171" t="s">
        <v>952</v>
      </c>
    </row>
    <row r="409" spans="115:118" x14ac:dyDescent="0.25">
      <c r="DK409" s="177">
        <v>782</v>
      </c>
      <c r="DL409" s="178" t="s">
        <v>55</v>
      </c>
      <c r="DM409" s="179">
        <v>8</v>
      </c>
      <c r="DN409" s="171" t="s">
        <v>952</v>
      </c>
    </row>
    <row r="410" spans="115:118" x14ac:dyDescent="0.25">
      <c r="DK410" s="177">
        <v>782</v>
      </c>
      <c r="DL410" s="178" t="s">
        <v>55</v>
      </c>
      <c r="DM410" s="179">
        <v>8</v>
      </c>
      <c r="DN410" s="171" t="s">
        <v>952</v>
      </c>
    </row>
    <row r="411" spans="115:118" x14ac:dyDescent="0.25">
      <c r="DK411" s="177">
        <v>783</v>
      </c>
      <c r="DL411" s="178" t="s">
        <v>56</v>
      </c>
      <c r="DM411" s="179">
        <v>9</v>
      </c>
      <c r="DN411" s="171" t="s">
        <v>952</v>
      </c>
    </row>
    <row r="412" spans="115:118" x14ac:dyDescent="0.25">
      <c r="DK412" s="177">
        <v>783</v>
      </c>
      <c r="DL412" s="178" t="s">
        <v>56</v>
      </c>
      <c r="DM412" s="179">
        <v>9</v>
      </c>
      <c r="DN412" s="171" t="s">
        <v>952</v>
      </c>
    </row>
    <row r="413" spans="115:118" x14ac:dyDescent="0.25">
      <c r="DK413" s="177">
        <v>784</v>
      </c>
      <c r="DL413" s="178" t="s">
        <v>57</v>
      </c>
      <c r="DM413" s="179">
        <v>10</v>
      </c>
      <c r="DN413" s="171" t="s">
        <v>952</v>
      </c>
    </row>
    <row r="414" spans="115:118" x14ac:dyDescent="0.25">
      <c r="DK414" s="177">
        <v>784</v>
      </c>
      <c r="DL414" s="178" t="s">
        <v>57</v>
      </c>
      <c r="DM414" s="179">
        <v>10</v>
      </c>
      <c r="DN414" s="171" t="s">
        <v>952</v>
      </c>
    </row>
    <row r="415" spans="115:118" x14ac:dyDescent="0.25">
      <c r="DK415" s="177">
        <v>811</v>
      </c>
      <c r="DL415" s="178" t="s">
        <v>58</v>
      </c>
      <c r="DM415" s="179">
        <v>4</v>
      </c>
      <c r="DN415" s="171"/>
    </row>
    <row r="416" spans="115:118" x14ac:dyDescent="0.25">
      <c r="DK416" s="177">
        <v>812</v>
      </c>
      <c r="DL416" s="178" t="s">
        <v>59</v>
      </c>
      <c r="DM416" s="179">
        <v>5</v>
      </c>
      <c r="DN416" s="171"/>
    </row>
    <row r="417" spans="115:118" x14ac:dyDescent="0.25">
      <c r="DK417" s="177">
        <v>813</v>
      </c>
      <c r="DL417" s="178" t="s">
        <v>60</v>
      </c>
      <c r="DM417" s="179">
        <v>6</v>
      </c>
      <c r="DN417" s="171"/>
    </row>
    <row r="418" spans="115:118" x14ac:dyDescent="0.25">
      <c r="DK418" s="177">
        <v>814</v>
      </c>
      <c r="DL418" s="178" t="s">
        <v>61</v>
      </c>
      <c r="DM418" s="179">
        <v>7</v>
      </c>
      <c r="DN418" s="171"/>
    </row>
    <row r="419" spans="115:118" x14ac:dyDescent="0.25">
      <c r="DK419" s="177">
        <v>821</v>
      </c>
      <c r="DL419" s="178" t="s">
        <v>62</v>
      </c>
      <c r="DM419" s="179">
        <v>7</v>
      </c>
      <c r="DN419" s="171"/>
    </row>
    <row r="420" spans="115:118" x14ac:dyDescent="0.25">
      <c r="DK420" s="177">
        <v>822</v>
      </c>
      <c r="DL420" s="178" t="s">
        <v>63</v>
      </c>
      <c r="DM420" s="179">
        <v>8</v>
      </c>
      <c r="DN420" s="171"/>
    </row>
    <row r="421" spans="115:118" x14ac:dyDescent="0.25">
      <c r="DK421" s="177">
        <v>823</v>
      </c>
      <c r="DL421" s="178" t="s">
        <v>64</v>
      </c>
      <c r="DM421" s="179">
        <v>9</v>
      </c>
      <c r="DN421" s="171"/>
    </row>
    <row r="422" spans="115:118" x14ac:dyDescent="0.25">
      <c r="DK422" s="177">
        <v>824</v>
      </c>
      <c r="DL422" s="178" t="s">
        <v>65</v>
      </c>
      <c r="DM422" s="179">
        <v>10</v>
      </c>
      <c r="DN422" s="171"/>
    </row>
    <row r="423" spans="115:118" x14ac:dyDescent="0.25">
      <c r="DK423" s="177">
        <v>850</v>
      </c>
      <c r="DL423" s="178" t="s">
        <v>732</v>
      </c>
      <c r="DM423" s="179">
        <v>8</v>
      </c>
      <c r="DN423" s="171"/>
    </row>
    <row r="424" spans="115:118" x14ac:dyDescent="0.25">
      <c r="DK424" s="177">
        <v>851</v>
      </c>
      <c r="DL424" s="178" t="s">
        <v>733</v>
      </c>
      <c r="DM424" s="179">
        <v>9</v>
      </c>
      <c r="DN424" s="171"/>
    </row>
    <row r="425" spans="115:118" x14ac:dyDescent="0.25">
      <c r="DK425" s="177">
        <v>852</v>
      </c>
      <c r="DL425" s="178" t="s">
        <v>734</v>
      </c>
      <c r="DM425" s="179">
        <v>10</v>
      </c>
      <c r="DN425" s="171"/>
    </row>
    <row r="426" spans="115:118" x14ac:dyDescent="0.25">
      <c r="DK426" s="177">
        <v>853</v>
      </c>
      <c r="DL426" s="178" t="s">
        <v>735</v>
      </c>
      <c r="DM426" s="179">
        <v>11</v>
      </c>
      <c r="DN426" s="171"/>
    </row>
    <row r="427" spans="115:118" x14ac:dyDescent="0.25">
      <c r="DK427" s="177">
        <v>951</v>
      </c>
      <c r="DL427" s="178" t="s">
        <v>66</v>
      </c>
      <c r="DM427" s="179">
        <v>6</v>
      </c>
      <c r="DN427" s="171"/>
    </row>
    <row r="428" spans="115:118" x14ac:dyDescent="0.25">
      <c r="DK428" s="177">
        <v>952</v>
      </c>
      <c r="DL428" s="178" t="s">
        <v>67</v>
      </c>
      <c r="DM428" s="179">
        <v>7</v>
      </c>
      <c r="DN428" s="171"/>
    </row>
    <row r="429" spans="115:118" x14ac:dyDescent="0.25">
      <c r="DK429" s="177">
        <v>953</v>
      </c>
      <c r="DL429" s="178" t="s">
        <v>68</v>
      </c>
      <c r="DM429" s="179">
        <v>8</v>
      </c>
      <c r="DN429" s="171"/>
    </row>
    <row r="430" spans="115:118" x14ac:dyDescent="0.25">
      <c r="DK430" s="177">
        <v>954</v>
      </c>
      <c r="DL430" s="178" t="s">
        <v>69</v>
      </c>
      <c r="DM430" s="179">
        <v>8</v>
      </c>
      <c r="DN430" s="171"/>
    </row>
    <row r="431" spans="115:118" x14ac:dyDescent="0.25">
      <c r="DK431" s="177">
        <v>955</v>
      </c>
      <c r="DL431" s="178" t="s">
        <v>70</v>
      </c>
      <c r="DM431" s="179">
        <v>9</v>
      </c>
      <c r="DN431" s="171"/>
    </row>
    <row r="432" spans="115:118" x14ac:dyDescent="0.25">
      <c r="DK432" s="177">
        <v>961</v>
      </c>
      <c r="DL432" s="178" t="s">
        <v>71</v>
      </c>
      <c r="DM432" s="179">
        <v>6</v>
      </c>
      <c r="DN432" s="171"/>
    </row>
    <row r="433" spans="115:118" x14ac:dyDescent="0.25">
      <c r="DK433" s="177">
        <v>962</v>
      </c>
      <c r="DL433" s="178" t="s">
        <v>72</v>
      </c>
      <c r="DM433" s="179">
        <v>7</v>
      </c>
      <c r="DN433" s="171"/>
    </row>
    <row r="434" spans="115:118" x14ac:dyDescent="0.25">
      <c r="DK434" s="177">
        <v>963</v>
      </c>
      <c r="DL434" s="178" t="s">
        <v>73</v>
      </c>
      <c r="DM434" s="179">
        <v>8</v>
      </c>
      <c r="DN434" s="171"/>
    </row>
    <row r="435" spans="115:118" x14ac:dyDescent="0.25">
      <c r="DK435" s="177">
        <v>971</v>
      </c>
      <c r="DL435" s="178" t="s">
        <v>74</v>
      </c>
      <c r="DM435" s="179">
        <v>6</v>
      </c>
      <c r="DN435" s="171"/>
    </row>
    <row r="436" spans="115:118" x14ac:dyDescent="0.25">
      <c r="DK436" s="182">
        <v>972</v>
      </c>
      <c r="DL436" s="183" t="s">
        <v>75</v>
      </c>
      <c r="DM436" s="184">
        <v>7</v>
      </c>
      <c r="DN436" s="172"/>
    </row>
  </sheetData>
  <autoFilter ref="A4:EJ158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8:DM178"/>
    <mergeCell ref="K3:K4"/>
    <mergeCell ref="L3:L4"/>
    <mergeCell ref="M3:M4"/>
    <mergeCell ref="N3:N4"/>
    <mergeCell ref="O3:O4"/>
  </mergeCells>
  <conditionalFormatting sqref="CY11 CY110 DB104 DB10:DB27 DB46:DB49 DB60:DB61 DB40:DB44 DB51:DB58 DB115:DB126 DB143 CY143 DB145:DB149 CY145:CY149 DB78:DB102 DB74 DB110:DB113 DB129 DB131:DB137 DB30:DB38">
    <cfRule type="cellIs" dxfId="356" priority="141" stopIfTrue="1" operator="notEqual">
      <formula>$DF10</formula>
    </cfRule>
  </conditionalFormatting>
  <conditionalFormatting sqref="CY10 CY51:CY58 CY13:CY27 CY46:CY48 CY60:CY61 CY40:CY44 CY115:CY126 CY78:CY104 CY74 CY111:CY113 CY129 CY131:CY137 CY29:CY38">
    <cfRule type="cellIs" dxfId="355" priority="142" stopIfTrue="1" operator="notEqual">
      <formula>$DB10</formula>
    </cfRule>
  </conditionalFormatting>
  <conditionalFormatting sqref="DB105">
    <cfRule type="cellIs" dxfId="354" priority="139" stopIfTrue="1" operator="notEqual">
      <formula>$DF105</formula>
    </cfRule>
  </conditionalFormatting>
  <conditionalFormatting sqref="CY105">
    <cfRule type="cellIs" dxfId="353" priority="140" stopIfTrue="1" operator="notEqual">
      <formula>$DB105</formula>
    </cfRule>
  </conditionalFormatting>
  <conditionalFormatting sqref="DB106">
    <cfRule type="cellIs" dxfId="352" priority="137" stopIfTrue="1" operator="notEqual">
      <formula>$DF106</formula>
    </cfRule>
  </conditionalFormatting>
  <conditionalFormatting sqref="DB62">
    <cfRule type="cellIs" dxfId="351" priority="135" stopIfTrue="1" operator="notEqual">
      <formula>$DF62</formula>
    </cfRule>
  </conditionalFormatting>
  <conditionalFormatting sqref="CY106">
    <cfRule type="cellIs" dxfId="350" priority="138" stopIfTrue="1" operator="notEqual">
      <formula>$DB106</formula>
    </cfRule>
  </conditionalFormatting>
  <conditionalFormatting sqref="CY62">
    <cfRule type="cellIs" dxfId="349" priority="136" stopIfTrue="1" operator="notEqual">
      <formula>$DB62</formula>
    </cfRule>
  </conditionalFormatting>
  <conditionalFormatting sqref="DB67">
    <cfRule type="cellIs" dxfId="348" priority="133" stopIfTrue="1" operator="notEqual">
      <formula>$DF67</formula>
    </cfRule>
  </conditionalFormatting>
  <conditionalFormatting sqref="CY67">
    <cfRule type="cellIs" dxfId="347" priority="134" stopIfTrue="1" operator="notEqual">
      <formula>$DB67</formula>
    </cfRule>
  </conditionalFormatting>
  <conditionalFormatting sqref="DB68">
    <cfRule type="cellIs" dxfId="346" priority="131" stopIfTrue="1" operator="notEqual">
      <formula>$DF68</formula>
    </cfRule>
  </conditionalFormatting>
  <conditionalFormatting sqref="CY68">
    <cfRule type="cellIs" dxfId="345" priority="132" stopIfTrue="1" operator="notEqual">
      <formula>$DB68</formula>
    </cfRule>
  </conditionalFormatting>
  <conditionalFormatting sqref="CY49">
    <cfRule type="cellIs" dxfId="344" priority="130" stopIfTrue="1" operator="notEqual">
      <formula>$DB49</formula>
    </cfRule>
  </conditionalFormatting>
  <conditionalFormatting sqref="DB45">
    <cfRule type="cellIs" dxfId="343" priority="129" stopIfTrue="1" operator="notEqual">
      <formula>$DF45</formula>
    </cfRule>
  </conditionalFormatting>
  <conditionalFormatting sqref="CY45">
    <cfRule type="cellIs" dxfId="342" priority="128" stopIfTrue="1" operator="notEqual">
      <formula>$DB45</formula>
    </cfRule>
  </conditionalFormatting>
  <conditionalFormatting sqref="DB28">
    <cfRule type="cellIs" dxfId="341" priority="126" stopIfTrue="1" operator="notEqual">
      <formula>$DF28</formula>
    </cfRule>
  </conditionalFormatting>
  <conditionalFormatting sqref="CY28">
    <cfRule type="cellIs" dxfId="340" priority="127" stopIfTrue="1" operator="notEqual">
      <formula>$DB28</formula>
    </cfRule>
  </conditionalFormatting>
  <conditionalFormatting sqref="DB59">
    <cfRule type="cellIs" dxfId="339" priority="124" stopIfTrue="1" operator="notEqual">
      <formula>$DF59</formula>
    </cfRule>
  </conditionalFormatting>
  <conditionalFormatting sqref="CY59">
    <cfRule type="cellIs" dxfId="338" priority="125" stopIfTrue="1" operator="notEqual">
      <formula>$DB59</formula>
    </cfRule>
  </conditionalFormatting>
  <conditionalFormatting sqref="DB66">
    <cfRule type="cellIs" dxfId="337" priority="122" stopIfTrue="1" operator="notEqual">
      <formula>$DF66</formula>
    </cfRule>
  </conditionalFormatting>
  <conditionalFormatting sqref="CY66">
    <cfRule type="cellIs" dxfId="336" priority="123" stopIfTrue="1" operator="notEqual">
      <formula>$DB66</formula>
    </cfRule>
  </conditionalFormatting>
  <conditionalFormatting sqref="DB107">
    <cfRule type="cellIs" dxfId="335" priority="120" stopIfTrue="1" operator="notEqual">
      <formula>$DF107</formula>
    </cfRule>
  </conditionalFormatting>
  <conditionalFormatting sqref="CY107">
    <cfRule type="cellIs" dxfId="334" priority="121" stopIfTrue="1" operator="notEqual">
      <formula>$DB107</formula>
    </cfRule>
  </conditionalFormatting>
  <conditionalFormatting sqref="DB69:DB70">
    <cfRule type="cellIs" dxfId="333" priority="118" stopIfTrue="1" operator="notEqual">
      <formula>$DF69</formula>
    </cfRule>
  </conditionalFormatting>
  <conditionalFormatting sqref="CY69:CY70">
    <cfRule type="cellIs" dxfId="332" priority="119" stopIfTrue="1" operator="notEqual">
      <formula>$DB69</formula>
    </cfRule>
  </conditionalFormatting>
  <conditionalFormatting sqref="DB127">
    <cfRule type="cellIs" dxfId="331" priority="116" stopIfTrue="1" operator="notEqual">
      <formula>$DF127</formula>
    </cfRule>
  </conditionalFormatting>
  <conditionalFormatting sqref="CY127">
    <cfRule type="cellIs" dxfId="330" priority="117" stopIfTrue="1" operator="notEqual">
      <formula>$DB127</formula>
    </cfRule>
  </conditionalFormatting>
  <conditionalFormatting sqref="CV104:CV107 CV66:CV70 CV40:CV49 CV51:CV62 CV78:CV102 CV115:CV127 CV74 CV111:CV113 CV129 CV131:CV137 CV5:CV38">
    <cfRule type="expression" dxfId="329" priority="113" stopIfTrue="1">
      <formula>$CY5=""</formula>
    </cfRule>
    <cfRule type="cellIs" dxfId="328" priority="115" stopIfTrue="1" operator="notEqual">
      <formula>$CY5</formula>
    </cfRule>
  </conditionalFormatting>
  <conditionalFormatting sqref="CV143 CV145:CV149">
    <cfRule type="cellIs" dxfId="327" priority="114" stopIfTrue="1" operator="notEqual">
      <formula>$CY143</formula>
    </cfRule>
  </conditionalFormatting>
  <conditionalFormatting sqref="CY12">
    <cfRule type="cellIs" dxfId="326" priority="112" stopIfTrue="1" operator="notEqual">
      <formula>$DF12</formula>
    </cfRule>
  </conditionalFormatting>
  <conditionalFormatting sqref="CV103">
    <cfRule type="cellIs" dxfId="325" priority="111" stopIfTrue="1" operator="notEqual">
      <formula>$CY103</formula>
    </cfRule>
  </conditionalFormatting>
  <conditionalFormatting sqref="DB71">
    <cfRule type="cellIs" dxfId="324" priority="109" stopIfTrue="1" operator="notEqual">
      <formula>$DF71</formula>
    </cfRule>
  </conditionalFormatting>
  <conditionalFormatting sqref="CY71">
    <cfRule type="cellIs" dxfId="323" priority="110" stopIfTrue="1" operator="notEqual">
      <formula>$DB71</formula>
    </cfRule>
  </conditionalFormatting>
  <conditionalFormatting sqref="CV71">
    <cfRule type="expression" dxfId="322" priority="107" stopIfTrue="1">
      <formula>$CY71=""</formula>
    </cfRule>
    <cfRule type="cellIs" dxfId="321" priority="108" stopIfTrue="1" operator="notEqual">
      <formula>$CY71</formula>
    </cfRule>
  </conditionalFormatting>
  <conditionalFormatting sqref="CY146 CY148">
    <cfRule type="cellIs" dxfId="320" priority="106" stopIfTrue="1" operator="notEqual">
      <formula>$DF146</formula>
    </cfRule>
  </conditionalFormatting>
  <conditionalFormatting sqref="DB108">
    <cfRule type="cellIs" dxfId="319" priority="104" stopIfTrue="1" operator="notEqual">
      <formula>$DF108</formula>
    </cfRule>
  </conditionalFormatting>
  <conditionalFormatting sqref="CY108">
    <cfRule type="cellIs" dxfId="318" priority="105" stopIfTrue="1" operator="notEqual">
      <formula>$DB108</formula>
    </cfRule>
  </conditionalFormatting>
  <conditionalFormatting sqref="CV108">
    <cfRule type="expression" dxfId="317" priority="102" stopIfTrue="1">
      <formula>$CY108=""</formula>
    </cfRule>
    <cfRule type="cellIs" dxfId="316" priority="103" stopIfTrue="1" operator="notEqual">
      <formula>$CY108</formula>
    </cfRule>
  </conditionalFormatting>
  <conditionalFormatting sqref="CV110">
    <cfRule type="expression" dxfId="315" priority="100" stopIfTrue="1">
      <formula>$CY110=""</formula>
    </cfRule>
    <cfRule type="cellIs" dxfId="314" priority="101" stopIfTrue="1" operator="notEqual">
      <formula>$CY110</formula>
    </cfRule>
  </conditionalFormatting>
  <conditionalFormatting sqref="DB142">
    <cfRule type="cellIs" dxfId="313" priority="99" stopIfTrue="1" operator="notEqual">
      <formula>$DF142</formula>
    </cfRule>
  </conditionalFormatting>
  <conditionalFormatting sqref="CY142">
    <cfRule type="cellIs" dxfId="312" priority="98" stopIfTrue="1" operator="notEqual">
      <formula>$DF142</formula>
    </cfRule>
  </conditionalFormatting>
  <conditionalFormatting sqref="CV142">
    <cfRule type="cellIs" dxfId="311" priority="97" stopIfTrue="1" operator="notEqual">
      <formula>$CY142</formula>
    </cfRule>
  </conditionalFormatting>
  <conditionalFormatting sqref="DB65">
    <cfRule type="cellIs" dxfId="310" priority="95" stopIfTrue="1" operator="notEqual">
      <formula>$DF65</formula>
    </cfRule>
  </conditionalFormatting>
  <conditionalFormatting sqref="CY65">
    <cfRule type="cellIs" dxfId="309" priority="96" stopIfTrue="1" operator="notEqual">
      <formula>$DB65</formula>
    </cfRule>
  </conditionalFormatting>
  <conditionalFormatting sqref="CV65">
    <cfRule type="expression" dxfId="308" priority="93" stopIfTrue="1">
      <formula>$CY65=""</formula>
    </cfRule>
    <cfRule type="cellIs" dxfId="307" priority="94" stopIfTrue="1" operator="notEqual">
      <formula>$CY65</formula>
    </cfRule>
  </conditionalFormatting>
  <conditionalFormatting sqref="DB77">
    <cfRule type="cellIs" dxfId="306" priority="91" stopIfTrue="1" operator="notEqual">
      <formula>$DF77</formula>
    </cfRule>
  </conditionalFormatting>
  <conditionalFormatting sqref="CY77">
    <cfRule type="cellIs" dxfId="305" priority="92" stopIfTrue="1" operator="notEqual">
      <formula>$DB77</formula>
    </cfRule>
  </conditionalFormatting>
  <conditionalFormatting sqref="CV77">
    <cfRule type="expression" dxfId="304" priority="89" stopIfTrue="1">
      <formula>$CY77=""</formula>
    </cfRule>
    <cfRule type="cellIs" dxfId="303" priority="90" stopIfTrue="1" operator="notEqual">
      <formula>$CY77</formula>
    </cfRule>
  </conditionalFormatting>
  <conditionalFormatting sqref="DB76">
    <cfRule type="cellIs" dxfId="302" priority="87" stopIfTrue="1" operator="notEqual">
      <formula>$DF76</formula>
    </cfRule>
  </conditionalFormatting>
  <conditionalFormatting sqref="CY76">
    <cfRule type="cellIs" dxfId="301" priority="88" stopIfTrue="1" operator="notEqual">
      <formula>$DB76</formula>
    </cfRule>
  </conditionalFormatting>
  <conditionalFormatting sqref="CV76">
    <cfRule type="expression" dxfId="300" priority="85" stopIfTrue="1">
      <formula>$CY76=""</formula>
    </cfRule>
    <cfRule type="cellIs" dxfId="299" priority="86" stopIfTrue="1" operator="notEqual">
      <formula>$CY76</formula>
    </cfRule>
  </conditionalFormatting>
  <conditionalFormatting sqref="DB64">
    <cfRule type="cellIs" dxfId="298" priority="83" stopIfTrue="1" operator="notEqual">
      <formula>$DF64</formula>
    </cfRule>
  </conditionalFormatting>
  <conditionalFormatting sqref="CY64">
    <cfRule type="cellIs" dxfId="297" priority="84" stopIfTrue="1" operator="notEqual">
      <formula>$DB64</formula>
    </cfRule>
  </conditionalFormatting>
  <conditionalFormatting sqref="CV64">
    <cfRule type="expression" dxfId="296" priority="81" stopIfTrue="1">
      <formula>$CY64=""</formula>
    </cfRule>
    <cfRule type="cellIs" dxfId="295" priority="82" stopIfTrue="1" operator="notEqual">
      <formula>$CY64</formula>
    </cfRule>
  </conditionalFormatting>
  <conditionalFormatting sqref="DB63">
    <cfRule type="cellIs" dxfId="294" priority="79" stopIfTrue="1" operator="notEqual">
      <formula>$DF63</formula>
    </cfRule>
  </conditionalFormatting>
  <conditionalFormatting sqref="CY63">
    <cfRule type="cellIs" dxfId="293" priority="80" stopIfTrue="1" operator="notEqual">
      <formula>$DB63</formula>
    </cfRule>
  </conditionalFormatting>
  <conditionalFormatting sqref="CV63">
    <cfRule type="expression" dxfId="292" priority="77" stopIfTrue="1">
      <formula>$CY63=""</formula>
    </cfRule>
    <cfRule type="cellIs" dxfId="291" priority="78" stopIfTrue="1" operator="notEqual">
      <formula>$CY63</formula>
    </cfRule>
  </conditionalFormatting>
  <conditionalFormatting sqref="DB39">
    <cfRule type="cellIs" dxfId="290" priority="75" stopIfTrue="1" operator="notEqual">
      <formula>$DF39</formula>
    </cfRule>
  </conditionalFormatting>
  <conditionalFormatting sqref="CY39">
    <cfRule type="cellIs" dxfId="289" priority="76" stopIfTrue="1" operator="notEqual">
      <formula>$DB39</formula>
    </cfRule>
  </conditionalFormatting>
  <conditionalFormatting sqref="CV39">
    <cfRule type="expression" dxfId="288" priority="73" stopIfTrue="1">
      <formula>$CY39=""</formula>
    </cfRule>
    <cfRule type="cellIs" dxfId="287" priority="74" stopIfTrue="1" operator="notEqual">
      <formula>$CY39</formula>
    </cfRule>
  </conditionalFormatting>
  <conditionalFormatting sqref="DB50">
    <cfRule type="cellIs" dxfId="286" priority="71" stopIfTrue="1" operator="notEqual">
      <formula>$DF50</formula>
    </cfRule>
  </conditionalFormatting>
  <conditionalFormatting sqref="CY50">
    <cfRule type="cellIs" dxfId="285" priority="72" stopIfTrue="1" operator="notEqual">
      <formula>$DB50</formula>
    </cfRule>
  </conditionalFormatting>
  <conditionalFormatting sqref="CV50">
    <cfRule type="expression" dxfId="284" priority="69" stopIfTrue="1">
      <formula>$CY50=""</formula>
    </cfRule>
    <cfRule type="cellIs" dxfId="283" priority="70" stopIfTrue="1" operator="notEqual">
      <formula>$CY50</formula>
    </cfRule>
  </conditionalFormatting>
  <conditionalFormatting sqref="DB70">
    <cfRule type="cellIs" dxfId="282" priority="67" stopIfTrue="1" operator="notEqual">
      <formula>$DF70</formula>
    </cfRule>
  </conditionalFormatting>
  <conditionalFormatting sqref="CY70">
    <cfRule type="cellIs" dxfId="281" priority="68" stopIfTrue="1" operator="notEqual">
      <formula>$DB70</formula>
    </cfRule>
  </conditionalFormatting>
  <conditionalFormatting sqref="CV70">
    <cfRule type="expression" dxfId="280" priority="65" stopIfTrue="1">
      <formula>$CY70=""</formula>
    </cfRule>
    <cfRule type="cellIs" dxfId="279" priority="66" stopIfTrue="1" operator="notEqual">
      <formula>$CY70</formula>
    </cfRule>
  </conditionalFormatting>
  <conditionalFormatting sqref="DB71">
    <cfRule type="cellIs" dxfId="278" priority="63" stopIfTrue="1" operator="notEqual">
      <formula>$DF71</formula>
    </cfRule>
  </conditionalFormatting>
  <conditionalFormatting sqref="CY71">
    <cfRule type="cellIs" dxfId="277" priority="64" stopIfTrue="1" operator="notEqual">
      <formula>$DB71</formula>
    </cfRule>
  </conditionalFormatting>
  <conditionalFormatting sqref="CV71">
    <cfRule type="expression" dxfId="276" priority="61" stopIfTrue="1">
      <formula>$CY71=""</formula>
    </cfRule>
    <cfRule type="cellIs" dxfId="275" priority="62" stopIfTrue="1" operator="notEqual">
      <formula>$CY71</formula>
    </cfRule>
  </conditionalFormatting>
  <conditionalFormatting sqref="DB109 CY109">
    <cfRule type="cellIs" dxfId="274" priority="52" stopIfTrue="1" operator="notEqual">
      <formula>$DF109</formula>
    </cfRule>
  </conditionalFormatting>
  <conditionalFormatting sqref="CV109">
    <cfRule type="expression" dxfId="273" priority="50" stopIfTrue="1">
      <formula>$CY109=""</formula>
    </cfRule>
    <cfRule type="cellIs" dxfId="272" priority="51" stopIfTrue="1" operator="notEqual">
      <formula>$CY109</formula>
    </cfRule>
  </conditionalFormatting>
  <conditionalFormatting sqref="DB114">
    <cfRule type="cellIs" dxfId="271" priority="48" stopIfTrue="1" operator="notEqual">
      <formula>$DF114</formula>
    </cfRule>
  </conditionalFormatting>
  <conditionalFormatting sqref="CY114">
    <cfRule type="cellIs" dxfId="270" priority="49" stopIfTrue="1" operator="notEqual">
      <formula>$DB114</formula>
    </cfRule>
  </conditionalFormatting>
  <conditionalFormatting sqref="CV114">
    <cfRule type="expression" dxfId="269" priority="46" stopIfTrue="1">
      <formula>$CY114=""</formula>
    </cfRule>
    <cfRule type="cellIs" dxfId="268" priority="47" stopIfTrue="1" operator="notEqual">
      <formula>$CY114</formula>
    </cfRule>
  </conditionalFormatting>
  <conditionalFormatting sqref="DB139:DB141">
    <cfRule type="cellIs" dxfId="267" priority="45" stopIfTrue="1" operator="notEqual">
      <formula>$DF139</formula>
    </cfRule>
  </conditionalFormatting>
  <conditionalFormatting sqref="CY139:CY141">
    <cfRule type="cellIs" dxfId="266" priority="44" stopIfTrue="1" operator="notEqual">
      <formula>$DF139</formula>
    </cfRule>
  </conditionalFormatting>
  <conditionalFormatting sqref="CV139:CV141">
    <cfRule type="cellIs" dxfId="265" priority="43" stopIfTrue="1" operator="notEqual">
      <formula>$CY139</formula>
    </cfRule>
  </conditionalFormatting>
  <conditionalFormatting sqref="CY144 DB144">
    <cfRule type="cellIs" dxfId="264" priority="42" stopIfTrue="1" operator="notEqual">
      <formula>$DF144</formula>
    </cfRule>
  </conditionalFormatting>
  <conditionalFormatting sqref="CV144">
    <cfRule type="cellIs" dxfId="263" priority="41" stopIfTrue="1" operator="notEqual">
      <formula>$CY144</formula>
    </cfRule>
  </conditionalFormatting>
  <conditionalFormatting sqref="DB138">
    <cfRule type="cellIs" dxfId="262" priority="39" stopIfTrue="1" operator="notEqual">
      <formula>$DF138</formula>
    </cfRule>
  </conditionalFormatting>
  <conditionalFormatting sqref="CY138">
    <cfRule type="cellIs" dxfId="261" priority="40" stopIfTrue="1" operator="notEqual">
      <formula>$DB138</formula>
    </cfRule>
  </conditionalFormatting>
  <conditionalFormatting sqref="CV138">
    <cfRule type="expression" dxfId="260" priority="37" stopIfTrue="1">
      <formula>$CY138=""</formula>
    </cfRule>
    <cfRule type="cellIs" dxfId="259" priority="38" stopIfTrue="1" operator="notEqual">
      <formula>$CY138</formula>
    </cfRule>
  </conditionalFormatting>
  <conditionalFormatting sqref="DB72:DB73">
    <cfRule type="cellIs" dxfId="258" priority="35" stopIfTrue="1" operator="notEqual">
      <formula>$DF72</formula>
    </cfRule>
  </conditionalFormatting>
  <conditionalFormatting sqref="CY72:CY73">
    <cfRule type="cellIs" dxfId="257" priority="36" stopIfTrue="1" operator="notEqual">
      <formula>$DB72</formula>
    </cfRule>
  </conditionalFormatting>
  <conditionalFormatting sqref="CV72:CV73">
    <cfRule type="expression" dxfId="256" priority="33" stopIfTrue="1">
      <formula>$CY72=""</formula>
    </cfRule>
    <cfRule type="cellIs" dxfId="255" priority="34" stopIfTrue="1" operator="notEqual">
      <formula>$CY72</formula>
    </cfRule>
  </conditionalFormatting>
  <conditionalFormatting sqref="DB72:DB73">
    <cfRule type="cellIs" dxfId="254" priority="31" stopIfTrue="1" operator="notEqual">
      <formula>$DF72</formula>
    </cfRule>
  </conditionalFormatting>
  <conditionalFormatting sqref="CY72:CY73">
    <cfRule type="cellIs" dxfId="253" priority="32" stopIfTrue="1" operator="notEqual">
      <formula>$DB72</formula>
    </cfRule>
  </conditionalFormatting>
  <conditionalFormatting sqref="CV72:CV73">
    <cfRule type="expression" dxfId="252" priority="29" stopIfTrue="1">
      <formula>$CY72=""</formula>
    </cfRule>
    <cfRule type="cellIs" dxfId="251" priority="30" stopIfTrue="1" operator="notEqual">
      <formula>$CY72</formula>
    </cfRule>
  </conditionalFormatting>
  <conditionalFormatting sqref="DB130">
    <cfRule type="cellIs" dxfId="250" priority="23" stopIfTrue="1" operator="notEqual">
      <formula>$DF130</formula>
    </cfRule>
  </conditionalFormatting>
  <conditionalFormatting sqref="CY130">
    <cfRule type="cellIs" dxfId="249" priority="24" stopIfTrue="1" operator="notEqual">
      <formula>$DB130</formula>
    </cfRule>
  </conditionalFormatting>
  <conditionalFormatting sqref="CV130">
    <cfRule type="expression" dxfId="248" priority="21" stopIfTrue="1">
      <formula>$CY130=""</formula>
    </cfRule>
    <cfRule type="cellIs" dxfId="247" priority="22" stopIfTrue="1" operator="notEqual">
      <formula>$CY130</formula>
    </cfRule>
  </conditionalFormatting>
  <conditionalFormatting sqref="DB128">
    <cfRule type="cellIs" dxfId="246" priority="19" stopIfTrue="1" operator="notEqual">
      <formula>$DF128</formula>
    </cfRule>
  </conditionalFormatting>
  <conditionalFormatting sqref="CY128">
    <cfRule type="cellIs" dxfId="245" priority="20" stopIfTrue="1" operator="notEqual">
      <formula>$DB128</formula>
    </cfRule>
  </conditionalFormatting>
  <conditionalFormatting sqref="CV128">
    <cfRule type="expression" dxfId="244" priority="17" stopIfTrue="1">
      <formula>$CY128=""</formula>
    </cfRule>
    <cfRule type="cellIs" dxfId="243" priority="18" stopIfTrue="1" operator="notEqual">
      <formula>$CY128</formula>
    </cfRule>
  </conditionalFormatting>
  <conditionalFormatting sqref="DB73">
    <cfRule type="cellIs" dxfId="242" priority="15" stopIfTrue="1" operator="notEqual">
      <formula>$DF73</formula>
    </cfRule>
  </conditionalFormatting>
  <conditionalFormatting sqref="CY73">
    <cfRule type="cellIs" dxfId="241" priority="16" stopIfTrue="1" operator="notEqual">
      <formula>$DB73</formula>
    </cfRule>
  </conditionalFormatting>
  <conditionalFormatting sqref="CV73">
    <cfRule type="expression" dxfId="240" priority="13" stopIfTrue="1">
      <formula>$CY73=""</formula>
    </cfRule>
    <cfRule type="cellIs" dxfId="239" priority="14" stopIfTrue="1" operator="notEqual">
      <formula>$CY73</formula>
    </cfRule>
  </conditionalFormatting>
  <conditionalFormatting sqref="DB74">
    <cfRule type="cellIs" dxfId="238" priority="11" stopIfTrue="1" operator="notEqual">
      <formula>$DF74</formula>
    </cfRule>
  </conditionalFormatting>
  <conditionalFormatting sqref="CY74">
    <cfRule type="cellIs" dxfId="237" priority="12" stopIfTrue="1" operator="notEqual">
      <formula>$DB74</formula>
    </cfRule>
  </conditionalFormatting>
  <conditionalFormatting sqref="CV74">
    <cfRule type="expression" dxfId="236" priority="9" stopIfTrue="1">
      <formula>$CY74=""</formula>
    </cfRule>
    <cfRule type="cellIs" dxfId="235" priority="10" stopIfTrue="1" operator="notEqual">
      <formula>$CY74</formula>
    </cfRule>
  </conditionalFormatting>
  <conditionalFormatting sqref="DB74">
    <cfRule type="cellIs" dxfId="234" priority="7" stopIfTrue="1" operator="notEqual">
      <formula>$DF74</formula>
    </cfRule>
  </conditionalFormatting>
  <conditionalFormatting sqref="CY74">
    <cfRule type="cellIs" dxfId="233" priority="8" stopIfTrue="1" operator="notEqual">
      <formula>$DB74</formula>
    </cfRule>
  </conditionalFormatting>
  <conditionalFormatting sqref="CV74">
    <cfRule type="expression" dxfId="232" priority="5" stopIfTrue="1">
      <formula>$CY74=""</formula>
    </cfRule>
    <cfRule type="cellIs" dxfId="231" priority="6" stopIfTrue="1" operator="notEqual">
      <formula>$CY74</formula>
    </cfRule>
  </conditionalFormatting>
  <conditionalFormatting sqref="DB75">
    <cfRule type="cellIs" dxfId="230" priority="3" stopIfTrue="1" operator="notEqual">
      <formula>$DF75</formula>
    </cfRule>
  </conditionalFormatting>
  <conditionalFormatting sqref="CY75">
    <cfRule type="cellIs" dxfId="229" priority="4" stopIfTrue="1" operator="notEqual">
      <formula>$DB75</formula>
    </cfRule>
  </conditionalFormatting>
  <conditionalFormatting sqref="CV75">
    <cfRule type="expression" dxfId="228" priority="1" stopIfTrue="1">
      <formula>$CY75=""</formula>
    </cfRule>
    <cfRule type="cellIs" dxfId="227" priority="2" stopIfTrue="1" operator="notEqual">
      <formula>$CY75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67.0 / Gültig ab: 01.10.15 / Seite &amp;P (&amp;N)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29"/>
  <sheetViews>
    <sheetView topLeftCell="AG107" zoomScaleNormal="100" zoomScaleSheetLayoutView="75" workbookViewId="0">
      <selection activeCell="BZ132" sqref="BZ132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1112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2015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6" si="1">$AD$3-V5</f>
        <v>38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7" si="2">+S5</f>
        <v>Giger Hans</v>
      </c>
      <c r="CR5" s="19">
        <f t="shared" ref="CR5:CR67" si="3">+Z5</f>
        <v>38</v>
      </c>
      <c r="CS5" s="19" t="str">
        <f t="shared" ref="CS5:CS67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7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33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33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32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32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28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28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28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28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23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23</v>
      </c>
      <c r="CS10" s="19" t="str">
        <f>+AB10</f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46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46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41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41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>$AD$3-V13</f>
        <v>37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>+S13</f>
        <v>Bosshard Heinz</v>
      </c>
      <c r="CR13" s="19">
        <f>+Z13</f>
        <v>37</v>
      </c>
      <c r="CS13" s="19" t="str">
        <f>+AB13</f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>+CT13</f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>$AD$3-V14</f>
        <v>34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>+S14</f>
        <v>Schär Robert</v>
      </c>
      <c r="CR14" s="19">
        <f>+Z14</f>
        <v>34</v>
      </c>
      <c r="CS14" s="19" t="str">
        <f>+AB14</f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>+CT14</f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>$AD$3-V15</f>
        <v>31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>+S15</f>
        <v xml:space="preserve">Spieler Daniel </v>
      </c>
      <c r="CR15" s="19">
        <f>+Z15</f>
        <v>31</v>
      </c>
      <c r="CS15" s="19" t="str">
        <f>+AB15</f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>+CT15</f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30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30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>$AD$3-V17</f>
        <v>28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>+S17</f>
        <v>Wecke Jürgen</v>
      </c>
      <c r="CR17" s="19">
        <f>+Z17</f>
        <v>28</v>
      </c>
      <c r="CS17" s="19" t="str">
        <f>+AB17</f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>+CT17</f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>$AD$3-V18</f>
        <v>28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>+S18</f>
        <v>Bäumle Michael</v>
      </c>
      <c r="CR18" s="19">
        <f>+Z18</f>
        <v>28</v>
      </c>
      <c r="CS18" s="19" t="str">
        <f>+AB18</f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>+CT18</f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27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27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27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27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>$AD$3-V21</f>
        <v>19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>+S21</f>
        <v>Müller Thomas</v>
      </c>
      <c r="CR21" s="19">
        <f>+Z21</f>
        <v>19</v>
      </c>
      <c r="CS21" s="19" t="str">
        <f>+AB21</f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>+CT21</f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18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18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18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18</v>
      </c>
      <c r="CS23" s="19" t="str">
        <f>+AB23</f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>+CT23</f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18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18</v>
      </c>
      <c r="CS24" s="19" t="str">
        <f>+AB24</f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>+CT24</f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>$AD$3-V25</f>
        <v>17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>+S25</f>
        <v>Haas Gabi</v>
      </c>
      <c r="CR25" s="19">
        <f>+Z25</f>
        <v>17</v>
      </c>
      <c r="CS25" s="19" t="str">
        <f>+AB25</f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>+CT25</f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17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17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>$AD$3-V27</f>
        <v>15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>+S27</f>
        <v>Trouillet Jean-Georges</v>
      </c>
      <c r="CR27" s="19">
        <f>+Z27</f>
        <v>15</v>
      </c>
      <c r="CS27" s="19" t="str">
        <f>+AB27</f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>+CT27</f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44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44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39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39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56" si="22">VLOOKUP($CV29,Funktionsbezeichnungen,3,0)</f>
        <v>10</v>
      </c>
      <c r="CX29" s="83" t="str">
        <f t="shared" ref="CX29:CX56" si="23">VLOOKUP($CV29,Funktionsbezeichnungen,2,0)</f>
        <v>Vorgesetzter  -  2. Stufe</v>
      </c>
      <c r="CY29" s="125">
        <v>751</v>
      </c>
      <c r="CZ29" s="33">
        <f t="shared" ref="CZ29:CZ57" si="24">VLOOKUP($CY29,Funktionsbezeichnungen,3,0)</f>
        <v>10</v>
      </c>
      <c r="DA29" s="83" t="str">
        <f t="shared" ref="DA29:DA57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57" si="26">VLOOKUP($DF29,Funktionsbezeichnungen,3,0)</f>
        <v>10</v>
      </c>
      <c r="DH29" s="83" t="str">
        <f t="shared" ref="DH29:DH57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640</v>
      </c>
      <c r="Q30" s="15">
        <v>26</v>
      </c>
      <c r="R30" s="42"/>
      <c r="S30" s="20" t="s">
        <v>641</v>
      </c>
      <c r="T30" s="21">
        <v>1971</v>
      </c>
      <c r="U30" s="28" t="s">
        <v>709</v>
      </c>
      <c r="V30" s="21">
        <v>2000</v>
      </c>
      <c r="W30" s="25"/>
      <c r="X30" s="21"/>
      <c r="Y30" s="28" t="s">
        <v>643</v>
      </c>
      <c r="Z30" s="21">
        <f>$AD$3-V30</f>
        <v>15</v>
      </c>
      <c r="AA30" s="25" t="s">
        <v>97</v>
      </c>
      <c r="AB30" s="21" t="s">
        <v>1039</v>
      </c>
      <c r="AC30" s="21"/>
      <c r="AE30" s="90" t="s">
        <v>373</v>
      </c>
      <c r="AF30" s="82"/>
      <c r="CP30" s="19" t="str">
        <f>+S30</f>
        <v>Albrecht Stefan</v>
      </c>
      <c r="CR30" s="19">
        <f>+Z30</f>
        <v>15</v>
      </c>
      <c r="CS30" s="19" t="str">
        <f>+AB30</f>
        <v xml:space="preserve"> C/B 2)</v>
      </c>
      <c r="CT30" s="154">
        <v>4900</v>
      </c>
      <c r="CU30" s="126"/>
      <c r="CV30" s="125">
        <v>772</v>
      </c>
      <c r="CW30" s="33">
        <f>VLOOKUP($CV30,Funktionsbezeichnungen,3,0)</f>
        <v>8</v>
      </c>
      <c r="CX30" s="83" t="str">
        <f>VLOOKUP($CV30,Funktionsbezeichnungen,2,0)</f>
        <v>Projektingenieur 2</v>
      </c>
      <c r="CY30" s="125">
        <v>772</v>
      </c>
      <c r="CZ30" s="33">
        <f>VLOOKUP($CY30,Funktionsbezeichnungen,3,0)</f>
        <v>8</v>
      </c>
      <c r="DA30" s="83" t="str">
        <f>VLOOKUP($CY30,Funktionsbezeichnungen,2,0)</f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>+CT30</f>
        <v>4900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447</v>
      </c>
      <c r="Q31" s="15">
        <v>27</v>
      </c>
      <c r="R31" s="16"/>
      <c r="S31" s="20" t="s">
        <v>111</v>
      </c>
      <c r="T31" s="21">
        <v>1954</v>
      </c>
      <c r="U31" s="28" t="s">
        <v>195</v>
      </c>
      <c r="V31" s="21">
        <v>1976</v>
      </c>
      <c r="W31" s="25"/>
      <c r="X31" s="21"/>
      <c r="Y31" s="28" t="s">
        <v>547</v>
      </c>
      <c r="Z31" s="21">
        <f t="shared" si="1"/>
        <v>39</v>
      </c>
      <c r="AA31" s="25" t="s">
        <v>671</v>
      </c>
      <c r="AB31" s="21" t="s">
        <v>105</v>
      </c>
      <c r="AC31" s="21"/>
      <c r="AE31" s="90" t="s">
        <v>415</v>
      </c>
      <c r="AF31" s="82"/>
      <c r="CP31" s="19" t="str">
        <f t="shared" si="2"/>
        <v>Buser Edi</v>
      </c>
      <c r="CR31" s="19">
        <f t="shared" si="3"/>
        <v>39</v>
      </c>
      <c r="CS31" s="19" t="str">
        <f t="shared" si="4"/>
        <v>C</v>
      </c>
      <c r="CT31" s="154">
        <v>3160</v>
      </c>
      <c r="CU31" s="126"/>
      <c r="CV31" s="125">
        <v>772</v>
      </c>
      <c r="CW31" s="33">
        <f t="shared" si="22"/>
        <v>8</v>
      </c>
      <c r="CX31" s="83" t="str">
        <f t="shared" si="23"/>
        <v>Projektingenieur 2</v>
      </c>
      <c r="CY31" s="125">
        <v>772</v>
      </c>
      <c r="CZ31" s="33">
        <f t="shared" si="24"/>
        <v>8</v>
      </c>
      <c r="DA31" s="83" t="str">
        <f t="shared" si="25"/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3160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448</v>
      </c>
      <c r="Q32" s="15">
        <v>28</v>
      </c>
      <c r="R32" s="16"/>
      <c r="S32" s="20" t="s">
        <v>112</v>
      </c>
      <c r="T32" s="21">
        <v>1956</v>
      </c>
      <c r="U32" s="26" t="s">
        <v>854</v>
      </c>
      <c r="V32" s="21">
        <v>1981</v>
      </c>
      <c r="W32" s="25" t="s">
        <v>855</v>
      </c>
      <c r="X32" s="21">
        <v>1990</v>
      </c>
      <c r="Y32" s="28" t="s">
        <v>329</v>
      </c>
      <c r="Z32" s="21">
        <f t="shared" si="1"/>
        <v>34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Bergmann Georg</v>
      </c>
      <c r="CR32" s="19">
        <f t="shared" si="3"/>
        <v>34</v>
      </c>
      <c r="CS32" s="19" t="str">
        <f t="shared" si="4"/>
        <v>C</v>
      </c>
      <c r="CT32" s="154">
        <v>4185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4185</v>
      </c>
      <c r="DN32" s="153">
        <v>1</v>
      </c>
      <c r="DO32" s="19">
        <v>2</v>
      </c>
      <c r="DP32" s="19" t="s">
        <v>951</v>
      </c>
    </row>
    <row r="33" spans="1:120" s="19" customFormat="1" x14ac:dyDescent="0.2">
      <c r="A33" s="53">
        <v>0</v>
      </c>
      <c r="B33" s="53"/>
      <c r="C33" s="53">
        <f t="shared" si="0"/>
        <v>1</v>
      </c>
      <c r="D33" s="55"/>
      <c r="E33" s="55">
        <v>1</v>
      </c>
      <c r="F33" s="56"/>
      <c r="G33" s="54"/>
      <c r="H33" s="54"/>
      <c r="I33" s="56"/>
      <c r="J33" s="54"/>
      <c r="K33" s="56"/>
      <c r="L33" s="56"/>
      <c r="M33" s="56"/>
      <c r="N33" s="58"/>
      <c r="O33" s="52" t="s">
        <v>359</v>
      </c>
      <c r="P33" s="15" t="s">
        <v>450</v>
      </c>
      <c r="Q33" s="15">
        <v>29</v>
      </c>
      <c r="R33" s="16"/>
      <c r="S33" s="20" t="s">
        <v>214</v>
      </c>
      <c r="T33" s="21">
        <v>1960</v>
      </c>
      <c r="U33" s="28" t="s">
        <v>237</v>
      </c>
      <c r="V33" s="21">
        <v>1986</v>
      </c>
      <c r="W33" s="25"/>
      <c r="X33" s="21"/>
      <c r="Y33" s="28" t="s">
        <v>228</v>
      </c>
      <c r="Z33" s="21">
        <f t="shared" si="1"/>
        <v>29</v>
      </c>
      <c r="AA33" s="25" t="s">
        <v>672</v>
      </c>
      <c r="AB33" s="21" t="s">
        <v>105</v>
      </c>
      <c r="AC33" s="21"/>
      <c r="AE33" s="90" t="s">
        <v>373</v>
      </c>
      <c r="AF33" s="82"/>
      <c r="CP33" s="19" t="str">
        <f t="shared" si="2"/>
        <v>Beck Peter</v>
      </c>
      <c r="CR33" s="19">
        <f t="shared" si="3"/>
        <v>29</v>
      </c>
      <c r="CS33" s="19" t="str">
        <f t="shared" si="4"/>
        <v>C</v>
      </c>
      <c r="CT33" s="154">
        <v>4269</v>
      </c>
      <c r="CU33" s="126"/>
      <c r="CV33" s="125">
        <v>773</v>
      </c>
      <c r="CW33" s="33">
        <f t="shared" si="22"/>
        <v>9</v>
      </c>
      <c r="CX33" s="83" t="str">
        <f t="shared" si="23"/>
        <v>Projektingenieur 3</v>
      </c>
      <c r="CY33" s="125">
        <v>773</v>
      </c>
      <c r="CZ33" s="33">
        <f t="shared" si="24"/>
        <v>9</v>
      </c>
      <c r="DA33" s="83" t="str">
        <f t="shared" si="25"/>
        <v>Projektingenieur 3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4269</v>
      </c>
      <c r="DN33" s="153">
        <v>2</v>
      </c>
      <c r="DO33" s="19">
        <v>3</v>
      </c>
      <c r="DP33" s="19" t="s">
        <v>951</v>
      </c>
    </row>
    <row r="34" spans="1:120" s="19" customFormat="1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361</v>
      </c>
      <c r="P34" s="15" t="s">
        <v>873</v>
      </c>
      <c r="Q34" s="15">
        <v>30</v>
      </c>
      <c r="R34" s="16"/>
      <c r="S34" s="20" t="s">
        <v>874</v>
      </c>
      <c r="T34" s="21">
        <v>1959</v>
      </c>
      <c r="U34" s="26" t="s">
        <v>1070</v>
      </c>
      <c r="V34" s="21">
        <v>1990</v>
      </c>
      <c r="W34" s="25"/>
      <c r="X34" s="21"/>
      <c r="Y34" s="28" t="s">
        <v>875</v>
      </c>
      <c r="Z34" s="21">
        <f t="shared" si="1"/>
        <v>25</v>
      </c>
      <c r="AA34" s="25" t="s">
        <v>671</v>
      </c>
      <c r="AB34" s="21" t="s">
        <v>105</v>
      </c>
      <c r="AC34" s="21"/>
      <c r="AE34" s="90" t="s">
        <v>389</v>
      </c>
      <c r="AF34" s="82" t="s">
        <v>1083</v>
      </c>
      <c r="CP34" s="19" t="str">
        <f t="shared" si="2"/>
        <v>Wick Bernd</v>
      </c>
      <c r="CR34" s="19">
        <f t="shared" si="3"/>
        <v>25</v>
      </c>
      <c r="CS34" s="19" t="str">
        <f t="shared" si="4"/>
        <v>C</v>
      </c>
      <c r="CT34" s="154">
        <v>3208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/>
      <c r="DC34" s="33"/>
      <c r="DD34" s="83"/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3208</v>
      </c>
      <c r="DN34" s="153">
        <v>2</v>
      </c>
      <c r="DO34" s="19">
        <v>3</v>
      </c>
      <c r="DP34" s="19" t="s">
        <v>951</v>
      </c>
    </row>
    <row r="35" spans="1:120" s="19" customFormat="1" x14ac:dyDescent="0.2">
      <c r="A35" s="53">
        <v>1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359</v>
      </c>
      <c r="P35" s="15" t="s">
        <v>452</v>
      </c>
      <c r="Q35" s="15">
        <v>31</v>
      </c>
      <c r="R35" s="42"/>
      <c r="S35" s="27" t="s">
        <v>122</v>
      </c>
      <c r="T35" s="21">
        <v>1968</v>
      </c>
      <c r="U35" s="28" t="s">
        <v>201</v>
      </c>
      <c r="V35" s="21">
        <v>1994</v>
      </c>
      <c r="W35" s="25"/>
      <c r="X35" s="21"/>
      <c r="Y35" s="26" t="s">
        <v>123</v>
      </c>
      <c r="Z35" s="21">
        <f t="shared" si="1"/>
        <v>21</v>
      </c>
      <c r="AA35" s="25" t="s">
        <v>673</v>
      </c>
      <c r="AB35" s="21" t="s">
        <v>105</v>
      </c>
      <c r="AC35" s="21"/>
      <c r="AE35" s="90" t="s">
        <v>373</v>
      </c>
      <c r="AF35" s="82"/>
      <c r="CP35" s="19" t="str">
        <f t="shared" si="2"/>
        <v>Kern Etienne</v>
      </c>
      <c r="CR35" s="19">
        <f t="shared" si="3"/>
        <v>21</v>
      </c>
      <c r="CS35" s="19" t="str">
        <f t="shared" si="4"/>
        <v>C</v>
      </c>
      <c r="CT35" s="154">
        <v>4246</v>
      </c>
      <c r="CU35" s="126"/>
      <c r="CV35" s="125">
        <v>772</v>
      </c>
      <c r="CW35" s="33">
        <f t="shared" si="22"/>
        <v>8</v>
      </c>
      <c r="CX35" s="83" t="str">
        <f t="shared" si="23"/>
        <v>Projektingenieur 2</v>
      </c>
      <c r="CY35" s="125">
        <v>772</v>
      </c>
      <c r="CZ35" s="33">
        <f t="shared" si="24"/>
        <v>8</v>
      </c>
      <c r="DA35" s="83" t="str">
        <f t="shared" si="25"/>
        <v>Projektingenieur 2</v>
      </c>
      <c r="DB35" s="125">
        <v>772</v>
      </c>
      <c r="DC35" s="33">
        <f t="shared" ref="DC35:DC57" si="28">VLOOKUP($DB35,Funktionsbezeichnungen,3,0)</f>
        <v>8</v>
      </c>
      <c r="DD35" s="83" t="str">
        <f t="shared" ref="DD35:DD57" si="29">VLOOKUP($DB35,Funktionsbezeichnungen,2,0)</f>
        <v>Projektingenieur 2</v>
      </c>
      <c r="DE35" s="20"/>
      <c r="DF35" s="33">
        <v>772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4246</v>
      </c>
      <c r="DN35" s="153">
        <v>1</v>
      </c>
      <c r="DO35" s="19">
        <v>2</v>
      </c>
      <c r="DP35" s="19" t="s">
        <v>951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360</v>
      </c>
      <c r="P36" s="15" t="s">
        <v>458</v>
      </c>
      <c r="Q36" s="15">
        <v>32</v>
      </c>
      <c r="R36" s="16"/>
      <c r="S36" s="20" t="s">
        <v>275</v>
      </c>
      <c r="T36" s="21">
        <v>1969</v>
      </c>
      <c r="U36" s="28" t="s">
        <v>299</v>
      </c>
      <c r="V36" s="21">
        <v>1996</v>
      </c>
      <c r="W36" s="25"/>
      <c r="X36" s="21"/>
      <c r="Y36" s="25" t="s">
        <v>276</v>
      </c>
      <c r="Z36" s="21">
        <f t="shared" si="1"/>
        <v>19</v>
      </c>
      <c r="AA36" s="25" t="s">
        <v>110</v>
      </c>
      <c r="AB36" s="21" t="s">
        <v>105</v>
      </c>
      <c r="AC36" s="21"/>
      <c r="AE36" s="90" t="s">
        <v>376</v>
      </c>
      <c r="AF36" s="82"/>
      <c r="CP36" s="19" t="str">
        <f t="shared" si="2"/>
        <v>Knoll Bernd</v>
      </c>
      <c r="CR36" s="19">
        <f t="shared" si="3"/>
        <v>19</v>
      </c>
      <c r="CS36" s="19" t="str">
        <f t="shared" si="4"/>
        <v>C</v>
      </c>
      <c r="CT36" s="154">
        <v>4291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4291</v>
      </c>
      <c r="DN36" s="153">
        <v>1</v>
      </c>
      <c r="DO36" s="19">
        <v>2</v>
      </c>
      <c r="DP36" s="185" t="s">
        <v>968</v>
      </c>
    </row>
    <row r="37" spans="1:120" s="19" customFormat="1" ht="27" x14ac:dyDescent="0.2">
      <c r="A37" s="53">
        <v>0</v>
      </c>
      <c r="B37" s="53">
        <v>1</v>
      </c>
      <c r="C37" s="53">
        <f t="shared" si="0"/>
        <v>1</v>
      </c>
      <c r="D37" s="55"/>
      <c r="E37" s="55"/>
      <c r="F37" s="56">
        <v>1</v>
      </c>
      <c r="G37" s="54"/>
      <c r="H37" s="54"/>
      <c r="I37" s="56"/>
      <c r="J37" s="54"/>
      <c r="K37" s="56"/>
      <c r="L37" s="56"/>
      <c r="M37" s="56"/>
      <c r="N37" s="58"/>
      <c r="O37" s="166" t="s">
        <v>359</v>
      </c>
      <c r="P37" s="167" t="s">
        <v>460</v>
      </c>
      <c r="Q37" s="15">
        <v>33</v>
      </c>
      <c r="R37" s="168"/>
      <c r="S37" s="20" t="s">
        <v>231</v>
      </c>
      <c r="T37" s="21">
        <v>1967</v>
      </c>
      <c r="U37" s="28" t="s">
        <v>1065</v>
      </c>
      <c r="V37" s="21">
        <v>1996</v>
      </c>
      <c r="W37" s="25"/>
      <c r="X37" s="21"/>
      <c r="Y37" s="28" t="s">
        <v>233</v>
      </c>
      <c r="Z37" s="118">
        <f t="shared" si="1"/>
        <v>19</v>
      </c>
      <c r="AA37" s="25" t="s">
        <v>675</v>
      </c>
      <c r="AB37" s="118" t="s">
        <v>105</v>
      </c>
      <c r="AC37" s="21"/>
      <c r="AE37" s="90" t="s">
        <v>373</v>
      </c>
      <c r="AF37" s="82"/>
      <c r="CP37" s="19" t="str">
        <f t="shared" si="2"/>
        <v>Ruff Ute</v>
      </c>
      <c r="CR37" s="19">
        <f t="shared" si="3"/>
        <v>19</v>
      </c>
      <c r="CS37" s="19" t="str">
        <f t="shared" si="4"/>
        <v>C</v>
      </c>
      <c r="CT37" s="154">
        <v>4277</v>
      </c>
      <c r="CU37" s="126"/>
      <c r="CV37" s="125">
        <v>782</v>
      </c>
      <c r="CW37" s="33">
        <f t="shared" si="22"/>
        <v>8</v>
      </c>
      <c r="CX37" s="83" t="str">
        <f t="shared" si="23"/>
        <v>Projektingenieur 2</v>
      </c>
      <c r="CY37" s="125">
        <v>782</v>
      </c>
      <c r="CZ37" s="33">
        <f t="shared" si="24"/>
        <v>8</v>
      </c>
      <c r="DA37" s="83" t="str">
        <f t="shared" si="25"/>
        <v>Projektingenieur 2</v>
      </c>
      <c r="DB37" s="125">
        <v>782</v>
      </c>
      <c r="DC37" s="33">
        <f t="shared" si="28"/>
        <v>8</v>
      </c>
      <c r="DD37" s="83" t="str">
        <f t="shared" si="29"/>
        <v>Projektingenieur 2</v>
      </c>
      <c r="DE37" s="20"/>
      <c r="DF37" s="33">
        <v>782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4277</v>
      </c>
      <c r="DN37" s="153">
        <v>3</v>
      </c>
      <c r="DO37" s="19">
        <v>2</v>
      </c>
      <c r="DP37" s="19" t="s">
        <v>952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466</v>
      </c>
      <c r="Q38" s="15">
        <v>34</v>
      </c>
      <c r="R38" s="42"/>
      <c r="S38" s="20" t="s">
        <v>246</v>
      </c>
      <c r="T38" s="21">
        <v>1972</v>
      </c>
      <c r="U38" s="28" t="s">
        <v>1064</v>
      </c>
      <c r="V38" s="21">
        <v>1998</v>
      </c>
      <c r="W38" s="25"/>
      <c r="X38" s="21"/>
      <c r="Y38" s="28" t="s">
        <v>247</v>
      </c>
      <c r="Z38" s="21">
        <f t="shared" si="1"/>
        <v>17</v>
      </c>
      <c r="AA38" s="25" t="s">
        <v>392</v>
      </c>
      <c r="AB38" s="21" t="s">
        <v>105</v>
      </c>
      <c r="AC38" s="21"/>
      <c r="AE38" s="90" t="s">
        <v>404</v>
      </c>
      <c r="AF38" s="82"/>
      <c r="CP38" s="19" t="str">
        <f t="shared" si="2"/>
        <v>Martin Dirk</v>
      </c>
      <c r="CR38" s="19">
        <f t="shared" si="3"/>
        <v>17</v>
      </c>
      <c r="CS38" s="19" t="str">
        <f t="shared" si="4"/>
        <v>C</v>
      </c>
      <c r="CT38" s="154">
        <v>7696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7696</v>
      </c>
      <c r="DN38" s="153">
        <v>2</v>
      </c>
      <c r="DO38" s="19">
        <v>3</v>
      </c>
      <c r="DP38" s="19" t="s">
        <v>951</v>
      </c>
    </row>
    <row r="39" spans="1:120" s="19" customFormat="1" ht="27" x14ac:dyDescent="0.2">
      <c r="A39" s="53">
        <v>0</v>
      </c>
      <c r="B39" s="53">
        <v>1</v>
      </c>
      <c r="C39" s="53">
        <f t="shared" si="0"/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52" t="s">
        <v>359</v>
      </c>
      <c r="P39" s="15" t="s">
        <v>470</v>
      </c>
      <c r="Q39" s="15">
        <v>35</v>
      </c>
      <c r="R39" s="42"/>
      <c r="S39" s="20" t="s">
        <v>227</v>
      </c>
      <c r="T39" s="21">
        <v>1976</v>
      </c>
      <c r="U39" s="28" t="s">
        <v>1048</v>
      </c>
      <c r="V39" s="21">
        <v>2001</v>
      </c>
      <c r="W39" s="25" t="s">
        <v>1049</v>
      </c>
      <c r="X39" s="21">
        <v>2009</v>
      </c>
      <c r="Y39" s="28" t="s">
        <v>106</v>
      </c>
      <c r="Z39" s="21">
        <f t="shared" si="1"/>
        <v>14</v>
      </c>
      <c r="AA39" s="25" t="s">
        <v>605</v>
      </c>
      <c r="AB39" s="21" t="s">
        <v>105</v>
      </c>
      <c r="AC39" s="21"/>
      <c r="AE39" s="90" t="s">
        <v>1097</v>
      </c>
      <c r="AF39" s="82"/>
      <c r="CP39" s="19" t="str">
        <f t="shared" si="2"/>
        <v>Chroust Steffi</v>
      </c>
      <c r="CR39" s="19">
        <f t="shared" si="3"/>
        <v>14</v>
      </c>
      <c r="CS39" s="19" t="str">
        <f t="shared" si="4"/>
        <v>C</v>
      </c>
      <c r="CT39" s="154">
        <v>4275</v>
      </c>
      <c r="CU39" s="126"/>
      <c r="CV39" s="125">
        <v>782</v>
      </c>
      <c r="CW39" s="33">
        <f t="shared" si="22"/>
        <v>8</v>
      </c>
      <c r="CX39" s="83" t="str">
        <f t="shared" si="23"/>
        <v>Projektingenieur 2</v>
      </c>
      <c r="CY39" s="125">
        <v>782</v>
      </c>
      <c r="CZ39" s="33">
        <f t="shared" si="24"/>
        <v>8</v>
      </c>
      <c r="DA39" s="83" t="str">
        <f t="shared" si="25"/>
        <v>Projektingenieur 2</v>
      </c>
      <c r="DB39" s="125">
        <v>782</v>
      </c>
      <c r="DC39" s="33">
        <f t="shared" si="28"/>
        <v>8</v>
      </c>
      <c r="DD39" s="83" t="str">
        <f t="shared" si="29"/>
        <v>Projektingenieur 2</v>
      </c>
      <c r="DE39" s="20"/>
      <c r="DF39" s="33">
        <v>781</v>
      </c>
      <c r="DG39" s="33">
        <f t="shared" si="26"/>
        <v>7</v>
      </c>
      <c r="DH39" s="83" t="str">
        <f t="shared" si="27"/>
        <v>Projektingenieur 1</v>
      </c>
      <c r="DM39" s="19">
        <f t="shared" si="13"/>
        <v>4275</v>
      </c>
      <c r="DN39" s="153">
        <v>2</v>
      </c>
      <c r="DO39" s="19">
        <v>3</v>
      </c>
      <c r="DP39" s="19" t="s">
        <v>952</v>
      </c>
    </row>
    <row r="40" spans="1:120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471</v>
      </c>
      <c r="Q40" s="15">
        <v>36</v>
      </c>
      <c r="R40" s="42"/>
      <c r="S40" s="20" t="s">
        <v>229</v>
      </c>
      <c r="T40" s="21">
        <v>1976</v>
      </c>
      <c r="U40" s="28" t="s">
        <v>241</v>
      </c>
      <c r="V40" s="21">
        <v>2001</v>
      </c>
      <c r="W40" s="25"/>
      <c r="X40" s="21"/>
      <c r="Y40" s="28" t="s">
        <v>337</v>
      </c>
      <c r="Z40" s="21">
        <f t="shared" si="1"/>
        <v>14</v>
      </c>
      <c r="AA40" s="25" t="s">
        <v>683</v>
      </c>
      <c r="AB40" s="21" t="s">
        <v>105</v>
      </c>
      <c r="AC40" s="21"/>
      <c r="AE40" s="90" t="s">
        <v>373</v>
      </c>
      <c r="AF40" s="82"/>
      <c r="CP40" s="19" t="str">
        <f t="shared" si="2"/>
        <v>Falzone Lorenzo</v>
      </c>
      <c r="CR40" s="19">
        <f t="shared" si="3"/>
        <v>14</v>
      </c>
      <c r="CS40" s="19" t="str">
        <f t="shared" si="4"/>
        <v>C</v>
      </c>
      <c r="CT40" s="154">
        <v>7695</v>
      </c>
      <c r="CU40" s="126"/>
      <c r="CV40" s="125">
        <v>772</v>
      </c>
      <c r="CW40" s="33">
        <f t="shared" si="22"/>
        <v>8</v>
      </c>
      <c r="CX40" s="83" t="str">
        <f t="shared" si="23"/>
        <v>Projektingenieur 2</v>
      </c>
      <c r="CY40" s="125">
        <v>772</v>
      </c>
      <c r="CZ40" s="33">
        <f t="shared" si="24"/>
        <v>8</v>
      </c>
      <c r="DA40" s="83" t="str">
        <f t="shared" si="25"/>
        <v>Projektingenieur 2</v>
      </c>
      <c r="DB40" s="125">
        <v>772</v>
      </c>
      <c r="DC40" s="33">
        <f t="shared" si="28"/>
        <v>8</v>
      </c>
      <c r="DD40" s="83" t="str">
        <f t="shared" si="29"/>
        <v>Projektingenieur 2</v>
      </c>
      <c r="DE40" s="20"/>
      <c r="DF40" s="33">
        <v>771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7695</v>
      </c>
      <c r="DN40" s="153">
        <v>1</v>
      </c>
      <c r="DO40" s="19">
        <v>2</v>
      </c>
      <c r="DP40" s="19" t="s">
        <v>951</v>
      </c>
    </row>
    <row r="41" spans="1:120" s="19" customFormat="1" x14ac:dyDescent="0.2">
      <c r="A41" s="53">
        <v>0</v>
      </c>
      <c r="B41" s="53">
        <v>1</v>
      </c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360</v>
      </c>
      <c r="P41" s="15" t="s">
        <v>588</v>
      </c>
      <c r="Q41" s="15">
        <v>37</v>
      </c>
      <c r="R41" s="42"/>
      <c r="S41" s="20" t="s">
        <v>589</v>
      </c>
      <c r="T41" s="21">
        <v>1976</v>
      </c>
      <c r="U41" s="28" t="s">
        <v>194</v>
      </c>
      <c r="V41" s="21">
        <v>2001</v>
      </c>
      <c r="W41" s="25"/>
      <c r="X41" s="21"/>
      <c r="Y41" s="28" t="s">
        <v>1024</v>
      </c>
      <c r="Z41" s="21">
        <f t="shared" si="1"/>
        <v>14</v>
      </c>
      <c r="AA41" s="25" t="s">
        <v>684</v>
      </c>
      <c r="AB41" s="21" t="s">
        <v>105</v>
      </c>
      <c r="AC41" s="21"/>
      <c r="AE41" s="90" t="s">
        <v>373</v>
      </c>
      <c r="AF41" s="82"/>
      <c r="CP41" s="19" t="str">
        <f t="shared" si="2"/>
        <v>Weber Madeleine</v>
      </c>
      <c r="CR41" s="19">
        <f t="shared" si="3"/>
        <v>14</v>
      </c>
      <c r="CS41" s="19" t="str">
        <f t="shared" si="4"/>
        <v>C</v>
      </c>
      <c r="CT41" s="154">
        <v>4350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4350</v>
      </c>
      <c r="DN41" s="153">
        <v>1</v>
      </c>
      <c r="DO41" s="19">
        <v>2</v>
      </c>
      <c r="DP41" s="19" t="s">
        <v>951</v>
      </c>
    </row>
    <row r="42" spans="1:120" s="19" customFormat="1" ht="27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0" t="s">
        <v>301</v>
      </c>
      <c r="T42" s="21">
        <v>1975</v>
      </c>
      <c r="U42" s="28" t="s">
        <v>302</v>
      </c>
      <c r="V42" s="21">
        <v>2001</v>
      </c>
      <c r="W42" s="25"/>
      <c r="X42" s="21"/>
      <c r="Y42" s="28" t="s">
        <v>303</v>
      </c>
      <c r="Z42" s="118">
        <f t="shared" si="1"/>
        <v>14</v>
      </c>
      <c r="AA42" s="169" t="s">
        <v>682</v>
      </c>
      <c r="AB42" s="118" t="s">
        <v>105</v>
      </c>
      <c r="AC42" s="21"/>
      <c r="AE42" s="90" t="s">
        <v>373</v>
      </c>
      <c r="AF42" s="82"/>
      <c r="CP42" s="19" t="str">
        <f t="shared" si="2"/>
        <v>Rey Lionel</v>
      </c>
      <c r="CR42" s="19">
        <f t="shared" si="3"/>
        <v>14</v>
      </c>
      <c r="CS42" s="19" t="str">
        <f t="shared" si="4"/>
        <v>C</v>
      </c>
      <c r="CT42" s="154">
        <v>4299</v>
      </c>
      <c r="CU42" s="126"/>
      <c r="CV42" s="125">
        <v>782</v>
      </c>
      <c r="CW42" s="33">
        <f t="shared" si="22"/>
        <v>8</v>
      </c>
      <c r="CX42" s="83" t="str">
        <f t="shared" si="23"/>
        <v>Projektingenieur 2</v>
      </c>
      <c r="CY42" s="125">
        <v>782</v>
      </c>
      <c r="CZ42" s="33">
        <f t="shared" si="24"/>
        <v>8</v>
      </c>
      <c r="DA42" s="83" t="str">
        <f t="shared" si="25"/>
        <v>Projektingenieur 2</v>
      </c>
      <c r="DB42" s="125">
        <v>782</v>
      </c>
      <c r="DC42" s="33">
        <f t="shared" si="28"/>
        <v>8</v>
      </c>
      <c r="DD42" s="83" t="str">
        <f t="shared" si="29"/>
        <v>Projektingenieur 2</v>
      </c>
      <c r="DE42" s="20"/>
      <c r="DF42" s="33">
        <v>782</v>
      </c>
      <c r="DG42" s="33">
        <f t="shared" si="26"/>
        <v>8</v>
      </c>
      <c r="DH42" s="83" t="str">
        <f t="shared" si="27"/>
        <v>Projektingenieur 2</v>
      </c>
      <c r="DM42" s="19">
        <f t="shared" si="13"/>
        <v>4299</v>
      </c>
      <c r="DN42" s="153">
        <v>2</v>
      </c>
      <c r="DO42" s="19">
        <v>3</v>
      </c>
      <c r="DP42" s="19" t="s">
        <v>952</v>
      </c>
    </row>
    <row r="43" spans="1:120" s="19" customFormat="1" ht="27" x14ac:dyDescent="0.2">
      <c r="A43" s="53">
        <v>0</v>
      </c>
      <c r="B43" s="53"/>
      <c r="C43" s="53">
        <f>IF(Z43&gt;=10,1,0)</f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195" t="s">
        <v>361</v>
      </c>
      <c r="P43" s="194" t="s">
        <v>566</v>
      </c>
      <c r="Q43" s="15">
        <v>39</v>
      </c>
      <c r="R43" s="42"/>
      <c r="S43" s="16" t="s">
        <v>561</v>
      </c>
      <c r="T43" s="21">
        <v>1975</v>
      </c>
      <c r="U43" s="28" t="s">
        <v>562</v>
      </c>
      <c r="V43" s="21">
        <v>2004</v>
      </c>
      <c r="W43" s="25"/>
      <c r="X43" s="21"/>
      <c r="Y43" s="28" t="s">
        <v>564</v>
      </c>
      <c r="Z43" s="118">
        <f>$AD$3-V43</f>
        <v>11</v>
      </c>
      <c r="AA43" s="169" t="s">
        <v>565</v>
      </c>
      <c r="AB43" s="21" t="s">
        <v>105</v>
      </c>
      <c r="AC43" s="21"/>
      <c r="AE43" s="90" t="s">
        <v>1084</v>
      </c>
      <c r="AF43" s="82"/>
      <c r="CP43" s="19" t="str">
        <f>+S43</f>
        <v>That Pueng</v>
      </c>
      <c r="CR43" s="19">
        <f>+Z43</f>
        <v>11</v>
      </c>
      <c r="CS43" s="19" t="str">
        <f>+AB43</f>
        <v>C</v>
      </c>
      <c r="CT43" s="154">
        <v>4345</v>
      </c>
      <c r="CU43" s="126"/>
      <c r="CV43" s="125">
        <v>782</v>
      </c>
      <c r="CW43" s="33">
        <f>VLOOKUP($CV43,Funktionsbezeichnungen,3,0)</f>
        <v>8</v>
      </c>
      <c r="CX43" s="83" t="str">
        <f>VLOOKUP($CV43,Funktionsbezeichnungen,2,0)</f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>VLOOKUP($DB43,Funktionsbezeichnungen,3,0)</f>
        <v>8</v>
      </c>
      <c r="DD43" s="83" t="str">
        <f>VLOOKUP($DB43,Funktionsbezeichnungen,2,0)</f>
        <v>Projektingenieur 2</v>
      </c>
      <c r="DE43" s="20"/>
      <c r="DF43" s="33">
        <v>781</v>
      </c>
      <c r="DG43" s="33">
        <f>VLOOKUP($DF43,Funktionsbezeichnungen,3,0)</f>
        <v>7</v>
      </c>
      <c r="DH43" s="83" t="str">
        <f>VLOOKUP($DF43,Funktionsbezeichnungen,2,0)</f>
        <v>Projektingenieur 1</v>
      </c>
      <c r="DM43" s="19">
        <f>+CT43</f>
        <v>4345</v>
      </c>
      <c r="DN43" s="153">
        <v>1</v>
      </c>
      <c r="DO43" s="19">
        <v>2</v>
      </c>
      <c r="DP43" s="19" t="s">
        <v>952</v>
      </c>
    </row>
    <row r="44" spans="1:120" s="19" customFormat="1" ht="27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934</v>
      </c>
      <c r="Q44" s="15">
        <v>40</v>
      </c>
      <c r="R44" s="42"/>
      <c r="S44" s="20" t="s">
        <v>935</v>
      </c>
      <c r="T44" s="21">
        <v>1976</v>
      </c>
      <c r="U44" s="28" t="s">
        <v>936</v>
      </c>
      <c r="V44" s="21">
        <v>2004</v>
      </c>
      <c r="W44" s="25" t="s">
        <v>324</v>
      </c>
      <c r="X44" s="21">
        <v>2014</v>
      </c>
      <c r="Y44" s="28"/>
      <c r="Z44" s="118">
        <f t="shared" si="1"/>
        <v>11</v>
      </c>
      <c r="AA44" s="169" t="s">
        <v>937</v>
      </c>
      <c r="AB44" s="118" t="s">
        <v>105</v>
      </c>
      <c r="AC44" s="21"/>
      <c r="AE44" s="90" t="s">
        <v>373</v>
      </c>
      <c r="AF44" s="82" t="s">
        <v>1083</v>
      </c>
      <c r="CP44" s="19" t="str">
        <f t="shared" si="2"/>
        <v>Becksmann Thomas J.</v>
      </c>
      <c r="CR44" s="19">
        <f t="shared" si="3"/>
        <v>11</v>
      </c>
      <c r="CS44" s="19" t="str">
        <f t="shared" si="4"/>
        <v>C</v>
      </c>
      <c r="CT44" s="154">
        <v>3210</v>
      </c>
      <c r="CU44" s="126"/>
      <c r="CV44" s="125">
        <v>772</v>
      </c>
      <c r="CW44" s="33">
        <f t="shared" si="22"/>
        <v>8</v>
      </c>
      <c r="CX44" s="83" t="str">
        <f t="shared" si="23"/>
        <v>Projektingenieur 2</v>
      </c>
      <c r="CY44" s="125"/>
      <c r="CZ44" s="33"/>
      <c r="DA44" s="83"/>
      <c r="DB44" s="125"/>
      <c r="DC44" s="33"/>
      <c r="DD44" s="83"/>
      <c r="DE44" s="20"/>
      <c r="DF44" s="33"/>
      <c r="DG44" s="33"/>
      <c r="DH44" s="83"/>
      <c r="DM44" s="19">
        <f t="shared" si="13"/>
        <v>3210</v>
      </c>
      <c r="DN44" s="153">
        <v>2</v>
      </c>
      <c r="DO44" s="19">
        <v>3</v>
      </c>
      <c r="DP44" s="19" t="s">
        <v>951</v>
      </c>
    </row>
    <row r="45" spans="1:120" s="19" customFormat="1" x14ac:dyDescent="0.2">
      <c r="A45" s="53">
        <v>0</v>
      </c>
      <c r="B45" s="53"/>
      <c r="C45" s="53">
        <f>IF(Z45&gt;=10,1,0)</f>
        <v>1</v>
      </c>
      <c r="D45" s="55"/>
      <c r="E45" s="55">
        <v>1</v>
      </c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358</v>
      </c>
      <c r="P45" s="15" t="s">
        <v>852</v>
      </c>
      <c r="Q45" s="15">
        <v>41</v>
      </c>
      <c r="R45" s="42"/>
      <c r="S45" s="20" t="s">
        <v>870</v>
      </c>
      <c r="T45" s="21">
        <v>1978</v>
      </c>
      <c r="U45" s="28" t="s">
        <v>198</v>
      </c>
      <c r="V45" s="21">
        <v>2004</v>
      </c>
      <c r="W45" s="25"/>
      <c r="X45" s="21"/>
      <c r="Y45" s="28" t="s">
        <v>853</v>
      </c>
      <c r="Z45" s="21">
        <f>$AD$3-V45</f>
        <v>11</v>
      </c>
      <c r="AA45" s="25" t="s">
        <v>671</v>
      </c>
      <c r="AB45" s="21" t="s">
        <v>105</v>
      </c>
      <c r="AC45" s="21"/>
      <c r="AE45" s="90" t="s">
        <v>373</v>
      </c>
      <c r="AF45" s="82"/>
      <c r="CP45" s="19" t="str">
        <f>+S45</f>
        <v>Hausammann Cédric</v>
      </c>
      <c r="CR45" s="19">
        <f>+Z45</f>
        <v>11</v>
      </c>
      <c r="CS45" s="19" t="str">
        <f>+AB45</f>
        <v>C</v>
      </c>
      <c r="CT45" s="154">
        <v>9648</v>
      </c>
      <c r="CU45" s="126"/>
      <c r="CV45" s="125">
        <v>772</v>
      </c>
      <c r="CW45" s="33">
        <f>VLOOKUP($CV45,Funktionsbezeichnungen,3,0)</f>
        <v>8</v>
      </c>
      <c r="CX45" s="83" t="str">
        <f>VLOOKUP($CV45,Funktionsbezeichnungen,2,0)</f>
        <v>Projektingenieur 2</v>
      </c>
      <c r="CY45" s="125">
        <v>772</v>
      </c>
      <c r="CZ45" s="33">
        <f>VLOOKUP($CY45,Funktionsbezeichnungen,3,0)</f>
        <v>8</v>
      </c>
      <c r="DA45" s="83" t="str">
        <f>VLOOKUP($CY45,Funktionsbezeichnungen,2,0)</f>
        <v>Projektingenieur 2</v>
      </c>
      <c r="DB45" s="125">
        <v>772</v>
      </c>
      <c r="DC45" s="33">
        <f>VLOOKUP($DB45,Funktionsbezeichnungen,3,0)</f>
        <v>8</v>
      </c>
      <c r="DD45" s="83" t="str">
        <f>VLOOKUP($DB45,Funktionsbezeichnungen,2,0)</f>
        <v>Projektingenieur 2</v>
      </c>
      <c r="DE45" s="20"/>
      <c r="DF45" s="33">
        <v>771</v>
      </c>
      <c r="DG45" s="33">
        <f>VLOOKUP($DF45,Funktionsbezeichnungen,3,0)</f>
        <v>7</v>
      </c>
      <c r="DH45" s="83" t="str">
        <f>VLOOKUP($DF45,Funktionsbezeichnungen,2,0)</f>
        <v>Projektingenieur 1</v>
      </c>
      <c r="DM45" s="19">
        <f>+CT45</f>
        <v>9648</v>
      </c>
      <c r="DN45" s="153">
        <v>2</v>
      </c>
      <c r="DO45" s="19">
        <v>3</v>
      </c>
      <c r="DP45" s="19" t="s">
        <v>951</v>
      </c>
    </row>
    <row r="46" spans="1:120" s="19" customFormat="1" ht="27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1120</v>
      </c>
      <c r="Q46" s="15">
        <v>42</v>
      </c>
      <c r="R46" s="42"/>
      <c r="S46" s="20" t="s">
        <v>1118</v>
      </c>
      <c r="T46" s="21">
        <v>1976</v>
      </c>
      <c r="U46" s="28" t="s">
        <v>1119</v>
      </c>
      <c r="V46" s="21">
        <v>2005</v>
      </c>
      <c r="W46" s="25"/>
      <c r="X46" s="21"/>
      <c r="Y46" s="28"/>
      <c r="Z46" s="118">
        <f>$AD$3-V46</f>
        <v>10</v>
      </c>
      <c r="AA46" s="169" t="s">
        <v>937</v>
      </c>
      <c r="AB46" s="118" t="s">
        <v>105</v>
      </c>
      <c r="AC46" s="21"/>
      <c r="AE46" s="90" t="s">
        <v>373</v>
      </c>
      <c r="AF46" s="82"/>
      <c r="CP46" s="19" t="str">
        <f>+S46</f>
        <v>Dick David</v>
      </c>
      <c r="CR46" s="19">
        <f>+Z46</f>
        <v>10</v>
      </c>
      <c r="CS46" s="19" t="str">
        <f>+AB46</f>
        <v>C</v>
      </c>
      <c r="CT46" s="205">
        <v>4909</v>
      </c>
      <c r="CU46" s="126"/>
      <c r="CV46" s="125">
        <v>772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/>
      <c r="CZ46" s="33"/>
      <c r="DA46" s="83"/>
      <c r="DB46" s="125"/>
      <c r="DC46" s="33"/>
      <c r="DD46" s="83"/>
      <c r="DE46" s="20"/>
      <c r="DF46" s="33"/>
      <c r="DG46" s="33"/>
      <c r="DH46" s="83"/>
      <c r="DM46" s="19">
        <f>+CT46</f>
        <v>4909</v>
      </c>
      <c r="DN46" s="153">
        <v>2</v>
      </c>
      <c r="DO46" s="19">
        <v>3</v>
      </c>
      <c r="DP46" s="19" t="s">
        <v>952</v>
      </c>
    </row>
    <row r="47" spans="1:120" s="19" customFormat="1" ht="38.25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191" t="s">
        <v>1047</v>
      </c>
      <c r="X47" s="21">
        <v>2011</v>
      </c>
      <c r="Y47" s="28" t="s">
        <v>944</v>
      </c>
      <c r="Z47" s="118">
        <f t="shared" si="1"/>
        <v>16</v>
      </c>
      <c r="AA47" s="169" t="s">
        <v>565</v>
      </c>
      <c r="AB47" s="21" t="s">
        <v>1040</v>
      </c>
      <c r="AC47" s="21"/>
      <c r="AE47" s="90" t="s">
        <v>373</v>
      </c>
      <c r="AF47" s="82"/>
      <c r="CP47" s="19" t="str">
        <f t="shared" si="2"/>
        <v>Betzold Alexander</v>
      </c>
      <c r="CR47" s="19">
        <f t="shared" si="3"/>
        <v>16</v>
      </c>
      <c r="CS47" s="19" t="str">
        <f t="shared" si="4"/>
        <v xml:space="preserve"> D/C 2)</v>
      </c>
      <c r="CT47" s="154">
        <v>4306</v>
      </c>
      <c r="CU47" s="126"/>
      <c r="CV47" s="125">
        <v>782</v>
      </c>
      <c r="CW47" s="33">
        <f t="shared" si="22"/>
        <v>8</v>
      </c>
      <c r="CX47" s="83" t="str">
        <f t="shared" si="23"/>
        <v>Projektingenieur 2</v>
      </c>
      <c r="CY47" s="125">
        <v>782</v>
      </c>
      <c r="CZ47" s="33">
        <f t="shared" si="24"/>
        <v>8</v>
      </c>
      <c r="DA47" s="83" t="str">
        <f t="shared" si="25"/>
        <v>Projektingenieur 2</v>
      </c>
      <c r="DB47" s="125">
        <v>782</v>
      </c>
      <c r="DC47" s="33">
        <f t="shared" si="28"/>
        <v>8</v>
      </c>
      <c r="DD47" s="83" t="str">
        <f t="shared" si="29"/>
        <v>Projektingenieur 2</v>
      </c>
      <c r="DE47" s="20"/>
      <c r="DF47" s="33">
        <v>781</v>
      </c>
      <c r="DG47" s="33">
        <f t="shared" si="26"/>
        <v>7</v>
      </c>
      <c r="DH47" s="83" t="str">
        <f t="shared" si="27"/>
        <v>Projektingenieur 1</v>
      </c>
      <c r="DM47" s="19">
        <f t="shared" si="13"/>
        <v>4306</v>
      </c>
      <c r="DN47" s="153">
        <v>2</v>
      </c>
      <c r="DO47" s="19">
        <v>2</v>
      </c>
      <c r="DP47" s="19" t="s">
        <v>952</v>
      </c>
    </row>
    <row r="48" spans="1:120" s="19" customFormat="1" x14ac:dyDescent="0.2">
      <c r="A48" s="53">
        <v>0</v>
      </c>
      <c r="B48" s="53">
        <v>1</v>
      </c>
      <c r="C48" s="53"/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918</v>
      </c>
      <c r="Q48" s="15">
        <v>44</v>
      </c>
      <c r="R48" s="42"/>
      <c r="S48" s="20" t="s">
        <v>919</v>
      </c>
      <c r="T48" s="21">
        <v>1962</v>
      </c>
      <c r="U48" s="28" t="s">
        <v>1058</v>
      </c>
      <c r="V48" s="21">
        <v>1992</v>
      </c>
      <c r="W48" s="25" t="s">
        <v>921</v>
      </c>
      <c r="X48" s="21">
        <v>2002</v>
      </c>
      <c r="Y48" s="28" t="s">
        <v>922</v>
      </c>
      <c r="Z48" s="118">
        <f t="shared" si="1"/>
        <v>23</v>
      </c>
      <c r="AA48" s="169" t="s">
        <v>1080</v>
      </c>
      <c r="AB48" s="21" t="s">
        <v>121</v>
      </c>
      <c r="AC48" s="21"/>
      <c r="AE48" s="90" t="s">
        <v>373</v>
      </c>
      <c r="AF48" s="82"/>
      <c r="CP48" s="19" t="str">
        <f t="shared" si="2"/>
        <v>Niedermeyer Friederike</v>
      </c>
      <c r="CR48" s="19">
        <f t="shared" si="3"/>
        <v>23</v>
      </c>
      <c r="CS48" s="19" t="str">
        <f t="shared" si="4"/>
        <v>D</v>
      </c>
      <c r="CT48" s="154">
        <v>4307</v>
      </c>
      <c r="CU48" s="126"/>
      <c r="CV48" s="125">
        <v>782</v>
      </c>
      <c r="CW48" s="33">
        <f t="shared" si="22"/>
        <v>8</v>
      </c>
      <c r="CX48" s="83" t="str">
        <f t="shared" si="23"/>
        <v>Projektingenieur 2</v>
      </c>
      <c r="CY48" s="125"/>
      <c r="CZ48" s="33"/>
      <c r="DA48" s="83"/>
      <c r="DB48" s="125"/>
      <c r="DC48" s="33"/>
      <c r="DD48" s="83"/>
      <c r="DE48" s="20"/>
      <c r="DF48" s="33"/>
      <c r="DG48" s="33"/>
      <c r="DH48" s="83"/>
      <c r="DM48" s="19">
        <f t="shared" si="13"/>
        <v>4307</v>
      </c>
      <c r="DN48" s="153">
        <v>1</v>
      </c>
      <c r="DO48" s="19">
        <v>2</v>
      </c>
      <c r="DP48" s="19" t="s">
        <v>952</v>
      </c>
    </row>
    <row r="49" spans="1:120" s="19" customFormat="1" x14ac:dyDescent="0.2">
      <c r="A49" s="53">
        <v>0</v>
      </c>
      <c r="B49" s="53">
        <v>1</v>
      </c>
      <c r="C49" s="53">
        <f t="shared" ref="C49:C112" si="30">IF(Z49&gt;=10,1,0)</f>
        <v>1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360</v>
      </c>
      <c r="P49" s="15" t="s">
        <v>612</v>
      </c>
      <c r="Q49" s="15">
        <v>45</v>
      </c>
      <c r="R49" s="42"/>
      <c r="S49" s="20" t="s">
        <v>613</v>
      </c>
      <c r="T49" s="21">
        <v>1980</v>
      </c>
      <c r="U49" s="28" t="s">
        <v>1068</v>
      </c>
      <c r="V49" s="21">
        <v>2005</v>
      </c>
      <c r="W49" s="25"/>
      <c r="X49" s="21"/>
      <c r="Y49" s="28"/>
      <c r="Z49" s="21">
        <f t="shared" si="1"/>
        <v>10</v>
      </c>
      <c r="AA49" s="25" t="s">
        <v>685</v>
      </c>
      <c r="AB49" s="21" t="s">
        <v>121</v>
      </c>
      <c r="AC49" s="21"/>
      <c r="AE49" s="90" t="s">
        <v>376</v>
      </c>
      <c r="AF49" s="82"/>
      <c r="CP49" s="19" t="str">
        <f t="shared" si="2"/>
        <v>Penning Rebecca</v>
      </c>
      <c r="CR49" s="19">
        <f t="shared" si="3"/>
        <v>10</v>
      </c>
      <c r="CS49" s="19" t="str">
        <f t="shared" si="4"/>
        <v>D</v>
      </c>
      <c r="CT49" s="154">
        <v>4353</v>
      </c>
      <c r="CU49" s="126"/>
      <c r="CV49" s="125">
        <v>772</v>
      </c>
      <c r="CW49" s="33">
        <f t="shared" si="22"/>
        <v>8</v>
      </c>
      <c r="CX49" s="83" t="str">
        <f t="shared" si="23"/>
        <v>Projektingenieur 2</v>
      </c>
      <c r="CY49" s="125">
        <v>772</v>
      </c>
      <c r="CZ49" s="33">
        <f t="shared" si="24"/>
        <v>8</v>
      </c>
      <c r="DA49" s="83" t="str">
        <f t="shared" si="25"/>
        <v>Projektingenieur 2</v>
      </c>
      <c r="DB49" s="125">
        <v>771</v>
      </c>
      <c r="DC49" s="33">
        <f t="shared" si="28"/>
        <v>7</v>
      </c>
      <c r="DD49" s="83" t="str">
        <f t="shared" si="29"/>
        <v>Projektingenieur 1</v>
      </c>
      <c r="DE49" s="20"/>
      <c r="DF49" s="33">
        <v>771</v>
      </c>
      <c r="DG49" s="33">
        <f t="shared" si="26"/>
        <v>7</v>
      </c>
      <c r="DH49" s="83" t="str">
        <f t="shared" si="27"/>
        <v>Projektingenieur 1</v>
      </c>
      <c r="DM49" s="19">
        <f t="shared" si="13"/>
        <v>4353</v>
      </c>
      <c r="DN49" s="153">
        <v>2</v>
      </c>
      <c r="DO49" s="19">
        <v>3</v>
      </c>
      <c r="DP49" s="185" t="s">
        <v>968</v>
      </c>
    </row>
    <row r="50" spans="1:120" s="19" customFormat="1" x14ac:dyDescent="0.2">
      <c r="A50" s="53">
        <v>0</v>
      </c>
      <c r="B50" s="53"/>
      <c r="C50" s="53">
        <f t="shared" si="30"/>
        <v>0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9</v>
      </c>
      <c r="AA50" s="25" t="s">
        <v>108</v>
      </c>
      <c r="AB50" s="21" t="s">
        <v>121</v>
      </c>
      <c r="AC50" s="21"/>
      <c r="AE50" s="90" t="s">
        <v>373</v>
      </c>
      <c r="AF50" s="82"/>
      <c r="CP50" s="19" t="str">
        <f t="shared" si="2"/>
        <v>Akdeniz Veysel</v>
      </c>
      <c r="CR50" s="153">
        <f t="shared" si="3"/>
        <v>9</v>
      </c>
      <c r="CS50" s="19" t="str">
        <f t="shared" si="4"/>
        <v>D</v>
      </c>
      <c r="CT50" s="154">
        <v>4293</v>
      </c>
      <c r="CU50" s="126"/>
      <c r="CV50" s="125">
        <v>772</v>
      </c>
      <c r="CW50" s="33">
        <f t="shared" si="22"/>
        <v>8</v>
      </c>
      <c r="CX50" s="83" t="str">
        <f t="shared" si="23"/>
        <v>Projektingenieur 2</v>
      </c>
      <c r="CY50" s="125">
        <v>772</v>
      </c>
      <c r="CZ50" s="33">
        <f t="shared" si="24"/>
        <v>8</v>
      </c>
      <c r="DA50" s="83" t="str">
        <f t="shared" si="25"/>
        <v>Projektingenieur 2</v>
      </c>
      <c r="DB50" s="125">
        <v>772</v>
      </c>
      <c r="DC50" s="33">
        <f t="shared" si="28"/>
        <v>8</v>
      </c>
      <c r="DD50" s="83" t="str">
        <f t="shared" si="29"/>
        <v>Projektingenieur 2</v>
      </c>
      <c r="DE50" s="20"/>
      <c r="DF50" s="33">
        <v>771</v>
      </c>
      <c r="DG50" s="33">
        <f t="shared" si="26"/>
        <v>7</v>
      </c>
      <c r="DH50" s="83" t="str">
        <f t="shared" si="27"/>
        <v>Projektingenieur 1</v>
      </c>
      <c r="DM50" s="19">
        <f t="shared" si="13"/>
        <v>4293</v>
      </c>
      <c r="DN50" s="153">
        <v>2</v>
      </c>
      <c r="DO50" s="19">
        <v>3</v>
      </c>
      <c r="DP50" s="19" t="s">
        <v>951</v>
      </c>
    </row>
    <row r="51" spans="1:120" s="19" customFormat="1" ht="27" x14ac:dyDescent="0.2">
      <c r="A51" s="53">
        <v>0</v>
      </c>
      <c r="B51" s="53"/>
      <c r="C51" s="53">
        <f t="shared" si="30"/>
        <v>0</v>
      </c>
      <c r="D51" s="55">
        <v>1</v>
      </c>
      <c r="E51" s="55"/>
      <c r="F51" s="56"/>
      <c r="G51" s="54"/>
      <c r="H51" s="54"/>
      <c r="I51" s="56"/>
      <c r="J51" s="54"/>
      <c r="K51" s="56"/>
      <c r="L51" s="56"/>
      <c r="M51" s="56"/>
      <c r="N51" s="58"/>
      <c r="O51" s="52" t="s">
        <v>361</v>
      </c>
      <c r="P51" s="15" t="s">
        <v>999</v>
      </c>
      <c r="Q51" s="15">
        <v>47</v>
      </c>
      <c r="R51" s="42"/>
      <c r="S51" s="20" t="s">
        <v>1000</v>
      </c>
      <c r="T51" s="21">
        <v>1979</v>
      </c>
      <c r="U51" s="28" t="s">
        <v>1059</v>
      </c>
      <c r="V51" s="21">
        <v>2007</v>
      </c>
      <c r="W51" s="25"/>
      <c r="X51" s="21"/>
      <c r="Y51" s="28"/>
      <c r="Z51" s="21">
        <f t="shared" si="1"/>
        <v>8</v>
      </c>
      <c r="AA51" s="25" t="s">
        <v>1081</v>
      </c>
      <c r="AB51" s="21" t="s">
        <v>121</v>
      </c>
      <c r="AC51" s="21"/>
      <c r="AE51" s="90" t="s">
        <v>373</v>
      </c>
      <c r="AF51" s="82"/>
      <c r="CP51" s="19" t="str">
        <f t="shared" si="2"/>
        <v>Hikel Harald</v>
      </c>
      <c r="CR51" s="153">
        <f t="shared" si="3"/>
        <v>8</v>
      </c>
      <c r="CS51" s="19" t="str">
        <f t="shared" si="4"/>
        <v>D</v>
      </c>
      <c r="CT51" s="154">
        <v>7707</v>
      </c>
      <c r="CU51" s="126"/>
      <c r="CV51" s="125">
        <v>782</v>
      </c>
      <c r="CW51" s="33">
        <f t="shared" si="22"/>
        <v>8</v>
      </c>
      <c r="CX51" s="83" t="str">
        <f t="shared" si="23"/>
        <v>Projektingenieur 2</v>
      </c>
      <c r="CY51" s="125"/>
      <c r="CZ51" s="33"/>
      <c r="DA51" s="83"/>
      <c r="DB51" s="125"/>
      <c r="DC51" s="33"/>
      <c r="DD51" s="83"/>
      <c r="DE51" s="20"/>
      <c r="DF51" s="33"/>
      <c r="DG51" s="33"/>
      <c r="DH51" s="83"/>
      <c r="DM51" s="19">
        <f t="shared" si="13"/>
        <v>7707</v>
      </c>
      <c r="DN51" s="153">
        <v>2</v>
      </c>
      <c r="DO51" s="19">
        <v>1</v>
      </c>
      <c r="DP51" s="19" t="s">
        <v>952</v>
      </c>
    </row>
    <row r="52" spans="1:120" s="19" customFormat="1" x14ac:dyDescent="0.2">
      <c r="A52" s="53">
        <v>0</v>
      </c>
      <c r="B52" s="53"/>
      <c r="C52" s="53">
        <f>IF(Z52&gt;=10,1,0)</f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358</v>
      </c>
      <c r="P52" s="15" t="s">
        <v>932</v>
      </c>
      <c r="Q52" s="15">
        <v>48</v>
      </c>
      <c r="R52" s="42"/>
      <c r="S52" s="20" t="s">
        <v>933</v>
      </c>
      <c r="T52" s="21">
        <v>1983</v>
      </c>
      <c r="U52" s="28" t="s">
        <v>1063</v>
      </c>
      <c r="V52" s="21">
        <v>2007</v>
      </c>
      <c r="W52" s="25" t="s">
        <v>1060</v>
      </c>
      <c r="X52" s="21">
        <v>2008</v>
      </c>
      <c r="Y52" s="28"/>
      <c r="Z52" s="21">
        <f>$AD$3-V52</f>
        <v>8</v>
      </c>
      <c r="AA52" s="25" t="s">
        <v>1079</v>
      </c>
      <c r="AB52" s="21" t="s">
        <v>121</v>
      </c>
      <c r="AC52" s="21"/>
      <c r="AE52" s="90" t="s">
        <v>373</v>
      </c>
      <c r="AF52" s="82"/>
      <c r="CP52" s="19" t="str">
        <f>+S52</f>
        <v>Noordam Philipp</v>
      </c>
      <c r="CR52" s="153">
        <f>+Z52</f>
        <v>8</v>
      </c>
      <c r="CS52" s="19" t="str">
        <f>+AB52</f>
        <v>D</v>
      </c>
      <c r="CT52" s="154">
        <v>4312</v>
      </c>
      <c r="CU52" s="126"/>
      <c r="CV52" s="125">
        <v>772</v>
      </c>
      <c r="CW52" s="33">
        <f>VLOOKUP($CV52,Funktionsbezeichnungen,3,0)</f>
        <v>8</v>
      </c>
      <c r="CX52" s="83" t="str">
        <f>VLOOKUP($CV52,Funktionsbezeichnungen,2,0)</f>
        <v>Projektingenieur 2</v>
      </c>
      <c r="CY52" s="125"/>
      <c r="CZ52" s="33"/>
      <c r="DA52" s="83"/>
      <c r="DB52" s="125"/>
      <c r="DC52" s="33"/>
      <c r="DD52" s="83"/>
      <c r="DE52" s="20"/>
      <c r="DF52" s="33"/>
      <c r="DG52" s="33"/>
      <c r="DH52" s="83"/>
      <c r="DM52" s="19">
        <f>+CT52</f>
        <v>4312</v>
      </c>
      <c r="DN52" s="153">
        <v>2</v>
      </c>
      <c r="DO52" s="19">
        <v>2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359</v>
      </c>
      <c r="P53" s="15" t="s">
        <v>586</v>
      </c>
      <c r="Q53" s="15">
        <v>49</v>
      </c>
      <c r="R53" s="42"/>
      <c r="S53" s="20" t="s">
        <v>587</v>
      </c>
      <c r="T53" s="21">
        <v>1981</v>
      </c>
      <c r="U53" s="28" t="s">
        <v>1076</v>
      </c>
      <c r="V53" s="21">
        <v>2008</v>
      </c>
      <c r="W53" s="25" t="s">
        <v>1060</v>
      </c>
      <c r="X53" s="21">
        <v>2009</v>
      </c>
      <c r="Y53" s="28"/>
      <c r="Z53" s="21">
        <f t="shared" si="1"/>
        <v>7</v>
      </c>
      <c r="AA53" s="25" t="s">
        <v>108</v>
      </c>
      <c r="AB53" s="21" t="s">
        <v>121</v>
      </c>
      <c r="AC53" s="21"/>
      <c r="AE53" s="90" t="s">
        <v>375</v>
      </c>
      <c r="AF53" s="82"/>
      <c r="CP53" s="19" t="str">
        <f t="shared" si="2"/>
        <v>Fuhl Waldemar</v>
      </c>
      <c r="CR53" s="153">
        <f t="shared" si="3"/>
        <v>7</v>
      </c>
      <c r="CS53" s="19" t="str">
        <f t="shared" si="4"/>
        <v>D</v>
      </c>
      <c r="CT53" s="154">
        <v>4349</v>
      </c>
      <c r="CU53" s="126"/>
      <c r="CV53" s="125">
        <v>772</v>
      </c>
      <c r="CW53" s="33">
        <f t="shared" si="22"/>
        <v>8</v>
      </c>
      <c r="CX53" s="83" t="str">
        <f t="shared" si="23"/>
        <v>Projektingenieur 2</v>
      </c>
      <c r="CY53" s="125">
        <v>772</v>
      </c>
      <c r="CZ53" s="33">
        <f t="shared" si="24"/>
        <v>8</v>
      </c>
      <c r="DA53" s="83" t="str">
        <f t="shared" si="25"/>
        <v>Projektingenieur 2</v>
      </c>
      <c r="DB53" s="125">
        <v>771</v>
      </c>
      <c r="DC53" s="33">
        <f t="shared" si="28"/>
        <v>7</v>
      </c>
      <c r="DD53" s="83" t="str">
        <f t="shared" si="29"/>
        <v>Projektingenieur 1</v>
      </c>
      <c r="DE53" s="20"/>
      <c r="DF53" s="33">
        <v>771</v>
      </c>
      <c r="DG53" s="33">
        <f t="shared" si="26"/>
        <v>7</v>
      </c>
      <c r="DH53" s="83" t="str">
        <f t="shared" si="27"/>
        <v>Projektingenieur 1</v>
      </c>
      <c r="DM53" s="19">
        <f t="shared" si="13"/>
        <v>4349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1062</v>
      </c>
      <c r="V54" s="21">
        <v>2008</v>
      </c>
      <c r="W54" s="25" t="s">
        <v>1071</v>
      </c>
      <c r="X54" s="21">
        <v>2013</v>
      </c>
      <c r="Y54" s="28" t="s">
        <v>1022</v>
      </c>
      <c r="Z54" s="118">
        <f t="shared" si="1"/>
        <v>7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Imesch Reto</v>
      </c>
      <c r="CR54" s="153">
        <f t="shared" si="3"/>
        <v>7</v>
      </c>
      <c r="CS54" s="19" t="str">
        <f t="shared" si="4"/>
        <v>D</v>
      </c>
      <c r="CT54" s="154">
        <v>9677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772</v>
      </c>
      <c r="CZ54" s="33">
        <f t="shared" si="24"/>
        <v>8</v>
      </c>
      <c r="DA54" s="83" t="str">
        <f t="shared" si="25"/>
        <v>Projektingenieur 2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9677</v>
      </c>
      <c r="DN54" s="153">
        <v>2</v>
      </c>
      <c r="DO54" s="19">
        <v>3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7</v>
      </c>
      <c r="AA55" s="25" t="s">
        <v>1133</v>
      </c>
      <c r="AB55" s="21" t="s">
        <v>121</v>
      </c>
      <c r="AC55" s="21"/>
      <c r="AE55" s="90" t="s">
        <v>1102</v>
      </c>
      <c r="AF55" s="82"/>
      <c r="CP55" s="19" t="str">
        <f t="shared" si="2"/>
        <v>Wieland Manuel</v>
      </c>
      <c r="CR55" s="153">
        <f t="shared" si="3"/>
        <v>7</v>
      </c>
      <c r="CS55" s="19" t="str">
        <f t="shared" si="4"/>
        <v>D</v>
      </c>
      <c r="CT55" s="154">
        <v>9698</v>
      </c>
      <c r="CU55" s="126"/>
      <c r="CV55" s="125">
        <v>772</v>
      </c>
      <c r="CW55" s="33">
        <f t="shared" si="22"/>
        <v>8</v>
      </c>
      <c r="CX55" s="83" t="str">
        <f t="shared" si="23"/>
        <v>Projektingenieur 2</v>
      </c>
      <c r="CY55" s="125">
        <v>771</v>
      </c>
      <c r="CZ55" s="33">
        <f t="shared" si="24"/>
        <v>7</v>
      </c>
      <c r="DA55" s="83" t="str">
        <f t="shared" si="25"/>
        <v>Projektingenieur 1</v>
      </c>
      <c r="DB55" s="125">
        <v>771</v>
      </c>
      <c r="DC55" s="33">
        <f t="shared" si="28"/>
        <v>7</v>
      </c>
      <c r="DD55" s="83" t="str">
        <f t="shared" si="29"/>
        <v>Projektingenieur 1</v>
      </c>
      <c r="DE55" s="20"/>
      <c r="DF55" s="33">
        <v>771</v>
      </c>
      <c r="DG55" s="33">
        <f t="shared" si="26"/>
        <v>7</v>
      </c>
      <c r="DH55" s="83" t="str">
        <f t="shared" si="27"/>
        <v>Projektingenieur 1</v>
      </c>
      <c r="DM55" s="19">
        <f t="shared" si="13"/>
        <v>9698</v>
      </c>
      <c r="DN55" s="153">
        <v>2</v>
      </c>
      <c r="DO55" s="19">
        <v>2</v>
      </c>
      <c r="DP55" s="19" t="s">
        <v>951</v>
      </c>
    </row>
    <row r="56" spans="1:120" s="19" customFormat="1" ht="27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1067</v>
      </c>
      <c r="V56" s="21">
        <v>2009</v>
      </c>
      <c r="W56" s="25" t="s">
        <v>1066</v>
      </c>
      <c r="X56" s="21">
        <v>2012</v>
      </c>
      <c r="Y56" s="28"/>
      <c r="Z56" s="118">
        <f t="shared" si="1"/>
        <v>6</v>
      </c>
      <c r="AA56" s="119" t="s">
        <v>931</v>
      </c>
      <c r="AB56" s="118" t="s">
        <v>121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6</v>
      </c>
      <c r="CS56" s="19" t="str">
        <f t="shared" si="4"/>
        <v>D</v>
      </c>
      <c r="CT56" s="154">
        <v>4311</v>
      </c>
      <c r="CU56" s="126"/>
      <c r="CV56" s="125">
        <v>782</v>
      </c>
      <c r="CW56" s="33">
        <f t="shared" si="22"/>
        <v>8</v>
      </c>
      <c r="CX56" s="83" t="str">
        <f t="shared" si="23"/>
        <v>Projektingenieur 2</v>
      </c>
      <c r="CY56" s="125"/>
      <c r="CZ56" s="33"/>
      <c r="DA56" s="83"/>
      <c r="DB56" s="125"/>
      <c r="DC56" s="33"/>
      <c r="DD56" s="83"/>
      <c r="DE56" s="20"/>
      <c r="DF56" s="33"/>
      <c r="DG56" s="33"/>
      <c r="DH56" s="83"/>
      <c r="DM56" s="19">
        <f t="shared" si="13"/>
        <v>4311</v>
      </c>
      <c r="DN56" s="153">
        <v>2</v>
      </c>
      <c r="DO56" s="19">
        <v>2</v>
      </c>
      <c r="DP56" s="19" t="s">
        <v>952</v>
      </c>
    </row>
    <row r="57" spans="1:120" s="19" customFormat="1" x14ac:dyDescent="0.2">
      <c r="A57" s="53">
        <v>0</v>
      </c>
      <c r="B57" s="53"/>
      <c r="C57" s="53">
        <f t="shared" si="3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1062</v>
      </c>
      <c r="V57" s="21">
        <v>2009</v>
      </c>
      <c r="W57" s="25"/>
      <c r="X57" s="21"/>
      <c r="Y57" s="28"/>
      <c r="Z57" s="118">
        <f t="shared" si="1"/>
        <v>6</v>
      </c>
      <c r="AA57" s="25" t="s">
        <v>1079</v>
      </c>
      <c r="AB57" s="21" t="s">
        <v>121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6</v>
      </c>
      <c r="CS57" s="19" t="str">
        <f t="shared" si="4"/>
        <v>D</v>
      </c>
      <c r="CT57" s="154">
        <v>8565</v>
      </c>
      <c r="CU57" s="126"/>
      <c r="CV57" s="125">
        <v>772</v>
      </c>
      <c r="CW57" s="33">
        <f t="shared" ref="CW57:CW91" si="31">VLOOKUP($CV57,Funktionsbezeichnungen,3,0)</f>
        <v>8</v>
      </c>
      <c r="CX57" s="83" t="str">
        <f t="shared" ref="CX57:CX91" si="32">VLOOKUP($CV57,Funktionsbezeichnungen,2,0)</f>
        <v>Projektingenieur 2</v>
      </c>
      <c r="CY57" s="125">
        <v>771</v>
      </c>
      <c r="CZ57" s="33">
        <f t="shared" si="24"/>
        <v>7</v>
      </c>
      <c r="DA57" s="83" t="str">
        <f t="shared" si="25"/>
        <v>Projektingenieur 1</v>
      </c>
      <c r="DB57" s="125">
        <v>771</v>
      </c>
      <c r="DC57" s="33">
        <f t="shared" si="28"/>
        <v>7</v>
      </c>
      <c r="DD57" s="83" t="str">
        <f t="shared" si="29"/>
        <v>Projektingenieur 1</v>
      </c>
      <c r="DE57" s="20"/>
      <c r="DF57" s="33">
        <v>771</v>
      </c>
      <c r="DG57" s="33">
        <f t="shared" si="26"/>
        <v>7</v>
      </c>
      <c r="DH57" s="83" t="str">
        <f t="shared" si="27"/>
        <v>Projektingenieur 1</v>
      </c>
      <c r="DM57" s="19">
        <f t="shared" si="13"/>
        <v>8565</v>
      </c>
      <c r="DN57" s="153">
        <v>2</v>
      </c>
      <c r="DO57" s="19">
        <v>3</v>
      </c>
      <c r="DP57" s="19" t="s">
        <v>951</v>
      </c>
    </row>
    <row r="58" spans="1:120" s="19" customFormat="1" x14ac:dyDescent="0.2">
      <c r="A58" s="53">
        <v>0</v>
      </c>
      <c r="B58" s="53">
        <v>1</v>
      </c>
      <c r="C58" s="53">
        <f t="shared" si="3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1003</v>
      </c>
      <c r="Q58" s="15">
        <v>54</v>
      </c>
      <c r="R58" s="42"/>
      <c r="S58" s="20" t="s">
        <v>1004</v>
      </c>
      <c r="T58" s="21">
        <v>1984</v>
      </c>
      <c r="U58" s="28" t="s">
        <v>194</v>
      </c>
      <c r="V58" s="21">
        <v>2009</v>
      </c>
      <c r="W58" s="25"/>
      <c r="X58" s="21"/>
      <c r="Y58" s="28" t="s">
        <v>91</v>
      </c>
      <c r="Z58" s="21">
        <f t="shared" si="1"/>
        <v>6</v>
      </c>
      <c r="AA58" s="25" t="s">
        <v>269</v>
      </c>
      <c r="AB58" s="21" t="s">
        <v>121</v>
      </c>
      <c r="AC58" s="21"/>
      <c r="AE58" s="90" t="s">
        <v>375</v>
      </c>
      <c r="AF58" s="82"/>
      <c r="CP58" s="19" t="str">
        <f t="shared" si="2"/>
        <v>Vecchi Sandra</v>
      </c>
      <c r="CR58" s="153">
        <f t="shared" si="3"/>
        <v>6</v>
      </c>
      <c r="CS58" s="19" t="str">
        <f t="shared" si="4"/>
        <v>D</v>
      </c>
      <c r="CT58" s="154">
        <v>4906</v>
      </c>
      <c r="CU58" s="126"/>
      <c r="CV58" s="125">
        <v>772</v>
      </c>
      <c r="CW58" s="33">
        <f t="shared" si="31"/>
        <v>8</v>
      </c>
      <c r="CX58" s="83" t="str">
        <f t="shared" si="32"/>
        <v>Projektingenieur 2</v>
      </c>
      <c r="CY58" s="125"/>
      <c r="CZ58" s="33"/>
      <c r="DA58" s="83"/>
      <c r="DB58" s="125"/>
      <c r="DC58" s="33"/>
      <c r="DD58" s="83"/>
      <c r="DE58" s="20"/>
      <c r="DF58" s="33"/>
      <c r="DG58" s="33"/>
      <c r="DH58" s="83"/>
      <c r="DM58" s="19">
        <f t="shared" si="13"/>
        <v>4906</v>
      </c>
      <c r="DN58" s="153">
        <v>2</v>
      </c>
      <c r="DO58" s="19">
        <v>1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1062</v>
      </c>
      <c r="V59" s="21">
        <v>2009</v>
      </c>
      <c r="W59" s="25"/>
      <c r="X59" s="21"/>
      <c r="Y59" s="28"/>
      <c r="Z59" s="21">
        <f>$AD$3-V59</f>
        <v>6</v>
      </c>
      <c r="AA59" s="25" t="s">
        <v>1082</v>
      </c>
      <c r="AB59" s="21" t="s">
        <v>121</v>
      </c>
      <c r="AC59" s="21"/>
      <c r="AE59" s="90" t="s">
        <v>373</v>
      </c>
      <c r="AF59" s="82"/>
      <c r="CP59" s="19" t="str">
        <f>+S59</f>
        <v>Schoeffel Daniel</v>
      </c>
      <c r="CR59" s="153">
        <f>+Z59</f>
        <v>6</v>
      </c>
      <c r="CS59" s="19" t="str">
        <f>+AB59</f>
        <v>D</v>
      </c>
      <c r="CT59" s="154">
        <v>8569</v>
      </c>
      <c r="CU59" s="126"/>
      <c r="CV59" s="125">
        <v>772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771</v>
      </c>
      <c r="CZ59" s="33">
        <f>VLOOKUP($CY59,Funktionsbezeichnungen,3,0)</f>
        <v>7</v>
      </c>
      <c r="DA59" s="83" t="str">
        <f>VLOOKUP($CY59,Funktionsbezeichnungen,2,0)</f>
        <v>Projektingenieur 1</v>
      </c>
      <c r="DB59" s="125">
        <v>771</v>
      </c>
      <c r="DC59" s="33">
        <f>VLOOKUP($DB59,Funktionsbezeichnungen,3,0)</f>
        <v>7</v>
      </c>
      <c r="DD59" s="83" t="str">
        <f>VLOOKUP($DB59,Funktionsbezeichnungen,2,0)</f>
        <v>Projektingenieur 1</v>
      </c>
      <c r="DE59" s="20"/>
      <c r="DF59" s="33">
        <v>771</v>
      </c>
      <c r="DG59" s="33">
        <f>VLOOKUP($DF59,Funktionsbezeichnungen,3,0)</f>
        <v>7</v>
      </c>
      <c r="DH59" s="83" t="str">
        <f>VLOOKUP($DF59,Funktionsbezeichnungen,2,0)</f>
        <v>Projektingenieur 1</v>
      </c>
      <c r="DM59" s="19">
        <f>+CT59</f>
        <v>8569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/>
      <c r="C60" s="53">
        <f t="shared" si="3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699</v>
      </c>
      <c r="Q60" s="15">
        <v>56</v>
      </c>
      <c r="R60" s="42"/>
      <c r="S60" s="20" t="s">
        <v>697</v>
      </c>
      <c r="T60" s="21">
        <v>1984</v>
      </c>
      <c r="U60" s="28" t="s">
        <v>1062</v>
      </c>
      <c r="V60" s="21">
        <v>2010</v>
      </c>
      <c r="W60" s="25"/>
      <c r="X60" s="21"/>
      <c r="Y60" s="28"/>
      <c r="Z60" s="21">
        <f t="shared" si="1"/>
        <v>5</v>
      </c>
      <c r="AA60" s="25" t="s">
        <v>698</v>
      </c>
      <c r="AB60" s="21" t="s">
        <v>121</v>
      </c>
      <c r="AC60" s="21"/>
      <c r="AE60" s="90" t="s">
        <v>375</v>
      </c>
      <c r="AF60" s="82"/>
      <c r="CP60" s="19" t="str">
        <f t="shared" si="2"/>
        <v>Indermitte Martin</v>
      </c>
      <c r="CR60" s="153">
        <f t="shared" si="3"/>
        <v>5</v>
      </c>
      <c r="CS60" s="153" t="str">
        <f t="shared" si="4"/>
        <v>D</v>
      </c>
      <c r="CT60" s="154">
        <v>4901</v>
      </c>
      <c r="CU60" s="126"/>
      <c r="CV60" s="125">
        <v>772</v>
      </c>
      <c r="CW60" s="33">
        <f t="shared" si="31"/>
        <v>8</v>
      </c>
      <c r="CX60" s="83" t="str">
        <f t="shared" si="32"/>
        <v>Projektingenieur 2</v>
      </c>
      <c r="CY60" s="125">
        <v>771</v>
      </c>
      <c r="CZ60" s="33">
        <f t="shared" ref="CZ60:CZ94" si="33">VLOOKUP($CY60,Funktionsbezeichnungen,3,0)</f>
        <v>7</v>
      </c>
      <c r="DA60" s="83" t="str">
        <f t="shared" ref="DA60:DA94" si="34">VLOOKUP($CY60,Funktionsbezeichnungen,2,0)</f>
        <v>Projektingenieur 1</v>
      </c>
      <c r="DB60" s="125">
        <v>770</v>
      </c>
      <c r="DC60" s="33">
        <f t="shared" ref="DC60:DC99" si="35">VLOOKUP($DB60,Funktionsbezeichnungen,3,0)</f>
        <v>6</v>
      </c>
      <c r="DD60" s="83" t="str">
        <f t="shared" ref="DD60:DD99" si="36">VLOOKUP($DB60,Funktionsbezeichnungen,2,0)</f>
        <v>Vorstufe Projektingenieur</v>
      </c>
      <c r="DE60" s="20"/>
      <c r="DF60" s="33">
        <v>771</v>
      </c>
      <c r="DG60" s="33">
        <f t="shared" ref="DG60:DG94" si="37">VLOOKUP($DF60,Funktionsbezeichnungen,3,0)</f>
        <v>7</v>
      </c>
      <c r="DH60" s="83" t="str">
        <f t="shared" ref="DH60:DH94" si="38">VLOOKUP($DF60,Funktionsbezeichnungen,2,0)</f>
        <v>Projektingenieur 1</v>
      </c>
      <c r="DM60" s="19">
        <f t="shared" si="13"/>
        <v>4901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>
        <v>1</v>
      </c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1062</v>
      </c>
      <c r="V61" s="21">
        <v>2010</v>
      </c>
      <c r="W61" s="25"/>
      <c r="X61" s="21"/>
      <c r="Y61" s="28"/>
      <c r="Z61" s="118">
        <f>$AD$3-V61</f>
        <v>5</v>
      </c>
      <c r="AA61" s="25" t="s">
        <v>269</v>
      </c>
      <c r="AB61" s="21" t="s">
        <v>121</v>
      </c>
      <c r="AC61" s="21"/>
      <c r="AE61" s="90" t="s">
        <v>375</v>
      </c>
      <c r="AF61" s="82"/>
      <c r="CP61" s="19" t="str">
        <f>+S61</f>
        <v>Bianchi Emmanuelle</v>
      </c>
      <c r="CR61" s="153">
        <f>+Z61</f>
        <v>5</v>
      </c>
      <c r="CS61" s="153" t="str">
        <f>+AB61</f>
        <v>D</v>
      </c>
      <c r="CT61" s="154">
        <v>7706</v>
      </c>
      <c r="CU61" s="126"/>
      <c r="CV61" s="125">
        <v>772</v>
      </c>
      <c r="CW61" s="33">
        <f>VLOOKUP($CV61,Funktionsbezeichnungen,3,0)</f>
        <v>8</v>
      </c>
      <c r="CX61" s="83" t="str">
        <f>VLOOKUP($CV61,Funktionsbezeichnungen,2,0)</f>
        <v>Projektingenieur 2</v>
      </c>
      <c r="CY61" s="125">
        <v>771</v>
      </c>
      <c r="CZ61" s="33">
        <f>VLOOKUP($CY61,Funktionsbezeichnungen,3,0)</f>
        <v>7</v>
      </c>
      <c r="DA61" s="83" t="str">
        <f>VLOOKUP($CY61,Funktionsbezeichnungen,2,0)</f>
        <v>Projektingenieur 1</v>
      </c>
      <c r="DB61" s="125">
        <v>770</v>
      </c>
      <c r="DC61" s="33">
        <f>VLOOKUP($DB61,Funktionsbezeichnungen,3,0)</f>
        <v>6</v>
      </c>
      <c r="DD61" s="83" t="str">
        <f>VLOOKUP($DB61,Funktionsbezeichnungen,2,0)</f>
        <v>Vorstufe Projektingenieur</v>
      </c>
      <c r="DE61" s="20"/>
      <c r="DF61" s="33">
        <v>771</v>
      </c>
      <c r="DG61" s="33">
        <f>VLOOKUP($DF61,Funktionsbezeichnungen,3,0)</f>
        <v>7</v>
      </c>
      <c r="DH61" s="83" t="str">
        <f>VLOOKUP($DF61,Funktionsbezeichnungen,2,0)</f>
        <v>Projektingenieur 1</v>
      </c>
      <c r="DM61" s="19">
        <f>+CT61</f>
        <v>7706</v>
      </c>
      <c r="DN61" s="153">
        <v>2</v>
      </c>
      <c r="DO61" s="19">
        <v>3</v>
      </c>
      <c r="DP61" s="19" t="s">
        <v>951</v>
      </c>
    </row>
    <row r="62" spans="1:120" s="19" customFormat="1" ht="27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1105</v>
      </c>
      <c r="Q62" s="15">
        <v>58</v>
      </c>
      <c r="R62" s="42"/>
      <c r="S62" s="20" t="s">
        <v>1106</v>
      </c>
      <c r="T62" s="21">
        <v>1987</v>
      </c>
      <c r="U62" s="28" t="s">
        <v>1124</v>
      </c>
      <c r="V62" s="21">
        <v>2010</v>
      </c>
      <c r="W62" s="25" t="s">
        <v>1123</v>
      </c>
      <c r="X62" s="21">
        <v>2014</v>
      </c>
      <c r="Y62" s="28"/>
      <c r="Z62" s="118">
        <f>$AD$3-V62</f>
        <v>5</v>
      </c>
      <c r="AA62" s="25" t="s">
        <v>1113</v>
      </c>
      <c r="AB62" s="21" t="s">
        <v>121</v>
      </c>
      <c r="AC62" s="21"/>
      <c r="AE62" s="90" t="s">
        <v>375</v>
      </c>
      <c r="AF62" s="82"/>
      <c r="CP62" s="192" t="str">
        <f>+S62</f>
        <v>Appelt Franziska</v>
      </c>
      <c r="CR62" s="153">
        <f>+Z62</f>
        <v>5</v>
      </c>
      <c r="CS62" s="153" t="str">
        <f>+AB62</f>
        <v>D</v>
      </c>
      <c r="CT62" s="154">
        <v>5640</v>
      </c>
      <c r="CU62" s="126"/>
      <c r="CV62" s="125">
        <v>781</v>
      </c>
      <c r="CW62" s="33">
        <f>VLOOKUP($CV62,Funktionsbezeichnungen,3,0)</f>
        <v>7</v>
      </c>
      <c r="CX62" s="83" t="str">
        <f>VLOOKUP($CV62,Funktionsbezeichnungen,2,0)</f>
        <v>Projektingenieur 1</v>
      </c>
      <c r="CY62" s="125"/>
      <c r="CZ62" s="33"/>
      <c r="DA62" s="83"/>
      <c r="DB62" s="125"/>
      <c r="DC62" s="33"/>
      <c r="DD62" s="83"/>
      <c r="DE62" s="20"/>
      <c r="DF62" s="33"/>
      <c r="DG62" s="33"/>
      <c r="DH62" s="83"/>
      <c r="DM62" s="19">
        <f>+CT62</f>
        <v>5640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1094</v>
      </c>
      <c r="Q63" s="15">
        <v>59</v>
      </c>
      <c r="R63" s="42"/>
      <c r="S63" s="20" t="s">
        <v>1095</v>
      </c>
      <c r="T63" s="21">
        <v>1985</v>
      </c>
      <c r="U63" s="28" t="s">
        <v>1062</v>
      </c>
      <c r="V63" s="21">
        <v>2011</v>
      </c>
      <c r="W63" s="25"/>
      <c r="X63" s="21"/>
      <c r="Y63" s="28"/>
      <c r="Z63" s="118">
        <f>$AD$3-V63</f>
        <v>4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>+S63</f>
        <v>Brem Jakob</v>
      </c>
      <c r="CR63" s="153">
        <f>+Z63</f>
        <v>4</v>
      </c>
      <c r="CS63" s="153" t="str">
        <f>+AB63</f>
        <v>D</v>
      </c>
      <c r="CT63" s="154">
        <v>4356</v>
      </c>
      <c r="CU63" s="126"/>
      <c r="CV63" s="125">
        <v>771</v>
      </c>
      <c r="CW63" s="33">
        <f t="shared" si="31"/>
        <v>7</v>
      </c>
      <c r="CX63" s="83" t="str">
        <f t="shared" si="32"/>
        <v>Projektingenieur 1</v>
      </c>
      <c r="CY63" s="125"/>
      <c r="CZ63" s="33"/>
      <c r="DA63" s="83"/>
      <c r="DB63" s="125"/>
      <c r="DC63" s="33"/>
      <c r="DD63" s="83"/>
      <c r="DE63" s="20"/>
      <c r="DF63" s="33"/>
      <c r="DG63" s="33"/>
      <c r="DH63" s="83"/>
      <c r="DM63" s="19">
        <f>+CT63</f>
        <v>4356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 t="shared" si="3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1008</v>
      </c>
      <c r="Q64" s="15">
        <v>60</v>
      </c>
      <c r="R64" s="42"/>
      <c r="S64" s="20" t="s">
        <v>1009</v>
      </c>
      <c r="T64" s="21">
        <v>1987</v>
      </c>
      <c r="U64" s="28" t="s">
        <v>1062</v>
      </c>
      <c r="V64" s="21">
        <v>2011</v>
      </c>
      <c r="W64" s="25"/>
      <c r="X64" s="21"/>
      <c r="Y64" s="28"/>
      <c r="Z64" s="118">
        <f t="shared" si="1"/>
        <v>4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Bürgin Johannes</v>
      </c>
      <c r="CR64" s="153">
        <f t="shared" si="3"/>
        <v>4</v>
      </c>
      <c r="CS64" s="153" t="str">
        <f t="shared" si="4"/>
        <v>D</v>
      </c>
      <c r="CT64" s="154">
        <v>4907</v>
      </c>
      <c r="CU64" s="126"/>
      <c r="CV64" s="125">
        <v>771</v>
      </c>
      <c r="CW64" s="33">
        <f t="shared" si="31"/>
        <v>7</v>
      </c>
      <c r="CX64" s="83" t="str">
        <f t="shared" si="32"/>
        <v>Projektingenieur 1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 t="shared" si="13"/>
        <v>4907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 t="shared" si="3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909</v>
      </c>
      <c r="Q65" s="15">
        <v>61</v>
      </c>
      <c r="R65" s="42"/>
      <c r="S65" s="20" t="s">
        <v>910</v>
      </c>
      <c r="T65" s="21">
        <v>1987</v>
      </c>
      <c r="U65" s="28" t="s">
        <v>1062</v>
      </c>
      <c r="V65" s="21">
        <v>2012</v>
      </c>
      <c r="W65" s="25"/>
      <c r="X65" s="21"/>
      <c r="Y65" s="28"/>
      <c r="Z65" s="118">
        <f t="shared" si="1"/>
        <v>3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Frei Lukas</v>
      </c>
      <c r="CR65" s="153">
        <f t="shared" si="3"/>
        <v>3</v>
      </c>
      <c r="CS65" s="153" t="str">
        <f t="shared" si="4"/>
        <v>D</v>
      </c>
      <c r="CT65" s="154">
        <v>4308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13"/>
        <v>4308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si="3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360</v>
      </c>
      <c r="P66" s="15" t="s">
        <v>912</v>
      </c>
      <c r="Q66" s="15">
        <v>62</v>
      </c>
      <c r="R66" s="42"/>
      <c r="S66" s="20" t="s">
        <v>913</v>
      </c>
      <c r="T66" s="21">
        <v>1987</v>
      </c>
      <c r="U66" s="28" t="s">
        <v>1062</v>
      </c>
      <c r="V66" s="21">
        <v>2012</v>
      </c>
      <c r="W66" s="25"/>
      <c r="X66" s="21"/>
      <c r="Y66" s="28" t="s">
        <v>91</v>
      </c>
      <c r="Z66" s="118">
        <f t="shared" si="1"/>
        <v>3</v>
      </c>
      <c r="AA66" s="25" t="s">
        <v>108</v>
      </c>
      <c r="AB66" s="21" t="s">
        <v>121</v>
      </c>
      <c r="AC66" s="21"/>
      <c r="AE66" s="90" t="s">
        <v>375</v>
      </c>
      <c r="AF66" s="82"/>
      <c r="CP66" s="19" t="str">
        <f t="shared" si="2"/>
        <v>D'Arco Marcel</v>
      </c>
      <c r="CR66" s="153">
        <f t="shared" si="3"/>
        <v>3</v>
      </c>
      <c r="CS66" s="153" t="str">
        <f t="shared" si="4"/>
        <v>D</v>
      </c>
      <c r="CT66" s="154">
        <v>4310</v>
      </c>
      <c r="CU66" s="126"/>
      <c r="CV66" s="125">
        <v>771</v>
      </c>
      <c r="CW66" s="33">
        <f t="shared" si="31"/>
        <v>7</v>
      </c>
      <c r="CX66" s="83" t="str">
        <f t="shared" si="3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4310</v>
      </c>
      <c r="DN66" s="153">
        <v>2</v>
      </c>
      <c r="DO66" s="19">
        <v>3</v>
      </c>
      <c r="DP66" s="19" t="s">
        <v>951</v>
      </c>
    </row>
    <row r="67" spans="1:120" s="19" customFormat="1" ht="27" x14ac:dyDescent="0.2">
      <c r="A67" s="53">
        <v>0</v>
      </c>
      <c r="B67" s="53">
        <v>1</v>
      </c>
      <c r="C67" s="53">
        <f t="shared" si="3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1014</v>
      </c>
      <c r="Q67" s="15">
        <v>63</v>
      </c>
      <c r="R67" s="42"/>
      <c r="S67" s="20" t="s">
        <v>1015</v>
      </c>
      <c r="T67" s="21">
        <v>1980</v>
      </c>
      <c r="U67" s="28" t="s">
        <v>1050</v>
      </c>
      <c r="V67" s="21">
        <v>2002</v>
      </c>
      <c r="W67" s="28" t="s">
        <v>1062</v>
      </c>
      <c r="X67" s="21">
        <v>2013</v>
      </c>
      <c r="Y67" s="28"/>
      <c r="Z67" s="118">
        <f>$AD$3-X67</f>
        <v>2</v>
      </c>
      <c r="AA67" s="25" t="s">
        <v>916</v>
      </c>
      <c r="AB67" s="21" t="s">
        <v>121</v>
      </c>
      <c r="AC67" s="21"/>
      <c r="AE67" s="90" t="s">
        <v>375</v>
      </c>
      <c r="AF67" s="82"/>
      <c r="CP67" s="19" t="str">
        <f t="shared" si="2"/>
        <v>Hochuli Antonina</v>
      </c>
      <c r="CR67" s="153">
        <f t="shared" si="3"/>
        <v>2</v>
      </c>
      <c r="CS67" s="153" t="str">
        <f t="shared" si="4"/>
        <v>D</v>
      </c>
      <c r="CT67" s="154">
        <v>8579</v>
      </c>
      <c r="CU67" s="126"/>
      <c r="CV67" s="125">
        <v>770</v>
      </c>
      <c r="CW67" s="33">
        <f t="shared" si="31"/>
        <v>6</v>
      </c>
      <c r="CX67" s="83" t="str">
        <f t="shared" si="32"/>
        <v>Vorstufe Projektingenieur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13"/>
        <v>8579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1074</v>
      </c>
      <c r="Q68" s="15">
        <v>64</v>
      </c>
      <c r="R68" s="42"/>
      <c r="S68" s="20" t="s">
        <v>1075</v>
      </c>
      <c r="T68" s="21">
        <v>1987</v>
      </c>
      <c r="U68" s="28" t="s">
        <v>1076</v>
      </c>
      <c r="V68" s="21">
        <v>2013</v>
      </c>
      <c r="W68" s="25"/>
      <c r="X68" s="21"/>
      <c r="Y68" s="28"/>
      <c r="Z68" s="118">
        <f>$AD$3-V68</f>
        <v>2</v>
      </c>
      <c r="AA68" s="25" t="s">
        <v>698</v>
      </c>
      <c r="AB68" s="21" t="s">
        <v>121</v>
      </c>
      <c r="AC68" s="21"/>
      <c r="AE68" s="90" t="s">
        <v>375</v>
      </c>
      <c r="AF68" s="82"/>
      <c r="CP68" s="192" t="str">
        <f>+S68</f>
        <v>Meisch Raoul</v>
      </c>
      <c r="CR68" s="153">
        <f>+Z68</f>
        <v>2</v>
      </c>
      <c r="CS68" s="153" t="str">
        <f>+AB68</f>
        <v>D</v>
      </c>
      <c r="CT68" s="154">
        <v>4315</v>
      </c>
      <c r="CU68" s="126"/>
      <c r="CV68" s="125">
        <v>770</v>
      </c>
      <c r="CW68" s="33">
        <f t="shared" si="31"/>
        <v>6</v>
      </c>
      <c r="CX68" s="83" t="str">
        <f t="shared" si="32"/>
        <v>Vorstufe Projektingenieur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>+CT68</f>
        <v>4315</v>
      </c>
      <c r="DN68" s="153">
        <v>2</v>
      </c>
      <c r="DO68" s="19">
        <v>3</v>
      </c>
      <c r="DP68" s="19" t="s">
        <v>951</v>
      </c>
    </row>
    <row r="69" spans="1:120" s="19" customFormat="1" x14ac:dyDescent="0.2">
      <c r="A69" s="53">
        <v>0</v>
      </c>
      <c r="B69" s="53">
        <v>1</v>
      </c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359</v>
      </c>
      <c r="P69" s="15" t="s">
        <v>1029</v>
      </c>
      <c r="Q69" s="15">
        <v>65</v>
      </c>
      <c r="R69" s="42"/>
      <c r="S69" s="20" t="s">
        <v>1030</v>
      </c>
      <c r="T69" s="21">
        <v>1989</v>
      </c>
      <c r="U69" s="28" t="s">
        <v>1062</v>
      </c>
      <c r="V69" s="21">
        <v>2013</v>
      </c>
      <c r="W69" s="25"/>
      <c r="X69" s="21"/>
      <c r="Y69" s="28"/>
      <c r="Z69" s="118">
        <f t="shared" ref="Z69:Z131" si="39">$AD$3-V69</f>
        <v>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ref="CP69:CP134" si="40">+S69</f>
        <v>Stöhr Jessica</v>
      </c>
      <c r="CR69" s="153">
        <f t="shared" ref="CR69:CR131" si="41">+Z69</f>
        <v>2</v>
      </c>
      <c r="CS69" s="153" t="str">
        <f t="shared" ref="CS69:CS131" si="42">+AB69</f>
        <v>D</v>
      </c>
      <c r="CT69" s="154">
        <v>4313</v>
      </c>
      <c r="CU69" s="126"/>
      <c r="CV69" s="125">
        <v>770</v>
      </c>
      <c r="CW69" s="33">
        <f t="shared" si="31"/>
        <v>6</v>
      </c>
      <c r="CX69" s="83" t="str">
        <f t="shared" si="3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ref="DM69:DM133" si="43">+CT69</f>
        <v>4313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>IF(Z70&gt;=10,1,0)</f>
        <v>1</v>
      </c>
      <c r="D70" s="55"/>
      <c r="E70" s="55"/>
      <c r="F70" s="56"/>
      <c r="G70" s="54"/>
      <c r="H70" s="54">
        <v>1</v>
      </c>
      <c r="I70" s="56">
        <v>1</v>
      </c>
      <c r="J70" s="54"/>
      <c r="K70" s="56"/>
      <c r="L70" s="56"/>
      <c r="M70" s="56"/>
      <c r="N70" s="58"/>
      <c r="O70" s="52" t="s">
        <v>358</v>
      </c>
      <c r="P70" s="15" t="s">
        <v>1125</v>
      </c>
      <c r="Q70" s="15">
        <v>66</v>
      </c>
      <c r="R70" s="164" t="s">
        <v>928</v>
      </c>
      <c r="S70" s="20" t="s">
        <v>1126</v>
      </c>
      <c r="T70" s="21">
        <v>1954</v>
      </c>
      <c r="U70" s="28" t="s">
        <v>126</v>
      </c>
      <c r="V70" s="21">
        <v>1973</v>
      </c>
      <c r="W70" s="25" t="s">
        <v>1127</v>
      </c>
      <c r="X70" s="21">
        <v>1979</v>
      </c>
      <c r="Y70" s="28"/>
      <c r="Z70" s="21">
        <f t="shared" si="39"/>
        <v>42</v>
      </c>
      <c r="AA70" s="25" t="s">
        <v>110</v>
      </c>
      <c r="AB70" s="21" t="s">
        <v>105</v>
      </c>
      <c r="AC70" s="21"/>
      <c r="AE70" s="90" t="s">
        <v>376</v>
      </c>
      <c r="AF70" s="82"/>
      <c r="CP70" s="19" t="str">
        <f t="shared" si="40"/>
        <v>Reber Erich</v>
      </c>
      <c r="CR70" s="19">
        <f t="shared" si="41"/>
        <v>42</v>
      </c>
      <c r="CS70" s="19" t="str">
        <f t="shared" si="42"/>
        <v>C</v>
      </c>
      <c r="CT70" s="205">
        <v>3211</v>
      </c>
      <c r="CU70" s="126"/>
      <c r="CV70" s="125">
        <v>772</v>
      </c>
      <c r="CW70" s="33">
        <f>VLOOKUP($CV70,Funktionsbezeichnungen,3,0)</f>
        <v>8</v>
      </c>
      <c r="CX70" s="83" t="str">
        <f>VLOOKUP($CV70,Funktionsbezeichnungen,2,0)</f>
        <v>Projektingenieur 2</v>
      </c>
      <c r="CY70" s="125"/>
      <c r="CZ70" s="33"/>
      <c r="DA70" s="83"/>
      <c r="DB70" s="125"/>
      <c r="DC70" s="33"/>
      <c r="DD70" s="83"/>
      <c r="DE70" s="20"/>
      <c r="DF70" s="125"/>
      <c r="DG70" s="33"/>
      <c r="DH70" s="83"/>
      <c r="DM70" s="19">
        <f t="shared" si="43"/>
        <v>3211</v>
      </c>
      <c r="DN70" s="153">
        <v>6</v>
      </c>
      <c r="DO70" s="19">
        <v>0</v>
      </c>
      <c r="DP70" s="185" t="s">
        <v>968</v>
      </c>
    </row>
    <row r="71" spans="1:120" s="19" customFormat="1" x14ac:dyDescent="0.2">
      <c r="A71" s="53">
        <v>0</v>
      </c>
      <c r="B71" s="53"/>
      <c r="C71" s="53">
        <f>IF(Z71&gt;=10,1,0)</f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/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>$AD$3-V71</f>
        <v>39</v>
      </c>
      <c r="AA71" s="25" t="s">
        <v>686</v>
      </c>
      <c r="AB71" s="21" t="s">
        <v>105</v>
      </c>
      <c r="AC71" s="21"/>
      <c r="AE71" s="90" t="s">
        <v>423</v>
      </c>
      <c r="AF71" s="82"/>
      <c r="CP71" s="19" t="str">
        <f>+S71</f>
        <v>Aebi Roger</v>
      </c>
      <c r="CR71" s="19">
        <f>+Z71</f>
        <v>39</v>
      </c>
      <c r="CS71" s="19" t="str">
        <f>+AB71</f>
        <v>C</v>
      </c>
      <c r="CT71" s="154">
        <v>6622</v>
      </c>
      <c r="CU71" s="126"/>
      <c r="CV71" s="125">
        <v>772</v>
      </c>
      <c r="CW71" s="33">
        <f t="shared" si="31"/>
        <v>8</v>
      </c>
      <c r="CX71" s="83" t="str">
        <f t="shared" si="32"/>
        <v>Projektingenieur 2</v>
      </c>
      <c r="CY71" s="125">
        <v>772</v>
      </c>
      <c r="CZ71" s="33">
        <f t="shared" si="33"/>
        <v>8</v>
      </c>
      <c r="DA71" s="83" t="str">
        <f t="shared" si="34"/>
        <v>Projektingenieur 2</v>
      </c>
      <c r="DB71" s="125">
        <v>772</v>
      </c>
      <c r="DC71" s="33">
        <f t="shared" si="35"/>
        <v>8</v>
      </c>
      <c r="DD71" s="83" t="str">
        <f t="shared" si="36"/>
        <v>Projektingenieur 2</v>
      </c>
      <c r="DE71" s="20"/>
      <c r="DF71" s="33">
        <v>772</v>
      </c>
      <c r="DG71" s="33">
        <f t="shared" si="37"/>
        <v>8</v>
      </c>
      <c r="DH71" s="83" t="str">
        <f t="shared" si="38"/>
        <v>Projektingenieur 2</v>
      </c>
      <c r="DM71" s="19">
        <f>+CT71</f>
        <v>6622</v>
      </c>
      <c r="DN71" s="153">
        <v>6</v>
      </c>
      <c r="DO71" s="19">
        <v>0</v>
      </c>
      <c r="DP71" s="185" t="s">
        <v>969</v>
      </c>
    </row>
    <row r="72" spans="1:120" s="19" customFormat="1" x14ac:dyDescent="0.2">
      <c r="A72" s="53">
        <v>0</v>
      </c>
      <c r="B72" s="53"/>
      <c r="C72" s="53">
        <f t="shared" si="30"/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 t="shared" si="39"/>
        <v>30</v>
      </c>
      <c r="AA72" s="25" t="s">
        <v>110</v>
      </c>
      <c r="AB72" s="21" t="s">
        <v>105</v>
      </c>
      <c r="AC72" s="21"/>
      <c r="AE72" s="90" t="s">
        <v>376</v>
      </c>
      <c r="AF72" s="82"/>
      <c r="CP72" s="19" t="str">
        <f t="shared" si="40"/>
        <v>Oehen Beat</v>
      </c>
      <c r="CR72" s="19">
        <f t="shared" si="41"/>
        <v>30</v>
      </c>
      <c r="CS72" s="19" t="str">
        <f t="shared" si="42"/>
        <v>C</v>
      </c>
      <c r="CT72" s="154">
        <v>7622</v>
      </c>
      <c r="CU72" s="126"/>
      <c r="CV72" s="125">
        <v>772</v>
      </c>
      <c r="CW72" s="33">
        <f t="shared" si="31"/>
        <v>8</v>
      </c>
      <c r="CX72" s="83" t="str">
        <f t="shared" si="32"/>
        <v>Projektingenieur 2</v>
      </c>
      <c r="CY72" s="125">
        <v>772</v>
      </c>
      <c r="CZ72" s="33">
        <f t="shared" si="33"/>
        <v>8</v>
      </c>
      <c r="DA72" s="83" t="str">
        <f t="shared" si="34"/>
        <v>Projektingenieur 2</v>
      </c>
      <c r="DB72" s="125">
        <v>772</v>
      </c>
      <c r="DC72" s="33">
        <f t="shared" si="35"/>
        <v>8</v>
      </c>
      <c r="DD72" s="83" t="str">
        <f t="shared" si="36"/>
        <v>Projektingenieur 2</v>
      </c>
      <c r="DE72" s="20"/>
      <c r="DF72" s="125">
        <v>772</v>
      </c>
      <c r="DG72" s="33">
        <f t="shared" si="37"/>
        <v>8</v>
      </c>
      <c r="DH72" s="83" t="str">
        <f t="shared" si="38"/>
        <v>Projektingenieur 2</v>
      </c>
      <c r="DM72" s="19">
        <f t="shared" si="43"/>
        <v>7622</v>
      </c>
      <c r="DN72" s="153">
        <v>6</v>
      </c>
      <c r="DO72" s="19">
        <v>0</v>
      </c>
      <c r="DP72" s="185" t="s">
        <v>968</v>
      </c>
    </row>
    <row r="73" spans="1:120" s="19" customFormat="1" ht="15.75" x14ac:dyDescent="0.2">
      <c r="A73" s="53">
        <v>0</v>
      </c>
      <c r="B73" s="53"/>
      <c r="C73" s="53">
        <f t="shared" si="3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39"/>
        <v>41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40"/>
        <v>Imesch Robert</v>
      </c>
      <c r="CR73" s="19">
        <f t="shared" si="41"/>
        <v>41</v>
      </c>
      <c r="CS73" s="19" t="str">
        <f t="shared" si="42"/>
        <v xml:space="preserve"> D/C 2)</v>
      </c>
      <c r="CT73" s="154">
        <v>4249</v>
      </c>
      <c r="CU73" s="126"/>
      <c r="CV73" s="125">
        <v>772</v>
      </c>
      <c r="CW73" s="33">
        <f t="shared" si="31"/>
        <v>8</v>
      </c>
      <c r="CX73" s="83" t="str">
        <f t="shared" si="32"/>
        <v>Projektingenieur 2</v>
      </c>
      <c r="CY73" s="125">
        <v>772</v>
      </c>
      <c r="CZ73" s="33">
        <f t="shared" si="33"/>
        <v>8</v>
      </c>
      <c r="DA73" s="83" t="str">
        <f t="shared" si="34"/>
        <v>Projektingenieur 2</v>
      </c>
      <c r="DB73" s="125">
        <v>772</v>
      </c>
      <c r="DC73" s="33">
        <f t="shared" si="35"/>
        <v>8</v>
      </c>
      <c r="DD73" s="83" t="str">
        <f t="shared" si="36"/>
        <v>Projektingenieur 2</v>
      </c>
      <c r="DE73" s="20"/>
      <c r="DF73" s="33">
        <v>772</v>
      </c>
      <c r="DG73" s="33">
        <f t="shared" si="37"/>
        <v>8</v>
      </c>
      <c r="DH73" s="83" t="str">
        <f t="shared" si="38"/>
        <v>Projektingenieur 2</v>
      </c>
      <c r="DM73" s="19">
        <f t="shared" si="43"/>
        <v>4249</v>
      </c>
      <c r="DN73" s="153">
        <v>6</v>
      </c>
      <c r="DO73" s="19">
        <v>0</v>
      </c>
      <c r="DP73" s="185" t="s">
        <v>968</v>
      </c>
    </row>
    <row r="74" spans="1:120" s="19" customFormat="1" ht="15.75" x14ac:dyDescent="0.2">
      <c r="A74" s="53">
        <v>0</v>
      </c>
      <c r="B74" s="53"/>
      <c r="C74" s="53">
        <f t="shared" si="3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39"/>
        <v>40</v>
      </c>
      <c r="AA74" s="25" t="s">
        <v>110</v>
      </c>
      <c r="AB74" s="21" t="s">
        <v>1040</v>
      </c>
      <c r="AC74" s="21"/>
      <c r="AE74" s="90" t="s">
        <v>404</v>
      </c>
      <c r="AF74" s="82"/>
      <c r="CP74" s="19" t="str">
        <f t="shared" si="40"/>
        <v>Flückiger Hans Peter</v>
      </c>
      <c r="CR74" s="19">
        <f t="shared" si="41"/>
        <v>40</v>
      </c>
      <c r="CS74" s="19" t="str">
        <f t="shared" si="42"/>
        <v xml:space="preserve"> D/C 2)</v>
      </c>
      <c r="CT74" s="154">
        <v>4250</v>
      </c>
      <c r="CU74" s="126"/>
      <c r="CV74" s="125">
        <v>772</v>
      </c>
      <c r="CW74" s="33">
        <f t="shared" si="31"/>
        <v>8</v>
      </c>
      <c r="CX74" s="83" t="str">
        <f t="shared" si="32"/>
        <v>Projektingenieur 2</v>
      </c>
      <c r="CY74" s="125">
        <v>772</v>
      </c>
      <c r="CZ74" s="33">
        <f t="shared" si="33"/>
        <v>8</v>
      </c>
      <c r="DA74" s="83" t="str">
        <f t="shared" si="34"/>
        <v>Projektingenieur 2</v>
      </c>
      <c r="DB74" s="125">
        <v>772</v>
      </c>
      <c r="DC74" s="33">
        <f t="shared" si="35"/>
        <v>8</v>
      </c>
      <c r="DD74" s="83" t="str">
        <f t="shared" si="36"/>
        <v>Projektingenieur 2</v>
      </c>
      <c r="DE74" s="20"/>
      <c r="DF74" s="33">
        <v>772</v>
      </c>
      <c r="DG74" s="33">
        <f t="shared" si="37"/>
        <v>8</v>
      </c>
      <c r="DH74" s="83" t="str">
        <f t="shared" si="38"/>
        <v>Projektingenieur 2</v>
      </c>
      <c r="DM74" s="19">
        <f t="shared" si="43"/>
        <v>4250</v>
      </c>
      <c r="DN74" s="153">
        <v>6</v>
      </c>
      <c r="DO74" s="19">
        <v>0</v>
      </c>
      <c r="DP74" s="185" t="s">
        <v>968</v>
      </c>
    </row>
    <row r="75" spans="1:120" s="19" customFormat="1" x14ac:dyDescent="0.2">
      <c r="A75" s="53">
        <v>0</v>
      </c>
      <c r="B75" s="53"/>
      <c r="C75" s="53">
        <f>IF(Z75&gt;=10,1,0)</f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361</v>
      </c>
      <c r="P75" s="15" t="s">
        <v>494</v>
      </c>
      <c r="Q75" s="15">
        <v>84</v>
      </c>
      <c r="R75" s="42"/>
      <c r="S75" s="27" t="s">
        <v>178</v>
      </c>
      <c r="T75" s="21">
        <v>1978</v>
      </c>
      <c r="U75" s="28" t="s">
        <v>235</v>
      </c>
      <c r="V75" s="21">
        <v>2001</v>
      </c>
      <c r="W75" s="25"/>
      <c r="X75" s="21"/>
      <c r="Y75" s="25" t="s">
        <v>289</v>
      </c>
      <c r="Z75" s="21">
        <f>$AD$3-V75</f>
        <v>14</v>
      </c>
      <c r="AA75" s="25" t="s">
        <v>110</v>
      </c>
      <c r="AB75" s="21" t="s">
        <v>121</v>
      </c>
      <c r="AC75" s="21"/>
      <c r="AE75" s="90" t="s">
        <v>376</v>
      </c>
      <c r="AF75" s="82"/>
      <c r="CP75" s="19" t="str">
        <f>+S75</f>
        <v>Thalmann Patric</v>
      </c>
      <c r="CR75" s="19">
        <f>+Z75</f>
        <v>14</v>
      </c>
      <c r="CS75" s="19" t="str">
        <f>+AB75</f>
        <v>D</v>
      </c>
      <c r="CT75" s="154">
        <v>9658</v>
      </c>
      <c r="CU75" s="126"/>
      <c r="CV75" s="125">
        <v>772</v>
      </c>
      <c r="CW75" s="33">
        <f>VLOOKUP($CV75,Funktionsbezeichnungen,3,0)</f>
        <v>8</v>
      </c>
      <c r="CX75" s="83" t="str">
        <f>VLOOKUP($CV75,Funktionsbezeichnungen,2,0)</f>
        <v>Projektingenieur 2</v>
      </c>
      <c r="CY75" s="125">
        <v>771</v>
      </c>
      <c r="CZ75" s="33">
        <f>VLOOKUP($CY75,Funktionsbezeichnungen,3,0)</f>
        <v>7</v>
      </c>
      <c r="DA75" s="83" t="str">
        <f>VLOOKUP($CY75,Funktionsbezeichnungen,2,0)</f>
        <v>Projektingenieur 1</v>
      </c>
      <c r="DB75" s="125">
        <v>771</v>
      </c>
      <c r="DC75" s="33">
        <f>VLOOKUP($DB75,Funktionsbezeichnungen,3,0)</f>
        <v>7</v>
      </c>
      <c r="DD75" s="83" t="str">
        <f>VLOOKUP($DB75,Funktionsbezeichnungen,2,0)</f>
        <v>Projektingenieur 1</v>
      </c>
      <c r="DE75" s="20"/>
      <c r="DF75" s="125">
        <v>771</v>
      </c>
      <c r="DG75" s="33">
        <f>VLOOKUP($DF75,Funktionsbezeichnungen,3,0)</f>
        <v>7</v>
      </c>
      <c r="DH75" s="83" t="str">
        <f>VLOOKUP($DF75,Funktionsbezeichnungen,2,0)</f>
        <v>Projektingenieur 1</v>
      </c>
      <c r="DM75" s="19">
        <f>+CT75</f>
        <v>9658</v>
      </c>
      <c r="DN75" s="153">
        <v>6</v>
      </c>
      <c r="DO75" s="19">
        <v>0</v>
      </c>
      <c r="DP75" s="185" t="s">
        <v>968</v>
      </c>
    </row>
    <row r="76" spans="1:120" s="19" customFormat="1" x14ac:dyDescent="0.2">
      <c r="A76" s="53">
        <v>0</v>
      </c>
      <c r="B76" s="53"/>
      <c r="C76" s="53">
        <f>IF(Z76&gt;=10,1,0)</f>
        <v>0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617</v>
      </c>
      <c r="Q76" s="15">
        <v>86</v>
      </c>
      <c r="R76" s="42"/>
      <c r="S76" s="27" t="s">
        <v>618</v>
      </c>
      <c r="T76" s="21">
        <v>1985</v>
      </c>
      <c r="U76" s="28" t="s">
        <v>235</v>
      </c>
      <c r="V76" s="21">
        <v>2006</v>
      </c>
      <c r="W76" s="25" t="s">
        <v>530</v>
      </c>
      <c r="X76" s="21">
        <v>2013</v>
      </c>
      <c r="Y76" s="25"/>
      <c r="Z76" s="21">
        <f>$AD$3-V76</f>
        <v>9</v>
      </c>
      <c r="AA76" s="25" t="s">
        <v>110</v>
      </c>
      <c r="AB76" s="21" t="s">
        <v>121</v>
      </c>
      <c r="AC76" s="21"/>
      <c r="AE76" s="187" t="s">
        <v>376</v>
      </c>
      <c r="AF76" s="82"/>
      <c r="CP76" s="19" t="str">
        <f>+S76</f>
        <v>Zeltner Viktor</v>
      </c>
      <c r="CR76" s="19">
        <f>+Z76</f>
        <v>9</v>
      </c>
      <c r="CS76" s="19" t="str">
        <f>+AB76</f>
        <v>D</v>
      </c>
      <c r="CT76" s="154">
        <v>6765</v>
      </c>
      <c r="CU76" s="126"/>
      <c r="CV76" s="125">
        <v>771</v>
      </c>
      <c r="CW76" s="33">
        <f>VLOOKUP($CV76,Funktionsbezeichnungen,3,0)</f>
        <v>7</v>
      </c>
      <c r="CX76" s="83" t="str">
        <f>VLOOKUP($CV76,Funktionsbezeichnungen,2,0)</f>
        <v>Projektingenieur 1</v>
      </c>
      <c r="CY76" s="125">
        <v>733</v>
      </c>
      <c r="CZ76" s="33">
        <f>VLOOKUP($CY76,Funktionsbezeichnungen,3,0)</f>
        <v>6</v>
      </c>
      <c r="DA76" s="83" t="str">
        <f>VLOOKUP($CY76,Funktionsbezeichnungen,2,0)</f>
        <v>Konstrukteur 3 / -planer 3 / Gruppenchef 1</v>
      </c>
      <c r="DB76" s="125">
        <v>732</v>
      </c>
      <c r="DC76" s="33">
        <f>VLOOKUP($DB76,Funktionsbezeichnungen,3,0)</f>
        <v>5</v>
      </c>
      <c r="DD76" s="83" t="str">
        <f>VLOOKUP($DB76,Funktionsbezeichnungen,2,0)</f>
        <v>Konstrukteur 2 / -planer 2</v>
      </c>
      <c r="DE76" s="20"/>
      <c r="DF76" s="33">
        <v>732</v>
      </c>
      <c r="DG76" s="33">
        <f>VLOOKUP($DF76,Funktionsbezeichnungen,3,0)</f>
        <v>5</v>
      </c>
      <c r="DH76" s="83" t="str">
        <f>VLOOKUP($DF76,Funktionsbezeichnungen,2,0)</f>
        <v>Konstrukteur 2 / -planer 2</v>
      </c>
      <c r="DM76" s="19">
        <f>+CT76</f>
        <v>6765</v>
      </c>
      <c r="DN76" s="153">
        <v>6</v>
      </c>
      <c r="DO76" s="19">
        <v>0</v>
      </c>
      <c r="DP76" s="19" t="s">
        <v>964</v>
      </c>
    </row>
    <row r="77" spans="1:120" s="19" customFormat="1" x14ac:dyDescent="0.2">
      <c r="A77" s="53">
        <v>0</v>
      </c>
      <c r="B77" s="53"/>
      <c r="C77" s="53">
        <f t="shared" si="30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359</v>
      </c>
      <c r="P77" s="15" t="s">
        <v>479</v>
      </c>
      <c r="Q77" s="15">
        <v>71</v>
      </c>
      <c r="R77" s="16"/>
      <c r="S77" s="20" t="s">
        <v>130</v>
      </c>
      <c r="T77" s="21">
        <v>1949</v>
      </c>
      <c r="U77" s="28" t="s">
        <v>126</v>
      </c>
      <c r="V77" s="21">
        <v>1969</v>
      </c>
      <c r="W77" s="25"/>
      <c r="X77" s="21"/>
      <c r="Y77" s="28"/>
      <c r="Z77" s="21">
        <f t="shared" si="39"/>
        <v>46</v>
      </c>
      <c r="AA77" s="25" t="s">
        <v>687</v>
      </c>
      <c r="AB77" s="21" t="s">
        <v>121</v>
      </c>
      <c r="AC77" s="21"/>
      <c r="AE77" s="193" t="s">
        <v>1077</v>
      </c>
      <c r="AF77" s="82"/>
      <c r="CP77" s="19" t="str">
        <f t="shared" si="40"/>
        <v>Ziegler Bruno</v>
      </c>
      <c r="CR77" s="19">
        <f t="shared" si="41"/>
        <v>46</v>
      </c>
      <c r="CS77" s="19" t="str">
        <f t="shared" si="42"/>
        <v>D</v>
      </c>
      <c r="CT77" s="154">
        <v>4147</v>
      </c>
      <c r="CU77" s="126"/>
      <c r="CV77" s="125">
        <v>742</v>
      </c>
      <c r="CW77" s="33">
        <f t="shared" si="31"/>
        <v>8</v>
      </c>
      <c r="CX77" s="83" t="str">
        <f t="shared" si="32"/>
        <v>Konstrukteur 5  / Fachplaner 5 / Gruppenchef 3</v>
      </c>
      <c r="CY77" s="125">
        <v>742</v>
      </c>
      <c r="CZ77" s="33">
        <f t="shared" si="33"/>
        <v>8</v>
      </c>
      <c r="DA77" s="83" t="str">
        <f t="shared" si="34"/>
        <v>Konstrukteur 5  / Fachplaner 5 / Gruppenchef 3</v>
      </c>
      <c r="DB77" s="125">
        <v>742</v>
      </c>
      <c r="DC77" s="33">
        <f t="shared" si="35"/>
        <v>8</v>
      </c>
      <c r="DD77" s="83" t="str">
        <f t="shared" si="36"/>
        <v>Konstrukteur 5  / Fachplaner 5 / Gruppenchef 3</v>
      </c>
      <c r="DE77" s="20"/>
      <c r="DF77" s="33">
        <v>742</v>
      </c>
      <c r="DG77" s="33">
        <f t="shared" si="37"/>
        <v>8</v>
      </c>
      <c r="DH77" s="83" t="str">
        <f t="shared" si="38"/>
        <v>Konstrukteur 5  / Fachplaner 5 / Gruppenchef 3</v>
      </c>
      <c r="DM77" s="19">
        <f t="shared" si="43"/>
        <v>4147</v>
      </c>
      <c r="DN77" s="153">
        <v>6</v>
      </c>
      <c r="DO77" s="19">
        <v>0</v>
      </c>
      <c r="DP77" s="19" t="s">
        <v>966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358</v>
      </c>
      <c r="P78" s="15" t="s">
        <v>482</v>
      </c>
      <c r="Q78" s="15">
        <v>72</v>
      </c>
      <c r="R78" s="16"/>
      <c r="S78" s="20" t="s">
        <v>260</v>
      </c>
      <c r="T78" s="21">
        <v>1956</v>
      </c>
      <c r="U78" s="28" t="s">
        <v>126</v>
      </c>
      <c r="V78" s="21">
        <v>1973</v>
      </c>
      <c r="W78" s="25"/>
      <c r="X78" s="21"/>
      <c r="Y78" s="28"/>
      <c r="Z78" s="21">
        <f t="shared" si="39"/>
        <v>42</v>
      </c>
      <c r="AA78" s="25" t="s">
        <v>139</v>
      </c>
      <c r="AB78" s="21" t="s">
        <v>121</v>
      </c>
      <c r="AC78" s="21"/>
      <c r="AE78" s="90" t="s">
        <v>377</v>
      </c>
      <c r="AF78" s="82"/>
      <c r="CP78" s="19" t="str">
        <f t="shared" si="40"/>
        <v>Allemann  Bertrand</v>
      </c>
      <c r="CR78" s="19">
        <f t="shared" si="41"/>
        <v>42</v>
      </c>
      <c r="CS78" s="19" t="str">
        <f t="shared" si="42"/>
        <v>D</v>
      </c>
      <c r="CT78" s="154">
        <v>5631</v>
      </c>
      <c r="CU78" s="126"/>
      <c r="CV78" s="125">
        <v>741</v>
      </c>
      <c r="CW78" s="33">
        <f t="shared" si="31"/>
        <v>7</v>
      </c>
      <c r="CX78" s="83" t="str">
        <f t="shared" si="32"/>
        <v>Konstrukteur 4 / Fachplaner 4 / Gruppenchef 2</v>
      </c>
      <c r="CY78" s="125">
        <v>741</v>
      </c>
      <c r="CZ78" s="33">
        <f t="shared" si="33"/>
        <v>7</v>
      </c>
      <c r="DA78" s="83" t="str">
        <f t="shared" si="34"/>
        <v>Konstrukteur 4 / Fachplaner 4 / Gruppenchef 2</v>
      </c>
      <c r="DB78" s="125">
        <v>741</v>
      </c>
      <c r="DC78" s="33">
        <f t="shared" si="35"/>
        <v>7</v>
      </c>
      <c r="DD78" s="83" t="str">
        <f t="shared" si="36"/>
        <v>Konstrukteur 4 / Fachplaner 4 / Gruppenchef 2</v>
      </c>
      <c r="DE78" s="20"/>
      <c r="DF78" s="33">
        <v>742</v>
      </c>
      <c r="DG78" s="33">
        <f t="shared" si="37"/>
        <v>8</v>
      </c>
      <c r="DH78" s="83" t="str">
        <f t="shared" si="38"/>
        <v>Konstrukteur 5  / Fachplaner 5 / Gruppenchef 3</v>
      </c>
      <c r="DM78" s="19">
        <f t="shared" si="43"/>
        <v>5631</v>
      </c>
      <c r="DN78" s="153">
        <v>6</v>
      </c>
      <c r="DO78" s="19">
        <v>0</v>
      </c>
      <c r="DP78" s="19" t="s">
        <v>965</v>
      </c>
    </row>
    <row r="79" spans="1:120" s="19" customFormat="1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483</v>
      </c>
      <c r="Q79" s="15">
        <v>73</v>
      </c>
      <c r="R79" s="16"/>
      <c r="S79" s="20" t="s">
        <v>137</v>
      </c>
      <c r="T79" s="21">
        <v>1958</v>
      </c>
      <c r="U79" s="28" t="s">
        <v>126</v>
      </c>
      <c r="V79" s="21">
        <v>1977</v>
      </c>
      <c r="W79" s="25"/>
      <c r="X79" s="21"/>
      <c r="Y79" s="28"/>
      <c r="Z79" s="21">
        <f t="shared" si="39"/>
        <v>38</v>
      </c>
      <c r="AA79" s="25" t="s">
        <v>129</v>
      </c>
      <c r="AB79" s="21" t="s">
        <v>121</v>
      </c>
      <c r="AC79" s="21"/>
      <c r="AE79" s="90" t="s">
        <v>377</v>
      </c>
      <c r="AF79" s="82"/>
      <c r="CP79" s="19" t="str">
        <f t="shared" si="40"/>
        <v>Lenherr Paul</v>
      </c>
      <c r="CR79" s="19">
        <f t="shared" si="41"/>
        <v>38</v>
      </c>
      <c r="CS79" s="19" t="str">
        <f t="shared" si="42"/>
        <v>D</v>
      </c>
      <c r="CT79" s="154">
        <v>6628</v>
      </c>
      <c r="CU79" s="126"/>
      <c r="CV79" s="125">
        <v>741</v>
      </c>
      <c r="CW79" s="33">
        <f t="shared" si="31"/>
        <v>7</v>
      </c>
      <c r="CX79" s="83" t="str">
        <f t="shared" si="32"/>
        <v>Konstrukteur 4 / Fachplaner 4 / Gruppenchef 2</v>
      </c>
      <c r="CY79" s="125">
        <v>741</v>
      </c>
      <c r="CZ79" s="33">
        <f t="shared" si="33"/>
        <v>7</v>
      </c>
      <c r="DA79" s="83" t="str">
        <f t="shared" si="34"/>
        <v>Konstrukteur 4 / Fachplaner 4 / Gruppenchef 2</v>
      </c>
      <c r="DB79" s="125">
        <v>741</v>
      </c>
      <c r="DC79" s="33">
        <f t="shared" si="35"/>
        <v>7</v>
      </c>
      <c r="DD79" s="83" t="str">
        <f t="shared" si="36"/>
        <v>Konstrukteur 4 / Fachplaner 4 / Gruppenchef 2</v>
      </c>
      <c r="DE79" s="20"/>
      <c r="DF79" s="33">
        <v>742</v>
      </c>
      <c r="DG79" s="33">
        <f t="shared" si="37"/>
        <v>8</v>
      </c>
      <c r="DH79" s="83" t="str">
        <f t="shared" si="38"/>
        <v>Konstrukteur 5  / Fachplaner 5 / Gruppenchef 3</v>
      </c>
      <c r="DM79" s="19">
        <f t="shared" si="43"/>
        <v>6628</v>
      </c>
      <c r="DN79" s="153">
        <v>6</v>
      </c>
      <c r="DO79" s="19">
        <v>0</v>
      </c>
      <c r="DP79" s="19" t="s">
        <v>965</v>
      </c>
    </row>
    <row r="80" spans="1:120" s="19" customFormat="1" x14ac:dyDescent="0.2">
      <c r="A80" s="53">
        <v>0</v>
      </c>
      <c r="B80" s="53"/>
      <c r="C80" s="53">
        <f t="shared" si="30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484</v>
      </c>
      <c r="Q80" s="15">
        <v>74</v>
      </c>
      <c r="R80" s="16"/>
      <c r="S80" s="20" t="s">
        <v>271</v>
      </c>
      <c r="T80" s="21">
        <v>1958</v>
      </c>
      <c r="U80" s="28" t="s">
        <v>126</v>
      </c>
      <c r="V80" s="21">
        <v>1978</v>
      </c>
      <c r="W80" s="25"/>
      <c r="X80" s="21"/>
      <c r="Y80" s="28"/>
      <c r="Z80" s="21">
        <f t="shared" si="39"/>
        <v>37</v>
      </c>
      <c r="AA80" s="25" t="s">
        <v>687</v>
      </c>
      <c r="AB80" s="21" t="s">
        <v>121</v>
      </c>
      <c r="AC80" s="21"/>
      <c r="AE80" s="90" t="s">
        <v>420</v>
      </c>
      <c r="AF80" s="82"/>
      <c r="CP80" s="19" t="str">
        <f t="shared" si="40"/>
        <v>von Schallen Urs</v>
      </c>
      <c r="CR80" s="19">
        <f t="shared" si="41"/>
        <v>37</v>
      </c>
      <c r="CS80" s="19" t="str">
        <f t="shared" si="42"/>
        <v>D</v>
      </c>
      <c r="CT80" s="154">
        <v>6659</v>
      </c>
      <c r="CU80" s="126"/>
      <c r="CV80" s="125">
        <v>742</v>
      </c>
      <c r="CW80" s="33">
        <f t="shared" si="31"/>
        <v>8</v>
      </c>
      <c r="CX80" s="83" t="str">
        <f t="shared" si="32"/>
        <v>Konstrukteur 5  / Fachplaner 5 / Gruppenchef 3</v>
      </c>
      <c r="CY80" s="125">
        <v>742</v>
      </c>
      <c r="CZ80" s="33">
        <f t="shared" si="33"/>
        <v>8</v>
      </c>
      <c r="DA80" s="83" t="str">
        <f t="shared" si="34"/>
        <v>Konstrukteur 5  / Fachplaner 5 / Gruppenchef 3</v>
      </c>
      <c r="DB80" s="125">
        <v>742</v>
      </c>
      <c r="DC80" s="33">
        <f t="shared" si="35"/>
        <v>8</v>
      </c>
      <c r="DD80" s="83" t="str">
        <f t="shared" si="36"/>
        <v>Konstrukteur 5  / Fachplaner 5 / Gruppenchef 3</v>
      </c>
      <c r="DE80" s="20"/>
      <c r="DF80" s="33">
        <v>742</v>
      </c>
      <c r="DG80" s="33">
        <f t="shared" si="37"/>
        <v>8</v>
      </c>
      <c r="DH80" s="83" t="str">
        <f t="shared" si="38"/>
        <v>Konstrukteur 5  / Fachplaner 5 / Gruppenchef 3</v>
      </c>
      <c r="DM80" s="19">
        <f t="shared" si="43"/>
        <v>6659</v>
      </c>
      <c r="DN80" s="153">
        <v>6</v>
      </c>
      <c r="DO80" s="19">
        <v>0</v>
      </c>
      <c r="DP80" s="19" t="s">
        <v>966</v>
      </c>
    </row>
    <row r="81" spans="1:120" s="19" customFormat="1" x14ac:dyDescent="0.2">
      <c r="A81" s="53">
        <v>0</v>
      </c>
      <c r="B81" s="53"/>
      <c r="C81" s="53">
        <f t="shared" si="30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632</v>
      </c>
      <c r="Q81" s="15">
        <v>75</v>
      </c>
      <c r="R81" s="16"/>
      <c r="S81" s="20" t="s">
        <v>633</v>
      </c>
      <c r="T81" s="21">
        <v>1958</v>
      </c>
      <c r="U81" s="28" t="s">
        <v>634</v>
      </c>
      <c r="V81" s="21">
        <v>1980</v>
      </c>
      <c r="W81" s="25"/>
      <c r="X81" s="21"/>
      <c r="Y81" s="28"/>
      <c r="Z81" s="21">
        <f t="shared" si="39"/>
        <v>35</v>
      </c>
      <c r="AA81" s="25" t="s">
        <v>107</v>
      </c>
      <c r="AB81" s="21" t="s">
        <v>121</v>
      </c>
      <c r="AC81" s="21"/>
      <c r="AE81" s="187" t="s">
        <v>1098</v>
      </c>
      <c r="AF81" s="82"/>
      <c r="CP81" s="19" t="str">
        <f t="shared" si="40"/>
        <v>Schneider Martin</v>
      </c>
      <c r="CR81" s="19">
        <f t="shared" si="41"/>
        <v>35</v>
      </c>
      <c r="CS81" s="19" t="str">
        <f t="shared" si="42"/>
        <v>D</v>
      </c>
      <c r="CT81" s="154">
        <v>4354</v>
      </c>
      <c r="CU81" s="126"/>
      <c r="CV81" s="125">
        <v>741</v>
      </c>
      <c r="CW81" s="33">
        <f t="shared" si="31"/>
        <v>7</v>
      </c>
      <c r="CX81" s="83" t="str">
        <f t="shared" si="32"/>
        <v>Konstrukteur 4 / Fachplaner 4 / Gruppenchef 2</v>
      </c>
      <c r="CY81" s="125">
        <v>741</v>
      </c>
      <c r="CZ81" s="33">
        <f t="shared" si="33"/>
        <v>7</v>
      </c>
      <c r="DA81" s="83" t="str">
        <f t="shared" si="34"/>
        <v>Konstrukteur 4 / Fachplaner 4 / Gruppenchef 2</v>
      </c>
      <c r="DB81" s="125">
        <v>741</v>
      </c>
      <c r="DC81" s="33">
        <f t="shared" si="35"/>
        <v>7</v>
      </c>
      <c r="DD81" s="83" t="str">
        <f t="shared" si="36"/>
        <v>Konstrukteur 4 / Fachplaner 4 / Gruppenchef 2</v>
      </c>
      <c r="DE81" s="20"/>
      <c r="DF81" s="33">
        <v>742</v>
      </c>
      <c r="DG81" s="33">
        <f t="shared" si="37"/>
        <v>8</v>
      </c>
      <c r="DH81" s="83" t="str">
        <f t="shared" si="38"/>
        <v>Konstrukteur 5  / Fachplaner 5 / Gruppenchef 3</v>
      </c>
      <c r="DM81" s="19">
        <f t="shared" si="43"/>
        <v>4354</v>
      </c>
      <c r="DN81" s="153">
        <v>6</v>
      </c>
      <c r="DO81" s="19">
        <v>0</v>
      </c>
      <c r="DP81" s="185" t="s">
        <v>970</v>
      </c>
    </row>
    <row r="82" spans="1:120" s="19" customFormat="1" x14ac:dyDescent="0.2">
      <c r="A82" s="53">
        <v>0</v>
      </c>
      <c r="B82" s="53"/>
      <c r="C82" s="53">
        <f t="shared" si="30"/>
        <v>1</v>
      </c>
      <c r="D82" s="55"/>
      <c r="E82" s="55"/>
      <c r="F82" s="56"/>
      <c r="G82" s="54"/>
      <c r="H82" s="54">
        <v>1</v>
      </c>
      <c r="I82" s="56">
        <v>1</v>
      </c>
      <c r="J82" s="54">
        <v>1</v>
      </c>
      <c r="K82" s="56"/>
      <c r="L82" s="56"/>
      <c r="M82" s="56"/>
      <c r="N82" s="58"/>
      <c r="O82" s="52" t="s">
        <v>359</v>
      </c>
      <c r="P82" s="15" t="s">
        <v>485</v>
      </c>
      <c r="Q82" s="15">
        <v>76</v>
      </c>
      <c r="R82" s="16"/>
      <c r="S82" s="20" t="s">
        <v>261</v>
      </c>
      <c r="T82" s="21">
        <v>1959</v>
      </c>
      <c r="U82" s="28" t="s">
        <v>126</v>
      </c>
      <c r="V82" s="21">
        <v>1981</v>
      </c>
      <c r="W82" s="25"/>
      <c r="X82" s="21"/>
      <c r="Y82" s="28" t="s">
        <v>941</v>
      </c>
      <c r="Z82" s="21">
        <f t="shared" si="39"/>
        <v>34</v>
      </c>
      <c r="AA82" s="25" t="s">
        <v>1052</v>
      </c>
      <c r="AB82" s="21" t="s">
        <v>121</v>
      </c>
      <c r="AC82" s="21"/>
      <c r="AE82" s="187" t="s">
        <v>1099</v>
      </c>
      <c r="AF82" s="82"/>
      <c r="CP82" s="19" t="str">
        <f t="shared" si="40"/>
        <v>Ortlieb Hans-Rudi</v>
      </c>
      <c r="CR82" s="19">
        <f t="shared" si="41"/>
        <v>34</v>
      </c>
      <c r="CS82" s="19" t="str">
        <f t="shared" si="42"/>
        <v>D</v>
      </c>
      <c r="CT82" s="154">
        <v>5630</v>
      </c>
      <c r="CU82" s="126"/>
      <c r="CV82" s="125">
        <v>771</v>
      </c>
      <c r="CW82" s="33">
        <f t="shared" si="31"/>
        <v>7</v>
      </c>
      <c r="CX82" s="83" t="str">
        <f t="shared" si="32"/>
        <v>Projektingenieur 1</v>
      </c>
      <c r="CY82" s="125">
        <v>771</v>
      </c>
      <c r="CZ82" s="33">
        <f t="shared" si="33"/>
        <v>7</v>
      </c>
      <c r="DA82" s="83" t="str">
        <f t="shared" si="34"/>
        <v>Projektingenieur 1</v>
      </c>
      <c r="DB82" s="125">
        <v>741</v>
      </c>
      <c r="DC82" s="33">
        <f t="shared" si="35"/>
        <v>7</v>
      </c>
      <c r="DD82" s="83" t="str">
        <f t="shared" si="36"/>
        <v>Konstrukteur 4 / Fachplaner 4 / Gruppenchef 2</v>
      </c>
      <c r="DE82" s="20"/>
      <c r="DF82" s="33">
        <v>742</v>
      </c>
      <c r="DG82" s="33">
        <f t="shared" si="37"/>
        <v>8</v>
      </c>
      <c r="DH82" s="83" t="str">
        <f t="shared" si="38"/>
        <v>Konstrukteur 5  / Fachplaner 5 / Gruppenchef 3</v>
      </c>
      <c r="DM82" s="19">
        <f t="shared" si="43"/>
        <v>5630</v>
      </c>
      <c r="DN82" s="153">
        <v>6</v>
      </c>
      <c r="DO82" s="19">
        <v>0</v>
      </c>
      <c r="DP82" s="185" t="s">
        <v>968</v>
      </c>
    </row>
    <row r="83" spans="1:120" s="19" customFormat="1" x14ac:dyDescent="0.2">
      <c r="A83" s="53">
        <v>0</v>
      </c>
      <c r="B83" s="53">
        <v>1</v>
      </c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358</v>
      </c>
      <c r="P83" s="15" t="s">
        <v>552</v>
      </c>
      <c r="Q83" s="15">
        <v>77</v>
      </c>
      <c r="R83" s="16"/>
      <c r="S83" s="20" t="s">
        <v>553</v>
      </c>
      <c r="T83" s="21">
        <v>1959</v>
      </c>
      <c r="U83" s="28" t="s">
        <v>239</v>
      </c>
      <c r="V83" s="21">
        <v>1983</v>
      </c>
      <c r="W83" s="25"/>
      <c r="X83" s="21"/>
      <c r="Y83" s="28" t="s">
        <v>555</v>
      </c>
      <c r="Z83" s="21">
        <f t="shared" si="39"/>
        <v>32</v>
      </c>
      <c r="AA83" s="25" t="s">
        <v>554</v>
      </c>
      <c r="AB83" s="21" t="s">
        <v>121</v>
      </c>
      <c r="AC83" s="21"/>
      <c r="AE83" s="90" t="s">
        <v>377</v>
      </c>
      <c r="AF83" s="82"/>
      <c r="CP83" s="19" t="str">
        <f t="shared" si="40"/>
        <v>Bollhalder Angelika</v>
      </c>
      <c r="CR83" s="19">
        <f t="shared" si="41"/>
        <v>32</v>
      </c>
      <c r="CS83" s="19" t="str">
        <f t="shared" si="42"/>
        <v>D</v>
      </c>
      <c r="CT83" s="154">
        <v>4344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33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3"/>
        <v>4344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487</v>
      </c>
      <c r="Q84" s="15">
        <v>78</v>
      </c>
      <c r="R84" s="16"/>
      <c r="S84" s="20" t="s">
        <v>145</v>
      </c>
      <c r="T84" s="21">
        <v>1970</v>
      </c>
      <c r="U84" s="28" t="s">
        <v>126</v>
      </c>
      <c r="V84" s="21">
        <v>1988</v>
      </c>
      <c r="W84" s="25"/>
      <c r="X84" s="21"/>
      <c r="Y84" s="28"/>
      <c r="Z84" s="21">
        <f t="shared" si="39"/>
        <v>27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40"/>
        <v>Bucher Oliver</v>
      </c>
      <c r="CR84" s="19">
        <f t="shared" si="41"/>
        <v>27</v>
      </c>
      <c r="CS84" s="19" t="str">
        <f t="shared" si="42"/>
        <v>D</v>
      </c>
      <c r="CT84" s="154">
        <v>7641</v>
      </c>
      <c r="CU84" s="126"/>
      <c r="CV84" s="125">
        <v>741</v>
      </c>
      <c r="CW84" s="33">
        <f t="shared" si="31"/>
        <v>7</v>
      </c>
      <c r="CX84" s="83" t="str">
        <f t="shared" si="32"/>
        <v>Konstrukteur 4 / Fachplaner 4 / Gruppenchef 2</v>
      </c>
      <c r="CY84" s="125">
        <v>741</v>
      </c>
      <c r="CZ84" s="33">
        <f t="shared" si="33"/>
        <v>7</v>
      </c>
      <c r="DA84" s="83" t="str">
        <f t="shared" si="34"/>
        <v>Konstrukteur 4 / Fachplaner 4 / Gruppenchef 2</v>
      </c>
      <c r="DB84" s="125">
        <v>741</v>
      </c>
      <c r="DC84" s="33">
        <f t="shared" si="35"/>
        <v>7</v>
      </c>
      <c r="DD84" s="83" t="str">
        <f t="shared" si="36"/>
        <v>Konstrukteur 4 / Fachplaner 4 / Gruppenchef 2</v>
      </c>
      <c r="DE84" s="20"/>
      <c r="DF84" s="125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3"/>
        <v>7641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361</v>
      </c>
      <c r="P85" s="15" t="s">
        <v>488</v>
      </c>
      <c r="Q85" s="15">
        <v>79</v>
      </c>
      <c r="R85" s="16"/>
      <c r="S85" s="20" t="s">
        <v>144</v>
      </c>
      <c r="T85" s="21">
        <v>1968</v>
      </c>
      <c r="U85" s="28" t="s">
        <v>126</v>
      </c>
      <c r="V85" s="21">
        <v>1989</v>
      </c>
      <c r="W85" s="25"/>
      <c r="X85" s="21"/>
      <c r="Y85" s="28" t="s">
        <v>940</v>
      </c>
      <c r="Z85" s="21">
        <f t="shared" si="39"/>
        <v>26</v>
      </c>
      <c r="AA85" s="25" t="s">
        <v>939</v>
      </c>
      <c r="AB85" s="21" t="s">
        <v>121</v>
      </c>
      <c r="AC85" s="21"/>
      <c r="AE85" s="90" t="s">
        <v>375</v>
      </c>
      <c r="AF85" s="82"/>
      <c r="CP85" s="19" t="str">
        <f t="shared" si="40"/>
        <v>Hagen Stefan</v>
      </c>
      <c r="CR85" s="19">
        <f t="shared" si="41"/>
        <v>26</v>
      </c>
      <c r="CS85" s="19" t="str">
        <f t="shared" si="42"/>
        <v>D</v>
      </c>
      <c r="CT85" s="154">
        <v>6741</v>
      </c>
      <c r="CU85" s="126"/>
      <c r="CV85" s="125">
        <v>741</v>
      </c>
      <c r="CW85" s="33">
        <f t="shared" si="31"/>
        <v>7</v>
      </c>
      <c r="CX85" s="83" t="str">
        <f t="shared" si="32"/>
        <v>Konstrukteur 4 / Fachplaner 4 / Gruppenchef 2</v>
      </c>
      <c r="CY85" s="125">
        <v>741</v>
      </c>
      <c r="CZ85" s="33">
        <f t="shared" si="33"/>
        <v>7</v>
      </c>
      <c r="DA85" s="83" t="str">
        <f t="shared" si="34"/>
        <v>Konstrukteur 4 / Fachplaner 4 / Gruppenchef 2</v>
      </c>
      <c r="DB85" s="125">
        <v>741</v>
      </c>
      <c r="DC85" s="33">
        <f t="shared" si="35"/>
        <v>7</v>
      </c>
      <c r="DD85" s="83" t="str">
        <f t="shared" si="36"/>
        <v>Konstrukteur 4 / Fachplaner 4 / Gruppenchef 2</v>
      </c>
      <c r="DE85" s="20"/>
      <c r="DF85" s="125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3"/>
        <v>6741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/>
      <c r="K86" s="56"/>
      <c r="L86" s="56"/>
      <c r="M86" s="56"/>
      <c r="N86" s="58"/>
      <c r="O86" s="52" t="s">
        <v>359</v>
      </c>
      <c r="P86" s="15" t="s">
        <v>489</v>
      </c>
      <c r="Q86" s="15">
        <v>80</v>
      </c>
      <c r="R86" s="16"/>
      <c r="S86" s="20" t="s">
        <v>146</v>
      </c>
      <c r="T86" s="21">
        <v>1970</v>
      </c>
      <c r="U86" s="28" t="s">
        <v>126</v>
      </c>
      <c r="V86" s="21">
        <v>1991</v>
      </c>
      <c r="W86" s="25"/>
      <c r="X86" s="21"/>
      <c r="Y86" s="28"/>
      <c r="Z86" s="21">
        <f t="shared" si="39"/>
        <v>24</v>
      </c>
      <c r="AA86" s="25" t="s">
        <v>129</v>
      </c>
      <c r="AB86" s="21" t="s">
        <v>121</v>
      </c>
      <c r="AC86" s="21"/>
      <c r="AE86" s="90" t="s">
        <v>377</v>
      </c>
      <c r="AF86" s="82"/>
      <c r="CP86" s="19" t="str">
        <f t="shared" si="40"/>
        <v>Hardmeyer Christian</v>
      </c>
      <c r="CR86" s="19">
        <f t="shared" si="41"/>
        <v>24</v>
      </c>
      <c r="CS86" s="19" t="str">
        <f t="shared" si="42"/>
        <v>D</v>
      </c>
      <c r="CT86" s="154">
        <v>9618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125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3"/>
        <v>9618</v>
      </c>
      <c r="DN86" s="153">
        <v>6</v>
      </c>
      <c r="DO86" s="19">
        <v>0</v>
      </c>
      <c r="DP86" s="19" t="s">
        <v>965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490</v>
      </c>
      <c r="Q87" s="15">
        <v>81</v>
      </c>
      <c r="R87" s="16"/>
      <c r="S87" s="20" t="s">
        <v>148</v>
      </c>
      <c r="T87" s="21">
        <v>1970</v>
      </c>
      <c r="U87" s="28" t="s">
        <v>126</v>
      </c>
      <c r="V87" s="21">
        <v>1992</v>
      </c>
      <c r="W87" s="25"/>
      <c r="X87" s="21"/>
      <c r="Y87" s="28"/>
      <c r="Z87" s="21">
        <f t="shared" si="39"/>
        <v>23</v>
      </c>
      <c r="AA87" s="25" t="s">
        <v>129</v>
      </c>
      <c r="AB87" s="21" t="s">
        <v>121</v>
      </c>
      <c r="AC87" s="21"/>
      <c r="AE87" s="90" t="s">
        <v>421</v>
      </c>
      <c r="AF87" s="82"/>
      <c r="CP87" s="19" t="str">
        <f t="shared" si="40"/>
        <v>Wira Stephane</v>
      </c>
      <c r="CR87" s="19">
        <f t="shared" si="41"/>
        <v>23</v>
      </c>
      <c r="CS87" s="19" t="str">
        <f t="shared" si="42"/>
        <v>D</v>
      </c>
      <c r="CT87" s="154">
        <v>9623</v>
      </c>
      <c r="CU87" s="126"/>
      <c r="CV87" s="125">
        <v>742</v>
      </c>
      <c r="CW87" s="33">
        <f t="shared" si="31"/>
        <v>8</v>
      </c>
      <c r="CX87" s="83" t="str">
        <f t="shared" si="32"/>
        <v>Konstrukteur 5  / Fachplaner 5 / Gruppenchef 3</v>
      </c>
      <c r="CY87" s="125">
        <v>742</v>
      </c>
      <c r="CZ87" s="33">
        <f t="shared" si="33"/>
        <v>8</v>
      </c>
      <c r="DA87" s="83" t="str">
        <f t="shared" si="34"/>
        <v>Konstrukteur 5  / Fachplaner 5 / Gruppenchef 3</v>
      </c>
      <c r="DB87" s="125">
        <v>742</v>
      </c>
      <c r="DC87" s="33">
        <f t="shared" si="35"/>
        <v>8</v>
      </c>
      <c r="DD87" s="83" t="str">
        <f t="shared" si="36"/>
        <v>Konstrukteur 5  / Fachplaner 5 / Gruppenchef 3</v>
      </c>
      <c r="DE87" s="20"/>
      <c r="DF87" s="125">
        <v>742</v>
      </c>
      <c r="DG87" s="33">
        <f t="shared" si="37"/>
        <v>8</v>
      </c>
      <c r="DH87" s="83" t="str">
        <f t="shared" si="38"/>
        <v>Konstrukteur 5  / Fachplaner 5 / Gruppenchef 3</v>
      </c>
      <c r="DM87" s="19">
        <f t="shared" si="43"/>
        <v>9623</v>
      </c>
      <c r="DN87" s="153">
        <v>6</v>
      </c>
      <c r="DO87" s="19">
        <v>0</v>
      </c>
      <c r="DP87" s="19" t="s">
        <v>975</v>
      </c>
    </row>
    <row r="88" spans="1:120" s="19" customFormat="1" x14ac:dyDescent="0.2">
      <c r="A88" s="53">
        <v>0</v>
      </c>
      <c r="B88" s="53"/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568</v>
      </c>
      <c r="Q88" s="15">
        <v>82</v>
      </c>
      <c r="R88" s="16"/>
      <c r="S88" s="20" t="s">
        <v>569</v>
      </c>
      <c r="T88" s="21">
        <v>1973</v>
      </c>
      <c r="U88" s="28" t="s">
        <v>126</v>
      </c>
      <c r="V88" s="21">
        <v>1993</v>
      </c>
      <c r="W88" s="25"/>
      <c r="X88" s="21"/>
      <c r="Y88" s="28"/>
      <c r="Z88" s="21">
        <f t="shared" si="39"/>
        <v>22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40"/>
        <v>Heiniger Christoph</v>
      </c>
      <c r="CR88" s="19">
        <f t="shared" si="41"/>
        <v>22</v>
      </c>
      <c r="CS88" s="19" t="str">
        <f t="shared" si="42"/>
        <v>D</v>
      </c>
      <c r="CT88" s="154">
        <v>4346</v>
      </c>
      <c r="CU88" s="126"/>
      <c r="CV88" s="125">
        <v>741</v>
      </c>
      <c r="CW88" s="33">
        <f t="shared" si="31"/>
        <v>7</v>
      </c>
      <c r="CX88" s="83" t="str">
        <f t="shared" si="32"/>
        <v>Konstrukteur 4 / Fachplaner 4 / Gruppenchef 2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741</v>
      </c>
      <c r="DC88" s="33">
        <f t="shared" si="35"/>
        <v>7</v>
      </c>
      <c r="DD88" s="83" t="str">
        <f t="shared" si="36"/>
        <v>Konstrukteur 4 / Fachplaner 4 / Gruppenchef 2</v>
      </c>
      <c r="DE88" s="20"/>
      <c r="DF88" s="125">
        <v>742</v>
      </c>
      <c r="DG88" s="33">
        <f t="shared" si="37"/>
        <v>8</v>
      </c>
      <c r="DH88" s="83" t="str">
        <f t="shared" si="38"/>
        <v>Konstrukteur 5  / Fachplaner 5 / Gruppenchef 3</v>
      </c>
      <c r="DM88" s="19">
        <f t="shared" si="43"/>
        <v>4346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360</v>
      </c>
      <c r="P89" s="15" t="s">
        <v>493</v>
      </c>
      <c r="Q89" s="15">
        <v>83</v>
      </c>
      <c r="R89" s="16"/>
      <c r="S89" s="20" t="s">
        <v>294</v>
      </c>
      <c r="T89" s="21">
        <v>1976</v>
      </c>
      <c r="U89" s="28" t="s">
        <v>126</v>
      </c>
      <c r="V89" s="21">
        <v>1998</v>
      </c>
      <c r="W89" s="25"/>
      <c r="X89" s="21"/>
      <c r="Y89" s="28"/>
      <c r="Z89" s="21">
        <f t="shared" si="39"/>
        <v>17</v>
      </c>
      <c r="AA89" s="25" t="s">
        <v>129</v>
      </c>
      <c r="AB89" s="21" t="s">
        <v>121</v>
      </c>
      <c r="AC89" s="21"/>
      <c r="AE89" s="90" t="s">
        <v>377</v>
      </c>
      <c r="AF89" s="82"/>
      <c r="CP89" s="19" t="str">
        <f t="shared" si="40"/>
        <v>Humbel Sven</v>
      </c>
      <c r="CR89" s="19">
        <f t="shared" si="41"/>
        <v>17</v>
      </c>
      <c r="CS89" s="19" t="str">
        <f t="shared" si="42"/>
        <v>D</v>
      </c>
      <c r="CT89" s="154">
        <v>9654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742</v>
      </c>
      <c r="DG89" s="33">
        <f t="shared" si="37"/>
        <v>8</v>
      </c>
      <c r="DH89" s="83" t="str">
        <f t="shared" si="38"/>
        <v>Konstrukteur 5  / Fachplaner 5 / Gruppenchef 3</v>
      </c>
      <c r="DM89" s="19">
        <f t="shared" si="43"/>
        <v>9654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85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 t="shared" si="39"/>
        <v>13</v>
      </c>
      <c r="AA90" s="25" t="s">
        <v>129</v>
      </c>
      <c r="AB90" s="21" t="s">
        <v>121</v>
      </c>
      <c r="AC90" s="21"/>
      <c r="AE90" s="187" t="s">
        <v>894</v>
      </c>
      <c r="AF90" s="82"/>
      <c r="CP90" s="19" t="str">
        <f t="shared" si="40"/>
        <v>Delmas Marc</v>
      </c>
      <c r="CR90" s="19">
        <f t="shared" si="41"/>
        <v>13</v>
      </c>
      <c r="CS90" s="19" t="str">
        <f t="shared" si="42"/>
        <v>D</v>
      </c>
      <c r="CT90" s="154">
        <v>9660</v>
      </c>
      <c r="CU90" s="126"/>
      <c r="CV90" s="125">
        <v>742</v>
      </c>
      <c r="CW90" s="33">
        <f t="shared" si="31"/>
        <v>8</v>
      </c>
      <c r="CX90" s="83" t="str">
        <f t="shared" si="32"/>
        <v>Konstrukteur 5  / Fachplaner 5 / Gruppenchef 3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733</v>
      </c>
      <c r="DC90" s="33">
        <f t="shared" si="35"/>
        <v>6</v>
      </c>
      <c r="DD90" s="83" t="str">
        <f t="shared" si="36"/>
        <v>Konstrukteur 3 / -planer 3 / Gruppenchef 1</v>
      </c>
      <c r="DE90" s="20"/>
      <c r="DF90" s="125">
        <v>733</v>
      </c>
      <c r="DG90" s="125">
        <f t="shared" si="37"/>
        <v>6</v>
      </c>
      <c r="DH90" s="83" t="str">
        <f t="shared" si="38"/>
        <v>Konstrukteur 3 / -planer 3 / Gruppenchef 1</v>
      </c>
      <c r="DM90" s="19">
        <f t="shared" si="43"/>
        <v>9660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39"/>
        <v>42</v>
      </c>
      <c r="AA91" s="25" t="s">
        <v>129</v>
      </c>
      <c r="AB91" s="21" t="s">
        <v>1042</v>
      </c>
      <c r="AC91" s="21"/>
      <c r="AE91" s="187" t="s">
        <v>377</v>
      </c>
      <c r="AF91" s="82"/>
      <c r="CP91" s="19" t="str">
        <f t="shared" si="40"/>
        <v>Wespiser Charles</v>
      </c>
      <c r="CR91" s="19">
        <f t="shared" si="41"/>
        <v>42</v>
      </c>
      <c r="CS91" s="19" t="str">
        <f t="shared" si="42"/>
        <v xml:space="preserve"> E/D </v>
      </c>
      <c r="CT91" s="154">
        <v>5545</v>
      </c>
      <c r="CU91" s="126"/>
      <c r="CV91" s="125">
        <v>741</v>
      </c>
      <c r="CW91" s="33">
        <f t="shared" si="31"/>
        <v>7</v>
      </c>
      <c r="CX91" s="83" t="str">
        <f t="shared" si="32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741</v>
      </c>
      <c r="DG91" s="33">
        <f t="shared" si="37"/>
        <v>7</v>
      </c>
      <c r="DH91" s="83" t="str">
        <f t="shared" si="38"/>
        <v>Konstrukteur 4 / Fachplaner 4 / Gruppenchef 2</v>
      </c>
      <c r="DM91" s="19">
        <f t="shared" si="43"/>
        <v>5545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>
        <v>1</v>
      </c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39"/>
        <v>26</v>
      </c>
      <c r="AA92" s="25" t="s">
        <v>710</v>
      </c>
      <c r="AB92" s="21" t="s">
        <v>1042</v>
      </c>
      <c r="AC92" s="21"/>
      <c r="AE92" s="187" t="s">
        <v>377</v>
      </c>
      <c r="AF92" s="82"/>
      <c r="CP92" s="19" t="str">
        <f t="shared" si="40"/>
        <v>Nicolosi Lucia</v>
      </c>
      <c r="CR92" s="19">
        <f t="shared" si="41"/>
        <v>26</v>
      </c>
      <c r="CS92" s="19" t="str">
        <f t="shared" si="42"/>
        <v xml:space="preserve"> E/D </v>
      </c>
      <c r="CT92" s="154">
        <v>7637</v>
      </c>
      <c r="CU92" s="126"/>
      <c r="CV92" s="125">
        <v>741</v>
      </c>
      <c r="CW92" s="33">
        <f t="shared" ref="CW92:CW123" si="44">VLOOKUP($CV92,Funktionsbezeichnungen,3,0)</f>
        <v>7</v>
      </c>
      <c r="CX92" s="83" t="str">
        <f t="shared" ref="CX92:CX123" si="45">VLOOKUP($CV92,Funktionsbezeichnungen,2,0)</f>
        <v>Konstrukteur 4 / Fachplaner 4 / Gruppenchef 2</v>
      </c>
      <c r="CY92" s="125">
        <v>741</v>
      </c>
      <c r="CZ92" s="33">
        <f t="shared" si="33"/>
        <v>7</v>
      </c>
      <c r="DA92" s="83" t="str">
        <f t="shared" si="34"/>
        <v>Konstrukteur 4 / Fachplaner 4 / Gruppenchef 2</v>
      </c>
      <c r="DB92" s="125">
        <v>741</v>
      </c>
      <c r="DC92" s="33">
        <f t="shared" si="35"/>
        <v>7</v>
      </c>
      <c r="DD92" s="83" t="str">
        <f t="shared" si="36"/>
        <v>Konstrukteur 4 / Fachplaner 4 / Gruppenchef 2</v>
      </c>
      <c r="DE92" s="20"/>
      <c r="DF92" s="125">
        <v>741</v>
      </c>
      <c r="DG92" s="33">
        <f t="shared" si="37"/>
        <v>7</v>
      </c>
      <c r="DH92" s="83" t="str">
        <f t="shared" si="38"/>
        <v>Konstrukteur 4 / Fachplaner 4 / Gruppenchef 2</v>
      </c>
      <c r="DM92" s="19">
        <f t="shared" si="43"/>
        <v>7637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30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39"/>
        <v>27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40"/>
        <v>Dettwiler Markus</v>
      </c>
      <c r="CR93" s="19">
        <f t="shared" si="41"/>
        <v>27</v>
      </c>
      <c r="CS93" s="19" t="str">
        <f t="shared" si="42"/>
        <v>E</v>
      </c>
      <c r="CT93" s="154">
        <v>5639</v>
      </c>
      <c r="CU93" s="126"/>
      <c r="CV93" s="125">
        <v>741</v>
      </c>
      <c r="CW93" s="33">
        <f t="shared" si="44"/>
        <v>7</v>
      </c>
      <c r="CX93" s="83" t="str">
        <f t="shared" si="45"/>
        <v>Konstrukteur 4 / Fachplaner 4 / Gruppenchef 2</v>
      </c>
      <c r="CY93" s="125">
        <v>741</v>
      </c>
      <c r="CZ93" s="33">
        <f t="shared" si="33"/>
        <v>7</v>
      </c>
      <c r="DA93" s="83" t="str">
        <f t="shared" si="34"/>
        <v>Konstrukteur 4 / Fachplaner 4 / Gruppenchef 2</v>
      </c>
      <c r="DB93" s="125">
        <v>741</v>
      </c>
      <c r="DC93" s="33">
        <f t="shared" si="35"/>
        <v>7</v>
      </c>
      <c r="DD93" s="83" t="str">
        <f t="shared" si="36"/>
        <v>Konstrukteur 4 / Fachplaner 4 / Gruppenchef 2</v>
      </c>
      <c r="DE93" s="20"/>
      <c r="DF93" s="125">
        <v>741</v>
      </c>
      <c r="DG93" s="33">
        <f t="shared" si="37"/>
        <v>7</v>
      </c>
      <c r="DH93" s="83" t="str">
        <f t="shared" si="38"/>
        <v>Konstrukteur 4 / Fachplaner 4 / Gruppenchef 2</v>
      </c>
      <c r="DM93" s="19">
        <f t="shared" si="43"/>
        <v>5639</v>
      </c>
      <c r="DN93" s="153">
        <v>6</v>
      </c>
      <c r="DO93" s="19">
        <v>0</v>
      </c>
      <c r="DP93" s="19" t="s">
        <v>965</v>
      </c>
    </row>
    <row r="94" spans="1:120" s="19" customFormat="1" x14ac:dyDescent="0.2">
      <c r="A94" s="53">
        <v>0</v>
      </c>
      <c r="B94" s="53"/>
      <c r="C94" s="53">
        <f t="shared" si="30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39"/>
        <v>21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40"/>
        <v>Enderlen Francois</v>
      </c>
      <c r="CR94" s="19">
        <f t="shared" si="41"/>
        <v>21</v>
      </c>
      <c r="CS94" s="19" t="str">
        <f t="shared" si="42"/>
        <v>E</v>
      </c>
      <c r="CT94" s="154">
        <v>5636</v>
      </c>
      <c r="CU94" s="126"/>
      <c r="CV94" s="125">
        <v>741</v>
      </c>
      <c r="CW94" s="33">
        <f t="shared" si="44"/>
        <v>7</v>
      </c>
      <c r="CX94" s="83" t="str">
        <f t="shared" si="45"/>
        <v>Konstrukteur 4 / Fachplaner 4 / Gruppenchef 2</v>
      </c>
      <c r="CY94" s="125">
        <v>741</v>
      </c>
      <c r="CZ94" s="33">
        <f t="shared" si="33"/>
        <v>7</v>
      </c>
      <c r="DA94" s="83" t="str">
        <f t="shared" si="34"/>
        <v>Konstrukteur 4 / Fachplaner 4 / Gruppenchef 2</v>
      </c>
      <c r="DB94" s="125">
        <v>741</v>
      </c>
      <c r="DC94" s="33">
        <f t="shared" si="35"/>
        <v>7</v>
      </c>
      <c r="DD94" s="83" t="str">
        <f t="shared" si="36"/>
        <v>Konstrukteur 4 / Fachplaner 4 / Gruppenchef 2</v>
      </c>
      <c r="DE94" s="20"/>
      <c r="DF94" s="125">
        <v>741</v>
      </c>
      <c r="DG94" s="33">
        <f t="shared" si="37"/>
        <v>7</v>
      </c>
      <c r="DH94" s="83" t="str">
        <f t="shared" si="38"/>
        <v>Konstrukteur 4 / Fachplaner 4 / Gruppenchef 2</v>
      </c>
      <c r="DM94" s="19">
        <f t="shared" si="43"/>
        <v>5636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>
        <v>1</v>
      </c>
      <c r="C95" s="53">
        <f>IF(Z95&gt;=10,1,0)</f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1116</v>
      </c>
      <c r="Q95" s="15">
        <v>91</v>
      </c>
      <c r="R95" s="16"/>
      <c r="S95" s="20" t="s">
        <v>1117</v>
      </c>
      <c r="T95" s="21">
        <v>1981</v>
      </c>
      <c r="U95" s="28" t="s">
        <v>239</v>
      </c>
      <c r="V95" s="21">
        <v>2002</v>
      </c>
      <c r="W95" s="25"/>
      <c r="X95" s="21"/>
      <c r="Y95" s="28"/>
      <c r="Z95" s="21">
        <f>$AD$3-V95</f>
        <v>13</v>
      </c>
      <c r="AA95" s="25" t="s">
        <v>239</v>
      </c>
      <c r="AB95" s="21" t="s">
        <v>142</v>
      </c>
      <c r="AC95" s="21"/>
      <c r="AE95" s="187" t="s">
        <v>378</v>
      </c>
      <c r="AF95" s="82"/>
      <c r="CP95" s="19" t="str">
        <f>+S95</f>
        <v>Iten Vanessa</v>
      </c>
      <c r="CR95" s="19">
        <f>+Z95</f>
        <v>13</v>
      </c>
      <c r="CS95" s="19" t="str">
        <f>+AB95</f>
        <v>E</v>
      </c>
      <c r="CT95" s="205">
        <v>9661</v>
      </c>
      <c r="CU95" s="126"/>
      <c r="CV95" s="125">
        <v>741</v>
      </c>
      <c r="CW95" s="33">
        <f>VLOOKUP($CV95,Funktionsbezeichnungen,3,0)</f>
        <v>7</v>
      </c>
      <c r="CX95" s="83" t="str">
        <f>VLOOKUP($CV95,Funktionsbezeichnungen,2,0)</f>
        <v>Konstrukteur 4 / Fachplaner 4 / Gruppenchef 2</v>
      </c>
      <c r="CY95" s="125"/>
      <c r="CZ95" s="33"/>
      <c r="DA95" s="83"/>
      <c r="DB95" s="125"/>
      <c r="DC95" s="33"/>
      <c r="DD95" s="83"/>
      <c r="DE95" s="20"/>
      <c r="DF95" s="125"/>
      <c r="DG95" s="33"/>
      <c r="DH95" s="83"/>
      <c r="DM95" s="19">
        <f>+CT95</f>
        <v>9661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30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39"/>
        <v>8</v>
      </c>
      <c r="AA96" s="25" t="s">
        <v>235</v>
      </c>
      <c r="AB96" s="21" t="s">
        <v>142</v>
      </c>
      <c r="AC96" s="21"/>
      <c r="AE96" s="187" t="s">
        <v>1101</v>
      </c>
      <c r="AF96" s="82"/>
      <c r="CP96" s="19" t="str">
        <f t="shared" si="40"/>
        <v>Will Cédric</v>
      </c>
      <c r="CR96" s="19">
        <f t="shared" si="41"/>
        <v>8</v>
      </c>
      <c r="CS96" s="19" t="str">
        <f t="shared" si="42"/>
        <v>E</v>
      </c>
      <c r="CT96" s="154">
        <v>9688</v>
      </c>
      <c r="CU96" s="126"/>
      <c r="CV96" s="125">
        <v>733</v>
      </c>
      <c r="CW96" s="33">
        <f t="shared" si="44"/>
        <v>6</v>
      </c>
      <c r="CX96" s="83" t="str">
        <f t="shared" si="45"/>
        <v>Konstrukteur 3 / -planer 3 / Gruppenchef 1</v>
      </c>
      <c r="CY96" s="125">
        <v>732</v>
      </c>
      <c r="CZ96" s="33">
        <f t="shared" ref="CZ96:CZ120" si="46">VLOOKUP($CY96,Funktionsbezeichnungen,3,0)</f>
        <v>5</v>
      </c>
      <c r="DA96" s="83" t="str">
        <f t="shared" ref="DA96:DA120" si="47">VLOOKUP($CY96,Funktionsbezeichnungen,2,0)</f>
        <v>Konstrukteur 2 / -planer 2</v>
      </c>
      <c r="DB96" s="125">
        <v>732</v>
      </c>
      <c r="DC96" s="33">
        <f t="shared" si="35"/>
        <v>5</v>
      </c>
      <c r="DD96" s="83" t="str">
        <f t="shared" si="36"/>
        <v>Konstrukteur 2 / -planer 2</v>
      </c>
      <c r="DE96" s="20"/>
      <c r="DF96" s="33">
        <v>732</v>
      </c>
      <c r="DG96" s="33">
        <f t="shared" ref="DG96:DG120" si="48">VLOOKUP($DF96,Funktionsbezeichnungen,3,0)</f>
        <v>5</v>
      </c>
      <c r="DH96" s="83" t="str">
        <f t="shared" ref="DH96:DH120" si="49">VLOOKUP($DF96,Funktionsbezeichnungen,2,0)</f>
        <v>Konstrukteur 2 / -planer 2</v>
      </c>
      <c r="DM96" s="19">
        <f t="shared" si="43"/>
        <v>9688</v>
      </c>
      <c r="DN96" s="153">
        <v>6</v>
      </c>
      <c r="DO96" s="19">
        <v>0</v>
      </c>
      <c r="DP96" s="19" t="s">
        <v>964</v>
      </c>
    </row>
    <row r="97" spans="1:120" s="19" customFormat="1" x14ac:dyDescent="0.2">
      <c r="A97" s="53">
        <v>0</v>
      </c>
      <c r="B97" s="53"/>
      <c r="C97" s="53">
        <f t="shared" si="30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39"/>
        <v>8</v>
      </c>
      <c r="AA97" s="25" t="s">
        <v>235</v>
      </c>
      <c r="AB97" s="21" t="s">
        <v>142</v>
      </c>
      <c r="AC97" s="21"/>
      <c r="AE97" s="90" t="s">
        <v>378</v>
      </c>
      <c r="AF97" s="82"/>
      <c r="CP97" s="19" t="str">
        <f t="shared" si="40"/>
        <v>Wernli Sebastian</v>
      </c>
      <c r="CR97" s="19">
        <f t="shared" si="41"/>
        <v>8</v>
      </c>
      <c r="CS97" s="19" t="str">
        <f t="shared" si="42"/>
        <v>E</v>
      </c>
      <c r="CT97" s="154">
        <v>9687</v>
      </c>
      <c r="CU97" s="126"/>
      <c r="CV97" s="125">
        <v>733</v>
      </c>
      <c r="CW97" s="33">
        <f t="shared" si="44"/>
        <v>6</v>
      </c>
      <c r="CX97" s="83" t="str">
        <f t="shared" si="45"/>
        <v>Konstrukteur 3 / -planer 3 / Gruppenchef 1</v>
      </c>
      <c r="CY97" s="125">
        <v>732</v>
      </c>
      <c r="CZ97" s="33">
        <f t="shared" si="46"/>
        <v>5</v>
      </c>
      <c r="DA97" s="83" t="str">
        <f t="shared" si="47"/>
        <v>Konstrukteur 2 / -planer 2</v>
      </c>
      <c r="DB97" s="125">
        <v>732</v>
      </c>
      <c r="DC97" s="33">
        <f t="shared" si="35"/>
        <v>5</v>
      </c>
      <c r="DD97" s="83" t="str">
        <f t="shared" si="36"/>
        <v>Konstrukteur 2 / -planer 2</v>
      </c>
      <c r="DE97" s="20"/>
      <c r="DF97" s="33">
        <v>732</v>
      </c>
      <c r="DG97" s="33">
        <f t="shared" si="48"/>
        <v>5</v>
      </c>
      <c r="DH97" s="83" t="str">
        <f t="shared" si="49"/>
        <v>Konstrukteur 2 / -planer 2</v>
      </c>
      <c r="DM97" s="19">
        <f t="shared" si="43"/>
        <v>9687</v>
      </c>
      <c r="DN97" s="153">
        <v>6</v>
      </c>
      <c r="DO97" s="19">
        <v>0</v>
      </c>
      <c r="DP97" s="19" t="s">
        <v>964</v>
      </c>
    </row>
    <row r="98" spans="1:120" s="19" customFormat="1" x14ac:dyDescent="0.2">
      <c r="A98" s="53">
        <v>0</v>
      </c>
      <c r="B98" s="53"/>
      <c r="C98" s="53">
        <f t="shared" si="30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556</v>
      </c>
      <c r="Q98" s="15">
        <v>94</v>
      </c>
      <c r="R98" s="42"/>
      <c r="S98" s="27" t="s">
        <v>557</v>
      </c>
      <c r="T98" s="21">
        <v>1987</v>
      </c>
      <c r="U98" s="28" t="s">
        <v>235</v>
      </c>
      <c r="V98" s="21">
        <v>2008</v>
      </c>
      <c r="W98" s="25"/>
      <c r="X98" s="21"/>
      <c r="Y98" s="25"/>
      <c r="Z98" s="21">
        <f t="shared" si="39"/>
        <v>7</v>
      </c>
      <c r="AA98" s="25" t="s">
        <v>235</v>
      </c>
      <c r="AB98" s="21" t="s">
        <v>142</v>
      </c>
      <c r="AC98" s="21"/>
      <c r="AE98" s="90" t="s">
        <v>378</v>
      </c>
      <c r="AF98" s="82"/>
      <c r="CP98" s="160" t="str">
        <f t="shared" si="40"/>
        <v>Breiter Michael</v>
      </c>
      <c r="CR98" s="19">
        <f t="shared" si="41"/>
        <v>7</v>
      </c>
      <c r="CS98" s="19" t="str">
        <f t="shared" si="42"/>
        <v>E</v>
      </c>
      <c r="CT98" s="154">
        <v>7702</v>
      </c>
      <c r="CU98" s="126"/>
      <c r="CV98" s="125">
        <v>733</v>
      </c>
      <c r="CW98" s="33">
        <f>VLOOKUP($CV98,Funktionsbezeichnungen,3,0)</f>
        <v>6</v>
      </c>
      <c r="CX98" s="83" t="str">
        <f>VLOOKUP($CV98,Funktionsbezeichnungen,2,0)</f>
        <v>Konstrukteur 3 / -planer 3 / Gruppenchef 1</v>
      </c>
      <c r="CY98" s="125">
        <v>732</v>
      </c>
      <c r="CZ98" s="33">
        <f>VLOOKUP($CY98,Funktionsbezeichnungen,3,0)</f>
        <v>5</v>
      </c>
      <c r="DA98" s="83" t="str">
        <f>VLOOKUP($CY98,Funktionsbezeichnungen,2,0)</f>
        <v>Konstrukteur 2 / -planer 2</v>
      </c>
      <c r="DB98" s="33">
        <v>732</v>
      </c>
      <c r="DC98" s="33">
        <f>VLOOKUP($DB98,Funktionsbezeichnungen,3,0)</f>
        <v>5</v>
      </c>
      <c r="DD98" s="83" t="str">
        <f>VLOOKUP($DB98,Funktionsbezeichnungen,2,0)</f>
        <v>Konstrukteur 2 / -planer 2</v>
      </c>
      <c r="DF98" s="33">
        <v>732</v>
      </c>
      <c r="DG98" s="33">
        <f t="shared" si="48"/>
        <v>5</v>
      </c>
      <c r="DH98" s="83" t="str">
        <f t="shared" si="49"/>
        <v>Konstrukteur 2 / -planer 2</v>
      </c>
      <c r="DM98" s="19">
        <f>+CT98</f>
        <v>7702</v>
      </c>
      <c r="DN98" s="153">
        <v>6</v>
      </c>
      <c r="DO98" s="19">
        <v>0</v>
      </c>
      <c r="DP98" s="19" t="s">
        <v>964</v>
      </c>
    </row>
    <row r="99" spans="1:120" s="19" customFormat="1" x14ac:dyDescent="0.2">
      <c r="A99" s="53">
        <v>0</v>
      </c>
      <c r="B99" s="53"/>
      <c r="C99" s="53">
        <f t="shared" si="30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39"/>
        <v>5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40"/>
        <v>Niederberger Benjamin</v>
      </c>
      <c r="CR99" s="19">
        <f t="shared" si="41"/>
        <v>5</v>
      </c>
      <c r="CS99" s="19" t="str">
        <f t="shared" si="42"/>
        <v>F</v>
      </c>
      <c r="CT99" s="154">
        <v>9701</v>
      </c>
      <c r="CU99" s="126"/>
      <c r="CV99" s="125">
        <v>732</v>
      </c>
      <c r="CW99" s="33">
        <f t="shared" si="44"/>
        <v>5</v>
      </c>
      <c r="CX99" s="83" t="str">
        <f t="shared" si="45"/>
        <v>Konstrukteur 2 / -planer 2</v>
      </c>
      <c r="CY99" s="125">
        <v>731</v>
      </c>
      <c r="CZ99" s="33">
        <f t="shared" si="46"/>
        <v>4</v>
      </c>
      <c r="DA99" s="83" t="str">
        <f t="shared" si="47"/>
        <v>Konstrukteur 1 / -planer 1</v>
      </c>
      <c r="DB99" s="125">
        <v>731</v>
      </c>
      <c r="DC99" s="33">
        <f t="shared" si="35"/>
        <v>4</v>
      </c>
      <c r="DD99" s="83" t="str">
        <f t="shared" si="36"/>
        <v>Konstrukteur 1 / -planer 1</v>
      </c>
      <c r="DE99" s="20"/>
      <c r="DF99" s="33">
        <v>731</v>
      </c>
      <c r="DG99" s="33">
        <f t="shared" si="48"/>
        <v>4</v>
      </c>
      <c r="DH99" s="83" t="str">
        <f t="shared" si="49"/>
        <v>Konstrukteur 1 / -planer 1</v>
      </c>
      <c r="DM99" s="19">
        <f t="shared" si="43"/>
        <v>9701</v>
      </c>
      <c r="DN99" s="153">
        <v>6</v>
      </c>
      <c r="DO99" s="19">
        <v>0</v>
      </c>
      <c r="DP99" s="19" t="s">
        <v>964</v>
      </c>
    </row>
    <row r="100" spans="1:120" s="19" customFormat="1" x14ac:dyDescent="0.2">
      <c r="A100" s="53">
        <v>0</v>
      </c>
      <c r="B100" s="53">
        <v>1</v>
      </c>
      <c r="C100" s="53">
        <f t="shared" si="30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905</v>
      </c>
      <c r="Q100" s="15">
        <v>96</v>
      </c>
      <c r="R100" s="42"/>
      <c r="S100" s="27" t="s">
        <v>906</v>
      </c>
      <c r="T100" s="21">
        <v>1990</v>
      </c>
      <c r="U100" s="28" t="s">
        <v>239</v>
      </c>
      <c r="V100" s="21">
        <v>2012</v>
      </c>
      <c r="W100" s="25"/>
      <c r="X100" s="21"/>
      <c r="Y100" s="25"/>
      <c r="Z100" s="21">
        <f t="shared" si="39"/>
        <v>3</v>
      </c>
      <c r="AA100" s="25" t="s">
        <v>239</v>
      </c>
      <c r="AB100" s="21" t="s">
        <v>147</v>
      </c>
      <c r="AC100" s="21"/>
      <c r="AE100" s="90" t="s">
        <v>378</v>
      </c>
      <c r="AF100" s="82"/>
      <c r="CP100" s="19" t="str">
        <f t="shared" si="40"/>
        <v>Zymeri Shaha</v>
      </c>
      <c r="CR100" s="19">
        <f t="shared" si="41"/>
        <v>3</v>
      </c>
      <c r="CS100" s="19" t="str">
        <f t="shared" si="42"/>
        <v>F</v>
      </c>
      <c r="CT100" s="155">
        <v>9733</v>
      </c>
      <c r="CU100" s="156"/>
      <c r="CV100" s="125">
        <v>731</v>
      </c>
      <c r="CW100" s="33">
        <f t="shared" si="44"/>
        <v>4</v>
      </c>
      <c r="CX100" s="83" t="str">
        <f t="shared" si="45"/>
        <v>Konstrukteur 1 / -planer 1</v>
      </c>
      <c r="CY100" s="125"/>
      <c r="CZ100" s="33"/>
      <c r="DA100" s="83"/>
      <c r="DB100" s="125"/>
      <c r="DC100" s="33"/>
      <c r="DD100" s="83"/>
      <c r="DE100" s="20"/>
      <c r="DF100" s="33">
        <v>731</v>
      </c>
      <c r="DG100" s="33">
        <f t="shared" si="48"/>
        <v>4</v>
      </c>
      <c r="DH100" s="83" t="str">
        <f t="shared" si="49"/>
        <v>Konstrukteur 1 / -planer 1</v>
      </c>
      <c r="DM100" s="19">
        <f t="shared" si="43"/>
        <v>9733</v>
      </c>
      <c r="DN100" s="153">
        <v>7</v>
      </c>
      <c r="DO100" s="19">
        <v>0</v>
      </c>
      <c r="DP100" s="19" t="s">
        <v>964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361</v>
      </c>
      <c r="P101" s="15" t="s">
        <v>542</v>
      </c>
      <c r="Q101" s="15">
        <v>97</v>
      </c>
      <c r="R101" s="42"/>
      <c r="S101" s="27" t="s">
        <v>538</v>
      </c>
      <c r="T101" s="21">
        <v>1992</v>
      </c>
      <c r="U101" s="28" t="s">
        <v>235</v>
      </c>
      <c r="V101" s="21">
        <v>2012</v>
      </c>
      <c r="W101" s="25"/>
      <c r="X101" s="21"/>
      <c r="Y101" s="25"/>
      <c r="Z101" s="21">
        <f t="shared" si="39"/>
        <v>3</v>
      </c>
      <c r="AA101" s="25" t="s">
        <v>235</v>
      </c>
      <c r="AB101" s="21" t="s">
        <v>147</v>
      </c>
      <c r="AC101" s="21"/>
      <c r="AE101" s="90" t="s">
        <v>378</v>
      </c>
      <c r="AF101" s="82"/>
      <c r="CP101" s="19" t="str">
        <f t="shared" si="40"/>
        <v>Rüegsegger Stefan</v>
      </c>
      <c r="CR101" s="19">
        <f t="shared" si="41"/>
        <v>3</v>
      </c>
      <c r="CS101" s="19" t="str">
        <f t="shared" si="42"/>
        <v>F</v>
      </c>
      <c r="CT101" s="155">
        <v>9707</v>
      </c>
      <c r="CU101" s="156"/>
      <c r="CV101" s="125">
        <v>731</v>
      </c>
      <c r="CW101" s="33">
        <f t="shared" si="44"/>
        <v>4</v>
      </c>
      <c r="CX101" s="83" t="str">
        <f t="shared" si="45"/>
        <v>Konstrukteur 1 / -planer 1</v>
      </c>
      <c r="CY101" s="125"/>
      <c r="CZ101" s="33"/>
      <c r="DA101" s="83"/>
      <c r="DB101" s="125"/>
      <c r="DC101" s="33"/>
      <c r="DD101" s="83"/>
      <c r="DE101" s="20"/>
      <c r="DF101" s="33">
        <v>731</v>
      </c>
      <c r="DG101" s="33">
        <f t="shared" si="48"/>
        <v>4</v>
      </c>
      <c r="DH101" s="83" t="str">
        <f t="shared" si="49"/>
        <v>Konstrukteur 1 / -planer 1</v>
      </c>
      <c r="DM101" s="19">
        <f t="shared" si="43"/>
        <v>9707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 t="shared" si="30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359</v>
      </c>
      <c r="P102" s="15" t="s">
        <v>543</v>
      </c>
      <c r="Q102" s="15">
        <v>98</v>
      </c>
      <c r="R102" s="42"/>
      <c r="S102" s="27" t="s">
        <v>539</v>
      </c>
      <c r="T102" s="21">
        <v>1992</v>
      </c>
      <c r="U102" s="28" t="s">
        <v>235</v>
      </c>
      <c r="V102" s="21">
        <v>2012</v>
      </c>
      <c r="W102" s="25"/>
      <c r="X102" s="21"/>
      <c r="Y102" s="25"/>
      <c r="Z102" s="21">
        <f t="shared" si="39"/>
        <v>3</v>
      </c>
      <c r="AA102" s="25" t="s">
        <v>235</v>
      </c>
      <c r="AB102" s="21" t="s">
        <v>147</v>
      </c>
      <c r="AC102" s="21"/>
      <c r="AE102" s="90" t="s">
        <v>378</v>
      </c>
      <c r="AF102" s="82"/>
      <c r="CP102" s="19" t="str">
        <f t="shared" si="40"/>
        <v>Schwyn Timm</v>
      </c>
      <c r="CR102" s="19">
        <f t="shared" si="41"/>
        <v>3</v>
      </c>
      <c r="CS102" s="19" t="str">
        <f t="shared" si="42"/>
        <v>F</v>
      </c>
      <c r="CT102" s="155">
        <v>9706</v>
      </c>
      <c r="CU102" s="156"/>
      <c r="CV102" s="125">
        <v>731</v>
      </c>
      <c r="CW102" s="33">
        <f t="shared" si="44"/>
        <v>4</v>
      </c>
      <c r="CX102" s="83" t="str">
        <f t="shared" si="45"/>
        <v>Konstrukteur 1 / -planer 1</v>
      </c>
      <c r="CY102" s="125"/>
      <c r="CZ102" s="33"/>
      <c r="DA102" s="83"/>
      <c r="DB102" s="125"/>
      <c r="DC102" s="33"/>
      <c r="DD102" s="83"/>
      <c r="DE102" s="20"/>
      <c r="DF102" s="33">
        <v>731</v>
      </c>
      <c r="DG102" s="33">
        <f t="shared" si="48"/>
        <v>4</v>
      </c>
      <c r="DH102" s="83" t="str">
        <f t="shared" si="49"/>
        <v>Konstrukteur 1 / -planer 1</v>
      </c>
      <c r="DM102" s="19">
        <f t="shared" si="43"/>
        <v>9706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359</v>
      </c>
      <c r="P103" s="15" t="s">
        <v>594</v>
      </c>
      <c r="Q103" s="15">
        <v>99</v>
      </c>
      <c r="R103" s="42"/>
      <c r="S103" s="27" t="s">
        <v>595</v>
      </c>
      <c r="T103" s="21">
        <v>1992</v>
      </c>
      <c r="U103" s="28" t="s">
        <v>235</v>
      </c>
      <c r="V103" s="21">
        <v>2013</v>
      </c>
      <c r="W103" s="25"/>
      <c r="X103" s="21"/>
      <c r="Y103" s="25"/>
      <c r="Z103" s="21">
        <f>$AD$3-V103</f>
        <v>2</v>
      </c>
      <c r="AA103" s="25" t="s">
        <v>235</v>
      </c>
      <c r="AB103" s="21" t="s">
        <v>147</v>
      </c>
      <c r="AC103" s="21"/>
      <c r="AE103" s="90" t="s">
        <v>378</v>
      </c>
      <c r="AF103" s="82"/>
      <c r="CP103" s="19" t="str">
        <f>+S103</f>
        <v>Schär Cedric</v>
      </c>
      <c r="CR103" s="19">
        <f>+Z103</f>
        <v>2</v>
      </c>
      <c r="CS103" s="19" t="str">
        <f>+AB103</f>
        <v>F</v>
      </c>
      <c r="CT103" s="155">
        <v>9715</v>
      </c>
      <c r="CU103" s="156"/>
      <c r="CV103" s="125">
        <v>731</v>
      </c>
      <c r="CW103" s="33">
        <f t="shared" si="44"/>
        <v>4</v>
      </c>
      <c r="CX103" s="83" t="str">
        <f t="shared" si="45"/>
        <v>Konstrukteur 1 / -planer 1</v>
      </c>
      <c r="CY103" s="125"/>
      <c r="CZ103" s="33"/>
      <c r="DA103" s="83"/>
      <c r="DB103" s="125"/>
      <c r="DC103" s="33"/>
      <c r="DD103" s="83"/>
      <c r="DE103" s="20"/>
      <c r="DF103" s="33">
        <v>731</v>
      </c>
      <c r="DG103" s="33">
        <f t="shared" si="48"/>
        <v>4</v>
      </c>
      <c r="DH103" s="83" t="str">
        <f t="shared" si="49"/>
        <v>Konstrukteur 1 / -planer 1</v>
      </c>
      <c r="DM103" s="19">
        <f>+CT103</f>
        <v>9715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>IF(Z104&gt;=10,1,0)</f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1121</v>
      </c>
      <c r="Q104" s="15">
        <v>100</v>
      </c>
      <c r="R104" s="42"/>
      <c r="S104" s="27" t="s">
        <v>1122</v>
      </c>
      <c r="T104" s="21">
        <v>1993</v>
      </c>
      <c r="U104" s="28" t="s">
        <v>235</v>
      </c>
      <c r="V104" s="21">
        <v>2013</v>
      </c>
      <c r="W104" s="25"/>
      <c r="X104" s="21"/>
      <c r="Y104" s="25"/>
      <c r="Z104" s="21">
        <f>$AD$3-V104</f>
        <v>2</v>
      </c>
      <c r="AA104" s="25" t="s">
        <v>235</v>
      </c>
      <c r="AB104" s="21" t="s">
        <v>147</v>
      </c>
      <c r="AC104" s="21"/>
      <c r="AE104" s="90" t="s">
        <v>378</v>
      </c>
      <c r="AF104" s="82"/>
      <c r="CP104" s="19" t="str">
        <f>+S104</f>
        <v>Meier Yannick</v>
      </c>
      <c r="CR104" s="19">
        <f>+Z104</f>
        <v>2</v>
      </c>
      <c r="CS104" s="19" t="str">
        <f>+AB104</f>
        <v>F</v>
      </c>
      <c r="CT104" s="205">
        <v>7709</v>
      </c>
      <c r="CU104" s="156"/>
      <c r="CV104" s="125">
        <v>731</v>
      </c>
      <c r="CW104" s="33">
        <f t="shared" si="44"/>
        <v>4</v>
      </c>
      <c r="CX104" s="83" t="str">
        <f t="shared" si="45"/>
        <v>Konstrukteur 1 / -planer 1</v>
      </c>
      <c r="CY104" s="125"/>
      <c r="CZ104" s="33"/>
      <c r="DA104" s="83"/>
      <c r="DB104" s="125"/>
      <c r="DC104" s="33"/>
      <c r="DD104" s="83"/>
      <c r="DE104" s="20"/>
      <c r="DF104" s="33"/>
      <c r="DG104" s="33"/>
      <c r="DH104" s="83"/>
      <c r="DM104" s="19">
        <f>+CT104</f>
        <v>7709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/>
      <c r="C105" s="53">
        <f>IF(Z105&gt;=10,1,0)</f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361</v>
      </c>
      <c r="P105" s="15" t="s">
        <v>627</v>
      </c>
      <c r="Q105" s="15">
        <v>101</v>
      </c>
      <c r="R105" s="42"/>
      <c r="S105" s="27" t="s">
        <v>626</v>
      </c>
      <c r="T105" s="21">
        <v>1995</v>
      </c>
      <c r="U105" s="28" t="s">
        <v>235</v>
      </c>
      <c r="V105" s="21">
        <v>2014</v>
      </c>
      <c r="W105" s="25"/>
      <c r="X105" s="21"/>
      <c r="Y105" s="25"/>
      <c r="Z105" s="21">
        <f>$AD$3-V105</f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>+S105</f>
        <v>Leubin Marco</v>
      </c>
      <c r="CR105" s="19">
        <f>+Z105</f>
        <v>1</v>
      </c>
      <c r="CS105" s="19" t="str">
        <f>+AB105</f>
        <v>G</v>
      </c>
      <c r="CT105" s="154">
        <v>9726</v>
      </c>
      <c r="CU105" s="126"/>
      <c r="CV105" s="125">
        <v>731</v>
      </c>
      <c r="CW105" s="33">
        <f t="shared" si="44"/>
        <v>4</v>
      </c>
      <c r="CX105" s="83" t="str">
        <f t="shared" si="45"/>
        <v>Konstrukteur 1 / -planer 1</v>
      </c>
      <c r="CY105" s="125"/>
      <c r="CZ105" s="33"/>
      <c r="DA105" s="83"/>
      <c r="DB105" s="125"/>
      <c r="DC105" s="33"/>
      <c r="DD105" s="83"/>
      <c r="DE105" s="20"/>
      <c r="DF105" s="33"/>
      <c r="DG105" s="33"/>
      <c r="DH105" s="83"/>
      <c r="DM105" s="19">
        <f>+CT105</f>
        <v>9726</v>
      </c>
      <c r="DN105" s="153">
        <v>8</v>
      </c>
      <c r="DO105" s="19">
        <v>0</v>
      </c>
      <c r="DP105" s="185" t="s">
        <v>976</v>
      </c>
    </row>
    <row r="106" spans="1:120" s="19" customFormat="1" x14ac:dyDescent="0.2">
      <c r="A106" s="53">
        <v>0</v>
      </c>
      <c r="B106" s="53">
        <v>1</v>
      </c>
      <c r="C106" s="53">
        <f t="shared" si="30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500</v>
      </c>
      <c r="Q106" s="15">
        <v>102</v>
      </c>
      <c r="R106" s="42" t="s">
        <v>343</v>
      </c>
      <c r="S106" s="27" t="s">
        <v>152</v>
      </c>
      <c r="T106" s="21">
        <v>1952</v>
      </c>
      <c r="U106" s="28" t="s">
        <v>151</v>
      </c>
      <c r="V106" s="21">
        <v>1971</v>
      </c>
      <c r="W106" s="25"/>
      <c r="X106" s="21"/>
      <c r="Y106" s="25"/>
      <c r="Z106" s="21">
        <f t="shared" si="39"/>
        <v>44</v>
      </c>
      <c r="AA106" s="25" t="s">
        <v>696</v>
      </c>
      <c r="AB106" s="21" t="s">
        <v>121</v>
      </c>
      <c r="AC106" s="21"/>
      <c r="AE106" s="90" t="s">
        <v>425</v>
      </c>
      <c r="AF106" s="82"/>
      <c r="CP106" s="19" t="str">
        <f t="shared" si="40"/>
        <v>Meister Christine</v>
      </c>
      <c r="CR106" s="19">
        <f t="shared" si="41"/>
        <v>44</v>
      </c>
      <c r="CS106" s="19" t="str">
        <f t="shared" si="42"/>
        <v>D</v>
      </c>
      <c r="CT106" s="154">
        <v>4245</v>
      </c>
      <c r="CU106" s="126"/>
      <c r="CV106" s="125">
        <v>134</v>
      </c>
      <c r="CW106" s="33">
        <f t="shared" si="44"/>
        <v>7</v>
      </c>
      <c r="CX106" s="83" t="str">
        <f t="shared" si="45"/>
        <v>Kaufmännischer Mitarbeiter 4 / Gruppenchef 2</v>
      </c>
      <c r="CY106" s="125">
        <v>134</v>
      </c>
      <c r="CZ106" s="33">
        <f t="shared" si="46"/>
        <v>7</v>
      </c>
      <c r="DA106" s="83" t="str">
        <f t="shared" si="47"/>
        <v>Kaufmännischer Mitarbeiter 4 / Gruppenchef 2</v>
      </c>
      <c r="DB106" s="125">
        <v>134</v>
      </c>
      <c r="DC106" s="33">
        <f t="shared" ref="DC106:DC120" si="50">VLOOKUP($DB106,Funktionsbezeichnungen,3,0)</f>
        <v>7</v>
      </c>
      <c r="DD106" s="83" t="str">
        <f t="shared" ref="DD106:DD120" si="51">VLOOKUP($DB106,Funktionsbezeichnungen,2,0)</f>
        <v>Kaufmännischer Mitarbeiter 4 / Gruppenchef 2</v>
      </c>
      <c r="DE106" s="20"/>
      <c r="DF106" s="125">
        <v>134</v>
      </c>
      <c r="DG106" s="33">
        <f t="shared" si="48"/>
        <v>7</v>
      </c>
      <c r="DH106" s="83" t="str">
        <f t="shared" si="49"/>
        <v>Kaufmännischer Mitarbeiter 4 / Gruppenchef 2</v>
      </c>
      <c r="DM106" s="19">
        <f t="shared" si="43"/>
        <v>4245</v>
      </c>
      <c r="DN106" s="153">
        <v>6</v>
      </c>
      <c r="DO106" s="19">
        <v>0</v>
      </c>
      <c r="DP106" s="19" t="s">
        <v>955</v>
      </c>
    </row>
    <row r="107" spans="1:120" s="19" customFormat="1" ht="27" x14ac:dyDescent="0.2">
      <c r="A107" s="53">
        <v>0</v>
      </c>
      <c r="B107" s="53">
        <v>1</v>
      </c>
      <c r="C107" s="53">
        <f t="shared" si="30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501</v>
      </c>
      <c r="Q107" s="15">
        <v>103</v>
      </c>
      <c r="R107" s="42"/>
      <c r="S107" s="20" t="s">
        <v>207</v>
      </c>
      <c r="T107" s="17">
        <v>1954</v>
      </c>
      <c r="U107" s="169" t="s">
        <v>210</v>
      </c>
      <c r="V107" s="118">
        <v>1971</v>
      </c>
      <c r="W107" s="120"/>
      <c r="X107" s="118"/>
      <c r="Y107" s="169"/>
      <c r="Z107" s="118">
        <f t="shared" si="39"/>
        <v>44</v>
      </c>
      <c r="AA107" s="25" t="s">
        <v>209</v>
      </c>
      <c r="AB107" s="21" t="s">
        <v>121</v>
      </c>
      <c r="AC107" s="21"/>
      <c r="AE107" s="90" t="s">
        <v>453</v>
      </c>
      <c r="AF107" s="82"/>
      <c r="CP107" s="19" t="str">
        <f t="shared" si="40"/>
        <v>Derezynski Françoise</v>
      </c>
      <c r="CR107" s="19">
        <f t="shared" si="41"/>
        <v>44</v>
      </c>
      <c r="CS107" s="19" t="str">
        <f t="shared" si="42"/>
        <v>D</v>
      </c>
      <c r="CT107" s="154">
        <v>4266</v>
      </c>
      <c r="CU107" s="126"/>
      <c r="CV107" s="125">
        <v>134</v>
      </c>
      <c r="CW107" s="33">
        <f t="shared" si="44"/>
        <v>7</v>
      </c>
      <c r="CX107" s="83" t="str">
        <f t="shared" si="45"/>
        <v>Kaufmännischer Mitarbeiter 4 / Gruppenchef 2</v>
      </c>
      <c r="CY107" s="125">
        <v>134</v>
      </c>
      <c r="CZ107" s="33">
        <f t="shared" si="46"/>
        <v>7</v>
      </c>
      <c r="DA107" s="83" t="str">
        <f t="shared" si="47"/>
        <v>Kaufmännischer Mitarbeiter 4 / Gruppenchef 2</v>
      </c>
      <c r="DB107" s="125">
        <v>134</v>
      </c>
      <c r="DC107" s="33">
        <f t="shared" si="50"/>
        <v>7</v>
      </c>
      <c r="DD107" s="83" t="str">
        <f t="shared" si="51"/>
        <v>Kaufmännischer Mitarbeiter 4 / Gruppenchef 2</v>
      </c>
      <c r="DE107" s="20"/>
      <c r="DF107" s="125">
        <v>134</v>
      </c>
      <c r="DG107" s="33">
        <f t="shared" si="48"/>
        <v>7</v>
      </c>
      <c r="DH107" s="83" t="str">
        <f t="shared" si="49"/>
        <v>Kaufmännischer Mitarbeiter 4 / Gruppenchef 2</v>
      </c>
      <c r="DM107" s="19">
        <f t="shared" si="43"/>
        <v>4266</v>
      </c>
      <c r="DN107" s="153">
        <v>6</v>
      </c>
      <c r="DO107" s="19">
        <v>0</v>
      </c>
      <c r="DP107" s="19" t="s">
        <v>955</v>
      </c>
    </row>
    <row r="108" spans="1:120" s="19" customFormat="1" x14ac:dyDescent="0.2">
      <c r="A108" s="53">
        <v>0</v>
      </c>
      <c r="B108" s="53">
        <v>1</v>
      </c>
      <c r="C108" s="53">
        <f t="shared" si="30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502</v>
      </c>
      <c r="Q108" s="15">
        <v>104</v>
      </c>
      <c r="R108" s="16"/>
      <c r="S108" s="20" t="s">
        <v>153</v>
      </c>
      <c r="T108" s="21">
        <v>1953</v>
      </c>
      <c r="U108" s="28" t="s">
        <v>215</v>
      </c>
      <c r="V108" s="21">
        <v>1977</v>
      </c>
      <c r="W108" s="25" t="s">
        <v>318</v>
      </c>
      <c r="X108" s="21">
        <v>2000</v>
      </c>
      <c r="Y108" s="28" t="s">
        <v>319</v>
      </c>
      <c r="Z108" s="21">
        <f t="shared" si="39"/>
        <v>38</v>
      </c>
      <c r="AA108" s="25" t="s">
        <v>695</v>
      </c>
      <c r="AB108" s="21" t="s">
        <v>121</v>
      </c>
      <c r="AC108" s="21"/>
      <c r="AE108" s="90" t="s">
        <v>456</v>
      </c>
      <c r="AF108" s="82"/>
      <c r="CP108" s="19" t="str">
        <f t="shared" si="40"/>
        <v>Szirt Madeleine</v>
      </c>
      <c r="CR108" s="19">
        <f t="shared" si="41"/>
        <v>38</v>
      </c>
      <c r="CS108" s="19" t="str">
        <f t="shared" si="42"/>
        <v>D</v>
      </c>
      <c r="CT108" s="154">
        <v>4216</v>
      </c>
      <c r="CU108" s="126"/>
      <c r="CV108" s="125">
        <v>162</v>
      </c>
      <c r="CW108" s="33">
        <f t="shared" si="44"/>
        <v>9</v>
      </c>
      <c r="CX108" s="83" t="str">
        <f t="shared" si="45"/>
        <v>Personal-Fachspezialist 2</v>
      </c>
      <c r="CY108" s="125">
        <v>162</v>
      </c>
      <c r="CZ108" s="33">
        <f t="shared" si="46"/>
        <v>9</v>
      </c>
      <c r="DA108" s="83" t="str">
        <f t="shared" si="47"/>
        <v>Personal-Fachspezialist 2</v>
      </c>
      <c r="DB108" s="125">
        <v>162</v>
      </c>
      <c r="DC108" s="33">
        <f t="shared" si="50"/>
        <v>9</v>
      </c>
      <c r="DD108" s="83" t="str">
        <f t="shared" si="51"/>
        <v>Personal-Fachspezialist 2</v>
      </c>
      <c r="DE108" s="20"/>
      <c r="DF108" s="125">
        <v>162</v>
      </c>
      <c r="DG108" s="33">
        <f t="shared" si="48"/>
        <v>9</v>
      </c>
      <c r="DH108" s="83" t="str">
        <f t="shared" si="49"/>
        <v>Personal-Fachspezialist 2</v>
      </c>
      <c r="DM108" s="19">
        <f t="shared" si="43"/>
        <v>4216</v>
      </c>
      <c r="DN108" s="153">
        <v>3</v>
      </c>
      <c r="DO108" s="19">
        <v>0</v>
      </c>
      <c r="DP108" s="185" t="s">
        <v>971</v>
      </c>
    </row>
    <row r="109" spans="1:120" s="19" customFormat="1" x14ac:dyDescent="0.2">
      <c r="A109" s="53">
        <v>0</v>
      </c>
      <c r="B109" s="53">
        <v>1</v>
      </c>
      <c r="C109" s="53">
        <f t="shared" si="30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503</v>
      </c>
      <c r="Q109" s="15">
        <v>105</v>
      </c>
      <c r="R109" s="42"/>
      <c r="S109" s="27" t="s">
        <v>650</v>
      </c>
      <c r="T109" s="21">
        <v>1961</v>
      </c>
      <c r="U109" s="28" t="s">
        <v>155</v>
      </c>
      <c r="V109" s="21">
        <v>1982</v>
      </c>
      <c r="W109" s="25"/>
      <c r="X109" s="21"/>
      <c r="Y109" s="25" t="s">
        <v>323</v>
      </c>
      <c r="Z109" s="21">
        <f t="shared" si="39"/>
        <v>33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40"/>
        <v>Peier Doris</v>
      </c>
      <c r="CR109" s="19">
        <f t="shared" si="41"/>
        <v>33</v>
      </c>
      <c r="CS109" s="19" t="str">
        <f t="shared" si="42"/>
        <v>D</v>
      </c>
      <c r="CT109" s="154">
        <v>5581</v>
      </c>
      <c r="CU109" s="126"/>
      <c r="CV109" s="125">
        <v>134</v>
      </c>
      <c r="CW109" s="33">
        <f t="shared" si="44"/>
        <v>7</v>
      </c>
      <c r="CX109" s="83" t="str">
        <f t="shared" si="45"/>
        <v>Kaufmännischer Mitarbeiter 4 / Gruppenchef 2</v>
      </c>
      <c r="CY109" s="125">
        <v>134</v>
      </c>
      <c r="CZ109" s="33">
        <f t="shared" si="46"/>
        <v>7</v>
      </c>
      <c r="DA109" s="83" t="str">
        <f t="shared" si="47"/>
        <v>Kaufmännischer Mitarbeiter 4 / Gruppenchef 2</v>
      </c>
      <c r="DB109" s="125">
        <v>134</v>
      </c>
      <c r="DC109" s="33">
        <f t="shared" si="50"/>
        <v>7</v>
      </c>
      <c r="DD109" s="83" t="str">
        <f t="shared" si="51"/>
        <v>Kaufmännischer Mitarbeiter 4 / Gruppenchef 2</v>
      </c>
      <c r="DE109" s="20"/>
      <c r="DF109" s="125">
        <v>134</v>
      </c>
      <c r="DG109" s="33">
        <f t="shared" si="48"/>
        <v>7</v>
      </c>
      <c r="DH109" s="83" t="str">
        <f t="shared" si="49"/>
        <v>Kaufmännischer Mitarbeiter 4 / Gruppenchef 2</v>
      </c>
      <c r="DM109" s="19">
        <f t="shared" si="43"/>
        <v>5581</v>
      </c>
      <c r="DN109" s="153">
        <v>6</v>
      </c>
      <c r="DO109" s="19">
        <v>0</v>
      </c>
      <c r="DP109" s="19" t="s">
        <v>955</v>
      </c>
    </row>
    <row r="110" spans="1:120" s="19" customFormat="1" x14ac:dyDescent="0.2">
      <c r="A110" s="53">
        <v>0</v>
      </c>
      <c r="B110" s="53">
        <v>1</v>
      </c>
      <c r="C110" s="53">
        <f t="shared" si="30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607</v>
      </c>
      <c r="Q110" s="15">
        <v>106</v>
      </c>
      <c r="R110" s="42"/>
      <c r="S110" s="27" t="s">
        <v>608</v>
      </c>
      <c r="T110" s="21">
        <v>1966</v>
      </c>
      <c r="U110" s="28" t="s">
        <v>151</v>
      </c>
      <c r="V110" s="21">
        <v>1985</v>
      </c>
      <c r="W110" s="25"/>
      <c r="X110" s="21"/>
      <c r="Y110" s="25"/>
      <c r="Z110" s="21">
        <f t="shared" si="39"/>
        <v>30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0"/>
        <v>Beuret Agnès</v>
      </c>
      <c r="CR110" s="19">
        <f t="shared" si="41"/>
        <v>30</v>
      </c>
      <c r="CS110" s="19" t="str">
        <f t="shared" si="42"/>
        <v>D</v>
      </c>
      <c r="CT110" s="154">
        <v>4352</v>
      </c>
      <c r="CU110" s="126"/>
      <c r="CV110" s="125">
        <v>134</v>
      </c>
      <c r="CW110" s="33">
        <f t="shared" si="44"/>
        <v>7</v>
      </c>
      <c r="CX110" s="83" t="str">
        <f t="shared" si="45"/>
        <v>Kaufmännischer Mitarbeiter 4 / Gruppenchef 2</v>
      </c>
      <c r="CY110" s="125">
        <v>134</v>
      </c>
      <c r="CZ110" s="33">
        <f t="shared" si="46"/>
        <v>7</v>
      </c>
      <c r="DA110" s="83" t="str">
        <f t="shared" si="47"/>
        <v>Kaufmännischer Mitarbeiter 4 / Gruppenchef 2</v>
      </c>
      <c r="DB110" s="125">
        <v>134</v>
      </c>
      <c r="DC110" s="33">
        <f t="shared" si="50"/>
        <v>7</v>
      </c>
      <c r="DD110" s="83" t="str">
        <f t="shared" si="51"/>
        <v>Kaufmännischer Mitarbeiter 4 / Gruppenchef 2</v>
      </c>
      <c r="DE110" s="20"/>
      <c r="DF110" s="125">
        <v>134</v>
      </c>
      <c r="DG110" s="33">
        <f t="shared" si="48"/>
        <v>7</v>
      </c>
      <c r="DH110" s="83" t="str">
        <f t="shared" si="49"/>
        <v>Kaufmännischer Mitarbeiter 4 / Gruppenchef 2</v>
      </c>
      <c r="DM110" s="19">
        <f t="shared" si="43"/>
        <v>4352</v>
      </c>
      <c r="DN110" s="153">
        <v>6</v>
      </c>
      <c r="DO110" s="19">
        <v>0</v>
      </c>
      <c r="DP110" s="19" t="s">
        <v>955</v>
      </c>
    </row>
    <row r="111" spans="1:120" s="19" customFormat="1" x14ac:dyDescent="0.2">
      <c r="A111" s="53">
        <v>0</v>
      </c>
      <c r="B111" s="53">
        <v>1</v>
      </c>
      <c r="C111" s="53">
        <f t="shared" si="30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508</v>
      </c>
      <c r="Q111" s="15">
        <v>107</v>
      </c>
      <c r="R111" s="42"/>
      <c r="S111" s="27" t="s">
        <v>164</v>
      </c>
      <c r="T111" s="21">
        <v>1970</v>
      </c>
      <c r="U111" s="28" t="s">
        <v>165</v>
      </c>
      <c r="V111" s="21">
        <v>1990</v>
      </c>
      <c r="W111" s="25"/>
      <c r="X111" s="21"/>
      <c r="Y111" s="25"/>
      <c r="Z111" s="21">
        <f t="shared" si="39"/>
        <v>25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40"/>
        <v>Weider Noelle</v>
      </c>
      <c r="CR111" s="19">
        <f t="shared" si="41"/>
        <v>25</v>
      </c>
      <c r="CS111" s="19" t="str">
        <f t="shared" si="42"/>
        <v>D</v>
      </c>
      <c r="CT111" s="154">
        <v>5604</v>
      </c>
      <c r="CU111" s="126"/>
      <c r="CV111" s="125">
        <v>134</v>
      </c>
      <c r="CW111" s="33">
        <f t="shared" si="44"/>
        <v>7</v>
      </c>
      <c r="CX111" s="83" t="str">
        <f t="shared" si="45"/>
        <v>Kaufmännischer Mitarbeiter 4 / Gruppenchef 2</v>
      </c>
      <c r="CY111" s="125">
        <v>134</v>
      </c>
      <c r="CZ111" s="33">
        <f t="shared" si="46"/>
        <v>7</v>
      </c>
      <c r="DA111" s="83" t="str">
        <f t="shared" si="47"/>
        <v>Kaufmännischer Mitarbeiter 4 / Gruppenchef 2</v>
      </c>
      <c r="DB111" s="125">
        <v>134</v>
      </c>
      <c r="DC111" s="33">
        <f t="shared" si="50"/>
        <v>7</v>
      </c>
      <c r="DD111" s="83" t="str">
        <f t="shared" si="51"/>
        <v>Kaufmännischer Mitarbeiter 4 / Gruppenchef 2</v>
      </c>
      <c r="DE111" s="20"/>
      <c r="DF111" s="125">
        <v>134</v>
      </c>
      <c r="DG111" s="33">
        <f t="shared" si="48"/>
        <v>7</v>
      </c>
      <c r="DH111" s="83" t="str">
        <f t="shared" si="49"/>
        <v>Kaufmännischer Mitarbeiter 4 / Gruppenchef 2</v>
      </c>
      <c r="DM111" s="19">
        <f t="shared" si="43"/>
        <v>5604</v>
      </c>
      <c r="DN111" s="153">
        <v>6</v>
      </c>
      <c r="DO111" s="19">
        <v>0</v>
      </c>
      <c r="DP111" s="19" t="s">
        <v>955</v>
      </c>
    </row>
    <row r="112" spans="1:120" s="19" customFormat="1" ht="40.5" x14ac:dyDescent="0.2">
      <c r="A112" s="53">
        <v>0</v>
      </c>
      <c r="B112" s="53"/>
      <c r="C112" s="53">
        <f t="shared" si="30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504</v>
      </c>
      <c r="Q112" s="15">
        <v>108</v>
      </c>
      <c r="R112" s="42"/>
      <c r="S112" s="20" t="s">
        <v>157</v>
      </c>
      <c r="T112" s="21">
        <v>1976</v>
      </c>
      <c r="U112" s="28" t="s">
        <v>320</v>
      </c>
      <c r="V112" s="21">
        <v>2002</v>
      </c>
      <c r="W112" s="25" t="s">
        <v>321</v>
      </c>
      <c r="X112" s="21">
        <v>2005</v>
      </c>
      <c r="Y112" s="28"/>
      <c r="Z112" s="118">
        <f t="shared" si="39"/>
        <v>13</v>
      </c>
      <c r="AA112" s="25" t="s">
        <v>694</v>
      </c>
      <c r="AB112" s="21" t="s">
        <v>121</v>
      </c>
      <c r="AC112" s="21"/>
      <c r="AE112" s="90" t="s">
        <v>455</v>
      </c>
      <c r="AF112" s="82"/>
      <c r="CP112" s="19" t="str">
        <f t="shared" si="40"/>
        <v>Kiefer Patrick</v>
      </c>
      <c r="CR112" s="19">
        <f t="shared" si="41"/>
        <v>13</v>
      </c>
      <c r="CS112" s="19" t="str">
        <f t="shared" si="42"/>
        <v>D</v>
      </c>
      <c r="CT112" s="154">
        <v>6753</v>
      </c>
      <c r="CU112" s="126"/>
      <c r="CV112" s="125">
        <v>223</v>
      </c>
      <c r="CW112" s="33">
        <f t="shared" si="44"/>
        <v>10</v>
      </c>
      <c r="CX112" s="83" t="str">
        <f t="shared" si="45"/>
        <v>Finanz-Fachspezialist / Controller 3</v>
      </c>
      <c r="CY112" s="125">
        <v>223</v>
      </c>
      <c r="CZ112" s="33">
        <f t="shared" si="46"/>
        <v>10</v>
      </c>
      <c r="DA112" s="83" t="str">
        <f t="shared" si="47"/>
        <v>Finanz-Fachspezialist / Controller 3</v>
      </c>
      <c r="DB112" s="125">
        <v>223</v>
      </c>
      <c r="DC112" s="33">
        <f t="shared" si="50"/>
        <v>10</v>
      </c>
      <c r="DD112" s="83" t="str">
        <f t="shared" si="51"/>
        <v>Finanz-Fachspezialist / Controller 3</v>
      </c>
      <c r="DE112" s="20"/>
      <c r="DF112" s="125">
        <v>223</v>
      </c>
      <c r="DG112" s="33">
        <f t="shared" si="48"/>
        <v>10</v>
      </c>
      <c r="DH112" s="83" t="str">
        <f t="shared" si="49"/>
        <v>Finanz-Fachspezialist / Controller 3</v>
      </c>
      <c r="DM112" s="19">
        <f t="shared" si="43"/>
        <v>6753</v>
      </c>
      <c r="DN112" s="153">
        <v>3</v>
      </c>
      <c r="DO112" s="19">
        <v>0</v>
      </c>
      <c r="DP112" s="185" t="s">
        <v>972</v>
      </c>
    </row>
    <row r="113" spans="1:120" s="19" customFormat="1" ht="27" x14ac:dyDescent="0.2">
      <c r="A113" s="53">
        <v>0</v>
      </c>
      <c r="B113" s="53"/>
      <c r="C113" s="53">
        <f t="shared" ref="C113:C138" si="52">IF(Z113&gt;=10,1,0)</f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509</v>
      </c>
      <c r="Q113" s="15">
        <v>109</v>
      </c>
      <c r="R113" s="42"/>
      <c r="S113" s="20" t="s">
        <v>244</v>
      </c>
      <c r="T113" s="21">
        <v>1976</v>
      </c>
      <c r="U113" s="28" t="s">
        <v>243</v>
      </c>
      <c r="V113" s="21">
        <v>2002</v>
      </c>
      <c r="W113" s="25"/>
      <c r="X113" s="21"/>
      <c r="Y113" s="28" t="s">
        <v>327</v>
      </c>
      <c r="Z113" s="118">
        <f t="shared" si="39"/>
        <v>13</v>
      </c>
      <c r="AA113" s="25" t="s">
        <v>326</v>
      </c>
      <c r="AB113" s="21" t="s">
        <v>121</v>
      </c>
      <c r="AC113" s="21"/>
      <c r="AE113" s="90" t="s">
        <v>375</v>
      </c>
      <c r="AF113" s="82"/>
      <c r="CP113" s="19" t="str">
        <f t="shared" si="40"/>
        <v>Fischer Michel</v>
      </c>
      <c r="CR113" s="19">
        <f t="shared" si="41"/>
        <v>13</v>
      </c>
      <c r="CS113" s="19" t="str">
        <f t="shared" si="42"/>
        <v>D</v>
      </c>
      <c r="CT113" s="154">
        <v>8655</v>
      </c>
      <c r="CU113" s="126"/>
      <c r="CV113" s="125">
        <v>542</v>
      </c>
      <c r="CW113" s="33">
        <f t="shared" si="44"/>
        <v>7</v>
      </c>
      <c r="CX113" s="83" t="str">
        <f t="shared" si="45"/>
        <v>Technischer Sachbearbeiter 2</v>
      </c>
      <c r="CY113" s="125">
        <v>542</v>
      </c>
      <c r="CZ113" s="33">
        <f t="shared" si="46"/>
        <v>7</v>
      </c>
      <c r="DA113" s="83" t="str">
        <f t="shared" si="47"/>
        <v>Technischer Sachbearbeiter 2</v>
      </c>
      <c r="DB113" s="125">
        <v>541</v>
      </c>
      <c r="DC113" s="33">
        <f t="shared" si="50"/>
        <v>6</v>
      </c>
      <c r="DD113" s="83" t="str">
        <f t="shared" si="51"/>
        <v>Technischer Sachbearbeiter 1</v>
      </c>
      <c r="DE113" s="20"/>
      <c r="DF113" s="125">
        <v>351</v>
      </c>
      <c r="DG113" s="33">
        <f t="shared" si="48"/>
        <v>7</v>
      </c>
      <c r="DH113" s="83" t="str">
        <f t="shared" si="49"/>
        <v>Marketing - / Product - Manager 1</v>
      </c>
      <c r="DM113" s="19">
        <f t="shared" si="43"/>
        <v>8655</v>
      </c>
      <c r="DN113" s="153">
        <v>6</v>
      </c>
      <c r="DO113" s="19">
        <v>0</v>
      </c>
      <c r="DP113" s="19" t="s">
        <v>967</v>
      </c>
    </row>
    <row r="114" spans="1:120" s="19" customFormat="1" x14ac:dyDescent="0.2">
      <c r="A114" s="53">
        <v>0</v>
      </c>
      <c r="B114" s="53">
        <v>1</v>
      </c>
      <c r="C114" s="53">
        <f t="shared" si="52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360</v>
      </c>
      <c r="P114" s="15" t="s">
        <v>582</v>
      </c>
      <c r="Q114" s="15">
        <v>110</v>
      </c>
      <c r="R114" s="42"/>
      <c r="S114" s="27" t="s">
        <v>583</v>
      </c>
      <c r="T114" s="21">
        <v>1959</v>
      </c>
      <c r="U114" s="28" t="s">
        <v>397</v>
      </c>
      <c r="V114" s="21">
        <v>1976</v>
      </c>
      <c r="W114" s="25"/>
      <c r="X114" s="21"/>
      <c r="Y114" s="25"/>
      <c r="Z114" s="21">
        <f t="shared" si="39"/>
        <v>39</v>
      </c>
      <c r="AA114" s="25" t="s">
        <v>584</v>
      </c>
      <c r="AB114" s="21" t="s">
        <v>142</v>
      </c>
      <c r="AC114" s="21"/>
      <c r="AE114" s="90" t="s">
        <v>585</v>
      </c>
      <c r="AF114" s="82"/>
      <c r="CP114" s="19" t="str">
        <f t="shared" si="40"/>
        <v>Willig Martine</v>
      </c>
      <c r="CR114" s="19">
        <f t="shared" si="41"/>
        <v>39</v>
      </c>
      <c r="CS114" s="19" t="str">
        <f t="shared" si="42"/>
        <v>E</v>
      </c>
      <c r="CT114" s="154">
        <v>5637</v>
      </c>
      <c r="CU114" s="126"/>
      <c r="CV114" s="125">
        <v>133</v>
      </c>
      <c r="CW114" s="33">
        <f t="shared" si="44"/>
        <v>6</v>
      </c>
      <c r="CX114" s="83" t="str">
        <f t="shared" si="45"/>
        <v>Kaufmännischer Mitarbeiter 3 / Gruppenchef 1</v>
      </c>
      <c r="CY114" s="125">
        <v>133</v>
      </c>
      <c r="CZ114" s="33">
        <f t="shared" si="46"/>
        <v>6</v>
      </c>
      <c r="DA114" s="83" t="str">
        <f t="shared" si="47"/>
        <v>Kaufmännischer Mitarbeiter 3 / Gruppenchef 1</v>
      </c>
      <c r="DB114" s="125">
        <v>133</v>
      </c>
      <c r="DC114" s="33">
        <f t="shared" si="50"/>
        <v>6</v>
      </c>
      <c r="DD114" s="83" t="str">
        <f t="shared" si="51"/>
        <v>Kaufmännischer Mitarbeiter 3 / Gruppenchef 1</v>
      </c>
      <c r="DE114" s="20"/>
      <c r="DF114" s="125">
        <v>133</v>
      </c>
      <c r="DG114" s="33">
        <f t="shared" si="48"/>
        <v>6</v>
      </c>
      <c r="DH114" s="83" t="str">
        <f t="shared" si="49"/>
        <v>Kaufmännischer Mitarbeiter 3 / Gruppenchef 1</v>
      </c>
      <c r="DM114" s="19">
        <f t="shared" si="43"/>
        <v>5637</v>
      </c>
      <c r="DN114" s="153">
        <v>6</v>
      </c>
      <c r="DO114" s="19">
        <v>0</v>
      </c>
      <c r="DP114" s="185" t="s">
        <v>973</v>
      </c>
    </row>
    <row r="115" spans="1:120" s="19" customFormat="1" x14ac:dyDescent="0.2">
      <c r="A115" s="53">
        <v>0</v>
      </c>
      <c r="B115" s="53">
        <v>1</v>
      </c>
      <c r="C115" s="53">
        <f t="shared" si="52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507</v>
      </c>
      <c r="Q115" s="15">
        <v>111</v>
      </c>
      <c r="R115" s="42"/>
      <c r="S115" s="27" t="s">
        <v>259</v>
      </c>
      <c r="T115" s="21">
        <v>1957</v>
      </c>
      <c r="U115" s="28" t="s">
        <v>151</v>
      </c>
      <c r="V115" s="21">
        <v>1977</v>
      </c>
      <c r="W115" s="25"/>
      <c r="X115" s="21"/>
      <c r="Y115" s="25"/>
      <c r="Z115" s="21">
        <f t="shared" si="39"/>
        <v>38</v>
      </c>
      <c r="AA115" s="25" t="s">
        <v>156</v>
      </c>
      <c r="AB115" s="21" t="s">
        <v>142</v>
      </c>
      <c r="AC115" s="21"/>
      <c r="AE115" s="90" t="s">
        <v>457</v>
      </c>
      <c r="AF115" s="82"/>
      <c r="CP115" s="19" t="str">
        <f t="shared" si="40"/>
        <v>Meichtry Anna</v>
      </c>
      <c r="CR115" s="19">
        <f t="shared" si="41"/>
        <v>38</v>
      </c>
      <c r="CS115" s="19" t="str">
        <f t="shared" si="42"/>
        <v>E</v>
      </c>
      <c r="CT115" s="154">
        <v>5629</v>
      </c>
      <c r="CU115" s="126"/>
      <c r="CV115" s="125">
        <v>133</v>
      </c>
      <c r="CW115" s="33">
        <f t="shared" si="44"/>
        <v>6</v>
      </c>
      <c r="CX115" s="83" t="str">
        <f t="shared" si="45"/>
        <v>Kaufmännischer Mitarbeiter 3 / Gruppenchef 1</v>
      </c>
      <c r="CY115" s="125">
        <v>133</v>
      </c>
      <c r="CZ115" s="33">
        <f t="shared" si="46"/>
        <v>6</v>
      </c>
      <c r="DA115" s="83" t="str">
        <f t="shared" si="47"/>
        <v>Kaufmännischer Mitarbeiter 3 / Gruppenchef 1</v>
      </c>
      <c r="DB115" s="125">
        <v>133</v>
      </c>
      <c r="DC115" s="33">
        <f t="shared" si="50"/>
        <v>6</v>
      </c>
      <c r="DD115" s="83" t="str">
        <f t="shared" si="51"/>
        <v>Kaufmännischer Mitarbeiter 3 / Gruppenchef 1</v>
      </c>
      <c r="DE115" s="20"/>
      <c r="DF115" s="125">
        <v>133</v>
      </c>
      <c r="DG115" s="33">
        <f t="shared" si="48"/>
        <v>6</v>
      </c>
      <c r="DH115" s="83" t="str">
        <f t="shared" si="49"/>
        <v>Kaufmännischer Mitarbeiter 3 / Gruppenchef 1</v>
      </c>
      <c r="DM115" s="19">
        <f t="shared" si="43"/>
        <v>5629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52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506</v>
      </c>
      <c r="Q116" s="15">
        <v>112</v>
      </c>
      <c r="R116" s="42"/>
      <c r="S116" s="27" t="s">
        <v>1005</v>
      </c>
      <c r="T116" s="21">
        <v>1967</v>
      </c>
      <c r="U116" s="28" t="s">
        <v>151</v>
      </c>
      <c r="V116" s="21">
        <v>1987</v>
      </c>
      <c r="W116" s="25"/>
      <c r="X116" s="21"/>
      <c r="Y116" s="25"/>
      <c r="Z116" s="21">
        <f t="shared" si="39"/>
        <v>28</v>
      </c>
      <c r="AA116" s="25" t="s">
        <v>691</v>
      </c>
      <c r="AB116" s="21" t="s">
        <v>142</v>
      </c>
      <c r="AC116" s="21"/>
      <c r="AE116" s="90" t="s">
        <v>457</v>
      </c>
      <c r="AF116" s="82"/>
      <c r="CP116" s="19" t="str">
        <f t="shared" si="40"/>
        <v>Meier Jacqueline</v>
      </c>
      <c r="CR116" s="19">
        <f t="shared" si="41"/>
        <v>28</v>
      </c>
      <c r="CS116" s="19" t="str">
        <f t="shared" si="42"/>
        <v>E</v>
      </c>
      <c r="CT116" s="154">
        <v>7700</v>
      </c>
      <c r="CU116" s="126"/>
      <c r="CV116" s="125">
        <v>212</v>
      </c>
      <c r="CW116" s="33">
        <f t="shared" si="44"/>
        <v>5</v>
      </c>
      <c r="CX116" s="83" t="str">
        <f t="shared" si="45"/>
        <v>Buchhalter 2</v>
      </c>
      <c r="CY116" s="125">
        <v>212</v>
      </c>
      <c r="CZ116" s="33">
        <f t="shared" si="46"/>
        <v>5</v>
      </c>
      <c r="DA116" s="83" t="str">
        <f t="shared" si="47"/>
        <v>Buchhalter 2</v>
      </c>
      <c r="DB116" s="125">
        <v>212</v>
      </c>
      <c r="DC116" s="33">
        <f t="shared" si="50"/>
        <v>5</v>
      </c>
      <c r="DD116" s="83" t="str">
        <f t="shared" si="51"/>
        <v>Buchhalter 2</v>
      </c>
      <c r="DE116" s="20"/>
      <c r="DF116" s="125">
        <v>212</v>
      </c>
      <c r="DG116" s="33">
        <f t="shared" si="48"/>
        <v>5</v>
      </c>
      <c r="DH116" s="83" t="str">
        <f t="shared" si="49"/>
        <v>Buchhalter 2</v>
      </c>
      <c r="DM116" s="19">
        <f t="shared" si="43"/>
        <v>7700</v>
      </c>
      <c r="DN116" s="153">
        <v>6</v>
      </c>
      <c r="DO116" s="19">
        <v>0</v>
      </c>
      <c r="DP116" s="19" t="s">
        <v>958</v>
      </c>
    </row>
    <row r="117" spans="1:120" s="19" customFormat="1" x14ac:dyDescent="0.2">
      <c r="A117" s="53">
        <v>0</v>
      </c>
      <c r="B117" s="53">
        <v>1</v>
      </c>
      <c r="C117" s="53">
        <f t="shared" si="52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510</v>
      </c>
      <c r="Q117" s="15">
        <v>113</v>
      </c>
      <c r="R117" s="42"/>
      <c r="S117" s="27" t="s">
        <v>278</v>
      </c>
      <c r="T117" s="21">
        <v>1985</v>
      </c>
      <c r="U117" s="28" t="s">
        <v>279</v>
      </c>
      <c r="V117" s="21">
        <v>2005</v>
      </c>
      <c r="W117" s="25"/>
      <c r="X117" s="21"/>
      <c r="Y117" s="25"/>
      <c r="Z117" s="21">
        <f t="shared" si="39"/>
        <v>10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40"/>
        <v>Oruk Makbule</v>
      </c>
      <c r="CR117" s="19">
        <f t="shared" si="41"/>
        <v>10</v>
      </c>
      <c r="CS117" s="19" t="str">
        <f t="shared" si="42"/>
        <v>E</v>
      </c>
      <c r="CT117" s="154">
        <v>6762</v>
      </c>
      <c r="CU117" s="126"/>
      <c r="CV117" s="125">
        <v>212</v>
      </c>
      <c r="CW117" s="33">
        <f t="shared" si="44"/>
        <v>5</v>
      </c>
      <c r="CX117" s="83" t="str">
        <f t="shared" si="45"/>
        <v>Buchhalter 2</v>
      </c>
      <c r="CY117" s="125">
        <v>212</v>
      </c>
      <c r="CZ117" s="33">
        <f t="shared" si="46"/>
        <v>5</v>
      </c>
      <c r="DA117" s="83" t="str">
        <f t="shared" si="47"/>
        <v>Buchhalter 2</v>
      </c>
      <c r="DB117" s="125">
        <v>212</v>
      </c>
      <c r="DC117" s="33">
        <f t="shared" si="50"/>
        <v>5</v>
      </c>
      <c r="DD117" s="83" t="str">
        <f t="shared" si="51"/>
        <v>Buchhalter 2</v>
      </c>
      <c r="DE117" s="20"/>
      <c r="DF117" s="125">
        <v>212</v>
      </c>
      <c r="DG117" s="33">
        <f t="shared" si="48"/>
        <v>5</v>
      </c>
      <c r="DH117" s="83" t="str">
        <f t="shared" si="49"/>
        <v>Buchhalter 2</v>
      </c>
      <c r="DM117" s="19">
        <f t="shared" si="43"/>
        <v>6762</v>
      </c>
      <c r="DN117" s="153">
        <v>6</v>
      </c>
      <c r="DO117" s="19">
        <v>0</v>
      </c>
      <c r="DP117" s="19" t="s">
        <v>958</v>
      </c>
    </row>
    <row r="118" spans="1:120" s="19" customFormat="1" x14ac:dyDescent="0.2">
      <c r="A118" s="53">
        <v>0</v>
      </c>
      <c r="B118" s="53"/>
      <c r="C118" s="53">
        <f t="shared" si="52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511</v>
      </c>
      <c r="Q118" s="15">
        <v>114</v>
      </c>
      <c r="R118" s="42" t="s">
        <v>341</v>
      </c>
      <c r="S118" s="27" t="s">
        <v>159</v>
      </c>
      <c r="T118" s="21">
        <v>1959</v>
      </c>
      <c r="U118" s="28" t="s">
        <v>126</v>
      </c>
      <c r="V118" s="21">
        <v>1979</v>
      </c>
      <c r="W118" s="25"/>
      <c r="X118" s="21"/>
      <c r="Y118" s="25" t="s">
        <v>340</v>
      </c>
      <c r="Z118" s="21">
        <f t="shared" si="39"/>
        <v>36</v>
      </c>
      <c r="AA118" s="25" t="s">
        <v>160</v>
      </c>
      <c r="AB118" s="21" t="s">
        <v>105</v>
      </c>
      <c r="AC118" s="21"/>
      <c r="AE118" s="90" t="s">
        <v>426</v>
      </c>
      <c r="AF118" s="82"/>
      <c r="CP118" s="19" t="str">
        <f t="shared" si="40"/>
        <v>Steg Günther</v>
      </c>
      <c r="CR118" s="19">
        <f t="shared" si="41"/>
        <v>36</v>
      </c>
      <c r="CS118" s="19" t="str">
        <f t="shared" si="42"/>
        <v>C</v>
      </c>
      <c r="CT118" s="154">
        <v>4226</v>
      </c>
      <c r="CU118" s="126"/>
      <c r="CV118" s="125">
        <v>413</v>
      </c>
      <c r="CW118" s="33">
        <f t="shared" si="44"/>
        <v>8</v>
      </c>
      <c r="CX118" s="83" t="str">
        <f t="shared" si="45"/>
        <v>Senior System-Controller</v>
      </c>
      <c r="CY118" s="125">
        <v>413</v>
      </c>
      <c r="CZ118" s="33">
        <f t="shared" si="46"/>
        <v>8</v>
      </c>
      <c r="DA118" s="83" t="str">
        <f t="shared" si="47"/>
        <v>Senior System-Controller</v>
      </c>
      <c r="DB118" s="125">
        <v>413</v>
      </c>
      <c r="DC118" s="33">
        <f t="shared" si="50"/>
        <v>8</v>
      </c>
      <c r="DD118" s="83" t="str">
        <f t="shared" si="51"/>
        <v>Senior System-Controller</v>
      </c>
      <c r="DE118" s="20"/>
      <c r="DF118" s="125">
        <v>413</v>
      </c>
      <c r="DG118" s="33">
        <f t="shared" si="48"/>
        <v>8</v>
      </c>
      <c r="DH118" s="83" t="str">
        <f t="shared" si="49"/>
        <v>Senior System-Controller</v>
      </c>
      <c r="DM118" s="19">
        <f t="shared" si="43"/>
        <v>4226</v>
      </c>
      <c r="DN118" s="153">
        <v>6</v>
      </c>
      <c r="DO118" s="19">
        <v>0</v>
      </c>
      <c r="DP118" s="19" t="s">
        <v>961</v>
      </c>
    </row>
    <row r="119" spans="1:120" s="19" customFormat="1" ht="27" x14ac:dyDescent="0.2">
      <c r="A119" s="53">
        <v>0</v>
      </c>
      <c r="B119" s="53"/>
      <c r="C119" s="53">
        <f t="shared" si="52"/>
        <v>1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533</v>
      </c>
      <c r="Q119" s="15">
        <v>115</v>
      </c>
      <c r="R119" s="42"/>
      <c r="S119" s="20" t="s">
        <v>532</v>
      </c>
      <c r="T119" s="21">
        <v>1966</v>
      </c>
      <c r="U119" s="28" t="s">
        <v>534</v>
      </c>
      <c r="V119" s="21">
        <v>1992</v>
      </c>
      <c r="W119" s="25" t="s">
        <v>535</v>
      </c>
      <c r="X119" s="21">
        <v>1995</v>
      </c>
      <c r="Y119" s="28" t="s">
        <v>211</v>
      </c>
      <c r="Z119" s="118">
        <f t="shared" si="39"/>
        <v>23</v>
      </c>
      <c r="AA119" s="25" t="s">
        <v>692</v>
      </c>
      <c r="AB119" s="21" t="s">
        <v>105</v>
      </c>
      <c r="AC119" s="21"/>
      <c r="AE119" s="90" t="s">
        <v>537</v>
      </c>
      <c r="AF119" s="82"/>
      <c r="CP119" s="19" t="str">
        <f t="shared" si="40"/>
        <v>Grimm Stephan</v>
      </c>
      <c r="CR119" s="19">
        <f t="shared" si="41"/>
        <v>23</v>
      </c>
      <c r="CS119" s="19" t="str">
        <f t="shared" si="42"/>
        <v>C</v>
      </c>
      <c r="CT119" s="154">
        <v>3203</v>
      </c>
      <c r="CU119" s="126"/>
      <c r="CV119" s="125">
        <v>443</v>
      </c>
      <c r="CW119" s="33">
        <f t="shared" si="44"/>
        <v>9</v>
      </c>
      <c r="CX119" s="83" t="str">
        <f t="shared" si="45"/>
        <v>System-Spezialist 3</v>
      </c>
      <c r="CY119" s="125">
        <v>443</v>
      </c>
      <c r="CZ119" s="33">
        <f t="shared" si="46"/>
        <v>9</v>
      </c>
      <c r="DA119" s="83" t="str">
        <f t="shared" si="47"/>
        <v>System-Spezialist 3</v>
      </c>
      <c r="DB119" s="125">
        <v>443</v>
      </c>
      <c r="DC119" s="33">
        <f t="shared" si="50"/>
        <v>9</v>
      </c>
      <c r="DD119" s="83" t="str">
        <f t="shared" si="51"/>
        <v>System-Spezialist 3</v>
      </c>
      <c r="DE119" s="20"/>
      <c r="DF119" s="125">
        <v>413</v>
      </c>
      <c r="DG119" s="33">
        <f t="shared" si="48"/>
        <v>8</v>
      </c>
      <c r="DH119" s="83" t="str">
        <f t="shared" si="49"/>
        <v>Senior System-Controller</v>
      </c>
      <c r="DM119" s="19">
        <f t="shared" si="43"/>
        <v>3203</v>
      </c>
      <c r="DN119" s="153">
        <v>3</v>
      </c>
      <c r="DO119" s="19">
        <v>0</v>
      </c>
      <c r="DP119" s="19" t="s">
        <v>962</v>
      </c>
    </row>
    <row r="120" spans="1:120" s="19" customFormat="1" x14ac:dyDescent="0.2">
      <c r="A120" s="53">
        <v>0</v>
      </c>
      <c r="B120" s="53"/>
      <c r="C120" s="53">
        <f t="shared" si="52"/>
        <v>1</v>
      </c>
      <c r="D120" s="55"/>
      <c r="E120" s="55"/>
      <c r="F120" s="55"/>
      <c r="G120" s="53"/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512</v>
      </c>
      <c r="Q120" s="15">
        <v>116</v>
      </c>
      <c r="R120" s="42"/>
      <c r="S120" s="27" t="s">
        <v>204</v>
      </c>
      <c r="T120" s="21">
        <v>1978</v>
      </c>
      <c r="U120" s="28" t="s">
        <v>277</v>
      </c>
      <c r="V120" s="21">
        <v>1999</v>
      </c>
      <c r="W120" s="25"/>
      <c r="X120" s="21"/>
      <c r="Y120" s="25" t="s">
        <v>316</v>
      </c>
      <c r="Z120" s="21">
        <f t="shared" si="39"/>
        <v>16</v>
      </c>
      <c r="AA120" s="25" t="s">
        <v>205</v>
      </c>
      <c r="AB120" s="21" t="s">
        <v>121</v>
      </c>
      <c r="AC120" s="21"/>
      <c r="AE120" s="90" t="s">
        <v>427</v>
      </c>
      <c r="AF120" s="82"/>
      <c r="CP120" s="19" t="str">
        <f t="shared" si="40"/>
        <v>Hänni Alexander</v>
      </c>
      <c r="CR120" s="19">
        <f t="shared" si="41"/>
        <v>16</v>
      </c>
      <c r="CS120" s="19" t="str">
        <f t="shared" si="42"/>
        <v>D</v>
      </c>
      <c r="CT120" s="154">
        <v>6755</v>
      </c>
      <c r="CU120" s="126"/>
      <c r="CV120" s="125">
        <v>423</v>
      </c>
      <c r="CW120" s="33">
        <f t="shared" si="44"/>
        <v>7</v>
      </c>
      <c r="CX120" s="83" t="str">
        <f t="shared" si="45"/>
        <v>IC-Berater / -Techniker 3 / LAN-Supporter</v>
      </c>
      <c r="CY120" s="125">
        <v>423</v>
      </c>
      <c r="CZ120" s="33">
        <f t="shared" si="46"/>
        <v>7</v>
      </c>
      <c r="DA120" s="83" t="str">
        <f t="shared" si="47"/>
        <v>IC-Berater / -Techniker 3 / LAN-Supporter</v>
      </c>
      <c r="DB120" s="125">
        <v>422</v>
      </c>
      <c r="DC120" s="33">
        <f t="shared" si="50"/>
        <v>6</v>
      </c>
      <c r="DD120" s="83" t="str">
        <f t="shared" si="51"/>
        <v>IC-Berater / -Techniker 2 / LAN-Grundstufe</v>
      </c>
      <c r="DE120" s="20"/>
      <c r="DF120" s="125">
        <v>422</v>
      </c>
      <c r="DG120" s="33">
        <f t="shared" si="48"/>
        <v>6</v>
      </c>
      <c r="DH120" s="83" t="str">
        <f t="shared" si="49"/>
        <v>IC-Berater / -Techniker 2 / LAN-Grundstufe</v>
      </c>
      <c r="DM120" s="19">
        <f t="shared" si="43"/>
        <v>6755</v>
      </c>
      <c r="DN120" s="153">
        <v>6</v>
      </c>
      <c r="DO120" s="19">
        <v>0</v>
      </c>
      <c r="DP120" s="19" t="s">
        <v>960</v>
      </c>
    </row>
    <row r="121" spans="1:120" s="19" customFormat="1" x14ac:dyDescent="0.2">
      <c r="A121" s="53">
        <v>0</v>
      </c>
      <c r="B121" s="53"/>
      <c r="C121" s="53">
        <f t="shared" si="52"/>
        <v>0</v>
      </c>
      <c r="D121" s="55"/>
      <c r="E121" s="55"/>
      <c r="F121" s="55"/>
      <c r="G121" s="53">
        <v>1</v>
      </c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1054</v>
      </c>
      <c r="Q121" s="15">
        <v>117</v>
      </c>
      <c r="R121" s="42"/>
      <c r="S121" s="27" t="s">
        <v>1055</v>
      </c>
      <c r="T121" s="21">
        <v>1985</v>
      </c>
      <c r="U121" s="28" t="s">
        <v>1056</v>
      </c>
      <c r="V121" s="21">
        <v>2007</v>
      </c>
      <c r="W121" s="25" t="s">
        <v>1057</v>
      </c>
      <c r="X121" s="21">
        <v>2015</v>
      </c>
      <c r="Y121" s="25" t="s">
        <v>316</v>
      </c>
      <c r="Z121" s="21">
        <f t="shared" si="39"/>
        <v>8</v>
      </c>
      <c r="AA121" s="25" t="s">
        <v>205</v>
      </c>
      <c r="AB121" s="21" t="s">
        <v>142</v>
      </c>
      <c r="AC121" s="21"/>
      <c r="AE121" s="90" t="s">
        <v>427</v>
      </c>
      <c r="AF121" s="82"/>
      <c r="CP121" s="19" t="str">
        <f t="shared" si="40"/>
        <v>Saliu Bekim</v>
      </c>
      <c r="CR121" s="19">
        <f t="shared" si="41"/>
        <v>8</v>
      </c>
      <c r="CS121" s="19" t="str">
        <f t="shared" si="42"/>
        <v>E</v>
      </c>
      <c r="CT121" s="154">
        <v>7708</v>
      </c>
      <c r="CU121" s="126"/>
      <c r="CV121" s="125">
        <v>422</v>
      </c>
      <c r="CW121" s="33">
        <f t="shared" si="44"/>
        <v>6</v>
      </c>
      <c r="CX121" s="83" t="str">
        <f t="shared" si="45"/>
        <v>IC-Berater / -Techniker 2 / LAN-Grundstufe</v>
      </c>
      <c r="CY121" s="125"/>
      <c r="CZ121" s="33"/>
      <c r="DA121" s="83"/>
      <c r="DB121" s="125"/>
      <c r="DC121" s="33"/>
      <c r="DD121" s="83"/>
      <c r="DE121" s="20"/>
      <c r="DF121" s="125"/>
      <c r="DG121" s="33"/>
      <c r="DH121" s="83"/>
      <c r="DM121" s="19">
        <f t="shared" si="43"/>
        <v>7708</v>
      </c>
      <c r="DN121" s="153">
        <v>6</v>
      </c>
      <c r="DO121" s="19">
        <v>0</v>
      </c>
      <c r="DP121" s="19" t="s">
        <v>960</v>
      </c>
    </row>
    <row r="122" spans="1:120" s="19" customFormat="1" x14ac:dyDescent="0.2">
      <c r="A122" s="53">
        <v>0</v>
      </c>
      <c r="B122" s="53">
        <v>1</v>
      </c>
      <c r="C122" s="53">
        <f t="shared" si="52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513</v>
      </c>
      <c r="Q122" s="15">
        <v>118</v>
      </c>
      <c r="R122" s="42" t="s">
        <v>344</v>
      </c>
      <c r="S122" s="27" t="s">
        <v>272</v>
      </c>
      <c r="T122" s="21">
        <v>1967</v>
      </c>
      <c r="U122" s="28" t="s">
        <v>274</v>
      </c>
      <c r="V122" s="21">
        <v>1986</v>
      </c>
      <c r="W122" s="25"/>
      <c r="X122" s="21"/>
      <c r="Y122" s="25"/>
      <c r="Z122" s="21">
        <f t="shared" si="39"/>
        <v>29</v>
      </c>
      <c r="AA122" s="25" t="s">
        <v>693</v>
      </c>
      <c r="AB122" s="21" t="s">
        <v>121</v>
      </c>
      <c r="AC122" s="21"/>
      <c r="AE122" s="90" t="s">
        <v>454</v>
      </c>
      <c r="AF122" s="82"/>
      <c r="CP122" s="19" t="str">
        <f t="shared" si="40"/>
        <v>Gerber Beatrice</v>
      </c>
      <c r="CR122" s="19">
        <f t="shared" si="41"/>
        <v>29</v>
      </c>
      <c r="CS122" s="19" t="str">
        <f t="shared" si="42"/>
        <v>D</v>
      </c>
      <c r="CT122" s="154">
        <v>4289</v>
      </c>
      <c r="CU122" s="126"/>
      <c r="CV122" s="125">
        <v>141</v>
      </c>
      <c r="CW122" s="33">
        <f t="shared" si="44"/>
        <v>8</v>
      </c>
      <c r="CX122" s="83" t="str">
        <f t="shared" si="45"/>
        <v>Kaufmännischer Fachspezialist 1</v>
      </c>
      <c r="CY122" s="125">
        <v>141</v>
      </c>
      <c r="CZ122" s="33">
        <f t="shared" ref="CZ122:CZ131" si="53">VLOOKUP($CY122,Funktionsbezeichnungen,3,0)</f>
        <v>8</v>
      </c>
      <c r="DA122" s="83" t="str">
        <f t="shared" ref="DA122:DA131" si="54">VLOOKUP($CY122,Funktionsbezeichnungen,2,0)</f>
        <v>Kaufmännischer Fachspezialist 1</v>
      </c>
      <c r="DB122" s="125">
        <v>141</v>
      </c>
      <c r="DC122" s="33">
        <f t="shared" ref="DC122:DC131" si="55">VLOOKUP($DB122,Funktionsbezeichnungen,3,0)</f>
        <v>8</v>
      </c>
      <c r="DD122" s="83" t="str">
        <f t="shared" ref="DD122:DD131" si="56">VLOOKUP($DB122,Funktionsbezeichnungen,2,0)</f>
        <v>Kaufmännischer Fachspezialist 1</v>
      </c>
      <c r="DE122" s="20"/>
      <c r="DF122" s="125">
        <v>141</v>
      </c>
      <c r="DG122" s="33">
        <f t="shared" ref="DG122:DG131" si="57">VLOOKUP($DF122,Funktionsbezeichnungen,3,0)</f>
        <v>8</v>
      </c>
      <c r="DH122" s="83" t="str">
        <f t="shared" ref="DH122:DH131" si="58">VLOOKUP($DF122,Funktionsbezeichnungen,2,0)</f>
        <v>Kaufmännischer Fachspezialist 1</v>
      </c>
      <c r="DM122" s="19">
        <f t="shared" si="43"/>
        <v>4289</v>
      </c>
      <c r="DN122" s="153">
        <v>6</v>
      </c>
      <c r="DO122" s="19">
        <v>0</v>
      </c>
      <c r="DP122" s="19" t="s">
        <v>956</v>
      </c>
    </row>
    <row r="123" spans="1:120" s="19" customFormat="1" x14ac:dyDescent="0.2">
      <c r="A123" s="53">
        <v>0</v>
      </c>
      <c r="B123" s="53">
        <v>1</v>
      </c>
      <c r="C123" s="53">
        <f t="shared" si="52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358</v>
      </c>
      <c r="P123" s="15" t="s">
        <v>514</v>
      </c>
      <c r="Q123" s="15">
        <v>119</v>
      </c>
      <c r="R123" s="42"/>
      <c r="S123" s="27" t="s">
        <v>230</v>
      </c>
      <c r="T123" s="21">
        <v>1965</v>
      </c>
      <c r="U123" s="28" t="s">
        <v>151</v>
      </c>
      <c r="V123" s="21">
        <v>1984</v>
      </c>
      <c r="W123" s="25"/>
      <c r="X123" s="21"/>
      <c r="Y123" s="25"/>
      <c r="Z123" s="21">
        <f t="shared" si="39"/>
        <v>31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40"/>
        <v>Eichenberger Sylvia</v>
      </c>
      <c r="CR123" s="19">
        <f t="shared" si="41"/>
        <v>31</v>
      </c>
      <c r="CS123" s="19" t="str">
        <f t="shared" si="42"/>
        <v>D</v>
      </c>
      <c r="CT123" s="154">
        <v>5626</v>
      </c>
      <c r="CU123" s="126"/>
      <c r="CV123" s="125">
        <v>134</v>
      </c>
      <c r="CW123" s="33">
        <f t="shared" si="44"/>
        <v>7</v>
      </c>
      <c r="CX123" s="83" t="str">
        <f t="shared" si="45"/>
        <v>Kaufmännischer Mitarbeiter 4 / Gruppenchef 2</v>
      </c>
      <c r="CY123" s="125">
        <v>134</v>
      </c>
      <c r="CZ123" s="33">
        <f t="shared" si="53"/>
        <v>7</v>
      </c>
      <c r="DA123" s="83" t="str">
        <f t="shared" si="54"/>
        <v>Kaufmännischer Mitarbeiter 4 / Gruppenchef 2</v>
      </c>
      <c r="DB123" s="125">
        <v>134</v>
      </c>
      <c r="DC123" s="33">
        <f t="shared" si="55"/>
        <v>7</v>
      </c>
      <c r="DD123" s="83" t="str">
        <f t="shared" si="56"/>
        <v>Kaufmännischer Mitarbeiter 4 / Gruppenchef 2</v>
      </c>
      <c r="DE123" s="20"/>
      <c r="DF123" s="125">
        <v>134</v>
      </c>
      <c r="DG123" s="33">
        <f t="shared" si="57"/>
        <v>7</v>
      </c>
      <c r="DH123" s="83" t="str">
        <f t="shared" si="58"/>
        <v>Kaufmännischer Mitarbeiter 4 / Gruppenchef 2</v>
      </c>
      <c r="DM123" s="19">
        <f t="shared" si="43"/>
        <v>5626</v>
      </c>
      <c r="DN123" s="153">
        <v>6</v>
      </c>
      <c r="DO123" s="19">
        <v>0</v>
      </c>
      <c r="DP123" s="19" t="s">
        <v>955</v>
      </c>
    </row>
    <row r="124" spans="1:120" s="19" customFormat="1" x14ac:dyDescent="0.2">
      <c r="A124" s="53">
        <v>0</v>
      </c>
      <c r="B124" s="53">
        <v>1</v>
      </c>
      <c r="C124" s="53">
        <f t="shared" si="52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360</v>
      </c>
      <c r="P124" s="15" t="s">
        <v>505</v>
      </c>
      <c r="Q124" s="15">
        <v>120</v>
      </c>
      <c r="R124" s="42"/>
      <c r="S124" s="27" t="s">
        <v>396</v>
      </c>
      <c r="T124" s="21">
        <v>1965</v>
      </c>
      <c r="U124" s="28" t="s">
        <v>397</v>
      </c>
      <c r="V124" s="21">
        <v>1985</v>
      </c>
      <c r="W124" s="25"/>
      <c r="X124" s="21"/>
      <c r="Y124" s="25"/>
      <c r="Z124" s="21">
        <f t="shared" si="39"/>
        <v>30</v>
      </c>
      <c r="AA124" s="25" t="s">
        <v>339</v>
      </c>
      <c r="AB124" s="21" t="s">
        <v>121</v>
      </c>
      <c r="AC124" s="21"/>
      <c r="AE124" s="90" t="s">
        <v>425</v>
      </c>
      <c r="AF124" s="82"/>
      <c r="CP124" s="19" t="str">
        <f t="shared" si="40"/>
        <v>Ehret-Kreutz Elke</v>
      </c>
      <c r="CR124" s="19">
        <f t="shared" si="41"/>
        <v>30</v>
      </c>
      <c r="CS124" s="19" t="str">
        <f t="shared" si="42"/>
        <v>D</v>
      </c>
      <c r="CT124" s="154">
        <v>5633</v>
      </c>
      <c r="CU124" s="126"/>
      <c r="CV124" s="125">
        <v>134</v>
      </c>
      <c r="CW124" s="33">
        <f t="shared" ref="CW124:CW131" si="59">VLOOKUP($CV124,Funktionsbezeichnungen,3,0)</f>
        <v>7</v>
      </c>
      <c r="CX124" s="83" t="str">
        <f t="shared" ref="CX124:CX131" si="60">VLOOKUP($CV124,Funktionsbezeichnungen,2,0)</f>
        <v>Kaufmännischer Mitarbeiter 4 / Gruppenchef 2</v>
      </c>
      <c r="CY124" s="125">
        <v>134</v>
      </c>
      <c r="CZ124" s="33">
        <f t="shared" si="53"/>
        <v>7</v>
      </c>
      <c r="DA124" s="83" t="str">
        <f t="shared" si="54"/>
        <v>Kaufmännischer Mitarbeiter 4 / Gruppenchef 2</v>
      </c>
      <c r="DB124" s="125">
        <v>134</v>
      </c>
      <c r="DC124" s="33">
        <f t="shared" si="55"/>
        <v>7</v>
      </c>
      <c r="DD124" s="83" t="str">
        <f t="shared" si="56"/>
        <v>Kaufmännischer Mitarbeiter 4 / Gruppenchef 2</v>
      </c>
      <c r="DE124" s="20"/>
      <c r="DF124" s="125">
        <v>134</v>
      </c>
      <c r="DG124" s="33">
        <f t="shared" si="57"/>
        <v>7</v>
      </c>
      <c r="DH124" s="83" t="str">
        <f t="shared" si="58"/>
        <v>Kaufmännischer Mitarbeiter 4 / Gruppenchef 2</v>
      </c>
      <c r="DM124" s="19">
        <f t="shared" si="43"/>
        <v>5633</v>
      </c>
      <c r="DN124" s="153">
        <v>6</v>
      </c>
      <c r="DO124" s="19">
        <v>0</v>
      </c>
      <c r="DP124" s="19" t="s">
        <v>955</v>
      </c>
    </row>
    <row r="125" spans="1:120" s="19" customFormat="1" x14ac:dyDescent="0.2">
      <c r="A125" s="53">
        <v>0</v>
      </c>
      <c r="B125" s="53">
        <v>1</v>
      </c>
      <c r="C125" s="53">
        <f t="shared" si="52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579</v>
      </c>
      <c r="Q125" s="15">
        <v>121</v>
      </c>
      <c r="R125" s="42"/>
      <c r="S125" s="27" t="s">
        <v>580</v>
      </c>
      <c r="T125" s="21">
        <v>1965</v>
      </c>
      <c r="U125" s="28" t="s">
        <v>581</v>
      </c>
      <c r="V125" s="21">
        <v>1985</v>
      </c>
      <c r="W125" s="28" t="s">
        <v>1051</v>
      </c>
      <c r="X125" s="21">
        <v>2014</v>
      </c>
      <c r="Y125" s="25"/>
      <c r="Z125" s="21">
        <f t="shared" si="39"/>
        <v>30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40"/>
        <v>Boschung Brigitte</v>
      </c>
      <c r="CR125" s="19">
        <f t="shared" si="41"/>
        <v>30</v>
      </c>
      <c r="CS125" s="19" t="str">
        <f t="shared" si="42"/>
        <v>E</v>
      </c>
      <c r="CT125" s="154">
        <v>7703</v>
      </c>
      <c r="CU125" s="126"/>
      <c r="CV125" s="125">
        <v>112</v>
      </c>
      <c r="CW125" s="33">
        <f t="shared" si="59"/>
        <v>5</v>
      </c>
      <c r="CX125" s="83" t="str">
        <f t="shared" si="60"/>
        <v>Réceptionist / Telefonist / Service-Disponent 2</v>
      </c>
      <c r="CY125" s="125">
        <v>112</v>
      </c>
      <c r="CZ125" s="33">
        <f t="shared" si="53"/>
        <v>5</v>
      </c>
      <c r="DA125" s="83" t="str">
        <f t="shared" si="54"/>
        <v>Réceptionist / Telefonist / Service-Disponent 2</v>
      </c>
      <c r="DB125" s="125">
        <v>112</v>
      </c>
      <c r="DC125" s="33">
        <f t="shared" si="55"/>
        <v>5</v>
      </c>
      <c r="DD125" s="83" t="str">
        <f t="shared" si="56"/>
        <v>Réceptionist / Telefonist / Service-Disponent 2</v>
      </c>
      <c r="DE125" s="20"/>
      <c r="DF125" s="125">
        <v>112</v>
      </c>
      <c r="DG125" s="33">
        <f t="shared" si="57"/>
        <v>5</v>
      </c>
      <c r="DH125" s="83" t="str">
        <f t="shared" si="58"/>
        <v>Réceptionist / Telefonist / Service-Disponent 2</v>
      </c>
      <c r="DM125" s="19">
        <f t="shared" si="43"/>
        <v>7703</v>
      </c>
      <c r="DN125" s="153">
        <v>6</v>
      </c>
      <c r="DO125" s="19">
        <v>0</v>
      </c>
      <c r="DP125" s="19" t="s">
        <v>953</v>
      </c>
    </row>
    <row r="126" spans="1:120" s="19" customFormat="1" x14ac:dyDescent="0.2">
      <c r="A126" s="53">
        <v>0</v>
      </c>
      <c r="B126" s="53">
        <v>1</v>
      </c>
      <c r="C126" s="53">
        <f t="shared" si="52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884</v>
      </c>
      <c r="Q126" s="15">
        <v>122</v>
      </c>
      <c r="R126" s="42"/>
      <c r="S126" s="27" t="s">
        <v>883</v>
      </c>
      <c r="T126" s="21">
        <v>1970</v>
      </c>
      <c r="U126" s="28" t="s">
        <v>264</v>
      </c>
      <c r="V126" s="21">
        <v>1987</v>
      </c>
      <c r="W126" s="25"/>
      <c r="X126" s="21"/>
      <c r="Y126" s="25"/>
      <c r="Z126" s="21">
        <f t="shared" si="39"/>
        <v>28</v>
      </c>
      <c r="AA126" s="25" t="s">
        <v>414</v>
      </c>
      <c r="AB126" s="21" t="s">
        <v>142</v>
      </c>
      <c r="AC126" s="21"/>
      <c r="AE126" s="90" t="s">
        <v>428</v>
      </c>
      <c r="AF126" s="82"/>
      <c r="CP126" s="19" t="str">
        <f t="shared" si="40"/>
        <v>Wirtz Christine</v>
      </c>
      <c r="CR126" s="19">
        <f t="shared" si="41"/>
        <v>28</v>
      </c>
      <c r="CS126" s="19" t="str">
        <f t="shared" si="42"/>
        <v>E</v>
      </c>
      <c r="CT126" s="154">
        <v>5627</v>
      </c>
      <c r="CU126" s="126"/>
      <c r="CV126" s="125">
        <v>112</v>
      </c>
      <c r="CW126" s="33">
        <f t="shared" si="59"/>
        <v>5</v>
      </c>
      <c r="CX126" s="83" t="str">
        <f t="shared" si="60"/>
        <v>Réceptionist / Telefonist / Service-Disponent 2</v>
      </c>
      <c r="CY126" s="125">
        <v>112</v>
      </c>
      <c r="CZ126" s="33">
        <f t="shared" si="53"/>
        <v>5</v>
      </c>
      <c r="DA126" s="83" t="str">
        <f t="shared" si="54"/>
        <v>Réceptionist / Telefonist / Service-Disponent 2</v>
      </c>
      <c r="DB126" s="125">
        <v>112</v>
      </c>
      <c r="DC126" s="33">
        <f t="shared" si="55"/>
        <v>5</v>
      </c>
      <c r="DD126" s="83" t="str">
        <f t="shared" si="56"/>
        <v>Réceptionist / Telefonist / Service-Disponent 2</v>
      </c>
      <c r="DE126" s="20"/>
      <c r="DF126" s="125">
        <v>112</v>
      </c>
      <c r="DG126" s="33">
        <f t="shared" si="57"/>
        <v>5</v>
      </c>
      <c r="DH126" s="83" t="str">
        <f t="shared" si="58"/>
        <v>Réceptionist / Telefonist / Service-Disponent 2</v>
      </c>
      <c r="DM126" s="19">
        <f t="shared" si="43"/>
        <v>5627</v>
      </c>
      <c r="DN126" s="153">
        <v>6</v>
      </c>
      <c r="DO126" s="19">
        <v>0</v>
      </c>
      <c r="DP126" s="19" t="s">
        <v>953</v>
      </c>
    </row>
    <row r="127" spans="1:120" s="19" customFormat="1" x14ac:dyDescent="0.2">
      <c r="A127" s="53">
        <v>0</v>
      </c>
      <c r="B127" s="53">
        <v>1</v>
      </c>
      <c r="C127" s="53">
        <f t="shared" si="52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358</v>
      </c>
      <c r="P127" s="15" t="s">
        <v>515</v>
      </c>
      <c r="Q127" s="15">
        <v>123</v>
      </c>
      <c r="R127" s="42"/>
      <c r="S127" s="27" t="s">
        <v>163</v>
      </c>
      <c r="T127" s="21">
        <v>1956</v>
      </c>
      <c r="U127" s="28"/>
      <c r="V127" s="21">
        <v>1989</v>
      </c>
      <c r="W127" s="25"/>
      <c r="X127" s="21"/>
      <c r="Y127" s="25"/>
      <c r="Z127" s="21">
        <f t="shared" si="39"/>
        <v>26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40"/>
        <v>Körkel Agnes</v>
      </c>
      <c r="CR127" s="19">
        <f t="shared" si="41"/>
        <v>26</v>
      </c>
      <c r="CS127" s="19" t="str">
        <f t="shared" si="42"/>
        <v>E</v>
      </c>
      <c r="CT127" s="154">
        <v>5605</v>
      </c>
      <c r="CU127" s="126"/>
      <c r="CV127" s="125">
        <v>132</v>
      </c>
      <c r="CW127" s="33">
        <f t="shared" si="59"/>
        <v>5</v>
      </c>
      <c r="CX127" s="83" t="str">
        <f t="shared" si="60"/>
        <v>Kaufmännischer Mitarbeiter 2</v>
      </c>
      <c r="CY127" s="125">
        <v>132</v>
      </c>
      <c r="CZ127" s="33">
        <f t="shared" si="53"/>
        <v>5</v>
      </c>
      <c r="DA127" s="83" t="str">
        <f t="shared" si="54"/>
        <v>Kaufmännischer Mitarbeiter 2</v>
      </c>
      <c r="DB127" s="125">
        <v>132</v>
      </c>
      <c r="DC127" s="33">
        <f t="shared" si="55"/>
        <v>5</v>
      </c>
      <c r="DD127" s="83" t="str">
        <f t="shared" si="56"/>
        <v>Kaufmännischer Mitarbeiter 2</v>
      </c>
      <c r="DE127" s="20"/>
      <c r="DF127" s="125">
        <v>132</v>
      </c>
      <c r="DG127" s="33">
        <f t="shared" si="57"/>
        <v>5</v>
      </c>
      <c r="DH127" s="83" t="str">
        <f t="shared" si="58"/>
        <v>Kaufmännischer Mitarbeiter 2</v>
      </c>
      <c r="DM127" s="19">
        <f t="shared" si="43"/>
        <v>5605</v>
      </c>
      <c r="DN127" s="153">
        <v>7</v>
      </c>
      <c r="DO127" s="19">
        <v>0</v>
      </c>
      <c r="DP127" s="19" t="s">
        <v>955</v>
      </c>
    </row>
    <row r="128" spans="1:120" s="19" customFormat="1" x14ac:dyDescent="0.2">
      <c r="A128" s="53">
        <v>0</v>
      </c>
      <c r="B128" s="53">
        <v>1</v>
      </c>
      <c r="C128" s="53">
        <f t="shared" si="52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518</v>
      </c>
      <c r="Q128" s="15">
        <v>124</v>
      </c>
      <c r="R128" s="42"/>
      <c r="S128" s="27" t="s">
        <v>257</v>
      </c>
      <c r="T128" s="21">
        <v>1953</v>
      </c>
      <c r="U128" s="28" t="s">
        <v>256</v>
      </c>
      <c r="V128" s="21">
        <v>2004</v>
      </c>
      <c r="W128" s="25"/>
      <c r="X128" s="21"/>
      <c r="Y128" s="25"/>
      <c r="Z128" s="21">
        <f t="shared" si="39"/>
        <v>11</v>
      </c>
      <c r="AA128" s="25" t="s">
        <v>339</v>
      </c>
      <c r="AB128" s="21" t="s">
        <v>142</v>
      </c>
      <c r="AC128" s="21"/>
      <c r="AE128" s="90" t="s">
        <v>425</v>
      </c>
      <c r="AF128" s="82"/>
      <c r="CP128" s="19" t="str">
        <f t="shared" si="40"/>
        <v>Kalt Susanne</v>
      </c>
      <c r="CR128" s="19">
        <f t="shared" si="41"/>
        <v>11</v>
      </c>
      <c r="CS128" s="19" t="str">
        <f t="shared" si="42"/>
        <v>E</v>
      </c>
      <c r="CT128" s="154">
        <v>6758</v>
      </c>
      <c r="CU128" s="126"/>
      <c r="CV128" s="125">
        <v>133</v>
      </c>
      <c r="CW128" s="33">
        <f t="shared" si="59"/>
        <v>6</v>
      </c>
      <c r="CX128" s="83" t="str">
        <f t="shared" si="60"/>
        <v>Kaufmännischer Mitarbeiter 3 / Gruppenchef 1</v>
      </c>
      <c r="CY128" s="125">
        <v>133</v>
      </c>
      <c r="CZ128" s="33">
        <f t="shared" si="53"/>
        <v>6</v>
      </c>
      <c r="DA128" s="83" t="str">
        <f t="shared" si="54"/>
        <v>Kaufmännischer Mitarbeiter 3 / Gruppenchef 1</v>
      </c>
      <c r="DB128" s="125">
        <v>133</v>
      </c>
      <c r="DC128" s="33">
        <f t="shared" si="55"/>
        <v>6</v>
      </c>
      <c r="DD128" s="83" t="str">
        <f t="shared" si="56"/>
        <v>Kaufmännischer Mitarbeiter 3 / Gruppenchef 1</v>
      </c>
      <c r="DE128" s="20"/>
      <c r="DF128" s="125">
        <v>133</v>
      </c>
      <c r="DG128" s="33">
        <f t="shared" si="57"/>
        <v>6</v>
      </c>
      <c r="DH128" s="83" t="str">
        <f t="shared" si="58"/>
        <v>Kaufmännischer Mitarbeiter 3 / Gruppenchef 1</v>
      </c>
      <c r="DM128" s="19">
        <f t="shared" si="43"/>
        <v>6758</v>
      </c>
      <c r="DN128" s="153">
        <v>6</v>
      </c>
      <c r="DO128" s="19">
        <v>0</v>
      </c>
      <c r="DP128" s="19" t="s">
        <v>955</v>
      </c>
    </row>
    <row r="129" spans="1:139" s="19" customFormat="1" x14ac:dyDescent="0.2">
      <c r="A129" s="53">
        <v>0</v>
      </c>
      <c r="B129" s="53">
        <v>1</v>
      </c>
      <c r="C129" s="53">
        <f t="shared" si="52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521</v>
      </c>
      <c r="Q129" s="15">
        <v>125</v>
      </c>
      <c r="R129" s="42" t="s">
        <v>345</v>
      </c>
      <c r="S129" s="27" t="s">
        <v>170</v>
      </c>
      <c r="T129" s="21">
        <v>1961</v>
      </c>
      <c r="U129" s="28" t="s">
        <v>169</v>
      </c>
      <c r="V129" s="21">
        <v>1980</v>
      </c>
      <c r="W129" s="25"/>
      <c r="X129" s="21"/>
      <c r="Y129" s="25"/>
      <c r="Z129" s="21">
        <f t="shared" si="39"/>
        <v>35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40"/>
        <v>Eilers Brigitte</v>
      </c>
      <c r="CR129" s="19">
        <f t="shared" si="41"/>
        <v>35</v>
      </c>
      <c r="CS129" s="19" t="str">
        <f t="shared" si="42"/>
        <v>E</v>
      </c>
      <c r="CT129" s="154">
        <v>6740</v>
      </c>
      <c r="CU129" s="126"/>
      <c r="CV129" s="125">
        <v>133</v>
      </c>
      <c r="CW129" s="33">
        <f t="shared" si="59"/>
        <v>6</v>
      </c>
      <c r="CX129" s="83" t="str">
        <f t="shared" si="60"/>
        <v>Kaufmännischer Mitarbeiter 3 / Gruppenchef 1</v>
      </c>
      <c r="CY129" s="125">
        <v>133</v>
      </c>
      <c r="CZ129" s="33">
        <f t="shared" si="53"/>
        <v>6</v>
      </c>
      <c r="DA129" s="83" t="str">
        <f t="shared" si="54"/>
        <v>Kaufmännischer Mitarbeiter 3 / Gruppenchef 1</v>
      </c>
      <c r="DB129" s="125">
        <v>133</v>
      </c>
      <c r="DC129" s="33">
        <f t="shared" si="55"/>
        <v>6</v>
      </c>
      <c r="DD129" s="83" t="str">
        <f t="shared" si="56"/>
        <v>Kaufmännischer Mitarbeiter 3 / Gruppenchef 1</v>
      </c>
      <c r="DE129" s="20"/>
      <c r="DF129" s="125">
        <v>133</v>
      </c>
      <c r="DG129" s="33">
        <f t="shared" si="57"/>
        <v>6</v>
      </c>
      <c r="DH129" s="83" t="str">
        <f t="shared" si="58"/>
        <v>Kaufmännischer Mitarbeiter 3 / Gruppenchef 1</v>
      </c>
      <c r="DM129" s="19">
        <f t="shared" si="43"/>
        <v>6740</v>
      </c>
      <c r="DN129" s="153">
        <v>6</v>
      </c>
      <c r="DO129" s="19">
        <v>0</v>
      </c>
      <c r="DP129" s="185" t="s">
        <v>977</v>
      </c>
    </row>
    <row r="130" spans="1:139" s="19" customFormat="1" x14ac:dyDescent="0.2">
      <c r="A130" s="53">
        <v>0</v>
      </c>
      <c r="B130" s="53">
        <v>1</v>
      </c>
      <c r="C130" s="53">
        <f t="shared" si="52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361</v>
      </c>
      <c r="P130" s="15" t="s">
        <v>519</v>
      </c>
      <c r="Q130" s="15">
        <v>126</v>
      </c>
      <c r="R130" s="42"/>
      <c r="S130" s="27" t="s">
        <v>911</v>
      </c>
      <c r="T130" s="21">
        <v>1969</v>
      </c>
      <c r="U130" s="28" t="s">
        <v>245</v>
      </c>
      <c r="V130" s="21">
        <v>1988</v>
      </c>
      <c r="W130" s="25"/>
      <c r="X130" s="21"/>
      <c r="Y130" s="25"/>
      <c r="Z130" s="21">
        <f t="shared" si="39"/>
        <v>27</v>
      </c>
      <c r="AA130" s="25" t="s">
        <v>169</v>
      </c>
      <c r="AB130" s="21" t="s">
        <v>142</v>
      </c>
      <c r="AC130" s="21"/>
      <c r="AE130" s="90" t="s">
        <v>429</v>
      </c>
      <c r="AF130" s="82"/>
      <c r="CP130" s="19" t="str">
        <f t="shared" si="40"/>
        <v>Barth Sandra</v>
      </c>
      <c r="CR130" s="19">
        <f t="shared" si="41"/>
        <v>27</v>
      </c>
      <c r="CS130" s="19" t="str">
        <f t="shared" si="42"/>
        <v>E</v>
      </c>
      <c r="CT130" s="154">
        <v>7701</v>
      </c>
      <c r="CU130" s="126"/>
      <c r="CV130" s="125">
        <v>132</v>
      </c>
      <c r="CW130" s="33">
        <f t="shared" si="59"/>
        <v>5</v>
      </c>
      <c r="CX130" s="83" t="str">
        <f t="shared" si="60"/>
        <v>Kaufmännischer Mitarbeiter 2</v>
      </c>
      <c r="CY130" s="125">
        <v>132</v>
      </c>
      <c r="CZ130" s="33">
        <f t="shared" si="53"/>
        <v>5</v>
      </c>
      <c r="DA130" s="83" t="str">
        <f t="shared" si="54"/>
        <v>Kaufmännischer Mitarbeiter 2</v>
      </c>
      <c r="DB130" s="125">
        <v>132</v>
      </c>
      <c r="DC130" s="33">
        <f t="shared" si="55"/>
        <v>5</v>
      </c>
      <c r="DD130" s="83" t="str">
        <f t="shared" si="56"/>
        <v>Kaufmännischer Mitarbeiter 2</v>
      </c>
      <c r="DE130" s="20"/>
      <c r="DF130" s="125">
        <v>132</v>
      </c>
      <c r="DG130" s="33">
        <f t="shared" si="57"/>
        <v>5</v>
      </c>
      <c r="DH130" s="83" t="str">
        <f t="shared" si="58"/>
        <v>Kaufmännischer Mitarbeiter 2</v>
      </c>
      <c r="DM130" s="19">
        <f t="shared" si="43"/>
        <v>7701</v>
      </c>
      <c r="DN130" s="153">
        <v>7</v>
      </c>
      <c r="DO130" s="19">
        <v>0</v>
      </c>
      <c r="DP130" s="185" t="s">
        <v>977</v>
      </c>
    </row>
    <row r="131" spans="1:139" s="19" customFormat="1" x14ac:dyDescent="0.2">
      <c r="A131" s="53">
        <v>0</v>
      </c>
      <c r="B131" s="53"/>
      <c r="C131" s="53">
        <f t="shared" si="52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359</v>
      </c>
      <c r="P131" s="15" t="s">
        <v>522</v>
      </c>
      <c r="Q131" s="15">
        <v>127</v>
      </c>
      <c r="R131" s="161"/>
      <c r="S131" s="27" t="s">
        <v>171</v>
      </c>
      <c r="T131" s="21">
        <v>1960</v>
      </c>
      <c r="U131" s="28"/>
      <c r="V131" s="21">
        <v>1984</v>
      </c>
      <c r="W131" s="25"/>
      <c r="X131" s="21"/>
      <c r="Y131" s="25"/>
      <c r="Z131" s="21">
        <f t="shared" si="39"/>
        <v>31</v>
      </c>
      <c r="AA131" s="25" t="s">
        <v>172</v>
      </c>
      <c r="AB131" s="21" t="s">
        <v>147</v>
      </c>
      <c r="AC131" s="21"/>
      <c r="AE131" s="90" t="s">
        <v>430</v>
      </c>
      <c r="AF131" s="82"/>
      <c r="CP131" s="19" t="str">
        <f t="shared" si="40"/>
        <v>Schurrer Gabriel</v>
      </c>
      <c r="CR131" s="19">
        <f t="shared" si="41"/>
        <v>31</v>
      </c>
      <c r="CS131" s="19" t="str">
        <f t="shared" si="42"/>
        <v>F</v>
      </c>
      <c r="CT131" s="154">
        <v>7654</v>
      </c>
      <c r="CU131" s="126"/>
      <c r="CV131" s="125">
        <v>614</v>
      </c>
      <c r="CW131" s="33">
        <f t="shared" si="59"/>
        <v>4</v>
      </c>
      <c r="CX131" s="83" t="str">
        <f t="shared" si="60"/>
        <v>Laborassistenz 2</v>
      </c>
      <c r="CY131" s="125">
        <v>614</v>
      </c>
      <c r="CZ131" s="33">
        <f t="shared" si="53"/>
        <v>4</v>
      </c>
      <c r="DA131" s="83" t="str">
        <f t="shared" si="54"/>
        <v>Laborassistenz 2</v>
      </c>
      <c r="DB131" s="125">
        <v>614</v>
      </c>
      <c r="DC131" s="33">
        <f t="shared" si="55"/>
        <v>4</v>
      </c>
      <c r="DD131" s="83" t="str">
        <f t="shared" si="56"/>
        <v>Laborassistenz 2</v>
      </c>
      <c r="DE131" s="20"/>
      <c r="DF131" s="125">
        <v>614</v>
      </c>
      <c r="DG131" s="33">
        <f t="shared" si="57"/>
        <v>4</v>
      </c>
      <c r="DH131" s="83" t="str">
        <f t="shared" si="58"/>
        <v>Laborassistenz 2</v>
      </c>
      <c r="DM131" s="19">
        <f t="shared" si="43"/>
        <v>7654</v>
      </c>
      <c r="DN131" s="153">
        <v>7</v>
      </c>
      <c r="DO131" s="19">
        <v>0</v>
      </c>
      <c r="DP131" s="19" t="s">
        <v>963</v>
      </c>
    </row>
    <row r="132" spans="1:139" s="19" customFormat="1" x14ac:dyDescent="0.2">
      <c r="A132" s="53">
        <v>0</v>
      </c>
      <c r="B132" s="53"/>
      <c r="C132" s="53">
        <f t="shared" ref="C132:C137" si="61">IF(Z132&gt;=10,1,0)</f>
        <v>0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/>
      <c r="N132" s="59">
        <v>1</v>
      </c>
      <c r="O132" s="19" t="s">
        <v>358</v>
      </c>
      <c r="P132" s="15" t="s">
        <v>1114</v>
      </c>
      <c r="Q132" s="15">
        <v>128</v>
      </c>
      <c r="R132" s="161" t="s">
        <v>365</v>
      </c>
      <c r="S132" s="27" t="s">
        <v>1115</v>
      </c>
      <c r="T132" s="21">
        <v>1995</v>
      </c>
      <c r="U132" s="28" t="s">
        <v>248</v>
      </c>
      <c r="V132" s="21"/>
      <c r="W132" s="25"/>
      <c r="X132" s="21"/>
      <c r="Y132" s="25"/>
      <c r="Z132" s="21"/>
      <c r="AA132" s="25" t="s">
        <v>248</v>
      </c>
      <c r="AB132" s="21" t="s">
        <v>177</v>
      </c>
      <c r="AC132" s="21"/>
      <c r="AE132" s="90" t="s">
        <v>1096</v>
      </c>
      <c r="AF132" s="82"/>
      <c r="CP132" s="19" t="str">
        <f>+S132</f>
        <v>Tschan Flavia</v>
      </c>
      <c r="CT132" s="154">
        <v>9729</v>
      </c>
      <c r="CU132" s="126"/>
      <c r="CV132" s="125"/>
      <c r="CW132" s="33"/>
      <c r="CX132" s="83"/>
      <c r="CY132" s="125"/>
      <c r="CZ132" s="33"/>
      <c r="DA132" s="83"/>
      <c r="DB132" s="125"/>
      <c r="DC132" s="33"/>
      <c r="DD132" s="83"/>
      <c r="DE132" s="20"/>
      <c r="DF132" s="33"/>
      <c r="DG132" s="33"/>
      <c r="DH132" s="83"/>
      <c r="DM132" s="19">
        <f>+CT132</f>
        <v>9729</v>
      </c>
      <c r="DN132" s="153">
        <v>8</v>
      </c>
      <c r="DO132" s="19">
        <v>0</v>
      </c>
      <c r="DP132" s="185" t="s">
        <v>976</v>
      </c>
    </row>
    <row r="133" spans="1:139" s="19" customFormat="1" x14ac:dyDescent="0.2">
      <c r="A133" s="53">
        <v>0</v>
      </c>
      <c r="B133" s="53"/>
      <c r="C133" s="53">
        <f t="shared" si="6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1093</v>
      </c>
      <c r="Q133" s="15">
        <v>129</v>
      </c>
      <c r="R133" s="161"/>
      <c r="S133" s="27" t="s">
        <v>882</v>
      </c>
      <c r="T133" s="21">
        <v>1995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40"/>
        <v>Räuftlin Thomas</v>
      </c>
      <c r="CT133" s="154">
        <v>9729</v>
      </c>
      <c r="CU133" s="126"/>
      <c r="CV133" s="125"/>
      <c r="CW133" s="33"/>
      <c r="CX133" s="83"/>
      <c r="CY133" s="125"/>
      <c r="CZ133" s="33"/>
      <c r="DA133" s="83"/>
      <c r="DB133" s="125"/>
      <c r="DC133" s="33"/>
      <c r="DD133" s="83"/>
      <c r="DE133" s="20"/>
      <c r="DF133" s="33"/>
      <c r="DG133" s="33"/>
      <c r="DH133" s="83"/>
      <c r="DM133" s="19">
        <f t="shared" si="43"/>
        <v>9729</v>
      </c>
      <c r="DN133" s="153">
        <v>8</v>
      </c>
      <c r="DO133" s="19">
        <v>0</v>
      </c>
      <c r="DP133" s="185" t="s">
        <v>976</v>
      </c>
    </row>
    <row r="134" spans="1:139" s="19" customFormat="1" x14ac:dyDescent="0.2">
      <c r="A134" s="53">
        <v>0</v>
      </c>
      <c r="B134" s="53"/>
      <c r="C134" s="53">
        <f t="shared" si="6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360</v>
      </c>
      <c r="P134" s="15" t="s">
        <v>904</v>
      </c>
      <c r="Q134" s="15">
        <v>130</v>
      </c>
      <c r="R134" s="42"/>
      <c r="S134" s="27" t="s">
        <v>863</v>
      </c>
      <c r="T134" s="21">
        <v>1992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40"/>
        <v>Denzler Benjamin</v>
      </c>
      <c r="CT134" s="154">
        <v>9730</v>
      </c>
      <c r="CU134" s="126"/>
      <c r="CV134" s="125"/>
      <c r="CW134" s="33"/>
      <c r="CX134" s="83"/>
      <c r="CY134" s="125"/>
      <c r="CZ134" s="33"/>
      <c r="DA134" s="83"/>
      <c r="DB134" s="125"/>
      <c r="DC134" s="33"/>
      <c r="DD134" s="83"/>
      <c r="DE134" s="20"/>
      <c r="DF134" s="33"/>
      <c r="DG134" s="33"/>
      <c r="DH134" s="83"/>
      <c r="DM134" s="19">
        <f>+CT134</f>
        <v>9730</v>
      </c>
      <c r="DN134" s="153">
        <v>8</v>
      </c>
      <c r="DO134" s="19">
        <v>0</v>
      </c>
      <c r="DP134" s="185" t="s">
        <v>976</v>
      </c>
    </row>
    <row r="135" spans="1:139" x14ac:dyDescent="0.25">
      <c r="A135" s="53">
        <v>0</v>
      </c>
      <c r="B135" s="53"/>
      <c r="C135" s="53">
        <f t="shared" si="61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903</v>
      </c>
      <c r="Q135" s="15">
        <v>131</v>
      </c>
      <c r="R135" s="42"/>
      <c r="S135" s="27" t="s">
        <v>900</v>
      </c>
      <c r="T135" s="21">
        <v>1996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D135" s="19"/>
      <c r="AE135" s="90" t="s">
        <v>381</v>
      </c>
      <c r="AF135" s="82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 t="str">
        <f t="shared" ref="CP135:CP142" si="62">+S135</f>
        <v>Boschung Jan</v>
      </c>
      <c r="CQ135" s="19"/>
      <c r="CT135" s="154">
        <v>9740</v>
      </c>
      <c r="CU135" s="126"/>
      <c r="CV135" s="125"/>
      <c r="CW135" s="33"/>
      <c r="CX135" s="83"/>
      <c r="CY135" s="125"/>
      <c r="CZ135" s="33"/>
      <c r="DA135" s="83"/>
      <c r="DB135" s="125"/>
      <c r="DC135" s="33"/>
      <c r="DD135" s="83"/>
      <c r="DE135" s="20"/>
      <c r="DF135" s="33"/>
      <c r="DG135" s="33"/>
      <c r="DH135" s="83"/>
    </row>
    <row r="136" spans="1:139" s="19" customFormat="1" x14ac:dyDescent="0.2">
      <c r="A136" s="53">
        <v>0</v>
      </c>
      <c r="B136" s="53"/>
      <c r="C136" s="53">
        <f t="shared" si="61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361</v>
      </c>
      <c r="P136" s="15" t="s">
        <v>902</v>
      </c>
      <c r="Q136" s="15">
        <v>132</v>
      </c>
      <c r="R136" s="42"/>
      <c r="S136" s="27" t="s">
        <v>899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62"/>
        <v>Schmidlin Julian</v>
      </c>
      <c r="CT136" s="154">
        <v>9729</v>
      </c>
      <c r="CU136" s="126"/>
      <c r="CV136" s="125"/>
      <c r="CW136" s="33"/>
      <c r="CX136" s="83"/>
      <c r="CY136" s="125"/>
      <c r="CZ136" s="33"/>
      <c r="DA136" s="83"/>
      <c r="DB136" s="125"/>
      <c r="DC136" s="33"/>
      <c r="DD136" s="83"/>
      <c r="DE136" s="20"/>
      <c r="DF136" s="33"/>
      <c r="DG136" s="33"/>
      <c r="DH136" s="83"/>
      <c r="DM136" s="19">
        <f t="shared" ref="DM136:DM142" si="63">+CT136</f>
        <v>9729</v>
      </c>
      <c r="DN136" s="153">
        <v>8</v>
      </c>
      <c r="DO136" s="19">
        <v>0</v>
      </c>
      <c r="DP136" s="185" t="s">
        <v>976</v>
      </c>
    </row>
    <row r="137" spans="1:139" s="19" customFormat="1" x14ac:dyDescent="0.2">
      <c r="A137" s="53">
        <v>0</v>
      </c>
      <c r="B137" s="53"/>
      <c r="C137" s="53">
        <f t="shared" si="61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358</v>
      </c>
      <c r="P137" s="15" t="s">
        <v>901</v>
      </c>
      <c r="Q137" s="15">
        <v>133</v>
      </c>
      <c r="R137" s="42"/>
      <c r="S137" s="27" t="s">
        <v>898</v>
      </c>
      <c r="T137" s="21">
        <v>1996</v>
      </c>
      <c r="U137" s="28" t="s">
        <v>628</v>
      </c>
      <c r="V137" s="21"/>
      <c r="W137" s="25"/>
      <c r="X137" s="21"/>
      <c r="Y137" s="25" t="s">
        <v>176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62"/>
        <v>Oswald Leroy</v>
      </c>
      <c r="CT137" s="154">
        <v>9730</v>
      </c>
      <c r="CU137" s="126"/>
      <c r="CV137" s="125"/>
      <c r="CW137" s="33"/>
      <c r="CX137" s="83"/>
      <c r="CY137" s="125"/>
      <c r="CZ137" s="33"/>
      <c r="DA137" s="83"/>
      <c r="DB137" s="125"/>
      <c r="DC137" s="33"/>
      <c r="DD137" s="83"/>
      <c r="DE137" s="20"/>
      <c r="DF137" s="33"/>
      <c r="DG137" s="33"/>
      <c r="DH137" s="83"/>
      <c r="DM137" s="19">
        <f t="shared" si="63"/>
        <v>9730</v>
      </c>
      <c r="DN137" s="153">
        <v>8</v>
      </c>
      <c r="DO137" s="19">
        <v>0</v>
      </c>
      <c r="DP137" s="185" t="s">
        <v>976</v>
      </c>
    </row>
    <row r="138" spans="1:139" s="19" customFormat="1" x14ac:dyDescent="0.2">
      <c r="A138" s="53">
        <v>0</v>
      </c>
      <c r="B138" s="53"/>
      <c r="C138" s="53">
        <f t="shared" si="52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1012</v>
      </c>
      <c r="Q138" s="15">
        <v>134</v>
      </c>
      <c r="R138" s="42"/>
      <c r="S138" s="27" t="s">
        <v>1085</v>
      </c>
      <c r="T138" s="21">
        <v>1997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62"/>
        <v>Stucki Tizian</v>
      </c>
      <c r="CT138" s="154">
        <v>9740</v>
      </c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33"/>
      <c r="DG138" s="33"/>
      <c r="DH138" s="83"/>
      <c r="DM138" s="19">
        <f t="shared" si="63"/>
        <v>9740</v>
      </c>
      <c r="DN138" s="153">
        <v>8</v>
      </c>
      <c r="DO138" s="19">
        <v>0</v>
      </c>
      <c r="DP138" s="185" t="s">
        <v>976</v>
      </c>
    </row>
    <row r="139" spans="1:139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359</v>
      </c>
      <c r="P139" s="15" t="s">
        <v>1013</v>
      </c>
      <c r="Q139" s="15">
        <v>135</v>
      </c>
      <c r="R139" s="42"/>
      <c r="S139" s="27" t="s">
        <v>1086</v>
      </c>
      <c r="T139" s="21">
        <v>1998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62"/>
        <v>Kipfer Cedric</v>
      </c>
      <c r="CT139" s="154">
        <v>9739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 t="shared" si="63"/>
        <v>9739</v>
      </c>
      <c r="DN139" s="153">
        <v>8</v>
      </c>
      <c r="DO139" s="19">
        <v>0</v>
      </c>
      <c r="DP139" s="185" t="s">
        <v>976</v>
      </c>
      <c r="EI139"/>
    </row>
    <row r="140" spans="1:139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1087</v>
      </c>
      <c r="Q140" s="15">
        <v>136</v>
      </c>
      <c r="R140" s="42"/>
      <c r="S140" s="27" t="s">
        <v>1088</v>
      </c>
      <c r="T140" s="21">
        <v>1997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 t="shared" si="62"/>
        <v>Berger Noah</v>
      </c>
      <c r="CT140" s="154">
        <v>9750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 t="shared" si="63"/>
        <v>9750</v>
      </c>
      <c r="DN140" s="153">
        <v>8</v>
      </c>
      <c r="DO140" s="19">
        <v>0</v>
      </c>
      <c r="DP140" s="185" t="s">
        <v>976</v>
      </c>
      <c r="EI140"/>
    </row>
    <row r="141" spans="1:139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1091</v>
      </c>
      <c r="Q141" s="15">
        <v>137</v>
      </c>
      <c r="R141" s="42"/>
      <c r="S141" s="27" t="s">
        <v>1089</v>
      </c>
      <c r="T141" s="21">
        <v>1998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 t="shared" si="62"/>
        <v>Pertoldi Noeh</v>
      </c>
      <c r="CT141" s="154">
        <v>9751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 t="shared" si="63"/>
        <v>9751</v>
      </c>
      <c r="DN141" s="153">
        <v>8</v>
      </c>
      <c r="DO141" s="19">
        <v>0</v>
      </c>
      <c r="DP141" s="185" t="s">
        <v>976</v>
      </c>
      <c r="EI141"/>
    </row>
    <row r="142" spans="1:139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1092</v>
      </c>
      <c r="Q142" s="15">
        <v>138</v>
      </c>
      <c r="R142" s="42"/>
      <c r="S142" s="27" t="s">
        <v>1090</v>
      </c>
      <c r="T142" s="21">
        <v>1998</v>
      </c>
      <c r="U142" s="28" t="s">
        <v>628</v>
      </c>
      <c r="V142" s="21"/>
      <c r="W142" s="25"/>
      <c r="X142" s="21"/>
      <c r="Y142" s="25" t="s">
        <v>182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62"/>
        <v>Thahiri Florian</v>
      </c>
      <c r="CT142" s="154">
        <v>9752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  <c r="DM142" s="19">
        <f t="shared" si="63"/>
        <v>9752</v>
      </c>
      <c r="DN142" s="153">
        <v>8</v>
      </c>
      <c r="DO142" s="19">
        <v>0</v>
      </c>
      <c r="DP142" s="185" t="s">
        <v>976</v>
      </c>
      <c r="EI142"/>
    </row>
    <row r="143" spans="1:139" s="19" customFormat="1" x14ac:dyDescent="0.25">
      <c r="A143" s="66"/>
      <c r="B143" s="66"/>
      <c r="C143" s="66"/>
      <c r="D143" s="66"/>
      <c r="E143" s="66"/>
      <c r="F143" s="60"/>
      <c r="G143" s="60"/>
      <c r="H143" s="60"/>
      <c r="I143" s="60"/>
      <c r="J143" s="60"/>
      <c r="K143" s="60"/>
      <c r="L143" s="60"/>
      <c r="M143" s="60"/>
      <c r="N143" s="60"/>
      <c r="O143" s="67"/>
      <c r="P143" s="68"/>
      <c r="Q143" s="68"/>
      <c r="R143" s="44"/>
      <c r="S143" s="30" t="s">
        <v>183</v>
      </c>
      <c r="T143" s="31">
        <f>+Q142</f>
        <v>138</v>
      </c>
      <c r="U143" s="65" t="s">
        <v>700</v>
      </c>
      <c r="V143" s="32"/>
      <c r="W143" s="34"/>
      <c r="X143" s="32"/>
      <c r="Y143" s="40"/>
      <c r="Z143" s="33"/>
      <c r="AA143" s="34"/>
      <c r="AB143" s="33"/>
      <c r="AC143" s="35"/>
      <c r="AE143" s="84"/>
      <c r="AF143" s="83"/>
      <c r="CT143" s="126"/>
      <c r="CU143" s="126"/>
      <c r="CV143" s="141"/>
      <c r="CW143" s="141"/>
      <c r="CX143" s="126"/>
      <c r="CY143" s="141"/>
      <c r="CZ143" s="141"/>
      <c r="DA143" s="126"/>
      <c r="DB143" s="141"/>
      <c r="DC143" s="141"/>
      <c r="DD143" s="126"/>
      <c r="DE143" s="126"/>
      <c r="DF143" s="138"/>
      <c r="DG143" s="138"/>
      <c r="EI143"/>
    </row>
    <row r="144" spans="1:139" customFormat="1" x14ac:dyDescent="0.25">
      <c r="A144" s="48">
        <f t="shared" ref="A144:N144" si="64">SUM(A5:A142)</f>
        <v>9</v>
      </c>
      <c r="B144" s="48">
        <f t="shared" si="64"/>
        <v>35</v>
      </c>
      <c r="C144" s="48">
        <f t="shared" si="64"/>
        <v>94</v>
      </c>
      <c r="D144" s="48">
        <f t="shared" si="64"/>
        <v>27</v>
      </c>
      <c r="E144" s="48">
        <f t="shared" si="64"/>
        <v>37</v>
      </c>
      <c r="F144" s="48">
        <f t="shared" si="64"/>
        <v>1</v>
      </c>
      <c r="G144" s="48">
        <f t="shared" si="64"/>
        <v>2</v>
      </c>
      <c r="H144" s="48">
        <f t="shared" si="64"/>
        <v>32</v>
      </c>
      <c r="I144" s="48">
        <f t="shared" si="64"/>
        <v>36</v>
      </c>
      <c r="J144" s="48">
        <f t="shared" si="64"/>
        <v>12</v>
      </c>
      <c r="K144" s="48">
        <f t="shared" si="64"/>
        <v>10</v>
      </c>
      <c r="L144" s="48">
        <f t="shared" si="64"/>
        <v>20</v>
      </c>
      <c r="M144" s="48">
        <f t="shared" si="64"/>
        <v>6</v>
      </c>
      <c r="N144" s="48">
        <f t="shared" si="64"/>
        <v>1</v>
      </c>
      <c r="O144" s="64">
        <f>SUM(D144+E144+F144+I144+K144+L144+M144)</f>
        <v>137</v>
      </c>
      <c r="P144" s="12"/>
      <c r="Q144" s="12" t="s">
        <v>224</v>
      </c>
      <c r="R144" s="45" t="s">
        <v>342</v>
      </c>
      <c r="S144" s="11" t="s">
        <v>88</v>
      </c>
      <c r="T144" s="13"/>
      <c r="U144" s="37"/>
      <c r="V144" s="13"/>
      <c r="W144" s="123"/>
      <c r="X144" s="13"/>
      <c r="Y144" s="37"/>
      <c r="Z144" s="13"/>
      <c r="AA144" s="14" t="s">
        <v>1036</v>
      </c>
      <c r="AB144" s="13"/>
      <c r="AC144" s="13"/>
      <c r="AD144" s="11"/>
      <c r="AE144" s="87" t="s">
        <v>382</v>
      </c>
      <c r="AF144" s="88" t="s">
        <v>385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49"/>
      <c r="DC144" s="49"/>
      <c r="DD144" s="11"/>
      <c r="DE144" s="115"/>
      <c r="DF144" s="13"/>
      <c r="DG144" s="13"/>
      <c r="DH144" s="11"/>
      <c r="DK144" s="11"/>
      <c r="DL144" s="11"/>
      <c r="DM144" s="11"/>
      <c r="DT144" s="19"/>
    </row>
    <row r="145" spans="1:139" customFormat="1" x14ac:dyDescent="0.25">
      <c r="A145" s="11">
        <f t="shared" ref="A145:N145" si="65">SUBTOTAL(9,A5:A142)</f>
        <v>9</v>
      </c>
      <c r="B145" s="11">
        <f t="shared" si="65"/>
        <v>35</v>
      </c>
      <c r="C145" s="11">
        <f t="shared" si="65"/>
        <v>94</v>
      </c>
      <c r="D145" s="11">
        <f t="shared" si="65"/>
        <v>27</v>
      </c>
      <c r="E145" s="11">
        <f t="shared" si="65"/>
        <v>37</v>
      </c>
      <c r="F145" s="11">
        <f t="shared" si="65"/>
        <v>1</v>
      </c>
      <c r="G145" s="11">
        <f t="shared" si="65"/>
        <v>2</v>
      </c>
      <c r="H145" s="11">
        <f t="shared" si="65"/>
        <v>32</v>
      </c>
      <c r="I145" s="11">
        <f t="shared" si="65"/>
        <v>36</v>
      </c>
      <c r="J145" s="11">
        <f t="shared" si="65"/>
        <v>12</v>
      </c>
      <c r="K145" s="11">
        <f t="shared" si="65"/>
        <v>10</v>
      </c>
      <c r="L145" s="11">
        <f t="shared" si="65"/>
        <v>20</v>
      </c>
      <c r="M145" s="11">
        <f t="shared" si="65"/>
        <v>6</v>
      </c>
      <c r="N145" s="11">
        <f t="shared" si="65"/>
        <v>1</v>
      </c>
      <c r="O145" s="64">
        <f>SUM(D145+E145+F145+I145+K145+L145+M145)</f>
        <v>137</v>
      </c>
      <c r="P145" s="12"/>
      <c r="Q145" s="12" t="s">
        <v>224</v>
      </c>
      <c r="R145" s="45" t="s">
        <v>370</v>
      </c>
      <c r="S145" s="11" t="s">
        <v>371</v>
      </c>
      <c r="T145" s="13"/>
      <c r="U145" s="37"/>
      <c r="V145" s="13"/>
      <c r="W145" s="123"/>
      <c r="X145" s="13"/>
      <c r="Y145" s="37"/>
      <c r="Z145" s="13" t="s">
        <v>185</v>
      </c>
      <c r="AA145" s="14" t="s">
        <v>886</v>
      </c>
      <c r="AB145" s="13"/>
      <c r="AC145" s="13"/>
      <c r="AD145" s="11"/>
      <c r="AE145" s="87" t="s">
        <v>373</v>
      </c>
      <c r="AF145" s="88" t="s">
        <v>97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49"/>
      <c r="DC145" s="49"/>
      <c r="DD145" s="11"/>
      <c r="DE145" s="115"/>
      <c r="DF145" s="13"/>
      <c r="DG145" s="13"/>
      <c r="DH145" s="11"/>
      <c r="DK145" s="11"/>
      <c r="DL145" s="11"/>
      <c r="DM145" s="11"/>
      <c r="DN145" s="45" t="s">
        <v>980</v>
      </c>
      <c r="DT145" s="19"/>
    </row>
    <row r="146" spans="1:139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51"/>
      <c r="K146" s="50"/>
      <c r="L146" s="50"/>
      <c r="M146" s="50"/>
      <c r="N146" s="50"/>
      <c r="O146" s="48"/>
      <c r="P146" s="12"/>
      <c r="Q146" s="12"/>
      <c r="R146" s="45" t="s">
        <v>369</v>
      </c>
      <c r="S146" s="11" t="s">
        <v>150</v>
      </c>
      <c r="T146" s="13"/>
      <c r="U146" s="37"/>
      <c r="V146" s="13"/>
      <c r="W146" s="123"/>
      <c r="X146" s="13"/>
      <c r="Y146" s="37"/>
      <c r="Z146" s="13" t="s">
        <v>186</v>
      </c>
      <c r="AA146" s="14" t="s">
        <v>187</v>
      </c>
      <c r="AB146" s="13"/>
      <c r="AC146" s="13"/>
      <c r="AD146" s="11"/>
      <c r="AE146" s="87" t="s">
        <v>375</v>
      </c>
      <c r="AF146" s="88" t="s">
        <v>386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49"/>
      <c r="DC146" s="49"/>
      <c r="DD146" s="11"/>
      <c r="DE146" s="115"/>
      <c r="DF146" s="13"/>
      <c r="DG146" s="13"/>
      <c r="DH146" s="11"/>
      <c r="DK146" s="11"/>
      <c r="DL146" s="11"/>
      <c r="DM146" s="11"/>
      <c r="DN146" s="11" t="s">
        <v>986</v>
      </c>
      <c r="DT146" s="19"/>
      <c r="EI146" s="11"/>
    </row>
    <row r="147" spans="1:139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69" t="s">
        <v>366</v>
      </c>
      <c r="Q147" s="69" t="s">
        <v>366</v>
      </c>
      <c r="R147" s="45" t="s">
        <v>341</v>
      </c>
      <c r="S147" s="11" t="s">
        <v>158</v>
      </c>
      <c r="T147" s="13"/>
      <c r="U147" s="37"/>
      <c r="V147" s="13"/>
      <c r="W147" s="123"/>
      <c r="X147" s="13"/>
      <c r="Y147" s="37"/>
      <c r="Z147" s="13" t="s">
        <v>189</v>
      </c>
      <c r="AA147" s="14" t="s">
        <v>888</v>
      </c>
      <c r="AB147" s="13"/>
      <c r="AC147" s="13"/>
      <c r="AD147" s="11"/>
      <c r="AE147" s="87" t="s">
        <v>376</v>
      </c>
      <c r="AF147" s="88" t="s">
        <v>110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49"/>
      <c r="DC147" s="49"/>
      <c r="DD147" s="11"/>
      <c r="DE147" s="115"/>
      <c r="DF147" s="13"/>
      <c r="DG147" s="13"/>
      <c r="DH147" s="11"/>
      <c r="DK147" s="11"/>
      <c r="DL147" s="11"/>
      <c r="DM147" s="11"/>
      <c r="DN147" s="11" t="s">
        <v>987</v>
      </c>
      <c r="DT147" s="19"/>
      <c r="EI147" s="11"/>
    </row>
    <row r="148" spans="1:139" customFormat="1" x14ac:dyDescent="0.25">
      <c r="A148" s="11"/>
      <c r="B148" s="11"/>
      <c r="C148" s="11"/>
      <c r="D148" s="49"/>
      <c r="E148" s="49"/>
      <c r="F148" s="50"/>
      <c r="G148" s="51"/>
      <c r="H148" s="51"/>
      <c r="I148" s="50"/>
      <c r="J148" s="11"/>
      <c r="K148" s="50"/>
      <c r="L148" s="50"/>
      <c r="M148" s="50"/>
      <c r="N148" s="50"/>
      <c r="O148" s="48"/>
      <c r="P148" s="12"/>
      <c r="Q148" s="12"/>
      <c r="R148" s="45" t="s">
        <v>368</v>
      </c>
      <c r="S148" s="11" t="s">
        <v>161</v>
      </c>
      <c r="T148" s="13"/>
      <c r="U148" s="37"/>
      <c r="V148" s="13"/>
      <c r="W148" s="123"/>
      <c r="X148" s="13"/>
      <c r="Y148" s="37"/>
      <c r="Z148" s="13" t="s">
        <v>876</v>
      </c>
      <c r="AA148" s="14" t="s">
        <v>877</v>
      </c>
      <c r="AB148" s="13"/>
      <c r="AC148" s="13"/>
      <c r="AD148" s="11"/>
      <c r="AE148" s="87" t="s">
        <v>379</v>
      </c>
      <c r="AF148" s="88" t="s">
        <v>387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5"/>
      <c r="CV148" s="49"/>
      <c r="CW148" s="49"/>
      <c r="CX148" s="11"/>
      <c r="CY148" s="49"/>
      <c r="CZ148" s="49"/>
      <c r="DA148" s="11"/>
      <c r="DB148" s="49"/>
      <c r="DC148" s="49"/>
      <c r="DD148" s="11"/>
      <c r="DE148" s="115"/>
      <c r="DF148" s="13"/>
      <c r="DG148" s="13"/>
      <c r="DH148" s="11"/>
      <c r="DK148" s="11"/>
      <c r="DL148" s="11"/>
      <c r="DM148" s="11"/>
      <c r="DN148" s="11" t="s">
        <v>988</v>
      </c>
      <c r="DT148" s="19"/>
      <c r="EI148" s="11"/>
    </row>
    <row r="149" spans="1:139" x14ac:dyDescent="0.25">
      <c r="R149" s="45" t="s">
        <v>367</v>
      </c>
      <c r="S149" s="11" t="s">
        <v>166</v>
      </c>
      <c r="AE149" s="87" t="s">
        <v>394</v>
      </c>
      <c r="AF149" s="88" t="s">
        <v>395</v>
      </c>
      <c r="DN149" s="11" t="s">
        <v>981</v>
      </c>
      <c r="DT149" s="19"/>
    </row>
    <row r="150" spans="1:139" x14ac:dyDescent="0.25">
      <c r="R150" s="45" t="s">
        <v>365</v>
      </c>
      <c r="S150" s="11" t="s">
        <v>249</v>
      </c>
      <c r="AE150" s="87" t="s">
        <v>383</v>
      </c>
      <c r="AF150" s="88" t="s">
        <v>388</v>
      </c>
      <c r="DN150" s="11" t="s">
        <v>982</v>
      </c>
      <c r="DT150" s="19"/>
    </row>
    <row r="151" spans="1:139" x14ac:dyDescent="0.25">
      <c r="AE151" s="91" t="s">
        <v>365</v>
      </c>
      <c r="AF151" s="89" t="s">
        <v>249</v>
      </c>
      <c r="DN151" s="11" t="s">
        <v>989</v>
      </c>
      <c r="DT151" s="19"/>
    </row>
    <row r="152" spans="1:139" x14ac:dyDescent="0.25">
      <c r="AE152" s="80"/>
      <c r="DN152" s="11" t="s">
        <v>990</v>
      </c>
    </row>
    <row r="153" spans="1:139" x14ac:dyDescent="0.25">
      <c r="AE153" s="80" t="s">
        <v>408</v>
      </c>
      <c r="DN153" s="11" t="s">
        <v>991</v>
      </c>
    </row>
    <row r="154" spans="1:139" x14ac:dyDescent="0.25">
      <c r="O154" s="109"/>
      <c r="P154" s="110"/>
      <c r="Q154" s="111"/>
      <c r="R154" s="112"/>
      <c r="S154" s="113"/>
      <c r="AE154" s="80" t="s">
        <v>410</v>
      </c>
      <c r="DN154" s="11" t="s">
        <v>983</v>
      </c>
    </row>
    <row r="155" spans="1:139" x14ac:dyDescent="0.25">
      <c r="O155" s="109"/>
      <c r="P155" s="110"/>
      <c r="Q155" s="111"/>
      <c r="R155" s="112"/>
      <c r="S155" s="113"/>
      <c r="AE155" s="80" t="s">
        <v>409</v>
      </c>
      <c r="DN155" s="11" t="s">
        <v>984</v>
      </c>
    </row>
    <row r="156" spans="1:139" x14ac:dyDescent="0.25">
      <c r="O156" s="109"/>
      <c r="P156" s="110"/>
      <c r="Q156" s="111"/>
      <c r="R156" s="112"/>
      <c r="S156" s="113"/>
      <c r="AE156" s="80"/>
      <c r="DN156" s="11" t="s">
        <v>992</v>
      </c>
    </row>
    <row r="157" spans="1:139" x14ac:dyDescent="0.25">
      <c r="O157" s="114"/>
      <c r="P157" s="111"/>
      <c r="Q157" s="111"/>
      <c r="R157" s="112"/>
      <c r="S157" s="115"/>
      <c r="AE157" s="80" t="s">
        <v>411</v>
      </c>
      <c r="DN157" s="11" t="s">
        <v>985</v>
      </c>
    </row>
    <row r="158" spans="1:139" x14ac:dyDescent="0.25">
      <c r="AE158" s="80" t="s">
        <v>413</v>
      </c>
    </row>
    <row r="159" spans="1:139" x14ac:dyDescent="0.25">
      <c r="AE159" s="80" t="s">
        <v>412</v>
      </c>
      <c r="DO159" s="45" t="s">
        <v>993</v>
      </c>
    </row>
    <row r="160" spans="1:139" x14ac:dyDescent="0.25">
      <c r="AE160" s="80"/>
      <c r="DO160" s="11" t="s">
        <v>994</v>
      </c>
    </row>
    <row r="161" spans="31:122" x14ac:dyDescent="0.25">
      <c r="AE161" s="80"/>
      <c r="DO161" s="11" t="s">
        <v>995</v>
      </c>
    </row>
    <row r="162" spans="31:122" x14ac:dyDescent="0.25">
      <c r="AE162" s="80"/>
      <c r="DO162" s="11" t="s">
        <v>996</v>
      </c>
    </row>
    <row r="163" spans="31:122" x14ac:dyDescent="0.25">
      <c r="AE163" s="80"/>
      <c r="DO163" s="11" t="s">
        <v>997</v>
      </c>
    </row>
    <row r="164" spans="31:122" x14ac:dyDescent="0.25">
      <c r="AE164" s="80"/>
    </row>
    <row r="165" spans="31:122" x14ac:dyDescent="0.25">
      <c r="AE165" s="80"/>
    </row>
    <row r="166" spans="31:122" x14ac:dyDescent="0.25">
      <c r="AE166" s="80"/>
    </row>
    <row r="167" spans="31:122" x14ac:dyDescent="0.25">
      <c r="AE167" s="80"/>
    </row>
    <row r="168" spans="31:122" x14ac:dyDescent="0.25">
      <c r="AE168" s="80"/>
      <c r="DR168" s="11" t="s">
        <v>998</v>
      </c>
    </row>
    <row r="169" spans="31:122" x14ac:dyDescent="0.25">
      <c r="AE169" s="80"/>
    </row>
    <row r="170" spans="31:122" x14ac:dyDescent="0.25">
      <c r="AE170" s="80"/>
    </row>
    <row r="171" spans="31:122" x14ac:dyDescent="0.25">
      <c r="AE171" s="80"/>
      <c r="DK171" s="885" t="s">
        <v>78</v>
      </c>
      <c r="DL171" s="886"/>
      <c r="DM171" s="887"/>
      <c r="DN171" s="173" t="s">
        <v>950</v>
      </c>
    </row>
    <row r="172" spans="31:122" x14ac:dyDescent="0.25">
      <c r="AE172" s="80"/>
      <c r="DK172" s="174" t="s">
        <v>76</v>
      </c>
      <c r="DL172" s="175" t="s">
        <v>77</v>
      </c>
      <c r="DM172" s="176" t="s">
        <v>701</v>
      </c>
      <c r="DN172" s="171"/>
    </row>
    <row r="173" spans="31:122" x14ac:dyDescent="0.25">
      <c r="AE173" s="80"/>
      <c r="DK173" s="177">
        <v>101</v>
      </c>
      <c r="DL173" s="178" t="s">
        <v>712</v>
      </c>
      <c r="DM173" s="179">
        <v>2</v>
      </c>
      <c r="DN173" s="171"/>
    </row>
    <row r="174" spans="31:122" x14ac:dyDescent="0.25">
      <c r="AE174" s="80"/>
      <c r="DK174" s="177">
        <v>102</v>
      </c>
      <c r="DL174" s="178" t="s">
        <v>713</v>
      </c>
      <c r="DM174" s="179">
        <v>3</v>
      </c>
      <c r="DN174" s="171"/>
    </row>
    <row r="175" spans="31:122" x14ac:dyDescent="0.25">
      <c r="AE175" s="80"/>
      <c r="DK175" s="177">
        <v>103</v>
      </c>
      <c r="DL175" s="178" t="s">
        <v>714</v>
      </c>
      <c r="DM175" s="179">
        <v>4</v>
      </c>
      <c r="DN175" s="171"/>
    </row>
    <row r="176" spans="31:122" x14ac:dyDescent="0.25">
      <c r="AE176" s="80"/>
      <c r="DK176" s="177">
        <v>104</v>
      </c>
      <c r="DL176" s="178" t="s">
        <v>715</v>
      </c>
      <c r="DM176" s="179">
        <v>5</v>
      </c>
      <c r="DN176" s="171"/>
    </row>
    <row r="177" spans="31:118" x14ac:dyDescent="0.25">
      <c r="AE177" s="80"/>
      <c r="DK177" s="177">
        <v>111</v>
      </c>
      <c r="DL177" s="178" t="s">
        <v>716</v>
      </c>
      <c r="DM177" s="179">
        <v>4</v>
      </c>
      <c r="DN177" s="171" t="s">
        <v>953</v>
      </c>
    </row>
    <row r="178" spans="31:118" x14ac:dyDescent="0.25">
      <c r="AE178" s="80"/>
      <c r="DK178" s="177">
        <v>112</v>
      </c>
      <c r="DL178" s="178" t="s">
        <v>717</v>
      </c>
      <c r="DM178" s="179">
        <v>5</v>
      </c>
      <c r="DN178" s="171" t="s">
        <v>953</v>
      </c>
    </row>
    <row r="179" spans="31:118" x14ac:dyDescent="0.25">
      <c r="AE179" s="80"/>
      <c r="DK179" s="177">
        <v>121</v>
      </c>
      <c r="DL179" s="178" t="s">
        <v>718</v>
      </c>
      <c r="DM179" s="179">
        <v>4</v>
      </c>
      <c r="DN179" s="171" t="s">
        <v>954</v>
      </c>
    </row>
    <row r="180" spans="31:118" x14ac:dyDescent="0.25">
      <c r="AE180" s="80"/>
      <c r="DK180" s="177">
        <v>122</v>
      </c>
      <c r="DL180" s="178" t="s">
        <v>719</v>
      </c>
      <c r="DM180" s="179">
        <v>5</v>
      </c>
      <c r="DN180" s="171" t="s">
        <v>954</v>
      </c>
    </row>
    <row r="181" spans="31:118" x14ac:dyDescent="0.25">
      <c r="DK181" s="177">
        <v>123</v>
      </c>
      <c r="DL181" s="178" t="s">
        <v>720</v>
      </c>
      <c r="DM181" s="179">
        <v>6</v>
      </c>
      <c r="DN181" s="171" t="s">
        <v>954</v>
      </c>
    </row>
    <row r="182" spans="31:118" x14ac:dyDescent="0.25">
      <c r="DK182" s="177">
        <v>124</v>
      </c>
      <c r="DL182" s="178" t="s">
        <v>721</v>
      </c>
      <c r="DM182" s="179">
        <v>7</v>
      </c>
      <c r="DN182" s="171" t="s">
        <v>954</v>
      </c>
    </row>
    <row r="183" spans="31:118" x14ac:dyDescent="0.25">
      <c r="DK183" s="177">
        <v>131</v>
      </c>
      <c r="DL183" s="178" t="s">
        <v>722</v>
      </c>
      <c r="DM183" s="179">
        <v>4</v>
      </c>
      <c r="DN183" s="171" t="s">
        <v>955</v>
      </c>
    </row>
    <row r="184" spans="31:118" x14ac:dyDescent="0.25">
      <c r="DK184" s="177">
        <v>132</v>
      </c>
      <c r="DL184" s="178" t="s">
        <v>723</v>
      </c>
      <c r="DM184" s="179">
        <v>5</v>
      </c>
      <c r="DN184" s="171" t="s">
        <v>955</v>
      </c>
    </row>
    <row r="185" spans="31:118" x14ac:dyDescent="0.25">
      <c r="DK185" s="177">
        <v>133</v>
      </c>
      <c r="DL185" s="178" t="s">
        <v>724</v>
      </c>
      <c r="DM185" s="179">
        <v>6</v>
      </c>
      <c r="DN185" s="171" t="s">
        <v>955</v>
      </c>
    </row>
    <row r="186" spans="31:118" x14ac:dyDescent="0.25">
      <c r="DK186" s="177">
        <v>134</v>
      </c>
      <c r="DL186" s="178" t="s">
        <v>725</v>
      </c>
      <c r="DM186" s="179">
        <v>7</v>
      </c>
      <c r="DN186" s="171" t="s">
        <v>955</v>
      </c>
    </row>
    <row r="187" spans="31:118" x14ac:dyDescent="0.25">
      <c r="DK187" s="177">
        <v>138</v>
      </c>
      <c r="DL187" s="178" t="s">
        <v>726</v>
      </c>
      <c r="DM187" s="179">
        <v>6</v>
      </c>
      <c r="DN187" s="171"/>
    </row>
    <row r="188" spans="31:118" x14ac:dyDescent="0.25">
      <c r="DK188" s="177">
        <v>139</v>
      </c>
      <c r="DL188" s="178" t="s">
        <v>727</v>
      </c>
      <c r="DM188" s="179">
        <v>7</v>
      </c>
      <c r="DN188" s="171"/>
    </row>
    <row r="189" spans="31:118" x14ac:dyDescent="0.25">
      <c r="DK189" s="177">
        <v>141</v>
      </c>
      <c r="DL189" s="178" t="s">
        <v>728</v>
      </c>
      <c r="DM189" s="179">
        <v>8</v>
      </c>
      <c r="DN189" s="171" t="s">
        <v>956</v>
      </c>
    </row>
    <row r="190" spans="31:118" x14ac:dyDescent="0.25">
      <c r="DK190" s="177">
        <v>142</v>
      </c>
      <c r="DL190" s="178" t="s">
        <v>729</v>
      </c>
      <c r="DM190" s="179">
        <v>9</v>
      </c>
      <c r="DN190" s="171" t="s">
        <v>956</v>
      </c>
    </row>
    <row r="191" spans="31:118" x14ac:dyDescent="0.25">
      <c r="DK191" s="177">
        <v>143</v>
      </c>
      <c r="DL191" s="178" t="s">
        <v>730</v>
      </c>
      <c r="DM191" s="179">
        <v>10</v>
      </c>
      <c r="DN191" s="171" t="s">
        <v>956</v>
      </c>
    </row>
    <row r="192" spans="31:118" x14ac:dyDescent="0.25">
      <c r="DK192" s="177">
        <v>144</v>
      </c>
      <c r="DL192" s="178" t="s">
        <v>731</v>
      </c>
      <c r="DM192" s="179">
        <v>11</v>
      </c>
      <c r="DN192" s="171" t="s">
        <v>956</v>
      </c>
    </row>
    <row r="193" spans="115:118" x14ac:dyDescent="0.25">
      <c r="DK193" s="177">
        <v>150</v>
      </c>
      <c r="DL193" s="178" t="s">
        <v>732</v>
      </c>
      <c r="DM193" s="179">
        <v>8</v>
      </c>
      <c r="DN193" s="171"/>
    </row>
    <row r="194" spans="115:118" x14ac:dyDescent="0.25">
      <c r="DK194" s="177">
        <v>151</v>
      </c>
      <c r="DL194" s="178" t="s">
        <v>733</v>
      </c>
      <c r="DM194" s="179">
        <v>9</v>
      </c>
      <c r="DN194" s="171"/>
    </row>
    <row r="195" spans="115:118" x14ac:dyDescent="0.25">
      <c r="DK195" s="177">
        <v>152</v>
      </c>
      <c r="DL195" s="178" t="s">
        <v>734</v>
      </c>
      <c r="DM195" s="179">
        <v>10</v>
      </c>
      <c r="DN195" s="171"/>
    </row>
    <row r="196" spans="115:118" x14ac:dyDescent="0.25">
      <c r="DK196" s="177">
        <v>153</v>
      </c>
      <c r="DL196" s="178" t="s">
        <v>735</v>
      </c>
      <c r="DM196" s="179">
        <v>11</v>
      </c>
      <c r="DN196" s="171"/>
    </row>
    <row r="197" spans="115:118" x14ac:dyDescent="0.25">
      <c r="DK197" s="177">
        <v>154</v>
      </c>
      <c r="DL197" s="178" t="s">
        <v>736</v>
      </c>
      <c r="DM197" s="179">
        <v>12</v>
      </c>
      <c r="DN197" s="171"/>
    </row>
    <row r="198" spans="115:118" x14ac:dyDescent="0.25">
      <c r="DK198" s="177">
        <v>161</v>
      </c>
      <c r="DL198" s="178" t="s">
        <v>737</v>
      </c>
      <c r="DM198" s="179">
        <v>8</v>
      </c>
      <c r="DN198" s="171" t="s">
        <v>957</v>
      </c>
    </row>
    <row r="199" spans="115:118" x14ac:dyDescent="0.25">
      <c r="DK199" s="177">
        <v>162</v>
      </c>
      <c r="DL199" s="178" t="s">
        <v>738</v>
      </c>
      <c r="DM199" s="179">
        <v>9</v>
      </c>
      <c r="DN199" s="171" t="s">
        <v>957</v>
      </c>
    </row>
    <row r="200" spans="115:118" x14ac:dyDescent="0.25">
      <c r="DK200" s="177">
        <v>163</v>
      </c>
      <c r="DL200" s="178" t="s">
        <v>739</v>
      </c>
      <c r="DM200" s="179">
        <v>10</v>
      </c>
      <c r="DN200" s="171"/>
    </row>
    <row r="201" spans="115:118" x14ac:dyDescent="0.25">
      <c r="DK201" s="177">
        <v>164</v>
      </c>
      <c r="DL201" s="178" t="s">
        <v>740</v>
      </c>
      <c r="DM201" s="179">
        <v>11</v>
      </c>
      <c r="DN201" s="171"/>
    </row>
    <row r="202" spans="115:118" x14ac:dyDescent="0.25">
      <c r="DK202" s="177">
        <v>171</v>
      </c>
      <c r="DL202" s="178" t="s">
        <v>741</v>
      </c>
      <c r="DM202" s="179">
        <v>9</v>
      </c>
      <c r="DN202" s="171"/>
    </row>
    <row r="203" spans="115:118" x14ac:dyDescent="0.25">
      <c r="DK203" s="177">
        <v>172</v>
      </c>
      <c r="DL203" s="178" t="s">
        <v>742</v>
      </c>
      <c r="DM203" s="179">
        <v>10</v>
      </c>
      <c r="DN203" s="171"/>
    </row>
    <row r="204" spans="115:118" x14ac:dyDescent="0.25">
      <c r="DK204" s="177">
        <v>173</v>
      </c>
      <c r="DL204" s="178" t="s">
        <v>743</v>
      </c>
      <c r="DM204" s="179">
        <v>11</v>
      </c>
      <c r="DN204" s="171"/>
    </row>
    <row r="205" spans="115:118" x14ac:dyDescent="0.25">
      <c r="DK205" s="177">
        <v>174</v>
      </c>
      <c r="DL205" s="178" t="s">
        <v>744</v>
      </c>
      <c r="DM205" s="179">
        <v>12</v>
      </c>
      <c r="DN205" s="171"/>
    </row>
    <row r="206" spans="115:118" x14ac:dyDescent="0.25">
      <c r="DK206" s="177">
        <v>181</v>
      </c>
      <c r="DL206" s="178" t="s">
        <v>745</v>
      </c>
      <c r="DM206" s="179">
        <v>10</v>
      </c>
      <c r="DN206" s="171"/>
    </row>
    <row r="207" spans="115:118" x14ac:dyDescent="0.25">
      <c r="DK207" s="177">
        <v>183</v>
      </c>
      <c r="DL207" s="178" t="s">
        <v>746</v>
      </c>
      <c r="DM207" s="179">
        <v>12</v>
      </c>
      <c r="DN207" s="171"/>
    </row>
    <row r="208" spans="115:118" x14ac:dyDescent="0.25">
      <c r="DK208" s="177">
        <v>191</v>
      </c>
      <c r="DL208" s="178" t="s">
        <v>747</v>
      </c>
      <c r="DM208" s="179">
        <v>7</v>
      </c>
      <c r="DN208" s="171"/>
    </row>
    <row r="209" spans="115:118" x14ac:dyDescent="0.25">
      <c r="DK209" s="177">
        <v>192</v>
      </c>
      <c r="DL209" s="178" t="s">
        <v>748</v>
      </c>
      <c r="DM209" s="179">
        <v>8</v>
      </c>
      <c r="DN209" s="171"/>
    </row>
    <row r="210" spans="115:118" x14ac:dyDescent="0.25">
      <c r="DK210" s="177">
        <v>193</v>
      </c>
      <c r="DL210" s="178" t="s">
        <v>749</v>
      </c>
      <c r="DM210" s="179">
        <v>9</v>
      </c>
      <c r="DN210" s="171"/>
    </row>
    <row r="211" spans="115:118" x14ac:dyDescent="0.25">
      <c r="DK211" s="177">
        <v>201</v>
      </c>
      <c r="DL211" s="178" t="s">
        <v>750</v>
      </c>
      <c r="DM211" s="179">
        <v>2</v>
      </c>
      <c r="DN211" s="171"/>
    </row>
    <row r="212" spans="115:118" x14ac:dyDescent="0.25">
      <c r="DK212" s="177">
        <v>202</v>
      </c>
      <c r="DL212" s="178" t="s">
        <v>751</v>
      </c>
      <c r="DM212" s="179">
        <v>3</v>
      </c>
      <c r="DN212" s="171"/>
    </row>
    <row r="213" spans="115:118" x14ac:dyDescent="0.25">
      <c r="DK213" s="177">
        <v>211</v>
      </c>
      <c r="DL213" s="178" t="s">
        <v>752</v>
      </c>
      <c r="DM213" s="179">
        <v>4</v>
      </c>
      <c r="DN213" s="171" t="s">
        <v>958</v>
      </c>
    </row>
    <row r="214" spans="115:118" x14ac:dyDescent="0.25">
      <c r="DK214" s="177">
        <v>212</v>
      </c>
      <c r="DL214" s="178" t="s">
        <v>753</v>
      </c>
      <c r="DM214" s="179">
        <v>5</v>
      </c>
      <c r="DN214" s="171" t="s">
        <v>958</v>
      </c>
    </row>
    <row r="215" spans="115:118" x14ac:dyDescent="0.25">
      <c r="DK215" s="177">
        <v>213</v>
      </c>
      <c r="DL215" s="178" t="s">
        <v>754</v>
      </c>
      <c r="DM215" s="179">
        <v>6</v>
      </c>
      <c r="DN215" s="171" t="s">
        <v>958</v>
      </c>
    </row>
    <row r="216" spans="115:118" x14ac:dyDescent="0.25">
      <c r="DK216" s="177">
        <v>214</v>
      </c>
      <c r="DL216" s="178" t="s">
        <v>755</v>
      </c>
      <c r="DM216" s="179">
        <v>7</v>
      </c>
      <c r="DN216" s="171" t="s">
        <v>958</v>
      </c>
    </row>
    <row r="217" spans="115:118" x14ac:dyDescent="0.25">
      <c r="DK217" s="177">
        <v>221</v>
      </c>
      <c r="DL217" s="178" t="s">
        <v>756</v>
      </c>
      <c r="DM217" s="179">
        <v>8</v>
      </c>
      <c r="DN217" s="171" t="s">
        <v>959</v>
      </c>
    </row>
    <row r="218" spans="115:118" x14ac:dyDescent="0.25">
      <c r="DK218" s="177">
        <v>222</v>
      </c>
      <c r="DL218" s="178" t="s">
        <v>757</v>
      </c>
      <c r="DM218" s="179">
        <v>9</v>
      </c>
      <c r="DN218" s="171" t="s">
        <v>959</v>
      </c>
    </row>
    <row r="219" spans="115:118" x14ac:dyDescent="0.25">
      <c r="DK219" s="177">
        <v>223</v>
      </c>
      <c r="DL219" s="178" t="s">
        <v>758</v>
      </c>
      <c r="DM219" s="179">
        <v>10</v>
      </c>
      <c r="DN219" s="171" t="s">
        <v>959</v>
      </c>
    </row>
    <row r="220" spans="115:118" x14ac:dyDescent="0.25">
      <c r="DK220" s="177">
        <v>224</v>
      </c>
      <c r="DL220" s="178" t="s">
        <v>759</v>
      </c>
      <c r="DM220" s="179">
        <v>11</v>
      </c>
      <c r="DN220" s="171" t="s">
        <v>959</v>
      </c>
    </row>
    <row r="221" spans="115:118" x14ac:dyDescent="0.25">
      <c r="DK221" s="177">
        <v>241</v>
      </c>
      <c r="DL221" s="178" t="s">
        <v>760</v>
      </c>
      <c r="DM221" s="179">
        <v>8</v>
      </c>
      <c r="DN221" s="171"/>
    </row>
    <row r="222" spans="115:118" x14ac:dyDescent="0.25">
      <c r="DK222" s="177">
        <v>242</v>
      </c>
      <c r="DL222" s="178" t="s">
        <v>761</v>
      </c>
      <c r="DM222" s="179">
        <v>9</v>
      </c>
      <c r="DN222" s="171"/>
    </row>
    <row r="223" spans="115:118" x14ac:dyDescent="0.25">
      <c r="DK223" s="177">
        <v>243</v>
      </c>
      <c r="DL223" s="178" t="s">
        <v>762</v>
      </c>
      <c r="DM223" s="179">
        <v>10</v>
      </c>
      <c r="DN223" s="171"/>
    </row>
    <row r="224" spans="115:118" x14ac:dyDescent="0.25">
      <c r="DK224" s="177">
        <v>244</v>
      </c>
      <c r="DL224" s="178" t="s">
        <v>763</v>
      </c>
      <c r="DM224" s="179">
        <v>11</v>
      </c>
      <c r="DN224" s="171"/>
    </row>
    <row r="225" spans="115:118" x14ac:dyDescent="0.25">
      <c r="DK225" s="177">
        <v>250</v>
      </c>
      <c r="DL225" s="178" t="s">
        <v>764</v>
      </c>
      <c r="DM225" s="179">
        <v>8</v>
      </c>
      <c r="DN225" s="171"/>
    </row>
    <row r="226" spans="115:118" x14ac:dyDescent="0.25">
      <c r="DK226" s="177">
        <v>251</v>
      </c>
      <c r="DL226" s="178" t="s">
        <v>765</v>
      </c>
      <c r="DM226" s="179">
        <v>9</v>
      </c>
      <c r="DN226" s="171"/>
    </row>
    <row r="227" spans="115:118" x14ac:dyDescent="0.25">
      <c r="DK227" s="177">
        <v>252</v>
      </c>
      <c r="DL227" s="178" t="s">
        <v>766</v>
      </c>
      <c r="DM227" s="179">
        <v>10</v>
      </c>
      <c r="DN227" s="171"/>
    </row>
    <row r="228" spans="115:118" x14ac:dyDescent="0.25">
      <c r="DK228" s="177">
        <v>253</v>
      </c>
      <c r="DL228" s="178" t="s">
        <v>767</v>
      </c>
      <c r="DM228" s="179">
        <v>11</v>
      </c>
      <c r="DN228" s="171"/>
    </row>
    <row r="229" spans="115:118" x14ac:dyDescent="0.25">
      <c r="DK229" s="177">
        <v>254</v>
      </c>
      <c r="DL229" s="178" t="s">
        <v>768</v>
      </c>
      <c r="DM229" s="179">
        <v>12</v>
      </c>
      <c r="DN229" s="171"/>
    </row>
    <row r="230" spans="115:118" x14ac:dyDescent="0.25">
      <c r="DK230" s="177">
        <v>351</v>
      </c>
      <c r="DL230" s="178" t="s">
        <v>769</v>
      </c>
      <c r="DM230" s="179">
        <v>7</v>
      </c>
      <c r="DN230" s="171"/>
    </row>
    <row r="231" spans="115:118" x14ac:dyDescent="0.25">
      <c r="DK231" s="177">
        <v>352</v>
      </c>
      <c r="DL231" s="178" t="s">
        <v>770</v>
      </c>
      <c r="DM231" s="179">
        <v>8</v>
      </c>
      <c r="DN231" s="171"/>
    </row>
    <row r="232" spans="115:118" x14ac:dyDescent="0.25">
      <c r="DK232" s="177">
        <v>353</v>
      </c>
      <c r="DL232" s="178" t="s">
        <v>771</v>
      </c>
      <c r="DM232" s="179">
        <v>9</v>
      </c>
      <c r="DN232" s="171"/>
    </row>
    <row r="233" spans="115:118" x14ac:dyDescent="0.25">
      <c r="DK233" s="177">
        <v>354</v>
      </c>
      <c r="DL233" s="178" t="s">
        <v>772</v>
      </c>
      <c r="DM233" s="179">
        <v>10</v>
      </c>
      <c r="DN233" s="171"/>
    </row>
    <row r="234" spans="115:118" x14ac:dyDescent="0.25">
      <c r="DK234" s="177">
        <v>355</v>
      </c>
      <c r="DL234" s="178" t="s">
        <v>773</v>
      </c>
      <c r="DM234" s="179">
        <v>11</v>
      </c>
      <c r="DN234" s="171"/>
    </row>
    <row r="235" spans="115:118" x14ac:dyDescent="0.25">
      <c r="DK235" s="177">
        <v>356</v>
      </c>
      <c r="DL235" s="178" t="s">
        <v>774</v>
      </c>
      <c r="DM235" s="179">
        <v>12</v>
      </c>
      <c r="DN235" s="171"/>
    </row>
    <row r="236" spans="115:118" x14ac:dyDescent="0.25">
      <c r="DK236" s="177">
        <v>361</v>
      </c>
      <c r="DL236" s="178" t="s">
        <v>775</v>
      </c>
      <c r="DM236" s="179">
        <v>6</v>
      </c>
      <c r="DN236" s="171"/>
    </row>
    <row r="237" spans="115:118" x14ac:dyDescent="0.25">
      <c r="DK237" s="177">
        <v>362</v>
      </c>
      <c r="DL237" s="178" t="s">
        <v>776</v>
      </c>
      <c r="DM237" s="179">
        <v>7</v>
      </c>
      <c r="DN237" s="171"/>
    </row>
    <row r="238" spans="115:118" x14ac:dyDescent="0.25">
      <c r="DK238" s="177">
        <v>363</v>
      </c>
      <c r="DL238" s="178" t="s">
        <v>777</v>
      </c>
      <c r="DM238" s="179">
        <v>8</v>
      </c>
      <c r="DN238" s="171"/>
    </row>
    <row r="239" spans="115:118" x14ac:dyDescent="0.25">
      <c r="DK239" s="177">
        <v>364</v>
      </c>
      <c r="DL239" s="178" t="s">
        <v>778</v>
      </c>
      <c r="DM239" s="179">
        <v>9</v>
      </c>
      <c r="DN239" s="171"/>
    </row>
    <row r="240" spans="115:118" x14ac:dyDescent="0.25">
      <c r="DK240" s="177">
        <v>366</v>
      </c>
      <c r="DL240" s="178" t="s">
        <v>779</v>
      </c>
      <c r="DM240" s="179">
        <v>8</v>
      </c>
      <c r="DN240" s="171"/>
    </row>
    <row r="241" spans="115:118" x14ac:dyDescent="0.25">
      <c r="DK241" s="177">
        <v>367</v>
      </c>
      <c r="DL241" s="178" t="s">
        <v>780</v>
      </c>
      <c r="DM241" s="179">
        <v>9</v>
      </c>
      <c r="DN241" s="171"/>
    </row>
    <row r="242" spans="115:118" x14ac:dyDescent="0.25">
      <c r="DK242" s="177">
        <v>368</v>
      </c>
      <c r="DL242" s="178" t="s">
        <v>781</v>
      </c>
      <c r="DM242" s="179">
        <v>10</v>
      </c>
      <c r="DN242" s="171"/>
    </row>
    <row r="243" spans="115:118" x14ac:dyDescent="0.25">
      <c r="DK243" s="177">
        <v>371</v>
      </c>
      <c r="DL243" s="178" t="s">
        <v>782</v>
      </c>
      <c r="DM243" s="179">
        <v>7</v>
      </c>
      <c r="DN243" s="171"/>
    </row>
    <row r="244" spans="115:118" x14ac:dyDescent="0.25">
      <c r="DK244" s="177">
        <v>372</v>
      </c>
      <c r="DL244" s="178" t="s">
        <v>783</v>
      </c>
      <c r="DM244" s="179">
        <v>8</v>
      </c>
      <c r="DN244" s="171"/>
    </row>
    <row r="245" spans="115:118" x14ac:dyDescent="0.25">
      <c r="DK245" s="177">
        <v>373</v>
      </c>
      <c r="DL245" s="178" t="s">
        <v>784</v>
      </c>
      <c r="DM245" s="179">
        <v>9</v>
      </c>
      <c r="DN245" s="171"/>
    </row>
    <row r="246" spans="115:118" x14ac:dyDescent="0.25">
      <c r="DK246" s="177">
        <v>374</v>
      </c>
      <c r="DL246" s="178" t="s">
        <v>785</v>
      </c>
      <c r="DM246" s="179">
        <v>10</v>
      </c>
      <c r="DN246" s="171"/>
    </row>
    <row r="247" spans="115:118" x14ac:dyDescent="0.25">
      <c r="DK247" s="177">
        <v>375</v>
      </c>
      <c r="DL247" s="178" t="s">
        <v>786</v>
      </c>
      <c r="DM247" s="179">
        <v>11</v>
      </c>
      <c r="DN247" s="171"/>
    </row>
    <row r="248" spans="115:118" x14ac:dyDescent="0.25">
      <c r="DK248" s="177">
        <v>376</v>
      </c>
      <c r="DL248" s="178" t="s">
        <v>787</v>
      </c>
      <c r="DM248" s="179">
        <v>8</v>
      </c>
      <c r="DN248" s="171"/>
    </row>
    <row r="249" spans="115:118" x14ac:dyDescent="0.25">
      <c r="DK249" s="177">
        <v>377</v>
      </c>
      <c r="DL249" s="178" t="s">
        <v>788</v>
      </c>
      <c r="DM249" s="179">
        <v>9</v>
      </c>
      <c r="DN249" s="171"/>
    </row>
    <row r="250" spans="115:118" x14ac:dyDescent="0.25">
      <c r="DK250" s="177">
        <v>378</v>
      </c>
      <c r="DL250" s="178" t="s">
        <v>789</v>
      </c>
      <c r="DM250" s="179">
        <v>11</v>
      </c>
      <c r="DN250" s="171"/>
    </row>
    <row r="251" spans="115:118" x14ac:dyDescent="0.25">
      <c r="DK251" s="177">
        <v>381</v>
      </c>
      <c r="DL251" s="178" t="s">
        <v>732</v>
      </c>
      <c r="DM251" s="179">
        <v>10</v>
      </c>
      <c r="DN251" s="171"/>
    </row>
    <row r="252" spans="115:118" x14ac:dyDescent="0.25">
      <c r="DK252" s="177">
        <v>382</v>
      </c>
      <c r="DL252" s="178" t="s">
        <v>733</v>
      </c>
      <c r="DM252" s="179">
        <v>11</v>
      </c>
      <c r="DN252" s="171"/>
    </row>
    <row r="253" spans="115:118" x14ac:dyDescent="0.25">
      <c r="DK253" s="177">
        <v>383</v>
      </c>
      <c r="DL253" s="178" t="s">
        <v>734</v>
      </c>
      <c r="DM253" s="179">
        <v>12</v>
      </c>
      <c r="DN253" s="171"/>
    </row>
    <row r="254" spans="115:118" x14ac:dyDescent="0.25">
      <c r="DK254" s="177">
        <v>410</v>
      </c>
      <c r="DL254" s="178" t="s">
        <v>790</v>
      </c>
      <c r="DM254" s="179">
        <v>5</v>
      </c>
      <c r="DN254" s="171"/>
    </row>
    <row r="255" spans="115:118" x14ac:dyDescent="0.25">
      <c r="DK255" s="177">
        <v>411</v>
      </c>
      <c r="DL255" s="178" t="s">
        <v>791</v>
      </c>
      <c r="DM255" s="179">
        <v>6</v>
      </c>
      <c r="DN255" s="171" t="s">
        <v>961</v>
      </c>
    </row>
    <row r="256" spans="115:118" x14ac:dyDescent="0.25">
      <c r="DK256" s="177">
        <v>412</v>
      </c>
      <c r="DL256" s="178" t="s">
        <v>792</v>
      </c>
      <c r="DM256" s="179">
        <v>7</v>
      </c>
      <c r="DN256" s="171" t="s">
        <v>961</v>
      </c>
    </row>
    <row r="257" spans="115:118" x14ac:dyDescent="0.25">
      <c r="DK257" s="177">
        <v>413</v>
      </c>
      <c r="DL257" s="178" t="s">
        <v>793</v>
      </c>
      <c r="DM257" s="179">
        <v>8</v>
      </c>
      <c r="DN257" s="171" t="s">
        <v>961</v>
      </c>
    </row>
    <row r="258" spans="115:118" x14ac:dyDescent="0.25">
      <c r="DK258" s="177">
        <v>420</v>
      </c>
      <c r="DL258" s="178" t="s">
        <v>794</v>
      </c>
      <c r="DM258" s="179">
        <v>4</v>
      </c>
      <c r="DN258" s="171" t="s">
        <v>960</v>
      </c>
    </row>
    <row r="259" spans="115:118" x14ac:dyDescent="0.25">
      <c r="DK259" s="177">
        <v>421</v>
      </c>
      <c r="DL259" s="178" t="s">
        <v>795</v>
      </c>
      <c r="DM259" s="179">
        <v>5</v>
      </c>
      <c r="DN259" s="171" t="s">
        <v>960</v>
      </c>
    </row>
    <row r="260" spans="115:118" x14ac:dyDescent="0.25">
      <c r="DK260" s="177">
        <v>422</v>
      </c>
      <c r="DL260" s="178" t="s">
        <v>796</v>
      </c>
      <c r="DM260" s="179">
        <v>6</v>
      </c>
      <c r="DN260" s="171" t="s">
        <v>960</v>
      </c>
    </row>
    <row r="261" spans="115:118" x14ac:dyDescent="0.25">
      <c r="DK261" s="177">
        <v>423</v>
      </c>
      <c r="DL261" s="178" t="s">
        <v>797</v>
      </c>
      <c r="DM261" s="179">
        <v>7</v>
      </c>
      <c r="DN261" s="171" t="s">
        <v>960</v>
      </c>
    </row>
    <row r="262" spans="115:118" x14ac:dyDescent="0.25">
      <c r="DK262" s="177">
        <v>424</v>
      </c>
      <c r="DL262" s="178" t="s">
        <v>798</v>
      </c>
      <c r="DM262" s="179">
        <v>8</v>
      </c>
      <c r="DN262" s="171" t="s">
        <v>960</v>
      </c>
    </row>
    <row r="263" spans="115:118" x14ac:dyDescent="0.25">
      <c r="DK263" s="177">
        <v>430</v>
      </c>
      <c r="DL263" s="178" t="s">
        <v>799</v>
      </c>
      <c r="DM263" s="179">
        <v>6</v>
      </c>
      <c r="DN263" s="171"/>
    </row>
    <row r="264" spans="115:118" x14ac:dyDescent="0.25">
      <c r="DK264" s="177">
        <v>431</v>
      </c>
      <c r="DL264" s="178" t="s">
        <v>800</v>
      </c>
      <c r="DM264" s="179">
        <v>7</v>
      </c>
      <c r="DN264" s="171"/>
    </row>
    <row r="265" spans="115:118" x14ac:dyDescent="0.25">
      <c r="DK265" s="177">
        <v>432</v>
      </c>
      <c r="DL265" s="178" t="s">
        <v>801</v>
      </c>
      <c r="DM265" s="179">
        <v>8</v>
      </c>
      <c r="DN265" s="171"/>
    </row>
    <row r="266" spans="115:118" x14ac:dyDescent="0.25">
      <c r="DK266" s="177">
        <v>433</v>
      </c>
      <c r="DL266" s="178" t="s">
        <v>802</v>
      </c>
      <c r="DM266" s="179">
        <v>9</v>
      </c>
      <c r="DN266" s="171"/>
    </row>
    <row r="267" spans="115:118" x14ac:dyDescent="0.25">
      <c r="DK267" s="177">
        <v>434</v>
      </c>
      <c r="DL267" s="178" t="s">
        <v>803</v>
      </c>
      <c r="DM267" s="179">
        <v>10</v>
      </c>
      <c r="DN267" s="171"/>
    </row>
    <row r="268" spans="115:118" x14ac:dyDescent="0.25">
      <c r="DK268" s="177">
        <v>441</v>
      </c>
      <c r="DL268" s="178" t="s">
        <v>804</v>
      </c>
      <c r="DM268" s="179">
        <v>7</v>
      </c>
      <c r="DN268" s="171" t="s">
        <v>962</v>
      </c>
    </row>
    <row r="269" spans="115:118" x14ac:dyDescent="0.25">
      <c r="DK269" s="177">
        <v>442</v>
      </c>
      <c r="DL269" s="178" t="s">
        <v>805</v>
      </c>
      <c r="DM269" s="179">
        <v>8</v>
      </c>
      <c r="DN269" s="171" t="s">
        <v>962</v>
      </c>
    </row>
    <row r="270" spans="115:118" x14ac:dyDescent="0.25">
      <c r="DK270" s="177">
        <v>443</v>
      </c>
      <c r="DL270" s="178" t="s">
        <v>806</v>
      </c>
      <c r="DM270" s="179">
        <v>9</v>
      </c>
      <c r="DN270" s="171" t="s">
        <v>962</v>
      </c>
    </row>
    <row r="271" spans="115:118" x14ac:dyDescent="0.25">
      <c r="DK271" s="177">
        <v>444</v>
      </c>
      <c r="DL271" s="178" t="s">
        <v>807</v>
      </c>
      <c r="DM271" s="179">
        <v>10</v>
      </c>
      <c r="DN271" s="171" t="s">
        <v>962</v>
      </c>
    </row>
    <row r="272" spans="115:118" x14ac:dyDescent="0.25">
      <c r="DK272" s="177">
        <v>451</v>
      </c>
      <c r="DL272" s="178" t="s">
        <v>808</v>
      </c>
      <c r="DM272" s="179">
        <v>7</v>
      </c>
      <c r="DN272" s="171"/>
    </row>
    <row r="273" spans="115:118" x14ac:dyDescent="0.25">
      <c r="DK273" s="177">
        <v>452</v>
      </c>
      <c r="DL273" s="178" t="s">
        <v>809</v>
      </c>
      <c r="DM273" s="179">
        <v>8</v>
      </c>
      <c r="DN273" s="171"/>
    </row>
    <row r="274" spans="115:118" x14ac:dyDescent="0.25">
      <c r="DK274" s="177">
        <v>453</v>
      </c>
      <c r="DL274" s="178" t="s">
        <v>810</v>
      </c>
      <c r="DM274" s="179">
        <v>9</v>
      </c>
      <c r="DN274" s="171"/>
    </row>
    <row r="275" spans="115:118" x14ac:dyDescent="0.25">
      <c r="DK275" s="177">
        <v>454</v>
      </c>
      <c r="DL275" s="178" t="s">
        <v>811</v>
      </c>
      <c r="DM275" s="179">
        <v>10</v>
      </c>
      <c r="DN275" s="171"/>
    </row>
    <row r="276" spans="115:118" x14ac:dyDescent="0.25">
      <c r="DK276" s="177">
        <v>460</v>
      </c>
      <c r="DL276" s="178" t="s">
        <v>812</v>
      </c>
      <c r="DM276" s="179">
        <v>6</v>
      </c>
      <c r="DN276" s="171"/>
    </row>
    <row r="277" spans="115:118" x14ac:dyDescent="0.25">
      <c r="DK277" s="177">
        <v>461</v>
      </c>
      <c r="DL277" s="178" t="s">
        <v>813</v>
      </c>
      <c r="DM277" s="179">
        <v>7</v>
      </c>
      <c r="DN277" s="171"/>
    </row>
    <row r="278" spans="115:118" x14ac:dyDescent="0.25">
      <c r="DK278" s="177">
        <v>462</v>
      </c>
      <c r="DL278" s="178" t="s">
        <v>814</v>
      </c>
      <c r="DM278" s="179">
        <v>8</v>
      </c>
      <c r="DN278" s="171"/>
    </row>
    <row r="279" spans="115:118" x14ac:dyDescent="0.25">
      <c r="DK279" s="177">
        <v>463</v>
      </c>
      <c r="DL279" s="178" t="s">
        <v>815</v>
      </c>
      <c r="DM279" s="179">
        <v>9</v>
      </c>
      <c r="DN279" s="171"/>
    </row>
    <row r="280" spans="115:118" x14ac:dyDescent="0.25">
      <c r="DK280" s="177">
        <v>464</v>
      </c>
      <c r="DL280" s="178" t="s">
        <v>816</v>
      </c>
      <c r="DM280" s="179">
        <v>10</v>
      </c>
      <c r="DN280" s="171"/>
    </row>
    <row r="281" spans="115:118" x14ac:dyDescent="0.25">
      <c r="DK281" s="177">
        <v>490</v>
      </c>
      <c r="DL281" s="178" t="s">
        <v>732</v>
      </c>
      <c r="DM281" s="179">
        <v>8</v>
      </c>
      <c r="DN281" s="171"/>
    </row>
    <row r="282" spans="115:118" x14ac:dyDescent="0.25">
      <c r="DK282" s="177">
        <v>491</v>
      </c>
      <c r="DL282" s="178" t="s">
        <v>733</v>
      </c>
      <c r="DM282" s="179">
        <v>9</v>
      </c>
      <c r="DN282" s="171"/>
    </row>
    <row r="283" spans="115:118" x14ac:dyDescent="0.25">
      <c r="DK283" s="177">
        <v>492</v>
      </c>
      <c r="DL283" s="178" t="s">
        <v>734</v>
      </c>
      <c r="DM283" s="179">
        <v>10</v>
      </c>
      <c r="DN283" s="171"/>
    </row>
    <row r="284" spans="115:118" x14ac:dyDescent="0.25">
      <c r="DK284" s="177">
        <v>493</v>
      </c>
      <c r="DL284" s="178" t="s">
        <v>817</v>
      </c>
      <c r="DM284" s="179">
        <v>11</v>
      </c>
      <c r="DN284" s="171"/>
    </row>
    <row r="285" spans="115:118" x14ac:dyDescent="0.25">
      <c r="DK285" s="177">
        <v>494</v>
      </c>
      <c r="DL285" s="178" t="s">
        <v>736</v>
      </c>
      <c r="DM285" s="179">
        <v>12</v>
      </c>
      <c r="DN285" s="171"/>
    </row>
    <row r="286" spans="115:118" x14ac:dyDescent="0.25">
      <c r="DK286" s="177">
        <v>501</v>
      </c>
      <c r="DL286" s="178" t="s">
        <v>818</v>
      </c>
      <c r="DM286" s="179">
        <v>1</v>
      </c>
      <c r="DN286" s="171"/>
    </row>
    <row r="287" spans="115:118" x14ac:dyDescent="0.25">
      <c r="DK287" s="177">
        <v>502</v>
      </c>
      <c r="DL287" s="178" t="s">
        <v>819</v>
      </c>
      <c r="DM287" s="179">
        <v>2</v>
      </c>
      <c r="DN287" s="171"/>
    </row>
    <row r="288" spans="115:118" x14ac:dyDescent="0.25">
      <c r="DK288" s="177">
        <v>504</v>
      </c>
      <c r="DL288" s="178" t="s">
        <v>821</v>
      </c>
      <c r="DM288" s="179">
        <v>4</v>
      </c>
      <c r="DN288" s="171"/>
    </row>
    <row r="289" spans="115:118" x14ac:dyDescent="0.25">
      <c r="DK289" s="177">
        <v>506</v>
      </c>
      <c r="DL289" s="178" t="s">
        <v>822</v>
      </c>
      <c r="DM289" s="179">
        <v>3</v>
      </c>
      <c r="DN289" s="171"/>
    </row>
    <row r="290" spans="115:118" x14ac:dyDescent="0.25">
      <c r="DK290" s="177">
        <v>507</v>
      </c>
      <c r="DL290" s="178" t="s">
        <v>823</v>
      </c>
      <c r="DM290" s="179">
        <v>4</v>
      </c>
      <c r="DN290" s="171"/>
    </row>
    <row r="291" spans="115:118" x14ac:dyDescent="0.25">
      <c r="DK291" s="177">
        <v>503</v>
      </c>
      <c r="DL291" s="178" t="s">
        <v>820</v>
      </c>
      <c r="DM291" s="179">
        <v>3</v>
      </c>
      <c r="DN291" s="171"/>
    </row>
    <row r="292" spans="115:118" x14ac:dyDescent="0.25">
      <c r="DK292" s="177">
        <v>508</v>
      </c>
      <c r="DL292" s="178" t="s">
        <v>824</v>
      </c>
      <c r="DM292" s="179">
        <v>5</v>
      </c>
      <c r="DN292" s="171"/>
    </row>
    <row r="293" spans="115:118" x14ac:dyDescent="0.25">
      <c r="DK293" s="177">
        <v>509</v>
      </c>
      <c r="DL293" s="178" t="s">
        <v>825</v>
      </c>
      <c r="DM293" s="179">
        <v>6</v>
      </c>
      <c r="DN293" s="171"/>
    </row>
    <row r="294" spans="115:118" x14ac:dyDescent="0.25">
      <c r="DK294" s="177">
        <v>511</v>
      </c>
      <c r="DL294" s="178" t="s">
        <v>826</v>
      </c>
      <c r="DM294" s="179">
        <v>4</v>
      </c>
      <c r="DN294" s="171"/>
    </row>
    <row r="295" spans="115:118" x14ac:dyDescent="0.25">
      <c r="DK295" s="177">
        <v>512</v>
      </c>
      <c r="DL295" s="178" t="s">
        <v>827</v>
      </c>
      <c r="DM295" s="179">
        <v>5</v>
      </c>
      <c r="DN295" s="171"/>
    </row>
    <row r="296" spans="115:118" x14ac:dyDescent="0.25">
      <c r="DK296" s="177">
        <v>513</v>
      </c>
      <c r="DL296" s="178" t="s">
        <v>828</v>
      </c>
      <c r="DM296" s="179">
        <v>6</v>
      </c>
      <c r="DN296" s="171"/>
    </row>
    <row r="297" spans="115:118" x14ac:dyDescent="0.25">
      <c r="DK297" s="177">
        <v>514</v>
      </c>
      <c r="DL297" s="178" t="s">
        <v>829</v>
      </c>
      <c r="DM297" s="179">
        <v>7</v>
      </c>
      <c r="DN297" s="171"/>
    </row>
    <row r="298" spans="115:118" x14ac:dyDescent="0.25">
      <c r="DK298" s="177">
        <v>516</v>
      </c>
      <c r="DL298" s="178" t="s">
        <v>830</v>
      </c>
      <c r="DM298" s="179">
        <v>4</v>
      </c>
      <c r="DN298" s="171"/>
    </row>
    <row r="299" spans="115:118" x14ac:dyDescent="0.25">
      <c r="DK299" s="177">
        <v>517</v>
      </c>
      <c r="DL299" s="178" t="s">
        <v>831</v>
      </c>
      <c r="DM299" s="179">
        <v>5</v>
      </c>
      <c r="DN299" s="171"/>
    </row>
    <row r="300" spans="115:118" x14ac:dyDescent="0.25">
      <c r="DK300" s="177">
        <v>518</v>
      </c>
      <c r="DL300" s="178" t="s">
        <v>832</v>
      </c>
      <c r="DM300" s="179">
        <v>6</v>
      </c>
      <c r="DN300" s="171"/>
    </row>
    <row r="301" spans="115:118" x14ac:dyDescent="0.25">
      <c r="DK301" s="177">
        <v>521</v>
      </c>
      <c r="DL301" s="178" t="s">
        <v>833</v>
      </c>
      <c r="DM301" s="179">
        <v>4</v>
      </c>
      <c r="DN301" s="171"/>
    </row>
    <row r="302" spans="115:118" x14ac:dyDescent="0.25">
      <c r="DK302" s="177">
        <v>522</v>
      </c>
      <c r="DL302" s="178" t="s">
        <v>834</v>
      </c>
      <c r="DM302" s="179">
        <v>5</v>
      </c>
      <c r="DN302" s="171"/>
    </row>
    <row r="303" spans="115:118" x14ac:dyDescent="0.25">
      <c r="DK303" s="177">
        <v>523</v>
      </c>
      <c r="DL303" s="178" t="s">
        <v>835</v>
      </c>
      <c r="DM303" s="179">
        <v>6</v>
      </c>
      <c r="DN303" s="171"/>
    </row>
    <row r="304" spans="115:118" x14ac:dyDescent="0.25">
      <c r="DK304" s="177">
        <v>524</v>
      </c>
      <c r="DL304" s="178" t="s">
        <v>836</v>
      </c>
      <c r="DM304" s="179">
        <v>7</v>
      </c>
      <c r="DN304" s="171"/>
    </row>
    <row r="305" spans="115:118" x14ac:dyDescent="0.25">
      <c r="DK305" s="177">
        <v>531</v>
      </c>
      <c r="DL305" s="178" t="s">
        <v>837</v>
      </c>
      <c r="DM305" s="179">
        <v>5</v>
      </c>
      <c r="DN305" s="171"/>
    </row>
    <row r="306" spans="115:118" x14ac:dyDescent="0.25">
      <c r="DK306" s="177">
        <v>532</v>
      </c>
      <c r="DL306" s="178" t="s">
        <v>838</v>
      </c>
      <c r="DM306" s="179">
        <v>6</v>
      </c>
      <c r="DN306" s="171"/>
    </row>
    <row r="307" spans="115:118" x14ac:dyDescent="0.25">
      <c r="DK307" s="177">
        <v>533</v>
      </c>
      <c r="DL307" s="178" t="s">
        <v>839</v>
      </c>
      <c r="DM307" s="179">
        <v>6</v>
      </c>
      <c r="DN307" s="171"/>
    </row>
    <row r="308" spans="115:118" x14ac:dyDescent="0.25">
      <c r="DK308" s="177">
        <v>534</v>
      </c>
      <c r="DL308" s="178" t="s">
        <v>840</v>
      </c>
      <c r="DM308" s="179">
        <v>7</v>
      </c>
      <c r="DN308" s="171"/>
    </row>
    <row r="309" spans="115:118" x14ac:dyDescent="0.25">
      <c r="DK309" s="177">
        <v>541</v>
      </c>
      <c r="DL309" s="178" t="s">
        <v>841</v>
      </c>
      <c r="DM309" s="179">
        <v>6</v>
      </c>
      <c r="DN309" s="171"/>
    </row>
    <row r="310" spans="115:118" x14ac:dyDescent="0.25">
      <c r="DK310" s="177">
        <v>542</v>
      </c>
      <c r="DL310" s="178" t="s">
        <v>842</v>
      </c>
      <c r="DM310" s="179">
        <v>7</v>
      </c>
      <c r="DN310" s="171" t="s">
        <v>967</v>
      </c>
    </row>
    <row r="311" spans="115:118" x14ac:dyDescent="0.25">
      <c r="DK311" s="177">
        <v>543</v>
      </c>
      <c r="DL311" s="178" t="s">
        <v>843</v>
      </c>
      <c r="DM311" s="179">
        <v>8</v>
      </c>
      <c r="DN311" s="171"/>
    </row>
    <row r="312" spans="115:118" x14ac:dyDescent="0.25">
      <c r="DK312" s="177">
        <v>544</v>
      </c>
      <c r="DL312" s="178" t="s">
        <v>844</v>
      </c>
      <c r="DM312" s="179">
        <v>9</v>
      </c>
      <c r="DN312" s="171"/>
    </row>
    <row r="313" spans="115:118" x14ac:dyDescent="0.25">
      <c r="DK313" s="177">
        <v>545</v>
      </c>
      <c r="DL313" s="178" t="s">
        <v>845</v>
      </c>
      <c r="DM313" s="179">
        <v>10</v>
      </c>
      <c r="DN313" s="171"/>
    </row>
    <row r="314" spans="115:118" x14ac:dyDescent="0.25">
      <c r="DK314" s="177">
        <v>550</v>
      </c>
      <c r="DL314" s="178" t="s">
        <v>846</v>
      </c>
      <c r="DM314" s="179">
        <v>7</v>
      </c>
      <c r="DN314" s="171"/>
    </row>
    <row r="315" spans="115:118" x14ac:dyDescent="0.25">
      <c r="DK315" s="177">
        <v>551</v>
      </c>
      <c r="DL315" s="178" t="s">
        <v>732</v>
      </c>
      <c r="DM315" s="179">
        <v>8</v>
      </c>
      <c r="DN315" s="171"/>
    </row>
    <row r="316" spans="115:118" x14ac:dyDescent="0.25">
      <c r="DK316" s="177">
        <v>552</v>
      </c>
      <c r="DL316" s="178" t="s">
        <v>733</v>
      </c>
      <c r="DM316" s="179">
        <v>9</v>
      </c>
      <c r="DN316" s="171"/>
    </row>
    <row r="317" spans="115:118" x14ac:dyDescent="0.25">
      <c r="DK317" s="177">
        <v>553</v>
      </c>
      <c r="DL317" s="178" t="s">
        <v>734</v>
      </c>
      <c r="DM317" s="179">
        <v>10</v>
      </c>
      <c r="DN317" s="171"/>
    </row>
    <row r="318" spans="115:118" x14ac:dyDescent="0.25">
      <c r="DK318" s="177">
        <v>554</v>
      </c>
      <c r="DL318" s="178" t="s">
        <v>817</v>
      </c>
      <c r="DM318" s="179">
        <v>11</v>
      </c>
      <c r="DN318" s="171"/>
    </row>
    <row r="319" spans="115:118" x14ac:dyDescent="0.25">
      <c r="DK319" s="177">
        <v>555</v>
      </c>
      <c r="DL319" s="180" t="s">
        <v>736</v>
      </c>
      <c r="DM319" s="179">
        <v>12</v>
      </c>
      <c r="DN319" s="171"/>
    </row>
    <row r="320" spans="115:118" x14ac:dyDescent="0.25">
      <c r="DK320" s="177">
        <v>561</v>
      </c>
      <c r="DL320" s="178" t="s">
        <v>847</v>
      </c>
      <c r="DM320" s="179">
        <v>3</v>
      </c>
      <c r="DN320" s="171"/>
    </row>
    <row r="321" spans="115:118" x14ac:dyDescent="0.25">
      <c r="DK321" s="177">
        <v>562</v>
      </c>
      <c r="DL321" s="178" t="s">
        <v>848</v>
      </c>
      <c r="DM321" s="179">
        <v>4</v>
      </c>
      <c r="DN321" s="171"/>
    </row>
    <row r="322" spans="115:118" x14ac:dyDescent="0.25">
      <c r="DK322" s="177">
        <v>563</v>
      </c>
      <c r="DL322" s="178" t="s">
        <v>849</v>
      </c>
      <c r="DM322" s="179">
        <v>5</v>
      </c>
      <c r="DN322" s="171"/>
    </row>
    <row r="323" spans="115:118" x14ac:dyDescent="0.25">
      <c r="DK323" s="177">
        <v>564</v>
      </c>
      <c r="DL323" s="178" t="s">
        <v>850</v>
      </c>
      <c r="DM323" s="179">
        <v>6</v>
      </c>
      <c r="DN323" s="171"/>
    </row>
    <row r="324" spans="115:118" x14ac:dyDescent="0.25">
      <c r="DK324" s="177">
        <v>565</v>
      </c>
      <c r="DL324" s="178" t="s">
        <v>851</v>
      </c>
      <c r="DM324" s="179">
        <v>7</v>
      </c>
      <c r="DN324" s="171"/>
    </row>
    <row r="325" spans="115:118" x14ac:dyDescent="0.25">
      <c r="DK325" s="177">
        <v>566</v>
      </c>
      <c r="DL325" s="178" t="s">
        <v>0</v>
      </c>
      <c r="DM325" s="179">
        <v>8</v>
      </c>
      <c r="DN325" s="171"/>
    </row>
    <row r="326" spans="115:118" x14ac:dyDescent="0.25">
      <c r="DK326" s="177">
        <v>571</v>
      </c>
      <c r="DL326" s="178" t="s">
        <v>1</v>
      </c>
      <c r="DM326" s="179">
        <v>3</v>
      </c>
      <c r="DN326" s="171"/>
    </row>
    <row r="327" spans="115:118" x14ac:dyDescent="0.25">
      <c r="DK327" s="177">
        <v>572</v>
      </c>
      <c r="DL327" s="178" t="s">
        <v>2</v>
      </c>
      <c r="DM327" s="179">
        <v>4</v>
      </c>
      <c r="DN327" s="171"/>
    </row>
    <row r="328" spans="115:118" x14ac:dyDescent="0.25">
      <c r="DK328" s="177">
        <v>573</v>
      </c>
      <c r="DL328" s="178" t="s">
        <v>3</v>
      </c>
      <c r="DM328" s="179">
        <v>5</v>
      </c>
      <c r="DN328" s="171"/>
    </row>
    <row r="329" spans="115:118" x14ac:dyDescent="0.25">
      <c r="DK329" s="177">
        <v>574</v>
      </c>
      <c r="DL329" s="178" t="s">
        <v>4</v>
      </c>
      <c r="DM329" s="179">
        <v>6</v>
      </c>
      <c r="DN329" s="171"/>
    </row>
    <row r="330" spans="115:118" x14ac:dyDescent="0.25">
      <c r="DK330" s="177">
        <v>575</v>
      </c>
      <c r="DL330" s="178" t="s">
        <v>5</v>
      </c>
      <c r="DM330" s="179">
        <v>7</v>
      </c>
      <c r="DN330" s="171"/>
    </row>
    <row r="331" spans="115:118" x14ac:dyDescent="0.25">
      <c r="DK331" s="177">
        <v>576</v>
      </c>
      <c r="DL331" s="178" t="s">
        <v>6</v>
      </c>
      <c r="DM331" s="179">
        <v>8</v>
      </c>
      <c r="DN331" s="171"/>
    </row>
    <row r="332" spans="115:118" x14ac:dyDescent="0.25">
      <c r="DK332" s="177">
        <v>577</v>
      </c>
      <c r="DL332" s="178" t="s">
        <v>7</v>
      </c>
      <c r="DM332" s="181"/>
      <c r="DN332" s="171"/>
    </row>
    <row r="333" spans="115:118" x14ac:dyDescent="0.25">
      <c r="DK333" s="177">
        <v>578</v>
      </c>
      <c r="DL333" s="178" t="s">
        <v>8</v>
      </c>
      <c r="DM333" s="179">
        <v>7</v>
      </c>
      <c r="DN333" s="171"/>
    </row>
    <row r="334" spans="115:118" x14ac:dyDescent="0.25">
      <c r="DK334" s="177">
        <v>580</v>
      </c>
      <c r="DL334" s="178" t="s">
        <v>9</v>
      </c>
      <c r="DM334" s="179">
        <v>2</v>
      </c>
      <c r="DN334" s="171"/>
    </row>
    <row r="335" spans="115:118" x14ac:dyDescent="0.25">
      <c r="DK335" s="177">
        <v>581</v>
      </c>
      <c r="DL335" s="178" t="s">
        <v>10</v>
      </c>
      <c r="DM335" s="179">
        <v>3</v>
      </c>
      <c r="DN335" s="171"/>
    </row>
    <row r="336" spans="115:118" x14ac:dyDescent="0.25">
      <c r="DK336" s="177">
        <v>582</v>
      </c>
      <c r="DL336" s="178" t="s">
        <v>11</v>
      </c>
      <c r="DM336" s="179">
        <v>4</v>
      </c>
      <c r="DN336" s="171"/>
    </row>
    <row r="337" spans="115:118" x14ac:dyDescent="0.25">
      <c r="DK337" s="177">
        <v>583</v>
      </c>
      <c r="DL337" s="178" t="s">
        <v>12</v>
      </c>
      <c r="DM337" s="179">
        <v>4</v>
      </c>
      <c r="DN337" s="171"/>
    </row>
    <row r="338" spans="115:118" x14ac:dyDescent="0.25">
      <c r="DK338" s="177">
        <v>584</v>
      </c>
      <c r="DL338" s="178" t="s">
        <v>13</v>
      </c>
      <c r="DM338" s="179">
        <v>5</v>
      </c>
      <c r="DN338" s="171"/>
    </row>
    <row r="339" spans="115:118" x14ac:dyDescent="0.25">
      <c r="DK339" s="177">
        <v>585</v>
      </c>
      <c r="DL339" s="178" t="s">
        <v>14</v>
      </c>
      <c r="DM339" s="179">
        <v>6</v>
      </c>
      <c r="DN339" s="171"/>
    </row>
    <row r="340" spans="115:118" x14ac:dyDescent="0.25">
      <c r="DK340" s="177">
        <v>586</v>
      </c>
      <c r="DL340" s="178" t="s">
        <v>15</v>
      </c>
      <c r="DM340" s="179">
        <v>7</v>
      </c>
      <c r="DN340" s="171"/>
    </row>
    <row r="341" spans="115:118" x14ac:dyDescent="0.25">
      <c r="DK341" s="177">
        <v>587</v>
      </c>
      <c r="DL341" s="178" t="s">
        <v>16</v>
      </c>
      <c r="DM341" s="179">
        <v>8</v>
      </c>
      <c r="DN341" s="171"/>
    </row>
    <row r="342" spans="115:118" x14ac:dyDescent="0.25">
      <c r="DK342" s="177">
        <v>590</v>
      </c>
      <c r="DL342" s="178" t="s">
        <v>846</v>
      </c>
      <c r="DM342" s="179">
        <v>7</v>
      </c>
      <c r="DN342" s="171"/>
    </row>
    <row r="343" spans="115:118" x14ac:dyDescent="0.25">
      <c r="DK343" s="177">
        <v>591</v>
      </c>
      <c r="DL343" s="178" t="s">
        <v>17</v>
      </c>
      <c r="DM343" s="179">
        <v>8</v>
      </c>
      <c r="DN343" s="171"/>
    </row>
    <row r="344" spans="115:118" x14ac:dyDescent="0.25">
      <c r="DK344" s="177">
        <v>592</v>
      </c>
      <c r="DL344" s="178" t="s">
        <v>18</v>
      </c>
      <c r="DM344" s="179">
        <v>9</v>
      </c>
      <c r="DN344" s="171"/>
    </row>
    <row r="345" spans="115:118" x14ac:dyDescent="0.25">
      <c r="DK345" s="177">
        <v>593</v>
      </c>
      <c r="DL345" s="178" t="s">
        <v>19</v>
      </c>
      <c r="DM345" s="179">
        <v>10</v>
      </c>
      <c r="DN345" s="171"/>
    </row>
    <row r="346" spans="115:118" x14ac:dyDescent="0.25">
      <c r="DK346" s="177">
        <v>594</v>
      </c>
      <c r="DL346" s="178" t="s">
        <v>20</v>
      </c>
      <c r="DM346" s="179">
        <v>11</v>
      </c>
      <c r="DN346" s="171"/>
    </row>
    <row r="347" spans="115:118" x14ac:dyDescent="0.25">
      <c r="DK347" s="177">
        <v>601</v>
      </c>
      <c r="DL347" s="178" t="s">
        <v>21</v>
      </c>
      <c r="DM347" s="179">
        <v>4</v>
      </c>
      <c r="DN347" s="171"/>
    </row>
    <row r="348" spans="115:118" x14ac:dyDescent="0.25">
      <c r="DK348" s="177">
        <v>602</v>
      </c>
      <c r="DL348" s="178" t="s">
        <v>22</v>
      </c>
      <c r="DM348" s="179">
        <v>5</v>
      </c>
      <c r="DN348" s="171"/>
    </row>
    <row r="349" spans="115:118" x14ac:dyDescent="0.25">
      <c r="DK349" s="177">
        <v>603</v>
      </c>
      <c r="DL349" s="178" t="s">
        <v>23</v>
      </c>
      <c r="DM349" s="179">
        <v>6</v>
      </c>
      <c r="DN349" s="171"/>
    </row>
    <row r="350" spans="115:118" x14ac:dyDescent="0.25">
      <c r="DK350" s="177">
        <v>604</v>
      </c>
      <c r="DL350" s="178" t="s">
        <v>24</v>
      </c>
      <c r="DM350" s="179">
        <v>7</v>
      </c>
      <c r="DN350" s="171"/>
    </row>
    <row r="351" spans="115:118" x14ac:dyDescent="0.25">
      <c r="DK351" s="177">
        <v>611</v>
      </c>
      <c r="DL351" s="178" t="s">
        <v>25</v>
      </c>
      <c r="DM351" s="179">
        <v>1</v>
      </c>
      <c r="DN351" s="171"/>
    </row>
    <row r="352" spans="115:118" x14ac:dyDescent="0.25">
      <c r="DK352" s="177">
        <v>612</v>
      </c>
      <c r="DL352" s="178" t="s">
        <v>26</v>
      </c>
      <c r="DM352" s="179">
        <v>2</v>
      </c>
      <c r="DN352" s="171"/>
    </row>
    <row r="353" spans="115:118" x14ac:dyDescent="0.25">
      <c r="DK353" s="177">
        <v>613</v>
      </c>
      <c r="DL353" s="178" t="s">
        <v>27</v>
      </c>
      <c r="DM353" s="179">
        <v>3</v>
      </c>
      <c r="DN353" s="171" t="s">
        <v>963</v>
      </c>
    </row>
    <row r="354" spans="115:118" x14ac:dyDescent="0.25">
      <c r="DK354" s="177">
        <v>614</v>
      </c>
      <c r="DL354" s="178" t="s">
        <v>28</v>
      </c>
      <c r="DM354" s="179">
        <v>4</v>
      </c>
      <c r="DN354" s="171" t="s">
        <v>963</v>
      </c>
    </row>
    <row r="355" spans="115:118" x14ac:dyDescent="0.25">
      <c r="DK355" s="177">
        <v>631</v>
      </c>
      <c r="DL355" s="178" t="s">
        <v>29</v>
      </c>
      <c r="DM355" s="179">
        <v>8</v>
      </c>
      <c r="DN355" s="171"/>
    </row>
    <row r="356" spans="115:118" x14ac:dyDescent="0.25">
      <c r="DK356" s="177">
        <v>632</v>
      </c>
      <c r="DL356" s="178" t="s">
        <v>30</v>
      </c>
      <c r="DM356" s="179">
        <v>9</v>
      </c>
      <c r="DN356" s="171"/>
    </row>
    <row r="357" spans="115:118" x14ac:dyDescent="0.25">
      <c r="DK357" s="177">
        <v>633</v>
      </c>
      <c r="DL357" s="178" t="s">
        <v>31</v>
      </c>
      <c r="DM357" s="179">
        <v>10</v>
      </c>
      <c r="DN357" s="171"/>
    </row>
    <row r="358" spans="115:118" x14ac:dyDescent="0.25">
      <c r="DK358" s="177">
        <v>634</v>
      </c>
      <c r="DL358" s="178" t="s">
        <v>32</v>
      </c>
      <c r="DM358" s="179">
        <v>11</v>
      </c>
      <c r="DN358" s="171"/>
    </row>
    <row r="359" spans="115:118" x14ac:dyDescent="0.25">
      <c r="DK359" s="177">
        <v>690</v>
      </c>
      <c r="DL359" s="178" t="s">
        <v>732</v>
      </c>
      <c r="DM359" s="179">
        <v>8</v>
      </c>
      <c r="DN359" s="171"/>
    </row>
    <row r="360" spans="115:118" x14ac:dyDescent="0.25">
      <c r="DK360" s="177">
        <v>691</v>
      </c>
      <c r="DL360" s="178" t="s">
        <v>733</v>
      </c>
      <c r="DM360" s="179">
        <v>9</v>
      </c>
      <c r="DN360" s="171"/>
    </row>
    <row r="361" spans="115:118" x14ac:dyDescent="0.25">
      <c r="DK361" s="177">
        <v>692</v>
      </c>
      <c r="DL361" s="178" t="s">
        <v>734</v>
      </c>
      <c r="DM361" s="179">
        <v>10</v>
      </c>
      <c r="DN361" s="171"/>
    </row>
    <row r="362" spans="115:118" x14ac:dyDescent="0.25">
      <c r="DK362" s="177">
        <v>693</v>
      </c>
      <c r="DL362" s="178" t="s">
        <v>817</v>
      </c>
      <c r="DM362" s="179">
        <v>11</v>
      </c>
      <c r="DN362" s="171"/>
    </row>
    <row r="363" spans="115:118" x14ac:dyDescent="0.25">
      <c r="DK363" s="177">
        <v>694</v>
      </c>
      <c r="DL363" s="178" t="s">
        <v>736</v>
      </c>
      <c r="DM363" s="179">
        <v>12</v>
      </c>
      <c r="DN363" s="171"/>
    </row>
    <row r="364" spans="115:118" x14ac:dyDescent="0.25">
      <c r="DK364" s="177">
        <v>706</v>
      </c>
      <c r="DL364" s="178" t="s">
        <v>33</v>
      </c>
      <c r="DM364" s="179">
        <v>4</v>
      </c>
      <c r="DN364" s="171"/>
    </row>
    <row r="365" spans="115:118" x14ac:dyDescent="0.25">
      <c r="DK365" s="177">
        <v>707</v>
      </c>
      <c r="DL365" s="178" t="s">
        <v>34</v>
      </c>
      <c r="DM365" s="179">
        <v>5</v>
      </c>
      <c r="DN365" s="171"/>
    </row>
    <row r="366" spans="115:118" x14ac:dyDescent="0.25">
      <c r="DK366" s="177">
        <v>708</v>
      </c>
      <c r="DL366" s="178" t="s">
        <v>35</v>
      </c>
      <c r="DM366" s="179">
        <v>6</v>
      </c>
      <c r="DN366" s="171"/>
    </row>
    <row r="367" spans="115:118" x14ac:dyDescent="0.25">
      <c r="DK367" s="177">
        <v>709</v>
      </c>
      <c r="DL367" s="178" t="s">
        <v>36</v>
      </c>
      <c r="DM367" s="179">
        <v>7</v>
      </c>
      <c r="DN367" s="171"/>
    </row>
    <row r="368" spans="115:118" x14ac:dyDescent="0.25">
      <c r="DK368" s="177">
        <v>710</v>
      </c>
      <c r="DL368" s="178" t="s">
        <v>37</v>
      </c>
      <c r="DM368" s="179">
        <v>6</v>
      </c>
      <c r="DN368" s="171"/>
    </row>
    <row r="369" spans="115:118" x14ac:dyDescent="0.25">
      <c r="DK369" s="177">
        <v>711</v>
      </c>
      <c r="DL369" s="178" t="s">
        <v>38</v>
      </c>
      <c r="DM369" s="179">
        <v>7</v>
      </c>
      <c r="DN369" s="171"/>
    </row>
    <row r="370" spans="115:118" x14ac:dyDescent="0.25">
      <c r="DK370" s="177">
        <v>712</v>
      </c>
      <c r="DL370" s="178" t="s">
        <v>39</v>
      </c>
      <c r="DM370" s="179">
        <v>8</v>
      </c>
      <c r="DN370" s="171"/>
    </row>
    <row r="371" spans="115:118" x14ac:dyDescent="0.25">
      <c r="DK371" s="177">
        <v>713</v>
      </c>
      <c r="DL371" s="178" t="s">
        <v>40</v>
      </c>
      <c r="DM371" s="179">
        <v>9</v>
      </c>
      <c r="DN371" s="171"/>
    </row>
    <row r="372" spans="115:118" x14ac:dyDescent="0.25">
      <c r="DK372" s="177">
        <v>714</v>
      </c>
      <c r="DL372" s="178" t="s">
        <v>41</v>
      </c>
      <c r="DM372" s="179">
        <v>10</v>
      </c>
      <c r="DN372" s="171"/>
    </row>
    <row r="373" spans="115:118" x14ac:dyDescent="0.25">
      <c r="DK373" s="177">
        <v>720</v>
      </c>
      <c r="DL373" s="178" t="s">
        <v>42</v>
      </c>
      <c r="DM373" s="179">
        <v>6</v>
      </c>
      <c r="DN373" s="171"/>
    </row>
    <row r="374" spans="115:118" x14ac:dyDescent="0.25">
      <c r="DK374" s="177">
        <v>721</v>
      </c>
      <c r="DL374" s="178" t="s">
        <v>43</v>
      </c>
      <c r="DM374" s="179">
        <v>7</v>
      </c>
      <c r="DN374" s="171"/>
    </row>
    <row r="375" spans="115:118" x14ac:dyDescent="0.25">
      <c r="DK375" s="177">
        <v>722</v>
      </c>
      <c r="DL375" s="178" t="s">
        <v>44</v>
      </c>
      <c r="DM375" s="179">
        <v>8</v>
      </c>
      <c r="DN375" s="171"/>
    </row>
    <row r="376" spans="115:118" x14ac:dyDescent="0.25">
      <c r="DK376" s="177">
        <v>723</v>
      </c>
      <c r="DL376" s="178" t="s">
        <v>45</v>
      </c>
      <c r="DM376" s="179">
        <v>9</v>
      </c>
      <c r="DN376" s="171"/>
    </row>
    <row r="377" spans="115:118" x14ac:dyDescent="0.25">
      <c r="DK377" s="177">
        <v>724</v>
      </c>
      <c r="DL377" s="178" t="s">
        <v>46</v>
      </c>
      <c r="DM377" s="179">
        <v>10</v>
      </c>
      <c r="DN377" s="171"/>
    </row>
    <row r="378" spans="115:118" x14ac:dyDescent="0.25">
      <c r="DK378" s="177">
        <v>731</v>
      </c>
      <c r="DL378" s="178" t="s">
        <v>47</v>
      </c>
      <c r="DM378" s="179">
        <v>4</v>
      </c>
      <c r="DN378" s="171" t="s">
        <v>964</v>
      </c>
    </row>
    <row r="379" spans="115:118" x14ac:dyDescent="0.25">
      <c r="DK379" s="177">
        <v>732</v>
      </c>
      <c r="DL379" s="178" t="s">
        <v>48</v>
      </c>
      <c r="DM379" s="179">
        <v>5</v>
      </c>
      <c r="DN379" s="171" t="s">
        <v>964</v>
      </c>
    </row>
    <row r="380" spans="115:118" x14ac:dyDescent="0.25">
      <c r="DK380" s="177">
        <v>733</v>
      </c>
      <c r="DL380" s="178" t="s">
        <v>49</v>
      </c>
      <c r="DM380" s="179">
        <v>6</v>
      </c>
      <c r="DN380" s="171" t="s">
        <v>964</v>
      </c>
    </row>
    <row r="381" spans="115:118" x14ac:dyDescent="0.25">
      <c r="DK381" s="177">
        <v>741</v>
      </c>
      <c r="DL381" s="178" t="s">
        <v>50</v>
      </c>
      <c r="DM381" s="179">
        <v>7</v>
      </c>
      <c r="DN381" s="171" t="s">
        <v>965</v>
      </c>
    </row>
    <row r="382" spans="115:118" x14ac:dyDescent="0.25">
      <c r="DK382" s="177">
        <v>742</v>
      </c>
      <c r="DL382" s="178" t="s">
        <v>51</v>
      </c>
      <c r="DM382" s="179">
        <v>8</v>
      </c>
      <c r="DN382" s="171" t="s">
        <v>966</v>
      </c>
    </row>
    <row r="383" spans="115:118" x14ac:dyDescent="0.25">
      <c r="DK383" s="177">
        <v>743</v>
      </c>
      <c r="DL383" s="178" t="s">
        <v>52</v>
      </c>
      <c r="DM383" s="179">
        <v>9</v>
      </c>
      <c r="DN383" s="171"/>
    </row>
    <row r="384" spans="115:118" x14ac:dyDescent="0.25">
      <c r="DK384" s="177">
        <v>750</v>
      </c>
      <c r="DL384" s="178" t="s">
        <v>732</v>
      </c>
      <c r="DM384" s="179">
        <v>9</v>
      </c>
      <c r="DN384" s="171" t="s">
        <v>951</v>
      </c>
    </row>
    <row r="385" spans="115:118" x14ac:dyDescent="0.25">
      <c r="DK385" s="177">
        <v>751</v>
      </c>
      <c r="DL385" s="178" t="s">
        <v>733</v>
      </c>
      <c r="DM385" s="179">
        <v>10</v>
      </c>
      <c r="DN385" s="171" t="s">
        <v>951</v>
      </c>
    </row>
    <row r="386" spans="115:118" x14ac:dyDescent="0.25">
      <c r="DK386" s="177">
        <v>752</v>
      </c>
      <c r="DL386" s="178" t="s">
        <v>734</v>
      </c>
      <c r="DM386" s="179">
        <v>11</v>
      </c>
      <c r="DN386" s="171" t="s">
        <v>951</v>
      </c>
    </row>
    <row r="387" spans="115:118" x14ac:dyDescent="0.25">
      <c r="DK387" s="177">
        <v>753</v>
      </c>
      <c r="DL387" s="178" t="s">
        <v>735</v>
      </c>
      <c r="DM387" s="179">
        <v>12</v>
      </c>
      <c r="DN387" s="171" t="s">
        <v>951</v>
      </c>
    </row>
    <row r="388" spans="115:118" x14ac:dyDescent="0.25">
      <c r="DK388" s="177">
        <v>760</v>
      </c>
      <c r="DL388" s="178" t="s">
        <v>53</v>
      </c>
      <c r="DM388" s="179">
        <v>6</v>
      </c>
      <c r="DN388" s="171"/>
    </row>
    <row r="389" spans="115:118" x14ac:dyDescent="0.25">
      <c r="DK389" s="177">
        <v>761</v>
      </c>
      <c r="DL389" s="178" t="s">
        <v>54</v>
      </c>
      <c r="DM389" s="179">
        <v>7</v>
      </c>
      <c r="DN389" s="171"/>
    </row>
    <row r="390" spans="115:118" x14ac:dyDescent="0.25">
      <c r="DK390" s="177">
        <v>762</v>
      </c>
      <c r="DL390" s="178" t="s">
        <v>55</v>
      </c>
      <c r="DM390" s="179">
        <v>8</v>
      </c>
      <c r="DN390" s="171"/>
    </row>
    <row r="391" spans="115:118" x14ac:dyDescent="0.25">
      <c r="DK391" s="177">
        <v>763</v>
      </c>
      <c r="DL391" s="178" t="s">
        <v>56</v>
      </c>
      <c r="DM391" s="179">
        <v>9</v>
      </c>
      <c r="DN391" s="171"/>
    </row>
    <row r="392" spans="115:118" x14ac:dyDescent="0.25">
      <c r="DK392" s="177">
        <v>764</v>
      </c>
      <c r="DL392" s="178" t="s">
        <v>57</v>
      </c>
      <c r="DM392" s="179">
        <v>10</v>
      </c>
      <c r="DN392" s="171"/>
    </row>
    <row r="393" spans="115:118" x14ac:dyDescent="0.25">
      <c r="DK393" s="177">
        <v>770</v>
      </c>
      <c r="DL393" s="178" t="s">
        <v>53</v>
      </c>
      <c r="DM393" s="179">
        <v>6</v>
      </c>
      <c r="DN393" s="171"/>
    </row>
    <row r="394" spans="115:118" x14ac:dyDescent="0.25">
      <c r="DK394" s="177">
        <v>771</v>
      </c>
      <c r="DL394" s="178" t="s">
        <v>54</v>
      </c>
      <c r="DM394" s="179">
        <v>7</v>
      </c>
      <c r="DN394" s="171" t="s">
        <v>951</v>
      </c>
    </row>
    <row r="395" spans="115:118" x14ac:dyDescent="0.25">
      <c r="DK395" s="177">
        <v>772</v>
      </c>
      <c r="DL395" s="178" t="s">
        <v>55</v>
      </c>
      <c r="DM395" s="179">
        <v>8</v>
      </c>
      <c r="DN395" s="171" t="s">
        <v>951</v>
      </c>
    </row>
    <row r="396" spans="115:118" x14ac:dyDescent="0.25">
      <c r="DK396" s="177">
        <v>773</v>
      </c>
      <c r="DL396" s="178" t="s">
        <v>56</v>
      </c>
      <c r="DM396" s="179">
        <v>9</v>
      </c>
      <c r="DN396" s="171" t="s">
        <v>951</v>
      </c>
    </row>
    <row r="397" spans="115:118" x14ac:dyDescent="0.25">
      <c r="DK397" s="177">
        <v>774</v>
      </c>
      <c r="DL397" s="178" t="s">
        <v>57</v>
      </c>
      <c r="DM397" s="179">
        <v>10</v>
      </c>
      <c r="DN397" s="171" t="s">
        <v>951</v>
      </c>
    </row>
    <row r="398" spans="115:118" x14ac:dyDescent="0.25">
      <c r="DK398" s="177">
        <v>780</v>
      </c>
      <c r="DL398" s="178" t="s">
        <v>53</v>
      </c>
      <c r="DM398" s="179">
        <v>6</v>
      </c>
      <c r="DN398" s="171"/>
    </row>
    <row r="399" spans="115:118" x14ac:dyDescent="0.25">
      <c r="DK399" s="177">
        <v>780</v>
      </c>
      <c r="DL399" s="178" t="s">
        <v>53</v>
      </c>
      <c r="DM399" s="179">
        <v>6</v>
      </c>
      <c r="DN399" s="171"/>
    </row>
    <row r="400" spans="115:118" x14ac:dyDescent="0.25">
      <c r="DK400" s="177">
        <v>781</v>
      </c>
      <c r="DL400" s="178" t="s">
        <v>54</v>
      </c>
      <c r="DM400" s="179">
        <v>7</v>
      </c>
      <c r="DN400" s="171" t="s">
        <v>952</v>
      </c>
    </row>
    <row r="401" spans="115:118" x14ac:dyDescent="0.25">
      <c r="DK401" s="177">
        <v>781</v>
      </c>
      <c r="DL401" s="178" t="s">
        <v>54</v>
      </c>
      <c r="DM401" s="179">
        <v>7</v>
      </c>
      <c r="DN401" s="171" t="s">
        <v>952</v>
      </c>
    </row>
    <row r="402" spans="115:118" x14ac:dyDescent="0.25">
      <c r="DK402" s="177">
        <v>782</v>
      </c>
      <c r="DL402" s="178" t="s">
        <v>55</v>
      </c>
      <c r="DM402" s="179">
        <v>8</v>
      </c>
      <c r="DN402" s="171" t="s">
        <v>952</v>
      </c>
    </row>
    <row r="403" spans="115:118" x14ac:dyDescent="0.25">
      <c r="DK403" s="177">
        <v>782</v>
      </c>
      <c r="DL403" s="178" t="s">
        <v>55</v>
      </c>
      <c r="DM403" s="179">
        <v>8</v>
      </c>
      <c r="DN403" s="171" t="s">
        <v>952</v>
      </c>
    </row>
    <row r="404" spans="115:118" x14ac:dyDescent="0.25">
      <c r="DK404" s="177">
        <v>783</v>
      </c>
      <c r="DL404" s="178" t="s">
        <v>56</v>
      </c>
      <c r="DM404" s="179">
        <v>9</v>
      </c>
      <c r="DN404" s="171" t="s">
        <v>952</v>
      </c>
    </row>
    <row r="405" spans="115:118" x14ac:dyDescent="0.25">
      <c r="DK405" s="177">
        <v>783</v>
      </c>
      <c r="DL405" s="178" t="s">
        <v>56</v>
      </c>
      <c r="DM405" s="179">
        <v>9</v>
      </c>
      <c r="DN405" s="171" t="s">
        <v>952</v>
      </c>
    </row>
    <row r="406" spans="115:118" x14ac:dyDescent="0.25">
      <c r="DK406" s="177">
        <v>784</v>
      </c>
      <c r="DL406" s="178" t="s">
        <v>57</v>
      </c>
      <c r="DM406" s="179">
        <v>10</v>
      </c>
      <c r="DN406" s="171" t="s">
        <v>952</v>
      </c>
    </row>
    <row r="407" spans="115:118" x14ac:dyDescent="0.25">
      <c r="DK407" s="177">
        <v>784</v>
      </c>
      <c r="DL407" s="178" t="s">
        <v>57</v>
      </c>
      <c r="DM407" s="179">
        <v>10</v>
      </c>
      <c r="DN407" s="171" t="s">
        <v>952</v>
      </c>
    </row>
    <row r="408" spans="115:118" x14ac:dyDescent="0.25">
      <c r="DK408" s="177">
        <v>811</v>
      </c>
      <c r="DL408" s="178" t="s">
        <v>58</v>
      </c>
      <c r="DM408" s="179">
        <v>4</v>
      </c>
      <c r="DN408" s="171"/>
    </row>
    <row r="409" spans="115:118" x14ac:dyDescent="0.25">
      <c r="DK409" s="177">
        <v>812</v>
      </c>
      <c r="DL409" s="178" t="s">
        <v>59</v>
      </c>
      <c r="DM409" s="179">
        <v>5</v>
      </c>
      <c r="DN409" s="171"/>
    </row>
    <row r="410" spans="115:118" x14ac:dyDescent="0.25">
      <c r="DK410" s="177">
        <v>813</v>
      </c>
      <c r="DL410" s="178" t="s">
        <v>60</v>
      </c>
      <c r="DM410" s="179">
        <v>6</v>
      </c>
      <c r="DN410" s="171"/>
    </row>
    <row r="411" spans="115:118" x14ac:dyDescent="0.25">
      <c r="DK411" s="177">
        <v>814</v>
      </c>
      <c r="DL411" s="178" t="s">
        <v>61</v>
      </c>
      <c r="DM411" s="179">
        <v>7</v>
      </c>
      <c r="DN411" s="171"/>
    </row>
    <row r="412" spans="115:118" x14ac:dyDescent="0.25">
      <c r="DK412" s="177">
        <v>821</v>
      </c>
      <c r="DL412" s="178" t="s">
        <v>62</v>
      </c>
      <c r="DM412" s="179">
        <v>7</v>
      </c>
      <c r="DN412" s="171"/>
    </row>
    <row r="413" spans="115:118" x14ac:dyDescent="0.25">
      <c r="DK413" s="177">
        <v>822</v>
      </c>
      <c r="DL413" s="178" t="s">
        <v>63</v>
      </c>
      <c r="DM413" s="179">
        <v>8</v>
      </c>
      <c r="DN413" s="171"/>
    </row>
    <row r="414" spans="115:118" x14ac:dyDescent="0.25">
      <c r="DK414" s="177">
        <v>823</v>
      </c>
      <c r="DL414" s="178" t="s">
        <v>64</v>
      </c>
      <c r="DM414" s="179">
        <v>9</v>
      </c>
      <c r="DN414" s="171"/>
    </row>
    <row r="415" spans="115:118" x14ac:dyDescent="0.25">
      <c r="DK415" s="177">
        <v>824</v>
      </c>
      <c r="DL415" s="178" t="s">
        <v>65</v>
      </c>
      <c r="DM415" s="179">
        <v>10</v>
      </c>
      <c r="DN415" s="171"/>
    </row>
    <row r="416" spans="115:118" x14ac:dyDescent="0.25">
      <c r="DK416" s="177">
        <v>850</v>
      </c>
      <c r="DL416" s="178" t="s">
        <v>732</v>
      </c>
      <c r="DM416" s="179">
        <v>8</v>
      </c>
      <c r="DN416" s="171"/>
    </row>
    <row r="417" spans="115:118" x14ac:dyDescent="0.25">
      <c r="DK417" s="177">
        <v>851</v>
      </c>
      <c r="DL417" s="178" t="s">
        <v>733</v>
      </c>
      <c r="DM417" s="179">
        <v>9</v>
      </c>
      <c r="DN417" s="171"/>
    </row>
    <row r="418" spans="115:118" x14ac:dyDescent="0.25">
      <c r="DK418" s="177">
        <v>852</v>
      </c>
      <c r="DL418" s="178" t="s">
        <v>734</v>
      </c>
      <c r="DM418" s="179">
        <v>10</v>
      </c>
      <c r="DN418" s="171"/>
    </row>
    <row r="419" spans="115:118" x14ac:dyDescent="0.25">
      <c r="DK419" s="177">
        <v>853</v>
      </c>
      <c r="DL419" s="178" t="s">
        <v>735</v>
      </c>
      <c r="DM419" s="179">
        <v>11</v>
      </c>
      <c r="DN419" s="171"/>
    </row>
    <row r="420" spans="115:118" x14ac:dyDescent="0.25">
      <c r="DK420" s="177">
        <v>951</v>
      </c>
      <c r="DL420" s="178" t="s">
        <v>66</v>
      </c>
      <c r="DM420" s="179">
        <v>6</v>
      </c>
      <c r="DN420" s="171"/>
    </row>
    <row r="421" spans="115:118" x14ac:dyDescent="0.25">
      <c r="DK421" s="177">
        <v>952</v>
      </c>
      <c r="DL421" s="178" t="s">
        <v>67</v>
      </c>
      <c r="DM421" s="179">
        <v>7</v>
      </c>
      <c r="DN421" s="171"/>
    </row>
    <row r="422" spans="115:118" x14ac:dyDescent="0.25">
      <c r="DK422" s="177">
        <v>953</v>
      </c>
      <c r="DL422" s="178" t="s">
        <v>68</v>
      </c>
      <c r="DM422" s="179">
        <v>8</v>
      </c>
      <c r="DN422" s="171"/>
    </row>
    <row r="423" spans="115:118" x14ac:dyDescent="0.25">
      <c r="DK423" s="177">
        <v>954</v>
      </c>
      <c r="DL423" s="178" t="s">
        <v>69</v>
      </c>
      <c r="DM423" s="179">
        <v>8</v>
      </c>
      <c r="DN423" s="171"/>
    </row>
    <row r="424" spans="115:118" x14ac:dyDescent="0.25">
      <c r="DK424" s="177">
        <v>955</v>
      </c>
      <c r="DL424" s="178" t="s">
        <v>70</v>
      </c>
      <c r="DM424" s="179">
        <v>9</v>
      </c>
      <c r="DN424" s="171"/>
    </row>
    <row r="425" spans="115:118" x14ac:dyDescent="0.25">
      <c r="DK425" s="177">
        <v>961</v>
      </c>
      <c r="DL425" s="178" t="s">
        <v>71</v>
      </c>
      <c r="DM425" s="179">
        <v>6</v>
      </c>
      <c r="DN425" s="171"/>
    </row>
    <row r="426" spans="115:118" x14ac:dyDescent="0.25">
      <c r="DK426" s="177">
        <v>962</v>
      </c>
      <c r="DL426" s="178" t="s">
        <v>72</v>
      </c>
      <c r="DM426" s="179">
        <v>7</v>
      </c>
      <c r="DN426" s="171"/>
    </row>
    <row r="427" spans="115:118" x14ac:dyDescent="0.25">
      <c r="DK427" s="177">
        <v>963</v>
      </c>
      <c r="DL427" s="178" t="s">
        <v>73</v>
      </c>
      <c r="DM427" s="179">
        <v>8</v>
      </c>
      <c r="DN427" s="171"/>
    </row>
    <row r="428" spans="115:118" x14ac:dyDescent="0.25">
      <c r="DK428" s="177">
        <v>971</v>
      </c>
      <c r="DL428" s="178" t="s">
        <v>74</v>
      </c>
      <c r="DM428" s="179">
        <v>6</v>
      </c>
      <c r="DN428" s="171"/>
    </row>
    <row r="429" spans="115:118" x14ac:dyDescent="0.25">
      <c r="DK429" s="182">
        <v>972</v>
      </c>
      <c r="DL429" s="183" t="s">
        <v>75</v>
      </c>
      <c r="DM429" s="184">
        <v>7</v>
      </c>
      <c r="DN429" s="172"/>
    </row>
  </sheetData>
  <autoFilter ref="A4:EJ151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1:DM171"/>
    <mergeCell ref="K3:K4"/>
    <mergeCell ref="L3:L4"/>
    <mergeCell ref="M3:M4"/>
    <mergeCell ref="N3:N4"/>
    <mergeCell ref="O3:O4"/>
  </mergeCells>
  <conditionalFormatting sqref="CY11 DB105:DB120 CY105 DB136:DB142 CY141:CY142 DB59 DB52:DB57 DB122:DB131 DB99 DB10:DB27 DB61:DB62 DB30:DB43 DB45:DB50 DB72:DB97">
    <cfRule type="cellIs" dxfId="226" priority="88" stopIfTrue="1" operator="notEqual">
      <formula>$DF10</formula>
    </cfRule>
  </conditionalFormatting>
  <conditionalFormatting sqref="CY106:CY120 CY10 CY59 CY52:CY57 CY122:CY131 CY49:CY50 CY13:CY27 CY61:CY62 CY29:CY43 CY45:CY47 CY72:CY99">
    <cfRule type="cellIs" dxfId="225" priority="89" stopIfTrue="1" operator="notEqual">
      <formula>$DB10</formula>
    </cfRule>
  </conditionalFormatting>
  <conditionalFormatting sqref="CY136:CY141">
    <cfRule type="cellIs" dxfId="224" priority="87" stopIfTrue="1" operator="notEqual">
      <formula>$DF136</formula>
    </cfRule>
  </conditionalFormatting>
  <conditionalFormatting sqref="DB100">
    <cfRule type="cellIs" dxfId="223" priority="85" stopIfTrue="1" operator="notEqual">
      <formula>$DF100</formula>
    </cfRule>
  </conditionalFormatting>
  <conditionalFormatting sqref="CY100">
    <cfRule type="cellIs" dxfId="222" priority="86" stopIfTrue="1" operator="notEqual">
      <formula>$DB100</formula>
    </cfRule>
  </conditionalFormatting>
  <conditionalFormatting sqref="DB101">
    <cfRule type="cellIs" dxfId="221" priority="83" stopIfTrue="1" operator="notEqual">
      <formula>$DF101</formula>
    </cfRule>
  </conditionalFormatting>
  <conditionalFormatting sqref="DB60">
    <cfRule type="cellIs" dxfId="220" priority="81" stopIfTrue="1" operator="notEqual">
      <formula>$DF60</formula>
    </cfRule>
  </conditionalFormatting>
  <conditionalFormatting sqref="CY101">
    <cfRule type="cellIs" dxfId="219" priority="84" stopIfTrue="1" operator="notEqual">
      <formula>$DB101</formula>
    </cfRule>
  </conditionalFormatting>
  <conditionalFormatting sqref="CY60">
    <cfRule type="cellIs" dxfId="218" priority="82" stopIfTrue="1" operator="notEqual">
      <formula>$DB60</formula>
    </cfRule>
  </conditionalFormatting>
  <conditionalFormatting sqref="DB65">
    <cfRule type="cellIs" dxfId="217" priority="79" stopIfTrue="1" operator="notEqual">
      <formula>$DF65</formula>
    </cfRule>
  </conditionalFormatting>
  <conditionalFormatting sqref="CY65">
    <cfRule type="cellIs" dxfId="216" priority="80" stopIfTrue="1" operator="notEqual">
      <formula>$DB65</formula>
    </cfRule>
  </conditionalFormatting>
  <conditionalFormatting sqref="DB66">
    <cfRule type="cellIs" dxfId="215" priority="77" stopIfTrue="1" operator="notEqual">
      <formula>$DF66</formula>
    </cfRule>
  </conditionalFormatting>
  <conditionalFormatting sqref="CY66">
    <cfRule type="cellIs" dxfId="214" priority="78" stopIfTrue="1" operator="notEqual">
      <formula>$DB66</formula>
    </cfRule>
  </conditionalFormatting>
  <conditionalFormatting sqref="CY48">
    <cfRule type="cellIs" dxfId="213" priority="76" stopIfTrue="1" operator="notEqual">
      <formula>$DB48</formula>
    </cfRule>
  </conditionalFormatting>
  <conditionalFormatting sqref="DB44">
    <cfRule type="cellIs" dxfId="212" priority="75" stopIfTrue="1" operator="notEqual">
      <formula>$DF44</formula>
    </cfRule>
  </conditionalFormatting>
  <conditionalFormatting sqref="CY44">
    <cfRule type="cellIs" dxfId="211" priority="74" stopIfTrue="1" operator="notEqual">
      <formula>$DB44</formula>
    </cfRule>
  </conditionalFormatting>
  <conditionalFormatting sqref="DB28">
    <cfRule type="cellIs" dxfId="210" priority="72" stopIfTrue="1" operator="notEqual">
      <formula>$DF28</formula>
    </cfRule>
  </conditionalFormatting>
  <conditionalFormatting sqref="CY28">
    <cfRule type="cellIs" dxfId="209" priority="73" stopIfTrue="1" operator="notEqual">
      <formula>$DB28</formula>
    </cfRule>
  </conditionalFormatting>
  <conditionalFormatting sqref="DB51">
    <cfRule type="cellIs" dxfId="208" priority="70" stopIfTrue="1" operator="notEqual">
      <formula>$DF51</formula>
    </cfRule>
  </conditionalFormatting>
  <conditionalFormatting sqref="CY51">
    <cfRule type="cellIs" dxfId="207" priority="71" stopIfTrue="1" operator="notEqual">
      <formula>$DB51</formula>
    </cfRule>
  </conditionalFormatting>
  <conditionalFormatting sqref="DB58">
    <cfRule type="cellIs" dxfId="206" priority="68" stopIfTrue="1" operator="notEqual">
      <formula>$DF58</formula>
    </cfRule>
  </conditionalFormatting>
  <conditionalFormatting sqref="CY58">
    <cfRule type="cellIs" dxfId="205" priority="69" stopIfTrue="1" operator="notEqual">
      <formula>$DB58</formula>
    </cfRule>
  </conditionalFormatting>
  <conditionalFormatting sqref="DB64">
    <cfRule type="cellIs" dxfId="204" priority="66" stopIfTrue="1" operator="notEqual">
      <formula>$DF64</formula>
    </cfRule>
  </conditionalFormatting>
  <conditionalFormatting sqref="CY64">
    <cfRule type="cellIs" dxfId="203" priority="67" stopIfTrue="1" operator="notEqual">
      <formula>$DB64</formula>
    </cfRule>
  </conditionalFormatting>
  <conditionalFormatting sqref="DB102">
    <cfRule type="cellIs" dxfId="202" priority="64" stopIfTrue="1" operator="notEqual">
      <formula>$DF102</formula>
    </cfRule>
  </conditionalFormatting>
  <conditionalFormatting sqref="CY102">
    <cfRule type="cellIs" dxfId="201" priority="65" stopIfTrue="1" operator="notEqual">
      <formula>$DB102</formula>
    </cfRule>
  </conditionalFormatting>
  <conditionalFormatting sqref="DB67">
    <cfRule type="cellIs" dxfId="200" priority="60" stopIfTrue="1" operator="notEqual">
      <formula>$DF67</formula>
    </cfRule>
  </conditionalFormatting>
  <conditionalFormatting sqref="CY67">
    <cfRule type="cellIs" dxfId="199" priority="61" stopIfTrue="1" operator="notEqual">
      <formula>$DB67</formula>
    </cfRule>
  </conditionalFormatting>
  <conditionalFormatting sqref="DB121">
    <cfRule type="cellIs" dxfId="198" priority="58" stopIfTrue="1" operator="notEqual">
      <formula>$DF121</formula>
    </cfRule>
  </conditionalFormatting>
  <conditionalFormatting sqref="CY121">
    <cfRule type="cellIs" dxfId="197" priority="59" stopIfTrue="1" operator="notEqual">
      <formula>$DB121</formula>
    </cfRule>
  </conditionalFormatting>
  <conditionalFormatting sqref="CV106:CV131 CV99:CV102 CV64:CV67 CV5:CV62 CV72:CV97">
    <cfRule type="expression" dxfId="196" priority="55" stopIfTrue="1">
      <formula>$CY5=""</formula>
    </cfRule>
    <cfRule type="cellIs" dxfId="195" priority="57" stopIfTrue="1" operator="notEqual">
      <formula>$CY5</formula>
    </cfRule>
  </conditionalFormatting>
  <conditionalFormatting sqref="CV136:CV142">
    <cfRule type="cellIs" dxfId="194" priority="56" stopIfTrue="1" operator="notEqual">
      <formula>$CY136</formula>
    </cfRule>
  </conditionalFormatting>
  <conditionalFormatting sqref="CY12">
    <cfRule type="cellIs" dxfId="193" priority="54" stopIfTrue="1" operator="notEqual">
      <formula>$DF12</formula>
    </cfRule>
  </conditionalFormatting>
  <conditionalFormatting sqref="CV98">
    <cfRule type="cellIs" dxfId="192" priority="53" stopIfTrue="1" operator="notEqual">
      <formula>$CY98</formula>
    </cfRule>
  </conditionalFormatting>
  <conditionalFormatting sqref="DB68">
    <cfRule type="cellIs" dxfId="191" priority="51" stopIfTrue="1" operator="notEqual">
      <formula>$DF68</formula>
    </cfRule>
  </conditionalFormatting>
  <conditionalFormatting sqref="CY68">
    <cfRule type="cellIs" dxfId="190" priority="52" stopIfTrue="1" operator="notEqual">
      <formula>$DB68</formula>
    </cfRule>
  </conditionalFormatting>
  <conditionalFormatting sqref="CV68">
    <cfRule type="expression" dxfId="189" priority="49" stopIfTrue="1">
      <formula>$CY68=""</formula>
    </cfRule>
    <cfRule type="cellIs" dxfId="188" priority="50" stopIfTrue="1" operator="notEqual">
      <formula>$CY68</formula>
    </cfRule>
  </conditionalFormatting>
  <conditionalFormatting sqref="CY139:CY140">
    <cfRule type="cellIs" dxfId="187" priority="48" stopIfTrue="1" operator="notEqual">
      <formula>$DF139</formula>
    </cfRule>
  </conditionalFormatting>
  <conditionalFormatting sqref="DB103">
    <cfRule type="cellIs" dxfId="186" priority="46" stopIfTrue="1" operator="notEqual">
      <formula>$DF103</formula>
    </cfRule>
  </conditionalFormatting>
  <conditionalFormatting sqref="CY103">
    <cfRule type="cellIs" dxfId="185" priority="47" stopIfTrue="1" operator="notEqual">
      <formula>$DB103</formula>
    </cfRule>
  </conditionalFormatting>
  <conditionalFormatting sqref="CV103">
    <cfRule type="expression" dxfId="184" priority="44" stopIfTrue="1">
      <formula>$CY103=""</formula>
    </cfRule>
    <cfRule type="cellIs" dxfId="183" priority="45" stopIfTrue="1" operator="notEqual">
      <formula>$CY103</formula>
    </cfRule>
  </conditionalFormatting>
  <conditionalFormatting sqref="CV105">
    <cfRule type="expression" dxfId="182" priority="42" stopIfTrue="1">
      <formula>$CY105=""</formula>
    </cfRule>
    <cfRule type="cellIs" dxfId="181" priority="43" stopIfTrue="1" operator="notEqual">
      <formula>$CY105</formula>
    </cfRule>
  </conditionalFormatting>
  <conditionalFormatting sqref="DB133:DB134">
    <cfRule type="cellIs" dxfId="180" priority="41" stopIfTrue="1" operator="notEqual">
      <formula>$DF133</formula>
    </cfRule>
  </conditionalFormatting>
  <conditionalFormatting sqref="CY133:CY134">
    <cfRule type="cellIs" dxfId="179" priority="40" stopIfTrue="1" operator="notEqual">
      <formula>$DF133</formula>
    </cfRule>
  </conditionalFormatting>
  <conditionalFormatting sqref="CV133:CV134">
    <cfRule type="cellIs" dxfId="178" priority="39" stopIfTrue="1" operator="notEqual">
      <formula>$CY133</formula>
    </cfRule>
  </conditionalFormatting>
  <conditionalFormatting sqref="DB135">
    <cfRule type="cellIs" dxfId="177" priority="38" stopIfTrue="1" operator="notEqual">
      <formula>$DF135</formula>
    </cfRule>
  </conditionalFormatting>
  <conditionalFormatting sqref="CY135">
    <cfRule type="cellIs" dxfId="176" priority="37" stopIfTrue="1" operator="notEqual">
      <formula>$DF135</formula>
    </cfRule>
  </conditionalFormatting>
  <conditionalFormatting sqref="CV135">
    <cfRule type="cellIs" dxfId="175" priority="36" stopIfTrue="1" operator="notEqual">
      <formula>$CY135</formula>
    </cfRule>
  </conditionalFormatting>
  <conditionalFormatting sqref="DB63">
    <cfRule type="cellIs" dxfId="174" priority="34" stopIfTrue="1" operator="notEqual">
      <formula>$DF63</formula>
    </cfRule>
  </conditionalFormatting>
  <conditionalFormatting sqref="CY63">
    <cfRule type="cellIs" dxfId="173" priority="35" stopIfTrue="1" operator="notEqual">
      <formula>$DB63</formula>
    </cfRule>
  </conditionalFormatting>
  <conditionalFormatting sqref="CV63">
    <cfRule type="expression" dxfId="172" priority="32" stopIfTrue="1">
      <formula>$CY63=""</formula>
    </cfRule>
    <cfRule type="cellIs" dxfId="171" priority="33" stopIfTrue="1" operator="notEqual">
      <formula>$CY63</formula>
    </cfRule>
  </conditionalFormatting>
  <conditionalFormatting sqref="DB69">
    <cfRule type="cellIs" dxfId="170" priority="30" stopIfTrue="1" operator="notEqual">
      <formula>$DF69</formula>
    </cfRule>
  </conditionalFormatting>
  <conditionalFormatting sqref="CY69">
    <cfRule type="cellIs" dxfId="169" priority="31" stopIfTrue="1" operator="notEqual">
      <formula>$DB69</formula>
    </cfRule>
  </conditionalFormatting>
  <conditionalFormatting sqref="CV69">
    <cfRule type="expression" dxfId="168" priority="28" stopIfTrue="1">
      <formula>$CY69=""</formula>
    </cfRule>
    <cfRule type="cellIs" dxfId="167" priority="29" stopIfTrue="1" operator="notEqual">
      <formula>$CY69</formula>
    </cfRule>
  </conditionalFormatting>
  <conditionalFormatting sqref="DB132">
    <cfRule type="cellIs" dxfId="166" priority="27" stopIfTrue="1" operator="notEqual">
      <formula>$DF132</formula>
    </cfRule>
  </conditionalFormatting>
  <conditionalFormatting sqref="CY132">
    <cfRule type="cellIs" dxfId="165" priority="26" stopIfTrue="1" operator="notEqual">
      <formula>$DF132</formula>
    </cfRule>
  </conditionalFormatting>
  <conditionalFormatting sqref="CV132">
    <cfRule type="cellIs" dxfId="164" priority="25" stopIfTrue="1" operator="notEqual">
      <formula>$CY132</formula>
    </cfRule>
  </conditionalFormatting>
  <conditionalFormatting sqref="DB104">
    <cfRule type="cellIs" dxfId="163" priority="15" stopIfTrue="1" operator="notEqual">
      <formula>$DF104</formula>
    </cfRule>
  </conditionalFormatting>
  <conditionalFormatting sqref="CY104">
    <cfRule type="cellIs" dxfId="162" priority="16" stopIfTrue="1" operator="notEqual">
      <formula>$DB104</formula>
    </cfRule>
  </conditionalFormatting>
  <conditionalFormatting sqref="CV104">
    <cfRule type="expression" dxfId="161" priority="13" stopIfTrue="1">
      <formula>$CY104=""</formula>
    </cfRule>
    <cfRule type="cellIs" dxfId="160" priority="14" stopIfTrue="1" operator="notEqual">
      <formula>$CY104</formula>
    </cfRule>
  </conditionalFormatting>
  <conditionalFormatting sqref="DB71">
    <cfRule type="cellIs" dxfId="159" priority="7" stopIfTrue="1" operator="notEqual">
      <formula>$DF71</formula>
    </cfRule>
  </conditionalFormatting>
  <conditionalFormatting sqref="CY71">
    <cfRule type="cellIs" dxfId="158" priority="8" stopIfTrue="1" operator="notEqual">
      <formula>$DB71</formula>
    </cfRule>
  </conditionalFormatting>
  <conditionalFormatting sqref="CV71">
    <cfRule type="expression" dxfId="157" priority="5" stopIfTrue="1">
      <formula>$CY71=""</formula>
    </cfRule>
    <cfRule type="cellIs" dxfId="156" priority="6" stopIfTrue="1" operator="notEqual">
      <formula>$CY71</formula>
    </cfRule>
  </conditionalFormatting>
  <conditionalFormatting sqref="DB70">
    <cfRule type="cellIs" dxfId="155" priority="3" stopIfTrue="1" operator="notEqual">
      <formula>$DF70</formula>
    </cfRule>
  </conditionalFormatting>
  <conditionalFormatting sqref="CY70">
    <cfRule type="cellIs" dxfId="154" priority="4" stopIfTrue="1" operator="notEqual">
      <formula>$DB70</formula>
    </cfRule>
  </conditionalFormatting>
  <conditionalFormatting sqref="CV70">
    <cfRule type="expression" dxfId="153" priority="1" stopIfTrue="1">
      <formula>$CY70=""</formula>
    </cfRule>
    <cfRule type="cellIs" dxfId="152" priority="2" stopIfTrue="1" operator="notEqual">
      <formula>$CY70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61.0 / Gültig ab: 01.01.15 / Seite &amp;P (&amp;N)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26"/>
  <sheetViews>
    <sheetView zoomScaleNormal="100" zoomScaleSheetLayoutView="75" workbookViewId="0"/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1110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2014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5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6" si="1">$AD$3-V5</f>
        <v>37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6" si="2">+S5</f>
        <v>Giger Hans</v>
      </c>
      <c r="CR5" s="19">
        <f t="shared" ref="CR5:CR66" si="3">+Z5</f>
        <v>37</v>
      </c>
      <c r="CS5" s="19" t="str">
        <f t="shared" ref="CS5:CS66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6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32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32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31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31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27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27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27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27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22</v>
      </c>
      <c r="AA10" s="25" t="s">
        <v>1104</v>
      </c>
      <c r="AB10" s="21" t="s">
        <v>1038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22</v>
      </c>
      <c r="CS10" s="19" t="str">
        <f>+AB10</f>
        <v xml:space="preserve"> B/C 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45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45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1">
        <f t="shared" si="1"/>
        <v>40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40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5" si="14">VLOOKUP($DB12,Funktionsbezeichnungen,3,0)</f>
        <v>10</v>
      </c>
      <c r="DD12" s="83" t="str">
        <f t="shared" ref="DD12:DD25" si="15">VLOOKUP($DB12,Funktionsbezeichnungen,2,0)</f>
        <v>Senior Projektingenieur</v>
      </c>
      <c r="DE12" s="20"/>
      <c r="DF12" s="125">
        <v>773</v>
      </c>
      <c r="DG12" s="33">
        <f t="shared" ref="DG12:DG25" si="16">VLOOKUP($DF12,Funktionsbezeichnungen,3,0)</f>
        <v>9</v>
      </c>
      <c r="DH12" s="83" t="str">
        <f t="shared" ref="DH12:DH25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ht="27" x14ac:dyDescent="0.2">
      <c r="A13" s="53">
        <v>0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/>
      <c r="I13" s="56"/>
      <c r="J13" s="54"/>
      <c r="K13" s="56"/>
      <c r="L13" s="56"/>
      <c r="M13" s="56"/>
      <c r="N13" s="58"/>
      <c r="O13" s="52" t="s">
        <v>361</v>
      </c>
      <c r="P13" s="15" t="s">
        <v>439</v>
      </c>
      <c r="Q13" s="15">
        <v>9</v>
      </c>
      <c r="R13" s="16"/>
      <c r="S13" s="20" t="s">
        <v>115</v>
      </c>
      <c r="T13" s="21">
        <v>1959</v>
      </c>
      <c r="U13" s="28" t="s">
        <v>100</v>
      </c>
      <c r="V13" s="21">
        <v>1985</v>
      </c>
      <c r="W13" s="25"/>
      <c r="X13" s="21"/>
      <c r="Y13" s="28" t="s">
        <v>335</v>
      </c>
      <c r="Z13" s="118">
        <f t="shared" si="1"/>
        <v>29</v>
      </c>
      <c r="AA13" s="25" t="s">
        <v>946</v>
      </c>
      <c r="AB13" s="21" t="s">
        <v>95</v>
      </c>
      <c r="AC13" s="21"/>
      <c r="AE13" s="90" t="s">
        <v>373</v>
      </c>
      <c r="AF13" s="82"/>
      <c r="CP13" s="19" t="str">
        <f t="shared" si="2"/>
        <v>Gysin Daniel</v>
      </c>
      <c r="CR13" s="19">
        <f t="shared" si="3"/>
        <v>29</v>
      </c>
      <c r="CS13" s="19" t="str">
        <f t="shared" si="4"/>
        <v>B</v>
      </c>
      <c r="CT13" s="154">
        <v>5625</v>
      </c>
      <c r="CU13" s="126"/>
      <c r="CV13" s="125">
        <v>784</v>
      </c>
      <c r="CW13" s="33">
        <f t="shared" ref="CW13:CW24" si="18">VLOOKUP($CV13,Funktionsbezeichnungen,3,0)</f>
        <v>10</v>
      </c>
      <c r="CX13" s="83" t="str">
        <f t="shared" ref="CX13:CX24" si="19">VLOOKUP($CV13,Funktionsbezeichnungen,2,0)</f>
        <v>Senior Projektingenieur</v>
      </c>
      <c r="CY13" s="125">
        <v>784</v>
      </c>
      <c r="CZ13" s="33">
        <f t="shared" ref="CZ13:CZ25" si="20">VLOOKUP($CY13,Funktionsbezeichnungen,3,0)</f>
        <v>10</v>
      </c>
      <c r="DA13" s="83" t="str">
        <f t="shared" ref="DA13:DA25" si="21">VLOOKUP($CY13,Funktionsbezeichnungen,2,0)</f>
        <v>Senior Projektingenieur</v>
      </c>
      <c r="DB13" s="125">
        <v>784</v>
      </c>
      <c r="DC13" s="33">
        <f t="shared" si="14"/>
        <v>10</v>
      </c>
      <c r="DD13" s="83" t="str">
        <f t="shared" si="15"/>
        <v>Senior Projektingenieur</v>
      </c>
      <c r="DE13" s="20"/>
      <c r="DF13" s="33">
        <v>783</v>
      </c>
      <c r="DG13" s="33">
        <f t="shared" si="16"/>
        <v>9</v>
      </c>
      <c r="DH13" s="83" t="str">
        <f t="shared" si="17"/>
        <v>Projektingenieur 3</v>
      </c>
      <c r="DM13" s="19">
        <f t="shared" si="13"/>
        <v>5625</v>
      </c>
      <c r="DN13" s="153">
        <v>1</v>
      </c>
      <c r="DO13" s="19">
        <v>2</v>
      </c>
      <c r="DP13" s="19" t="s">
        <v>952</v>
      </c>
    </row>
    <row r="14" spans="1:140" s="19" customFormat="1" ht="27" x14ac:dyDescent="0.2">
      <c r="A14" s="53">
        <v>1</v>
      </c>
      <c r="B14" s="53"/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361</v>
      </c>
      <c r="P14" s="15" t="s">
        <v>440</v>
      </c>
      <c r="Q14" s="15">
        <v>10</v>
      </c>
      <c r="R14" s="16"/>
      <c r="S14" s="20" t="s">
        <v>119</v>
      </c>
      <c r="T14" s="21">
        <v>1960</v>
      </c>
      <c r="U14" s="28" t="s">
        <v>197</v>
      </c>
      <c r="V14" s="21">
        <v>1988</v>
      </c>
      <c r="W14" s="25"/>
      <c r="X14" s="21"/>
      <c r="Y14" s="28" t="s">
        <v>238</v>
      </c>
      <c r="Z14" s="118">
        <f t="shared" si="1"/>
        <v>26</v>
      </c>
      <c r="AA14" s="25" t="s">
        <v>661</v>
      </c>
      <c r="AB14" s="21" t="s">
        <v>95</v>
      </c>
      <c r="AC14" s="21"/>
      <c r="AE14" s="90" t="s">
        <v>418</v>
      </c>
      <c r="AF14" s="82"/>
      <c r="CP14" s="19" t="str">
        <f t="shared" si="2"/>
        <v>Riecke Heino</v>
      </c>
      <c r="CR14" s="19">
        <f t="shared" si="3"/>
        <v>26</v>
      </c>
      <c r="CS14" s="19" t="str">
        <f t="shared" si="4"/>
        <v>B</v>
      </c>
      <c r="CT14" s="154">
        <v>4168</v>
      </c>
      <c r="CU14" s="126"/>
      <c r="CV14" s="125">
        <v>774</v>
      </c>
      <c r="CW14" s="33">
        <f t="shared" si="18"/>
        <v>10</v>
      </c>
      <c r="CX14" s="83" t="str">
        <f t="shared" si="19"/>
        <v>Senior Projektingenieur</v>
      </c>
      <c r="CY14" s="125">
        <v>774</v>
      </c>
      <c r="CZ14" s="33">
        <f t="shared" si="20"/>
        <v>10</v>
      </c>
      <c r="DA14" s="83" t="str">
        <f t="shared" si="21"/>
        <v>Senior Projektingenieur</v>
      </c>
      <c r="DB14" s="125">
        <v>774</v>
      </c>
      <c r="DC14" s="33">
        <f t="shared" si="14"/>
        <v>10</v>
      </c>
      <c r="DD14" s="83" t="str">
        <f t="shared" si="15"/>
        <v>Senior Projektingenieur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 t="shared" si="13"/>
        <v>4168</v>
      </c>
      <c r="DN14" s="153">
        <v>1</v>
      </c>
      <c r="DO14" s="19">
        <v>2</v>
      </c>
      <c r="DP14" s="19" t="s">
        <v>951</v>
      </c>
    </row>
    <row r="15" spans="1:140" s="19" customFormat="1" x14ac:dyDescent="0.2">
      <c r="A15" s="53">
        <v>0</v>
      </c>
      <c r="B15" s="53">
        <v>1</v>
      </c>
      <c r="C15" s="53">
        <f t="shared" si="0"/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360</v>
      </c>
      <c r="P15" s="15" t="s">
        <v>451</v>
      </c>
      <c r="Q15" s="15">
        <v>11</v>
      </c>
      <c r="R15" s="16"/>
      <c r="S15" s="20" t="s">
        <v>120</v>
      </c>
      <c r="T15" s="21">
        <v>1961</v>
      </c>
      <c r="U15" s="28" t="s">
        <v>197</v>
      </c>
      <c r="V15" s="21">
        <v>1988</v>
      </c>
      <c r="W15" s="25"/>
      <c r="X15" s="21"/>
      <c r="Y15" s="28" t="s">
        <v>91</v>
      </c>
      <c r="Z15" s="21">
        <f t="shared" si="1"/>
        <v>26</v>
      </c>
      <c r="AA15" s="25" t="s">
        <v>669</v>
      </c>
      <c r="AB15" s="21" t="s">
        <v>95</v>
      </c>
      <c r="AC15" s="21"/>
      <c r="AE15" s="90" t="s">
        <v>373</v>
      </c>
      <c r="AF15" s="82"/>
      <c r="CP15" s="19" t="str">
        <f t="shared" si="2"/>
        <v>Thomas Anette</v>
      </c>
      <c r="CR15" s="19">
        <f t="shared" si="3"/>
        <v>26</v>
      </c>
      <c r="CS15" s="19" t="str">
        <f t="shared" si="4"/>
        <v>B</v>
      </c>
      <c r="CT15" s="154">
        <v>4176</v>
      </c>
      <c r="CU15" s="126"/>
      <c r="CV15" s="125">
        <v>774</v>
      </c>
      <c r="CW15" s="33">
        <f t="shared" si="18"/>
        <v>10</v>
      </c>
      <c r="CX15" s="83" t="str">
        <f t="shared" si="19"/>
        <v>Senior Projektingenieur</v>
      </c>
      <c r="CY15" s="125">
        <v>774</v>
      </c>
      <c r="CZ15" s="33">
        <f t="shared" si="20"/>
        <v>10</v>
      </c>
      <c r="DA15" s="83" t="str">
        <f t="shared" si="21"/>
        <v>Senior Projektingenieur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 t="shared" si="13"/>
        <v>4176</v>
      </c>
      <c r="DN15" s="153">
        <v>1</v>
      </c>
      <c r="DO15" s="19">
        <v>2</v>
      </c>
      <c r="DP15" s="19" t="s">
        <v>951</v>
      </c>
    </row>
    <row r="16" spans="1:140" s="19" customFormat="1" ht="27" x14ac:dyDescent="0.2">
      <c r="A16" s="53">
        <v>1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361</v>
      </c>
      <c r="P16" s="15" t="s">
        <v>467</v>
      </c>
      <c r="Q16" s="15">
        <v>12</v>
      </c>
      <c r="R16" s="16"/>
      <c r="S16" s="20" t="s">
        <v>124</v>
      </c>
      <c r="T16" s="21">
        <v>1971</v>
      </c>
      <c r="U16" s="28" t="s">
        <v>197</v>
      </c>
      <c r="V16" s="21">
        <v>1997</v>
      </c>
      <c r="W16" s="25" t="s">
        <v>324</v>
      </c>
      <c r="X16" s="21">
        <v>2007</v>
      </c>
      <c r="Y16" s="28" t="s">
        <v>317</v>
      </c>
      <c r="Z16" s="170">
        <f t="shared" si="1"/>
        <v>17</v>
      </c>
      <c r="AA16" s="25" t="s">
        <v>705</v>
      </c>
      <c r="AB16" s="21" t="s">
        <v>95</v>
      </c>
      <c r="AC16" s="21"/>
      <c r="AE16" s="90" t="s">
        <v>373</v>
      </c>
      <c r="AF16" s="82" t="s">
        <v>1083</v>
      </c>
      <c r="CP16" s="19" t="str">
        <f t="shared" si="2"/>
        <v>Brunkhorst Marc</v>
      </c>
      <c r="CR16" s="19">
        <f t="shared" si="3"/>
        <v>17</v>
      </c>
      <c r="CS16" s="19" t="str">
        <f t="shared" si="4"/>
        <v>B</v>
      </c>
      <c r="CT16" s="154">
        <v>7679</v>
      </c>
      <c r="CU16" s="126"/>
      <c r="CV16" s="125">
        <v>774</v>
      </c>
      <c r="CW16" s="33">
        <f t="shared" si="18"/>
        <v>10</v>
      </c>
      <c r="CX16" s="83" t="str">
        <f t="shared" si="19"/>
        <v>Senior Projektingenieur</v>
      </c>
      <c r="CY16" s="125">
        <v>773</v>
      </c>
      <c r="CZ16" s="33">
        <f t="shared" si="20"/>
        <v>9</v>
      </c>
      <c r="DA16" s="83" t="str">
        <f t="shared" si="21"/>
        <v>Projektingenieur 3</v>
      </c>
      <c r="DB16" s="125">
        <v>773</v>
      </c>
      <c r="DC16" s="33">
        <f t="shared" si="14"/>
        <v>9</v>
      </c>
      <c r="DD16" s="83" t="str">
        <f t="shared" si="15"/>
        <v>Projektingenieur 3</v>
      </c>
      <c r="DE16" s="20"/>
      <c r="DF16" s="33">
        <v>772</v>
      </c>
      <c r="DG16" s="33">
        <f t="shared" si="16"/>
        <v>8</v>
      </c>
      <c r="DH16" s="83" t="str">
        <f t="shared" si="17"/>
        <v>Projektingenieur 2</v>
      </c>
      <c r="DM16" s="19">
        <f t="shared" si="13"/>
        <v>7679</v>
      </c>
      <c r="DN16" s="153">
        <v>1</v>
      </c>
      <c r="DO16" s="19">
        <v>2</v>
      </c>
      <c r="DP16" s="19" t="s">
        <v>951</v>
      </c>
    </row>
    <row r="17" spans="1:120" s="19" customFormat="1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358</v>
      </c>
      <c r="P17" s="15" t="s">
        <v>574</v>
      </c>
      <c r="Q17" s="15">
        <v>13</v>
      </c>
      <c r="R17" s="16"/>
      <c r="S17" s="20" t="s">
        <v>571</v>
      </c>
      <c r="T17" s="21">
        <v>1953</v>
      </c>
      <c r="U17" s="28" t="s">
        <v>572</v>
      </c>
      <c r="V17" s="21">
        <v>1978</v>
      </c>
      <c r="W17" s="25"/>
      <c r="X17" s="21"/>
      <c r="Y17" s="28" t="s">
        <v>573</v>
      </c>
      <c r="Z17" s="21">
        <f t="shared" si="1"/>
        <v>36</v>
      </c>
      <c r="AA17" s="25" t="s">
        <v>97</v>
      </c>
      <c r="AB17" s="21" t="s">
        <v>1038</v>
      </c>
      <c r="AC17" s="21"/>
      <c r="AE17" s="90" t="s">
        <v>373</v>
      </c>
      <c r="AF17" s="82"/>
      <c r="CP17" s="19" t="str">
        <f t="shared" si="2"/>
        <v>Bosshard Heinz</v>
      </c>
      <c r="CR17" s="19">
        <f t="shared" si="3"/>
        <v>36</v>
      </c>
      <c r="CS17" s="19" t="str">
        <f t="shared" si="4"/>
        <v xml:space="preserve"> B/C </v>
      </c>
      <c r="CT17" s="154">
        <v>3205</v>
      </c>
      <c r="CU17" s="126"/>
      <c r="CV17" s="125">
        <v>773</v>
      </c>
      <c r="CW17" s="33">
        <f t="shared" si="18"/>
        <v>9</v>
      </c>
      <c r="CX17" s="83" t="str">
        <f t="shared" si="19"/>
        <v>Projektingenieur 3</v>
      </c>
      <c r="CY17" s="125">
        <v>773</v>
      </c>
      <c r="CZ17" s="33">
        <f t="shared" si="20"/>
        <v>9</v>
      </c>
      <c r="DA17" s="83" t="str">
        <f t="shared" si="21"/>
        <v>Projektingenieur 3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772</v>
      </c>
      <c r="DG17" s="33">
        <f t="shared" si="16"/>
        <v>8</v>
      </c>
      <c r="DH17" s="83" t="str">
        <f t="shared" si="17"/>
        <v>Projektingenieur 2</v>
      </c>
      <c r="DM17" s="19">
        <f t="shared" si="13"/>
        <v>3205</v>
      </c>
      <c r="DN17" s="153">
        <v>1</v>
      </c>
      <c r="DO17" s="19">
        <v>2</v>
      </c>
      <c r="DP17" s="19" t="s">
        <v>951</v>
      </c>
    </row>
    <row r="18" spans="1:120" s="19" customForma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441</v>
      </c>
      <c r="Q18" s="15">
        <v>14</v>
      </c>
      <c r="R18" s="16"/>
      <c r="S18" s="20" t="s">
        <v>113</v>
      </c>
      <c r="T18" s="21">
        <v>1958</v>
      </c>
      <c r="U18" s="28" t="s">
        <v>195</v>
      </c>
      <c r="V18" s="21">
        <v>1981</v>
      </c>
      <c r="W18" s="25"/>
      <c r="X18" s="21"/>
      <c r="Y18" s="28" t="s">
        <v>222</v>
      </c>
      <c r="Z18" s="21">
        <f t="shared" si="1"/>
        <v>33</v>
      </c>
      <c r="AA18" s="25" t="s">
        <v>662</v>
      </c>
      <c r="AB18" s="21" t="s">
        <v>1038</v>
      </c>
      <c r="AC18" s="21"/>
      <c r="AE18" s="90" t="s">
        <v>402</v>
      </c>
      <c r="AF18" s="82"/>
      <c r="CP18" s="19" t="str">
        <f t="shared" si="2"/>
        <v>Schär Robert</v>
      </c>
      <c r="CR18" s="19">
        <f t="shared" si="3"/>
        <v>33</v>
      </c>
      <c r="CS18" s="19" t="str">
        <f t="shared" si="4"/>
        <v xml:space="preserve"> B/C </v>
      </c>
      <c r="CT18" s="154">
        <v>5557</v>
      </c>
      <c r="CU18" s="126"/>
      <c r="CV18" s="125">
        <v>773</v>
      </c>
      <c r="CW18" s="33">
        <f t="shared" si="18"/>
        <v>9</v>
      </c>
      <c r="CX18" s="83" t="str">
        <f t="shared" si="19"/>
        <v>Projektingenieur 3</v>
      </c>
      <c r="CY18" s="125">
        <v>773</v>
      </c>
      <c r="CZ18" s="33">
        <f t="shared" si="20"/>
        <v>9</v>
      </c>
      <c r="DA18" s="83" t="str">
        <f t="shared" si="21"/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773</v>
      </c>
      <c r="DG18" s="33">
        <f t="shared" si="16"/>
        <v>9</v>
      </c>
      <c r="DH18" s="83" t="str">
        <f t="shared" si="17"/>
        <v>Projektingenieur 3</v>
      </c>
      <c r="DM18" s="19">
        <f t="shared" si="13"/>
        <v>5557</v>
      </c>
      <c r="DN18" s="153">
        <v>2</v>
      </c>
      <c r="DO18" s="19">
        <v>3</v>
      </c>
      <c r="DP18" s="19" t="s">
        <v>951</v>
      </c>
    </row>
    <row r="19" spans="1:120" s="19" customForma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359</v>
      </c>
      <c r="P19" s="15" t="s">
        <v>449</v>
      </c>
      <c r="Q19" s="15">
        <v>15</v>
      </c>
      <c r="R19" s="16"/>
      <c r="S19" s="20" t="s">
        <v>114</v>
      </c>
      <c r="T19" s="21">
        <v>1957</v>
      </c>
      <c r="U19" s="28" t="s">
        <v>195</v>
      </c>
      <c r="V19" s="21">
        <v>1984</v>
      </c>
      <c r="W19" s="25"/>
      <c r="X19" s="21"/>
      <c r="Y19" s="28" t="s">
        <v>90</v>
      </c>
      <c r="Z19" s="21">
        <f t="shared" si="1"/>
        <v>30</v>
      </c>
      <c r="AA19" s="25" t="s">
        <v>663</v>
      </c>
      <c r="AB19" s="21" t="s">
        <v>1038</v>
      </c>
      <c r="AC19" s="21"/>
      <c r="AE19" s="90" t="s">
        <v>390</v>
      </c>
      <c r="AF19" s="82"/>
      <c r="CP19" s="19" t="str">
        <f t="shared" si="2"/>
        <v xml:space="preserve">Spieler Daniel </v>
      </c>
      <c r="CR19" s="19">
        <f t="shared" si="3"/>
        <v>30</v>
      </c>
      <c r="CS19" s="19" t="str">
        <f t="shared" si="4"/>
        <v xml:space="preserve"> B/C </v>
      </c>
      <c r="CT19" s="154">
        <v>4209</v>
      </c>
      <c r="CU19" s="126"/>
      <c r="CV19" s="125">
        <v>773</v>
      </c>
      <c r="CW19" s="33">
        <f t="shared" si="18"/>
        <v>9</v>
      </c>
      <c r="CX19" s="83" t="str">
        <f t="shared" si="19"/>
        <v>Projektingenieur 3</v>
      </c>
      <c r="CY19" s="125">
        <v>773</v>
      </c>
      <c r="CZ19" s="33">
        <f t="shared" si="20"/>
        <v>9</v>
      </c>
      <c r="DA19" s="83" t="str">
        <f t="shared" si="21"/>
        <v>Projektingenieur 3</v>
      </c>
      <c r="DB19" s="125">
        <v>773</v>
      </c>
      <c r="DC19" s="33">
        <f t="shared" si="14"/>
        <v>9</v>
      </c>
      <c r="DD19" s="83" t="str">
        <f t="shared" si="15"/>
        <v>Projektingenieur 3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4209</v>
      </c>
      <c r="DN19" s="153">
        <v>2</v>
      </c>
      <c r="DO19" s="19">
        <v>3</v>
      </c>
      <c r="DP19" s="19" t="s">
        <v>951</v>
      </c>
    </row>
    <row r="20" spans="1:120" s="19" customForma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27</v>
      </c>
      <c r="AA20" s="25" t="s">
        <v>664</v>
      </c>
      <c r="AB20" s="21" t="s">
        <v>1038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27</v>
      </c>
      <c r="CS20" s="19" t="str">
        <f t="shared" si="4"/>
        <v xml:space="preserve"> B/C </v>
      </c>
      <c r="CT20" s="154">
        <v>4187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4187</v>
      </c>
      <c r="DN20" s="153">
        <v>2</v>
      </c>
      <c r="DO20" s="19">
        <v>3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 t="shared" si="0"/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27</v>
      </c>
      <c r="AA21" s="25" t="s">
        <v>704</v>
      </c>
      <c r="AB21" s="21" t="s">
        <v>1038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27</v>
      </c>
      <c r="CS21" s="19" t="str">
        <f t="shared" si="4"/>
        <v xml:space="preserve"> B/C </v>
      </c>
      <c r="CT21" s="154">
        <v>4179</v>
      </c>
      <c r="CU21" s="126"/>
      <c r="CV21" s="125">
        <v>773</v>
      </c>
      <c r="CW21" s="33">
        <f t="shared" si="18"/>
        <v>9</v>
      </c>
      <c r="CX21" s="83" t="str">
        <f t="shared" si="19"/>
        <v>Projektingenieur 3</v>
      </c>
      <c r="CY21" s="125">
        <v>773</v>
      </c>
      <c r="CZ21" s="33">
        <f t="shared" si="20"/>
        <v>9</v>
      </c>
      <c r="DA21" s="83" t="str">
        <f t="shared" si="21"/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 t="shared" si="13"/>
        <v>4179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18</v>
      </c>
      <c r="AA22" s="25" t="s">
        <v>676</v>
      </c>
      <c r="AB22" s="21" t="s">
        <v>1038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18</v>
      </c>
      <c r="CS22" s="19" t="str">
        <f t="shared" si="4"/>
        <v xml:space="preserve"> B/C </v>
      </c>
      <c r="CT22" s="154">
        <v>4276</v>
      </c>
      <c r="CU22" s="126"/>
      <c r="CV22" s="125">
        <v>773</v>
      </c>
      <c r="CW22" s="33">
        <f t="shared" si="18"/>
        <v>9</v>
      </c>
      <c r="CX22" s="83" t="str">
        <f t="shared" si="19"/>
        <v>Projektingenieur 3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4276</v>
      </c>
      <c r="DN22" s="153">
        <v>2</v>
      </c>
      <c r="DO22" s="19">
        <v>3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"/>
        <v>17</v>
      </c>
      <c r="AA23" s="25" t="s">
        <v>677</v>
      </c>
      <c r="AB23" s="21" t="s">
        <v>1038</v>
      </c>
      <c r="AC23" s="21"/>
      <c r="AE23" s="90" t="s">
        <v>373</v>
      </c>
      <c r="AF23" s="82"/>
      <c r="CP23" s="19" t="str">
        <f t="shared" si="2"/>
        <v>Rauchfleisch Alexander</v>
      </c>
      <c r="CR23" s="19">
        <f t="shared" si="3"/>
        <v>17</v>
      </c>
      <c r="CS23" s="19" t="str">
        <f t="shared" si="4"/>
        <v xml:space="preserve"> B/C </v>
      </c>
      <c r="CT23" s="154">
        <v>4254</v>
      </c>
      <c r="CU23" s="126"/>
      <c r="CV23" s="125">
        <v>773</v>
      </c>
      <c r="CW23" s="33">
        <f t="shared" si="18"/>
        <v>9</v>
      </c>
      <c r="CX23" s="83" t="str">
        <f t="shared" si="19"/>
        <v>Projektingenieur 3</v>
      </c>
      <c r="CY23" s="125">
        <v>773</v>
      </c>
      <c r="CZ23" s="33">
        <f t="shared" si="20"/>
        <v>9</v>
      </c>
      <c r="DA23" s="83" t="str">
        <f t="shared" si="21"/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 t="shared" si="13"/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"/>
        <v>17</v>
      </c>
      <c r="AA24" s="25" t="s">
        <v>678</v>
      </c>
      <c r="AB24" s="21" t="s">
        <v>1038</v>
      </c>
      <c r="AC24" s="21"/>
      <c r="AE24" s="90" t="s">
        <v>402</v>
      </c>
      <c r="AF24" s="82"/>
      <c r="CP24" s="19" t="str">
        <f t="shared" si="2"/>
        <v>Stoffel Patric</v>
      </c>
      <c r="CR24" s="19">
        <f t="shared" si="3"/>
        <v>17</v>
      </c>
      <c r="CS24" s="19" t="str">
        <f t="shared" si="4"/>
        <v xml:space="preserve"> B/C </v>
      </c>
      <c r="CT24" s="154">
        <v>4258</v>
      </c>
      <c r="CU24" s="126"/>
      <c r="CV24" s="125">
        <v>773</v>
      </c>
      <c r="CW24" s="33">
        <f t="shared" si="18"/>
        <v>9</v>
      </c>
      <c r="CX24" s="83" t="str">
        <f t="shared" si="19"/>
        <v>Projektingenieur 3</v>
      </c>
      <c r="CY24" s="125">
        <v>773</v>
      </c>
      <c r="CZ24" s="33">
        <f t="shared" si="20"/>
        <v>9</v>
      </c>
      <c r="DA24" s="83" t="str">
        <f t="shared" si="21"/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 t="shared" si="13"/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/>
      <c r="I25" s="56"/>
      <c r="J25" s="54"/>
      <c r="K25" s="56"/>
      <c r="L25" s="56"/>
      <c r="M25" s="56"/>
      <c r="N25" s="58"/>
      <c r="O25" s="52" t="s">
        <v>359</v>
      </c>
      <c r="P25" s="15" t="s">
        <v>464</v>
      </c>
      <c r="Q25" s="15">
        <v>21</v>
      </c>
      <c r="R25" s="42"/>
      <c r="S25" s="20" t="s">
        <v>206</v>
      </c>
      <c r="T25" s="21">
        <v>1969</v>
      </c>
      <c r="U25" s="28" t="s">
        <v>221</v>
      </c>
      <c r="V25" s="21">
        <v>1998</v>
      </c>
      <c r="W25" s="25"/>
      <c r="X25" s="21"/>
      <c r="Y25" s="28" t="s">
        <v>548</v>
      </c>
      <c r="Z25" s="118">
        <f t="shared" si="1"/>
        <v>16</v>
      </c>
      <c r="AA25" s="25" t="s">
        <v>679</v>
      </c>
      <c r="AB25" s="21" t="s">
        <v>1038</v>
      </c>
      <c r="AC25" s="21"/>
      <c r="AE25" s="90" t="s">
        <v>402</v>
      </c>
      <c r="AF25" s="82"/>
      <c r="CP25" s="19" t="str">
        <f t="shared" si="2"/>
        <v>Fuchs Christian</v>
      </c>
      <c r="CR25" s="19">
        <f t="shared" si="3"/>
        <v>16</v>
      </c>
      <c r="CS25" s="19" t="str">
        <f t="shared" si="4"/>
        <v xml:space="preserve"> B/C </v>
      </c>
      <c r="CT25" s="154">
        <v>4263</v>
      </c>
      <c r="CU25" s="126"/>
      <c r="CV25" s="125">
        <v>773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773</v>
      </c>
      <c r="CZ25" s="33">
        <f t="shared" si="20"/>
        <v>9</v>
      </c>
      <c r="DA25" s="83" t="str">
        <f t="shared" si="21"/>
        <v>Projektingenieur 3</v>
      </c>
      <c r="DB25" s="125">
        <v>773</v>
      </c>
      <c r="DC25" s="33">
        <f t="shared" si="14"/>
        <v>9</v>
      </c>
      <c r="DD25" s="83" t="str">
        <f t="shared" si="15"/>
        <v>Projektingenieur 3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 t="shared" si="13"/>
        <v>4263</v>
      </c>
      <c r="DN25" s="153">
        <v>1</v>
      </c>
      <c r="DO25" s="19">
        <v>2</v>
      </c>
      <c r="DP25" s="19" t="s">
        <v>951</v>
      </c>
    </row>
    <row r="26" spans="1:120" s="19" customFormat="1" ht="15.75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360</v>
      </c>
      <c r="P26" s="15" t="s">
        <v>446</v>
      </c>
      <c r="Q26" s="15">
        <v>22</v>
      </c>
      <c r="R26" s="16"/>
      <c r="S26" s="20" t="s">
        <v>109</v>
      </c>
      <c r="T26" s="21">
        <v>1947</v>
      </c>
      <c r="U26" s="28" t="s">
        <v>1069</v>
      </c>
      <c r="V26" s="21">
        <v>1971</v>
      </c>
      <c r="W26" s="25"/>
      <c r="X26" s="21"/>
      <c r="Y26" s="28" t="s">
        <v>1020</v>
      </c>
      <c r="Z26" s="21">
        <f t="shared" si="1"/>
        <v>43</v>
      </c>
      <c r="AA26" s="25" t="s">
        <v>938</v>
      </c>
      <c r="AB26" s="21" t="s">
        <v>309</v>
      </c>
      <c r="AC26" s="21"/>
      <c r="AE26" s="193" t="s">
        <v>1078</v>
      </c>
      <c r="AF26" s="82"/>
      <c r="CP26" s="19" t="str">
        <f t="shared" si="2"/>
        <v>Yelman Mahir</v>
      </c>
      <c r="CR26" s="19">
        <f t="shared" si="3"/>
        <v>43</v>
      </c>
      <c r="CS26" s="153" t="str">
        <f t="shared" si="4"/>
        <v xml:space="preserve"> C/B 3)</v>
      </c>
      <c r="CT26" s="154">
        <v>4162</v>
      </c>
      <c r="CU26" s="126"/>
      <c r="CV26" s="125" t="s">
        <v>711</v>
      </c>
      <c r="CW26" s="33"/>
      <c r="CX26" s="83"/>
      <c r="CY26" s="125" t="s">
        <v>711</v>
      </c>
      <c r="CZ26" s="33"/>
      <c r="DA26" s="83"/>
      <c r="DB26" s="125" t="s">
        <v>711</v>
      </c>
      <c r="DC26" s="33"/>
      <c r="DD26" s="83"/>
      <c r="DE26" s="20"/>
      <c r="DF26" s="33" t="s">
        <v>711</v>
      </c>
      <c r="DG26" s="33" t="s">
        <v>711</v>
      </c>
      <c r="DH26" s="83"/>
      <c r="DM26" s="19">
        <f t="shared" si="13"/>
        <v>4162</v>
      </c>
      <c r="DN26" s="153">
        <v>2</v>
      </c>
      <c r="DO26" s="19">
        <v>3</v>
      </c>
      <c r="DP26" s="185" t="s">
        <v>951</v>
      </c>
    </row>
    <row r="27" spans="1:120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38</v>
      </c>
      <c r="AA27" s="25" t="s">
        <v>666</v>
      </c>
      <c r="AB27" s="21" t="s">
        <v>1039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38</v>
      </c>
      <c r="CS27" s="19" t="str">
        <f t="shared" si="4"/>
        <v xml:space="preserve"> C/B 2)</v>
      </c>
      <c r="CT27" s="154">
        <v>2143</v>
      </c>
      <c r="CU27" s="126"/>
      <c r="CV27" s="125">
        <v>751</v>
      </c>
      <c r="CW27" s="33">
        <f t="shared" ref="CW27:CW55" si="22">VLOOKUP($CV27,Funktionsbezeichnungen,3,0)</f>
        <v>10</v>
      </c>
      <c r="CX27" s="83" t="str">
        <f t="shared" ref="CX27:CX55" si="23">VLOOKUP($CV27,Funktionsbezeichnungen,2,0)</f>
        <v>Vorgesetzter  -  2. Stufe</v>
      </c>
      <c r="CY27" s="125">
        <v>751</v>
      </c>
      <c r="CZ27" s="33">
        <f t="shared" ref="CZ27:CZ56" si="24">VLOOKUP($CY27,Funktionsbezeichnungen,3,0)</f>
        <v>10</v>
      </c>
      <c r="DA27" s="83" t="str">
        <f t="shared" ref="DA27:DA56" si="25">VLOOKUP($CY27,Funktionsbezeichnungen,2,0)</f>
        <v>Vorgesetzter  -  2. Stufe</v>
      </c>
      <c r="DB27" s="124">
        <v>751</v>
      </c>
      <c r="DC27" s="33">
        <f>VLOOKUP($DB27,Funktionsbezeichnungen,3,0)</f>
        <v>10</v>
      </c>
      <c r="DD27" s="83" t="str">
        <f>VLOOKUP($DB27,Funktionsbezeichnungen,2,0)</f>
        <v>Vorgesetzter  -  2. Stufe</v>
      </c>
      <c r="DE27" s="20"/>
      <c r="DF27" s="124">
        <v>751</v>
      </c>
      <c r="DG27" s="33">
        <f t="shared" ref="DG27:DG56" si="26">VLOOKUP($DF27,Funktionsbezeichnungen,3,0)</f>
        <v>10</v>
      </c>
      <c r="DH27" s="83" t="str">
        <f t="shared" ref="DH27:DH56" si="27">VLOOKUP($DF27,Funktionsbezeichnungen,2,0)</f>
        <v>Vorgesetzter  -  2. Stufe</v>
      </c>
      <c r="DM27" s="19">
        <f t="shared" si="13"/>
        <v>2143</v>
      </c>
      <c r="DN27" s="153">
        <v>2</v>
      </c>
      <c r="DO27" s="19">
        <v>3</v>
      </c>
      <c r="DP27" s="19" t="s">
        <v>951</v>
      </c>
    </row>
    <row r="28" spans="1:120" s="19" customFormat="1" ht="27" x14ac:dyDescent="0.2">
      <c r="A28" s="53">
        <v>0</v>
      </c>
      <c r="B28" s="53">
        <v>1</v>
      </c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465</v>
      </c>
      <c r="Q28" s="15">
        <v>24</v>
      </c>
      <c r="R28" s="42"/>
      <c r="S28" s="20" t="s">
        <v>262</v>
      </c>
      <c r="T28" s="21">
        <v>1969</v>
      </c>
      <c r="U28" s="28" t="s">
        <v>1072</v>
      </c>
      <c r="V28" s="21">
        <v>1998</v>
      </c>
      <c r="W28" s="25"/>
      <c r="X28" s="21"/>
      <c r="Y28" s="28" t="s">
        <v>335</v>
      </c>
      <c r="Z28" s="21">
        <f t="shared" si="1"/>
        <v>16</v>
      </c>
      <c r="AA28" s="25" t="s">
        <v>680</v>
      </c>
      <c r="AB28" s="162" t="s">
        <v>1043</v>
      </c>
      <c r="AC28" s="21"/>
      <c r="AE28" s="90" t="s">
        <v>373</v>
      </c>
      <c r="AF28" s="82"/>
      <c r="CP28" s="19" t="str">
        <f t="shared" si="2"/>
        <v>Haas Gabi</v>
      </c>
      <c r="CR28" s="19">
        <f t="shared" si="3"/>
        <v>16</v>
      </c>
      <c r="CS28" s="19" t="str">
        <f t="shared" si="4"/>
        <v xml:space="preserve"> C/B 2)</v>
      </c>
      <c r="CT28" s="154">
        <v>4288</v>
      </c>
      <c r="CU28" s="126"/>
      <c r="CV28" s="125">
        <v>783</v>
      </c>
      <c r="CW28" s="33">
        <f t="shared" si="22"/>
        <v>9</v>
      </c>
      <c r="CX28" s="83" t="str">
        <f t="shared" si="23"/>
        <v>Projektingenieur 3</v>
      </c>
      <c r="CY28" s="125">
        <v>772</v>
      </c>
      <c r="CZ28" s="33">
        <f t="shared" si="24"/>
        <v>8</v>
      </c>
      <c r="DA28" s="83" t="str">
        <f t="shared" si="25"/>
        <v>Projektingenieur 2</v>
      </c>
      <c r="DB28" s="125">
        <v>772</v>
      </c>
      <c r="DC28" s="33">
        <f>VLOOKUP($DB28,Funktionsbezeichnungen,3,0)</f>
        <v>8</v>
      </c>
      <c r="DD28" s="83" t="str">
        <f>VLOOKUP($DB28,Funktionsbezeichnungen,2,0)</f>
        <v>Projektingenieur 2</v>
      </c>
      <c r="DE28" s="20"/>
      <c r="DF28" s="33">
        <v>772</v>
      </c>
      <c r="DG28" s="33">
        <f t="shared" si="26"/>
        <v>8</v>
      </c>
      <c r="DH28" s="83" t="str">
        <f t="shared" si="27"/>
        <v>Projektingenieur 2</v>
      </c>
      <c r="DM28" s="19">
        <f t="shared" si="13"/>
        <v>4288</v>
      </c>
      <c r="DN28" s="153">
        <v>2</v>
      </c>
      <c r="DO28" s="19">
        <v>3</v>
      </c>
      <c r="DP28" s="19" t="s">
        <v>951</v>
      </c>
    </row>
    <row r="29" spans="1:120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38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38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22"/>
        <v>8</v>
      </c>
      <c r="CX29" s="83" t="str">
        <f t="shared" si="23"/>
        <v>Projektingenieur 2</v>
      </c>
      <c r="CY29" s="125">
        <v>772</v>
      </c>
      <c r="CZ29" s="33">
        <f t="shared" si="24"/>
        <v>8</v>
      </c>
      <c r="DA29" s="83" t="str">
        <f t="shared" si="25"/>
        <v>Projektingenieur 2</v>
      </c>
      <c r="DB29" s="125">
        <v>772</v>
      </c>
      <c r="DC29" s="33">
        <f>VLOOKUP($DB29,Funktionsbezeichnungen,3,0)</f>
        <v>8</v>
      </c>
      <c r="DD29" s="83" t="str">
        <f>VLOOKUP($DB29,Funktionsbezeichnungen,2,0)</f>
        <v>Projektingenieur 2</v>
      </c>
      <c r="DE29" s="20"/>
      <c r="DF29" s="33">
        <v>772</v>
      </c>
      <c r="DG29" s="33">
        <f t="shared" si="26"/>
        <v>8</v>
      </c>
      <c r="DH29" s="83" t="str">
        <f t="shared" si="27"/>
        <v>Projektingenieur 2</v>
      </c>
      <c r="DM29" s="19">
        <f t="shared" si="13"/>
        <v>3160</v>
      </c>
      <c r="DN29" s="153">
        <v>2</v>
      </c>
      <c r="DO29" s="19">
        <v>3</v>
      </c>
      <c r="DP29" s="19" t="s">
        <v>951</v>
      </c>
    </row>
    <row r="30" spans="1:120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33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33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22"/>
        <v>8</v>
      </c>
      <c r="CX30" s="83" t="str">
        <f t="shared" si="23"/>
        <v>Projektingenieur 2</v>
      </c>
      <c r="CY30" s="125">
        <v>772</v>
      </c>
      <c r="CZ30" s="33">
        <f t="shared" si="24"/>
        <v>8</v>
      </c>
      <c r="DA30" s="83" t="str">
        <f t="shared" si="25"/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 t="shared" si="26"/>
        <v>8</v>
      </c>
      <c r="DH30" s="83" t="str">
        <f t="shared" si="27"/>
        <v>Projektingenieur 2</v>
      </c>
      <c r="DM30" s="19">
        <f t="shared" si="13"/>
        <v>4185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28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28</v>
      </c>
      <c r="CS31" s="19" t="str">
        <f t="shared" si="4"/>
        <v>C</v>
      </c>
      <c r="CT31" s="154">
        <v>4269</v>
      </c>
      <c r="CU31" s="126"/>
      <c r="CV31" s="125">
        <v>773</v>
      </c>
      <c r="CW31" s="33">
        <f t="shared" si="22"/>
        <v>9</v>
      </c>
      <c r="CX31" s="83" t="str">
        <f t="shared" si="23"/>
        <v>Projektingenieur 3</v>
      </c>
      <c r="CY31" s="125">
        <v>773</v>
      </c>
      <c r="CZ31" s="33">
        <f t="shared" si="24"/>
        <v>9</v>
      </c>
      <c r="DA31" s="83" t="str">
        <f t="shared" si="25"/>
        <v>Projektingenieur 3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4269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1070</v>
      </c>
      <c r="V32" s="21">
        <v>1990</v>
      </c>
      <c r="W32" s="25"/>
      <c r="X32" s="21"/>
      <c r="Y32" s="28" t="s">
        <v>875</v>
      </c>
      <c r="Z32" s="21">
        <f t="shared" si="1"/>
        <v>24</v>
      </c>
      <c r="AA32" s="25" t="s">
        <v>671</v>
      </c>
      <c r="AB32" s="21" t="s">
        <v>105</v>
      </c>
      <c r="AC32" s="21"/>
      <c r="AE32" s="90" t="s">
        <v>389</v>
      </c>
      <c r="AF32" s="82" t="s">
        <v>1083</v>
      </c>
      <c r="CP32" s="19" t="str">
        <f t="shared" si="2"/>
        <v>Wick Bernd</v>
      </c>
      <c r="CR32" s="19">
        <f t="shared" si="3"/>
        <v>24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/>
      <c r="DC32" s="33"/>
      <c r="DD32" s="83"/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3208</v>
      </c>
      <c r="DN32" s="153">
        <v>2</v>
      </c>
      <c r="DO32" s="19">
        <v>3</v>
      </c>
      <c r="DP32" s="19" t="s">
        <v>951</v>
      </c>
    </row>
    <row r="33" spans="1:120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20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20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22"/>
        <v>8</v>
      </c>
      <c r="CX33" s="83" t="str">
        <f t="shared" si="23"/>
        <v>Projektingenieur 2</v>
      </c>
      <c r="CY33" s="125">
        <v>772</v>
      </c>
      <c r="CZ33" s="33">
        <f t="shared" si="24"/>
        <v>8</v>
      </c>
      <c r="DA33" s="83" t="str">
        <f t="shared" si="25"/>
        <v>Projektingenieur 2</v>
      </c>
      <c r="DB33" s="125">
        <v>772</v>
      </c>
      <c r="DC33" s="33">
        <f t="shared" ref="DC33:DC56" si="28">VLOOKUP($DB33,Funktionsbezeichnungen,3,0)</f>
        <v>8</v>
      </c>
      <c r="DD33" s="83" t="str">
        <f t="shared" ref="DD33:DD56" si="29"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4246</v>
      </c>
      <c r="DN33" s="153">
        <v>1</v>
      </c>
      <c r="DO33" s="19">
        <v>2</v>
      </c>
      <c r="DP33" s="19" t="s">
        <v>951</v>
      </c>
    </row>
    <row r="34" spans="1:120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18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18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>
        <v>772</v>
      </c>
      <c r="DC34" s="33">
        <f t="shared" si="28"/>
        <v>8</v>
      </c>
      <c r="DD34" s="83" t="str">
        <f t="shared" si="29"/>
        <v>Projektingenieur 2</v>
      </c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4291</v>
      </c>
      <c r="DN34" s="153">
        <v>1</v>
      </c>
      <c r="DO34" s="19">
        <v>2</v>
      </c>
      <c r="DP34" s="185" t="s">
        <v>968</v>
      </c>
    </row>
    <row r="35" spans="1:120" s="19" customFormat="1" ht="27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166" t="s">
        <v>359</v>
      </c>
      <c r="P35" s="167" t="s">
        <v>460</v>
      </c>
      <c r="Q35" s="15">
        <v>31</v>
      </c>
      <c r="R35" s="168"/>
      <c r="S35" s="20" t="s">
        <v>231</v>
      </c>
      <c r="T35" s="21">
        <v>1967</v>
      </c>
      <c r="U35" s="28" t="s">
        <v>1065</v>
      </c>
      <c r="V35" s="21">
        <v>1996</v>
      </c>
      <c r="W35" s="25"/>
      <c r="X35" s="21"/>
      <c r="Y35" s="28" t="s">
        <v>233</v>
      </c>
      <c r="Z35" s="118">
        <f t="shared" si="1"/>
        <v>18</v>
      </c>
      <c r="AA35" s="25" t="s">
        <v>675</v>
      </c>
      <c r="AB35" s="118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18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22"/>
        <v>8</v>
      </c>
      <c r="CX35" s="83" t="str">
        <f t="shared" si="23"/>
        <v>Projektingenieur 2</v>
      </c>
      <c r="CY35" s="125">
        <v>782</v>
      </c>
      <c r="CZ35" s="33">
        <f t="shared" si="24"/>
        <v>8</v>
      </c>
      <c r="DA35" s="83" t="str">
        <f t="shared" si="25"/>
        <v>Projektingenieur 2</v>
      </c>
      <c r="DB35" s="125">
        <v>782</v>
      </c>
      <c r="DC35" s="33">
        <f t="shared" si="28"/>
        <v>8</v>
      </c>
      <c r="DD35" s="83" t="str">
        <f t="shared" si="29"/>
        <v>Projektingenieur 2</v>
      </c>
      <c r="DE35" s="20"/>
      <c r="DF35" s="33">
        <v>782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4277</v>
      </c>
      <c r="DN35" s="153">
        <v>3</v>
      </c>
      <c r="DO35" s="19">
        <v>2</v>
      </c>
      <c r="DP35" s="19" t="s">
        <v>952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1064</v>
      </c>
      <c r="V36" s="21">
        <v>1998</v>
      </c>
      <c r="W36" s="25"/>
      <c r="X36" s="21"/>
      <c r="Y36" s="28" t="s">
        <v>247</v>
      </c>
      <c r="Z36" s="21">
        <f t="shared" si="1"/>
        <v>16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16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7696</v>
      </c>
      <c r="DN36" s="153">
        <v>2</v>
      </c>
      <c r="DO36" s="19">
        <v>3</v>
      </c>
      <c r="DP36" s="19" t="s">
        <v>951</v>
      </c>
    </row>
    <row r="37" spans="1:120" s="19" customFormat="1" x14ac:dyDescent="0.2">
      <c r="A37" s="53">
        <v>0</v>
      </c>
      <c r="B37" s="53"/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640</v>
      </c>
      <c r="Q37" s="15">
        <v>33</v>
      </c>
      <c r="R37" s="42"/>
      <c r="S37" s="20" t="s">
        <v>641</v>
      </c>
      <c r="T37" s="21">
        <v>1971</v>
      </c>
      <c r="U37" s="28" t="s">
        <v>709</v>
      </c>
      <c r="V37" s="21">
        <v>2000</v>
      </c>
      <c r="W37" s="25"/>
      <c r="X37" s="21"/>
      <c r="Y37" s="28" t="s">
        <v>643</v>
      </c>
      <c r="Z37" s="21">
        <f t="shared" si="1"/>
        <v>14</v>
      </c>
      <c r="AA37" s="25" t="s">
        <v>97</v>
      </c>
      <c r="AB37" s="21" t="s">
        <v>105</v>
      </c>
      <c r="AC37" s="21"/>
      <c r="AE37" s="90" t="s">
        <v>373</v>
      </c>
      <c r="AF37" s="82"/>
      <c r="CP37" s="19" t="str">
        <f t="shared" si="2"/>
        <v>Albrecht Stefan</v>
      </c>
      <c r="CR37" s="19">
        <f t="shared" si="3"/>
        <v>14</v>
      </c>
      <c r="CS37" s="19" t="str">
        <f t="shared" si="4"/>
        <v>C</v>
      </c>
      <c r="CT37" s="154">
        <v>4900</v>
      </c>
      <c r="CU37" s="126"/>
      <c r="CV37" s="125">
        <v>772</v>
      </c>
      <c r="CW37" s="33">
        <f t="shared" si="22"/>
        <v>8</v>
      </c>
      <c r="CX37" s="83" t="str">
        <f t="shared" si="23"/>
        <v>Projektingenieur 2</v>
      </c>
      <c r="CY37" s="125">
        <v>772</v>
      </c>
      <c r="CZ37" s="33">
        <f t="shared" si="24"/>
        <v>8</v>
      </c>
      <c r="DA37" s="83" t="str">
        <f t="shared" si="25"/>
        <v>Projektingenieur 2</v>
      </c>
      <c r="DB37" s="125">
        <v>772</v>
      </c>
      <c r="DC37" s="33">
        <f t="shared" si="28"/>
        <v>8</v>
      </c>
      <c r="DD37" s="83" t="str">
        <f t="shared" si="29"/>
        <v>Projektingenieur 2</v>
      </c>
      <c r="DE37" s="20"/>
      <c r="DF37" s="33">
        <v>772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4900</v>
      </c>
      <c r="DN37" s="153">
        <v>1</v>
      </c>
      <c r="DO37" s="19">
        <v>2</v>
      </c>
      <c r="DP37" s="19" t="s">
        <v>951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358</v>
      </c>
      <c r="P38" s="15" t="s">
        <v>602</v>
      </c>
      <c r="Q38" s="15">
        <v>34</v>
      </c>
      <c r="R38" s="42"/>
      <c r="S38" s="20" t="s">
        <v>599</v>
      </c>
      <c r="T38" s="21">
        <v>1977</v>
      </c>
      <c r="U38" s="28" t="s">
        <v>1111</v>
      </c>
      <c r="V38" s="21">
        <v>2000</v>
      </c>
      <c r="W38" s="25"/>
      <c r="X38" s="21"/>
      <c r="Y38" s="28" t="s">
        <v>601</v>
      </c>
      <c r="Z38" s="21">
        <f t="shared" si="1"/>
        <v>14</v>
      </c>
      <c r="AA38" s="25" t="s">
        <v>97</v>
      </c>
      <c r="AB38" s="21" t="s">
        <v>105</v>
      </c>
      <c r="AC38" s="21"/>
      <c r="AE38" s="90" t="s">
        <v>620</v>
      </c>
      <c r="AF38" s="82"/>
      <c r="CP38" s="19" t="str">
        <f t="shared" si="2"/>
        <v>Trouillet Jean-Georges</v>
      </c>
      <c r="CR38" s="19">
        <f t="shared" si="3"/>
        <v>14</v>
      </c>
      <c r="CS38" s="19" t="str">
        <f t="shared" si="4"/>
        <v>C</v>
      </c>
      <c r="CT38" s="154">
        <v>3206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3206</v>
      </c>
      <c r="DN38" s="153">
        <v>1</v>
      </c>
      <c r="DO38" s="19">
        <v>2</v>
      </c>
      <c r="DP38" s="19" t="s">
        <v>951</v>
      </c>
    </row>
    <row r="39" spans="1:120" s="19" customFormat="1" ht="27" x14ac:dyDescent="0.2">
      <c r="A39" s="53">
        <v>0</v>
      </c>
      <c r="B39" s="53">
        <v>1</v>
      </c>
      <c r="C39" s="53">
        <f t="shared" si="0"/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52" t="s">
        <v>359</v>
      </c>
      <c r="P39" s="15" t="s">
        <v>470</v>
      </c>
      <c r="Q39" s="15">
        <v>35</v>
      </c>
      <c r="R39" s="42"/>
      <c r="S39" s="20" t="s">
        <v>227</v>
      </c>
      <c r="T39" s="21">
        <v>1976</v>
      </c>
      <c r="U39" s="28" t="s">
        <v>1048</v>
      </c>
      <c r="V39" s="21">
        <v>2001</v>
      </c>
      <c r="W39" s="25" t="s">
        <v>1049</v>
      </c>
      <c r="X39" s="21">
        <v>2009</v>
      </c>
      <c r="Y39" s="28" t="s">
        <v>106</v>
      </c>
      <c r="Z39" s="21">
        <f t="shared" si="1"/>
        <v>13</v>
      </c>
      <c r="AA39" s="25" t="s">
        <v>605</v>
      </c>
      <c r="AB39" s="21" t="s">
        <v>105</v>
      </c>
      <c r="AC39" s="21"/>
      <c r="AE39" s="90" t="s">
        <v>1097</v>
      </c>
      <c r="AF39" s="82"/>
      <c r="CP39" s="19" t="str">
        <f t="shared" si="2"/>
        <v>Chroust Steffi</v>
      </c>
      <c r="CR39" s="19">
        <f t="shared" si="3"/>
        <v>13</v>
      </c>
      <c r="CS39" s="19" t="str">
        <f t="shared" si="4"/>
        <v>C</v>
      </c>
      <c r="CT39" s="154">
        <v>4275</v>
      </c>
      <c r="CU39" s="126"/>
      <c r="CV39" s="125">
        <v>782</v>
      </c>
      <c r="CW39" s="33">
        <f t="shared" si="22"/>
        <v>8</v>
      </c>
      <c r="CX39" s="83" t="str">
        <f t="shared" si="23"/>
        <v>Projektingenieur 2</v>
      </c>
      <c r="CY39" s="125">
        <v>782</v>
      </c>
      <c r="CZ39" s="33">
        <f t="shared" si="24"/>
        <v>8</v>
      </c>
      <c r="DA39" s="83" t="str">
        <f t="shared" si="25"/>
        <v>Projektingenieur 2</v>
      </c>
      <c r="DB39" s="125">
        <v>782</v>
      </c>
      <c r="DC39" s="33">
        <f t="shared" si="28"/>
        <v>8</v>
      </c>
      <c r="DD39" s="83" t="str">
        <f t="shared" si="29"/>
        <v>Projektingenieur 2</v>
      </c>
      <c r="DE39" s="20"/>
      <c r="DF39" s="33">
        <v>781</v>
      </c>
      <c r="DG39" s="33">
        <f t="shared" si="26"/>
        <v>7</v>
      </c>
      <c r="DH39" s="83" t="str">
        <f t="shared" si="27"/>
        <v>Projektingenieur 1</v>
      </c>
      <c r="DM39" s="19">
        <f t="shared" si="13"/>
        <v>4275</v>
      </c>
      <c r="DN39" s="153">
        <v>2</v>
      </c>
      <c r="DO39" s="19">
        <v>3</v>
      </c>
      <c r="DP39" s="19" t="s">
        <v>952</v>
      </c>
    </row>
    <row r="40" spans="1:120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471</v>
      </c>
      <c r="Q40" s="15">
        <v>36</v>
      </c>
      <c r="R40" s="42"/>
      <c r="S40" s="20" t="s">
        <v>229</v>
      </c>
      <c r="T40" s="21">
        <v>1976</v>
      </c>
      <c r="U40" s="28" t="s">
        <v>241</v>
      </c>
      <c r="V40" s="21">
        <v>2001</v>
      </c>
      <c r="W40" s="25"/>
      <c r="X40" s="21"/>
      <c r="Y40" s="28" t="s">
        <v>337</v>
      </c>
      <c r="Z40" s="21">
        <f t="shared" si="1"/>
        <v>13</v>
      </c>
      <c r="AA40" s="25" t="s">
        <v>683</v>
      </c>
      <c r="AB40" s="21" t="s">
        <v>105</v>
      </c>
      <c r="AC40" s="21"/>
      <c r="AE40" s="90" t="s">
        <v>373</v>
      </c>
      <c r="AF40" s="82"/>
      <c r="CP40" s="19" t="str">
        <f t="shared" si="2"/>
        <v>Falzone Lorenzo</v>
      </c>
      <c r="CR40" s="19">
        <f t="shared" si="3"/>
        <v>13</v>
      </c>
      <c r="CS40" s="19" t="str">
        <f t="shared" si="4"/>
        <v>C</v>
      </c>
      <c r="CT40" s="154">
        <v>7695</v>
      </c>
      <c r="CU40" s="126"/>
      <c r="CV40" s="125">
        <v>772</v>
      </c>
      <c r="CW40" s="33">
        <f t="shared" si="22"/>
        <v>8</v>
      </c>
      <c r="CX40" s="83" t="str">
        <f t="shared" si="23"/>
        <v>Projektingenieur 2</v>
      </c>
      <c r="CY40" s="125">
        <v>772</v>
      </c>
      <c r="CZ40" s="33">
        <f t="shared" si="24"/>
        <v>8</v>
      </c>
      <c r="DA40" s="83" t="str">
        <f t="shared" si="25"/>
        <v>Projektingenieur 2</v>
      </c>
      <c r="DB40" s="125">
        <v>772</v>
      </c>
      <c r="DC40" s="33">
        <f t="shared" si="28"/>
        <v>8</v>
      </c>
      <c r="DD40" s="83" t="str">
        <f t="shared" si="29"/>
        <v>Projektingenieur 2</v>
      </c>
      <c r="DE40" s="20"/>
      <c r="DF40" s="33">
        <v>771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7695</v>
      </c>
      <c r="DN40" s="153">
        <v>1</v>
      </c>
      <c r="DO40" s="19">
        <v>2</v>
      </c>
      <c r="DP40" s="19" t="s">
        <v>951</v>
      </c>
    </row>
    <row r="41" spans="1:120" s="19" customFormat="1" x14ac:dyDescent="0.2">
      <c r="A41" s="53">
        <v>0</v>
      </c>
      <c r="B41" s="53">
        <v>1</v>
      </c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360</v>
      </c>
      <c r="P41" s="15" t="s">
        <v>588</v>
      </c>
      <c r="Q41" s="15">
        <v>37</v>
      </c>
      <c r="R41" s="42"/>
      <c r="S41" s="20" t="s">
        <v>589</v>
      </c>
      <c r="T41" s="21">
        <v>1976</v>
      </c>
      <c r="U41" s="28" t="s">
        <v>194</v>
      </c>
      <c r="V41" s="21">
        <v>2001</v>
      </c>
      <c r="W41" s="25"/>
      <c r="X41" s="21"/>
      <c r="Y41" s="28" t="s">
        <v>1024</v>
      </c>
      <c r="Z41" s="21">
        <f t="shared" si="1"/>
        <v>13</v>
      </c>
      <c r="AA41" s="25" t="s">
        <v>684</v>
      </c>
      <c r="AB41" s="21" t="s">
        <v>105</v>
      </c>
      <c r="AC41" s="21"/>
      <c r="AE41" s="90" t="s">
        <v>373</v>
      </c>
      <c r="AF41" s="82"/>
      <c r="CP41" s="19" t="str">
        <f t="shared" si="2"/>
        <v>Weber Madeleine</v>
      </c>
      <c r="CR41" s="19">
        <f t="shared" si="3"/>
        <v>13</v>
      </c>
      <c r="CS41" s="19" t="str">
        <f t="shared" si="4"/>
        <v>C</v>
      </c>
      <c r="CT41" s="154">
        <v>4350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4350</v>
      </c>
      <c r="DN41" s="153">
        <v>1</v>
      </c>
      <c r="DO41" s="19">
        <v>2</v>
      </c>
      <c r="DP41" s="19" t="s">
        <v>951</v>
      </c>
    </row>
    <row r="42" spans="1:120" s="19" customFormat="1" ht="27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0" t="s">
        <v>301</v>
      </c>
      <c r="T42" s="21">
        <v>1975</v>
      </c>
      <c r="U42" s="28" t="s">
        <v>302</v>
      </c>
      <c r="V42" s="21">
        <v>2001</v>
      </c>
      <c r="W42" s="25"/>
      <c r="X42" s="21"/>
      <c r="Y42" s="28" t="s">
        <v>303</v>
      </c>
      <c r="Z42" s="118">
        <f t="shared" si="1"/>
        <v>13</v>
      </c>
      <c r="AA42" s="169" t="s">
        <v>682</v>
      </c>
      <c r="AB42" s="118" t="s">
        <v>105</v>
      </c>
      <c r="AC42" s="21"/>
      <c r="AE42" s="90" t="s">
        <v>373</v>
      </c>
      <c r="AF42" s="82"/>
      <c r="CP42" s="19" t="str">
        <f t="shared" si="2"/>
        <v>Rey Lionel</v>
      </c>
      <c r="CR42" s="19">
        <f t="shared" si="3"/>
        <v>13</v>
      </c>
      <c r="CS42" s="19" t="str">
        <f t="shared" si="4"/>
        <v>C</v>
      </c>
      <c r="CT42" s="154">
        <v>4299</v>
      </c>
      <c r="CU42" s="126"/>
      <c r="CV42" s="125">
        <v>782</v>
      </c>
      <c r="CW42" s="33">
        <f t="shared" si="22"/>
        <v>8</v>
      </c>
      <c r="CX42" s="83" t="str">
        <f t="shared" si="23"/>
        <v>Projektingenieur 2</v>
      </c>
      <c r="CY42" s="125">
        <v>782</v>
      </c>
      <c r="CZ42" s="33">
        <f t="shared" si="24"/>
        <v>8</v>
      </c>
      <c r="DA42" s="83" t="str">
        <f t="shared" si="25"/>
        <v>Projektingenieur 2</v>
      </c>
      <c r="DB42" s="125">
        <v>782</v>
      </c>
      <c r="DC42" s="33">
        <f t="shared" si="28"/>
        <v>8</v>
      </c>
      <c r="DD42" s="83" t="str">
        <f t="shared" si="29"/>
        <v>Projektingenieur 2</v>
      </c>
      <c r="DE42" s="20"/>
      <c r="DF42" s="33">
        <v>782</v>
      </c>
      <c r="DG42" s="33">
        <f t="shared" si="26"/>
        <v>8</v>
      </c>
      <c r="DH42" s="83" t="str">
        <f t="shared" si="27"/>
        <v>Projektingenieur 2</v>
      </c>
      <c r="DM42" s="19">
        <f t="shared" si="13"/>
        <v>4299</v>
      </c>
      <c r="DN42" s="153">
        <v>2</v>
      </c>
      <c r="DO42" s="19">
        <v>3</v>
      </c>
      <c r="DP42" s="19" t="s">
        <v>952</v>
      </c>
    </row>
    <row r="43" spans="1:120" s="19" customFormat="1" ht="27" x14ac:dyDescent="0.2">
      <c r="A43" s="53">
        <v>0</v>
      </c>
      <c r="B43" s="53"/>
      <c r="C43" s="53">
        <f t="shared" si="0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934</v>
      </c>
      <c r="Q43" s="15">
        <v>39</v>
      </c>
      <c r="R43" s="42"/>
      <c r="S43" s="20" t="s">
        <v>935</v>
      </c>
      <c r="T43" s="21">
        <v>1976</v>
      </c>
      <c r="U43" s="28" t="s">
        <v>936</v>
      </c>
      <c r="V43" s="21">
        <v>2004</v>
      </c>
      <c r="W43" s="25" t="s">
        <v>324</v>
      </c>
      <c r="X43" s="21">
        <v>2014</v>
      </c>
      <c r="Y43" s="28"/>
      <c r="Z43" s="118">
        <f t="shared" si="1"/>
        <v>10</v>
      </c>
      <c r="AA43" s="169" t="s">
        <v>937</v>
      </c>
      <c r="AB43" s="118" t="s">
        <v>105</v>
      </c>
      <c r="AC43" s="21"/>
      <c r="AE43" s="90" t="s">
        <v>373</v>
      </c>
      <c r="AF43" s="82" t="s">
        <v>1083</v>
      </c>
      <c r="CP43" s="19" t="str">
        <f t="shared" si="2"/>
        <v>Becksmann Thomas J.</v>
      </c>
      <c r="CR43" s="19">
        <f t="shared" si="3"/>
        <v>10</v>
      </c>
      <c r="CS43" s="19" t="str">
        <f t="shared" si="4"/>
        <v>C</v>
      </c>
      <c r="CT43" s="154">
        <v>3210</v>
      </c>
      <c r="CU43" s="126"/>
      <c r="CV43" s="125">
        <v>772</v>
      </c>
      <c r="CW43" s="33">
        <f t="shared" si="22"/>
        <v>8</v>
      </c>
      <c r="CX43" s="83" t="str">
        <f t="shared" si="23"/>
        <v>Projektingenieur 2</v>
      </c>
      <c r="CY43" s="125"/>
      <c r="CZ43" s="33"/>
      <c r="DA43" s="83"/>
      <c r="DB43" s="125"/>
      <c r="DC43" s="33"/>
      <c r="DD43" s="83"/>
      <c r="DE43" s="20"/>
      <c r="DF43" s="33"/>
      <c r="DG43" s="33"/>
      <c r="DH43" s="83"/>
      <c r="DM43" s="19">
        <f t="shared" si="13"/>
        <v>3210</v>
      </c>
      <c r="DN43" s="153">
        <v>2</v>
      </c>
      <c r="DO43" s="19">
        <v>3</v>
      </c>
      <c r="DP43" s="19" t="s">
        <v>951</v>
      </c>
    </row>
    <row r="44" spans="1:120" s="19" customFormat="1" ht="38.25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191" t="s">
        <v>1047</v>
      </c>
      <c r="X44" s="21">
        <v>2011</v>
      </c>
      <c r="Y44" s="28" t="s">
        <v>944</v>
      </c>
      <c r="Z44" s="118">
        <f t="shared" si="1"/>
        <v>15</v>
      </c>
      <c r="AA44" s="169" t="s">
        <v>565</v>
      </c>
      <c r="AB44" s="162" t="s">
        <v>1044</v>
      </c>
      <c r="AC44" s="21"/>
      <c r="AE44" s="90" t="s">
        <v>373</v>
      </c>
      <c r="AF44" s="82"/>
      <c r="CP44" s="19" t="str">
        <f t="shared" si="2"/>
        <v>Betzold Alexander</v>
      </c>
      <c r="CR44" s="19">
        <f t="shared" si="3"/>
        <v>15</v>
      </c>
      <c r="CS44" s="19" t="str">
        <f t="shared" si="4"/>
        <v xml:space="preserve"> D/C 2)</v>
      </c>
      <c r="CT44" s="154">
        <v>4306</v>
      </c>
      <c r="CU44" s="126"/>
      <c r="CV44" s="125">
        <v>782</v>
      </c>
      <c r="CW44" s="33">
        <f t="shared" si="22"/>
        <v>8</v>
      </c>
      <c r="CX44" s="83" t="str">
        <f t="shared" si="23"/>
        <v>Projektingenieur 2</v>
      </c>
      <c r="CY44" s="125">
        <v>782</v>
      </c>
      <c r="CZ44" s="33">
        <f t="shared" si="24"/>
        <v>8</v>
      </c>
      <c r="DA44" s="83" t="str">
        <f t="shared" si="25"/>
        <v>Projektingenieur 2</v>
      </c>
      <c r="DB44" s="125">
        <v>782</v>
      </c>
      <c r="DC44" s="33">
        <f t="shared" si="28"/>
        <v>8</v>
      </c>
      <c r="DD44" s="83" t="str">
        <f t="shared" si="29"/>
        <v>Projektingenieur 2</v>
      </c>
      <c r="DE44" s="20"/>
      <c r="DF44" s="33">
        <v>781</v>
      </c>
      <c r="DG44" s="33">
        <f t="shared" si="26"/>
        <v>7</v>
      </c>
      <c r="DH44" s="83" t="str">
        <f t="shared" si="27"/>
        <v>Projektingenieur 1</v>
      </c>
      <c r="DM44" s="19">
        <f t="shared" si="13"/>
        <v>4306</v>
      </c>
      <c r="DN44" s="153">
        <v>2</v>
      </c>
      <c r="DO44" s="19">
        <v>2</v>
      </c>
      <c r="DP44" s="19" t="s">
        <v>952</v>
      </c>
    </row>
    <row r="45" spans="1:120" s="19" customFormat="1" ht="15.75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358</v>
      </c>
      <c r="P45" s="15" t="s">
        <v>852</v>
      </c>
      <c r="Q45" s="15">
        <v>41</v>
      </c>
      <c r="R45" s="42"/>
      <c r="S45" s="20" t="s">
        <v>870</v>
      </c>
      <c r="T45" s="21">
        <v>1978</v>
      </c>
      <c r="U45" s="28" t="s">
        <v>198</v>
      </c>
      <c r="V45" s="21">
        <v>2004</v>
      </c>
      <c r="W45" s="25"/>
      <c r="X45" s="21"/>
      <c r="Y45" s="28" t="s">
        <v>853</v>
      </c>
      <c r="Z45" s="21">
        <f t="shared" si="1"/>
        <v>10</v>
      </c>
      <c r="AA45" s="25" t="s">
        <v>671</v>
      </c>
      <c r="AB45" s="162" t="s">
        <v>1044</v>
      </c>
      <c r="AC45" s="21"/>
      <c r="AE45" s="90" t="s">
        <v>373</v>
      </c>
      <c r="AF45" s="82"/>
      <c r="CP45" s="19" t="str">
        <f t="shared" si="2"/>
        <v>Hausammann Cédric</v>
      </c>
      <c r="CR45" s="19">
        <f t="shared" si="3"/>
        <v>10</v>
      </c>
      <c r="CS45" s="19" t="str">
        <f t="shared" si="4"/>
        <v xml:space="preserve"> D/C 2)</v>
      </c>
      <c r="CT45" s="154">
        <v>9648</v>
      </c>
      <c r="CU45" s="126"/>
      <c r="CV45" s="125">
        <v>772</v>
      </c>
      <c r="CW45" s="33">
        <f t="shared" si="22"/>
        <v>8</v>
      </c>
      <c r="CX45" s="83" t="str">
        <f t="shared" si="23"/>
        <v>Projektingenieur 2</v>
      </c>
      <c r="CY45" s="125">
        <v>772</v>
      </c>
      <c r="CZ45" s="33">
        <f t="shared" si="24"/>
        <v>8</v>
      </c>
      <c r="DA45" s="83" t="str">
        <f t="shared" si="25"/>
        <v>Projektingenieur 2</v>
      </c>
      <c r="DB45" s="125">
        <v>772</v>
      </c>
      <c r="DC45" s="33">
        <f t="shared" si="28"/>
        <v>8</v>
      </c>
      <c r="DD45" s="83" t="str">
        <f t="shared" si="29"/>
        <v>Projektingenieur 2</v>
      </c>
      <c r="DE45" s="20"/>
      <c r="DF45" s="33">
        <v>771</v>
      </c>
      <c r="DG45" s="33">
        <f t="shared" si="26"/>
        <v>7</v>
      </c>
      <c r="DH45" s="83" t="str">
        <f t="shared" si="27"/>
        <v>Projektingenieur 1</v>
      </c>
      <c r="DM45" s="19">
        <f t="shared" si="13"/>
        <v>9648</v>
      </c>
      <c r="DN45" s="153">
        <v>2</v>
      </c>
      <c r="DO45" s="19">
        <v>3</v>
      </c>
      <c r="DP45" s="19" t="s">
        <v>951</v>
      </c>
    </row>
    <row r="46" spans="1:120" s="19" customFormat="1" x14ac:dyDescent="0.2">
      <c r="A46" s="53">
        <v>0</v>
      </c>
      <c r="B46" s="53">
        <v>1</v>
      </c>
      <c r="C46" s="53"/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918</v>
      </c>
      <c r="Q46" s="15">
        <v>42</v>
      </c>
      <c r="R46" s="42"/>
      <c r="S46" s="20" t="s">
        <v>919</v>
      </c>
      <c r="T46" s="21">
        <v>1962</v>
      </c>
      <c r="U46" s="28" t="s">
        <v>1058</v>
      </c>
      <c r="V46" s="21">
        <v>1992</v>
      </c>
      <c r="W46" s="25" t="s">
        <v>921</v>
      </c>
      <c r="X46" s="21">
        <v>2002</v>
      </c>
      <c r="Y46" s="28" t="s">
        <v>922</v>
      </c>
      <c r="Z46" s="118">
        <f t="shared" si="1"/>
        <v>22</v>
      </c>
      <c r="AA46" s="169" t="s">
        <v>1080</v>
      </c>
      <c r="AB46" s="21" t="s">
        <v>121</v>
      </c>
      <c r="AC46" s="21"/>
      <c r="AE46" s="90" t="s">
        <v>373</v>
      </c>
      <c r="AF46" s="82"/>
      <c r="CP46" s="19" t="str">
        <f t="shared" si="2"/>
        <v>Niedermeyer Friederike</v>
      </c>
      <c r="CR46" s="19">
        <f t="shared" si="3"/>
        <v>22</v>
      </c>
      <c r="CS46" s="19" t="str">
        <f t="shared" si="4"/>
        <v>D</v>
      </c>
      <c r="CT46" s="154">
        <v>4307</v>
      </c>
      <c r="CU46" s="126"/>
      <c r="CV46" s="125">
        <v>782</v>
      </c>
      <c r="CW46" s="33">
        <f t="shared" si="22"/>
        <v>8</v>
      </c>
      <c r="CX46" s="83" t="str">
        <f t="shared" si="23"/>
        <v>Projektingenieur 2</v>
      </c>
      <c r="CY46" s="125"/>
      <c r="CZ46" s="33"/>
      <c r="DA46" s="83"/>
      <c r="DB46" s="125"/>
      <c r="DC46" s="33"/>
      <c r="DD46" s="83"/>
      <c r="DE46" s="20"/>
      <c r="DF46" s="33"/>
      <c r="DG46" s="33"/>
      <c r="DH46" s="83"/>
      <c r="DM46" s="19">
        <f t="shared" si="13"/>
        <v>4307</v>
      </c>
      <c r="DN46" s="153">
        <v>1</v>
      </c>
      <c r="DO46" s="19">
        <v>2</v>
      </c>
      <c r="DP46" s="19" t="s">
        <v>952</v>
      </c>
    </row>
    <row r="47" spans="1:120" s="19" customFormat="1" ht="27" x14ac:dyDescent="0.2">
      <c r="A47" s="53">
        <v>0</v>
      </c>
      <c r="B47" s="53"/>
      <c r="C47" s="53">
        <f t="shared" ref="C47:C110" si="30"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195" t="s">
        <v>361</v>
      </c>
      <c r="P47" s="194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10</v>
      </c>
      <c r="AA47" s="169" t="s">
        <v>565</v>
      </c>
      <c r="AB47" s="21" t="s">
        <v>121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10</v>
      </c>
      <c r="CS47" s="19" t="str">
        <f t="shared" si="4"/>
        <v>D</v>
      </c>
      <c r="CT47" s="154">
        <v>4345</v>
      </c>
      <c r="CU47" s="126"/>
      <c r="CV47" s="125">
        <v>782</v>
      </c>
      <c r="CW47" s="33">
        <f t="shared" si="22"/>
        <v>8</v>
      </c>
      <c r="CX47" s="83" t="str">
        <f t="shared" si="23"/>
        <v>Projektingenieur 2</v>
      </c>
      <c r="CY47" s="125">
        <v>782</v>
      </c>
      <c r="CZ47" s="33">
        <f t="shared" si="24"/>
        <v>8</v>
      </c>
      <c r="DA47" s="83" t="str">
        <f t="shared" si="25"/>
        <v>Projektingenieur 2</v>
      </c>
      <c r="DB47" s="125">
        <v>782</v>
      </c>
      <c r="DC47" s="33">
        <f t="shared" si="28"/>
        <v>8</v>
      </c>
      <c r="DD47" s="83" t="str">
        <f t="shared" si="29"/>
        <v>Projektingenieur 2</v>
      </c>
      <c r="DE47" s="20"/>
      <c r="DF47" s="33">
        <v>781</v>
      </c>
      <c r="DG47" s="33">
        <f t="shared" si="26"/>
        <v>7</v>
      </c>
      <c r="DH47" s="83" t="str">
        <f t="shared" si="27"/>
        <v>Projektingenieur 1</v>
      </c>
      <c r="DM47" s="19">
        <f t="shared" si="13"/>
        <v>4345</v>
      </c>
      <c r="DN47" s="153">
        <v>1</v>
      </c>
      <c r="DO47" s="19">
        <v>2</v>
      </c>
      <c r="DP47" s="19" t="s">
        <v>952</v>
      </c>
    </row>
    <row r="48" spans="1:120" s="19" customFormat="1" x14ac:dyDescent="0.2">
      <c r="A48" s="53">
        <v>0</v>
      </c>
      <c r="B48" s="53">
        <v>1</v>
      </c>
      <c r="C48" s="53">
        <f t="shared" si="30"/>
        <v>0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360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9</v>
      </c>
      <c r="AA48" s="25" t="s">
        <v>685</v>
      </c>
      <c r="AB48" s="21" t="s">
        <v>121</v>
      </c>
      <c r="AC48" s="21"/>
      <c r="AE48" s="90" t="s">
        <v>376</v>
      </c>
      <c r="AF48" s="82"/>
      <c r="CP48" s="19" t="str">
        <f t="shared" si="2"/>
        <v>Penning Rebecca</v>
      </c>
      <c r="CR48" s="19">
        <f t="shared" si="3"/>
        <v>9</v>
      </c>
      <c r="CS48" s="19" t="str">
        <f t="shared" si="4"/>
        <v>D</v>
      </c>
      <c r="CT48" s="154">
        <v>4353</v>
      </c>
      <c r="CU48" s="126"/>
      <c r="CV48" s="125">
        <v>772</v>
      </c>
      <c r="CW48" s="33">
        <f t="shared" si="22"/>
        <v>8</v>
      </c>
      <c r="CX48" s="83" t="str">
        <f t="shared" si="23"/>
        <v>Projektingenieur 2</v>
      </c>
      <c r="CY48" s="125">
        <v>772</v>
      </c>
      <c r="CZ48" s="33">
        <f t="shared" si="24"/>
        <v>8</v>
      </c>
      <c r="DA48" s="83" t="str">
        <f t="shared" si="25"/>
        <v>Projektingenieur 2</v>
      </c>
      <c r="DB48" s="125">
        <v>771</v>
      </c>
      <c r="DC48" s="33">
        <f t="shared" si="28"/>
        <v>7</v>
      </c>
      <c r="DD48" s="83" t="str">
        <f t="shared" si="29"/>
        <v>Projektingenieur 1</v>
      </c>
      <c r="DE48" s="20"/>
      <c r="DF48" s="33">
        <v>771</v>
      </c>
      <c r="DG48" s="33">
        <f t="shared" si="26"/>
        <v>7</v>
      </c>
      <c r="DH48" s="83" t="str">
        <f t="shared" si="27"/>
        <v>Projektingenieur 1</v>
      </c>
      <c r="DM48" s="19">
        <f t="shared" si="13"/>
        <v>4353</v>
      </c>
      <c r="DN48" s="153">
        <v>2</v>
      </c>
      <c r="DO48" s="19">
        <v>3</v>
      </c>
      <c r="DP48" s="185" t="s">
        <v>968</v>
      </c>
    </row>
    <row r="49" spans="1:120" s="19" customFormat="1" x14ac:dyDescent="0.2">
      <c r="A49" s="53">
        <v>0</v>
      </c>
      <c r="B49" s="53"/>
      <c r="C49" s="53">
        <f t="shared" si="30"/>
        <v>0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473</v>
      </c>
      <c r="Q49" s="15">
        <v>45</v>
      </c>
      <c r="R49" s="42"/>
      <c r="S49" s="20" t="s">
        <v>284</v>
      </c>
      <c r="T49" s="21">
        <v>1980</v>
      </c>
      <c r="U49" s="28" t="s">
        <v>1063</v>
      </c>
      <c r="V49" s="21">
        <v>2006</v>
      </c>
      <c r="W49" s="25"/>
      <c r="X49" s="21"/>
      <c r="Y49" s="28"/>
      <c r="Z49" s="21">
        <f t="shared" si="1"/>
        <v>8</v>
      </c>
      <c r="AA49" s="25" t="s">
        <v>108</v>
      </c>
      <c r="AB49" s="21" t="s">
        <v>121</v>
      </c>
      <c r="AC49" s="21"/>
      <c r="AE49" s="90" t="s">
        <v>373</v>
      </c>
      <c r="AF49" s="82"/>
      <c r="CP49" s="19" t="str">
        <f t="shared" si="2"/>
        <v>Akdeniz Veysel</v>
      </c>
      <c r="CR49" s="153">
        <f t="shared" si="3"/>
        <v>8</v>
      </c>
      <c r="CS49" s="19" t="str">
        <f t="shared" si="4"/>
        <v>D</v>
      </c>
      <c r="CT49" s="154">
        <v>4293</v>
      </c>
      <c r="CU49" s="126"/>
      <c r="CV49" s="125">
        <v>772</v>
      </c>
      <c r="CW49" s="33">
        <f t="shared" si="22"/>
        <v>8</v>
      </c>
      <c r="CX49" s="83" t="str">
        <f t="shared" si="23"/>
        <v>Projektingenieur 2</v>
      </c>
      <c r="CY49" s="125">
        <v>772</v>
      </c>
      <c r="CZ49" s="33">
        <f t="shared" si="24"/>
        <v>8</v>
      </c>
      <c r="DA49" s="83" t="str">
        <f t="shared" si="25"/>
        <v>Projektingenieur 2</v>
      </c>
      <c r="DB49" s="125">
        <v>772</v>
      </c>
      <c r="DC49" s="33">
        <f t="shared" si="28"/>
        <v>8</v>
      </c>
      <c r="DD49" s="83" t="str">
        <f t="shared" si="29"/>
        <v>Projektingenieur 2</v>
      </c>
      <c r="DE49" s="20"/>
      <c r="DF49" s="33">
        <v>771</v>
      </c>
      <c r="DG49" s="33">
        <f t="shared" si="26"/>
        <v>7</v>
      </c>
      <c r="DH49" s="83" t="str">
        <f t="shared" si="27"/>
        <v>Projektingenieur 1</v>
      </c>
      <c r="DM49" s="19">
        <f t="shared" si="13"/>
        <v>4293</v>
      </c>
      <c r="DN49" s="153">
        <v>2</v>
      </c>
      <c r="DO49" s="19">
        <v>3</v>
      </c>
      <c r="DP49" s="19" t="s">
        <v>951</v>
      </c>
    </row>
    <row r="50" spans="1:120" s="19" customFormat="1" ht="27" x14ac:dyDescent="0.2">
      <c r="A50" s="53">
        <v>0</v>
      </c>
      <c r="B50" s="53"/>
      <c r="C50" s="53">
        <f t="shared" si="30"/>
        <v>0</v>
      </c>
      <c r="D50" s="55">
        <v>1</v>
      </c>
      <c r="E50" s="55"/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999</v>
      </c>
      <c r="Q50" s="15">
        <v>46</v>
      </c>
      <c r="R50" s="42"/>
      <c r="S50" s="20" t="s">
        <v>1000</v>
      </c>
      <c r="T50" s="21">
        <v>1979</v>
      </c>
      <c r="U50" s="28" t="s">
        <v>1059</v>
      </c>
      <c r="V50" s="21">
        <v>2007</v>
      </c>
      <c r="W50" s="25"/>
      <c r="X50" s="21"/>
      <c r="Y50" s="28"/>
      <c r="Z50" s="21">
        <f t="shared" si="1"/>
        <v>7</v>
      </c>
      <c r="AA50" s="25" t="s">
        <v>1081</v>
      </c>
      <c r="AB50" s="21" t="s">
        <v>121</v>
      </c>
      <c r="AC50" s="21"/>
      <c r="AE50" s="90" t="s">
        <v>373</v>
      </c>
      <c r="AF50" s="82"/>
      <c r="CP50" s="19" t="str">
        <f t="shared" si="2"/>
        <v>Hikel Harald</v>
      </c>
      <c r="CR50" s="153">
        <f t="shared" si="3"/>
        <v>7</v>
      </c>
      <c r="CS50" s="19" t="str">
        <f t="shared" si="4"/>
        <v>D</v>
      </c>
      <c r="CT50" s="154">
        <v>7707</v>
      </c>
      <c r="CU50" s="126"/>
      <c r="CV50" s="125">
        <v>782</v>
      </c>
      <c r="CW50" s="33">
        <f t="shared" si="22"/>
        <v>8</v>
      </c>
      <c r="CX50" s="83" t="str">
        <f t="shared" si="23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 t="shared" si="13"/>
        <v>7707</v>
      </c>
      <c r="DN50" s="153">
        <v>2</v>
      </c>
      <c r="DO50" s="19">
        <v>1</v>
      </c>
      <c r="DP50" s="19" t="s">
        <v>952</v>
      </c>
    </row>
    <row r="51" spans="1:120" s="19" customFormat="1" x14ac:dyDescent="0.2">
      <c r="A51" s="53">
        <v>0</v>
      </c>
      <c r="B51" s="53"/>
      <c r="C51" s="53">
        <f>IF(Z51&gt;=10,1,0)</f>
        <v>0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>$AD$3-V51</f>
        <v>7</v>
      </c>
      <c r="AA51" s="25" t="s">
        <v>1079</v>
      </c>
      <c r="AB51" s="21" t="s">
        <v>121</v>
      </c>
      <c r="AC51" s="21"/>
      <c r="AE51" s="90" t="s">
        <v>373</v>
      </c>
      <c r="AF51" s="82"/>
      <c r="CP51" s="19" t="str">
        <f>+S51</f>
        <v>Noordam Philipp</v>
      </c>
      <c r="CR51" s="153">
        <f>+Z51</f>
        <v>7</v>
      </c>
      <c r="CS51" s="19" t="str">
        <f>+AB51</f>
        <v>D</v>
      </c>
      <c r="CT51" s="154">
        <v>4312</v>
      </c>
      <c r="CU51" s="126"/>
      <c r="CV51" s="125">
        <v>772</v>
      </c>
      <c r="CW51" s="33">
        <f>VLOOKUP($CV51,Funktionsbezeichnungen,3,0)</f>
        <v>8</v>
      </c>
      <c r="CX51" s="83" t="str">
        <f>VLOOKUP($CV51,Funktionsbezeichnungen,2,0)</f>
        <v>Projektingenieur 2</v>
      </c>
      <c r="CY51" s="125"/>
      <c r="CZ51" s="33"/>
      <c r="DA51" s="83"/>
      <c r="DB51" s="125"/>
      <c r="DC51" s="33"/>
      <c r="DD51" s="83"/>
      <c r="DE51" s="20"/>
      <c r="DF51" s="33"/>
      <c r="DG51" s="33"/>
      <c r="DH51" s="83"/>
      <c r="DM51" s="19">
        <f>+CT51</f>
        <v>4312</v>
      </c>
      <c r="DN51" s="153">
        <v>2</v>
      </c>
      <c r="DO51" s="19">
        <v>2</v>
      </c>
      <c r="DP51" s="19" t="s">
        <v>951</v>
      </c>
    </row>
    <row r="52" spans="1:120" s="19" customFormat="1" x14ac:dyDescent="0.2">
      <c r="A52" s="53">
        <v>0</v>
      </c>
      <c r="B52" s="53"/>
      <c r="C52" s="53">
        <f t="shared" si="3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359</v>
      </c>
      <c r="P52" s="15" t="s">
        <v>586</v>
      </c>
      <c r="Q52" s="15">
        <v>48</v>
      </c>
      <c r="R52" s="42"/>
      <c r="S52" s="20" t="s">
        <v>587</v>
      </c>
      <c r="T52" s="21">
        <v>1981</v>
      </c>
      <c r="U52" s="28" t="s">
        <v>1076</v>
      </c>
      <c r="V52" s="21">
        <v>2008</v>
      </c>
      <c r="W52" s="25" t="s">
        <v>1060</v>
      </c>
      <c r="X52" s="21">
        <v>2009</v>
      </c>
      <c r="Y52" s="28"/>
      <c r="Z52" s="21">
        <f t="shared" si="1"/>
        <v>6</v>
      </c>
      <c r="AA52" s="25" t="s">
        <v>108</v>
      </c>
      <c r="AB52" s="21" t="s">
        <v>121</v>
      </c>
      <c r="AC52" s="21"/>
      <c r="AE52" s="90" t="s">
        <v>375</v>
      </c>
      <c r="AF52" s="82"/>
      <c r="CP52" s="19" t="str">
        <f t="shared" si="2"/>
        <v>Fuhl Waldemar</v>
      </c>
      <c r="CR52" s="153">
        <f t="shared" si="3"/>
        <v>6</v>
      </c>
      <c r="CS52" s="19" t="str">
        <f t="shared" si="4"/>
        <v>D</v>
      </c>
      <c r="CT52" s="154">
        <v>4349</v>
      </c>
      <c r="CU52" s="126"/>
      <c r="CV52" s="125">
        <v>772</v>
      </c>
      <c r="CW52" s="33">
        <f t="shared" si="22"/>
        <v>8</v>
      </c>
      <c r="CX52" s="83" t="str">
        <f t="shared" si="23"/>
        <v>Projektingenieur 2</v>
      </c>
      <c r="CY52" s="125">
        <v>772</v>
      </c>
      <c r="CZ52" s="33">
        <f t="shared" si="24"/>
        <v>8</v>
      </c>
      <c r="DA52" s="83" t="str">
        <f t="shared" si="25"/>
        <v>Projektingenieur 2</v>
      </c>
      <c r="DB52" s="125">
        <v>771</v>
      </c>
      <c r="DC52" s="33">
        <f t="shared" si="28"/>
        <v>7</v>
      </c>
      <c r="DD52" s="83" t="str">
        <f t="shared" si="29"/>
        <v>Projektingenieur 1</v>
      </c>
      <c r="DE52" s="20"/>
      <c r="DF52" s="33">
        <v>771</v>
      </c>
      <c r="DG52" s="33">
        <f t="shared" si="26"/>
        <v>7</v>
      </c>
      <c r="DH52" s="83" t="str">
        <f t="shared" si="27"/>
        <v>Projektingenieur 1</v>
      </c>
      <c r="DM52" s="19">
        <f t="shared" si="13"/>
        <v>4349</v>
      </c>
      <c r="DN52" s="153">
        <v>2</v>
      </c>
      <c r="DO52" s="19">
        <v>2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360</v>
      </c>
      <c r="P53" s="15" t="s">
        <v>567</v>
      </c>
      <c r="Q53" s="15">
        <v>49</v>
      </c>
      <c r="R53" s="42"/>
      <c r="S53" s="20" t="s">
        <v>213</v>
      </c>
      <c r="T53" s="21">
        <v>1985</v>
      </c>
      <c r="U53" s="28" t="s">
        <v>1062</v>
      </c>
      <c r="V53" s="21">
        <v>2008</v>
      </c>
      <c r="W53" s="25" t="s">
        <v>1071</v>
      </c>
      <c r="X53" s="21">
        <v>2013</v>
      </c>
      <c r="Y53" s="28" t="s">
        <v>1022</v>
      </c>
      <c r="Z53" s="118">
        <f t="shared" si="1"/>
        <v>6</v>
      </c>
      <c r="AA53" s="25" t="s">
        <v>108</v>
      </c>
      <c r="AB53" s="21" t="s">
        <v>121</v>
      </c>
      <c r="AC53" s="21"/>
      <c r="AE53" s="90" t="s">
        <v>375</v>
      </c>
      <c r="AF53" s="82"/>
      <c r="CP53" s="19" t="str">
        <f t="shared" si="2"/>
        <v>Imesch Reto</v>
      </c>
      <c r="CR53" s="153">
        <f t="shared" si="3"/>
        <v>6</v>
      </c>
      <c r="CS53" s="19" t="str">
        <f t="shared" si="4"/>
        <v>D</v>
      </c>
      <c r="CT53" s="154">
        <v>9677</v>
      </c>
      <c r="CU53" s="126"/>
      <c r="CV53" s="125">
        <v>772</v>
      </c>
      <c r="CW53" s="33">
        <f t="shared" si="22"/>
        <v>8</v>
      </c>
      <c r="CX53" s="83" t="str">
        <f t="shared" si="23"/>
        <v>Projektingenieur 2</v>
      </c>
      <c r="CY53" s="125">
        <v>772</v>
      </c>
      <c r="CZ53" s="33">
        <f t="shared" si="24"/>
        <v>8</v>
      </c>
      <c r="DA53" s="83" t="str">
        <f t="shared" si="25"/>
        <v>Projektingenieur 2</v>
      </c>
      <c r="DB53" s="125">
        <v>771</v>
      </c>
      <c r="DC53" s="33">
        <f t="shared" si="28"/>
        <v>7</v>
      </c>
      <c r="DD53" s="83" t="str">
        <f t="shared" si="29"/>
        <v>Projektingenieur 1</v>
      </c>
      <c r="DE53" s="20"/>
      <c r="DF53" s="33">
        <v>771</v>
      </c>
      <c r="DG53" s="33">
        <f t="shared" si="26"/>
        <v>7</v>
      </c>
      <c r="DH53" s="83" t="str">
        <f t="shared" si="27"/>
        <v>Projektingenieur 1</v>
      </c>
      <c r="DM53" s="19">
        <f t="shared" si="13"/>
        <v>9677</v>
      </c>
      <c r="DN53" s="153">
        <v>2</v>
      </c>
      <c r="DO53" s="19">
        <v>3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598</v>
      </c>
      <c r="Q54" s="15">
        <v>50</v>
      </c>
      <c r="R54" s="42"/>
      <c r="S54" s="20" t="s">
        <v>281</v>
      </c>
      <c r="T54" s="21">
        <v>1983</v>
      </c>
      <c r="U54" s="28" t="s">
        <v>1076</v>
      </c>
      <c r="V54" s="21">
        <v>2008</v>
      </c>
      <c r="W54" s="25" t="s">
        <v>1060</v>
      </c>
      <c r="X54" s="21">
        <v>2009</v>
      </c>
      <c r="Y54" s="28" t="s">
        <v>1023</v>
      </c>
      <c r="Z54" s="21">
        <f t="shared" si="1"/>
        <v>6</v>
      </c>
      <c r="AA54" s="25" t="s">
        <v>108</v>
      </c>
      <c r="AB54" s="21" t="s">
        <v>121</v>
      </c>
      <c r="AC54" s="21"/>
      <c r="AE54" s="90" t="s">
        <v>1102</v>
      </c>
      <c r="AF54" s="82"/>
      <c r="CP54" s="19" t="str">
        <f t="shared" si="2"/>
        <v>Wieland Manuel</v>
      </c>
      <c r="CR54" s="153">
        <f t="shared" si="3"/>
        <v>6</v>
      </c>
      <c r="CS54" s="19" t="str">
        <f t="shared" si="4"/>
        <v>D</v>
      </c>
      <c r="CT54" s="154">
        <v>9698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771</v>
      </c>
      <c r="CZ54" s="33">
        <f t="shared" si="24"/>
        <v>7</v>
      </c>
      <c r="DA54" s="83" t="str">
        <f t="shared" si="25"/>
        <v>Projektingenieur 1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9698</v>
      </c>
      <c r="DN54" s="153">
        <v>2</v>
      </c>
      <c r="DO54" s="19">
        <v>2</v>
      </c>
      <c r="DP54" s="19" t="s">
        <v>951</v>
      </c>
    </row>
    <row r="55" spans="1:120" s="19" customFormat="1" ht="27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361</v>
      </c>
      <c r="P55" s="15" t="s">
        <v>1046</v>
      </c>
      <c r="Q55" s="15">
        <v>51</v>
      </c>
      <c r="R55" s="42"/>
      <c r="S55" s="20" t="s">
        <v>930</v>
      </c>
      <c r="T55" s="21">
        <v>1972</v>
      </c>
      <c r="U55" s="28" t="s">
        <v>1067</v>
      </c>
      <c r="V55" s="21">
        <v>2009</v>
      </c>
      <c r="W55" s="25" t="s">
        <v>1066</v>
      </c>
      <c r="X55" s="21">
        <v>2012</v>
      </c>
      <c r="Y55" s="28"/>
      <c r="Z55" s="118">
        <f t="shared" si="1"/>
        <v>5</v>
      </c>
      <c r="AA55" s="119" t="s">
        <v>931</v>
      </c>
      <c r="AB55" s="118" t="s">
        <v>121</v>
      </c>
      <c r="AC55" s="21"/>
      <c r="AE55" s="90" t="s">
        <v>373</v>
      </c>
      <c r="AF55" s="82"/>
      <c r="CP55" s="19" t="str">
        <f t="shared" si="2"/>
        <v>Baschong Clemens</v>
      </c>
      <c r="CR55" s="153">
        <f t="shared" si="3"/>
        <v>5</v>
      </c>
      <c r="CS55" s="19" t="str">
        <f t="shared" si="4"/>
        <v>D</v>
      </c>
      <c r="CT55" s="154">
        <v>4311</v>
      </c>
      <c r="CU55" s="126"/>
      <c r="CV55" s="125">
        <v>782</v>
      </c>
      <c r="CW55" s="33">
        <f t="shared" si="22"/>
        <v>8</v>
      </c>
      <c r="CX55" s="83" t="str">
        <f t="shared" si="23"/>
        <v>Projektingenieur 2</v>
      </c>
      <c r="CY55" s="125"/>
      <c r="CZ55" s="33"/>
      <c r="DA55" s="83"/>
      <c r="DB55" s="125"/>
      <c r="DC55" s="33"/>
      <c r="DD55" s="83"/>
      <c r="DE55" s="20"/>
      <c r="DF55" s="33"/>
      <c r="DG55" s="33"/>
      <c r="DH55" s="83"/>
      <c r="DM55" s="19">
        <f t="shared" si="13"/>
        <v>4311</v>
      </c>
      <c r="DN55" s="153">
        <v>2</v>
      </c>
      <c r="DO55" s="19">
        <v>2</v>
      </c>
      <c r="DP55" s="19" t="s">
        <v>952</v>
      </c>
    </row>
    <row r="56" spans="1:120" s="19" customFormat="1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528</v>
      </c>
      <c r="Q56" s="15">
        <v>52</v>
      </c>
      <c r="R56" s="42"/>
      <c r="S56" s="20" t="s">
        <v>529</v>
      </c>
      <c r="T56" s="21">
        <v>1984</v>
      </c>
      <c r="U56" s="28" t="s">
        <v>1062</v>
      </c>
      <c r="V56" s="21">
        <v>2009</v>
      </c>
      <c r="W56" s="25"/>
      <c r="X56" s="21"/>
      <c r="Y56" s="28"/>
      <c r="Z56" s="118">
        <f t="shared" si="1"/>
        <v>5</v>
      </c>
      <c r="AA56" s="25" t="s">
        <v>1079</v>
      </c>
      <c r="AB56" s="21" t="s">
        <v>121</v>
      </c>
      <c r="AC56" s="21"/>
      <c r="AE56" s="90" t="s">
        <v>373</v>
      </c>
      <c r="AF56" s="82"/>
      <c r="CP56" s="19" t="str">
        <f t="shared" si="2"/>
        <v>Jung Roman</v>
      </c>
      <c r="CR56" s="153">
        <f t="shared" si="3"/>
        <v>5</v>
      </c>
      <c r="CS56" s="19" t="str">
        <f t="shared" si="4"/>
        <v>D</v>
      </c>
      <c r="CT56" s="154">
        <v>8565</v>
      </c>
      <c r="CU56" s="126"/>
      <c r="CV56" s="125">
        <v>772</v>
      </c>
      <c r="CW56" s="33">
        <f t="shared" ref="CW56:CW89" si="31">VLOOKUP($CV56,Funktionsbezeichnungen,3,0)</f>
        <v>8</v>
      </c>
      <c r="CX56" s="83" t="str">
        <f t="shared" ref="CX56:CX89" si="32">VLOOKUP($CV56,Funktionsbezeichnungen,2,0)</f>
        <v>Projektingenieur 2</v>
      </c>
      <c r="CY56" s="125">
        <v>771</v>
      </c>
      <c r="CZ56" s="33">
        <f t="shared" si="24"/>
        <v>7</v>
      </c>
      <c r="DA56" s="83" t="str">
        <f t="shared" si="25"/>
        <v>Projektingenieur 1</v>
      </c>
      <c r="DB56" s="125">
        <v>771</v>
      </c>
      <c r="DC56" s="33">
        <f t="shared" si="28"/>
        <v>7</v>
      </c>
      <c r="DD56" s="83" t="str">
        <f t="shared" si="29"/>
        <v>Projektingenieur 1</v>
      </c>
      <c r="DE56" s="20"/>
      <c r="DF56" s="33">
        <v>771</v>
      </c>
      <c r="DG56" s="33">
        <f t="shared" si="26"/>
        <v>7</v>
      </c>
      <c r="DH56" s="83" t="str">
        <f t="shared" si="27"/>
        <v>Projektingenieur 1</v>
      </c>
      <c r="DM56" s="19">
        <f t="shared" si="13"/>
        <v>8565</v>
      </c>
      <c r="DN56" s="153">
        <v>2</v>
      </c>
      <c r="DO56" s="19">
        <v>3</v>
      </c>
      <c r="DP56" s="19" t="s">
        <v>951</v>
      </c>
    </row>
    <row r="57" spans="1:120" s="19" customFormat="1" x14ac:dyDescent="0.2">
      <c r="A57" s="53">
        <v>0</v>
      </c>
      <c r="B57" s="53">
        <v>1</v>
      </c>
      <c r="C57" s="53">
        <f t="shared" si="30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1003</v>
      </c>
      <c r="Q57" s="15">
        <v>53</v>
      </c>
      <c r="R57" s="42"/>
      <c r="S57" s="20" t="s">
        <v>1004</v>
      </c>
      <c r="T57" s="21">
        <v>1984</v>
      </c>
      <c r="U57" s="28" t="s">
        <v>194</v>
      </c>
      <c r="V57" s="21">
        <v>2009</v>
      </c>
      <c r="W57" s="25"/>
      <c r="X57" s="21"/>
      <c r="Y57" s="28" t="s">
        <v>91</v>
      </c>
      <c r="Z57" s="21">
        <f t="shared" si="1"/>
        <v>5</v>
      </c>
      <c r="AA57" s="25" t="s">
        <v>269</v>
      </c>
      <c r="AB57" s="21" t="s">
        <v>121</v>
      </c>
      <c r="AC57" s="21"/>
      <c r="AE57" s="90" t="s">
        <v>375</v>
      </c>
      <c r="AF57" s="82"/>
      <c r="CP57" s="19" t="str">
        <f t="shared" si="2"/>
        <v>Vecchi Sandra</v>
      </c>
      <c r="CR57" s="153">
        <f t="shared" si="3"/>
        <v>5</v>
      </c>
      <c r="CS57" s="19" t="str">
        <f t="shared" si="4"/>
        <v>D</v>
      </c>
      <c r="CT57" s="154">
        <v>4906</v>
      </c>
      <c r="CU57" s="126"/>
      <c r="CV57" s="125">
        <v>772</v>
      </c>
      <c r="CW57" s="33">
        <f t="shared" si="31"/>
        <v>8</v>
      </c>
      <c r="CX57" s="83" t="str">
        <f t="shared" si="32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13"/>
        <v>4906</v>
      </c>
      <c r="DN57" s="153">
        <v>2</v>
      </c>
      <c r="DO57" s="19">
        <v>1</v>
      </c>
      <c r="DP57" s="19" t="s">
        <v>951</v>
      </c>
    </row>
    <row r="58" spans="1:120" s="19" customFormat="1" x14ac:dyDescent="0.2">
      <c r="A58" s="53">
        <v>0</v>
      </c>
      <c r="B58" s="53"/>
      <c r="C58" s="53">
        <f>IF(Z58&gt;=10,1,0)</f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1062</v>
      </c>
      <c r="V58" s="21">
        <v>2009</v>
      </c>
      <c r="W58" s="25"/>
      <c r="X58" s="21"/>
      <c r="Y58" s="28"/>
      <c r="Z58" s="21">
        <f>$AD$3-V58</f>
        <v>5</v>
      </c>
      <c r="AA58" s="25" t="s">
        <v>1082</v>
      </c>
      <c r="AB58" s="21" t="s">
        <v>121</v>
      </c>
      <c r="AC58" s="21"/>
      <c r="AE58" s="90" t="s">
        <v>373</v>
      </c>
      <c r="AF58" s="82"/>
      <c r="CP58" s="19" t="str">
        <f>+S58</f>
        <v>Schoeffel Daniel</v>
      </c>
      <c r="CR58" s="153">
        <f>+Z58</f>
        <v>5</v>
      </c>
      <c r="CS58" s="19" t="str">
        <f>+AB58</f>
        <v>D</v>
      </c>
      <c r="CT58" s="154">
        <v>8569</v>
      </c>
      <c r="CU58" s="126"/>
      <c r="CV58" s="125">
        <v>772</v>
      </c>
      <c r="CW58" s="33">
        <f>VLOOKUP($CV58,Funktionsbezeichnungen,3,0)</f>
        <v>8</v>
      </c>
      <c r="CX58" s="83" t="str">
        <f>VLOOKUP($CV58,Funktionsbezeichnungen,2,0)</f>
        <v>Projektingenieur 2</v>
      </c>
      <c r="CY58" s="125">
        <v>771</v>
      </c>
      <c r="CZ58" s="33">
        <f>VLOOKUP($CY58,Funktionsbezeichnungen,3,0)</f>
        <v>7</v>
      </c>
      <c r="DA58" s="83" t="str">
        <f>VLOOKUP($CY58,Funktionsbezeichnungen,2,0)</f>
        <v>Projektingenieur 1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20"/>
      <c r="DF58" s="33">
        <v>771</v>
      </c>
      <c r="DG58" s="33">
        <f>VLOOKUP($DF58,Funktionsbezeichnungen,3,0)</f>
        <v>7</v>
      </c>
      <c r="DH58" s="83" t="str">
        <f>VLOOKUP($DF58,Funktionsbezeichnungen,2,0)</f>
        <v>Projektingenieur 1</v>
      </c>
      <c r="DM58" s="19">
        <f>+CT58</f>
        <v>8569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 t="shared" si="3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699</v>
      </c>
      <c r="Q59" s="15">
        <v>55</v>
      </c>
      <c r="R59" s="42"/>
      <c r="S59" s="20" t="s">
        <v>697</v>
      </c>
      <c r="T59" s="21">
        <v>1984</v>
      </c>
      <c r="U59" s="28" t="s">
        <v>1062</v>
      </c>
      <c r="V59" s="21">
        <v>2010</v>
      </c>
      <c r="W59" s="25"/>
      <c r="X59" s="21"/>
      <c r="Y59" s="28"/>
      <c r="Z59" s="21">
        <f t="shared" si="1"/>
        <v>4</v>
      </c>
      <c r="AA59" s="25" t="s">
        <v>698</v>
      </c>
      <c r="AB59" s="21" t="s">
        <v>121</v>
      </c>
      <c r="AC59" s="21"/>
      <c r="AE59" s="90" t="s">
        <v>375</v>
      </c>
      <c r="AF59" s="82"/>
      <c r="CP59" s="19" t="str">
        <f t="shared" si="2"/>
        <v>Indermitte Martin</v>
      </c>
      <c r="CR59" s="153">
        <f t="shared" si="3"/>
        <v>4</v>
      </c>
      <c r="CS59" s="153" t="str">
        <f t="shared" si="4"/>
        <v>D</v>
      </c>
      <c r="CT59" s="154">
        <v>4901</v>
      </c>
      <c r="CU59" s="126"/>
      <c r="CV59" s="125">
        <v>772</v>
      </c>
      <c r="CW59" s="33">
        <f t="shared" si="31"/>
        <v>8</v>
      </c>
      <c r="CX59" s="83" t="str">
        <f t="shared" si="32"/>
        <v>Projektingenieur 2</v>
      </c>
      <c r="CY59" s="125">
        <v>771</v>
      </c>
      <c r="CZ59" s="33">
        <f t="shared" ref="CZ59:CZ92" si="33">VLOOKUP($CY59,Funktionsbezeichnungen,3,0)</f>
        <v>7</v>
      </c>
      <c r="DA59" s="83" t="str">
        <f t="shared" ref="DA59:DA92" si="34">VLOOKUP($CY59,Funktionsbezeichnungen,2,0)</f>
        <v>Projektingenieur 1</v>
      </c>
      <c r="DB59" s="125">
        <v>770</v>
      </c>
      <c r="DC59" s="33">
        <f t="shared" ref="DC59:DC98" si="35">VLOOKUP($DB59,Funktionsbezeichnungen,3,0)</f>
        <v>6</v>
      </c>
      <c r="DD59" s="83" t="str">
        <f t="shared" ref="DD59:DD98" si="36">VLOOKUP($DB59,Funktionsbezeichnungen,2,0)</f>
        <v>Vorstufe Projektingenieur</v>
      </c>
      <c r="DE59" s="20"/>
      <c r="DF59" s="33">
        <v>771</v>
      </c>
      <c r="DG59" s="33">
        <f t="shared" ref="DG59:DG92" si="37">VLOOKUP($DF59,Funktionsbezeichnungen,3,0)</f>
        <v>7</v>
      </c>
      <c r="DH59" s="83" t="str">
        <f t="shared" ref="DH59:DH92" si="38">VLOOKUP($DF59,Funktionsbezeichnungen,2,0)</f>
        <v>Projektingenieur 1</v>
      </c>
      <c r="DM59" s="19">
        <f t="shared" si="13"/>
        <v>4901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>
        <v>1</v>
      </c>
      <c r="C60" s="53">
        <f>IF(Z60&gt;=10,1,0)</f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360</v>
      </c>
      <c r="P60" s="15" t="s">
        <v>635</v>
      </c>
      <c r="Q60" s="15">
        <v>56</v>
      </c>
      <c r="R60" s="42"/>
      <c r="S60" s="20" t="s">
        <v>636</v>
      </c>
      <c r="T60" s="21">
        <v>1986</v>
      </c>
      <c r="U60" s="28" t="s">
        <v>1062</v>
      </c>
      <c r="V60" s="21">
        <v>2010</v>
      </c>
      <c r="W60" s="25"/>
      <c r="X60" s="21"/>
      <c r="Y60" s="28"/>
      <c r="Z60" s="118">
        <f>$AD$3-V60</f>
        <v>4</v>
      </c>
      <c r="AA60" s="25" t="s">
        <v>269</v>
      </c>
      <c r="AB60" s="21" t="s">
        <v>121</v>
      </c>
      <c r="AC60" s="21"/>
      <c r="AE60" s="90" t="s">
        <v>375</v>
      </c>
      <c r="AF60" s="82"/>
      <c r="CP60" s="19" t="str">
        <f>+S60</f>
        <v>Bianchi Emmanuelle</v>
      </c>
      <c r="CR60" s="153">
        <f>+Z60</f>
        <v>4</v>
      </c>
      <c r="CS60" s="153" t="str">
        <f>+AB60</f>
        <v>D</v>
      </c>
      <c r="CT60" s="154">
        <v>7706</v>
      </c>
      <c r="CU60" s="126"/>
      <c r="CV60" s="125">
        <v>772</v>
      </c>
      <c r="CW60" s="33">
        <f>VLOOKUP($CV60,Funktionsbezeichnungen,3,0)</f>
        <v>8</v>
      </c>
      <c r="CX60" s="83" t="str">
        <f>VLOOKUP($CV60,Funktionsbezeichnungen,2,0)</f>
        <v>Projektingenieur 2</v>
      </c>
      <c r="CY60" s="125">
        <v>771</v>
      </c>
      <c r="CZ60" s="33">
        <f>VLOOKUP($CY60,Funktionsbezeichnungen,3,0)</f>
        <v>7</v>
      </c>
      <c r="DA60" s="83" t="str">
        <f>VLOOKUP($CY60,Funktionsbezeichnungen,2,0)</f>
        <v>Projektingenieur 1</v>
      </c>
      <c r="DB60" s="125">
        <v>770</v>
      </c>
      <c r="DC60" s="33">
        <f>VLOOKUP($DB60,Funktionsbezeichnungen,3,0)</f>
        <v>6</v>
      </c>
      <c r="DD60" s="83" t="str">
        <f>VLOOKUP($DB60,Funktionsbezeichnungen,2,0)</f>
        <v>Vorstufe Projektingenieur</v>
      </c>
      <c r="DE60" s="20"/>
      <c r="DF60" s="33">
        <v>771</v>
      </c>
      <c r="DG60" s="33">
        <f>VLOOKUP($DF60,Funktionsbezeichnungen,3,0)</f>
        <v>7</v>
      </c>
      <c r="DH60" s="83" t="str">
        <f>VLOOKUP($DF60,Funktionsbezeichnungen,2,0)</f>
        <v>Projektingenieur 1</v>
      </c>
      <c r="DM60" s="19">
        <f>+CT60</f>
        <v>7706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/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358</v>
      </c>
      <c r="P61" s="15" t="s">
        <v>1094</v>
      </c>
      <c r="Q61" s="15">
        <v>57</v>
      </c>
      <c r="R61" s="42"/>
      <c r="S61" s="20" t="s">
        <v>1095</v>
      </c>
      <c r="T61" s="21">
        <v>1985</v>
      </c>
      <c r="U61" s="28" t="s">
        <v>1062</v>
      </c>
      <c r="V61" s="21">
        <v>2011</v>
      </c>
      <c r="W61" s="25"/>
      <c r="X61" s="21"/>
      <c r="Y61" s="28"/>
      <c r="Z61" s="118">
        <f>$AD$3-V61</f>
        <v>3</v>
      </c>
      <c r="AA61" s="25" t="s">
        <v>698</v>
      </c>
      <c r="AB61" s="21" t="s">
        <v>121</v>
      </c>
      <c r="AC61" s="21"/>
      <c r="AE61" s="90" t="s">
        <v>375</v>
      </c>
      <c r="AF61" s="82"/>
      <c r="CP61" s="19" t="str">
        <f>+S61</f>
        <v>Brem Jakob</v>
      </c>
      <c r="CR61" s="153">
        <f>+Z61</f>
        <v>3</v>
      </c>
      <c r="CS61" s="153" t="str">
        <f>+AB61</f>
        <v>D</v>
      </c>
      <c r="CT61" s="154">
        <v>4356</v>
      </c>
      <c r="CU61" s="126"/>
      <c r="CV61" s="125">
        <v>771</v>
      </c>
      <c r="CW61" s="33">
        <f t="shared" si="31"/>
        <v>7</v>
      </c>
      <c r="CX61" s="83" t="str">
        <f t="shared" si="32"/>
        <v>Projektingenieur 1</v>
      </c>
      <c r="CY61" s="125"/>
      <c r="CZ61" s="33"/>
      <c r="DA61" s="83"/>
      <c r="DB61" s="125"/>
      <c r="DC61" s="33"/>
      <c r="DD61" s="83"/>
      <c r="DE61" s="20"/>
      <c r="DF61" s="33"/>
      <c r="DG61" s="33"/>
      <c r="DH61" s="83"/>
      <c r="DM61" s="19">
        <f>+CT61</f>
        <v>4356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/>
      <c r="C62" s="53">
        <f t="shared" si="3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1008</v>
      </c>
      <c r="Q62" s="15">
        <v>58</v>
      </c>
      <c r="R62" s="42"/>
      <c r="S62" s="20" t="s">
        <v>1009</v>
      </c>
      <c r="T62" s="21">
        <v>1987</v>
      </c>
      <c r="U62" s="28" t="s">
        <v>1062</v>
      </c>
      <c r="V62" s="21">
        <v>2011</v>
      </c>
      <c r="W62" s="25"/>
      <c r="X62" s="21"/>
      <c r="Y62" s="28"/>
      <c r="Z62" s="118">
        <f t="shared" si="1"/>
        <v>3</v>
      </c>
      <c r="AA62" s="25" t="s">
        <v>698</v>
      </c>
      <c r="AB62" s="21" t="s">
        <v>121</v>
      </c>
      <c r="AC62" s="21"/>
      <c r="AE62" s="90" t="s">
        <v>375</v>
      </c>
      <c r="AF62" s="82"/>
      <c r="CP62" s="19" t="str">
        <f t="shared" si="2"/>
        <v>Bürgin Johannes</v>
      </c>
      <c r="CR62" s="153">
        <f t="shared" si="3"/>
        <v>3</v>
      </c>
      <c r="CS62" s="153" t="str">
        <f t="shared" si="4"/>
        <v>D</v>
      </c>
      <c r="CT62" s="154">
        <v>4907</v>
      </c>
      <c r="CU62" s="126"/>
      <c r="CV62" s="125">
        <v>771</v>
      </c>
      <c r="CW62" s="33">
        <f t="shared" si="31"/>
        <v>7</v>
      </c>
      <c r="CX62" s="83" t="str">
        <f t="shared" si="32"/>
        <v>Projektingenieur 1</v>
      </c>
      <c r="CY62" s="125"/>
      <c r="CZ62" s="33"/>
      <c r="DA62" s="83"/>
      <c r="DB62" s="125"/>
      <c r="DC62" s="33"/>
      <c r="DD62" s="83"/>
      <c r="DE62" s="20"/>
      <c r="DF62" s="33"/>
      <c r="DG62" s="33"/>
      <c r="DH62" s="83"/>
      <c r="DM62" s="19">
        <f t="shared" si="13"/>
        <v>4907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 t="shared" si="3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909</v>
      </c>
      <c r="Q63" s="15">
        <v>59</v>
      </c>
      <c r="R63" s="42"/>
      <c r="S63" s="20" t="s">
        <v>910</v>
      </c>
      <c r="T63" s="21">
        <v>1987</v>
      </c>
      <c r="U63" s="28" t="s">
        <v>1062</v>
      </c>
      <c r="V63" s="21">
        <v>2012</v>
      </c>
      <c r="W63" s="25"/>
      <c r="X63" s="21"/>
      <c r="Y63" s="28"/>
      <c r="Z63" s="118">
        <f t="shared" si="1"/>
        <v>2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 t="shared" si="2"/>
        <v>Frei Lukas</v>
      </c>
      <c r="CR63" s="153">
        <f t="shared" si="3"/>
        <v>2</v>
      </c>
      <c r="CS63" s="153" t="str">
        <f t="shared" si="4"/>
        <v>D</v>
      </c>
      <c r="CT63" s="154">
        <v>4308</v>
      </c>
      <c r="CU63" s="126"/>
      <c r="CV63" s="125">
        <v>771</v>
      </c>
      <c r="CW63" s="33">
        <f t="shared" si="31"/>
        <v>7</v>
      </c>
      <c r="CX63" s="83" t="str">
        <f t="shared" si="32"/>
        <v>Projektingenieur 1</v>
      </c>
      <c r="CY63" s="125"/>
      <c r="CZ63" s="33"/>
      <c r="DA63" s="83"/>
      <c r="DB63" s="125"/>
      <c r="DC63" s="33"/>
      <c r="DD63" s="83"/>
      <c r="DE63" s="20"/>
      <c r="DF63" s="33"/>
      <c r="DG63" s="33"/>
      <c r="DH63" s="83"/>
      <c r="DM63" s="19">
        <f t="shared" si="13"/>
        <v>4308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 t="shared" si="3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912</v>
      </c>
      <c r="Q64" s="15">
        <v>60</v>
      </c>
      <c r="R64" s="42"/>
      <c r="S64" s="20" t="s">
        <v>913</v>
      </c>
      <c r="T64" s="21">
        <v>1987</v>
      </c>
      <c r="U64" s="28" t="s">
        <v>1062</v>
      </c>
      <c r="V64" s="21">
        <v>2012</v>
      </c>
      <c r="W64" s="25"/>
      <c r="X64" s="21"/>
      <c r="Y64" s="28" t="s">
        <v>91</v>
      </c>
      <c r="Z64" s="118">
        <f t="shared" si="1"/>
        <v>2</v>
      </c>
      <c r="AA64" s="25" t="s">
        <v>108</v>
      </c>
      <c r="AB64" s="21" t="s">
        <v>121</v>
      </c>
      <c r="AC64" s="21"/>
      <c r="AE64" s="90" t="s">
        <v>375</v>
      </c>
      <c r="AF64" s="82"/>
      <c r="CP64" s="19" t="str">
        <f t="shared" si="2"/>
        <v>D'Arco Marcel</v>
      </c>
      <c r="CR64" s="153">
        <f t="shared" si="3"/>
        <v>2</v>
      </c>
      <c r="CS64" s="153" t="str">
        <f t="shared" si="4"/>
        <v>D</v>
      </c>
      <c r="CT64" s="154">
        <v>4310</v>
      </c>
      <c r="CU64" s="126"/>
      <c r="CV64" s="125">
        <v>771</v>
      </c>
      <c r="CW64" s="33">
        <f t="shared" si="31"/>
        <v>7</v>
      </c>
      <c r="CX64" s="83" t="str">
        <f t="shared" si="32"/>
        <v>Projektingenieur 1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 t="shared" si="13"/>
        <v>4310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>
        <v>1</v>
      </c>
      <c r="C65" s="53">
        <f t="shared" si="3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360</v>
      </c>
      <c r="P65" s="15" t="s">
        <v>914</v>
      </c>
      <c r="Q65" s="15">
        <v>61</v>
      </c>
      <c r="R65" s="42"/>
      <c r="S65" s="20" t="s">
        <v>915</v>
      </c>
      <c r="T65" s="21">
        <v>1989</v>
      </c>
      <c r="U65" s="28" t="s">
        <v>1062</v>
      </c>
      <c r="V65" s="21">
        <v>2012</v>
      </c>
      <c r="W65" s="25"/>
      <c r="X65" s="21"/>
      <c r="Y65" s="28" t="s">
        <v>91</v>
      </c>
      <c r="Z65" s="118">
        <f t="shared" si="1"/>
        <v>2</v>
      </c>
      <c r="AA65" s="25" t="s">
        <v>269</v>
      </c>
      <c r="AB65" s="21" t="s">
        <v>121</v>
      </c>
      <c r="AC65" s="21"/>
      <c r="AE65" s="90" t="s">
        <v>375</v>
      </c>
      <c r="AF65" s="82"/>
      <c r="CP65" s="19" t="str">
        <f t="shared" si="2"/>
        <v>Vögtli Jöelle</v>
      </c>
      <c r="CR65" s="153">
        <f t="shared" si="3"/>
        <v>2</v>
      </c>
      <c r="CS65" s="153" t="str">
        <f t="shared" si="4"/>
        <v>D</v>
      </c>
      <c r="CT65" s="154">
        <v>4309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13"/>
        <v>4309</v>
      </c>
      <c r="DN65" s="153">
        <v>2</v>
      </c>
      <c r="DO65" s="19">
        <v>3</v>
      </c>
      <c r="DP65" s="19" t="s">
        <v>951</v>
      </c>
    </row>
    <row r="66" spans="1:120" s="19" customFormat="1" ht="27" x14ac:dyDescent="0.2">
      <c r="A66" s="53">
        <v>0</v>
      </c>
      <c r="B66" s="53">
        <v>1</v>
      </c>
      <c r="C66" s="53">
        <f t="shared" si="30"/>
        <v>1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1014</v>
      </c>
      <c r="Q66" s="15">
        <v>62</v>
      </c>
      <c r="R66" s="42"/>
      <c r="S66" s="20" t="s">
        <v>1015</v>
      </c>
      <c r="T66" s="21">
        <v>1980</v>
      </c>
      <c r="U66" s="28" t="s">
        <v>1050</v>
      </c>
      <c r="V66" s="21">
        <v>2002</v>
      </c>
      <c r="W66" s="28" t="s">
        <v>1062</v>
      </c>
      <c r="X66" s="21">
        <v>2013</v>
      </c>
      <c r="Y66" s="28"/>
      <c r="Z66" s="118">
        <f t="shared" si="1"/>
        <v>12</v>
      </c>
      <c r="AA66" s="25" t="s">
        <v>916</v>
      </c>
      <c r="AB66" s="21" t="s">
        <v>121</v>
      </c>
      <c r="AC66" s="21"/>
      <c r="AE66" s="90" t="s">
        <v>375</v>
      </c>
      <c r="AF66" s="82"/>
      <c r="CP66" s="19" t="str">
        <f t="shared" si="2"/>
        <v>Hochuli Antonina</v>
      </c>
      <c r="CR66" s="153">
        <f t="shared" si="3"/>
        <v>12</v>
      </c>
      <c r="CS66" s="153" t="str">
        <f t="shared" si="4"/>
        <v>D</v>
      </c>
      <c r="CT66" s="154">
        <v>8579</v>
      </c>
      <c r="CU66" s="126"/>
      <c r="CV66" s="125">
        <v>770</v>
      </c>
      <c r="CW66" s="33">
        <f t="shared" si="31"/>
        <v>6</v>
      </c>
      <c r="CX66" s="83" t="str">
        <f t="shared" si="32"/>
        <v>Vorstufe Projektingenieur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8579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>
        <v>1</v>
      </c>
      <c r="C67" s="53">
        <f>IF(Z67&gt;=10,1,0)</f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1074</v>
      </c>
      <c r="Q67" s="15">
        <v>63</v>
      </c>
      <c r="R67" s="42"/>
      <c r="S67" s="20" t="s">
        <v>1075</v>
      </c>
      <c r="T67" s="21">
        <v>1987</v>
      </c>
      <c r="U67" s="28" t="s">
        <v>1076</v>
      </c>
      <c r="V67" s="21">
        <v>2013</v>
      </c>
      <c r="W67" s="25"/>
      <c r="X67" s="21"/>
      <c r="Y67" s="28"/>
      <c r="Z67" s="118">
        <f>$AD$3-V67</f>
        <v>1</v>
      </c>
      <c r="AA67" s="25" t="s">
        <v>698</v>
      </c>
      <c r="AB67" s="21" t="s">
        <v>121</v>
      </c>
      <c r="AC67" s="21"/>
      <c r="AE67" s="90" t="s">
        <v>375</v>
      </c>
      <c r="AF67" s="82"/>
      <c r="CP67" s="192" t="str">
        <f>+S67</f>
        <v>Meisch Raoul</v>
      </c>
      <c r="CR67" s="153">
        <f>+Z67</f>
        <v>1</v>
      </c>
      <c r="CS67" s="153" t="str">
        <f>+AB67</f>
        <v>D</v>
      </c>
      <c r="CT67" s="154">
        <v>4315</v>
      </c>
      <c r="CU67" s="126"/>
      <c r="CV67" s="125">
        <v>770</v>
      </c>
      <c r="CW67" s="33">
        <f t="shared" si="31"/>
        <v>6</v>
      </c>
      <c r="CX67" s="83" t="str">
        <f t="shared" si="32"/>
        <v>Vorstufe Projektingenieur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>+CT67</f>
        <v>4315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>
        <v>1</v>
      </c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359</v>
      </c>
      <c r="P68" s="15" t="s">
        <v>1029</v>
      </c>
      <c r="Q68" s="15">
        <v>64</v>
      </c>
      <c r="R68" s="42"/>
      <c r="S68" s="20" t="s">
        <v>1030</v>
      </c>
      <c r="T68" s="21">
        <v>1989</v>
      </c>
      <c r="U68" s="28" t="s">
        <v>1062</v>
      </c>
      <c r="V68" s="21">
        <v>2013</v>
      </c>
      <c r="W68" s="25"/>
      <c r="X68" s="21"/>
      <c r="Y68" s="28"/>
      <c r="Z68" s="118">
        <f t="shared" ref="Z68:Z129" si="39">$AD$3-V68</f>
        <v>1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ref="CP68:CP131" si="40">+S68</f>
        <v>Stöhr Jessica</v>
      </c>
      <c r="CR68" s="153">
        <f t="shared" ref="CR68:CR129" si="41">+Z68</f>
        <v>1</v>
      </c>
      <c r="CS68" s="153" t="str">
        <f t="shared" ref="CS68:CS129" si="42">+AB68</f>
        <v>D</v>
      </c>
      <c r="CT68" s="154">
        <v>4313</v>
      </c>
      <c r="CU68" s="126"/>
      <c r="CV68" s="125">
        <v>770</v>
      </c>
      <c r="CW68" s="33">
        <f t="shared" si="31"/>
        <v>6</v>
      </c>
      <c r="CX68" s="83" t="str">
        <f t="shared" si="32"/>
        <v>Vorstufe Projektingenieur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ref="DM68:DM130" si="43">+CT68</f>
        <v>4313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30"/>
        <v>0</v>
      </c>
      <c r="D69" s="55">
        <v>1</v>
      </c>
      <c r="E69" s="55"/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1105</v>
      </c>
      <c r="Q69" s="15">
        <v>65</v>
      </c>
      <c r="R69" s="42"/>
      <c r="S69" s="20" t="s">
        <v>1106</v>
      </c>
      <c r="T69" s="21">
        <v>1987</v>
      </c>
      <c r="U69" s="28" t="s">
        <v>1107</v>
      </c>
      <c r="V69" s="21">
        <v>2010</v>
      </c>
      <c r="W69" s="25" t="s">
        <v>1108</v>
      </c>
      <c r="X69" s="21">
        <v>2014</v>
      </c>
      <c r="Y69" s="28"/>
      <c r="Z69" s="118">
        <f t="shared" si="39"/>
        <v>4</v>
      </c>
      <c r="AA69" s="25" t="s">
        <v>1109</v>
      </c>
      <c r="AB69" s="21" t="s">
        <v>142</v>
      </c>
      <c r="AC69" s="21"/>
      <c r="AE69" s="90" t="s">
        <v>375</v>
      </c>
      <c r="AF69" s="82"/>
      <c r="CP69" s="192" t="str">
        <f t="shared" si="40"/>
        <v>Appelt Franziska</v>
      </c>
      <c r="CR69" s="153">
        <f t="shared" si="41"/>
        <v>4</v>
      </c>
      <c r="CS69" s="153" t="str">
        <f t="shared" si="42"/>
        <v>E</v>
      </c>
      <c r="CT69" s="154">
        <v>5640</v>
      </c>
      <c r="CU69" s="126"/>
      <c r="CV69" s="125">
        <v>781</v>
      </c>
      <c r="CW69" s="33">
        <f t="shared" si="31"/>
        <v>7</v>
      </c>
      <c r="CX69" s="83" t="str">
        <f t="shared" si="32"/>
        <v>Projektingenieur 1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43"/>
        <v>5640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 t="shared" si="30"/>
        <v>1</v>
      </c>
      <c r="D70" s="55"/>
      <c r="E70" s="55"/>
      <c r="F70" s="56"/>
      <c r="G70" s="54"/>
      <c r="H70" s="54"/>
      <c r="I70" s="56">
        <v>1</v>
      </c>
      <c r="J70" s="54"/>
      <c r="K70" s="56"/>
      <c r="L70" s="56"/>
      <c r="M70" s="56"/>
      <c r="N70" s="58"/>
      <c r="O70" s="52" t="s">
        <v>361</v>
      </c>
      <c r="P70" s="15" t="s">
        <v>476</v>
      </c>
      <c r="Q70" s="15">
        <v>66</v>
      </c>
      <c r="R70" s="164" t="s">
        <v>928</v>
      </c>
      <c r="S70" s="29" t="s">
        <v>127</v>
      </c>
      <c r="T70" s="21">
        <v>1956</v>
      </c>
      <c r="U70" s="28" t="s">
        <v>126</v>
      </c>
      <c r="V70" s="21">
        <v>1976</v>
      </c>
      <c r="W70" s="25"/>
      <c r="X70" s="21"/>
      <c r="Y70" s="28" t="s">
        <v>242</v>
      </c>
      <c r="Z70" s="21">
        <f t="shared" si="39"/>
        <v>38</v>
      </c>
      <c r="AA70" s="25" t="s">
        <v>686</v>
      </c>
      <c r="AB70" s="21" t="s">
        <v>1041</v>
      </c>
      <c r="AC70" s="21"/>
      <c r="AE70" s="90" t="s">
        <v>423</v>
      </c>
      <c r="AF70" s="82"/>
      <c r="CP70" s="19" t="str">
        <f t="shared" si="40"/>
        <v>Aebi Roger</v>
      </c>
      <c r="CR70" s="19">
        <f t="shared" si="41"/>
        <v>38</v>
      </c>
      <c r="CS70" s="19" t="str">
        <f t="shared" si="42"/>
        <v xml:space="preserve"> C/D </v>
      </c>
      <c r="CT70" s="154">
        <v>6622</v>
      </c>
      <c r="CU70" s="126"/>
      <c r="CV70" s="125">
        <v>772</v>
      </c>
      <c r="CW70" s="33">
        <f t="shared" si="31"/>
        <v>8</v>
      </c>
      <c r="CX70" s="83" t="str">
        <f t="shared" si="32"/>
        <v>Projektingenieur 2</v>
      </c>
      <c r="CY70" s="125">
        <v>772</v>
      </c>
      <c r="CZ70" s="33">
        <f t="shared" si="33"/>
        <v>8</v>
      </c>
      <c r="DA70" s="83" t="str">
        <f t="shared" si="34"/>
        <v>Projektingenieur 2</v>
      </c>
      <c r="DB70" s="125">
        <v>772</v>
      </c>
      <c r="DC70" s="33">
        <f t="shared" si="35"/>
        <v>8</v>
      </c>
      <c r="DD70" s="83" t="str">
        <f t="shared" si="36"/>
        <v>Projektingenieur 2</v>
      </c>
      <c r="DE70" s="20"/>
      <c r="DF70" s="33">
        <v>772</v>
      </c>
      <c r="DG70" s="33">
        <f t="shared" si="37"/>
        <v>8</v>
      </c>
      <c r="DH70" s="83" t="str">
        <f t="shared" si="38"/>
        <v>Projektingenieur 2</v>
      </c>
      <c r="DM70" s="19">
        <f t="shared" si="43"/>
        <v>6622</v>
      </c>
      <c r="DN70" s="153">
        <v>6</v>
      </c>
      <c r="DO70" s="19">
        <v>0</v>
      </c>
      <c r="DP70" s="185" t="s">
        <v>969</v>
      </c>
    </row>
    <row r="71" spans="1:120" s="19" customFormat="1" x14ac:dyDescent="0.2">
      <c r="A71" s="53">
        <v>0</v>
      </c>
      <c r="B71" s="53"/>
      <c r="C71" s="53">
        <f t="shared" si="30"/>
        <v>1</v>
      </c>
      <c r="D71" s="55"/>
      <c r="E71" s="55"/>
      <c r="F71" s="56"/>
      <c r="G71" s="54"/>
      <c r="H71" s="54">
        <v>1</v>
      </c>
      <c r="I71" s="56">
        <v>1</v>
      </c>
      <c r="J71" s="54"/>
      <c r="K71" s="56"/>
      <c r="L71" s="56"/>
      <c r="M71" s="56"/>
      <c r="N71" s="58"/>
      <c r="O71" s="52" t="s">
        <v>358</v>
      </c>
      <c r="P71" s="15" t="s">
        <v>486</v>
      </c>
      <c r="Q71" s="15">
        <v>67</v>
      </c>
      <c r="R71" s="16"/>
      <c r="S71" s="20" t="s">
        <v>138</v>
      </c>
      <c r="T71" s="21">
        <v>1964</v>
      </c>
      <c r="U71" s="28" t="s">
        <v>126</v>
      </c>
      <c r="V71" s="21">
        <v>1985</v>
      </c>
      <c r="W71" s="25"/>
      <c r="X71" s="21"/>
      <c r="Y71" s="28" t="s">
        <v>203</v>
      </c>
      <c r="Z71" s="21">
        <f t="shared" si="39"/>
        <v>29</v>
      </c>
      <c r="AA71" s="25" t="s">
        <v>110</v>
      </c>
      <c r="AB71" s="21" t="s">
        <v>1041</v>
      </c>
      <c r="AC71" s="21"/>
      <c r="AE71" s="90" t="s">
        <v>376</v>
      </c>
      <c r="AF71" s="82"/>
      <c r="CP71" s="19" t="str">
        <f t="shared" si="40"/>
        <v>Oehen Beat</v>
      </c>
      <c r="CR71" s="19">
        <f t="shared" si="41"/>
        <v>29</v>
      </c>
      <c r="CS71" s="19" t="str">
        <f t="shared" si="42"/>
        <v xml:space="preserve"> C/D </v>
      </c>
      <c r="CT71" s="154">
        <v>7622</v>
      </c>
      <c r="CU71" s="126"/>
      <c r="CV71" s="125">
        <v>772</v>
      </c>
      <c r="CW71" s="33">
        <f t="shared" si="31"/>
        <v>8</v>
      </c>
      <c r="CX71" s="83" t="str">
        <f t="shared" si="32"/>
        <v>Projektingenieur 2</v>
      </c>
      <c r="CY71" s="125">
        <v>772</v>
      </c>
      <c r="CZ71" s="33">
        <f t="shared" si="33"/>
        <v>8</v>
      </c>
      <c r="DA71" s="83" t="str">
        <f t="shared" si="34"/>
        <v>Projektingenieur 2</v>
      </c>
      <c r="DB71" s="125">
        <v>772</v>
      </c>
      <c r="DC71" s="33">
        <f t="shared" si="35"/>
        <v>8</v>
      </c>
      <c r="DD71" s="83" t="str">
        <f t="shared" si="36"/>
        <v>Projektingenieur 2</v>
      </c>
      <c r="DE71" s="20"/>
      <c r="DF71" s="125">
        <v>772</v>
      </c>
      <c r="DG71" s="33">
        <f t="shared" si="37"/>
        <v>8</v>
      </c>
      <c r="DH71" s="83" t="str">
        <f t="shared" si="38"/>
        <v>Projektingenieur 2</v>
      </c>
      <c r="DM71" s="19">
        <f t="shared" si="43"/>
        <v>7622</v>
      </c>
      <c r="DN71" s="153">
        <v>6</v>
      </c>
      <c r="DO71" s="19">
        <v>0</v>
      </c>
      <c r="DP71" s="185" t="s">
        <v>968</v>
      </c>
    </row>
    <row r="72" spans="1:120" s="19" customFormat="1" ht="15.75" x14ac:dyDescent="0.2">
      <c r="A72" s="53">
        <v>0</v>
      </c>
      <c r="B72" s="53"/>
      <c r="C72" s="53">
        <f t="shared" si="30"/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477</v>
      </c>
      <c r="Q72" s="15">
        <v>68</v>
      </c>
      <c r="R72" s="16"/>
      <c r="S72" s="20" t="s">
        <v>134</v>
      </c>
      <c r="T72" s="21">
        <v>1954</v>
      </c>
      <c r="U72" s="28" t="s">
        <v>126</v>
      </c>
      <c r="V72" s="21">
        <v>1974</v>
      </c>
      <c r="W72" s="25"/>
      <c r="X72" s="21"/>
      <c r="Y72" s="28" t="s">
        <v>135</v>
      </c>
      <c r="Z72" s="21">
        <f t="shared" si="39"/>
        <v>40</v>
      </c>
      <c r="AA72" s="25" t="s">
        <v>110</v>
      </c>
      <c r="AB72" s="21" t="s">
        <v>1040</v>
      </c>
      <c r="AC72" s="21"/>
      <c r="AE72" s="90" t="s">
        <v>404</v>
      </c>
      <c r="AF72" s="82"/>
      <c r="CP72" s="19" t="str">
        <f t="shared" si="40"/>
        <v>Imesch Robert</v>
      </c>
      <c r="CR72" s="19">
        <f t="shared" si="41"/>
        <v>40</v>
      </c>
      <c r="CS72" s="19" t="str">
        <f t="shared" si="42"/>
        <v xml:space="preserve"> D/C 2)</v>
      </c>
      <c r="CT72" s="154">
        <v>4249</v>
      </c>
      <c r="CU72" s="126"/>
      <c r="CV72" s="125">
        <v>772</v>
      </c>
      <c r="CW72" s="33">
        <f t="shared" si="31"/>
        <v>8</v>
      </c>
      <c r="CX72" s="83" t="str">
        <f t="shared" si="32"/>
        <v>Projektingenieur 2</v>
      </c>
      <c r="CY72" s="125">
        <v>772</v>
      </c>
      <c r="CZ72" s="33">
        <f t="shared" si="33"/>
        <v>8</v>
      </c>
      <c r="DA72" s="83" t="str">
        <f t="shared" si="34"/>
        <v>Projektingenieur 2</v>
      </c>
      <c r="DB72" s="125">
        <v>772</v>
      </c>
      <c r="DC72" s="33">
        <f t="shared" si="35"/>
        <v>8</v>
      </c>
      <c r="DD72" s="83" t="str">
        <f t="shared" si="36"/>
        <v>Projektingenieur 2</v>
      </c>
      <c r="DE72" s="20"/>
      <c r="DF72" s="33">
        <v>772</v>
      </c>
      <c r="DG72" s="33">
        <f t="shared" si="37"/>
        <v>8</v>
      </c>
      <c r="DH72" s="83" t="str">
        <f t="shared" si="38"/>
        <v>Projektingenieur 2</v>
      </c>
      <c r="DM72" s="19">
        <f t="shared" si="43"/>
        <v>4249</v>
      </c>
      <c r="DN72" s="153">
        <v>6</v>
      </c>
      <c r="DO72" s="19">
        <v>0</v>
      </c>
      <c r="DP72" s="185" t="s">
        <v>968</v>
      </c>
    </row>
    <row r="73" spans="1:120" s="19" customFormat="1" ht="15.75" x14ac:dyDescent="0.2">
      <c r="A73" s="53">
        <v>0</v>
      </c>
      <c r="B73" s="53"/>
      <c r="C73" s="53">
        <f t="shared" si="30"/>
        <v>1</v>
      </c>
      <c r="D73" s="55"/>
      <c r="E73" s="55"/>
      <c r="F73" s="56"/>
      <c r="G73" s="54"/>
      <c r="H73" s="54">
        <v>1</v>
      </c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478</v>
      </c>
      <c r="Q73" s="15">
        <v>69</v>
      </c>
      <c r="R73" s="16"/>
      <c r="S73" s="20" t="s">
        <v>136</v>
      </c>
      <c r="T73" s="21">
        <v>1955</v>
      </c>
      <c r="U73" s="28" t="s">
        <v>126</v>
      </c>
      <c r="V73" s="21">
        <v>1975</v>
      </c>
      <c r="W73" s="25"/>
      <c r="X73" s="21"/>
      <c r="Y73" s="28" t="s">
        <v>135</v>
      </c>
      <c r="Z73" s="21">
        <f t="shared" si="39"/>
        <v>39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40"/>
        <v>Flückiger Hans Peter</v>
      </c>
      <c r="CR73" s="19">
        <f t="shared" si="41"/>
        <v>39</v>
      </c>
      <c r="CS73" s="19" t="str">
        <f t="shared" si="42"/>
        <v xml:space="preserve"> D/C 2)</v>
      </c>
      <c r="CT73" s="154">
        <v>4250</v>
      </c>
      <c r="CU73" s="126"/>
      <c r="CV73" s="125">
        <v>772</v>
      </c>
      <c r="CW73" s="33">
        <f t="shared" si="31"/>
        <v>8</v>
      </c>
      <c r="CX73" s="83" t="str">
        <f t="shared" si="32"/>
        <v>Projektingenieur 2</v>
      </c>
      <c r="CY73" s="125">
        <v>772</v>
      </c>
      <c r="CZ73" s="33">
        <f t="shared" si="33"/>
        <v>8</v>
      </c>
      <c r="DA73" s="83" t="str">
        <f t="shared" si="34"/>
        <v>Projektingenieur 2</v>
      </c>
      <c r="DB73" s="125">
        <v>772</v>
      </c>
      <c r="DC73" s="33">
        <f t="shared" si="35"/>
        <v>8</v>
      </c>
      <c r="DD73" s="83" t="str">
        <f t="shared" si="36"/>
        <v>Projektingenieur 2</v>
      </c>
      <c r="DE73" s="20"/>
      <c r="DF73" s="33">
        <v>772</v>
      </c>
      <c r="DG73" s="33">
        <f t="shared" si="37"/>
        <v>8</v>
      </c>
      <c r="DH73" s="83" t="str">
        <f t="shared" si="38"/>
        <v>Projektingenieur 2</v>
      </c>
      <c r="DM73" s="19">
        <f t="shared" si="43"/>
        <v>4250</v>
      </c>
      <c r="DN73" s="153">
        <v>6</v>
      </c>
      <c r="DO73" s="19">
        <v>0</v>
      </c>
      <c r="DP73" s="185" t="s">
        <v>968</v>
      </c>
    </row>
    <row r="74" spans="1:120" s="19" customFormat="1" x14ac:dyDescent="0.2">
      <c r="A74" s="53">
        <v>0</v>
      </c>
      <c r="B74" s="53"/>
      <c r="C74" s="53">
        <f t="shared" si="30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359</v>
      </c>
      <c r="P74" s="15" t="s">
        <v>479</v>
      </c>
      <c r="Q74" s="15">
        <v>70</v>
      </c>
      <c r="R74" s="16"/>
      <c r="S74" s="20" t="s">
        <v>130</v>
      </c>
      <c r="T74" s="21">
        <v>1949</v>
      </c>
      <c r="U74" s="28" t="s">
        <v>126</v>
      </c>
      <c r="V74" s="21">
        <v>1969</v>
      </c>
      <c r="W74" s="25"/>
      <c r="X74" s="21"/>
      <c r="Y74" s="28"/>
      <c r="Z74" s="21">
        <f t="shared" si="39"/>
        <v>45</v>
      </c>
      <c r="AA74" s="25" t="s">
        <v>687</v>
      </c>
      <c r="AB74" s="21" t="s">
        <v>121</v>
      </c>
      <c r="AC74" s="21"/>
      <c r="AE74" s="193" t="s">
        <v>1077</v>
      </c>
      <c r="AF74" s="82"/>
      <c r="CP74" s="19" t="str">
        <f t="shared" si="40"/>
        <v>Ziegler Bruno</v>
      </c>
      <c r="CR74" s="19">
        <f t="shared" si="41"/>
        <v>45</v>
      </c>
      <c r="CS74" s="19" t="str">
        <f t="shared" si="42"/>
        <v>D</v>
      </c>
      <c r="CT74" s="154">
        <v>4147</v>
      </c>
      <c r="CU74" s="126"/>
      <c r="CV74" s="125">
        <v>742</v>
      </c>
      <c r="CW74" s="33">
        <f t="shared" si="31"/>
        <v>8</v>
      </c>
      <c r="CX74" s="83" t="str">
        <f t="shared" si="32"/>
        <v>Konstrukteur 5  / Fachplaner 5 / Gruppenchef 3</v>
      </c>
      <c r="CY74" s="125">
        <v>742</v>
      </c>
      <c r="CZ74" s="33">
        <f t="shared" si="33"/>
        <v>8</v>
      </c>
      <c r="DA74" s="83" t="str">
        <f t="shared" si="34"/>
        <v>Konstrukteur 5  / Fachplaner 5 / Gruppenchef 3</v>
      </c>
      <c r="DB74" s="125">
        <v>742</v>
      </c>
      <c r="DC74" s="33">
        <f t="shared" si="35"/>
        <v>8</v>
      </c>
      <c r="DD74" s="83" t="str">
        <f t="shared" si="36"/>
        <v>Konstrukteur 5  / Fachplaner 5 / Gruppenchef 3</v>
      </c>
      <c r="DE74" s="20"/>
      <c r="DF74" s="33">
        <v>742</v>
      </c>
      <c r="DG74" s="33">
        <f t="shared" si="37"/>
        <v>8</v>
      </c>
      <c r="DH74" s="83" t="str">
        <f t="shared" si="38"/>
        <v>Konstrukteur 5  / Fachplaner 5 / Gruppenchef 3</v>
      </c>
      <c r="DM74" s="19">
        <f t="shared" si="43"/>
        <v>4147</v>
      </c>
      <c r="DN74" s="153">
        <v>6</v>
      </c>
      <c r="DO74" s="19">
        <v>0</v>
      </c>
      <c r="DP74" s="19" t="s">
        <v>966</v>
      </c>
    </row>
    <row r="75" spans="1:120" s="19" customFormat="1" x14ac:dyDescent="0.2">
      <c r="A75" s="53">
        <v>0</v>
      </c>
      <c r="B75" s="53"/>
      <c r="C75" s="53">
        <f t="shared" si="3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358</v>
      </c>
      <c r="P75" s="15" t="s">
        <v>482</v>
      </c>
      <c r="Q75" s="15">
        <v>71</v>
      </c>
      <c r="R75" s="16"/>
      <c r="S75" s="20" t="s">
        <v>260</v>
      </c>
      <c r="T75" s="21">
        <v>1956</v>
      </c>
      <c r="U75" s="28" t="s">
        <v>126</v>
      </c>
      <c r="V75" s="21">
        <v>1973</v>
      </c>
      <c r="W75" s="25"/>
      <c r="X75" s="21"/>
      <c r="Y75" s="28"/>
      <c r="Z75" s="21">
        <f t="shared" si="39"/>
        <v>41</v>
      </c>
      <c r="AA75" s="25" t="s">
        <v>139</v>
      </c>
      <c r="AB75" s="21" t="s">
        <v>121</v>
      </c>
      <c r="AC75" s="21"/>
      <c r="AE75" s="90" t="s">
        <v>377</v>
      </c>
      <c r="AF75" s="82"/>
      <c r="CP75" s="19" t="str">
        <f t="shared" si="40"/>
        <v>Allemann  Bertrand</v>
      </c>
      <c r="CR75" s="19">
        <f t="shared" si="41"/>
        <v>41</v>
      </c>
      <c r="CS75" s="19" t="str">
        <f t="shared" si="42"/>
        <v>D</v>
      </c>
      <c r="CT75" s="154">
        <v>5631</v>
      </c>
      <c r="CU75" s="126"/>
      <c r="CV75" s="125">
        <v>741</v>
      </c>
      <c r="CW75" s="33">
        <f t="shared" si="31"/>
        <v>7</v>
      </c>
      <c r="CX75" s="83" t="str">
        <f t="shared" si="32"/>
        <v>Konstrukteur 4 / Fachplaner 4 / Gruppenchef 2</v>
      </c>
      <c r="CY75" s="125">
        <v>741</v>
      </c>
      <c r="CZ75" s="33">
        <f t="shared" si="33"/>
        <v>7</v>
      </c>
      <c r="DA75" s="83" t="str">
        <f t="shared" si="34"/>
        <v>Konstrukteur 4 / Fachplaner 4 / Gruppenchef 2</v>
      </c>
      <c r="DB75" s="125">
        <v>741</v>
      </c>
      <c r="DC75" s="33">
        <f t="shared" si="35"/>
        <v>7</v>
      </c>
      <c r="DD75" s="83" t="str">
        <f t="shared" si="36"/>
        <v>Konstrukteur 4 / Fachplaner 4 / Gruppenchef 2</v>
      </c>
      <c r="DE75" s="20"/>
      <c r="DF75" s="33">
        <v>742</v>
      </c>
      <c r="DG75" s="33">
        <f t="shared" si="37"/>
        <v>8</v>
      </c>
      <c r="DH75" s="83" t="str">
        <f t="shared" si="38"/>
        <v>Konstrukteur 5  / Fachplaner 5 / Gruppenchef 3</v>
      </c>
      <c r="DM75" s="19">
        <f t="shared" si="43"/>
        <v>5631</v>
      </c>
      <c r="DN75" s="153">
        <v>6</v>
      </c>
      <c r="DO75" s="19">
        <v>0</v>
      </c>
      <c r="DP75" s="19" t="s">
        <v>965</v>
      </c>
    </row>
    <row r="76" spans="1:120" s="19" customFormat="1" x14ac:dyDescent="0.2">
      <c r="A76" s="53">
        <v>0</v>
      </c>
      <c r="B76" s="53"/>
      <c r="C76" s="53">
        <f t="shared" si="30"/>
        <v>1</v>
      </c>
      <c r="D76" s="55"/>
      <c r="E76" s="55"/>
      <c r="F76" s="56"/>
      <c r="G76" s="54"/>
      <c r="H76" s="54"/>
      <c r="I76" s="56">
        <v>1</v>
      </c>
      <c r="J76" s="54">
        <v>1</v>
      </c>
      <c r="K76" s="56"/>
      <c r="L76" s="56"/>
      <c r="M76" s="56"/>
      <c r="N76" s="58"/>
      <c r="O76" s="52" t="s">
        <v>360</v>
      </c>
      <c r="P76" s="15" t="s">
        <v>483</v>
      </c>
      <c r="Q76" s="15">
        <v>72</v>
      </c>
      <c r="R76" s="16"/>
      <c r="S76" s="20" t="s">
        <v>137</v>
      </c>
      <c r="T76" s="21">
        <v>1958</v>
      </c>
      <c r="U76" s="28" t="s">
        <v>126</v>
      </c>
      <c r="V76" s="21">
        <v>1977</v>
      </c>
      <c r="W76" s="25"/>
      <c r="X76" s="21"/>
      <c r="Y76" s="28"/>
      <c r="Z76" s="21">
        <f t="shared" si="39"/>
        <v>37</v>
      </c>
      <c r="AA76" s="25" t="s">
        <v>129</v>
      </c>
      <c r="AB76" s="21" t="s">
        <v>121</v>
      </c>
      <c r="AC76" s="21"/>
      <c r="AE76" s="90" t="s">
        <v>377</v>
      </c>
      <c r="AF76" s="82"/>
      <c r="CP76" s="19" t="str">
        <f t="shared" si="40"/>
        <v>Lenherr Paul</v>
      </c>
      <c r="CR76" s="19">
        <f t="shared" si="41"/>
        <v>37</v>
      </c>
      <c r="CS76" s="19" t="str">
        <f t="shared" si="42"/>
        <v>D</v>
      </c>
      <c r="CT76" s="154">
        <v>6628</v>
      </c>
      <c r="CU76" s="126"/>
      <c r="CV76" s="125">
        <v>741</v>
      </c>
      <c r="CW76" s="33">
        <f t="shared" si="31"/>
        <v>7</v>
      </c>
      <c r="CX76" s="83" t="str">
        <f t="shared" si="32"/>
        <v>Konstrukteur 4 / Fachplaner 4 / Gruppenchef 2</v>
      </c>
      <c r="CY76" s="125">
        <v>741</v>
      </c>
      <c r="CZ76" s="33">
        <f t="shared" si="33"/>
        <v>7</v>
      </c>
      <c r="DA76" s="83" t="str">
        <f t="shared" si="34"/>
        <v>Konstrukteur 4 / Fachplaner 4 / Gruppenchef 2</v>
      </c>
      <c r="DB76" s="125">
        <v>741</v>
      </c>
      <c r="DC76" s="33">
        <f t="shared" si="35"/>
        <v>7</v>
      </c>
      <c r="DD76" s="83" t="str">
        <f t="shared" si="36"/>
        <v>Konstrukteur 4 / Fachplaner 4 / Gruppenchef 2</v>
      </c>
      <c r="DE76" s="20"/>
      <c r="DF76" s="33">
        <v>742</v>
      </c>
      <c r="DG76" s="33">
        <f t="shared" si="37"/>
        <v>8</v>
      </c>
      <c r="DH76" s="83" t="str">
        <f t="shared" si="38"/>
        <v>Konstrukteur 5  / Fachplaner 5 / Gruppenchef 3</v>
      </c>
      <c r="DM76" s="19">
        <f t="shared" si="43"/>
        <v>6628</v>
      </c>
      <c r="DN76" s="153">
        <v>6</v>
      </c>
      <c r="DO76" s="19">
        <v>0</v>
      </c>
      <c r="DP76" s="19" t="s">
        <v>965</v>
      </c>
    </row>
    <row r="77" spans="1:120" s="19" customFormat="1" x14ac:dyDescent="0.2">
      <c r="A77" s="53">
        <v>0</v>
      </c>
      <c r="B77" s="53"/>
      <c r="C77" s="53">
        <f t="shared" si="30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484</v>
      </c>
      <c r="Q77" s="15">
        <v>73</v>
      </c>
      <c r="R77" s="16"/>
      <c r="S77" s="20" t="s">
        <v>271</v>
      </c>
      <c r="T77" s="21">
        <v>1958</v>
      </c>
      <c r="U77" s="28" t="s">
        <v>126</v>
      </c>
      <c r="V77" s="21">
        <v>1978</v>
      </c>
      <c r="W77" s="25"/>
      <c r="X77" s="21"/>
      <c r="Y77" s="28"/>
      <c r="Z77" s="21">
        <f t="shared" si="39"/>
        <v>36</v>
      </c>
      <c r="AA77" s="25" t="s">
        <v>687</v>
      </c>
      <c r="AB77" s="21" t="s">
        <v>121</v>
      </c>
      <c r="AC77" s="21"/>
      <c r="AE77" s="90" t="s">
        <v>420</v>
      </c>
      <c r="AF77" s="82"/>
      <c r="CP77" s="19" t="str">
        <f t="shared" si="40"/>
        <v>von Schallen Urs</v>
      </c>
      <c r="CR77" s="19">
        <f t="shared" si="41"/>
        <v>36</v>
      </c>
      <c r="CS77" s="19" t="str">
        <f t="shared" si="42"/>
        <v>D</v>
      </c>
      <c r="CT77" s="154">
        <v>6659</v>
      </c>
      <c r="CU77" s="126"/>
      <c r="CV77" s="125">
        <v>742</v>
      </c>
      <c r="CW77" s="33">
        <f t="shared" si="31"/>
        <v>8</v>
      </c>
      <c r="CX77" s="83" t="str">
        <f t="shared" si="32"/>
        <v>Konstrukteur 5  / Fachplaner 5 / Gruppenchef 3</v>
      </c>
      <c r="CY77" s="125">
        <v>742</v>
      </c>
      <c r="CZ77" s="33">
        <f t="shared" si="33"/>
        <v>8</v>
      </c>
      <c r="DA77" s="83" t="str">
        <f t="shared" si="34"/>
        <v>Konstrukteur 5  / Fachplaner 5 / Gruppenchef 3</v>
      </c>
      <c r="DB77" s="125">
        <v>742</v>
      </c>
      <c r="DC77" s="33">
        <f t="shared" si="35"/>
        <v>8</v>
      </c>
      <c r="DD77" s="83" t="str">
        <f t="shared" si="36"/>
        <v>Konstrukteur 5  / Fachplaner 5 / Gruppenchef 3</v>
      </c>
      <c r="DE77" s="20"/>
      <c r="DF77" s="33">
        <v>742</v>
      </c>
      <c r="DG77" s="33">
        <f t="shared" si="37"/>
        <v>8</v>
      </c>
      <c r="DH77" s="83" t="str">
        <f t="shared" si="38"/>
        <v>Konstrukteur 5  / Fachplaner 5 / Gruppenchef 3</v>
      </c>
      <c r="DM77" s="19">
        <f t="shared" si="43"/>
        <v>6659</v>
      </c>
      <c r="DN77" s="153">
        <v>6</v>
      </c>
      <c r="DO77" s="19">
        <v>0</v>
      </c>
      <c r="DP77" s="19" t="s">
        <v>966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359</v>
      </c>
      <c r="P78" s="15" t="s">
        <v>632</v>
      </c>
      <c r="Q78" s="15">
        <v>74</v>
      </c>
      <c r="R78" s="16"/>
      <c r="S78" s="20" t="s">
        <v>633</v>
      </c>
      <c r="T78" s="21">
        <v>1958</v>
      </c>
      <c r="U78" s="28" t="s">
        <v>634</v>
      </c>
      <c r="V78" s="21">
        <v>1980</v>
      </c>
      <c r="W78" s="25"/>
      <c r="X78" s="21"/>
      <c r="Y78" s="28"/>
      <c r="Z78" s="21">
        <f t="shared" si="39"/>
        <v>34</v>
      </c>
      <c r="AA78" s="25" t="s">
        <v>107</v>
      </c>
      <c r="AB78" s="21" t="s">
        <v>121</v>
      </c>
      <c r="AC78" s="21"/>
      <c r="AE78" s="187" t="s">
        <v>1098</v>
      </c>
      <c r="AF78" s="82"/>
      <c r="CP78" s="19" t="str">
        <f t="shared" si="40"/>
        <v>Schneider Martin</v>
      </c>
      <c r="CR78" s="19">
        <f t="shared" si="41"/>
        <v>34</v>
      </c>
      <c r="CS78" s="19" t="str">
        <f t="shared" si="42"/>
        <v>D</v>
      </c>
      <c r="CT78" s="154">
        <v>4354</v>
      </c>
      <c r="CU78" s="126"/>
      <c r="CV78" s="125">
        <v>741</v>
      </c>
      <c r="CW78" s="33">
        <f t="shared" si="31"/>
        <v>7</v>
      </c>
      <c r="CX78" s="83" t="str">
        <f t="shared" si="32"/>
        <v>Konstrukteur 4 / Fachplaner 4 / Gruppenchef 2</v>
      </c>
      <c r="CY78" s="125">
        <v>741</v>
      </c>
      <c r="CZ78" s="33">
        <f t="shared" si="33"/>
        <v>7</v>
      </c>
      <c r="DA78" s="83" t="str">
        <f t="shared" si="34"/>
        <v>Konstrukteur 4 / Fachplaner 4 / Gruppenchef 2</v>
      </c>
      <c r="DB78" s="125">
        <v>741</v>
      </c>
      <c r="DC78" s="33">
        <f t="shared" si="35"/>
        <v>7</v>
      </c>
      <c r="DD78" s="83" t="str">
        <f t="shared" si="36"/>
        <v>Konstrukteur 4 / Fachplaner 4 / Gruppenchef 2</v>
      </c>
      <c r="DE78" s="20"/>
      <c r="DF78" s="33">
        <v>742</v>
      </c>
      <c r="DG78" s="33">
        <f t="shared" si="37"/>
        <v>8</v>
      </c>
      <c r="DH78" s="83" t="str">
        <f t="shared" si="38"/>
        <v>Konstrukteur 5  / Fachplaner 5 / Gruppenchef 3</v>
      </c>
      <c r="DM78" s="19">
        <f t="shared" si="43"/>
        <v>4354</v>
      </c>
      <c r="DN78" s="153">
        <v>6</v>
      </c>
      <c r="DO78" s="19">
        <v>0</v>
      </c>
      <c r="DP78" s="185" t="s">
        <v>970</v>
      </c>
    </row>
    <row r="79" spans="1:120" s="19" customFormat="1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>
        <v>1</v>
      </c>
      <c r="I79" s="56">
        <v>1</v>
      </c>
      <c r="J79" s="54">
        <v>1</v>
      </c>
      <c r="K79" s="56"/>
      <c r="L79" s="56"/>
      <c r="M79" s="56"/>
      <c r="N79" s="58"/>
      <c r="O79" s="52" t="s">
        <v>359</v>
      </c>
      <c r="P79" s="15" t="s">
        <v>485</v>
      </c>
      <c r="Q79" s="15">
        <v>75</v>
      </c>
      <c r="R79" s="16"/>
      <c r="S79" s="20" t="s">
        <v>261</v>
      </c>
      <c r="T79" s="21">
        <v>1959</v>
      </c>
      <c r="U79" s="28" t="s">
        <v>126</v>
      </c>
      <c r="V79" s="21">
        <v>1981</v>
      </c>
      <c r="W79" s="25"/>
      <c r="X79" s="21"/>
      <c r="Y79" s="28" t="s">
        <v>941</v>
      </c>
      <c r="Z79" s="21">
        <f t="shared" si="39"/>
        <v>33</v>
      </c>
      <c r="AA79" s="25" t="s">
        <v>1052</v>
      </c>
      <c r="AB79" s="21" t="s">
        <v>121</v>
      </c>
      <c r="AC79" s="21"/>
      <c r="AE79" s="187" t="s">
        <v>1099</v>
      </c>
      <c r="AF79" s="82"/>
      <c r="CP79" s="19" t="str">
        <f t="shared" si="40"/>
        <v>Ortlieb Hans-Rudi</v>
      </c>
      <c r="CR79" s="19">
        <f t="shared" si="41"/>
        <v>33</v>
      </c>
      <c r="CS79" s="19" t="str">
        <f t="shared" si="42"/>
        <v>D</v>
      </c>
      <c r="CT79" s="154">
        <v>5630</v>
      </c>
      <c r="CU79" s="126"/>
      <c r="CV79" s="125">
        <v>771</v>
      </c>
      <c r="CW79" s="33">
        <f t="shared" si="31"/>
        <v>7</v>
      </c>
      <c r="CX79" s="83" t="str">
        <f t="shared" si="32"/>
        <v>Projektingenieur 1</v>
      </c>
      <c r="CY79" s="125">
        <v>771</v>
      </c>
      <c r="CZ79" s="33">
        <f t="shared" si="33"/>
        <v>7</v>
      </c>
      <c r="DA79" s="83" t="str">
        <f t="shared" si="34"/>
        <v>Projektingenieur 1</v>
      </c>
      <c r="DB79" s="125">
        <v>741</v>
      </c>
      <c r="DC79" s="33">
        <f t="shared" si="35"/>
        <v>7</v>
      </c>
      <c r="DD79" s="83" t="str">
        <f t="shared" si="36"/>
        <v>Konstrukteur 4 / Fachplaner 4 / Gruppenchef 2</v>
      </c>
      <c r="DE79" s="20"/>
      <c r="DF79" s="33">
        <v>742</v>
      </c>
      <c r="DG79" s="33">
        <f t="shared" si="37"/>
        <v>8</v>
      </c>
      <c r="DH79" s="83" t="str">
        <f t="shared" si="38"/>
        <v>Konstrukteur 5  / Fachplaner 5 / Gruppenchef 3</v>
      </c>
      <c r="DM79" s="19">
        <f t="shared" si="43"/>
        <v>5630</v>
      </c>
      <c r="DN79" s="153">
        <v>6</v>
      </c>
      <c r="DO79" s="19">
        <v>0</v>
      </c>
      <c r="DP79" s="185" t="s">
        <v>968</v>
      </c>
    </row>
    <row r="80" spans="1:120" s="19" customFormat="1" x14ac:dyDescent="0.2">
      <c r="A80" s="53">
        <v>0</v>
      </c>
      <c r="B80" s="53">
        <v>1</v>
      </c>
      <c r="C80" s="53">
        <f t="shared" si="30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552</v>
      </c>
      <c r="Q80" s="15">
        <v>76</v>
      </c>
      <c r="R80" s="16"/>
      <c r="S80" s="20" t="s">
        <v>553</v>
      </c>
      <c r="T80" s="21">
        <v>1959</v>
      </c>
      <c r="U80" s="28" t="s">
        <v>239</v>
      </c>
      <c r="V80" s="21">
        <v>1983</v>
      </c>
      <c r="W80" s="25"/>
      <c r="X80" s="21"/>
      <c r="Y80" s="28" t="s">
        <v>555</v>
      </c>
      <c r="Z80" s="21">
        <f t="shared" si="39"/>
        <v>31</v>
      </c>
      <c r="AA80" s="25" t="s">
        <v>554</v>
      </c>
      <c r="AB80" s="21" t="s">
        <v>121</v>
      </c>
      <c r="AC80" s="21"/>
      <c r="AE80" s="90" t="s">
        <v>377</v>
      </c>
      <c r="AF80" s="82"/>
      <c r="CP80" s="19" t="str">
        <f t="shared" si="40"/>
        <v>Bollhalder Angelika</v>
      </c>
      <c r="CR80" s="19">
        <f t="shared" si="41"/>
        <v>31</v>
      </c>
      <c r="CS80" s="19" t="str">
        <f t="shared" si="42"/>
        <v>D</v>
      </c>
      <c r="CT80" s="154">
        <v>4344</v>
      </c>
      <c r="CU80" s="126"/>
      <c r="CV80" s="125">
        <v>741</v>
      </c>
      <c r="CW80" s="33">
        <f t="shared" si="31"/>
        <v>7</v>
      </c>
      <c r="CX80" s="83" t="str">
        <f t="shared" si="32"/>
        <v>Konstrukteur 4 / Fachplaner 4 / Gruppenchef 2</v>
      </c>
      <c r="CY80" s="125">
        <v>741</v>
      </c>
      <c r="CZ80" s="33">
        <f t="shared" si="33"/>
        <v>7</v>
      </c>
      <c r="DA80" s="83" t="str">
        <f t="shared" si="34"/>
        <v>Konstrukteur 4 / Fachplaner 4 / Gruppenchef 2</v>
      </c>
      <c r="DB80" s="125">
        <v>741</v>
      </c>
      <c r="DC80" s="33">
        <f t="shared" si="35"/>
        <v>7</v>
      </c>
      <c r="DD80" s="83" t="str">
        <f t="shared" si="36"/>
        <v>Konstrukteur 4 / Fachplaner 4 / Gruppenchef 2</v>
      </c>
      <c r="DE80" s="20"/>
      <c r="DF80" s="33">
        <v>742</v>
      </c>
      <c r="DG80" s="33">
        <f t="shared" si="37"/>
        <v>8</v>
      </c>
      <c r="DH80" s="83" t="str">
        <f t="shared" si="38"/>
        <v>Konstrukteur 5  / Fachplaner 5 / Gruppenchef 3</v>
      </c>
      <c r="DM80" s="19">
        <f t="shared" si="43"/>
        <v>4344</v>
      </c>
      <c r="DN80" s="153">
        <v>6</v>
      </c>
      <c r="DO80" s="19">
        <v>0</v>
      </c>
      <c r="DP80" s="19" t="s">
        <v>965</v>
      </c>
    </row>
    <row r="81" spans="1:120" s="19" customFormat="1" x14ac:dyDescent="0.2">
      <c r="A81" s="53">
        <v>0</v>
      </c>
      <c r="B81" s="53"/>
      <c r="C81" s="53">
        <f t="shared" si="30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360</v>
      </c>
      <c r="P81" s="15" t="s">
        <v>487</v>
      </c>
      <c r="Q81" s="15">
        <v>77</v>
      </c>
      <c r="R81" s="16"/>
      <c r="S81" s="20" t="s">
        <v>145</v>
      </c>
      <c r="T81" s="21">
        <v>1970</v>
      </c>
      <c r="U81" s="28" t="s">
        <v>126</v>
      </c>
      <c r="V81" s="21">
        <v>1988</v>
      </c>
      <c r="W81" s="25"/>
      <c r="X81" s="21"/>
      <c r="Y81" s="28"/>
      <c r="Z81" s="21">
        <f t="shared" si="39"/>
        <v>26</v>
      </c>
      <c r="AA81" s="25" t="s">
        <v>129</v>
      </c>
      <c r="AB81" s="21" t="s">
        <v>121</v>
      </c>
      <c r="AC81" s="21"/>
      <c r="AE81" s="90" t="s">
        <v>377</v>
      </c>
      <c r="AF81" s="82"/>
      <c r="CP81" s="19" t="str">
        <f t="shared" si="40"/>
        <v>Bucher Oliver</v>
      </c>
      <c r="CR81" s="19">
        <f t="shared" si="41"/>
        <v>26</v>
      </c>
      <c r="CS81" s="19" t="str">
        <f t="shared" si="42"/>
        <v>D</v>
      </c>
      <c r="CT81" s="154">
        <v>7641</v>
      </c>
      <c r="CU81" s="126"/>
      <c r="CV81" s="125">
        <v>741</v>
      </c>
      <c r="CW81" s="33">
        <f t="shared" si="31"/>
        <v>7</v>
      </c>
      <c r="CX81" s="83" t="str">
        <f t="shared" si="32"/>
        <v>Konstrukteur 4 / Fachplaner 4 / Gruppenchef 2</v>
      </c>
      <c r="CY81" s="125">
        <v>741</v>
      </c>
      <c r="CZ81" s="33">
        <f t="shared" si="33"/>
        <v>7</v>
      </c>
      <c r="DA81" s="83" t="str">
        <f t="shared" si="34"/>
        <v>Konstrukteur 4 / Fachplaner 4 / Gruppenchef 2</v>
      </c>
      <c r="DB81" s="125">
        <v>741</v>
      </c>
      <c r="DC81" s="33">
        <f t="shared" si="35"/>
        <v>7</v>
      </c>
      <c r="DD81" s="83" t="str">
        <f t="shared" si="36"/>
        <v>Konstrukteur 4 / Fachplaner 4 / Gruppenchef 2</v>
      </c>
      <c r="DE81" s="20"/>
      <c r="DF81" s="125">
        <v>742</v>
      </c>
      <c r="DG81" s="33">
        <f t="shared" si="37"/>
        <v>8</v>
      </c>
      <c r="DH81" s="83" t="str">
        <f t="shared" si="38"/>
        <v>Konstrukteur 5  / Fachplaner 5 / Gruppenchef 3</v>
      </c>
      <c r="DM81" s="19">
        <f t="shared" si="43"/>
        <v>7641</v>
      </c>
      <c r="DN81" s="153">
        <v>6</v>
      </c>
      <c r="DO81" s="19">
        <v>0</v>
      </c>
      <c r="DP81" s="19" t="s">
        <v>965</v>
      </c>
    </row>
    <row r="82" spans="1:120" s="19" customFormat="1" x14ac:dyDescent="0.2">
      <c r="A82" s="53">
        <v>0</v>
      </c>
      <c r="B82" s="53"/>
      <c r="C82" s="53">
        <f t="shared" si="30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488</v>
      </c>
      <c r="Q82" s="15">
        <v>78</v>
      </c>
      <c r="R82" s="16"/>
      <c r="S82" s="20" t="s">
        <v>144</v>
      </c>
      <c r="T82" s="21">
        <v>1968</v>
      </c>
      <c r="U82" s="28" t="s">
        <v>126</v>
      </c>
      <c r="V82" s="21">
        <v>1989</v>
      </c>
      <c r="W82" s="25"/>
      <c r="X82" s="21"/>
      <c r="Y82" s="28" t="s">
        <v>940</v>
      </c>
      <c r="Z82" s="21">
        <f t="shared" si="39"/>
        <v>25</v>
      </c>
      <c r="AA82" s="25" t="s">
        <v>939</v>
      </c>
      <c r="AB82" s="21" t="s">
        <v>121</v>
      </c>
      <c r="AC82" s="21"/>
      <c r="AE82" s="90" t="s">
        <v>375</v>
      </c>
      <c r="AF82" s="82"/>
      <c r="CP82" s="19" t="str">
        <f t="shared" si="40"/>
        <v>Hagen Stefan</v>
      </c>
      <c r="CR82" s="19">
        <f t="shared" si="41"/>
        <v>25</v>
      </c>
      <c r="CS82" s="19" t="str">
        <f t="shared" si="42"/>
        <v>D</v>
      </c>
      <c r="CT82" s="154">
        <v>6741</v>
      </c>
      <c r="CU82" s="126"/>
      <c r="CV82" s="125">
        <v>741</v>
      </c>
      <c r="CW82" s="33">
        <f t="shared" si="31"/>
        <v>7</v>
      </c>
      <c r="CX82" s="83" t="str">
        <f t="shared" si="32"/>
        <v>Konstrukteur 4 / Fachplaner 4 / Gruppenchef 2</v>
      </c>
      <c r="CY82" s="125">
        <v>741</v>
      </c>
      <c r="CZ82" s="33">
        <f t="shared" si="33"/>
        <v>7</v>
      </c>
      <c r="DA82" s="83" t="str">
        <f t="shared" si="34"/>
        <v>Konstrukteur 4 / Fachplaner 4 / Gruppenchef 2</v>
      </c>
      <c r="DB82" s="125">
        <v>741</v>
      </c>
      <c r="DC82" s="33">
        <f t="shared" si="35"/>
        <v>7</v>
      </c>
      <c r="DD82" s="83" t="str">
        <f t="shared" si="36"/>
        <v>Konstrukteur 4 / Fachplaner 4 / Gruppenchef 2</v>
      </c>
      <c r="DE82" s="20"/>
      <c r="DF82" s="125">
        <v>742</v>
      </c>
      <c r="DG82" s="33">
        <f t="shared" si="37"/>
        <v>8</v>
      </c>
      <c r="DH82" s="83" t="str">
        <f t="shared" si="38"/>
        <v>Konstrukteur 5  / Fachplaner 5 / Gruppenchef 3</v>
      </c>
      <c r="DM82" s="19">
        <f t="shared" si="43"/>
        <v>6741</v>
      </c>
      <c r="DN82" s="153">
        <v>6</v>
      </c>
      <c r="DO82" s="19">
        <v>0</v>
      </c>
      <c r="DP82" s="19" t="s">
        <v>965</v>
      </c>
    </row>
    <row r="83" spans="1:120" s="19" customFormat="1" x14ac:dyDescent="0.2">
      <c r="A83" s="53">
        <v>0</v>
      </c>
      <c r="B83" s="53"/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359</v>
      </c>
      <c r="P83" s="15" t="s">
        <v>489</v>
      </c>
      <c r="Q83" s="15">
        <v>79</v>
      </c>
      <c r="R83" s="16"/>
      <c r="S83" s="20" t="s">
        <v>146</v>
      </c>
      <c r="T83" s="21">
        <v>1970</v>
      </c>
      <c r="U83" s="28" t="s">
        <v>126</v>
      </c>
      <c r="V83" s="21">
        <v>1991</v>
      </c>
      <c r="W83" s="25"/>
      <c r="X83" s="21"/>
      <c r="Y83" s="28"/>
      <c r="Z83" s="21">
        <f t="shared" si="39"/>
        <v>23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0"/>
        <v>Hardmeyer Christian</v>
      </c>
      <c r="CR83" s="19">
        <f t="shared" si="41"/>
        <v>23</v>
      </c>
      <c r="CS83" s="19" t="str">
        <f t="shared" si="42"/>
        <v>D</v>
      </c>
      <c r="CT83" s="154">
        <v>9618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125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3"/>
        <v>9618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490</v>
      </c>
      <c r="Q84" s="15">
        <v>80</v>
      </c>
      <c r="R84" s="16"/>
      <c r="S84" s="20" t="s">
        <v>148</v>
      </c>
      <c r="T84" s="21">
        <v>1970</v>
      </c>
      <c r="U84" s="28" t="s">
        <v>126</v>
      </c>
      <c r="V84" s="21">
        <v>1992</v>
      </c>
      <c r="W84" s="25"/>
      <c r="X84" s="21"/>
      <c r="Y84" s="28"/>
      <c r="Z84" s="21">
        <f t="shared" si="39"/>
        <v>22</v>
      </c>
      <c r="AA84" s="25" t="s">
        <v>129</v>
      </c>
      <c r="AB84" s="21" t="s">
        <v>121</v>
      </c>
      <c r="AC84" s="21"/>
      <c r="AE84" s="90" t="s">
        <v>421</v>
      </c>
      <c r="AF84" s="82"/>
      <c r="CP84" s="19" t="str">
        <f t="shared" si="40"/>
        <v>Wira Stephane</v>
      </c>
      <c r="CR84" s="19">
        <f t="shared" si="41"/>
        <v>22</v>
      </c>
      <c r="CS84" s="19" t="str">
        <f t="shared" si="42"/>
        <v>D</v>
      </c>
      <c r="CT84" s="154">
        <v>9623</v>
      </c>
      <c r="CU84" s="126"/>
      <c r="CV84" s="125">
        <v>742</v>
      </c>
      <c r="CW84" s="33">
        <f t="shared" si="31"/>
        <v>8</v>
      </c>
      <c r="CX84" s="83" t="str">
        <f t="shared" si="32"/>
        <v>Konstrukteur 5  / Fachplaner 5 / Gruppenchef 3</v>
      </c>
      <c r="CY84" s="125">
        <v>742</v>
      </c>
      <c r="CZ84" s="33">
        <f t="shared" si="33"/>
        <v>8</v>
      </c>
      <c r="DA84" s="83" t="str">
        <f t="shared" si="34"/>
        <v>Konstrukteur 5  / Fachplaner 5 / Gruppenchef 3</v>
      </c>
      <c r="DB84" s="125">
        <v>742</v>
      </c>
      <c r="DC84" s="33">
        <f t="shared" si="35"/>
        <v>8</v>
      </c>
      <c r="DD84" s="83" t="str">
        <f t="shared" si="36"/>
        <v>Konstrukteur 5  / Fachplaner 5 / Gruppenchef 3</v>
      </c>
      <c r="DE84" s="20"/>
      <c r="DF84" s="125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3"/>
        <v>9623</v>
      </c>
      <c r="DN84" s="153">
        <v>6</v>
      </c>
      <c r="DO84" s="19">
        <v>0</v>
      </c>
      <c r="DP84" s="19" t="s">
        <v>975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360</v>
      </c>
      <c r="P85" s="15" t="s">
        <v>568</v>
      </c>
      <c r="Q85" s="15">
        <v>81</v>
      </c>
      <c r="R85" s="16"/>
      <c r="S85" s="20" t="s">
        <v>569</v>
      </c>
      <c r="T85" s="21">
        <v>1973</v>
      </c>
      <c r="U85" s="28" t="s">
        <v>126</v>
      </c>
      <c r="V85" s="21">
        <v>1993</v>
      </c>
      <c r="W85" s="25"/>
      <c r="X85" s="21"/>
      <c r="Y85" s="28"/>
      <c r="Z85" s="21">
        <f t="shared" si="39"/>
        <v>21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40"/>
        <v>Heiniger Christoph</v>
      </c>
      <c r="CR85" s="19">
        <f t="shared" si="41"/>
        <v>21</v>
      </c>
      <c r="CS85" s="19" t="str">
        <f t="shared" si="42"/>
        <v>D</v>
      </c>
      <c r="CT85" s="154">
        <v>4346</v>
      </c>
      <c r="CU85" s="126"/>
      <c r="CV85" s="125">
        <v>741</v>
      </c>
      <c r="CW85" s="33">
        <f t="shared" si="31"/>
        <v>7</v>
      </c>
      <c r="CX85" s="83" t="str">
        <f t="shared" si="32"/>
        <v>Konstrukteur 4 / Fachplaner 4 / Gruppenchef 2</v>
      </c>
      <c r="CY85" s="125">
        <v>741</v>
      </c>
      <c r="CZ85" s="33">
        <f t="shared" si="33"/>
        <v>7</v>
      </c>
      <c r="DA85" s="83" t="str">
        <f t="shared" si="34"/>
        <v>Konstrukteur 4 / Fachplaner 4 / Gruppenchef 2</v>
      </c>
      <c r="DB85" s="125">
        <v>741</v>
      </c>
      <c r="DC85" s="33">
        <f t="shared" si="35"/>
        <v>7</v>
      </c>
      <c r="DD85" s="83" t="str">
        <f t="shared" si="36"/>
        <v>Konstrukteur 4 / Fachplaner 4 / Gruppenchef 2</v>
      </c>
      <c r="DE85" s="20"/>
      <c r="DF85" s="125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3"/>
        <v>4346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493</v>
      </c>
      <c r="Q86" s="15">
        <v>82</v>
      </c>
      <c r="R86" s="16"/>
      <c r="S86" s="20" t="s">
        <v>294</v>
      </c>
      <c r="T86" s="21">
        <v>1976</v>
      </c>
      <c r="U86" s="28" t="s">
        <v>126</v>
      </c>
      <c r="V86" s="21">
        <v>1998</v>
      </c>
      <c r="W86" s="25"/>
      <c r="X86" s="21"/>
      <c r="Y86" s="28"/>
      <c r="Z86" s="21">
        <f t="shared" si="39"/>
        <v>16</v>
      </c>
      <c r="AA86" s="25" t="s">
        <v>129</v>
      </c>
      <c r="AB86" s="21" t="s">
        <v>121</v>
      </c>
      <c r="AC86" s="21"/>
      <c r="AE86" s="90" t="s">
        <v>377</v>
      </c>
      <c r="AF86" s="82"/>
      <c r="CP86" s="19" t="str">
        <f t="shared" si="40"/>
        <v>Humbel Sven</v>
      </c>
      <c r="CR86" s="19">
        <f t="shared" si="41"/>
        <v>16</v>
      </c>
      <c r="CS86" s="19" t="str">
        <f t="shared" si="42"/>
        <v>D</v>
      </c>
      <c r="CT86" s="154">
        <v>9654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125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3"/>
        <v>9654</v>
      </c>
      <c r="DN86" s="153">
        <v>6</v>
      </c>
      <c r="DO86" s="19">
        <v>0</v>
      </c>
      <c r="DP86" s="19" t="s">
        <v>965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494</v>
      </c>
      <c r="Q87" s="15">
        <v>83</v>
      </c>
      <c r="R87" s="42"/>
      <c r="S87" s="27" t="s">
        <v>178</v>
      </c>
      <c r="T87" s="21">
        <v>1978</v>
      </c>
      <c r="U87" s="28" t="s">
        <v>235</v>
      </c>
      <c r="V87" s="21">
        <v>2001</v>
      </c>
      <c r="W87" s="25"/>
      <c r="X87" s="21"/>
      <c r="Y87" s="25" t="s">
        <v>289</v>
      </c>
      <c r="Z87" s="21">
        <f t="shared" si="39"/>
        <v>13</v>
      </c>
      <c r="AA87" s="25" t="s">
        <v>110</v>
      </c>
      <c r="AB87" s="21" t="s">
        <v>121</v>
      </c>
      <c r="AC87" s="21"/>
      <c r="AE87" s="90" t="s">
        <v>376</v>
      </c>
      <c r="AF87" s="82"/>
      <c r="CP87" s="19" t="str">
        <f t="shared" si="40"/>
        <v>Thalmann Patric</v>
      </c>
      <c r="CR87" s="19">
        <f t="shared" si="41"/>
        <v>13</v>
      </c>
      <c r="CS87" s="19" t="str">
        <f t="shared" si="42"/>
        <v>D</v>
      </c>
      <c r="CT87" s="154">
        <v>9658</v>
      </c>
      <c r="CU87" s="126"/>
      <c r="CV87" s="125">
        <v>772</v>
      </c>
      <c r="CW87" s="33">
        <f t="shared" si="31"/>
        <v>8</v>
      </c>
      <c r="CX87" s="83" t="str">
        <f t="shared" si="32"/>
        <v>Projektingenieur 2</v>
      </c>
      <c r="CY87" s="125">
        <v>771</v>
      </c>
      <c r="CZ87" s="33">
        <f t="shared" si="33"/>
        <v>7</v>
      </c>
      <c r="DA87" s="83" t="str">
        <f t="shared" si="34"/>
        <v>Projektingenieur 1</v>
      </c>
      <c r="DB87" s="125">
        <v>771</v>
      </c>
      <c r="DC87" s="33">
        <f t="shared" si="35"/>
        <v>7</v>
      </c>
      <c r="DD87" s="83" t="str">
        <f t="shared" si="36"/>
        <v>Projektingenieur 1</v>
      </c>
      <c r="DE87" s="20"/>
      <c r="DF87" s="125">
        <v>771</v>
      </c>
      <c r="DG87" s="33">
        <f t="shared" si="37"/>
        <v>7</v>
      </c>
      <c r="DH87" s="83" t="str">
        <f t="shared" si="38"/>
        <v>Projektingenieur 1</v>
      </c>
      <c r="DM87" s="19">
        <f t="shared" si="43"/>
        <v>9658</v>
      </c>
      <c r="DN87" s="153">
        <v>6</v>
      </c>
      <c r="DO87" s="19">
        <v>0</v>
      </c>
      <c r="DP87" s="185" t="s">
        <v>968</v>
      </c>
    </row>
    <row r="88" spans="1:120" s="19" customFormat="1" x14ac:dyDescent="0.2">
      <c r="A88" s="53">
        <v>0</v>
      </c>
      <c r="B88" s="53"/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497</v>
      </c>
      <c r="Q88" s="15">
        <v>84</v>
      </c>
      <c r="R88" s="16"/>
      <c r="S88" s="20" t="s">
        <v>179</v>
      </c>
      <c r="T88" s="21">
        <v>1982</v>
      </c>
      <c r="U88" s="28" t="s">
        <v>235</v>
      </c>
      <c r="V88" s="21">
        <v>2002</v>
      </c>
      <c r="W88" s="25"/>
      <c r="X88" s="21"/>
      <c r="Y88" s="25"/>
      <c r="Z88" s="21">
        <f t="shared" si="39"/>
        <v>12</v>
      </c>
      <c r="AA88" s="25" t="s">
        <v>129</v>
      </c>
      <c r="AB88" s="21" t="s">
        <v>121</v>
      </c>
      <c r="AC88" s="21"/>
      <c r="AE88" s="187" t="s">
        <v>894</v>
      </c>
      <c r="AF88" s="82"/>
      <c r="CP88" s="19" t="str">
        <f t="shared" si="40"/>
        <v>Delmas Marc</v>
      </c>
      <c r="CR88" s="19">
        <f t="shared" si="41"/>
        <v>12</v>
      </c>
      <c r="CS88" s="19" t="str">
        <f t="shared" si="42"/>
        <v>D</v>
      </c>
      <c r="CT88" s="154">
        <v>9660</v>
      </c>
      <c r="CU88" s="126"/>
      <c r="CV88" s="125">
        <v>742</v>
      </c>
      <c r="CW88" s="33">
        <f t="shared" si="31"/>
        <v>8</v>
      </c>
      <c r="CX88" s="83" t="str">
        <f t="shared" si="32"/>
        <v>Konstrukteur 5  / Fachplaner 5 / Gruppenchef 3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733</v>
      </c>
      <c r="DC88" s="33">
        <f t="shared" si="35"/>
        <v>6</v>
      </c>
      <c r="DD88" s="83" t="str">
        <f t="shared" si="36"/>
        <v>Konstrukteur 3 / -planer 3 / Gruppenchef 1</v>
      </c>
      <c r="DE88" s="20"/>
      <c r="DF88" s="125">
        <v>733</v>
      </c>
      <c r="DG88" s="125">
        <f t="shared" si="37"/>
        <v>6</v>
      </c>
      <c r="DH88" s="83" t="str">
        <f t="shared" si="38"/>
        <v>Konstrukteur 3 / -planer 3 / Gruppenchef 1</v>
      </c>
      <c r="DM88" s="19">
        <f t="shared" si="43"/>
        <v>9660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491</v>
      </c>
      <c r="Q89" s="15">
        <v>85</v>
      </c>
      <c r="R89" s="16"/>
      <c r="S89" s="20" t="s">
        <v>140</v>
      </c>
      <c r="T89" s="21">
        <v>1955</v>
      </c>
      <c r="U89" s="28" t="s">
        <v>126</v>
      </c>
      <c r="V89" s="21">
        <v>1973</v>
      </c>
      <c r="W89" s="25"/>
      <c r="X89" s="21"/>
      <c r="Y89" s="28"/>
      <c r="Z89" s="21">
        <f t="shared" si="39"/>
        <v>41</v>
      </c>
      <c r="AA89" s="25" t="s">
        <v>129</v>
      </c>
      <c r="AB89" s="21" t="s">
        <v>1042</v>
      </c>
      <c r="AC89" s="21"/>
      <c r="AE89" s="187" t="s">
        <v>377</v>
      </c>
      <c r="AF89" s="82"/>
      <c r="CP89" s="19" t="str">
        <f t="shared" si="40"/>
        <v>Wespiser Charles</v>
      </c>
      <c r="CR89" s="19">
        <f t="shared" si="41"/>
        <v>41</v>
      </c>
      <c r="CS89" s="19" t="str">
        <f t="shared" si="42"/>
        <v xml:space="preserve"> E/D </v>
      </c>
      <c r="CT89" s="154">
        <v>5545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741</v>
      </c>
      <c r="DG89" s="33">
        <f t="shared" si="37"/>
        <v>7</v>
      </c>
      <c r="DH89" s="83" t="str">
        <f t="shared" si="38"/>
        <v>Konstrukteur 4 / Fachplaner 4 / Gruppenchef 2</v>
      </c>
      <c r="DM89" s="19">
        <f t="shared" si="43"/>
        <v>5545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>
        <v>1</v>
      </c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492</v>
      </c>
      <c r="Q90" s="15">
        <v>86</v>
      </c>
      <c r="R90" s="16"/>
      <c r="S90" s="20" t="s">
        <v>143</v>
      </c>
      <c r="T90" s="21">
        <v>1968</v>
      </c>
      <c r="U90" s="28" t="s">
        <v>128</v>
      </c>
      <c r="V90" s="21">
        <v>1989</v>
      </c>
      <c r="W90" s="25"/>
      <c r="X90" s="21"/>
      <c r="Y90" s="28"/>
      <c r="Z90" s="21">
        <f t="shared" si="39"/>
        <v>25</v>
      </c>
      <c r="AA90" s="25" t="s">
        <v>710</v>
      </c>
      <c r="AB90" s="21" t="s">
        <v>1042</v>
      </c>
      <c r="AC90" s="21"/>
      <c r="AE90" s="187" t="s">
        <v>377</v>
      </c>
      <c r="AF90" s="82"/>
      <c r="CP90" s="19" t="str">
        <f t="shared" si="40"/>
        <v>Nicolosi Lucia</v>
      </c>
      <c r="CR90" s="19">
        <f t="shared" si="41"/>
        <v>25</v>
      </c>
      <c r="CS90" s="19" t="str">
        <f t="shared" si="42"/>
        <v xml:space="preserve"> E/D </v>
      </c>
      <c r="CT90" s="154">
        <v>7637</v>
      </c>
      <c r="CU90" s="126"/>
      <c r="CV90" s="125">
        <v>741</v>
      </c>
      <c r="CW90" s="33">
        <f t="shared" ref="CW90:CW121" si="44">VLOOKUP($CV90,Funktionsbezeichnungen,3,0)</f>
        <v>7</v>
      </c>
      <c r="CX90" s="83" t="str">
        <f t="shared" ref="CX90:CX121" si="45">VLOOKUP($CV90,Funktionsbezeichnungen,2,0)</f>
        <v>Konstrukteur 4 / Fachplaner 4 / Gruppenchef 2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741</v>
      </c>
      <c r="DC90" s="33">
        <f t="shared" si="35"/>
        <v>7</v>
      </c>
      <c r="DD90" s="83" t="str">
        <f t="shared" si="36"/>
        <v>Konstrukteur 4 / Fachplaner 4 / Gruppenchef 2</v>
      </c>
      <c r="DE90" s="20"/>
      <c r="DF90" s="125">
        <v>741</v>
      </c>
      <c r="DG90" s="33">
        <f t="shared" si="37"/>
        <v>7</v>
      </c>
      <c r="DH90" s="83" t="str">
        <f t="shared" si="38"/>
        <v>Konstrukteur 4 / Fachplaner 4 / Gruppenchef 2</v>
      </c>
      <c r="DM90" s="19">
        <f t="shared" si="43"/>
        <v>7637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358</v>
      </c>
      <c r="P91" s="15" t="s">
        <v>652</v>
      </c>
      <c r="Q91" s="15">
        <v>87</v>
      </c>
      <c r="R91" s="16"/>
      <c r="S91" s="20" t="s">
        <v>651</v>
      </c>
      <c r="T91" s="21">
        <v>1967</v>
      </c>
      <c r="U91" s="28" t="s">
        <v>653</v>
      </c>
      <c r="V91" s="21">
        <v>1988</v>
      </c>
      <c r="W91" s="25"/>
      <c r="X91" s="21"/>
      <c r="Y91" s="28"/>
      <c r="Z91" s="21">
        <f t="shared" si="39"/>
        <v>26</v>
      </c>
      <c r="AA91" s="25" t="s">
        <v>653</v>
      </c>
      <c r="AB91" s="21" t="s">
        <v>142</v>
      </c>
      <c r="AC91" s="21"/>
      <c r="AE91" s="187" t="s">
        <v>378</v>
      </c>
      <c r="AF91" s="82"/>
      <c r="CP91" s="19" t="str">
        <f t="shared" si="40"/>
        <v>Dettwiler Markus</v>
      </c>
      <c r="CR91" s="19">
        <f t="shared" si="41"/>
        <v>26</v>
      </c>
      <c r="CS91" s="19" t="str">
        <f t="shared" si="42"/>
        <v>E</v>
      </c>
      <c r="CT91" s="154">
        <v>5639</v>
      </c>
      <c r="CU91" s="126"/>
      <c r="CV91" s="125">
        <v>741</v>
      </c>
      <c r="CW91" s="33">
        <f t="shared" si="44"/>
        <v>7</v>
      </c>
      <c r="CX91" s="83" t="str">
        <f t="shared" si="45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741</v>
      </c>
      <c r="DG91" s="33">
        <f t="shared" si="37"/>
        <v>7</v>
      </c>
      <c r="DH91" s="83" t="str">
        <f t="shared" si="38"/>
        <v>Konstrukteur 4 / Fachplaner 4 / Gruppenchef 2</v>
      </c>
      <c r="DM91" s="19">
        <f t="shared" si="43"/>
        <v>5639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358</v>
      </c>
      <c r="P92" s="15" t="s">
        <v>558</v>
      </c>
      <c r="Q92" s="15">
        <v>88</v>
      </c>
      <c r="R92" s="16"/>
      <c r="S92" s="20" t="s">
        <v>559</v>
      </c>
      <c r="T92" s="21">
        <v>1973</v>
      </c>
      <c r="U92" s="28" t="s">
        <v>560</v>
      </c>
      <c r="V92" s="21">
        <v>1994</v>
      </c>
      <c r="W92" s="25"/>
      <c r="X92" s="21"/>
      <c r="Y92" s="28"/>
      <c r="Z92" s="21">
        <f t="shared" si="39"/>
        <v>20</v>
      </c>
      <c r="AA92" s="25" t="s">
        <v>235</v>
      </c>
      <c r="AB92" s="21" t="s">
        <v>142</v>
      </c>
      <c r="AC92" s="21"/>
      <c r="AE92" s="187" t="s">
        <v>378</v>
      </c>
      <c r="AF92" s="82"/>
      <c r="CP92" s="19" t="str">
        <f t="shared" si="40"/>
        <v>Enderlen Francois</v>
      </c>
      <c r="CR92" s="19">
        <f t="shared" si="41"/>
        <v>20</v>
      </c>
      <c r="CS92" s="19" t="str">
        <f t="shared" si="42"/>
        <v>E</v>
      </c>
      <c r="CT92" s="154">
        <v>5636</v>
      </c>
      <c r="CU92" s="126"/>
      <c r="CV92" s="125">
        <v>741</v>
      </c>
      <c r="CW92" s="33">
        <f t="shared" si="44"/>
        <v>7</v>
      </c>
      <c r="CX92" s="83" t="str">
        <f t="shared" si="45"/>
        <v>Konstrukteur 4 / Fachplaner 4 / Gruppenchef 2</v>
      </c>
      <c r="CY92" s="125">
        <v>741</v>
      </c>
      <c r="CZ92" s="33">
        <f t="shared" si="33"/>
        <v>7</v>
      </c>
      <c r="DA92" s="83" t="str">
        <f t="shared" si="34"/>
        <v>Konstrukteur 4 / Fachplaner 4 / Gruppenchef 2</v>
      </c>
      <c r="DB92" s="125">
        <v>741</v>
      </c>
      <c r="DC92" s="33">
        <f t="shared" si="35"/>
        <v>7</v>
      </c>
      <c r="DD92" s="83" t="str">
        <f t="shared" si="36"/>
        <v>Konstrukteur 4 / Fachplaner 4 / Gruppenchef 2</v>
      </c>
      <c r="DE92" s="20"/>
      <c r="DF92" s="125">
        <v>741</v>
      </c>
      <c r="DG92" s="33">
        <f t="shared" si="37"/>
        <v>7</v>
      </c>
      <c r="DH92" s="83" t="str">
        <f t="shared" si="38"/>
        <v>Konstrukteur 4 / Fachplaner 4 / Gruppenchef 2</v>
      </c>
      <c r="DM92" s="19">
        <f t="shared" si="43"/>
        <v>5636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30"/>
        <v>0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617</v>
      </c>
      <c r="Q93" s="15">
        <v>89</v>
      </c>
      <c r="R93" s="42"/>
      <c r="S93" s="27" t="s">
        <v>618</v>
      </c>
      <c r="T93" s="21">
        <v>1985</v>
      </c>
      <c r="U93" s="28" t="s">
        <v>235</v>
      </c>
      <c r="V93" s="21">
        <v>2006</v>
      </c>
      <c r="W93" s="25" t="s">
        <v>530</v>
      </c>
      <c r="X93" s="21">
        <v>2013</v>
      </c>
      <c r="Y93" s="25"/>
      <c r="Z93" s="21">
        <f t="shared" si="39"/>
        <v>8</v>
      </c>
      <c r="AA93" s="25" t="s">
        <v>1073</v>
      </c>
      <c r="AB93" s="21" t="s">
        <v>142</v>
      </c>
      <c r="AC93" s="21"/>
      <c r="AE93" s="187" t="s">
        <v>376</v>
      </c>
      <c r="AF93" s="82"/>
      <c r="CP93" s="19" t="str">
        <f t="shared" si="40"/>
        <v>Zeltner Viktor</v>
      </c>
      <c r="CR93" s="19">
        <f t="shared" si="41"/>
        <v>8</v>
      </c>
      <c r="CS93" s="19" t="str">
        <f t="shared" si="42"/>
        <v>E</v>
      </c>
      <c r="CT93" s="154">
        <v>6765</v>
      </c>
      <c r="CU93" s="126"/>
      <c r="CV93" s="125">
        <v>771</v>
      </c>
      <c r="CW93" s="33">
        <f t="shared" si="44"/>
        <v>7</v>
      </c>
      <c r="CX93" s="83" t="str">
        <f t="shared" si="45"/>
        <v>Projektingenieur 1</v>
      </c>
      <c r="CY93" s="125">
        <v>733</v>
      </c>
      <c r="CZ93" s="33">
        <f t="shared" ref="CZ93:CZ118" si="46">VLOOKUP($CY93,Funktionsbezeichnungen,3,0)</f>
        <v>6</v>
      </c>
      <c r="DA93" s="83" t="str">
        <f t="shared" ref="DA93:DA118" si="47">VLOOKUP($CY93,Funktionsbezeichnungen,2,0)</f>
        <v>Konstrukteur 3 / -planer 3 / Gruppenchef 1</v>
      </c>
      <c r="DB93" s="125">
        <v>732</v>
      </c>
      <c r="DC93" s="33">
        <f t="shared" si="35"/>
        <v>5</v>
      </c>
      <c r="DD93" s="83" t="str">
        <f t="shared" si="36"/>
        <v>Konstrukteur 2 / -planer 2</v>
      </c>
      <c r="DE93" s="20"/>
      <c r="DF93" s="33">
        <v>732</v>
      </c>
      <c r="DG93" s="33">
        <f t="shared" ref="DG93:DG118" si="48">VLOOKUP($DF93,Funktionsbezeichnungen,3,0)</f>
        <v>5</v>
      </c>
      <c r="DH93" s="83" t="str">
        <f t="shared" ref="DH93:DH118" si="49">VLOOKUP($DF93,Funktionsbezeichnungen,2,0)</f>
        <v>Konstrukteur 2 / -planer 2</v>
      </c>
      <c r="DM93" s="19">
        <f t="shared" si="43"/>
        <v>6765</v>
      </c>
      <c r="DN93" s="153">
        <v>6</v>
      </c>
      <c r="DO93" s="19">
        <v>0</v>
      </c>
      <c r="DP93" s="19" t="s">
        <v>964</v>
      </c>
    </row>
    <row r="94" spans="1:120" s="19" customFormat="1" x14ac:dyDescent="0.2">
      <c r="A94" s="53">
        <v>0</v>
      </c>
      <c r="B94" s="53"/>
      <c r="C94" s="53">
        <f t="shared" si="30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39"/>
        <v>7</v>
      </c>
      <c r="AA94" s="25" t="s">
        <v>235</v>
      </c>
      <c r="AB94" s="21" t="s">
        <v>142</v>
      </c>
      <c r="AC94" s="21"/>
      <c r="AE94" s="187" t="s">
        <v>1101</v>
      </c>
      <c r="AF94" s="82"/>
      <c r="CP94" s="19" t="str">
        <f t="shared" si="40"/>
        <v>Will Cédric</v>
      </c>
      <c r="CR94" s="19">
        <f t="shared" si="41"/>
        <v>7</v>
      </c>
      <c r="CS94" s="19" t="str">
        <f t="shared" si="42"/>
        <v>E</v>
      </c>
      <c r="CT94" s="154">
        <v>9688</v>
      </c>
      <c r="CU94" s="126"/>
      <c r="CV94" s="125">
        <v>733</v>
      </c>
      <c r="CW94" s="33">
        <f t="shared" si="44"/>
        <v>6</v>
      </c>
      <c r="CX94" s="83" t="str">
        <f t="shared" si="45"/>
        <v>Konstrukteur 3 / -planer 3 / Gruppenchef 1</v>
      </c>
      <c r="CY94" s="125">
        <v>732</v>
      </c>
      <c r="CZ94" s="33">
        <f t="shared" si="46"/>
        <v>5</v>
      </c>
      <c r="DA94" s="83" t="str">
        <f t="shared" si="47"/>
        <v>Konstrukteur 2 / -planer 2</v>
      </c>
      <c r="DB94" s="125">
        <v>732</v>
      </c>
      <c r="DC94" s="33">
        <f t="shared" si="35"/>
        <v>5</v>
      </c>
      <c r="DD94" s="83" t="str">
        <f t="shared" si="36"/>
        <v>Konstrukteur 2 / -planer 2</v>
      </c>
      <c r="DE94" s="20"/>
      <c r="DF94" s="33">
        <v>732</v>
      </c>
      <c r="DG94" s="33">
        <f t="shared" si="48"/>
        <v>5</v>
      </c>
      <c r="DH94" s="83" t="str">
        <f t="shared" si="49"/>
        <v>Konstrukteur 2 / -planer 2</v>
      </c>
      <c r="DM94" s="19">
        <f t="shared" si="43"/>
        <v>9688</v>
      </c>
      <c r="DN94" s="153">
        <v>6</v>
      </c>
      <c r="DO94" s="19">
        <v>0</v>
      </c>
      <c r="DP94" s="19" t="s">
        <v>964</v>
      </c>
    </row>
    <row r="95" spans="1:120" s="19" customFormat="1" x14ac:dyDescent="0.2">
      <c r="A95" s="53">
        <v>0</v>
      </c>
      <c r="B95" s="53"/>
      <c r="C95" s="53">
        <f t="shared" si="30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39"/>
        <v>7</v>
      </c>
      <c r="AA95" s="25" t="s">
        <v>235</v>
      </c>
      <c r="AB95" s="21" t="s">
        <v>142</v>
      </c>
      <c r="AC95" s="21"/>
      <c r="AE95" s="90" t="s">
        <v>378</v>
      </c>
      <c r="AF95" s="82"/>
      <c r="CP95" s="19" t="str">
        <f t="shared" si="40"/>
        <v>Wernli Sebastian</v>
      </c>
      <c r="CR95" s="19">
        <f t="shared" si="41"/>
        <v>7</v>
      </c>
      <c r="CS95" s="19" t="str">
        <f t="shared" si="42"/>
        <v>E</v>
      </c>
      <c r="CT95" s="154">
        <v>9687</v>
      </c>
      <c r="CU95" s="126"/>
      <c r="CV95" s="125">
        <v>733</v>
      </c>
      <c r="CW95" s="33">
        <f t="shared" si="44"/>
        <v>6</v>
      </c>
      <c r="CX95" s="83" t="str">
        <f t="shared" si="45"/>
        <v>Konstrukteur 3 / -planer 3 / Gruppenchef 1</v>
      </c>
      <c r="CY95" s="125">
        <v>732</v>
      </c>
      <c r="CZ95" s="33">
        <f t="shared" si="46"/>
        <v>5</v>
      </c>
      <c r="DA95" s="83" t="str">
        <f t="shared" si="47"/>
        <v>Konstrukteur 2 / -planer 2</v>
      </c>
      <c r="DB95" s="125">
        <v>732</v>
      </c>
      <c r="DC95" s="33">
        <f t="shared" si="35"/>
        <v>5</v>
      </c>
      <c r="DD95" s="83" t="str">
        <f t="shared" si="36"/>
        <v>Konstrukteur 2 / -planer 2</v>
      </c>
      <c r="DE95" s="20"/>
      <c r="DF95" s="33">
        <v>732</v>
      </c>
      <c r="DG95" s="33">
        <f t="shared" si="48"/>
        <v>5</v>
      </c>
      <c r="DH95" s="83" t="str">
        <f t="shared" si="49"/>
        <v>Konstrukteur 2 / -planer 2</v>
      </c>
      <c r="DM95" s="19">
        <f t="shared" si="43"/>
        <v>9687</v>
      </c>
      <c r="DN95" s="153">
        <v>6</v>
      </c>
      <c r="DO95" s="19">
        <v>0</v>
      </c>
      <c r="DP95" s="19" t="s">
        <v>964</v>
      </c>
    </row>
    <row r="96" spans="1:120" s="19" customFormat="1" x14ac:dyDescent="0.2">
      <c r="A96" s="53">
        <v>0</v>
      </c>
      <c r="B96" s="53"/>
      <c r="C96" s="53">
        <f t="shared" si="30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5"/>
      <c r="X96" s="21"/>
      <c r="Y96" s="25"/>
      <c r="Z96" s="21">
        <f t="shared" si="39"/>
        <v>6</v>
      </c>
      <c r="AA96" s="25" t="s">
        <v>235</v>
      </c>
      <c r="AB96" s="21" t="s">
        <v>142</v>
      </c>
      <c r="AC96" s="21"/>
      <c r="AE96" s="90" t="s">
        <v>378</v>
      </c>
      <c r="AF96" s="82"/>
      <c r="CP96" s="160" t="str">
        <f t="shared" si="40"/>
        <v>Breiter Michael</v>
      </c>
      <c r="CR96" s="19">
        <f t="shared" si="41"/>
        <v>6</v>
      </c>
      <c r="CS96" s="19" t="str">
        <f t="shared" si="42"/>
        <v>E</v>
      </c>
      <c r="CT96" s="154">
        <v>7702</v>
      </c>
      <c r="CU96" s="126"/>
      <c r="CV96" s="125">
        <v>733</v>
      </c>
      <c r="CW96" s="33">
        <f>VLOOKUP($CV96,Funktionsbezeichnungen,3,0)</f>
        <v>6</v>
      </c>
      <c r="CX96" s="83" t="str">
        <f>VLOOKUP($CV96,Funktionsbezeichnungen,2,0)</f>
        <v>Konstrukteur 3 / -planer 3 / Gruppenchef 1</v>
      </c>
      <c r="CY96" s="125">
        <v>732</v>
      </c>
      <c r="CZ96" s="33">
        <f>VLOOKUP($CY96,Funktionsbezeichnungen,3,0)</f>
        <v>5</v>
      </c>
      <c r="DA96" s="83" t="str">
        <f>VLOOKUP($CY96,Funktionsbezeichnungen,2,0)</f>
        <v>Konstrukteur 2 / -planer 2</v>
      </c>
      <c r="DB96" s="33">
        <v>732</v>
      </c>
      <c r="DC96" s="33">
        <f>VLOOKUP($DB96,Funktionsbezeichnungen,3,0)</f>
        <v>5</v>
      </c>
      <c r="DD96" s="83" t="str">
        <f>VLOOKUP($DB96,Funktionsbezeichnungen,2,0)</f>
        <v>Konstrukteur 2 / -planer 2</v>
      </c>
      <c r="DF96" s="33">
        <v>732</v>
      </c>
      <c r="DG96" s="33">
        <f t="shared" si="48"/>
        <v>5</v>
      </c>
      <c r="DH96" s="83" t="str">
        <f t="shared" si="49"/>
        <v>Konstrukteur 2 / -planer 2</v>
      </c>
      <c r="DM96" s="19">
        <f>+CT96</f>
        <v>7702</v>
      </c>
      <c r="DN96" s="153">
        <v>6</v>
      </c>
      <c r="DO96" s="19">
        <v>0</v>
      </c>
      <c r="DP96" s="19" t="s">
        <v>964</v>
      </c>
    </row>
    <row r="97" spans="1:120" s="19" customFormat="1" x14ac:dyDescent="0.2">
      <c r="A97" s="53">
        <v>0</v>
      </c>
      <c r="B97" s="53"/>
      <c r="C97" s="53">
        <f t="shared" si="30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94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5"/>
      <c r="X97" s="21"/>
      <c r="Y97" s="25"/>
      <c r="Z97" s="21">
        <f t="shared" si="39"/>
        <v>5</v>
      </c>
      <c r="AA97" s="25" t="s">
        <v>141</v>
      </c>
      <c r="AB97" s="21" t="s">
        <v>147</v>
      </c>
      <c r="AC97" s="21"/>
      <c r="AE97" s="90" t="s">
        <v>378</v>
      </c>
      <c r="AF97" s="82"/>
      <c r="CP97" s="19" t="str">
        <f t="shared" si="40"/>
        <v>Charmillot Stéphane</v>
      </c>
      <c r="CR97" s="19">
        <f t="shared" si="41"/>
        <v>5</v>
      </c>
      <c r="CS97" s="19" t="str">
        <f t="shared" si="42"/>
        <v>F</v>
      </c>
      <c r="CT97" s="154">
        <v>9710</v>
      </c>
      <c r="CU97" s="126"/>
      <c r="CV97" s="125">
        <v>732</v>
      </c>
      <c r="CW97" s="33">
        <f t="shared" si="44"/>
        <v>5</v>
      </c>
      <c r="CX97" s="83" t="str">
        <f t="shared" si="45"/>
        <v>Konstrukteur 2 / -planer 2</v>
      </c>
      <c r="CY97" s="125">
        <v>732</v>
      </c>
      <c r="CZ97" s="33">
        <f t="shared" si="46"/>
        <v>5</v>
      </c>
      <c r="DA97" s="83" t="str">
        <f t="shared" si="47"/>
        <v>Konstrukteur 2 / -planer 2</v>
      </c>
      <c r="DB97" s="125">
        <v>731</v>
      </c>
      <c r="DC97" s="33">
        <f t="shared" si="35"/>
        <v>4</v>
      </c>
      <c r="DD97" s="83" t="str">
        <f t="shared" si="36"/>
        <v>Konstrukteur 1 / -planer 1</v>
      </c>
      <c r="DE97" s="20"/>
      <c r="DF97" s="33">
        <v>732</v>
      </c>
      <c r="DG97" s="33">
        <f t="shared" si="48"/>
        <v>5</v>
      </c>
      <c r="DH97" s="83" t="str">
        <f t="shared" si="49"/>
        <v>Konstrukteur 2 / -planer 2</v>
      </c>
      <c r="DM97" s="19">
        <f t="shared" si="43"/>
        <v>9710</v>
      </c>
      <c r="DN97" s="153">
        <v>6</v>
      </c>
      <c r="DO97" s="19">
        <v>0</v>
      </c>
      <c r="DP97" s="19" t="s">
        <v>964</v>
      </c>
    </row>
    <row r="98" spans="1:120" s="19" customFormat="1" x14ac:dyDescent="0.2">
      <c r="A98" s="53">
        <v>0</v>
      </c>
      <c r="B98" s="53"/>
      <c r="C98" s="53">
        <f t="shared" si="30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5"/>
      <c r="X98" s="21"/>
      <c r="Y98" s="25"/>
      <c r="Z98" s="21">
        <f t="shared" si="39"/>
        <v>4</v>
      </c>
      <c r="AA98" s="25" t="s">
        <v>141</v>
      </c>
      <c r="AB98" s="21" t="s">
        <v>147</v>
      </c>
      <c r="AC98" s="21"/>
      <c r="AE98" s="90" t="s">
        <v>378</v>
      </c>
      <c r="AF98" s="82"/>
      <c r="CP98" s="19" t="str">
        <f t="shared" si="40"/>
        <v>Niederberger Benjamin</v>
      </c>
      <c r="CR98" s="19">
        <f t="shared" si="41"/>
        <v>4</v>
      </c>
      <c r="CS98" s="19" t="str">
        <f t="shared" si="42"/>
        <v>F</v>
      </c>
      <c r="CT98" s="154">
        <v>9701</v>
      </c>
      <c r="CU98" s="126"/>
      <c r="CV98" s="125">
        <v>732</v>
      </c>
      <c r="CW98" s="33">
        <f t="shared" si="44"/>
        <v>5</v>
      </c>
      <c r="CX98" s="83" t="str">
        <f t="shared" si="45"/>
        <v>Konstrukteur 2 / -planer 2</v>
      </c>
      <c r="CY98" s="125">
        <v>731</v>
      </c>
      <c r="CZ98" s="33">
        <f t="shared" si="46"/>
        <v>4</v>
      </c>
      <c r="DA98" s="83" t="str">
        <f t="shared" si="47"/>
        <v>Konstrukteur 1 / -planer 1</v>
      </c>
      <c r="DB98" s="125">
        <v>731</v>
      </c>
      <c r="DC98" s="33">
        <f t="shared" si="35"/>
        <v>4</v>
      </c>
      <c r="DD98" s="83" t="str">
        <f t="shared" si="36"/>
        <v>Konstrukteur 1 / -planer 1</v>
      </c>
      <c r="DE98" s="20"/>
      <c r="DF98" s="33">
        <v>731</v>
      </c>
      <c r="DG98" s="33">
        <f t="shared" si="48"/>
        <v>4</v>
      </c>
      <c r="DH98" s="83" t="str">
        <f t="shared" si="49"/>
        <v>Konstrukteur 1 / -planer 1</v>
      </c>
      <c r="DM98" s="19">
        <f t="shared" si="43"/>
        <v>9701</v>
      </c>
      <c r="DN98" s="153">
        <v>6</v>
      </c>
      <c r="DO98" s="19">
        <v>0</v>
      </c>
      <c r="DP98" s="19" t="s">
        <v>964</v>
      </c>
    </row>
    <row r="99" spans="1:120" s="19" customFormat="1" x14ac:dyDescent="0.2">
      <c r="A99" s="53">
        <v>0</v>
      </c>
      <c r="B99" s="53">
        <v>1</v>
      </c>
      <c r="C99" s="53">
        <f t="shared" si="30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358</v>
      </c>
      <c r="P99" s="15" t="s">
        <v>905</v>
      </c>
      <c r="Q99" s="15">
        <v>95</v>
      </c>
      <c r="R99" s="42"/>
      <c r="S99" s="27" t="s">
        <v>906</v>
      </c>
      <c r="T99" s="21">
        <v>1990</v>
      </c>
      <c r="U99" s="28" t="s">
        <v>239</v>
      </c>
      <c r="V99" s="21">
        <v>2012</v>
      </c>
      <c r="W99" s="25"/>
      <c r="X99" s="21"/>
      <c r="Y99" s="25"/>
      <c r="Z99" s="21">
        <f t="shared" si="39"/>
        <v>2</v>
      </c>
      <c r="AA99" s="25" t="s">
        <v>239</v>
      </c>
      <c r="AB99" s="162" t="s">
        <v>147</v>
      </c>
      <c r="AC99" s="21"/>
      <c r="AE99" s="90" t="s">
        <v>378</v>
      </c>
      <c r="AF99" s="82"/>
      <c r="CP99" s="19" t="str">
        <f t="shared" si="40"/>
        <v>Zymeri Shaha</v>
      </c>
      <c r="CR99" s="19">
        <f t="shared" si="41"/>
        <v>2</v>
      </c>
      <c r="CS99" s="19" t="str">
        <f t="shared" si="42"/>
        <v>F</v>
      </c>
      <c r="CT99" s="155">
        <v>9733</v>
      </c>
      <c r="CU99" s="156"/>
      <c r="CV99" s="125">
        <v>731</v>
      </c>
      <c r="CW99" s="33">
        <f t="shared" si="44"/>
        <v>4</v>
      </c>
      <c r="CX99" s="83" t="str">
        <f t="shared" si="45"/>
        <v>Konstrukteur 1 / -planer 1</v>
      </c>
      <c r="CY99" s="125"/>
      <c r="CZ99" s="33"/>
      <c r="DA99" s="83"/>
      <c r="DB99" s="125"/>
      <c r="DC99" s="33"/>
      <c r="DD99" s="83"/>
      <c r="DE99" s="20"/>
      <c r="DF99" s="33">
        <v>731</v>
      </c>
      <c r="DG99" s="33">
        <f t="shared" si="48"/>
        <v>4</v>
      </c>
      <c r="DH99" s="83" t="str">
        <f t="shared" si="49"/>
        <v>Konstrukteur 1 / -planer 1</v>
      </c>
      <c r="DM99" s="19">
        <f t="shared" si="43"/>
        <v>9733</v>
      </c>
      <c r="DN99" s="153">
        <v>7</v>
      </c>
      <c r="DO99" s="19">
        <v>0</v>
      </c>
      <c r="DP99" s="19" t="s">
        <v>964</v>
      </c>
    </row>
    <row r="100" spans="1:120" s="19" customFormat="1" x14ac:dyDescent="0.2">
      <c r="A100" s="53">
        <v>0</v>
      </c>
      <c r="B100" s="53"/>
      <c r="C100" s="53">
        <f t="shared" si="30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542</v>
      </c>
      <c r="Q100" s="15">
        <v>96</v>
      </c>
      <c r="R100" s="42"/>
      <c r="S100" s="27" t="s">
        <v>538</v>
      </c>
      <c r="T100" s="21">
        <v>1992</v>
      </c>
      <c r="U100" s="28" t="s">
        <v>235</v>
      </c>
      <c r="V100" s="21">
        <v>2012</v>
      </c>
      <c r="W100" s="25"/>
      <c r="X100" s="21"/>
      <c r="Y100" s="25"/>
      <c r="Z100" s="21">
        <f t="shared" si="39"/>
        <v>2</v>
      </c>
      <c r="AA100" s="25" t="s">
        <v>235</v>
      </c>
      <c r="AB100" s="162" t="s">
        <v>147</v>
      </c>
      <c r="AC100" s="21"/>
      <c r="AE100" s="90" t="s">
        <v>378</v>
      </c>
      <c r="AF100" s="82"/>
      <c r="CP100" s="19" t="str">
        <f t="shared" si="40"/>
        <v>Rüegsegger Stefan</v>
      </c>
      <c r="CR100" s="19">
        <f t="shared" si="41"/>
        <v>2</v>
      </c>
      <c r="CS100" s="19" t="str">
        <f t="shared" si="42"/>
        <v>F</v>
      </c>
      <c r="CT100" s="155">
        <v>9707</v>
      </c>
      <c r="CU100" s="156"/>
      <c r="CV100" s="125">
        <v>731</v>
      </c>
      <c r="CW100" s="33">
        <f t="shared" si="44"/>
        <v>4</v>
      </c>
      <c r="CX100" s="83" t="str">
        <f t="shared" si="45"/>
        <v>Konstrukteur 1 / -planer 1</v>
      </c>
      <c r="CY100" s="125"/>
      <c r="CZ100" s="33"/>
      <c r="DA100" s="83"/>
      <c r="DB100" s="125"/>
      <c r="DC100" s="33"/>
      <c r="DD100" s="83"/>
      <c r="DE100" s="20"/>
      <c r="DF100" s="33">
        <v>731</v>
      </c>
      <c r="DG100" s="33">
        <f t="shared" si="48"/>
        <v>4</v>
      </c>
      <c r="DH100" s="83" t="str">
        <f t="shared" si="49"/>
        <v>Konstrukteur 1 / -planer 1</v>
      </c>
      <c r="DM100" s="19">
        <f t="shared" si="43"/>
        <v>9707</v>
      </c>
      <c r="DN100" s="153">
        <v>6</v>
      </c>
      <c r="DO100" s="19">
        <v>0</v>
      </c>
      <c r="DP100" s="19" t="s">
        <v>964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359</v>
      </c>
      <c r="P101" s="15" t="s">
        <v>543</v>
      </c>
      <c r="Q101" s="15">
        <v>97</v>
      </c>
      <c r="R101" s="42"/>
      <c r="S101" s="27" t="s">
        <v>539</v>
      </c>
      <c r="T101" s="21">
        <v>1992</v>
      </c>
      <c r="U101" s="28" t="s">
        <v>235</v>
      </c>
      <c r="V101" s="21">
        <v>2012</v>
      </c>
      <c r="W101" s="25"/>
      <c r="X101" s="21"/>
      <c r="Y101" s="25"/>
      <c r="Z101" s="21">
        <f t="shared" si="39"/>
        <v>2</v>
      </c>
      <c r="AA101" s="25" t="s">
        <v>235</v>
      </c>
      <c r="AB101" s="162" t="s">
        <v>147</v>
      </c>
      <c r="AC101" s="21"/>
      <c r="AE101" s="90" t="s">
        <v>378</v>
      </c>
      <c r="AF101" s="82"/>
      <c r="CP101" s="19" t="str">
        <f t="shared" si="40"/>
        <v>Schwyn Timm</v>
      </c>
      <c r="CR101" s="19">
        <f t="shared" si="41"/>
        <v>2</v>
      </c>
      <c r="CS101" s="19" t="str">
        <f t="shared" si="42"/>
        <v>F</v>
      </c>
      <c r="CT101" s="155">
        <v>9706</v>
      </c>
      <c r="CU101" s="156"/>
      <c r="CV101" s="125">
        <v>731</v>
      </c>
      <c r="CW101" s="33">
        <f t="shared" si="44"/>
        <v>4</v>
      </c>
      <c r="CX101" s="83" t="str">
        <f t="shared" si="45"/>
        <v>Konstrukteur 1 / -planer 1</v>
      </c>
      <c r="CY101" s="125"/>
      <c r="CZ101" s="33"/>
      <c r="DA101" s="83"/>
      <c r="DB101" s="125"/>
      <c r="DC101" s="33"/>
      <c r="DD101" s="83"/>
      <c r="DE101" s="20"/>
      <c r="DF101" s="33">
        <v>731</v>
      </c>
      <c r="DG101" s="33">
        <f t="shared" si="48"/>
        <v>4</v>
      </c>
      <c r="DH101" s="83" t="str">
        <f t="shared" si="49"/>
        <v>Konstrukteur 1 / -planer 1</v>
      </c>
      <c r="DM101" s="19">
        <f t="shared" si="43"/>
        <v>9706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>IF(Z102&gt;=10,1,0)</f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359</v>
      </c>
      <c r="P102" s="15" t="s">
        <v>594</v>
      </c>
      <c r="Q102" s="15">
        <v>98</v>
      </c>
      <c r="R102" s="42"/>
      <c r="S102" s="27" t="s">
        <v>595</v>
      </c>
      <c r="T102" s="21">
        <v>1992</v>
      </c>
      <c r="U102" s="28" t="s">
        <v>235</v>
      </c>
      <c r="V102" s="21">
        <v>2013</v>
      </c>
      <c r="W102" s="25"/>
      <c r="X102" s="21"/>
      <c r="Y102" s="25"/>
      <c r="Z102" s="21">
        <f>$AD$3-V102</f>
        <v>1</v>
      </c>
      <c r="AA102" s="25" t="s">
        <v>235</v>
      </c>
      <c r="AB102" s="21" t="s">
        <v>149</v>
      </c>
      <c r="AC102" s="21"/>
      <c r="AE102" s="90" t="s">
        <v>378</v>
      </c>
      <c r="AF102" s="82"/>
      <c r="CP102" s="19" t="str">
        <f>+S102</f>
        <v>Schär Cedric</v>
      </c>
      <c r="CR102" s="19">
        <f>+Z102</f>
        <v>1</v>
      </c>
      <c r="CS102" s="19" t="str">
        <f>+AB102</f>
        <v>G</v>
      </c>
      <c r="CT102" s="155">
        <v>9715</v>
      </c>
      <c r="CU102" s="156"/>
      <c r="CV102" s="125">
        <v>731</v>
      </c>
      <c r="CW102" s="33">
        <f t="shared" si="44"/>
        <v>4</v>
      </c>
      <c r="CX102" s="83" t="str">
        <f t="shared" si="45"/>
        <v>Konstrukteur 1 / -planer 1</v>
      </c>
      <c r="CY102" s="125"/>
      <c r="CZ102" s="33"/>
      <c r="DA102" s="83"/>
      <c r="DB102" s="125"/>
      <c r="DC102" s="33"/>
      <c r="DD102" s="83"/>
      <c r="DE102" s="20"/>
      <c r="DF102" s="33">
        <v>731</v>
      </c>
      <c r="DG102" s="33">
        <f t="shared" si="48"/>
        <v>4</v>
      </c>
      <c r="DH102" s="83" t="str">
        <f t="shared" si="49"/>
        <v>Konstrukteur 1 / -planer 1</v>
      </c>
      <c r="DM102" s="19">
        <f>+CT102</f>
        <v>9715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361</v>
      </c>
      <c r="P103" s="15" t="s">
        <v>627</v>
      </c>
      <c r="Q103" s="15">
        <v>99</v>
      </c>
      <c r="R103" s="42"/>
      <c r="S103" s="27" t="s">
        <v>626</v>
      </c>
      <c r="T103" s="21">
        <v>1995</v>
      </c>
      <c r="U103" s="28" t="s">
        <v>235</v>
      </c>
      <c r="V103" s="21">
        <v>2014</v>
      </c>
      <c r="W103" s="25"/>
      <c r="X103" s="21"/>
      <c r="Y103" s="25"/>
      <c r="Z103" s="21">
        <f>$AD$3-V103</f>
        <v>0</v>
      </c>
      <c r="AA103" s="25" t="s">
        <v>174</v>
      </c>
      <c r="AB103" s="21" t="s">
        <v>149</v>
      </c>
      <c r="AC103" s="21"/>
      <c r="AE103" s="90" t="s">
        <v>378</v>
      </c>
      <c r="AF103" s="82"/>
      <c r="CP103" s="19" t="str">
        <f>+S103</f>
        <v>Leubin Marco</v>
      </c>
      <c r="CR103" s="19">
        <f>+Z103</f>
        <v>0</v>
      </c>
      <c r="CS103" s="19" t="str">
        <f>+AB103</f>
        <v>G</v>
      </c>
      <c r="CT103" s="154">
        <v>9726</v>
      </c>
      <c r="CU103" s="126"/>
      <c r="CV103" s="125">
        <v>731</v>
      </c>
      <c r="CW103" s="33">
        <f t="shared" si="44"/>
        <v>4</v>
      </c>
      <c r="CX103" s="83" t="str">
        <f t="shared" si="45"/>
        <v>Konstrukteur 1 / -planer 1</v>
      </c>
      <c r="CY103" s="125"/>
      <c r="CZ103" s="33"/>
      <c r="DA103" s="83"/>
      <c r="DB103" s="125"/>
      <c r="DC103" s="33"/>
      <c r="DD103" s="83"/>
      <c r="DE103" s="20"/>
      <c r="DF103" s="33"/>
      <c r="DG103" s="33"/>
      <c r="DH103" s="83"/>
      <c r="DM103" s="19">
        <f>+CT103</f>
        <v>9726</v>
      </c>
      <c r="DN103" s="153">
        <v>8</v>
      </c>
      <c r="DO103" s="19">
        <v>0</v>
      </c>
      <c r="DP103" s="185" t="s">
        <v>976</v>
      </c>
    </row>
    <row r="104" spans="1:120" s="19" customFormat="1" x14ac:dyDescent="0.2">
      <c r="A104" s="53">
        <v>0</v>
      </c>
      <c r="B104" s="53">
        <v>1</v>
      </c>
      <c r="C104" s="53">
        <f t="shared" si="30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500</v>
      </c>
      <c r="Q104" s="15">
        <v>100</v>
      </c>
      <c r="R104" s="42" t="s">
        <v>343</v>
      </c>
      <c r="S104" s="27" t="s">
        <v>152</v>
      </c>
      <c r="T104" s="21">
        <v>1952</v>
      </c>
      <c r="U104" s="28" t="s">
        <v>151</v>
      </c>
      <c r="V104" s="21">
        <v>1971</v>
      </c>
      <c r="W104" s="25"/>
      <c r="X104" s="21"/>
      <c r="Y104" s="25"/>
      <c r="Z104" s="21">
        <f t="shared" si="39"/>
        <v>43</v>
      </c>
      <c r="AA104" s="25" t="s">
        <v>696</v>
      </c>
      <c r="AB104" s="21" t="s">
        <v>121</v>
      </c>
      <c r="AC104" s="21"/>
      <c r="AE104" s="90" t="s">
        <v>425</v>
      </c>
      <c r="AF104" s="82"/>
      <c r="CP104" s="19" t="str">
        <f t="shared" si="40"/>
        <v>Meister Christine</v>
      </c>
      <c r="CR104" s="19">
        <f t="shared" si="41"/>
        <v>43</v>
      </c>
      <c r="CS104" s="19" t="str">
        <f t="shared" si="42"/>
        <v>D</v>
      </c>
      <c r="CT104" s="154">
        <v>4245</v>
      </c>
      <c r="CU104" s="126"/>
      <c r="CV104" s="125">
        <v>134</v>
      </c>
      <c r="CW104" s="33">
        <f t="shared" si="44"/>
        <v>7</v>
      </c>
      <c r="CX104" s="83" t="str">
        <f t="shared" si="45"/>
        <v>Kaufmännischer Mitarbeiter 4 / Gruppenchef 2</v>
      </c>
      <c r="CY104" s="125">
        <v>134</v>
      </c>
      <c r="CZ104" s="33">
        <f t="shared" si="46"/>
        <v>7</v>
      </c>
      <c r="DA104" s="83" t="str">
        <f t="shared" si="47"/>
        <v>Kaufmännischer Mitarbeiter 4 / Gruppenchef 2</v>
      </c>
      <c r="DB104" s="125">
        <v>134</v>
      </c>
      <c r="DC104" s="33">
        <f t="shared" ref="DC104:DC118" si="50">VLOOKUP($DB104,Funktionsbezeichnungen,3,0)</f>
        <v>7</v>
      </c>
      <c r="DD104" s="83" t="str">
        <f t="shared" ref="DD104:DD118" si="51">VLOOKUP($DB104,Funktionsbezeichnungen,2,0)</f>
        <v>Kaufmännischer Mitarbeiter 4 / Gruppenchef 2</v>
      </c>
      <c r="DE104" s="20"/>
      <c r="DF104" s="125">
        <v>134</v>
      </c>
      <c r="DG104" s="33">
        <f t="shared" si="48"/>
        <v>7</v>
      </c>
      <c r="DH104" s="83" t="str">
        <f t="shared" si="49"/>
        <v>Kaufmännischer Mitarbeiter 4 / Gruppenchef 2</v>
      </c>
      <c r="DM104" s="19">
        <f t="shared" si="43"/>
        <v>4245</v>
      </c>
      <c r="DN104" s="153">
        <v>6</v>
      </c>
      <c r="DO104" s="19">
        <v>0</v>
      </c>
      <c r="DP104" s="19" t="s">
        <v>955</v>
      </c>
    </row>
    <row r="105" spans="1:120" s="19" customFormat="1" ht="27" x14ac:dyDescent="0.2">
      <c r="A105" s="53">
        <v>0</v>
      </c>
      <c r="B105" s="53">
        <v>1</v>
      </c>
      <c r="C105" s="53">
        <f t="shared" si="30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357</v>
      </c>
      <c r="P105" s="15" t="s">
        <v>501</v>
      </c>
      <c r="Q105" s="15">
        <v>101</v>
      </c>
      <c r="R105" s="42"/>
      <c r="S105" s="20" t="s">
        <v>207</v>
      </c>
      <c r="T105" s="17">
        <v>1954</v>
      </c>
      <c r="U105" s="169" t="s">
        <v>210</v>
      </c>
      <c r="V105" s="118">
        <v>1971</v>
      </c>
      <c r="W105" s="120"/>
      <c r="X105" s="118"/>
      <c r="Y105" s="169"/>
      <c r="Z105" s="118">
        <f t="shared" si="39"/>
        <v>43</v>
      </c>
      <c r="AA105" s="25" t="s">
        <v>209</v>
      </c>
      <c r="AB105" s="21" t="s">
        <v>121</v>
      </c>
      <c r="AC105" s="21"/>
      <c r="AE105" s="90" t="s">
        <v>453</v>
      </c>
      <c r="AF105" s="82"/>
      <c r="CP105" s="19" t="str">
        <f t="shared" si="40"/>
        <v>Derezynski Françoise</v>
      </c>
      <c r="CR105" s="19">
        <f t="shared" si="41"/>
        <v>43</v>
      </c>
      <c r="CS105" s="19" t="str">
        <f t="shared" si="42"/>
        <v>D</v>
      </c>
      <c r="CT105" s="154">
        <v>4266</v>
      </c>
      <c r="CU105" s="126"/>
      <c r="CV105" s="125">
        <v>134</v>
      </c>
      <c r="CW105" s="33">
        <f t="shared" si="44"/>
        <v>7</v>
      </c>
      <c r="CX105" s="83" t="str">
        <f t="shared" si="45"/>
        <v>Kaufmännischer Mitarbeiter 4 / Gruppenchef 2</v>
      </c>
      <c r="CY105" s="125">
        <v>134</v>
      </c>
      <c r="CZ105" s="33">
        <f t="shared" si="46"/>
        <v>7</v>
      </c>
      <c r="DA105" s="83" t="str">
        <f t="shared" si="47"/>
        <v>Kaufmännischer Mitarbeiter 4 / Gruppenchef 2</v>
      </c>
      <c r="DB105" s="125">
        <v>134</v>
      </c>
      <c r="DC105" s="33">
        <f t="shared" si="50"/>
        <v>7</v>
      </c>
      <c r="DD105" s="83" t="str">
        <f t="shared" si="51"/>
        <v>Kaufmännischer Mitarbeiter 4 / Gruppenchef 2</v>
      </c>
      <c r="DE105" s="20"/>
      <c r="DF105" s="125">
        <v>134</v>
      </c>
      <c r="DG105" s="33">
        <f t="shared" si="48"/>
        <v>7</v>
      </c>
      <c r="DH105" s="83" t="str">
        <f t="shared" si="49"/>
        <v>Kaufmännischer Mitarbeiter 4 / Gruppenchef 2</v>
      </c>
      <c r="DM105" s="19">
        <f t="shared" si="43"/>
        <v>4266</v>
      </c>
      <c r="DN105" s="153">
        <v>6</v>
      </c>
      <c r="DO105" s="19">
        <v>0</v>
      </c>
      <c r="DP105" s="19" t="s">
        <v>955</v>
      </c>
    </row>
    <row r="106" spans="1:120" s="19" customFormat="1" x14ac:dyDescent="0.2">
      <c r="A106" s="53">
        <v>0</v>
      </c>
      <c r="B106" s="53">
        <v>1</v>
      </c>
      <c r="C106" s="53">
        <f t="shared" si="30"/>
        <v>1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502</v>
      </c>
      <c r="Q106" s="15">
        <v>102</v>
      </c>
      <c r="R106" s="16"/>
      <c r="S106" s="20" t="s">
        <v>153</v>
      </c>
      <c r="T106" s="21">
        <v>1953</v>
      </c>
      <c r="U106" s="28" t="s">
        <v>215</v>
      </c>
      <c r="V106" s="21">
        <v>1977</v>
      </c>
      <c r="W106" s="25" t="s">
        <v>318</v>
      </c>
      <c r="X106" s="21">
        <v>2000</v>
      </c>
      <c r="Y106" s="28" t="s">
        <v>319</v>
      </c>
      <c r="Z106" s="21">
        <f t="shared" si="39"/>
        <v>37</v>
      </c>
      <c r="AA106" s="25" t="s">
        <v>695</v>
      </c>
      <c r="AB106" s="21" t="s">
        <v>121</v>
      </c>
      <c r="AC106" s="21"/>
      <c r="AE106" s="90" t="s">
        <v>456</v>
      </c>
      <c r="AF106" s="82"/>
      <c r="CP106" s="19" t="str">
        <f t="shared" si="40"/>
        <v>Szirt Madeleine</v>
      </c>
      <c r="CR106" s="19">
        <f t="shared" si="41"/>
        <v>37</v>
      </c>
      <c r="CS106" s="19" t="str">
        <f t="shared" si="42"/>
        <v>D</v>
      </c>
      <c r="CT106" s="154">
        <v>4216</v>
      </c>
      <c r="CU106" s="126"/>
      <c r="CV106" s="125">
        <v>162</v>
      </c>
      <c r="CW106" s="33">
        <f t="shared" si="44"/>
        <v>9</v>
      </c>
      <c r="CX106" s="83" t="str">
        <f t="shared" si="45"/>
        <v>Personal-Fachspezialist 2</v>
      </c>
      <c r="CY106" s="125">
        <v>162</v>
      </c>
      <c r="CZ106" s="33">
        <f t="shared" si="46"/>
        <v>9</v>
      </c>
      <c r="DA106" s="83" t="str">
        <f t="shared" si="47"/>
        <v>Personal-Fachspezialist 2</v>
      </c>
      <c r="DB106" s="125">
        <v>162</v>
      </c>
      <c r="DC106" s="33">
        <f t="shared" si="50"/>
        <v>9</v>
      </c>
      <c r="DD106" s="83" t="str">
        <f t="shared" si="51"/>
        <v>Personal-Fachspezialist 2</v>
      </c>
      <c r="DE106" s="20"/>
      <c r="DF106" s="125">
        <v>162</v>
      </c>
      <c r="DG106" s="33">
        <f t="shared" si="48"/>
        <v>9</v>
      </c>
      <c r="DH106" s="83" t="str">
        <f t="shared" si="49"/>
        <v>Personal-Fachspezialist 2</v>
      </c>
      <c r="DM106" s="19">
        <f t="shared" si="43"/>
        <v>4216</v>
      </c>
      <c r="DN106" s="153">
        <v>3</v>
      </c>
      <c r="DO106" s="19">
        <v>0</v>
      </c>
      <c r="DP106" s="185" t="s">
        <v>971</v>
      </c>
    </row>
    <row r="107" spans="1:120" s="19" customFormat="1" x14ac:dyDescent="0.2">
      <c r="A107" s="53">
        <v>0</v>
      </c>
      <c r="B107" s="53">
        <v>1</v>
      </c>
      <c r="C107" s="53">
        <f t="shared" si="30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503</v>
      </c>
      <c r="Q107" s="15">
        <v>103</v>
      </c>
      <c r="R107" s="42"/>
      <c r="S107" s="27" t="s">
        <v>650</v>
      </c>
      <c r="T107" s="21">
        <v>1961</v>
      </c>
      <c r="U107" s="28" t="s">
        <v>155</v>
      </c>
      <c r="V107" s="21">
        <v>1982</v>
      </c>
      <c r="W107" s="25"/>
      <c r="X107" s="21"/>
      <c r="Y107" s="25" t="s">
        <v>323</v>
      </c>
      <c r="Z107" s="21">
        <f t="shared" si="39"/>
        <v>32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40"/>
        <v>Peier Doris</v>
      </c>
      <c r="CR107" s="19">
        <f t="shared" si="41"/>
        <v>32</v>
      </c>
      <c r="CS107" s="19" t="str">
        <f t="shared" si="42"/>
        <v>D</v>
      </c>
      <c r="CT107" s="154">
        <v>5581</v>
      </c>
      <c r="CU107" s="126"/>
      <c r="CV107" s="125">
        <v>134</v>
      </c>
      <c r="CW107" s="33">
        <f t="shared" si="44"/>
        <v>7</v>
      </c>
      <c r="CX107" s="83" t="str">
        <f t="shared" si="45"/>
        <v>Kaufmännischer Mitarbeiter 4 / Gruppenchef 2</v>
      </c>
      <c r="CY107" s="125">
        <v>134</v>
      </c>
      <c r="CZ107" s="33">
        <f t="shared" si="46"/>
        <v>7</v>
      </c>
      <c r="DA107" s="83" t="str">
        <f t="shared" si="47"/>
        <v>Kaufmännischer Mitarbeiter 4 / Gruppenchef 2</v>
      </c>
      <c r="DB107" s="125">
        <v>134</v>
      </c>
      <c r="DC107" s="33">
        <f t="shared" si="50"/>
        <v>7</v>
      </c>
      <c r="DD107" s="83" t="str">
        <f t="shared" si="51"/>
        <v>Kaufmännischer Mitarbeiter 4 / Gruppenchef 2</v>
      </c>
      <c r="DE107" s="20"/>
      <c r="DF107" s="125">
        <v>134</v>
      </c>
      <c r="DG107" s="33">
        <f t="shared" si="48"/>
        <v>7</v>
      </c>
      <c r="DH107" s="83" t="str">
        <f t="shared" si="49"/>
        <v>Kaufmännischer Mitarbeiter 4 / Gruppenchef 2</v>
      </c>
      <c r="DM107" s="19">
        <f t="shared" si="43"/>
        <v>5581</v>
      </c>
      <c r="DN107" s="153">
        <v>6</v>
      </c>
      <c r="DO107" s="19">
        <v>0</v>
      </c>
      <c r="DP107" s="19" t="s">
        <v>955</v>
      </c>
    </row>
    <row r="108" spans="1:120" s="19" customFormat="1" x14ac:dyDescent="0.2">
      <c r="A108" s="53">
        <v>0</v>
      </c>
      <c r="B108" s="53">
        <v>1</v>
      </c>
      <c r="C108" s="53">
        <f t="shared" si="30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359</v>
      </c>
      <c r="P108" s="15" t="s">
        <v>607</v>
      </c>
      <c r="Q108" s="15">
        <v>104</v>
      </c>
      <c r="R108" s="42"/>
      <c r="S108" s="27" t="s">
        <v>608</v>
      </c>
      <c r="T108" s="21">
        <v>1966</v>
      </c>
      <c r="U108" s="28" t="s">
        <v>151</v>
      </c>
      <c r="V108" s="21">
        <v>1985</v>
      </c>
      <c r="W108" s="25"/>
      <c r="X108" s="21"/>
      <c r="Y108" s="25"/>
      <c r="Z108" s="21">
        <f t="shared" si="39"/>
        <v>29</v>
      </c>
      <c r="AA108" s="25" t="s">
        <v>696</v>
      </c>
      <c r="AB108" s="21" t="s">
        <v>121</v>
      </c>
      <c r="AC108" s="21"/>
      <c r="AE108" s="90" t="s">
        <v>425</v>
      </c>
      <c r="AF108" s="82"/>
      <c r="CP108" s="19" t="str">
        <f t="shared" si="40"/>
        <v>Beuret Agnès</v>
      </c>
      <c r="CR108" s="19">
        <f t="shared" si="41"/>
        <v>29</v>
      </c>
      <c r="CS108" s="19" t="str">
        <f t="shared" si="42"/>
        <v>D</v>
      </c>
      <c r="CT108" s="154">
        <v>4352</v>
      </c>
      <c r="CU108" s="126"/>
      <c r="CV108" s="125">
        <v>134</v>
      </c>
      <c r="CW108" s="33">
        <f t="shared" si="44"/>
        <v>7</v>
      </c>
      <c r="CX108" s="83" t="str">
        <f t="shared" si="45"/>
        <v>Kaufmännischer Mitarbeiter 4 / Gruppenchef 2</v>
      </c>
      <c r="CY108" s="125">
        <v>134</v>
      </c>
      <c r="CZ108" s="33">
        <f t="shared" si="46"/>
        <v>7</v>
      </c>
      <c r="DA108" s="83" t="str">
        <f t="shared" si="47"/>
        <v>Kaufmännischer Mitarbeiter 4 / Gruppenchef 2</v>
      </c>
      <c r="DB108" s="125">
        <v>134</v>
      </c>
      <c r="DC108" s="33">
        <f t="shared" si="50"/>
        <v>7</v>
      </c>
      <c r="DD108" s="83" t="str">
        <f t="shared" si="51"/>
        <v>Kaufmännischer Mitarbeiter 4 / Gruppenchef 2</v>
      </c>
      <c r="DE108" s="20"/>
      <c r="DF108" s="125">
        <v>134</v>
      </c>
      <c r="DG108" s="33">
        <f t="shared" si="48"/>
        <v>7</v>
      </c>
      <c r="DH108" s="83" t="str">
        <f t="shared" si="49"/>
        <v>Kaufmännischer Mitarbeiter 4 / Gruppenchef 2</v>
      </c>
      <c r="DM108" s="19">
        <f t="shared" si="43"/>
        <v>4352</v>
      </c>
      <c r="DN108" s="153">
        <v>6</v>
      </c>
      <c r="DO108" s="19">
        <v>0</v>
      </c>
      <c r="DP108" s="19" t="s">
        <v>955</v>
      </c>
    </row>
    <row r="109" spans="1:120" s="19" customFormat="1" x14ac:dyDescent="0.2">
      <c r="A109" s="53">
        <v>0</v>
      </c>
      <c r="B109" s="53">
        <v>1</v>
      </c>
      <c r="C109" s="53">
        <f t="shared" si="30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508</v>
      </c>
      <c r="Q109" s="15">
        <v>105</v>
      </c>
      <c r="R109" s="42"/>
      <c r="S109" s="27" t="s">
        <v>164</v>
      </c>
      <c r="T109" s="21">
        <v>1970</v>
      </c>
      <c r="U109" s="28" t="s">
        <v>165</v>
      </c>
      <c r="V109" s="21">
        <v>1990</v>
      </c>
      <c r="W109" s="25"/>
      <c r="X109" s="21"/>
      <c r="Y109" s="25"/>
      <c r="Z109" s="21">
        <f t="shared" si="39"/>
        <v>24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40"/>
        <v>Weider Noelle</v>
      </c>
      <c r="CR109" s="19">
        <f t="shared" si="41"/>
        <v>24</v>
      </c>
      <c r="CS109" s="19" t="str">
        <f t="shared" si="42"/>
        <v>D</v>
      </c>
      <c r="CT109" s="154">
        <v>5604</v>
      </c>
      <c r="CU109" s="126"/>
      <c r="CV109" s="125">
        <v>134</v>
      </c>
      <c r="CW109" s="33">
        <f t="shared" si="44"/>
        <v>7</v>
      </c>
      <c r="CX109" s="83" t="str">
        <f t="shared" si="45"/>
        <v>Kaufmännischer Mitarbeiter 4 / Gruppenchef 2</v>
      </c>
      <c r="CY109" s="125">
        <v>134</v>
      </c>
      <c r="CZ109" s="33">
        <f t="shared" si="46"/>
        <v>7</v>
      </c>
      <c r="DA109" s="83" t="str">
        <f t="shared" si="47"/>
        <v>Kaufmännischer Mitarbeiter 4 / Gruppenchef 2</v>
      </c>
      <c r="DB109" s="125">
        <v>134</v>
      </c>
      <c r="DC109" s="33">
        <f t="shared" si="50"/>
        <v>7</v>
      </c>
      <c r="DD109" s="83" t="str">
        <f t="shared" si="51"/>
        <v>Kaufmännischer Mitarbeiter 4 / Gruppenchef 2</v>
      </c>
      <c r="DE109" s="20"/>
      <c r="DF109" s="125">
        <v>134</v>
      </c>
      <c r="DG109" s="33">
        <f t="shared" si="48"/>
        <v>7</v>
      </c>
      <c r="DH109" s="83" t="str">
        <f t="shared" si="49"/>
        <v>Kaufmännischer Mitarbeiter 4 / Gruppenchef 2</v>
      </c>
      <c r="DM109" s="19">
        <f t="shared" si="43"/>
        <v>5604</v>
      </c>
      <c r="DN109" s="153">
        <v>6</v>
      </c>
      <c r="DO109" s="19">
        <v>0</v>
      </c>
      <c r="DP109" s="19" t="s">
        <v>955</v>
      </c>
    </row>
    <row r="110" spans="1:120" s="19" customFormat="1" ht="40.5" x14ac:dyDescent="0.2">
      <c r="A110" s="53">
        <v>0</v>
      </c>
      <c r="B110" s="53"/>
      <c r="C110" s="53">
        <f t="shared" si="30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504</v>
      </c>
      <c r="Q110" s="15">
        <v>106</v>
      </c>
      <c r="R110" s="42"/>
      <c r="S110" s="20" t="s">
        <v>157</v>
      </c>
      <c r="T110" s="21">
        <v>1976</v>
      </c>
      <c r="U110" s="28" t="s">
        <v>320</v>
      </c>
      <c r="V110" s="21">
        <v>2002</v>
      </c>
      <c r="W110" s="25" t="s">
        <v>321</v>
      </c>
      <c r="X110" s="21">
        <v>2005</v>
      </c>
      <c r="Y110" s="28"/>
      <c r="Z110" s="118">
        <f t="shared" si="39"/>
        <v>12</v>
      </c>
      <c r="AA110" s="25" t="s">
        <v>694</v>
      </c>
      <c r="AB110" s="21" t="s">
        <v>121</v>
      </c>
      <c r="AC110" s="21"/>
      <c r="AE110" s="90" t="s">
        <v>455</v>
      </c>
      <c r="AF110" s="82"/>
      <c r="CP110" s="19" t="str">
        <f t="shared" si="40"/>
        <v>Kiefer Patrick</v>
      </c>
      <c r="CR110" s="19">
        <f t="shared" si="41"/>
        <v>12</v>
      </c>
      <c r="CS110" s="19" t="str">
        <f t="shared" si="42"/>
        <v>D</v>
      </c>
      <c r="CT110" s="154">
        <v>6753</v>
      </c>
      <c r="CU110" s="126"/>
      <c r="CV110" s="125">
        <v>223</v>
      </c>
      <c r="CW110" s="33">
        <f t="shared" si="44"/>
        <v>10</v>
      </c>
      <c r="CX110" s="83" t="str">
        <f t="shared" si="45"/>
        <v>Finanz-Fachspezialist / Controller 3</v>
      </c>
      <c r="CY110" s="125">
        <v>223</v>
      </c>
      <c r="CZ110" s="33">
        <f t="shared" si="46"/>
        <v>10</v>
      </c>
      <c r="DA110" s="83" t="str">
        <f t="shared" si="47"/>
        <v>Finanz-Fachspezialist / Controller 3</v>
      </c>
      <c r="DB110" s="125">
        <v>223</v>
      </c>
      <c r="DC110" s="33">
        <f t="shared" si="50"/>
        <v>10</v>
      </c>
      <c r="DD110" s="83" t="str">
        <f t="shared" si="51"/>
        <v>Finanz-Fachspezialist / Controller 3</v>
      </c>
      <c r="DE110" s="20"/>
      <c r="DF110" s="125">
        <v>223</v>
      </c>
      <c r="DG110" s="33">
        <f t="shared" si="48"/>
        <v>10</v>
      </c>
      <c r="DH110" s="83" t="str">
        <f t="shared" si="49"/>
        <v>Finanz-Fachspezialist / Controller 3</v>
      </c>
      <c r="DM110" s="19">
        <f t="shared" si="43"/>
        <v>6753</v>
      </c>
      <c r="DN110" s="153">
        <v>3</v>
      </c>
      <c r="DO110" s="19">
        <v>0</v>
      </c>
      <c r="DP110" s="185" t="s">
        <v>972</v>
      </c>
    </row>
    <row r="111" spans="1:120" s="19" customFormat="1" ht="27" x14ac:dyDescent="0.2">
      <c r="A111" s="53">
        <v>0</v>
      </c>
      <c r="B111" s="53"/>
      <c r="C111" s="53">
        <f t="shared" ref="C111:C135" si="52">IF(Z111&gt;=10,1,0)</f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0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8" t="s">
        <v>327</v>
      </c>
      <c r="Z111" s="118">
        <f t="shared" si="39"/>
        <v>12</v>
      </c>
      <c r="AA111" s="25" t="s">
        <v>326</v>
      </c>
      <c r="AB111" s="21" t="s">
        <v>121</v>
      </c>
      <c r="AC111" s="21"/>
      <c r="AE111" s="90" t="s">
        <v>375</v>
      </c>
      <c r="AF111" s="82"/>
      <c r="CP111" s="19" t="str">
        <f t="shared" si="40"/>
        <v>Fischer Michel</v>
      </c>
      <c r="CR111" s="19">
        <f t="shared" si="41"/>
        <v>12</v>
      </c>
      <c r="CS111" s="19" t="str">
        <f t="shared" si="42"/>
        <v>D</v>
      </c>
      <c r="CT111" s="154">
        <v>8655</v>
      </c>
      <c r="CU111" s="126"/>
      <c r="CV111" s="125">
        <v>542</v>
      </c>
      <c r="CW111" s="33">
        <f t="shared" si="44"/>
        <v>7</v>
      </c>
      <c r="CX111" s="83" t="str">
        <f t="shared" si="45"/>
        <v>Technischer Sachbearbeiter 2</v>
      </c>
      <c r="CY111" s="125">
        <v>542</v>
      </c>
      <c r="CZ111" s="33">
        <f t="shared" si="46"/>
        <v>7</v>
      </c>
      <c r="DA111" s="83" t="str">
        <f t="shared" si="47"/>
        <v>Technischer Sachbearbeiter 2</v>
      </c>
      <c r="DB111" s="125">
        <v>541</v>
      </c>
      <c r="DC111" s="33">
        <f t="shared" si="50"/>
        <v>6</v>
      </c>
      <c r="DD111" s="83" t="str">
        <f t="shared" si="51"/>
        <v>Technischer Sachbearbeiter 1</v>
      </c>
      <c r="DE111" s="20"/>
      <c r="DF111" s="125">
        <v>351</v>
      </c>
      <c r="DG111" s="33">
        <f t="shared" si="48"/>
        <v>7</v>
      </c>
      <c r="DH111" s="83" t="str">
        <f t="shared" si="49"/>
        <v>Marketing - / Product - Manager 1</v>
      </c>
      <c r="DM111" s="19">
        <f t="shared" si="43"/>
        <v>8655</v>
      </c>
      <c r="DN111" s="153">
        <v>6</v>
      </c>
      <c r="DO111" s="19">
        <v>0</v>
      </c>
      <c r="DP111" s="19" t="s">
        <v>967</v>
      </c>
    </row>
    <row r="112" spans="1:120" s="19" customFormat="1" x14ac:dyDescent="0.2">
      <c r="A112" s="53">
        <v>0</v>
      </c>
      <c r="B112" s="53">
        <v>1</v>
      </c>
      <c r="C112" s="53">
        <f t="shared" si="52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360</v>
      </c>
      <c r="P112" s="15" t="s">
        <v>582</v>
      </c>
      <c r="Q112" s="15">
        <v>108</v>
      </c>
      <c r="R112" s="42"/>
      <c r="S112" s="27" t="s">
        <v>583</v>
      </c>
      <c r="T112" s="21">
        <v>1959</v>
      </c>
      <c r="U112" s="28" t="s">
        <v>397</v>
      </c>
      <c r="V112" s="21">
        <v>1976</v>
      </c>
      <c r="W112" s="25"/>
      <c r="X112" s="21"/>
      <c r="Y112" s="25"/>
      <c r="Z112" s="21">
        <f t="shared" si="39"/>
        <v>38</v>
      </c>
      <c r="AA112" s="25" t="s">
        <v>584</v>
      </c>
      <c r="AB112" s="21" t="s">
        <v>142</v>
      </c>
      <c r="AC112" s="21"/>
      <c r="AE112" s="90" t="s">
        <v>585</v>
      </c>
      <c r="AF112" s="82"/>
      <c r="CP112" s="19" t="str">
        <f t="shared" si="40"/>
        <v>Willig Martine</v>
      </c>
      <c r="CR112" s="19">
        <f t="shared" si="41"/>
        <v>38</v>
      </c>
      <c r="CS112" s="19" t="str">
        <f t="shared" si="42"/>
        <v>E</v>
      </c>
      <c r="CT112" s="154">
        <v>5637</v>
      </c>
      <c r="CU112" s="126"/>
      <c r="CV112" s="125">
        <v>133</v>
      </c>
      <c r="CW112" s="33">
        <f t="shared" si="44"/>
        <v>6</v>
      </c>
      <c r="CX112" s="83" t="str">
        <f t="shared" si="45"/>
        <v>Kaufmännischer Mitarbeiter 3 / Gruppenchef 1</v>
      </c>
      <c r="CY112" s="125">
        <v>133</v>
      </c>
      <c r="CZ112" s="33">
        <f t="shared" si="46"/>
        <v>6</v>
      </c>
      <c r="DA112" s="83" t="str">
        <f t="shared" si="47"/>
        <v>Kaufmännischer Mitarbeiter 3 / Gruppenchef 1</v>
      </c>
      <c r="DB112" s="125">
        <v>133</v>
      </c>
      <c r="DC112" s="33">
        <f t="shared" si="50"/>
        <v>6</v>
      </c>
      <c r="DD112" s="83" t="str">
        <f t="shared" si="51"/>
        <v>Kaufmännischer Mitarbeiter 3 / Gruppenchef 1</v>
      </c>
      <c r="DE112" s="20"/>
      <c r="DF112" s="125">
        <v>133</v>
      </c>
      <c r="DG112" s="33">
        <f t="shared" si="48"/>
        <v>6</v>
      </c>
      <c r="DH112" s="83" t="str">
        <f t="shared" si="49"/>
        <v>Kaufmännischer Mitarbeiter 3 / Gruppenchef 1</v>
      </c>
      <c r="DM112" s="19">
        <f t="shared" si="43"/>
        <v>5637</v>
      </c>
      <c r="DN112" s="153">
        <v>6</v>
      </c>
      <c r="DO112" s="19">
        <v>0</v>
      </c>
      <c r="DP112" s="185" t="s">
        <v>973</v>
      </c>
    </row>
    <row r="113" spans="1:120" s="19" customFormat="1" x14ac:dyDescent="0.2">
      <c r="A113" s="53">
        <v>0</v>
      </c>
      <c r="B113" s="53">
        <v>1</v>
      </c>
      <c r="C113" s="53">
        <f t="shared" si="52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507</v>
      </c>
      <c r="Q113" s="15">
        <v>109</v>
      </c>
      <c r="R113" s="42"/>
      <c r="S113" s="27" t="s">
        <v>259</v>
      </c>
      <c r="T113" s="21">
        <v>1957</v>
      </c>
      <c r="U113" s="28" t="s">
        <v>151</v>
      </c>
      <c r="V113" s="21">
        <v>1977</v>
      </c>
      <c r="W113" s="25"/>
      <c r="X113" s="21"/>
      <c r="Y113" s="25"/>
      <c r="Z113" s="21">
        <f t="shared" si="39"/>
        <v>37</v>
      </c>
      <c r="AA113" s="25" t="s">
        <v>156</v>
      </c>
      <c r="AB113" s="21" t="s">
        <v>142</v>
      </c>
      <c r="AC113" s="21"/>
      <c r="AE113" s="90" t="s">
        <v>457</v>
      </c>
      <c r="AF113" s="82"/>
      <c r="CP113" s="19" t="str">
        <f t="shared" si="40"/>
        <v>Meichtry Anna</v>
      </c>
      <c r="CR113" s="19">
        <f t="shared" si="41"/>
        <v>37</v>
      </c>
      <c r="CS113" s="19" t="str">
        <f t="shared" si="42"/>
        <v>E</v>
      </c>
      <c r="CT113" s="154">
        <v>5629</v>
      </c>
      <c r="CU113" s="126"/>
      <c r="CV113" s="125">
        <v>133</v>
      </c>
      <c r="CW113" s="33">
        <f t="shared" si="44"/>
        <v>6</v>
      </c>
      <c r="CX113" s="83" t="str">
        <f t="shared" si="45"/>
        <v>Kaufmännischer Mitarbeiter 3 / Gruppenchef 1</v>
      </c>
      <c r="CY113" s="125">
        <v>133</v>
      </c>
      <c r="CZ113" s="33">
        <f t="shared" si="46"/>
        <v>6</v>
      </c>
      <c r="DA113" s="83" t="str">
        <f t="shared" si="47"/>
        <v>Kaufmännischer Mitarbeiter 3 / Gruppenchef 1</v>
      </c>
      <c r="DB113" s="125">
        <v>133</v>
      </c>
      <c r="DC113" s="33">
        <f t="shared" si="50"/>
        <v>6</v>
      </c>
      <c r="DD113" s="83" t="str">
        <f t="shared" si="51"/>
        <v>Kaufmännischer Mitarbeiter 3 / Gruppenchef 1</v>
      </c>
      <c r="DE113" s="20"/>
      <c r="DF113" s="125">
        <v>133</v>
      </c>
      <c r="DG113" s="33">
        <f t="shared" si="48"/>
        <v>6</v>
      </c>
      <c r="DH113" s="83" t="str">
        <f t="shared" si="49"/>
        <v>Kaufmännischer Mitarbeiter 3 / Gruppenchef 1</v>
      </c>
      <c r="DM113" s="19">
        <f t="shared" si="43"/>
        <v>5629</v>
      </c>
      <c r="DN113" s="153">
        <v>6</v>
      </c>
      <c r="DO113" s="19">
        <v>0</v>
      </c>
      <c r="DP113" s="19" t="s">
        <v>955</v>
      </c>
    </row>
    <row r="114" spans="1:120" s="19" customFormat="1" x14ac:dyDescent="0.2">
      <c r="A114" s="53">
        <v>0</v>
      </c>
      <c r="B114" s="53">
        <v>1</v>
      </c>
      <c r="C114" s="53">
        <f t="shared" si="52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357</v>
      </c>
      <c r="P114" s="15" t="s">
        <v>506</v>
      </c>
      <c r="Q114" s="15">
        <v>110</v>
      </c>
      <c r="R114" s="42"/>
      <c r="S114" s="27" t="s">
        <v>1005</v>
      </c>
      <c r="T114" s="21">
        <v>1967</v>
      </c>
      <c r="U114" s="28" t="s">
        <v>151</v>
      </c>
      <c r="V114" s="21">
        <v>1987</v>
      </c>
      <c r="W114" s="25"/>
      <c r="X114" s="21"/>
      <c r="Y114" s="25"/>
      <c r="Z114" s="21">
        <f t="shared" si="39"/>
        <v>27</v>
      </c>
      <c r="AA114" s="25" t="s">
        <v>691</v>
      </c>
      <c r="AB114" s="21" t="s">
        <v>142</v>
      </c>
      <c r="AC114" s="21"/>
      <c r="AE114" s="90" t="s">
        <v>457</v>
      </c>
      <c r="AF114" s="82"/>
      <c r="CP114" s="19" t="str">
        <f t="shared" si="40"/>
        <v>Meier Jacqueline</v>
      </c>
      <c r="CR114" s="19">
        <f t="shared" si="41"/>
        <v>27</v>
      </c>
      <c r="CS114" s="19" t="str">
        <f t="shared" si="42"/>
        <v>E</v>
      </c>
      <c r="CT114" s="154">
        <v>7700</v>
      </c>
      <c r="CU114" s="126"/>
      <c r="CV114" s="125">
        <v>212</v>
      </c>
      <c r="CW114" s="33">
        <f t="shared" si="44"/>
        <v>5</v>
      </c>
      <c r="CX114" s="83" t="str">
        <f t="shared" si="45"/>
        <v>Buchhalter 2</v>
      </c>
      <c r="CY114" s="125">
        <v>212</v>
      </c>
      <c r="CZ114" s="33">
        <f t="shared" si="46"/>
        <v>5</v>
      </c>
      <c r="DA114" s="83" t="str">
        <f t="shared" si="47"/>
        <v>Buchhalter 2</v>
      </c>
      <c r="DB114" s="125">
        <v>212</v>
      </c>
      <c r="DC114" s="33">
        <f t="shared" si="50"/>
        <v>5</v>
      </c>
      <c r="DD114" s="83" t="str">
        <f t="shared" si="51"/>
        <v>Buchhalter 2</v>
      </c>
      <c r="DE114" s="20"/>
      <c r="DF114" s="125">
        <v>212</v>
      </c>
      <c r="DG114" s="33">
        <f t="shared" si="48"/>
        <v>5</v>
      </c>
      <c r="DH114" s="83" t="str">
        <f t="shared" si="49"/>
        <v>Buchhalter 2</v>
      </c>
      <c r="DM114" s="19">
        <f t="shared" si="43"/>
        <v>7700</v>
      </c>
      <c r="DN114" s="153">
        <v>6</v>
      </c>
      <c r="DO114" s="19">
        <v>0</v>
      </c>
      <c r="DP114" s="19" t="s">
        <v>958</v>
      </c>
    </row>
    <row r="115" spans="1:120" s="19" customFormat="1" x14ac:dyDescent="0.2">
      <c r="A115" s="53">
        <v>0</v>
      </c>
      <c r="B115" s="53">
        <v>1</v>
      </c>
      <c r="C115" s="53">
        <f t="shared" si="52"/>
        <v>0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510</v>
      </c>
      <c r="Q115" s="15">
        <v>111</v>
      </c>
      <c r="R115" s="42"/>
      <c r="S115" s="27" t="s">
        <v>278</v>
      </c>
      <c r="T115" s="21">
        <v>1985</v>
      </c>
      <c r="U115" s="28" t="s">
        <v>279</v>
      </c>
      <c r="V115" s="21">
        <v>2005</v>
      </c>
      <c r="W115" s="25"/>
      <c r="X115" s="21"/>
      <c r="Y115" s="25"/>
      <c r="Z115" s="21">
        <f t="shared" si="39"/>
        <v>9</v>
      </c>
      <c r="AA115" s="25" t="s">
        <v>691</v>
      </c>
      <c r="AB115" s="21" t="s">
        <v>142</v>
      </c>
      <c r="AC115" s="21"/>
      <c r="AE115" s="90" t="s">
        <v>457</v>
      </c>
      <c r="AF115" s="82"/>
      <c r="CP115" s="19" t="str">
        <f t="shared" si="40"/>
        <v>Oruk Makbule</v>
      </c>
      <c r="CR115" s="19">
        <f t="shared" si="41"/>
        <v>9</v>
      </c>
      <c r="CS115" s="19" t="str">
        <f t="shared" si="42"/>
        <v>E</v>
      </c>
      <c r="CT115" s="154">
        <v>6762</v>
      </c>
      <c r="CU115" s="126"/>
      <c r="CV115" s="125">
        <v>212</v>
      </c>
      <c r="CW115" s="33">
        <f t="shared" si="44"/>
        <v>5</v>
      </c>
      <c r="CX115" s="83" t="str">
        <f t="shared" si="45"/>
        <v>Buchhalter 2</v>
      </c>
      <c r="CY115" s="125">
        <v>212</v>
      </c>
      <c r="CZ115" s="33">
        <f t="shared" si="46"/>
        <v>5</v>
      </c>
      <c r="DA115" s="83" t="str">
        <f t="shared" si="47"/>
        <v>Buchhalter 2</v>
      </c>
      <c r="DB115" s="125">
        <v>212</v>
      </c>
      <c r="DC115" s="33">
        <f t="shared" si="50"/>
        <v>5</v>
      </c>
      <c r="DD115" s="83" t="str">
        <f t="shared" si="51"/>
        <v>Buchhalter 2</v>
      </c>
      <c r="DE115" s="20"/>
      <c r="DF115" s="125">
        <v>212</v>
      </c>
      <c r="DG115" s="33">
        <f t="shared" si="48"/>
        <v>5</v>
      </c>
      <c r="DH115" s="83" t="str">
        <f t="shared" si="49"/>
        <v>Buchhalter 2</v>
      </c>
      <c r="DM115" s="19">
        <f t="shared" si="43"/>
        <v>6762</v>
      </c>
      <c r="DN115" s="153">
        <v>6</v>
      </c>
      <c r="DO115" s="19">
        <v>0</v>
      </c>
      <c r="DP115" s="19" t="s">
        <v>958</v>
      </c>
    </row>
    <row r="116" spans="1:120" s="19" customFormat="1" x14ac:dyDescent="0.2">
      <c r="A116" s="53">
        <v>0</v>
      </c>
      <c r="B116" s="53"/>
      <c r="C116" s="53">
        <f t="shared" si="52"/>
        <v>1</v>
      </c>
      <c r="D116" s="55"/>
      <c r="E116" s="55"/>
      <c r="F116" s="55"/>
      <c r="G116" s="53"/>
      <c r="H116" s="53"/>
      <c r="I116" s="55"/>
      <c r="J116" s="53"/>
      <c r="K116" s="55"/>
      <c r="L116" s="55"/>
      <c r="M116" s="55">
        <v>1</v>
      </c>
      <c r="N116" s="59"/>
      <c r="O116" s="19" t="s">
        <v>361</v>
      </c>
      <c r="P116" s="15" t="s">
        <v>511</v>
      </c>
      <c r="Q116" s="15">
        <v>112</v>
      </c>
      <c r="R116" s="42" t="s">
        <v>341</v>
      </c>
      <c r="S116" s="27" t="s">
        <v>159</v>
      </c>
      <c r="T116" s="21">
        <v>1959</v>
      </c>
      <c r="U116" s="28" t="s">
        <v>126</v>
      </c>
      <c r="V116" s="21">
        <v>1979</v>
      </c>
      <c r="W116" s="25"/>
      <c r="X116" s="21"/>
      <c r="Y116" s="25" t="s">
        <v>340</v>
      </c>
      <c r="Z116" s="21">
        <f t="shared" si="39"/>
        <v>35</v>
      </c>
      <c r="AA116" s="25" t="s">
        <v>160</v>
      </c>
      <c r="AB116" s="21" t="s">
        <v>105</v>
      </c>
      <c r="AC116" s="21"/>
      <c r="AE116" s="90" t="s">
        <v>426</v>
      </c>
      <c r="AF116" s="82"/>
      <c r="CP116" s="19" t="str">
        <f t="shared" si="40"/>
        <v>Steg Günther</v>
      </c>
      <c r="CR116" s="19">
        <f t="shared" si="41"/>
        <v>35</v>
      </c>
      <c r="CS116" s="19" t="str">
        <f t="shared" si="42"/>
        <v>C</v>
      </c>
      <c r="CT116" s="154">
        <v>4226</v>
      </c>
      <c r="CU116" s="126"/>
      <c r="CV116" s="125">
        <v>413</v>
      </c>
      <c r="CW116" s="33">
        <f t="shared" si="44"/>
        <v>8</v>
      </c>
      <c r="CX116" s="83" t="str">
        <f t="shared" si="45"/>
        <v>Senior System-Controller</v>
      </c>
      <c r="CY116" s="125">
        <v>413</v>
      </c>
      <c r="CZ116" s="33">
        <f t="shared" si="46"/>
        <v>8</v>
      </c>
      <c r="DA116" s="83" t="str">
        <f t="shared" si="47"/>
        <v>Senior System-Controller</v>
      </c>
      <c r="DB116" s="125">
        <v>413</v>
      </c>
      <c r="DC116" s="33">
        <f t="shared" si="50"/>
        <v>8</v>
      </c>
      <c r="DD116" s="83" t="str">
        <f t="shared" si="51"/>
        <v>Senior System-Controller</v>
      </c>
      <c r="DE116" s="20"/>
      <c r="DF116" s="125">
        <v>413</v>
      </c>
      <c r="DG116" s="33">
        <f t="shared" si="48"/>
        <v>8</v>
      </c>
      <c r="DH116" s="83" t="str">
        <f t="shared" si="49"/>
        <v>Senior System-Controller</v>
      </c>
      <c r="DM116" s="19">
        <f t="shared" si="43"/>
        <v>4226</v>
      </c>
      <c r="DN116" s="153">
        <v>6</v>
      </c>
      <c r="DO116" s="19">
        <v>0</v>
      </c>
      <c r="DP116" s="19" t="s">
        <v>961</v>
      </c>
    </row>
    <row r="117" spans="1:120" s="19" customFormat="1" ht="27" x14ac:dyDescent="0.2">
      <c r="A117" s="53">
        <v>0</v>
      </c>
      <c r="B117" s="53"/>
      <c r="C117" s="53">
        <f t="shared" si="52"/>
        <v>1</v>
      </c>
      <c r="D117" s="55"/>
      <c r="E117" s="55"/>
      <c r="F117" s="55"/>
      <c r="G117" s="53">
        <v>1</v>
      </c>
      <c r="H117" s="53"/>
      <c r="I117" s="55"/>
      <c r="J117" s="53"/>
      <c r="K117" s="55"/>
      <c r="L117" s="55"/>
      <c r="M117" s="55">
        <v>1</v>
      </c>
      <c r="N117" s="59"/>
      <c r="O117" s="19" t="s">
        <v>361</v>
      </c>
      <c r="P117" s="15" t="s">
        <v>533</v>
      </c>
      <c r="Q117" s="15">
        <v>113</v>
      </c>
      <c r="R117" s="42"/>
      <c r="S117" s="20" t="s">
        <v>532</v>
      </c>
      <c r="T117" s="21">
        <v>1966</v>
      </c>
      <c r="U117" s="28" t="s">
        <v>534</v>
      </c>
      <c r="V117" s="21">
        <v>1992</v>
      </c>
      <c r="W117" s="25" t="s">
        <v>535</v>
      </c>
      <c r="X117" s="21">
        <v>1995</v>
      </c>
      <c r="Y117" s="28" t="s">
        <v>211</v>
      </c>
      <c r="Z117" s="118">
        <f t="shared" si="39"/>
        <v>22</v>
      </c>
      <c r="AA117" s="25" t="s">
        <v>692</v>
      </c>
      <c r="AB117" s="21" t="s">
        <v>105</v>
      </c>
      <c r="AC117" s="21"/>
      <c r="AE117" s="90" t="s">
        <v>537</v>
      </c>
      <c r="AF117" s="82"/>
      <c r="CP117" s="19" t="str">
        <f t="shared" si="40"/>
        <v>Grimm Stephan</v>
      </c>
      <c r="CR117" s="19">
        <f t="shared" si="41"/>
        <v>22</v>
      </c>
      <c r="CS117" s="19" t="str">
        <f t="shared" si="42"/>
        <v>C</v>
      </c>
      <c r="CT117" s="154">
        <v>3203</v>
      </c>
      <c r="CU117" s="126"/>
      <c r="CV117" s="125">
        <v>443</v>
      </c>
      <c r="CW117" s="33">
        <f t="shared" si="44"/>
        <v>9</v>
      </c>
      <c r="CX117" s="83" t="str">
        <f t="shared" si="45"/>
        <v>System-Spezialist 3</v>
      </c>
      <c r="CY117" s="125">
        <v>443</v>
      </c>
      <c r="CZ117" s="33">
        <f t="shared" si="46"/>
        <v>9</v>
      </c>
      <c r="DA117" s="83" t="str">
        <f t="shared" si="47"/>
        <v>System-Spezialist 3</v>
      </c>
      <c r="DB117" s="125">
        <v>443</v>
      </c>
      <c r="DC117" s="33">
        <f t="shared" si="50"/>
        <v>9</v>
      </c>
      <c r="DD117" s="83" t="str">
        <f t="shared" si="51"/>
        <v>System-Spezialist 3</v>
      </c>
      <c r="DE117" s="20"/>
      <c r="DF117" s="125">
        <v>413</v>
      </c>
      <c r="DG117" s="33">
        <f t="shared" si="48"/>
        <v>8</v>
      </c>
      <c r="DH117" s="83" t="str">
        <f t="shared" si="49"/>
        <v>Senior System-Controller</v>
      </c>
      <c r="DM117" s="19">
        <f t="shared" si="43"/>
        <v>3203</v>
      </c>
      <c r="DN117" s="153">
        <v>3</v>
      </c>
      <c r="DO117" s="19">
        <v>0</v>
      </c>
      <c r="DP117" s="19" t="s">
        <v>962</v>
      </c>
    </row>
    <row r="118" spans="1:120" s="19" customFormat="1" x14ac:dyDescent="0.2">
      <c r="A118" s="53">
        <v>0</v>
      </c>
      <c r="B118" s="53"/>
      <c r="C118" s="53">
        <f t="shared" si="52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512</v>
      </c>
      <c r="Q118" s="15">
        <v>114</v>
      </c>
      <c r="R118" s="42"/>
      <c r="S118" s="27" t="s">
        <v>204</v>
      </c>
      <c r="T118" s="21">
        <v>1978</v>
      </c>
      <c r="U118" s="28" t="s">
        <v>277</v>
      </c>
      <c r="V118" s="21">
        <v>1999</v>
      </c>
      <c r="W118" s="25"/>
      <c r="X118" s="21"/>
      <c r="Y118" s="25" t="s">
        <v>316</v>
      </c>
      <c r="Z118" s="21">
        <f t="shared" si="39"/>
        <v>15</v>
      </c>
      <c r="AA118" s="25" t="s">
        <v>205</v>
      </c>
      <c r="AB118" s="21" t="s">
        <v>121</v>
      </c>
      <c r="AC118" s="21"/>
      <c r="AE118" s="90" t="s">
        <v>427</v>
      </c>
      <c r="AF118" s="82"/>
      <c r="CP118" s="19" t="str">
        <f t="shared" si="40"/>
        <v>Hänni Alexander</v>
      </c>
      <c r="CR118" s="19">
        <f t="shared" si="41"/>
        <v>15</v>
      </c>
      <c r="CS118" s="19" t="str">
        <f t="shared" si="42"/>
        <v>D</v>
      </c>
      <c r="CT118" s="154">
        <v>6755</v>
      </c>
      <c r="CU118" s="126"/>
      <c r="CV118" s="125">
        <v>423</v>
      </c>
      <c r="CW118" s="33">
        <f t="shared" si="44"/>
        <v>7</v>
      </c>
      <c r="CX118" s="83" t="str">
        <f t="shared" si="45"/>
        <v>IC-Berater / -Techniker 3 / LAN-Supporter</v>
      </c>
      <c r="CY118" s="125">
        <v>423</v>
      </c>
      <c r="CZ118" s="33">
        <f t="shared" si="46"/>
        <v>7</v>
      </c>
      <c r="DA118" s="83" t="str">
        <f t="shared" si="47"/>
        <v>IC-Berater / -Techniker 3 / LAN-Supporter</v>
      </c>
      <c r="DB118" s="125">
        <v>422</v>
      </c>
      <c r="DC118" s="33">
        <f t="shared" si="50"/>
        <v>6</v>
      </c>
      <c r="DD118" s="83" t="str">
        <f t="shared" si="51"/>
        <v>IC-Berater / -Techniker 2 / LAN-Grundstufe</v>
      </c>
      <c r="DE118" s="20"/>
      <c r="DF118" s="125">
        <v>422</v>
      </c>
      <c r="DG118" s="33">
        <f t="shared" si="48"/>
        <v>6</v>
      </c>
      <c r="DH118" s="83" t="str">
        <f t="shared" si="49"/>
        <v>IC-Berater / -Techniker 2 / LAN-Grundstufe</v>
      </c>
      <c r="DM118" s="19">
        <f t="shared" si="43"/>
        <v>6755</v>
      </c>
      <c r="DN118" s="153">
        <v>6</v>
      </c>
      <c r="DO118" s="19">
        <v>0</v>
      </c>
      <c r="DP118" s="19" t="s">
        <v>960</v>
      </c>
    </row>
    <row r="119" spans="1:120" s="19" customFormat="1" x14ac:dyDescent="0.2">
      <c r="A119" s="53">
        <v>0</v>
      </c>
      <c r="B119" s="53"/>
      <c r="C119" s="53">
        <f t="shared" si="52"/>
        <v>0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1054</v>
      </c>
      <c r="Q119" s="15">
        <v>115</v>
      </c>
      <c r="R119" s="42"/>
      <c r="S119" s="27" t="s">
        <v>1055</v>
      </c>
      <c r="T119" s="21">
        <v>1985</v>
      </c>
      <c r="U119" s="28" t="s">
        <v>1056</v>
      </c>
      <c r="V119" s="21">
        <v>2007</v>
      </c>
      <c r="W119" s="25" t="s">
        <v>1057</v>
      </c>
      <c r="X119" s="21">
        <v>2015</v>
      </c>
      <c r="Y119" s="25" t="s">
        <v>316</v>
      </c>
      <c r="Z119" s="21">
        <f t="shared" si="39"/>
        <v>7</v>
      </c>
      <c r="AA119" s="25" t="s">
        <v>205</v>
      </c>
      <c r="AB119" s="21" t="s">
        <v>142</v>
      </c>
      <c r="AC119" s="21"/>
      <c r="AE119" s="90" t="s">
        <v>427</v>
      </c>
      <c r="AF119" s="82"/>
      <c r="CP119" s="19" t="str">
        <f t="shared" si="40"/>
        <v>Saliu Bekim</v>
      </c>
      <c r="CR119" s="19">
        <f t="shared" si="41"/>
        <v>7</v>
      </c>
      <c r="CS119" s="19" t="str">
        <f t="shared" si="42"/>
        <v>E</v>
      </c>
      <c r="CT119" s="154">
        <v>7708</v>
      </c>
      <c r="CU119" s="126"/>
      <c r="CV119" s="125">
        <v>422</v>
      </c>
      <c r="CW119" s="33">
        <f t="shared" si="44"/>
        <v>6</v>
      </c>
      <c r="CX119" s="83" t="str">
        <f t="shared" si="45"/>
        <v>IC-Berater / -Techniker 2 / LAN-Grundstufe</v>
      </c>
      <c r="CY119" s="125"/>
      <c r="CZ119" s="33"/>
      <c r="DA119" s="83"/>
      <c r="DB119" s="125"/>
      <c r="DC119" s="33"/>
      <c r="DD119" s="83"/>
      <c r="DE119" s="20"/>
      <c r="DF119" s="125"/>
      <c r="DG119" s="33"/>
      <c r="DH119" s="83"/>
      <c r="DM119" s="19">
        <f t="shared" si="43"/>
        <v>7708</v>
      </c>
      <c r="DN119" s="153">
        <v>6</v>
      </c>
      <c r="DO119" s="19">
        <v>0</v>
      </c>
      <c r="DP119" s="19" t="s">
        <v>960</v>
      </c>
    </row>
    <row r="120" spans="1:120" s="19" customFormat="1" x14ac:dyDescent="0.2">
      <c r="A120" s="53">
        <v>0</v>
      </c>
      <c r="B120" s="53">
        <v>1</v>
      </c>
      <c r="C120" s="53">
        <f t="shared" si="52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513</v>
      </c>
      <c r="Q120" s="15">
        <v>116</v>
      </c>
      <c r="R120" s="42" t="s">
        <v>344</v>
      </c>
      <c r="S120" s="27" t="s">
        <v>272</v>
      </c>
      <c r="T120" s="21">
        <v>1967</v>
      </c>
      <c r="U120" s="28" t="s">
        <v>274</v>
      </c>
      <c r="V120" s="21">
        <v>1986</v>
      </c>
      <c r="W120" s="25"/>
      <c r="X120" s="21"/>
      <c r="Y120" s="25"/>
      <c r="Z120" s="21">
        <f t="shared" si="39"/>
        <v>28</v>
      </c>
      <c r="AA120" s="25" t="s">
        <v>693</v>
      </c>
      <c r="AB120" s="21" t="s">
        <v>121</v>
      </c>
      <c r="AC120" s="21"/>
      <c r="AE120" s="90" t="s">
        <v>454</v>
      </c>
      <c r="AF120" s="82"/>
      <c r="CP120" s="19" t="str">
        <f t="shared" si="40"/>
        <v>Gerber Beatrice</v>
      </c>
      <c r="CR120" s="19">
        <f t="shared" si="41"/>
        <v>28</v>
      </c>
      <c r="CS120" s="19" t="str">
        <f t="shared" si="42"/>
        <v>D</v>
      </c>
      <c r="CT120" s="154">
        <v>4289</v>
      </c>
      <c r="CU120" s="126"/>
      <c r="CV120" s="125">
        <v>141</v>
      </c>
      <c r="CW120" s="33">
        <f t="shared" si="44"/>
        <v>8</v>
      </c>
      <c r="CX120" s="83" t="str">
        <f t="shared" si="45"/>
        <v>Kaufmännischer Fachspezialist 1</v>
      </c>
      <c r="CY120" s="125">
        <v>141</v>
      </c>
      <c r="CZ120" s="33">
        <f t="shared" ref="CZ120:CZ129" si="53">VLOOKUP($CY120,Funktionsbezeichnungen,3,0)</f>
        <v>8</v>
      </c>
      <c r="DA120" s="83" t="str">
        <f t="shared" ref="DA120:DA129" si="54">VLOOKUP($CY120,Funktionsbezeichnungen,2,0)</f>
        <v>Kaufmännischer Fachspezialist 1</v>
      </c>
      <c r="DB120" s="125">
        <v>141</v>
      </c>
      <c r="DC120" s="33">
        <f t="shared" ref="DC120:DC129" si="55">VLOOKUP($DB120,Funktionsbezeichnungen,3,0)</f>
        <v>8</v>
      </c>
      <c r="DD120" s="83" t="str">
        <f t="shared" ref="DD120:DD129" si="56">VLOOKUP($DB120,Funktionsbezeichnungen,2,0)</f>
        <v>Kaufmännischer Fachspezialist 1</v>
      </c>
      <c r="DE120" s="20"/>
      <c r="DF120" s="125">
        <v>141</v>
      </c>
      <c r="DG120" s="33">
        <f t="shared" ref="DG120:DG129" si="57">VLOOKUP($DF120,Funktionsbezeichnungen,3,0)</f>
        <v>8</v>
      </c>
      <c r="DH120" s="83" t="str">
        <f t="shared" ref="DH120:DH129" si="58">VLOOKUP($DF120,Funktionsbezeichnungen,2,0)</f>
        <v>Kaufmännischer Fachspezialist 1</v>
      </c>
      <c r="DM120" s="19">
        <f t="shared" si="43"/>
        <v>4289</v>
      </c>
      <c r="DN120" s="153">
        <v>6</v>
      </c>
      <c r="DO120" s="19">
        <v>0</v>
      </c>
      <c r="DP120" s="19" t="s">
        <v>956</v>
      </c>
    </row>
    <row r="121" spans="1:120" s="19" customFormat="1" x14ac:dyDescent="0.2">
      <c r="A121" s="53">
        <v>0</v>
      </c>
      <c r="B121" s="53">
        <v>1</v>
      </c>
      <c r="C121" s="53">
        <f t="shared" si="52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358</v>
      </c>
      <c r="P121" s="15" t="s">
        <v>514</v>
      </c>
      <c r="Q121" s="15">
        <v>117</v>
      </c>
      <c r="R121" s="42"/>
      <c r="S121" s="27" t="s">
        <v>230</v>
      </c>
      <c r="T121" s="21">
        <v>1965</v>
      </c>
      <c r="U121" s="28" t="s">
        <v>151</v>
      </c>
      <c r="V121" s="21">
        <v>1984</v>
      </c>
      <c r="W121" s="25"/>
      <c r="X121" s="21"/>
      <c r="Y121" s="25"/>
      <c r="Z121" s="21">
        <f t="shared" si="39"/>
        <v>30</v>
      </c>
      <c r="AA121" s="25" t="s">
        <v>339</v>
      </c>
      <c r="AB121" s="21" t="s">
        <v>121</v>
      </c>
      <c r="AC121" s="21"/>
      <c r="AE121" s="90" t="s">
        <v>425</v>
      </c>
      <c r="AF121" s="82"/>
      <c r="CP121" s="19" t="str">
        <f t="shared" si="40"/>
        <v>Eichenberger Sylvia</v>
      </c>
      <c r="CR121" s="19">
        <f t="shared" si="41"/>
        <v>30</v>
      </c>
      <c r="CS121" s="19" t="str">
        <f t="shared" si="42"/>
        <v>D</v>
      </c>
      <c r="CT121" s="154">
        <v>5626</v>
      </c>
      <c r="CU121" s="126"/>
      <c r="CV121" s="125">
        <v>134</v>
      </c>
      <c r="CW121" s="33">
        <f t="shared" si="44"/>
        <v>7</v>
      </c>
      <c r="CX121" s="83" t="str">
        <f t="shared" si="45"/>
        <v>Kaufmännischer Mitarbeiter 4 / Gruppenchef 2</v>
      </c>
      <c r="CY121" s="125">
        <v>134</v>
      </c>
      <c r="CZ121" s="33">
        <f t="shared" si="53"/>
        <v>7</v>
      </c>
      <c r="DA121" s="83" t="str">
        <f t="shared" si="54"/>
        <v>Kaufmännischer Mitarbeiter 4 / Gruppenchef 2</v>
      </c>
      <c r="DB121" s="125">
        <v>134</v>
      </c>
      <c r="DC121" s="33">
        <f t="shared" si="55"/>
        <v>7</v>
      </c>
      <c r="DD121" s="83" t="str">
        <f t="shared" si="56"/>
        <v>Kaufmännischer Mitarbeiter 4 / Gruppenchef 2</v>
      </c>
      <c r="DE121" s="20"/>
      <c r="DF121" s="125">
        <v>134</v>
      </c>
      <c r="DG121" s="33">
        <f t="shared" si="57"/>
        <v>7</v>
      </c>
      <c r="DH121" s="83" t="str">
        <f t="shared" si="58"/>
        <v>Kaufmännischer Mitarbeiter 4 / Gruppenchef 2</v>
      </c>
      <c r="DM121" s="19">
        <f t="shared" si="43"/>
        <v>5626</v>
      </c>
      <c r="DN121" s="153">
        <v>6</v>
      </c>
      <c r="DO121" s="19">
        <v>0</v>
      </c>
      <c r="DP121" s="19" t="s">
        <v>955</v>
      </c>
    </row>
    <row r="122" spans="1:120" s="19" customFormat="1" x14ac:dyDescent="0.2">
      <c r="A122" s="53">
        <v>0</v>
      </c>
      <c r="B122" s="53">
        <v>1</v>
      </c>
      <c r="C122" s="53">
        <f t="shared" si="52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360</v>
      </c>
      <c r="P122" s="15" t="s">
        <v>505</v>
      </c>
      <c r="Q122" s="15">
        <v>118</v>
      </c>
      <c r="R122" s="42"/>
      <c r="S122" s="27" t="s">
        <v>396</v>
      </c>
      <c r="T122" s="21">
        <v>1965</v>
      </c>
      <c r="U122" s="28" t="s">
        <v>397</v>
      </c>
      <c r="V122" s="21">
        <v>1985</v>
      </c>
      <c r="W122" s="25"/>
      <c r="X122" s="21"/>
      <c r="Y122" s="25"/>
      <c r="Z122" s="21">
        <f t="shared" si="39"/>
        <v>29</v>
      </c>
      <c r="AA122" s="25" t="s">
        <v>339</v>
      </c>
      <c r="AB122" s="21" t="s">
        <v>121</v>
      </c>
      <c r="AC122" s="21"/>
      <c r="AE122" s="90" t="s">
        <v>425</v>
      </c>
      <c r="AF122" s="82"/>
      <c r="CP122" s="19" t="str">
        <f t="shared" si="40"/>
        <v>Ehret-Kreutz Elke</v>
      </c>
      <c r="CR122" s="19">
        <f t="shared" si="41"/>
        <v>29</v>
      </c>
      <c r="CS122" s="19" t="str">
        <f t="shared" si="42"/>
        <v>D</v>
      </c>
      <c r="CT122" s="154">
        <v>5633</v>
      </c>
      <c r="CU122" s="126"/>
      <c r="CV122" s="125">
        <v>134</v>
      </c>
      <c r="CW122" s="33">
        <f t="shared" ref="CW122:CW129" si="59">VLOOKUP($CV122,Funktionsbezeichnungen,3,0)</f>
        <v>7</v>
      </c>
      <c r="CX122" s="83" t="str">
        <f t="shared" ref="CX122:CX129" si="60">VLOOKUP($CV122,Funktionsbezeichnungen,2,0)</f>
        <v>Kaufmännischer Mitarbeiter 4 / Gruppenchef 2</v>
      </c>
      <c r="CY122" s="125">
        <v>134</v>
      </c>
      <c r="CZ122" s="33">
        <f t="shared" si="53"/>
        <v>7</v>
      </c>
      <c r="DA122" s="83" t="str">
        <f t="shared" si="54"/>
        <v>Kaufmännischer Mitarbeiter 4 / Gruppenchef 2</v>
      </c>
      <c r="DB122" s="125">
        <v>134</v>
      </c>
      <c r="DC122" s="33">
        <f t="shared" si="55"/>
        <v>7</v>
      </c>
      <c r="DD122" s="83" t="str">
        <f t="shared" si="56"/>
        <v>Kaufmännischer Mitarbeiter 4 / Gruppenchef 2</v>
      </c>
      <c r="DE122" s="20"/>
      <c r="DF122" s="125">
        <v>134</v>
      </c>
      <c r="DG122" s="33">
        <f t="shared" si="57"/>
        <v>7</v>
      </c>
      <c r="DH122" s="83" t="str">
        <f t="shared" si="58"/>
        <v>Kaufmännischer Mitarbeiter 4 / Gruppenchef 2</v>
      </c>
      <c r="DM122" s="19">
        <f t="shared" si="43"/>
        <v>5633</v>
      </c>
      <c r="DN122" s="153">
        <v>6</v>
      </c>
      <c r="DO122" s="19">
        <v>0</v>
      </c>
      <c r="DP122" s="19" t="s">
        <v>955</v>
      </c>
    </row>
    <row r="123" spans="1:120" s="19" customFormat="1" x14ac:dyDescent="0.2">
      <c r="A123" s="53">
        <v>0</v>
      </c>
      <c r="B123" s="53">
        <v>1</v>
      </c>
      <c r="C123" s="53">
        <f t="shared" si="52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579</v>
      </c>
      <c r="Q123" s="15">
        <v>119</v>
      </c>
      <c r="R123" s="42"/>
      <c r="S123" s="27" t="s">
        <v>580</v>
      </c>
      <c r="T123" s="21">
        <v>1965</v>
      </c>
      <c r="U123" s="28" t="s">
        <v>581</v>
      </c>
      <c r="V123" s="21">
        <v>1985</v>
      </c>
      <c r="W123" s="28" t="s">
        <v>1051</v>
      </c>
      <c r="X123" s="21">
        <v>2014</v>
      </c>
      <c r="Y123" s="25"/>
      <c r="Z123" s="21">
        <f t="shared" si="39"/>
        <v>29</v>
      </c>
      <c r="AA123" s="25" t="s">
        <v>414</v>
      </c>
      <c r="AB123" s="21" t="s">
        <v>142</v>
      </c>
      <c r="AC123" s="21"/>
      <c r="AE123" s="90" t="s">
        <v>428</v>
      </c>
      <c r="AF123" s="82"/>
      <c r="CP123" s="19" t="str">
        <f t="shared" si="40"/>
        <v>Boschung Brigitte</v>
      </c>
      <c r="CR123" s="19">
        <f t="shared" si="41"/>
        <v>29</v>
      </c>
      <c r="CS123" s="19" t="str">
        <f t="shared" si="42"/>
        <v>E</v>
      </c>
      <c r="CT123" s="154">
        <v>7703</v>
      </c>
      <c r="CU123" s="126"/>
      <c r="CV123" s="125">
        <v>112</v>
      </c>
      <c r="CW123" s="33">
        <f t="shared" si="59"/>
        <v>5</v>
      </c>
      <c r="CX123" s="83" t="str">
        <f t="shared" si="60"/>
        <v>Réceptionist / Telefonist / Service-Disponent 2</v>
      </c>
      <c r="CY123" s="125">
        <v>112</v>
      </c>
      <c r="CZ123" s="33">
        <f t="shared" si="53"/>
        <v>5</v>
      </c>
      <c r="DA123" s="83" t="str">
        <f t="shared" si="54"/>
        <v>Réceptionist / Telefonist / Service-Disponent 2</v>
      </c>
      <c r="DB123" s="125">
        <v>112</v>
      </c>
      <c r="DC123" s="33">
        <f t="shared" si="55"/>
        <v>5</v>
      </c>
      <c r="DD123" s="83" t="str">
        <f t="shared" si="56"/>
        <v>Réceptionist / Telefonist / Service-Disponent 2</v>
      </c>
      <c r="DE123" s="20"/>
      <c r="DF123" s="125">
        <v>112</v>
      </c>
      <c r="DG123" s="33">
        <f t="shared" si="57"/>
        <v>5</v>
      </c>
      <c r="DH123" s="83" t="str">
        <f t="shared" si="58"/>
        <v>Réceptionist / Telefonist / Service-Disponent 2</v>
      </c>
      <c r="DM123" s="19">
        <f t="shared" si="43"/>
        <v>7703</v>
      </c>
      <c r="DN123" s="153">
        <v>6</v>
      </c>
      <c r="DO123" s="19">
        <v>0</v>
      </c>
      <c r="DP123" s="19" t="s">
        <v>953</v>
      </c>
    </row>
    <row r="124" spans="1:120" s="19" customFormat="1" x14ac:dyDescent="0.2">
      <c r="A124" s="53">
        <v>0</v>
      </c>
      <c r="B124" s="53">
        <v>1</v>
      </c>
      <c r="C124" s="53">
        <f t="shared" si="52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884</v>
      </c>
      <c r="Q124" s="15">
        <v>120</v>
      </c>
      <c r="R124" s="42"/>
      <c r="S124" s="27" t="s">
        <v>883</v>
      </c>
      <c r="T124" s="21">
        <v>1970</v>
      </c>
      <c r="U124" s="28" t="s">
        <v>264</v>
      </c>
      <c r="V124" s="21">
        <v>1987</v>
      </c>
      <c r="W124" s="25"/>
      <c r="X124" s="21"/>
      <c r="Y124" s="25"/>
      <c r="Z124" s="21">
        <f t="shared" si="39"/>
        <v>27</v>
      </c>
      <c r="AA124" s="25" t="s">
        <v>414</v>
      </c>
      <c r="AB124" s="21" t="s">
        <v>142</v>
      </c>
      <c r="AC124" s="21"/>
      <c r="AE124" s="90" t="s">
        <v>428</v>
      </c>
      <c r="AF124" s="82"/>
      <c r="CP124" s="19" t="str">
        <f t="shared" si="40"/>
        <v>Wirtz Christine</v>
      </c>
      <c r="CR124" s="19">
        <f t="shared" si="41"/>
        <v>27</v>
      </c>
      <c r="CS124" s="19" t="str">
        <f t="shared" si="42"/>
        <v>E</v>
      </c>
      <c r="CT124" s="154">
        <v>5627</v>
      </c>
      <c r="CU124" s="126"/>
      <c r="CV124" s="125">
        <v>112</v>
      </c>
      <c r="CW124" s="33">
        <f t="shared" si="59"/>
        <v>5</v>
      </c>
      <c r="CX124" s="83" t="str">
        <f t="shared" si="60"/>
        <v>Réceptionist / Telefonist / Service-Disponent 2</v>
      </c>
      <c r="CY124" s="125">
        <v>112</v>
      </c>
      <c r="CZ124" s="33">
        <f t="shared" si="53"/>
        <v>5</v>
      </c>
      <c r="DA124" s="83" t="str">
        <f t="shared" si="54"/>
        <v>Réceptionist / Telefonist / Service-Disponent 2</v>
      </c>
      <c r="DB124" s="125">
        <v>112</v>
      </c>
      <c r="DC124" s="33">
        <f t="shared" si="55"/>
        <v>5</v>
      </c>
      <c r="DD124" s="83" t="str">
        <f t="shared" si="56"/>
        <v>Réceptionist / Telefonist / Service-Disponent 2</v>
      </c>
      <c r="DE124" s="20"/>
      <c r="DF124" s="125">
        <v>112</v>
      </c>
      <c r="DG124" s="33">
        <f t="shared" si="57"/>
        <v>5</v>
      </c>
      <c r="DH124" s="83" t="str">
        <f t="shared" si="58"/>
        <v>Réceptionist / Telefonist / Service-Disponent 2</v>
      </c>
      <c r="DM124" s="19">
        <f t="shared" si="43"/>
        <v>5627</v>
      </c>
      <c r="DN124" s="153">
        <v>6</v>
      </c>
      <c r="DO124" s="19">
        <v>0</v>
      </c>
      <c r="DP124" s="19" t="s">
        <v>953</v>
      </c>
    </row>
    <row r="125" spans="1:120" s="19" customFormat="1" x14ac:dyDescent="0.2">
      <c r="A125" s="53">
        <v>0</v>
      </c>
      <c r="B125" s="53">
        <v>1</v>
      </c>
      <c r="C125" s="53">
        <f t="shared" si="52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358</v>
      </c>
      <c r="P125" s="15" t="s">
        <v>515</v>
      </c>
      <c r="Q125" s="15">
        <v>121</v>
      </c>
      <c r="R125" s="42"/>
      <c r="S125" s="27" t="s">
        <v>163</v>
      </c>
      <c r="T125" s="21">
        <v>1956</v>
      </c>
      <c r="U125" s="28"/>
      <c r="V125" s="21">
        <v>1989</v>
      </c>
      <c r="W125" s="25"/>
      <c r="X125" s="21"/>
      <c r="Y125" s="25"/>
      <c r="Z125" s="21">
        <f t="shared" si="39"/>
        <v>25</v>
      </c>
      <c r="AA125" s="25" t="s">
        <v>339</v>
      </c>
      <c r="AB125" s="21" t="s">
        <v>142</v>
      </c>
      <c r="AC125" s="21"/>
      <c r="AE125" s="90" t="s">
        <v>425</v>
      </c>
      <c r="AF125" s="82"/>
      <c r="CP125" s="19" t="str">
        <f t="shared" si="40"/>
        <v>Körkel Agnes</v>
      </c>
      <c r="CR125" s="19">
        <f t="shared" si="41"/>
        <v>25</v>
      </c>
      <c r="CS125" s="19" t="str">
        <f t="shared" si="42"/>
        <v>E</v>
      </c>
      <c r="CT125" s="154">
        <v>5605</v>
      </c>
      <c r="CU125" s="126"/>
      <c r="CV125" s="125">
        <v>132</v>
      </c>
      <c r="CW125" s="33">
        <f t="shared" si="59"/>
        <v>5</v>
      </c>
      <c r="CX125" s="83" t="str">
        <f t="shared" si="60"/>
        <v>Kaufmännischer Mitarbeiter 2</v>
      </c>
      <c r="CY125" s="125">
        <v>132</v>
      </c>
      <c r="CZ125" s="33">
        <f t="shared" si="53"/>
        <v>5</v>
      </c>
      <c r="DA125" s="83" t="str">
        <f t="shared" si="54"/>
        <v>Kaufmännischer Mitarbeiter 2</v>
      </c>
      <c r="DB125" s="125">
        <v>132</v>
      </c>
      <c r="DC125" s="33">
        <f t="shared" si="55"/>
        <v>5</v>
      </c>
      <c r="DD125" s="83" t="str">
        <f t="shared" si="56"/>
        <v>Kaufmännischer Mitarbeiter 2</v>
      </c>
      <c r="DE125" s="20"/>
      <c r="DF125" s="125">
        <v>132</v>
      </c>
      <c r="DG125" s="33">
        <f t="shared" si="57"/>
        <v>5</v>
      </c>
      <c r="DH125" s="83" t="str">
        <f t="shared" si="58"/>
        <v>Kaufmännischer Mitarbeiter 2</v>
      </c>
      <c r="DM125" s="19">
        <f t="shared" si="43"/>
        <v>5605</v>
      </c>
      <c r="DN125" s="153">
        <v>7</v>
      </c>
      <c r="DO125" s="19">
        <v>0</v>
      </c>
      <c r="DP125" s="19" t="s">
        <v>955</v>
      </c>
    </row>
    <row r="126" spans="1:120" s="19" customFormat="1" x14ac:dyDescent="0.2">
      <c r="A126" s="53">
        <v>0</v>
      </c>
      <c r="B126" s="53">
        <v>1</v>
      </c>
      <c r="C126" s="53">
        <f t="shared" si="52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361</v>
      </c>
      <c r="P126" s="15" t="s">
        <v>518</v>
      </c>
      <c r="Q126" s="15">
        <v>122</v>
      </c>
      <c r="R126" s="42"/>
      <c r="S126" s="27" t="s">
        <v>257</v>
      </c>
      <c r="T126" s="21">
        <v>1953</v>
      </c>
      <c r="U126" s="28" t="s">
        <v>256</v>
      </c>
      <c r="V126" s="21">
        <v>2004</v>
      </c>
      <c r="W126" s="25"/>
      <c r="X126" s="21"/>
      <c r="Y126" s="25"/>
      <c r="Z126" s="21">
        <f t="shared" si="39"/>
        <v>10</v>
      </c>
      <c r="AA126" s="25" t="s">
        <v>339</v>
      </c>
      <c r="AB126" s="21" t="s">
        <v>142</v>
      </c>
      <c r="AC126" s="21"/>
      <c r="AE126" s="90" t="s">
        <v>425</v>
      </c>
      <c r="AF126" s="82"/>
      <c r="CP126" s="19" t="str">
        <f t="shared" si="40"/>
        <v>Kalt Susanne</v>
      </c>
      <c r="CR126" s="19">
        <f t="shared" si="41"/>
        <v>10</v>
      </c>
      <c r="CS126" s="19" t="str">
        <f t="shared" si="42"/>
        <v>E</v>
      </c>
      <c r="CT126" s="154">
        <v>6758</v>
      </c>
      <c r="CU126" s="126"/>
      <c r="CV126" s="125">
        <v>133</v>
      </c>
      <c r="CW126" s="33">
        <f t="shared" si="59"/>
        <v>6</v>
      </c>
      <c r="CX126" s="83" t="str">
        <f t="shared" si="60"/>
        <v>Kaufmännischer Mitarbeiter 3 / Gruppenchef 1</v>
      </c>
      <c r="CY126" s="125">
        <v>133</v>
      </c>
      <c r="CZ126" s="33">
        <f t="shared" si="53"/>
        <v>6</v>
      </c>
      <c r="DA126" s="83" t="str">
        <f t="shared" si="54"/>
        <v>Kaufmännischer Mitarbeiter 3 / Gruppenchef 1</v>
      </c>
      <c r="DB126" s="125">
        <v>133</v>
      </c>
      <c r="DC126" s="33">
        <f t="shared" si="55"/>
        <v>6</v>
      </c>
      <c r="DD126" s="83" t="str">
        <f t="shared" si="56"/>
        <v>Kaufmännischer Mitarbeiter 3 / Gruppenchef 1</v>
      </c>
      <c r="DE126" s="20"/>
      <c r="DF126" s="125">
        <v>133</v>
      </c>
      <c r="DG126" s="33">
        <f t="shared" si="57"/>
        <v>6</v>
      </c>
      <c r="DH126" s="83" t="str">
        <f t="shared" si="58"/>
        <v>Kaufmännischer Mitarbeiter 3 / Gruppenchef 1</v>
      </c>
      <c r="DM126" s="19">
        <f t="shared" si="43"/>
        <v>6758</v>
      </c>
      <c r="DN126" s="153">
        <v>6</v>
      </c>
      <c r="DO126" s="19">
        <v>0</v>
      </c>
      <c r="DP126" s="19" t="s">
        <v>955</v>
      </c>
    </row>
    <row r="127" spans="1:120" s="19" customFormat="1" x14ac:dyDescent="0.2">
      <c r="A127" s="53">
        <v>0</v>
      </c>
      <c r="B127" s="53">
        <v>1</v>
      </c>
      <c r="C127" s="53">
        <f t="shared" si="52"/>
        <v>1</v>
      </c>
      <c r="D127" s="55"/>
      <c r="E127" s="55"/>
      <c r="F127" s="55"/>
      <c r="G127" s="53"/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521</v>
      </c>
      <c r="Q127" s="15">
        <v>123</v>
      </c>
      <c r="R127" s="42" t="s">
        <v>345</v>
      </c>
      <c r="S127" s="27" t="s">
        <v>170</v>
      </c>
      <c r="T127" s="21">
        <v>1961</v>
      </c>
      <c r="U127" s="28" t="s">
        <v>169</v>
      </c>
      <c r="V127" s="21">
        <v>1980</v>
      </c>
      <c r="W127" s="25"/>
      <c r="X127" s="21"/>
      <c r="Y127" s="25"/>
      <c r="Z127" s="21">
        <f t="shared" si="39"/>
        <v>34</v>
      </c>
      <c r="AA127" s="25" t="s">
        <v>169</v>
      </c>
      <c r="AB127" s="21" t="s">
        <v>142</v>
      </c>
      <c r="AC127" s="21"/>
      <c r="AE127" s="90" t="s">
        <v>429</v>
      </c>
      <c r="AF127" s="82"/>
      <c r="CP127" s="19" t="str">
        <f t="shared" si="40"/>
        <v>Eilers Brigitte</v>
      </c>
      <c r="CR127" s="19">
        <f t="shared" si="41"/>
        <v>34</v>
      </c>
      <c r="CS127" s="19" t="str">
        <f t="shared" si="42"/>
        <v>E</v>
      </c>
      <c r="CT127" s="154">
        <v>6740</v>
      </c>
      <c r="CU127" s="126"/>
      <c r="CV127" s="125">
        <v>133</v>
      </c>
      <c r="CW127" s="33">
        <f t="shared" si="59"/>
        <v>6</v>
      </c>
      <c r="CX127" s="83" t="str">
        <f t="shared" si="60"/>
        <v>Kaufmännischer Mitarbeiter 3 / Gruppenchef 1</v>
      </c>
      <c r="CY127" s="125">
        <v>133</v>
      </c>
      <c r="CZ127" s="33">
        <f t="shared" si="53"/>
        <v>6</v>
      </c>
      <c r="DA127" s="83" t="str">
        <f t="shared" si="54"/>
        <v>Kaufmännischer Mitarbeiter 3 / Gruppenchef 1</v>
      </c>
      <c r="DB127" s="125">
        <v>133</v>
      </c>
      <c r="DC127" s="33">
        <f t="shared" si="55"/>
        <v>6</v>
      </c>
      <c r="DD127" s="83" t="str">
        <f t="shared" si="56"/>
        <v>Kaufmännischer Mitarbeiter 3 / Gruppenchef 1</v>
      </c>
      <c r="DE127" s="20"/>
      <c r="DF127" s="125">
        <v>133</v>
      </c>
      <c r="DG127" s="33">
        <f t="shared" si="57"/>
        <v>6</v>
      </c>
      <c r="DH127" s="83" t="str">
        <f t="shared" si="58"/>
        <v>Kaufmännischer Mitarbeiter 3 / Gruppenchef 1</v>
      </c>
      <c r="DM127" s="19">
        <f t="shared" si="43"/>
        <v>6740</v>
      </c>
      <c r="DN127" s="153">
        <v>6</v>
      </c>
      <c r="DO127" s="19">
        <v>0</v>
      </c>
      <c r="DP127" s="185" t="s">
        <v>977</v>
      </c>
    </row>
    <row r="128" spans="1:120" s="19" customFormat="1" x14ac:dyDescent="0.2">
      <c r="A128" s="53">
        <v>0</v>
      </c>
      <c r="B128" s="53">
        <v>1</v>
      </c>
      <c r="C128" s="53">
        <f t="shared" si="52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519</v>
      </c>
      <c r="Q128" s="15">
        <v>124</v>
      </c>
      <c r="R128" s="42"/>
      <c r="S128" s="27" t="s">
        <v>911</v>
      </c>
      <c r="T128" s="21">
        <v>1969</v>
      </c>
      <c r="U128" s="28" t="s">
        <v>245</v>
      </c>
      <c r="V128" s="21">
        <v>1988</v>
      </c>
      <c r="W128" s="25"/>
      <c r="X128" s="21"/>
      <c r="Y128" s="25"/>
      <c r="Z128" s="21">
        <f t="shared" si="39"/>
        <v>26</v>
      </c>
      <c r="AA128" s="25" t="s">
        <v>169</v>
      </c>
      <c r="AB128" s="21" t="s">
        <v>142</v>
      </c>
      <c r="AC128" s="21"/>
      <c r="AE128" s="90" t="s">
        <v>429</v>
      </c>
      <c r="AF128" s="82"/>
      <c r="CP128" s="19" t="str">
        <f t="shared" si="40"/>
        <v>Barth Sandra</v>
      </c>
      <c r="CR128" s="19">
        <f t="shared" si="41"/>
        <v>26</v>
      </c>
      <c r="CS128" s="19" t="str">
        <f t="shared" si="42"/>
        <v>E</v>
      </c>
      <c r="CT128" s="154">
        <v>7701</v>
      </c>
      <c r="CU128" s="126"/>
      <c r="CV128" s="125">
        <v>132</v>
      </c>
      <c r="CW128" s="33">
        <f t="shared" si="59"/>
        <v>5</v>
      </c>
      <c r="CX128" s="83" t="str">
        <f t="shared" si="60"/>
        <v>Kaufmännischer Mitarbeiter 2</v>
      </c>
      <c r="CY128" s="125">
        <v>132</v>
      </c>
      <c r="CZ128" s="33">
        <f t="shared" si="53"/>
        <v>5</v>
      </c>
      <c r="DA128" s="83" t="str">
        <f t="shared" si="54"/>
        <v>Kaufmännischer Mitarbeiter 2</v>
      </c>
      <c r="DB128" s="125">
        <v>132</v>
      </c>
      <c r="DC128" s="33">
        <f t="shared" si="55"/>
        <v>5</v>
      </c>
      <c r="DD128" s="83" t="str">
        <f t="shared" si="56"/>
        <v>Kaufmännischer Mitarbeiter 2</v>
      </c>
      <c r="DE128" s="20"/>
      <c r="DF128" s="125">
        <v>132</v>
      </c>
      <c r="DG128" s="33">
        <f t="shared" si="57"/>
        <v>5</v>
      </c>
      <c r="DH128" s="83" t="str">
        <f t="shared" si="58"/>
        <v>Kaufmännischer Mitarbeiter 2</v>
      </c>
      <c r="DM128" s="19">
        <f t="shared" si="43"/>
        <v>7701</v>
      </c>
      <c r="DN128" s="153">
        <v>7</v>
      </c>
      <c r="DO128" s="19">
        <v>0</v>
      </c>
      <c r="DP128" s="185" t="s">
        <v>977</v>
      </c>
    </row>
    <row r="129" spans="1:139" s="19" customFormat="1" x14ac:dyDescent="0.2">
      <c r="A129" s="53">
        <v>0</v>
      </c>
      <c r="B129" s="53"/>
      <c r="C129" s="53">
        <f t="shared" si="52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359</v>
      </c>
      <c r="P129" s="15" t="s">
        <v>522</v>
      </c>
      <c r="Q129" s="15">
        <v>125</v>
      </c>
      <c r="R129" s="161"/>
      <c r="S129" s="27" t="s">
        <v>171</v>
      </c>
      <c r="T129" s="21">
        <v>1960</v>
      </c>
      <c r="U129" s="28"/>
      <c r="V129" s="21">
        <v>1984</v>
      </c>
      <c r="W129" s="25"/>
      <c r="X129" s="21"/>
      <c r="Y129" s="25"/>
      <c r="Z129" s="21">
        <f t="shared" si="39"/>
        <v>30</v>
      </c>
      <c r="AA129" s="25" t="s">
        <v>172</v>
      </c>
      <c r="AB129" s="21" t="s">
        <v>147</v>
      </c>
      <c r="AC129" s="21"/>
      <c r="AE129" s="90" t="s">
        <v>430</v>
      </c>
      <c r="AF129" s="82"/>
      <c r="CP129" s="19" t="str">
        <f t="shared" si="40"/>
        <v>Schurrer Gabriel</v>
      </c>
      <c r="CR129" s="19">
        <f t="shared" si="41"/>
        <v>30</v>
      </c>
      <c r="CS129" s="19" t="str">
        <f t="shared" si="42"/>
        <v>F</v>
      </c>
      <c r="CT129" s="154">
        <v>7654</v>
      </c>
      <c r="CU129" s="126"/>
      <c r="CV129" s="125">
        <v>614</v>
      </c>
      <c r="CW129" s="33">
        <f t="shared" si="59"/>
        <v>4</v>
      </c>
      <c r="CX129" s="83" t="str">
        <f t="shared" si="60"/>
        <v>Laborassistenz 2</v>
      </c>
      <c r="CY129" s="125">
        <v>614</v>
      </c>
      <c r="CZ129" s="33">
        <f t="shared" si="53"/>
        <v>4</v>
      </c>
      <c r="DA129" s="83" t="str">
        <f t="shared" si="54"/>
        <v>Laborassistenz 2</v>
      </c>
      <c r="DB129" s="125">
        <v>614</v>
      </c>
      <c r="DC129" s="33">
        <f t="shared" si="55"/>
        <v>4</v>
      </c>
      <c r="DD129" s="83" t="str">
        <f t="shared" si="56"/>
        <v>Laborassistenz 2</v>
      </c>
      <c r="DE129" s="20"/>
      <c r="DF129" s="125">
        <v>614</v>
      </c>
      <c r="DG129" s="33">
        <f t="shared" si="57"/>
        <v>4</v>
      </c>
      <c r="DH129" s="83" t="str">
        <f t="shared" si="58"/>
        <v>Laborassistenz 2</v>
      </c>
      <c r="DM129" s="19">
        <f t="shared" si="43"/>
        <v>7654</v>
      </c>
      <c r="DN129" s="153">
        <v>7</v>
      </c>
      <c r="DO129" s="19">
        <v>0</v>
      </c>
      <c r="DP129" s="19" t="s">
        <v>963</v>
      </c>
    </row>
    <row r="130" spans="1:139" s="19" customFormat="1" x14ac:dyDescent="0.2">
      <c r="A130" s="53">
        <v>0</v>
      </c>
      <c r="B130" s="53"/>
      <c r="C130" s="53">
        <f>IF(Z130&gt;=10,1,0)</f>
        <v>0</v>
      </c>
      <c r="D130" s="55"/>
      <c r="E130" s="55"/>
      <c r="F130" s="55"/>
      <c r="G130" s="53"/>
      <c r="H130" s="53"/>
      <c r="I130" s="55"/>
      <c r="J130" s="53"/>
      <c r="K130" s="55">
        <v>1</v>
      </c>
      <c r="L130" s="55"/>
      <c r="M130" s="55"/>
      <c r="N130" s="59"/>
      <c r="O130" s="19" t="s">
        <v>360</v>
      </c>
      <c r="P130" s="15" t="s">
        <v>1093</v>
      </c>
      <c r="Q130" s="15">
        <v>126</v>
      </c>
      <c r="R130" s="161" t="s">
        <v>365</v>
      </c>
      <c r="S130" s="27" t="s">
        <v>882</v>
      </c>
      <c r="T130" s="21">
        <v>1995</v>
      </c>
      <c r="U130" s="28" t="s">
        <v>628</v>
      </c>
      <c r="V130" s="21"/>
      <c r="W130" s="25"/>
      <c r="X130" s="21"/>
      <c r="Y130" s="25" t="s">
        <v>173</v>
      </c>
      <c r="Z130" s="21"/>
      <c r="AA130" s="25" t="s">
        <v>174</v>
      </c>
      <c r="AB130" s="21" t="s">
        <v>175</v>
      </c>
      <c r="AC130" s="21"/>
      <c r="AE130" s="90" t="s">
        <v>381</v>
      </c>
      <c r="AF130" s="82"/>
      <c r="CP130" s="19" t="str">
        <f t="shared" si="40"/>
        <v>Räuftlin Thomas</v>
      </c>
      <c r="CT130" s="154">
        <v>9729</v>
      </c>
      <c r="CU130" s="126"/>
      <c r="CV130" s="125"/>
      <c r="CW130" s="33"/>
      <c r="CX130" s="83"/>
      <c r="CY130" s="125"/>
      <c r="CZ130" s="33"/>
      <c r="DA130" s="83"/>
      <c r="DB130" s="125"/>
      <c r="DC130" s="33"/>
      <c r="DD130" s="83"/>
      <c r="DE130" s="20"/>
      <c r="DF130" s="33"/>
      <c r="DG130" s="33"/>
      <c r="DH130" s="83"/>
      <c r="DM130" s="19">
        <f t="shared" si="43"/>
        <v>9729</v>
      </c>
      <c r="DN130" s="153">
        <v>8</v>
      </c>
      <c r="DO130" s="19">
        <v>0</v>
      </c>
      <c r="DP130" s="185" t="s">
        <v>976</v>
      </c>
    </row>
    <row r="131" spans="1:139" s="19" customFormat="1" x14ac:dyDescent="0.2">
      <c r="A131" s="53">
        <v>0</v>
      </c>
      <c r="B131" s="53"/>
      <c r="C131" s="53">
        <f>IF(Z131&gt;=10,1,0)</f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360</v>
      </c>
      <c r="P131" s="15" t="s">
        <v>904</v>
      </c>
      <c r="Q131" s="15">
        <v>127</v>
      </c>
      <c r="R131" s="42"/>
      <c r="S131" s="27" t="s">
        <v>863</v>
      </c>
      <c r="T131" s="21">
        <v>1992</v>
      </c>
      <c r="U131" s="28" t="s">
        <v>628</v>
      </c>
      <c r="V131" s="21"/>
      <c r="W131" s="25"/>
      <c r="X131" s="21"/>
      <c r="Y131" s="25" t="s">
        <v>173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CP131" s="19" t="str">
        <f t="shared" si="40"/>
        <v>Denzler Benjamin</v>
      </c>
      <c r="CT131" s="154">
        <v>9730</v>
      </c>
      <c r="CU131" s="126"/>
      <c r="CV131" s="125"/>
      <c r="CW131" s="33"/>
      <c r="CX131" s="83"/>
      <c r="CY131" s="125"/>
      <c r="CZ131" s="33"/>
      <c r="DA131" s="83"/>
      <c r="DB131" s="125"/>
      <c r="DC131" s="33"/>
      <c r="DD131" s="83"/>
      <c r="DE131" s="20"/>
      <c r="DF131" s="33"/>
      <c r="DG131" s="33"/>
      <c r="DH131" s="83"/>
      <c r="DM131" s="19">
        <f>+CT131</f>
        <v>9730</v>
      </c>
      <c r="DN131" s="153">
        <v>8</v>
      </c>
      <c r="DO131" s="19">
        <v>0</v>
      </c>
      <c r="DP131" s="185" t="s">
        <v>976</v>
      </c>
    </row>
    <row r="132" spans="1:139" x14ac:dyDescent="0.25">
      <c r="A132" s="53">
        <v>0</v>
      </c>
      <c r="B132" s="53"/>
      <c r="C132" s="53">
        <f>IF(Z132&gt;=10,1,0)</f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358</v>
      </c>
      <c r="P132" s="15" t="s">
        <v>903</v>
      </c>
      <c r="Q132" s="15">
        <v>128</v>
      </c>
      <c r="R132" s="42"/>
      <c r="S132" s="27" t="s">
        <v>900</v>
      </c>
      <c r="T132" s="21">
        <v>1996</v>
      </c>
      <c r="U132" s="28" t="s">
        <v>628</v>
      </c>
      <c r="V132" s="21"/>
      <c r="W132" s="25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D132" s="19"/>
      <c r="AE132" s="90" t="s">
        <v>381</v>
      </c>
      <c r="AF132" s="82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 t="str">
        <f t="shared" ref="CP132:CP139" si="61">+S132</f>
        <v>Boschung Jan</v>
      </c>
      <c r="CQ132" s="19"/>
      <c r="CT132" s="154">
        <v>9740</v>
      </c>
      <c r="CU132" s="126"/>
      <c r="CV132" s="125"/>
      <c r="CW132" s="33"/>
      <c r="CX132" s="83"/>
      <c r="CY132" s="125"/>
      <c r="CZ132" s="33"/>
      <c r="DA132" s="83"/>
      <c r="DB132" s="125"/>
      <c r="DC132" s="33"/>
      <c r="DD132" s="83"/>
      <c r="DE132" s="20"/>
      <c r="DF132" s="33"/>
      <c r="DG132" s="33"/>
      <c r="DH132" s="83"/>
    </row>
    <row r="133" spans="1:139" s="19" customFormat="1" x14ac:dyDescent="0.2">
      <c r="A133" s="53">
        <v>0</v>
      </c>
      <c r="B133" s="53"/>
      <c r="C133" s="53">
        <f>IF(Z133&gt;=10,1,0)</f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361</v>
      </c>
      <c r="P133" s="15" t="s">
        <v>902</v>
      </c>
      <c r="Q133" s="15">
        <v>129</v>
      </c>
      <c r="R133" s="42"/>
      <c r="S133" s="27" t="s">
        <v>899</v>
      </c>
      <c r="T133" s="21">
        <v>1995</v>
      </c>
      <c r="U133" s="28" t="s">
        <v>628</v>
      </c>
      <c r="V133" s="21"/>
      <c r="W133" s="25"/>
      <c r="X133" s="21"/>
      <c r="Y133" s="25" t="s">
        <v>176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61"/>
        <v>Schmidlin Julian</v>
      </c>
      <c r="CT133" s="154">
        <v>9729</v>
      </c>
      <c r="CU133" s="126"/>
      <c r="CV133" s="125"/>
      <c r="CW133" s="33"/>
      <c r="CX133" s="83"/>
      <c r="CY133" s="125"/>
      <c r="CZ133" s="33"/>
      <c r="DA133" s="83"/>
      <c r="DB133" s="125"/>
      <c r="DC133" s="33"/>
      <c r="DD133" s="83"/>
      <c r="DE133" s="20"/>
      <c r="DF133" s="33"/>
      <c r="DG133" s="33"/>
      <c r="DH133" s="83"/>
      <c r="DM133" s="19">
        <f t="shared" ref="DM133:DM139" si="62">+CT133</f>
        <v>9729</v>
      </c>
      <c r="DN133" s="153">
        <v>8</v>
      </c>
      <c r="DO133" s="19">
        <v>0</v>
      </c>
      <c r="DP133" s="185" t="s">
        <v>976</v>
      </c>
    </row>
    <row r="134" spans="1:139" s="19" customFormat="1" x14ac:dyDescent="0.2">
      <c r="A134" s="53">
        <v>0</v>
      </c>
      <c r="B134" s="53"/>
      <c r="C134" s="53">
        <f>IF(Z134&gt;=10,1,0)</f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901</v>
      </c>
      <c r="Q134" s="15">
        <v>130</v>
      </c>
      <c r="R134" s="42"/>
      <c r="S134" s="27" t="s">
        <v>898</v>
      </c>
      <c r="T134" s="21">
        <v>1996</v>
      </c>
      <c r="U134" s="28" t="s">
        <v>628</v>
      </c>
      <c r="V134" s="21"/>
      <c r="W134" s="25"/>
      <c r="X134" s="21"/>
      <c r="Y134" s="25" t="s">
        <v>176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61"/>
        <v>Oswald Leroy</v>
      </c>
      <c r="CT134" s="154">
        <v>9730</v>
      </c>
      <c r="CU134" s="126"/>
      <c r="CV134" s="125"/>
      <c r="CW134" s="33"/>
      <c r="CX134" s="83"/>
      <c r="CY134" s="125"/>
      <c r="CZ134" s="33"/>
      <c r="DA134" s="83"/>
      <c r="DB134" s="125"/>
      <c r="DC134" s="33"/>
      <c r="DD134" s="83"/>
      <c r="DE134" s="20"/>
      <c r="DF134" s="33"/>
      <c r="DG134" s="33"/>
      <c r="DH134" s="83"/>
      <c r="DM134" s="19">
        <f t="shared" si="62"/>
        <v>9730</v>
      </c>
      <c r="DN134" s="153">
        <v>8</v>
      </c>
      <c r="DO134" s="19">
        <v>0</v>
      </c>
      <c r="DP134" s="185" t="s">
        <v>976</v>
      </c>
    </row>
    <row r="135" spans="1:139" s="19" customFormat="1" x14ac:dyDescent="0.2">
      <c r="A135" s="53">
        <v>0</v>
      </c>
      <c r="B135" s="53"/>
      <c r="C135" s="53">
        <f t="shared" si="52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1012</v>
      </c>
      <c r="Q135" s="15">
        <v>131</v>
      </c>
      <c r="R135" s="42"/>
      <c r="S135" s="27" t="s">
        <v>1085</v>
      </c>
      <c r="T135" s="21">
        <v>1997</v>
      </c>
      <c r="U135" s="28" t="s">
        <v>628</v>
      </c>
      <c r="V135" s="21"/>
      <c r="W135" s="25"/>
      <c r="X135" s="21"/>
      <c r="Y135" s="25" t="s">
        <v>180</v>
      </c>
      <c r="Z135" s="21"/>
      <c r="AA135" s="25" t="s">
        <v>174</v>
      </c>
      <c r="AB135" s="21" t="s">
        <v>177</v>
      </c>
      <c r="AC135" s="21"/>
      <c r="AE135" s="90" t="s">
        <v>381</v>
      </c>
      <c r="AF135" s="82"/>
      <c r="CP135" s="19" t="str">
        <f t="shared" si="61"/>
        <v>Stucki Tizian</v>
      </c>
      <c r="CT135" s="154">
        <v>9740</v>
      </c>
      <c r="CU135" s="126"/>
      <c r="CV135" s="125"/>
      <c r="CW135" s="33"/>
      <c r="CX135" s="83"/>
      <c r="CY135" s="125"/>
      <c r="CZ135" s="33"/>
      <c r="DA135" s="83"/>
      <c r="DB135" s="125"/>
      <c r="DC135" s="33"/>
      <c r="DD135" s="83"/>
      <c r="DE135" s="20"/>
      <c r="DF135" s="33"/>
      <c r="DG135" s="33"/>
      <c r="DH135" s="83"/>
      <c r="DM135" s="19">
        <f t="shared" si="62"/>
        <v>9740</v>
      </c>
      <c r="DN135" s="153">
        <v>8</v>
      </c>
      <c r="DO135" s="19">
        <v>0</v>
      </c>
      <c r="DP135" s="185" t="s">
        <v>976</v>
      </c>
    </row>
    <row r="136" spans="1:139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359</v>
      </c>
      <c r="P136" s="15" t="s">
        <v>1013</v>
      </c>
      <c r="Q136" s="15">
        <v>132</v>
      </c>
      <c r="R136" s="42"/>
      <c r="S136" s="27" t="s">
        <v>1086</v>
      </c>
      <c r="T136" s="21">
        <v>1998</v>
      </c>
      <c r="U136" s="28" t="s">
        <v>628</v>
      </c>
      <c r="V136" s="21"/>
      <c r="W136" s="25"/>
      <c r="X136" s="21"/>
      <c r="Y136" s="25" t="s">
        <v>180</v>
      </c>
      <c r="Z136" s="21"/>
      <c r="AA136" s="25" t="s">
        <v>174</v>
      </c>
      <c r="AB136" s="21" t="s">
        <v>177</v>
      </c>
      <c r="AC136" s="21"/>
      <c r="AE136" s="90" t="s">
        <v>381</v>
      </c>
      <c r="AF136" s="82"/>
      <c r="CP136" s="19" t="str">
        <f t="shared" si="61"/>
        <v>Kipfer Cedric</v>
      </c>
      <c r="CT136" s="154">
        <v>9739</v>
      </c>
      <c r="CU136" s="126"/>
      <c r="CV136" s="125"/>
      <c r="CW136" s="33"/>
      <c r="CX136" s="83"/>
      <c r="CY136" s="125"/>
      <c r="CZ136" s="33"/>
      <c r="DA136" s="83"/>
      <c r="DB136" s="125"/>
      <c r="DC136" s="33"/>
      <c r="DD136" s="83"/>
      <c r="DE136" s="20"/>
      <c r="DF136" s="33"/>
      <c r="DG136" s="33"/>
      <c r="DH136" s="83"/>
      <c r="DM136" s="19">
        <f t="shared" si="62"/>
        <v>9739</v>
      </c>
      <c r="DN136" s="153">
        <v>8</v>
      </c>
      <c r="DO136" s="19">
        <v>0</v>
      </c>
      <c r="DP136" s="185" t="s">
        <v>976</v>
      </c>
      <c r="EI136"/>
    </row>
    <row r="137" spans="1:139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1087</v>
      </c>
      <c r="Q137" s="15">
        <v>133</v>
      </c>
      <c r="R137" s="42"/>
      <c r="S137" s="27" t="s">
        <v>1088</v>
      </c>
      <c r="T137" s="21">
        <v>1997</v>
      </c>
      <c r="U137" s="28" t="s">
        <v>628</v>
      </c>
      <c r="V137" s="21"/>
      <c r="W137" s="25"/>
      <c r="X137" s="21"/>
      <c r="Y137" s="25" t="s">
        <v>182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P137" s="19" t="str">
        <f t="shared" si="61"/>
        <v>Berger Noah</v>
      </c>
      <c r="CT137" s="154">
        <v>9750</v>
      </c>
      <c r="CU137" s="126"/>
      <c r="CV137" s="125"/>
      <c r="CW137" s="33"/>
      <c r="CX137" s="83"/>
      <c r="CY137" s="125"/>
      <c r="CZ137" s="33"/>
      <c r="DA137" s="83"/>
      <c r="DB137" s="125"/>
      <c r="DC137" s="33"/>
      <c r="DD137" s="83"/>
      <c r="DE137" s="20"/>
      <c r="DF137" s="33"/>
      <c r="DG137" s="33"/>
      <c r="DH137" s="83"/>
      <c r="DM137" s="19">
        <f t="shared" si="62"/>
        <v>9750</v>
      </c>
      <c r="DN137" s="153">
        <v>8</v>
      </c>
      <c r="DO137" s="19">
        <v>0</v>
      </c>
      <c r="DP137" s="185" t="s">
        <v>976</v>
      </c>
      <c r="EI137"/>
    </row>
    <row r="138" spans="1:139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1091</v>
      </c>
      <c r="Q138" s="15">
        <v>134</v>
      </c>
      <c r="R138" s="42"/>
      <c r="S138" s="27" t="s">
        <v>1089</v>
      </c>
      <c r="T138" s="21">
        <v>1998</v>
      </c>
      <c r="U138" s="28" t="s">
        <v>628</v>
      </c>
      <c r="V138" s="21"/>
      <c r="W138" s="25"/>
      <c r="X138" s="21"/>
      <c r="Y138" s="25" t="s">
        <v>182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61"/>
        <v>Pertoldi Noeh</v>
      </c>
      <c r="CT138" s="154">
        <v>9751</v>
      </c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33"/>
      <c r="DG138" s="33"/>
      <c r="DH138" s="83"/>
      <c r="DM138" s="19">
        <f t="shared" si="62"/>
        <v>9751</v>
      </c>
      <c r="DN138" s="153">
        <v>8</v>
      </c>
      <c r="DO138" s="19">
        <v>0</v>
      </c>
      <c r="DP138" s="185" t="s">
        <v>976</v>
      </c>
      <c r="EI138"/>
    </row>
    <row r="139" spans="1:139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1092</v>
      </c>
      <c r="Q139" s="15">
        <v>135</v>
      </c>
      <c r="R139" s="42"/>
      <c r="S139" s="27" t="s">
        <v>1090</v>
      </c>
      <c r="T139" s="21">
        <v>1998</v>
      </c>
      <c r="U139" s="28" t="s">
        <v>628</v>
      </c>
      <c r="V139" s="21"/>
      <c r="W139" s="25"/>
      <c r="X139" s="21"/>
      <c r="Y139" s="25" t="s">
        <v>182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61"/>
        <v>Thahiri Florian</v>
      </c>
      <c r="CT139" s="154">
        <v>9752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 t="shared" si="62"/>
        <v>9752</v>
      </c>
      <c r="DN139" s="153">
        <v>8</v>
      </c>
      <c r="DO139" s="19">
        <v>0</v>
      </c>
      <c r="DP139" s="185" t="s">
        <v>976</v>
      </c>
      <c r="EI139"/>
    </row>
    <row r="140" spans="1:139" s="19" customFormat="1" x14ac:dyDescent="0.25">
      <c r="A140" s="66"/>
      <c r="B140" s="66"/>
      <c r="C140" s="66"/>
      <c r="D140" s="66"/>
      <c r="E140" s="66"/>
      <c r="F140" s="60"/>
      <c r="G140" s="60"/>
      <c r="H140" s="60"/>
      <c r="I140" s="60"/>
      <c r="J140" s="60"/>
      <c r="K140" s="60"/>
      <c r="L140" s="60"/>
      <c r="M140" s="60"/>
      <c r="N140" s="60"/>
      <c r="O140" s="67"/>
      <c r="P140" s="68"/>
      <c r="Q140" s="68"/>
      <c r="R140" s="44"/>
      <c r="S140" s="30" t="s">
        <v>183</v>
      </c>
      <c r="T140" s="31">
        <f>+Q139</f>
        <v>135</v>
      </c>
      <c r="U140" s="65" t="s">
        <v>700</v>
      </c>
      <c r="V140" s="32"/>
      <c r="W140" s="34"/>
      <c r="X140" s="32"/>
      <c r="Y140" s="40"/>
      <c r="Z140" s="33"/>
      <c r="AA140" s="34"/>
      <c r="AB140" s="33"/>
      <c r="AC140" s="35"/>
      <c r="AE140" s="84"/>
      <c r="AF140" s="83"/>
      <c r="CT140" s="126"/>
      <c r="CU140" s="126"/>
      <c r="CV140" s="141"/>
      <c r="CW140" s="141"/>
      <c r="CX140" s="126"/>
      <c r="CY140" s="141"/>
      <c r="CZ140" s="141"/>
      <c r="DA140" s="126"/>
      <c r="DB140" s="141"/>
      <c r="DC140" s="141"/>
      <c r="DD140" s="126"/>
      <c r="DE140" s="126"/>
      <c r="DF140" s="138"/>
      <c r="DG140" s="138"/>
      <c r="EI140"/>
    </row>
    <row r="141" spans="1:139" customFormat="1" x14ac:dyDescent="0.25">
      <c r="A141" s="48">
        <f t="shared" ref="A141:N141" si="63">SUM(A5:A139)</f>
        <v>9</v>
      </c>
      <c r="B141" s="48">
        <f t="shared" si="63"/>
        <v>36</v>
      </c>
      <c r="C141" s="48">
        <f t="shared" si="63"/>
        <v>90</v>
      </c>
      <c r="D141" s="48">
        <f t="shared" si="63"/>
        <v>27</v>
      </c>
      <c r="E141" s="48">
        <f t="shared" si="63"/>
        <v>37</v>
      </c>
      <c r="F141" s="48">
        <f t="shared" si="63"/>
        <v>1</v>
      </c>
      <c r="G141" s="48">
        <f t="shared" si="63"/>
        <v>2</v>
      </c>
      <c r="H141" s="48">
        <f t="shared" si="63"/>
        <v>31</v>
      </c>
      <c r="I141" s="48">
        <f t="shared" si="63"/>
        <v>34</v>
      </c>
      <c r="J141" s="48">
        <f t="shared" si="63"/>
        <v>12</v>
      </c>
      <c r="K141" s="48">
        <f t="shared" si="63"/>
        <v>10</v>
      </c>
      <c r="L141" s="48">
        <f t="shared" si="63"/>
        <v>20</v>
      </c>
      <c r="M141" s="48">
        <f t="shared" si="63"/>
        <v>6</v>
      </c>
      <c r="N141" s="48">
        <f t="shared" si="63"/>
        <v>0</v>
      </c>
      <c r="O141" s="64">
        <f>SUM(D141+E141+F141+I141+K141+L141+M141)</f>
        <v>135</v>
      </c>
      <c r="P141" s="12"/>
      <c r="Q141" s="12" t="s">
        <v>224</v>
      </c>
      <c r="R141" s="45" t="s">
        <v>342</v>
      </c>
      <c r="S141" s="11" t="s">
        <v>88</v>
      </c>
      <c r="T141" s="13"/>
      <c r="U141" s="37"/>
      <c r="V141" s="13"/>
      <c r="W141" s="123"/>
      <c r="X141" s="13"/>
      <c r="Y141" s="37"/>
      <c r="Z141" s="13"/>
      <c r="AA141" s="14" t="s">
        <v>1036</v>
      </c>
      <c r="AB141" s="13"/>
      <c r="AC141" s="13"/>
      <c r="AD141" s="11"/>
      <c r="AE141" s="87" t="s">
        <v>382</v>
      </c>
      <c r="AF141" s="88" t="s">
        <v>385</v>
      </c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5"/>
      <c r="CV141" s="49"/>
      <c r="CW141" s="49"/>
      <c r="CX141" s="11"/>
      <c r="CY141" s="49"/>
      <c r="CZ141" s="49"/>
      <c r="DA141" s="11"/>
      <c r="DB141" s="49"/>
      <c r="DC141" s="49"/>
      <c r="DD141" s="11"/>
      <c r="DE141" s="115"/>
      <c r="DF141" s="13"/>
      <c r="DG141" s="13"/>
      <c r="DH141" s="11"/>
      <c r="DK141" s="11"/>
      <c r="DL141" s="11"/>
      <c r="DM141" s="11"/>
      <c r="DT141" s="19"/>
    </row>
    <row r="142" spans="1:139" customFormat="1" x14ac:dyDescent="0.25">
      <c r="A142" s="11">
        <f t="shared" ref="A142:N142" si="64">SUBTOTAL(9,A5:A139)</f>
        <v>9</v>
      </c>
      <c r="B142" s="11">
        <f t="shared" si="64"/>
        <v>36</v>
      </c>
      <c r="C142" s="11">
        <f t="shared" si="64"/>
        <v>90</v>
      </c>
      <c r="D142" s="11">
        <f t="shared" si="64"/>
        <v>27</v>
      </c>
      <c r="E142" s="11">
        <f t="shared" si="64"/>
        <v>37</v>
      </c>
      <c r="F142" s="11">
        <f t="shared" si="64"/>
        <v>1</v>
      </c>
      <c r="G142" s="11">
        <f t="shared" si="64"/>
        <v>2</v>
      </c>
      <c r="H142" s="11">
        <f t="shared" si="64"/>
        <v>31</v>
      </c>
      <c r="I142" s="11">
        <f t="shared" si="64"/>
        <v>34</v>
      </c>
      <c r="J142" s="11">
        <f t="shared" si="64"/>
        <v>12</v>
      </c>
      <c r="K142" s="11">
        <f t="shared" si="64"/>
        <v>10</v>
      </c>
      <c r="L142" s="11">
        <f t="shared" si="64"/>
        <v>20</v>
      </c>
      <c r="M142" s="11">
        <f t="shared" si="64"/>
        <v>6</v>
      </c>
      <c r="N142" s="11">
        <f t="shared" si="64"/>
        <v>0</v>
      </c>
      <c r="O142" s="64">
        <f>SUM(D142+E142+F142+I142+K142+L142+M142)</f>
        <v>135</v>
      </c>
      <c r="P142" s="12"/>
      <c r="Q142" s="12" t="s">
        <v>224</v>
      </c>
      <c r="R142" s="45" t="s">
        <v>370</v>
      </c>
      <c r="S142" s="11" t="s">
        <v>371</v>
      </c>
      <c r="T142" s="13"/>
      <c r="U142" s="37"/>
      <c r="V142" s="13"/>
      <c r="W142" s="123"/>
      <c r="X142" s="13"/>
      <c r="Y142" s="37"/>
      <c r="Z142" s="13" t="s">
        <v>185</v>
      </c>
      <c r="AA142" s="14" t="s">
        <v>886</v>
      </c>
      <c r="AB142" s="13"/>
      <c r="AC142" s="13"/>
      <c r="AD142" s="11"/>
      <c r="AE142" s="87" t="s">
        <v>373</v>
      </c>
      <c r="AF142" s="88" t="s">
        <v>97</v>
      </c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5"/>
      <c r="CV142" s="49"/>
      <c r="CW142" s="49"/>
      <c r="CX142" s="11"/>
      <c r="CY142" s="49"/>
      <c r="CZ142" s="49"/>
      <c r="DA142" s="11"/>
      <c r="DB142" s="49"/>
      <c r="DC142" s="49"/>
      <c r="DD142" s="11"/>
      <c r="DE142" s="115"/>
      <c r="DF142" s="13"/>
      <c r="DG142" s="13"/>
      <c r="DH142" s="11"/>
      <c r="DK142" s="11"/>
      <c r="DL142" s="11"/>
      <c r="DM142" s="11"/>
      <c r="DN142" s="45" t="s">
        <v>980</v>
      </c>
      <c r="DT142" s="19"/>
    </row>
    <row r="143" spans="1:139" customFormat="1" x14ac:dyDescent="0.25">
      <c r="A143" s="11"/>
      <c r="B143" s="11"/>
      <c r="C143" s="11"/>
      <c r="D143" s="49"/>
      <c r="E143" s="49"/>
      <c r="F143" s="50"/>
      <c r="G143" s="51"/>
      <c r="H143" s="51"/>
      <c r="I143" s="50"/>
      <c r="J143" s="51"/>
      <c r="K143" s="50"/>
      <c r="L143" s="50"/>
      <c r="M143" s="50"/>
      <c r="N143" s="50"/>
      <c r="O143" s="48"/>
      <c r="P143" s="12"/>
      <c r="Q143" s="12"/>
      <c r="R143" s="45" t="s">
        <v>369</v>
      </c>
      <c r="S143" s="11" t="s">
        <v>150</v>
      </c>
      <c r="T143" s="13"/>
      <c r="U143" s="37"/>
      <c r="V143" s="13"/>
      <c r="W143" s="123"/>
      <c r="X143" s="13"/>
      <c r="Y143" s="37"/>
      <c r="Z143" s="13" t="s">
        <v>186</v>
      </c>
      <c r="AA143" s="14" t="s">
        <v>187</v>
      </c>
      <c r="AB143" s="13"/>
      <c r="AC143" s="13"/>
      <c r="AD143" s="11"/>
      <c r="AE143" s="87" t="s">
        <v>375</v>
      </c>
      <c r="AF143" s="88" t="s">
        <v>386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49"/>
      <c r="DC143" s="49"/>
      <c r="DD143" s="11"/>
      <c r="DE143" s="115"/>
      <c r="DF143" s="13"/>
      <c r="DG143" s="13"/>
      <c r="DH143" s="11"/>
      <c r="DK143" s="11"/>
      <c r="DL143" s="11"/>
      <c r="DM143" s="11"/>
      <c r="DN143" s="11" t="s">
        <v>986</v>
      </c>
      <c r="DT143" s="19"/>
      <c r="EI143" s="11"/>
    </row>
    <row r="144" spans="1:139" customFormat="1" x14ac:dyDescent="0.25">
      <c r="A144" s="11"/>
      <c r="B144" s="11"/>
      <c r="C144" s="11"/>
      <c r="D144" s="49"/>
      <c r="E144" s="49"/>
      <c r="F144" s="50"/>
      <c r="G144" s="51"/>
      <c r="H144" s="51"/>
      <c r="I144" s="50"/>
      <c r="J144" s="11"/>
      <c r="K144" s="50"/>
      <c r="L144" s="50"/>
      <c r="M144" s="50"/>
      <c r="N144" s="50"/>
      <c r="O144" s="48"/>
      <c r="P144" s="69" t="s">
        <v>366</v>
      </c>
      <c r="Q144" s="69" t="s">
        <v>366</v>
      </c>
      <c r="R144" s="45" t="s">
        <v>341</v>
      </c>
      <c r="S144" s="11" t="s">
        <v>158</v>
      </c>
      <c r="T144" s="13"/>
      <c r="U144" s="37"/>
      <c r="V144" s="13"/>
      <c r="W144" s="123"/>
      <c r="X144" s="13"/>
      <c r="Y144" s="37"/>
      <c r="Z144" s="13" t="s">
        <v>189</v>
      </c>
      <c r="AA144" s="14" t="s">
        <v>888</v>
      </c>
      <c r="AB144" s="13"/>
      <c r="AC144" s="13"/>
      <c r="AD144" s="11"/>
      <c r="AE144" s="87" t="s">
        <v>376</v>
      </c>
      <c r="AF144" s="88" t="s">
        <v>110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49"/>
      <c r="DC144" s="49"/>
      <c r="DD144" s="11"/>
      <c r="DE144" s="115"/>
      <c r="DF144" s="13"/>
      <c r="DG144" s="13"/>
      <c r="DH144" s="11"/>
      <c r="DK144" s="11"/>
      <c r="DL144" s="11"/>
      <c r="DM144" s="11"/>
      <c r="DN144" s="11" t="s">
        <v>987</v>
      </c>
      <c r="DT144" s="19"/>
      <c r="EI144" s="11"/>
    </row>
    <row r="145" spans="1:139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11"/>
      <c r="K145" s="50"/>
      <c r="L145" s="50"/>
      <c r="M145" s="50"/>
      <c r="N145" s="50"/>
      <c r="O145" s="48"/>
      <c r="P145" s="12"/>
      <c r="Q145" s="12"/>
      <c r="R145" s="45" t="s">
        <v>368</v>
      </c>
      <c r="S145" s="11" t="s">
        <v>161</v>
      </c>
      <c r="T145" s="13"/>
      <c r="U145" s="37"/>
      <c r="V145" s="13"/>
      <c r="W145" s="123"/>
      <c r="X145" s="13"/>
      <c r="Y145" s="37"/>
      <c r="Z145" s="13" t="s">
        <v>876</v>
      </c>
      <c r="AA145" s="14" t="s">
        <v>877</v>
      </c>
      <c r="AB145" s="13"/>
      <c r="AC145" s="13"/>
      <c r="AD145" s="11"/>
      <c r="AE145" s="87" t="s">
        <v>379</v>
      </c>
      <c r="AF145" s="88" t="s">
        <v>387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49"/>
      <c r="DC145" s="49"/>
      <c r="DD145" s="11"/>
      <c r="DE145" s="115"/>
      <c r="DF145" s="13"/>
      <c r="DG145" s="13"/>
      <c r="DH145" s="11"/>
      <c r="DK145" s="11"/>
      <c r="DL145" s="11"/>
      <c r="DM145" s="11"/>
      <c r="DN145" s="11" t="s">
        <v>988</v>
      </c>
      <c r="DT145" s="19"/>
      <c r="EI145" s="11"/>
    </row>
    <row r="146" spans="1:139" x14ac:dyDescent="0.25">
      <c r="R146" s="45" t="s">
        <v>367</v>
      </c>
      <c r="S146" s="11" t="s">
        <v>166</v>
      </c>
      <c r="AE146" s="87" t="s">
        <v>394</v>
      </c>
      <c r="AF146" s="88" t="s">
        <v>395</v>
      </c>
      <c r="DN146" s="11" t="s">
        <v>981</v>
      </c>
      <c r="DT146" s="19"/>
    </row>
    <row r="147" spans="1:139" x14ac:dyDescent="0.25">
      <c r="R147" s="45" t="s">
        <v>365</v>
      </c>
      <c r="S147" s="11" t="s">
        <v>249</v>
      </c>
      <c r="AE147" s="87" t="s">
        <v>383</v>
      </c>
      <c r="AF147" s="88" t="s">
        <v>388</v>
      </c>
      <c r="DN147" s="11" t="s">
        <v>982</v>
      </c>
      <c r="DT147" s="19"/>
    </row>
    <row r="148" spans="1:139" x14ac:dyDescent="0.25">
      <c r="AE148" s="91" t="s">
        <v>365</v>
      </c>
      <c r="AF148" s="89" t="s">
        <v>249</v>
      </c>
      <c r="DN148" s="11" t="s">
        <v>989</v>
      </c>
      <c r="DT148" s="19"/>
    </row>
    <row r="149" spans="1:139" x14ac:dyDescent="0.25">
      <c r="AE149" s="80"/>
      <c r="DN149" s="11" t="s">
        <v>990</v>
      </c>
    </row>
    <row r="150" spans="1:139" x14ac:dyDescent="0.25">
      <c r="AE150" s="80" t="s">
        <v>408</v>
      </c>
      <c r="DN150" s="11" t="s">
        <v>991</v>
      </c>
    </row>
    <row r="151" spans="1:139" x14ac:dyDescent="0.25">
      <c r="O151" s="109"/>
      <c r="P151" s="110"/>
      <c r="Q151" s="111"/>
      <c r="R151" s="112"/>
      <c r="S151" s="113"/>
      <c r="AE151" s="80" t="s">
        <v>410</v>
      </c>
      <c r="DN151" s="11" t="s">
        <v>983</v>
      </c>
    </row>
    <row r="152" spans="1:139" x14ac:dyDescent="0.25">
      <c r="O152" s="109"/>
      <c r="P152" s="110"/>
      <c r="Q152" s="111"/>
      <c r="R152" s="112"/>
      <c r="S152" s="113"/>
      <c r="AE152" s="80" t="s">
        <v>409</v>
      </c>
      <c r="DN152" s="11" t="s">
        <v>984</v>
      </c>
    </row>
    <row r="153" spans="1:139" x14ac:dyDescent="0.25">
      <c r="O153" s="109"/>
      <c r="P153" s="110"/>
      <c r="Q153" s="111"/>
      <c r="R153" s="112"/>
      <c r="S153" s="113"/>
      <c r="AE153" s="80"/>
      <c r="DN153" s="11" t="s">
        <v>992</v>
      </c>
    </row>
    <row r="154" spans="1:139" x14ac:dyDescent="0.25">
      <c r="O154" s="114"/>
      <c r="P154" s="111"/>
      <c r="Q154" s="111"/>
      <c r="R154" s="112"/>
      <c r="S154" s="115"/>
      <c r="AE154" s="80" t="s">
        <v>411</v>
      </c>
      <c r="DN154" s="11" t="s">
        <v>985</v>
      </c>
    </row>
    <row r="155" spans="1:139" x14ac:dyDescent="0.25">
      <c r="AE155" s="80" t="s">
        <v>413</v>
      </c>
    </row>
    <row r="156" spans="1:139" x14ac:dyDescent="0.25">
      <c r="AE156" s="80" t="s">
        <v>412</v>
      </c>
      <c r="DO156" s="45" t="s">
        <v>993</v>
      </c>
    </row>
    <row r="157" spans="1:139" x14ac:dyDescent="0.25">
      <c r="AE157" s="80"/>
      <c r="DO157" s="11" t="s">
        <v>994</v>
      </c>
    </row>
    <row r="158" spans="1:139" x14ac:dyDescent="0.25">
      <c r="AE158" s="80"/>
      <c r="DO158" s="11" t="s">
        <v>995</v>
      </c>
    </row>
    <row r="159" spans="1:139" x14ac:dyDescent="0.25">
      <c r="AE159" s="80"/>
      <c r="DO159" s="11" t="s">
        <v>996</v>
      </c>
    </row>
    <row r="160" spans="1:139" x14ac:dyDescent="0.25">
      <c r="AE160" s="80"/>
      <c r="DO160" s="11" t="s">
        <v>997</v>
      </c>
    </row>
    <row r="161" spans="31:122" x14ac:dyDescent="0.25">
      <c r="AE161" s="80"/>
    </row>
    <row r="162" spans="31:122" x14ac:dyDescent="0.25">
      <c r="AE162" s="80"/>
    </row>
    <row r="163" spans="31:122" x14ac:dyDescent="0.25">
      <c r="AE163" s="80"/>
    </row>
    <row r="164" spans="31:122" x14ac:dyDescent="0.25">
      <c r="AE164" s="80"/>
    </row>
    <row r="165" spans="31:122" x14ac:dyDescent="0.25">
      <c r="AE165" s="80"/>
      <c r="DR165" s="11" t="s">
        <v>998</v>
      </c>
    </row>
    <row r="166" spans="31:122" x14ac:dyDescent="0.25">
      <c r="AE166" s="80"/>
    </row>
    <row r="167" spans="31:122" x14ac:dyDescent="0.25">
      <c r="AE167" s="80"/>
    </row>
    <row r="168" spans="31:122" x14ac:dyDescent="0.25">
      <c r="AE168" s="80"/>
      <c r="DK168" s="885" t="s">
        <v>78</v>
      </c>
      <c r="DL168" s="886"/>
      <c r="DM168" s="887"/>
      <c r="DN168" s="173" t="s">
        <v>950</v>
      </c>
    </row>
    <row r="169" spans="31:122" x14ac:dyDescent="0.25">
      <c r="AE169" s="80"/>
      <c r="DK169" s="174" t="s">
        <v>76</v>
      </c>
      <c r="DL169" s="175" t="s">
        <v>77</v>
      </c>
      <c r="DM169" s="176" t="s">
        <v>701</v>
      </c>
      <c r="DN169" s="171"/>
    </row>
    <row r="170" spans="31:122" x14ac:dyDescent="0.25">
      <c r="AE170" s="80"/>
      <c r="DK170" s="177">
        <v>101</v>
      </c>
      <c r="DL170" s="178" t="s">
        <v>712</v>
      </c>
      <c r="DM170" s="179">
        <v>2</v>
      </c>
      <c r="DN170" s="171"/>
    </row>
    <row r="171" spans="31:122" x14ac:dyDescent="0.25">
      <c r="AE171" s="80"/>
      <c r="DK171" s="177">
        <v>102</v>
      </c>
      <c r="DL171" s="178" t="s">
        <v>713</v>
      </c>
      <c r="DM171" s="179">
        <v>3</v>
      </c>
      <c r="DN171" s="171"/>
    </row>
    <row r="172" spans="31:122" x14ac:dyDescent="0.25">
      <c r="AE172" s="80"/>
      <c r="DK172" s="177">
        <v>103</v>
      </c>
      <c r="DL172" s="178" t="s">
        <v>714</v>
      </c>
      <c r="DM172" s="179">
        <v>4</v>
      </c>
      <c r="DN172" s="171"/>
    </row>
    <row r="173" spans="31:122" x14ac:dyDescent="0.25">
      <c r="AE173" s="80"/>
      <c r="DK173" s="177">
        <v>104</v>
      </c>
      <c r="DL173" s="178" t="s">
        <v>715</v>
      </c>
      <c r="DM173" s="179">
        <v>5</v>
      </c>
      <c r="DN173" s="171"/>
    </row>
    <row r="174" spans="31:122" x14ac:dyDescent="0.25">
      <c r="AE174" s="80"/>
      <c r="DK174" s="177">
        <v>111</v>
      </c>
      <c r="DL174" s="178" t="s">
        <v>716</v>
      </c>
      <c r="DM174" s="179">
        <v>4</v>
      </c>
      <c r="DN174" s="171" t="s">
        <v>953</v>
      </c>
    </row>
    <row r="175" spans="31:122" x14ac:dyDescent="0.25">
      <c r="AE175" s="80"/>
      <c r="DK175" s="177">
        <v>112</v>
      </c>
      <c r="DL175" s="178" t="s">
        <v>717</v>
      </c>
      <c r="DM175" s="179">
        <v>5</v>
      </c>
      <c r="DN175" s="171" t="s">
        <v>953</v>
      </c>
    </row>
    <row r="176" spans="31:122" x14ac:dyDescent="0.25">
      <c r="AE176" s="80"/>
      <c r="DK176" s="177">
        <v>121</v>
      </c>
      <c r="DL176" s="178" t="s">
        <v>718</v>
      </c>
      <c r="DM176" s="179">
        <v>4</v>
      </c>
      <c r="DN176" s="171" t="s">
        <v>954</v>
      </c>
    </row>
    <row r="177" spans="31:118" x14ac:dyDescent="0.25">
      <c r="AE177" s="80"/>
      <c r="DK177" s="177">
        <v>122</v>
      </c>
      <c r="DL177" s="178" t="s">
        <v>719</v>
      </c>
      <c r="DM177" s="179">
        <v>5</v>
      </c>
      <c r="DN177" s="171" t="s">
        <v>954</v>
      </c>
    </row>
    <row r="178" spans="31:118" x14ac:dyDescent="0.25">
      <c r="DK178" s="177">
        <v>123</v>
      </c>
      <c r="DL178" s="178" t="s">
        <v>720</v>
      </c>
      <c r="DM178" s="179">
        <v>6</v>
      </c>
      <c r="DN178" s="171" t="s">
        <v>954</v>
      </c>
    </row>
    <row r="179" spans="31:118" x14ac:dyDescent="0.25">
      <c r="DK179" s="177">
        <v>124</v>
      </c>
      <c r="DL179" s="178" t="s">
        <v>721</v>
      </c>
      <c r="DM179" s="179">
        <v>7</v>
      </c>
      <c r="DN179" s="171" t="s">
        <v>954</v>
      </c>
    </row>
    <row r="180" spans="31:118" x14ac:dyDescent="0.25">
      <c r="DK180" s="177">
        <v>131</v>
      </c>
      <c r="DL180" s="178" t="s">
        <v>722</v>
      </c>
      <c r="DM180" s="179">
        <v>4</v>
      </c>
      <c r="DN180" s="171" t="s">
        <v>955</v>
      </c>
    </row>
    <row r="181" spans="31:118" x14ac:dyDescent="0.25">
      <c r="DK181" s="177">
        <v>132</v>
      </c>
      <c r="DL181" s="178" t="s">
        <v>723</v>
      </c>
      <c r="DM181" s="179">
        <v>5</v>
      </c>
      <c r="DN181" s="171" t="s">
        <v>955</v>
      </c>
    </row>
    <row r="182" spans="31:118" x14ac:dyDescent="0.25">
      <c r="DK182" s="177">
        <v>133</v>
      </c>
      <c r="DL182" s="178" t="s">
        <v>724</v>
      </c>
      <c r="DM182" s="179">
        <v>6</v>
      </c>
      <c r="DN182" s="171" t="s">
        <v>955</v>
      </c>
    </row>
    <row r="183" spans="31:118" x14ac:dyDescent="0.25">
      <c r="DK183" s="177">
        <v>134</v>
      </c>
      <c r="DL183" s="178" t="s">
        <v>725</v>
      </c>
      <c r="DM183" s="179">
        <v>7</v>
      </c>
      <c r="DN183" s="171" t="s">
        <v>955</v>
      </c>
    </row>
    <row r="184" spans="31:118" x14ac:dyDescent="0.25">
      <c r="DK184" s="177">
        <v>138</v>
      </c>
      <c r="DL184" s="178" t="s">
        <v>726</v>
      </c>
      <c r="DM184" s="179">
        <v>6</v>
      </c>
      <c r="DN184" s="171"/>
    </row>
    <row r="185" spans="31:118" x14ac:dyDescent="0.25">
      <c r="DK185" s="177">
        <v>139</v>
      </c>
      <c r="DL185" s="178" t="s">
        <v>727</v>
      </c>
      <c r="DM185" s="179">
        <v>7</v>
      </c>
      <c r="DN185" s="171"/>
    </row>
    <row r="186" spans="31:118" x14ac:dyDescent="0.25">
      <c r="DK186" s="177">
        <v>141</v>
      </c>
      <c r="DL186" s="178" t="s">
        <v>728</v>
      </c>
      <c r="DM186" s="179">
        <v>8</v>
      </c>
      <c r="DN186" s="171" t="s">
        <v>956</v>
      </c>
    </row>
    <row r="187" spans="31:118" x14ac:dyDescent="0.25">
      <c r="DK187" s="177">
        <v>142</v>
      </c>
      <c r="DL187" s="178" t="s">
        <v>729</v>
      </c>
      <c r="DM187" s="179">
        <v>9</v>
      </c>
      <c r="DN187" s="171" t="s">
        <v>956</v>
      </c>
    </row>
    <row r="188" spans="31:118" x14ac:dyDescent="0.25">
      <c r="DK188" s="177">
        <v>143</v>
      </c>
      <c r="DL188" s="178" t="s">
        <v>730</v>
      </c>
      <c r="DM188" s="179">
        <v>10</v>
      </c>
      <c r="DN188" s="171" t="s">
        <v>956</v>
      </c>
    </row>
    <row r="189" spans="31:118" x14ac:dyDescent="0.25">
      <c r="DK189" s="177">
        <v>144</v>
      </c>
      <c r="DL189" s="178" t="s">
        <v>731</v>
      </c>
      <c r="DM189" s="179">
        <v>11</v>
      </c>
      <c r="DN189" s="171" t="s">
        <v>956</v>
      </c>
    </row>
    <row r="190" spans="31:118" x14ac:dyDescent="0.25">
      <c r="DK190" s="177">
        <v>150</v>
      </c>
      <c r="DL190" s="178" t="s">
        <v>732</v>
      </c>
      <c r="DM190" s="179">
        <v>8</v>
      </c>
      <c r="DN190" s="171"/>
    </row>
    <row r="191" spans="31:118" x14ac:dyDescent="0.25">
      <c r="DK191" s="177">
        <v>151</v>
      </c>
      <c r="DL191" s="178" t="s">
        <v>733</v>
      </c>
      <c r="DM191" s="179">
        <v>9</v>
      </c>
      <c r="DN191" s="171"/>
    </row>
    <row r="192" spans="31:118" x14ac:dyDescent="0.25">
      <c r="DK192" s="177">
        <v>152</v>
      </c>
      <c r="DL192" s="178" t="s">
        <v>734</v>
      </c>
      <c r="DM192" s="179">
        <v>10</v>
      </c>
      <c r="DN192" s="171"/>
    </row>
    <row r="193" spans="115:118" x14ac:dyDescent="0.25">
      <c r="DK193" s="177">
        <v>153</v>
      </c>
      <c r="DL193" s="178" t="s">
        <v>735</v>
      </c>
      <c r="DM193" s="179">
        <v>11</v>
      </c>
      <c r="DN193" s="171"/>
    </row>
    <row r="194" spans="115:118" x14ac:dyDescent="0.25">
      <c r="DK194" s="177">
        <v>154</v>
      </c>
      <c r="DL194" s="178" t="s">
        <v>736</v>
      </c>
      <c r="DM194" s="179">
        <v>12</v>
      </c>
      <c r="DN194" s="171"/>
    </row>
    <row r="195" spans="115:118" x14ac:dyDescent="0.25">
      <c r="DK195" s="177">
        <v>161</v>
      </c>
      <c r="DL195" s="178" t="s">
        <v>737</v>
      </c>
      <c r="DM195" s="179">
        <v>8</v>
      </c>
      <c r="DN195" s="171" t="s">
        <v>957</v>
      </c>
    </row>
    <row r="196" spans="115:118" x14ac:dyDescent="0.25">
      <c r="DK196" s="177">
        <v>162</v>
      </c>
      <c r="DL196" s="178" t="s">
        <v>738</v>
      </c>
      <c r="DM196" s="179">
        <v>9</v>
      </c>
      <c r="DN196" s="171" t="s">
        <v>957</v>
      </c>
    </row>
    <row r="197" spans="115:118" x14ac:dyDescent="0.25">
      <c r="DK197" s="177">
        <v>163</v>
      </c>
      <c r="DL197" s="178" t="s">
        <v>739</v>
      </c>
      <c r="DM197" s="179">
        <v>10</v>
      </c>
      <c r="DN197" s="171"/>
    </row>
    <row r="198" spans="115:118" x14ac:dyDescent="0.25">
      <c r="DK198" s="177">
        <v>164</v>
      </c>
      <c r="DL198" s="178" t="s">
        <v>740</v>
      </c>
      <c r="DM198" s="179">
        <v>11</v>
      </c>
      <c r="DN198" s="171"/>
    </row>
    <row r="199" spans="115:118" x14ac:dyDescent="0.25">
      <c r="DK199" s="177">
        <v>171</v>
      </c>
      <c r="DL199" s="178" t="s">
        <v>741</v>
      </c>
      <c r="DM199" s="179">
        <v>9</v>
      </c>
      <c r="DN199" s="171"/>
    </row>
    <row r="200" spans="115:118" x14ac:dyDescent="0.25">
      <c r="DK200" s="177">
        <v>172</v>
      </c>
      <c r="DL200" s="178" t="s">
        <v>742</v>
      </c>
      <c r="DM200" s="179">
        <v>10</v>
      </c>
      <c r="DN200" s="171"/>
    </row>
    <row r="201" spans="115:118" x14ac:dyDescent="0.25">
      <c r="DK201" s="177">
        <v>173</v>
      </c>
      <c r="DL201" s="178" t="s">
        <v>743</v>
      </c>
      <c r="DM201" s="179">
        <v>11</v>
      </c>
      <c r="DN201" s="171"/>
    </row>
    <row r="202" spans="115:118" x14ac:dyDescent="0.25">
      <c r="DK202" s="177">
        <v>174</v>
      </c>
      <c r="DL202" s="178" t="s">
        <v>744</v>
      </c>
      <c r="DM202" s="179">
        <v>12</v>
      </c>
      <c r="DN202" s="171"/>
    </row>
    <row r="203" spans="115:118" x14ac:dyDescent="0.25">
      <c r="DK203" s="177">
        <v>181</v>
      </c>
      <c r="DL203" s="178" t="s">
        <v>745</v>
      </c>
      <c r="DM203" s="179">
        <v>10</v>
      </c>
      <c r="DN203" s="171"/>
    </row>
    <row r="204" spans="115:118" x14ac:dyDescent="0.25">
      <c r="DK204" s="177">
        <v>183</v>
      </c>
      <c r="DL204" s="178" t="s">
        <v>746</v>
      </c>
      <c r="DM204" s="179">
        <v>12</v>
      </c>
      <c r="DN204" s="171"/>
    </row>
    <row r="205" spans="115:118" x14ac:dyDescent="0.25">
      <c r="DK205" s="177">
        <v>191</v>
      </c>
      <c r="DL205" s="178" t="s">
        <v>747</v>
      </c>
      <c r="DM205" s="179">
        <v>7</v>
      </c>
      <c r="DN205" s="171"/>
    </row>
    <row r="206" spans="115:118" x14ac:dyDescent="0.25">
      <c r="DK206" s="177">
        <v>192</v>
      </c>
      <c r="DL206" s="178" t="s">
        <v>748</v>
      </c>
      <c r="DM206" s="179">
        <v>8</v>
      </c>
      <c r="DN206" s="171"/>
    </row>
    <row r="207" spans="115:118" x14ac:dyDescent="0.25">
      <c r="DK207" s="177">
        <v>193</v>
      </c>
      <c r="DL207" s="178" t="s">
        <v>749</v>
      </c>
      <c r="DM207" s="179">
        <v>9</v>
      </c>
      <c r="DN207" s="171"/>
    </row>
    <row r="208" spans="115:118" x14ac:dyDescent="0.25">
      <c r="DK208" s="177">
        <v>201</v>
      </c>
      <c r="DL208" s="178" t="s">
        <v>750</v>
      </c>
      <c r="DM208" s="179">
        <v>2</v>
      </c>
      <c r="DN208" s="171"/>
    </row>
    <row r="209" spans="115:118" x14ac:dyDescent="0.25">
      <c r="DK209" s="177">
        <v>202</v>
      </c>
      <c r="DL209" s="178" t="s">
        <v>751</v>
      </c>
      <c r="DM209" s="179">
        <v>3</v>
      </c>
      <c r="DN209" s="171"/>
    </row>
    <row r="210" spans="115:118" x14ac:dyDescent="0.25">
      <c r="DK210" s="177">
        <v>211</v>
      </c>
      <c r="DL210" s="178" t="s">
        <v>752</v>
      </c>
      <c r="DM210" s="179">
        <v>4</v>
      </c>
      <c r="DN210" s="171" t="s">
        <v>958</v>
      </c>
    </row>
    <row r="211" spans="115:118" x14ac:dyDescent="0.25">
      <c r="DK211" s="177">
        <v>212</v>
      </c>
      <c r="DL211" s="178" t="s">
        <v>753</v>
      </c>
      <c r="DM211" s="179">
        <v>5</v>
      </c>
      <c r="DN211" s="171" t="s">
        <v>958</v>
      </c>
    </row>
    <row r="212" spans="115:118" x14ac:dyDescent="0.25">
      <c r="DK212" s="177">
        <v>213</v>
      </c>
      <c r="DL212" s="178" t="s">
        <v>754</v>
      </c>
      <c r="DM212" s="179">
        <v>6</v>
      </c>
      <c r="DN212" s="171" t="s">
        <v>958</v>
      </c>
    </row>
    <row r="213" spans="115:118" x14ac:dyDescent="0.25">
      <c r="DK213" s="177">
        <v>214</v>
      </c>
      <c r="DL213" s="178" t="s">
        <v>755</v>
      </c>
      <c r="DM213" s="179">
        <v>7</v>
      </c>
      <c r="DN213" s="171" t="s">
        <v>958</v>
      </c>
    </row>
    <row r="214" spans="115:118" x14ac:dyDescent="0.25">
      <c r="DK214" s="177">
        <v>221</v>
      </c>
      <c r="DL214" s="178" t="s">
        <v>756</v>
      </c>
      <c r="DM214" s="179">
        <v>8</v>
      </c>
      <c r="DN214" s="171" t="s">
        <v>959</v>
      </c>
    </row>
    <row r="215" spans="115:118" x14ac:dyDescent="0.25">
      <c r="DK215" s="177">
        <v>222</v>
      </c>
      <c r="DL215" s="178" t="s">
        <v>757</v>
      </c>
      <c r="DM215" s="179">
        <v>9</v>
      </c>
      <c r="DN215" s="171" t="s">
        <v>959</v>
      </c>
    </row>
    <row r="216" spans="115:118" x14ac:dyDescent="0.25">
      <c r="DK216" s="177">
        <v>223</v>
      </c>
      <c r="DL216" s="178" t="s">
        <v>758</v>
      </c>
      <c r="DM216" s="179">
        <v>10</v>
      </c>
      <c r="DN216" s="171" t="s">
        <v>959</v>
      </c>
    </row>
    <row r="217" spans="115:118" x14ac:dyDescent="0.25">
      <c r="DK217" s="177">
        <v>224</v>
      </c>
      <c r="DL217" s="178" t="s">
        <v>759</v>
      </c>
      <c r="DM217" s="179">
        <v>11</v>
      </c>
      <c r="DN217" s="171" t="s">
        <v>959</v>
      </c>
    </row>
    <row r="218" spans="115:118" x14ac:dyDescent="0.25">
      <c r="DK218" s="177">
        <v>241</v>
      </c>
      <c r="DL218" s="178" t="s">
        <v>760</v>
      </c>
      <c r="DM218" s="179">
        <v>8</v>
      </c>
      <c r="DN218" s="171"/>
    </row>
    <row r="219" spans="115:118" x14ac:dyDescent="0.25">
      <c r="DK219" s="177">
        <v>242</v>
      </c>
      <c r="DL219" s="178" t="s">
        <v>761</v>
      </c>
      <c r="DM219" s="179">
        <v>9</v>
      </c>
      <c r="DN219" s="171"/>
    </row>
    <row r="220" spans="115:118" x14ac:dyDescent="0.25">
      <c r="DK220" s="177">
        <v>243</v>
      </c>
      <c r="DL220" s="178" t="s">
        <v>762</v>
      </c>
      <c r="DM220" s="179">
        <v>10</v>
      </c>
      <c r="DN220" s="171"/>
    </row>
    <row r="221" spans="115:118" x14ac:dyDescent="0.25">
      <c r="DK221" s="177">
        <v>244</v>
      </c>
      <c r="DL221" s="178" t="s">
        <v>763</v>
      </c>
      <c r="DM221" s="179">
        <v>11</v>
      </c>
      <c r="DN221" s="171"/>
    </row>
    <row r="222" spans="115:118" x14ac:dyDescent="0.25">
      <c r="DK222" s="177">
        <v>250</v>
      </c>
      <c r="DL222" s="178" t="s">
        <v>764</v>
      </c>
      <c r="DM222" s="179">
        <v>8</v>
      </c>
      <c r="DN222" s="171"/>
    </row>
    <row r="223" spans="115:118" x14ac:dyDescent="0.25">
      <c r="DK223" s="177">
        <v>251</v>
      </c>
      <c r="DL223" s="178" t="s">
        <v>765</v>
      </c>
      <c r="DM223" s="179">
        <v>9</v>
      </c>
      <c r="DN223" s="171"/>
    </row>
    <row r="224" spans="115:118" x14ac:dyDescent="0.25">
      <c r="DK224" s="177">
        <v>252</v>
      </c>
      <c r="DL224" s="178" t="s">
        <v>766</v>
      </c>
      <c r="DM224" s="179">
        <v>10</v>
      </c>
      <c r="DN224" s="171"/>
    </row>
    <row r="225" spans="115:118" x14ac:dyDescent="0.25">
      <c r="DK225" s="177">
        <v>253</v>
      </c>
      <c r="DL225" s="178" t="s">
        <v>767</v>
      </c>
      <c r="DM225" s="179">
        <v>11</v>
      </c>
      <c r="DN225" s="171"/>
    </row>
    <row r="226" spans="115:118" x14ac:dyDescent="0.25">
      <c r="DK226" s="177">
        <v>254</v>
      </c>
      <c r="DL226" s="178" t="s">
        <v>768</v>
      </c>
      <c r="DM226" s="179">
        <v>12</v>
      </c>
      <c r="DN226" s="171"/>
    </row>
    <row r="227" spans="115:118" x14ac:dyDescent="0.25">
      <c r="DK227" s="177">
        <v>351</v>
      </c>
      <c r="DL227" s="178" t="s">
        <v>769</v>
      </c>
      <c r="DM227" s="179">
        <v>7</v>
      </c>
      <c r="DN227" s="171"/>
    </row>
    <row r="228" spans="115:118" x14ac:dyDescent="0.25">
      <c r="DK228" s="177">
        <v>352</v>
      </c>
      <c r="DL228" s="178" t="s">
        <v>770</v>
      </c>
      <c r="DM228" s="179">
        <v>8</v>
      </c>
      <c r="DN228" s="171"/>
    </row>
    <row r="229" spans="115:118" x14ac:dyDescent="0.25">
      <c r="DK229" s="177">
        <v>353</v>
      </c>
      <c r="DL229" s="178" t="s">
        <v>771</v>
      </c>
      <c r="DM229" s="179">
        <v>9</v>
      </c>
      <c r="DN229" s="171"/>
    </row>
    <row r="230" spans="115:118" x14ac:dyDescent="0.25">
      <c r="DK230" s="177">
        <v>354</v>
      </c>
      <c r="DL230" s="178" t="s">
        <v>772</v>
      </c>
      <c r="DM230" s="179">
        <v>10</v>
      </c>
      <c r="DN230" s="171"/>
    </row>
    <row r="231" spans="115:118" x14ac:dyDescent="0.25">
      <c r="DK231" s="177">
        <v>355</v>
      </c>
      <c r="DL231" s="178" t="s">
        <v>773</v>
      </c>
      <c r="DM231" s="179">
        <v>11</v>
      </c>
      <c r="DN231" s="171"/>
    </row>
    <row r="232" spans="115:118" x14ac:dyDescent="0.25">
      <c r="DK232" s="177">
        <v>356</v>
      </c>
      <c r="DL232" s="178" t="s">
        <v>774</v>
      </c>
      <c r="DM232" s="179">
        <v>12</v>
      </c>
      <c r="DN232" s="171"/>
    </row>
    <row r="233" spans="115:118" x14ac:dyDescent="0.25">
      <c r="DK233" s="177">
        <v>361</v>
      </c>
      <c r="DL233" s="178" t="s">
        <v>775</v>
      </c>
      <c r="DM233" s="179">
        <v>6</v>
      </c>
      <c r="DN233" s="171"/>
    </row>
    <row r="234" spans="115:118" x14ac:dyDescent="0.25">
      <c r="DK234" s="177">
        <v>362</v>
      </c>
      <c r="DL234" s="178" t="s">
        <v>776</v>
      </c>
      <c r="DM234" s="179">
        <v>7</v>
      </c>
      <c r="DN234" s="171"/>
    </row>
    <row r="235" spans="115:118" x14ac:dyDescent="0.25">
      <c r="DK235" s="177">
        <v>363</v>
      </c>
      <c r="DL235" s="178" t="s">
        <v>777</v>
      </c>
      <c r="DM235" s="179">
        <v>8</v>
      </c>
      <c r="DN235" s="171"/>
    </row>
    <row r="236" spans="115:118" x14ac:dyDescent="0.25">
      <c r="DK236" s="177">
        <v>364</v>
      </c>
      <c r="DL236" s="178" t="s">
        <v>778</v>
      </c>
      <c r="DM236" s="179">
        <v>9</v>
      </c>
      <c r="DN236" s="171"/>
    </row>
    <row r="237" spans="115:118" x14ac:dyDescent="0.25">
      <c r="DK237" s="177">
        <v>366</v>
      </c>
      <c r="DL237" s="178" t="s">
        <v>779</v>
      </c>
      <c r="DM237" s="179">
        <v>8</v>
      </c>
      <c r="DN237" s="171"/>
    </row>
    <row r="238" spans="115:118" x14ac:dyDescent="0.25">
      <c r="DK238" s="177">
        <v>367</v>
      </c>
      <c r="DL238" s="178" t="s">
        <v>780</v>
      </c>
      <c r="DM238" s="179">
        <v>9</v>
      </c>
      <c r="DN238" s="171"/>
    </row>
    <row r="239" spans="115:118" x14ac:dyDescent="0.25">
      <c r="DK239" s="177">
        <v>368</v>
      </c>
      <c r="DL239" s="178" t="s">
        <v>781</v>
      </c>
      <c r="DM239" s="179">
        <v>10</v>
      </c>
      <c r="DN239" s="171"/>
    </row>
    <row r="240" spans="115:118" x14ac:dyDescent="0.25">
      <c r="DK240" s="177">
        <v>371</v>
      </c>
      <c r="DL240" s="178" t="s">
        <v>782</v>
      </c>
      <c r="DM240" s="179">
        <v>7</v>
      </c>
      <c r="DN240" s="171"/>
    </row>
    <row r="241" spans="115:118" x14ac:dyDescent="0.25">
      <c r="DK241" s="177">
        <v>372</v>
      </c>
      <c r="DL241" s="178" t="s">
        <v>783</v>
      </c>
      <c r="DM241" s="179">
        <v>8</v>
      </c>
      <c r="DN241" s="171"/>
    </row>
    <row r="242" spans="115:118" x14ac:dyDescent="0.25">
      <c r="DK242" s="177">
        <v>373</v>
      </c>
      <c r="DL242" s="178" t="s">
        <v>784</v>
      </c>
      <c r="DM242" s="179">
        <v>9</v>
      </c>
      <c r="DN242" s="171"/>
    </row>
    <row r="243" spans="115:118" x14ac:dyDescent="0.25">
      <c r="DK243" s="177">
        <v>374</v>
      </c>
      <c r="DL243" s="178" t="s">
        <v>785</v>
      </c>
      <c r="DM243" s="179">
        <v>10</v>
      </c>
      <c r="DN243" s="171"/>
    </row>
    <row r="244" spans="115:118" x14ac:dyDescent="0.25">
      <c r="DK244" s="177">
        <v>375</v>
      </c>
      <c r="DL244" s="178" t="s">
        <v>786</v>
      </c>
      <c r="DM244" s="179">
        <v>11</v>
      </c>
      <c r="DN244" s="171"/>
    </row>
    <row r="245" spans="115:118" x14ac:dyDescent="0.25">
      <c r="DK245" s="177">
        <v>376</v>
      </c>
      <c r="DL245" s="178" t="s">
        <v>787</v>
      </c>
      <c r="DM245" s="179">
        <v>8</v>
      </c>
      <c r="DN245" s="171"/>
    </row>
    <row r="246" spans="115:118" x14ac:dyDescent="0.25">
      <c r="DK246" s="177">
        <v>377</v>
      </c>
      <c r="DL246" s="178" t="s">
        <v>788</v>
      </c>
      <c r="DM246" s="179">
        <v>9</v>
      </c>
      <c r="DN246" s="171"/>
    </row>
    <row r="247" spans="115:118" x14ac:dyDescent="0.25">
      <c r="DK247" s="177">
        <v>378</v>
      </c>
      <c r="DL247" s="178" t="s">
        <v>789</v>
      </c>
      <c r="DM247" s="179">
        <v>11</v>
      </c>
      <c r="DN247" s="171"/>
    </row>
    <row r="248" spans="115:118" x14ac:dyDescent="0.25">
      <c r="DK248" s="177">
        <v>381</v>
      </c>
      <c r="DL248" s="178" t="s">
        <v>732</v>
      </c>
      <c r="DM248" s="179">
        <v>10</v>
      </c>
      <c r="DN248" s="171"/>
    </row>
    <row r="249" spans="115:118" x14ac:dyDescent="0.25">
      <c r="DK249" s="177">
        <v>382</v>
      </c>
      <c r="DL249" s="178" t="s">
        <v>733</v>
      </c>
      <c r="DM249" s="179">
        <v>11</v>
      </c>
      <c r="DN249" s="171"/>
    </row>
    <row r="250" spans="115:118" x14ac:dyDescent="0.25">
      <c r="DK250" s="177">
        <v>383</v>
      </c>
      <c r="DL250" s="178" t="s">
        <v>734</v>
      </c>
      <c r="DM250" s="179">
        <v>12</v>
      </c>
      <c r="DN250" s="171"/>
    </row>
    <row r="251" spans="115:118" x14ac:dyDescent="0.25">
      <c r="DK251" s="177">
        <v>410</v>
      </c>
      <c r="DL251" s="178" t="s">
        <v>790</v>
      </c>
      <c r="DM251" s="179">
        <v>5</v>
      </c>
      <c r="DN251" s="171"/>
    </row>
    <row r="252" spans="115:118" x14ac:dyDescent="0.25">
      <c r="DK252" s="177">
        <v>411</v>
      </c>
      <c r="DL252" s="178" t="s">
        <v>791</v>
      </c>
      <c r="DM252" s="179">
        <v>6</v>
      </c>
      <c r="DN252" s="171" t="s">
        <v>961</v>
      </c>
    </row>
    <row r="253" spans="115:118" x14ac:dyDescent="0.25">
      <c r="DK253" s="177">
        <v>412</v>
      </c>
      <c r="DL253" s="178" t="s">
        <v>792</v>
      </c>
      <c r="DM253" s="179">
        <v>7</v>
      </c>
      <c r="DN253" s="171" t="s">
        <v>961</v>
      </c>
    </row>
    <row r="254" spans="115:118" x14ac:dyDescent="0.25">
      <c r="DK254" s="177">
        <v>413</v>
      </c>
      <c r="DL254" s="178" t="s">
        <v>793</v>
      </c>
      <c r="DM254" s="179">
        <v>8</v>
      </c>
      <c r="DN254" s="171" t="s">
        <v>961</v>
      </c>
    </row>
    <row r="255" spans="115:118" x14ac:dyDescent="0.25">
      <c r="DK255" s="177">
        <v>420</v>
      </c>
      <c r="DL255" s="178" t="s">
        <v>794</v>
      </c>
      <c r="DM255" s="179">
        <v>4</v>
      </c>
      <c r="DN255" s="171" t="s">
        <v>960</v>
      </c>
    </row>
    <row r="256" spans="115:118" x14ac:dyDescent="0.25">
      <c r="DK256" s="177">
        <v>421</v>
      </c>
      <c r="DL256" s="178" t="s">
        <v>795</v>
      </c>
      <c r="DM256" s="179">
        <v>5</v>
      </c>
      <c r="DN256" s="171" t="s">
        <v>960</v>
      </c>
    </row>
    <row r="257" spans="115:118" x14ac:dyDescent="0.25">
      <c r="DK257" s="177">
        <v>422</v>
      </c>
      <c r="DL257" s="178" t="s">
        <v>796</v>
      </c>
      <c r="DM257" s="179">
        <v>6</v>
      </c>
      <c r="DN257" s="171" t="s">
        <v>960</v>
      </c>
    </row>
    <row r="258" spans="115:118" x14ac:dyDescent="0.25">
      <c r="DK258" s="177">
        <v>423</v>
      </c>
      <c r="DL258" s="178" t="s">
        <v>797</v>
      </c>
      <c r="DM258" s="179">
        <v>7</v>
      </c>
      <c r="DN258" s="171" t="s">
        <v>960</v>
      </c>
    </row>
    <row r="259" spans="115:118" x14ac:dyDescent="0.25">
      <c r="DK259" s="177">
        <v>424</v>
      </c>
      <c r="DL259" s="178" t="s">
        <v>798</v>
      </c>
      <c r="DM259" s="179">
        <v>8</v>
      </c>
      <c r="DN259" s="171" t="s">
        <v>960</v>
      </c>
    </row>
    <row r="260" spans="115:118" x14ac:dyDescent="0.25">
      <c r="DK260" s="177">
        <v>430</v>
      </c>
      <c r="DL260" s="178" t="s">
        <v>799</v>
      </c>
      <c r="DM260" s="179">
        <v>6</v>
      </c>
      <c r="DN260" s="171"/>
    </row>
    <row r="261" spans="115:118" x14ac:dyDescent="0.25">
      <c r="DK261" s="177">
        <v>431</v>
      </c>
      <c r="DL261" s="178" t="s">
        <v>800</v>
      </c>
      <c r="DM261" s="179">
        <v>7</v>
      </c>
      <c r="DN261" s="171"/>
    </row>
    <row r="262" spans="115:118" x14ac:dyDescent="0.25">
      <c r="DK262" s="177">
        <v>432</v>
      </c>
      <c r="DL262" s="178" t="s">
        <v>801</v>
      </c>
      <c r="DM262" s="179">
        <v>8</v>
      </c>
      <c r="DN262" s="171"/>
    </row>
    <row r="263" spans="115:118" x14ac:dyDescent="0.25">
      <c r="DK263" s="177">
        <v>433</v>
      </c>
      <c r="DL263" s="178" t="s">
        <v>802</v>
      </c>
      <c r="DM263" s="179">
        <v>9</v>
      </c>
      <c r="DN263" s="171"/>
    </row>
    <row r="264" spans="115:118" x14ac:dyDescent="0.25">
      <c r="DK264" s="177">
        <v>434</v>
      </c>
      <c r="DL264" s="178" t="s">
        <v>803</v>
      </c>
      <c r="DM264" s="179">
        <v>10</v>
      </c>
      <c r="DN264" s="171"/>
    </row>
    <row r="265" spans="115:118" x14ac:dyDescent="0.25">
      <c r="DK265" s="177">
        <v>441</v>
      </c>
      <c r="DL265" s="178" t="s">
        <v>804</v>
      </c>
      <c r="DM265" s="179">
        <v>7</v>
      </c>
      <c r="DN265" s="171" t="s">
        <v>962</v>
      </c>
    </row>
    <row r="266" spans="115:118" x14ac:dyDescent="0.25">
      <c r="DK266" s="177">
        <v>442</v>
      </c>
      <c r="DL266" s="178" t="s">
        <v>805</v>
      </c>
      <c r="DM266" s="179">
        <v>8</v>
      </c>
      <c r="DN266" s="171" t="s">
        <v>962</v>
      </c>
    </row>
    <row r="267" spans="115:118" x14ac:dyDescent="0.25">
      <c r="DK267" s="177">
        <v>443</v>
      </c>
      <c r="DL267" s="178" t="s">
        <v>806</v>
      </c>
      <c r="DM267" s="179">
        <v>9</v>
      </c>
      <c r="DN267" s="171" t="s">
        <v>962</v>
      </c>
    </row>
    <row r="268" spans="115:118" x14ac:dyDescent="0.25">
      <c r="DK268" s="177">
        <v>444</v>
      </c>
      <c r="DL268" s="178" t="s">
        <v>807</v>
      </c>
      <c r="DM268" s="179">
        <v>10</v>
      </c>
      <c r="DN268" s="171" t="s">
        <v>962</v>
      </c>
    </row>
    <row r="269" spans="115:118" x14ac:dyDescent="0.25">
      <c r="DK269" s="177">
        <v>451</v>
      </c>
      <c r="DL269" s="178" t="s">
        <v>808</v>
      </c>
      <c r="DM269" s="179">
        <v>7</v>
      </c>
      <c r="DN269" s="171"/>
    </row>
    <row r="270" spans="115:118" x14ac:dyDescent="0.25">
      <c r="DK270" s="177">
        <v>452</v>
      </c>
      <c r="DL270" s="178" t="s">
        <v>809</v>
      </c>
      <c r="DM270" s="179">
        <v>8</v>
      </c>
      <c r="DN270" s="171"/>
    </row>
    <row r="271" spans="115:118" x14ac:dyDescent="0.25">
      <c r="DK271" s="177">
        <v>453</v>
      </c>
      <c r="DL271" s="178" t="s">
        <v>810</v>
      </c>
      <c r="DM271" s="179">
        <v>9</v>
      </c>
      <c r="DN271" s="171"/>
    </row>
    <row r="272" spans="115:118" x14ac:dyDescent="0.25">
      <c r="DK272" s="177">
        <v>454</v>
      </c>
      <c r="DL272" s="178" t="s">
        <v>811</v>
      </c>
      <c r="DM272" s="179">
        <v>10</v>
      </c>
      <c r="DN272" s="171"/>
    </row>
    <row r="273" spans="115:118" x14ac:dyDescent="0.25">
      <c r="DK273" s="177">
        <v>460</v>
      </c>
      <c r="DL273" s="178" t="s">
        <v>812</v>
      </c>
      <c r="DM273" s="179">
        <v>6</v>
      </c>
      <c r="DN273" s="171"/>
    </row>
    <row r="274" spans="115:118" x14ac:dyDescent="0.25">
      <c r="DK274" s="177">
        <v>461</v>
      </c>
      <c r="DL274" s="178" t="s">
        <v>813</v>
      </c>
      <c r="DM274" s="179">
        <v>7</v>
      </c>
      <c r="DN274" s="171"/>
    </row>
    <row r="275" spans="115:118" x14ac:dyDescent="0.25">
      <c r="DK275" s="177">
        <v>462</v>
      </c>
      <c r="DL275" s="178" t="s">
        <v>814</v>
      </c>
      <c r="DM275" s="179">
        <v>8</v>
      </c>
      <c r="DN275" s="171"/>
    </row>
    <row r="276" spans="115:118" x14ac:dyDescent="0.25">
      <c r="DK276" s="177">
        <v>463</v>
      </c>
      <c r="DL276" s="178" t="s">
        <v>815</v>
      </c>
      <c r="DM276" s="179">
        <v>9</v>
      </c>
      <c r="DN276" s="171"/>
    </row>
    <row r="277" spans="115:118" x14ac:dyDescent="0.25">
      <c r="DK277" s="177">
        <v>464</v>
      </c>
      <c r="DL277" s="178" t="s">
        <v>816</v>
      </c>
      <c r="DM277" s="179">
        <v>10</v>
      </c>
      <c r="DN277" s="171"/>
    </row>
    <row r="278" spans="115:118" x14ac:dyDescent="0.25">
      <c r="DK278" s="177">
        <v>490</v>
      </c>
      <c r="DL278" s="178" t="s">
        <v>732</v>
      </c>
      <c r="DM278" s="179">
        <v>8</v>
      </c>
      <c r="DN278" s="171"/>
    </row>
    <row r="279" spans="115:118" x14ac:dyDescent="0.25">
      <c r="DK279" s="177">
        <v>491</v>
      </c>
      <c r="DL279" s="178" t="s">
        <v>733</v>
      </c>
      <c r="DM279" s="179">
        <v>9</v>
      </c>
      <c r="DN279" s="171"/>
    </row>
    <row r="280" spans="115:118" x14ac:dyDescent="0.25">
      <c r="DK280" s="177">
        <v>492</v>
      </c>
      <c r="DL280" s="178" t="s">
        <v>734</v>
      </c>
      <c r="DM280" s="179">
        <v>10</v>
      </c>
      <c r="DN280" s="171"/>
    </row>
    <row r="281" spans="115:118" x14ac:dyDescent="0.25">
      <c r="DK281" s="177">
        <v>493</v>
      </c>
      <c r="DL281" s="178" t="s">
        <v>817</v>
      </c>
      <c r="DM281" s="179">
        <v>11</v>
      </c>
      <c r="DN281" s="171"/>
    </row>
    <row r="282" spans="115:118" x14ac:dyDescent="0.25">
      <c r="DK282" s="177">
        <v>494</v>
      </c>
      <c r="DL282" s="178" t="s">
        <v>736</v>
      </c>
      <c r="DM282" s="179">
        <v>12</v>
      </c>
      <c r="DN282" s="171"/>
    </row>
    <row r="283" spans="115:118" x14ac:dyDescent="0.25">
      <c r="DK283" s="177">
        <v>501</v>
      </c>
      <c r="DL283" s="178" t="s">
        <v>818</v>
      </c>
      <c r="DM283" s="179">
        <v>1</v>
      </c>
      <c r="DN283" s="171"/>
    </row>
    <row r="284" spans="115:118" x14ac:dyDescent="0.25">
      <c r="DK284" s="177">
        <v>502</v>
      </c>
      <c r="DL284" s="178" t="s">
        <v>819</v>
      </c>
      <c r="DM284" s="179">
        <v>2</v>
      </c>
      <c r="DN284" s="171"/>
    </row>
    <row r="285" spans="115:118" x14ac:dyDescent="0.25">
      <c r="DK285" s="177">
        <v>504</v>
      </c>
      <c r="DL285" s="178" t="s">
        <v>821</v>
      </c>
      <c r="DM285" s="179">
        <v>4</v>
      </c>
      <c r="DN285" s="171"/>
    </row>
    <row r="286" spans="115:118" x14ac:dyDescent="0.25">
      <c r="DK286" s="177">
        <v>506</v>
      </c>
      <c r="DL286" s="178" t="s">
        <v>822</v>
      </c>
      <c r="DM286" s="179">
        <v>3</v>
      </c>
      <c r="DN286" s="171"/>
    </row>
    <row r="287" spans="115:118" x14ac:dyDescent="0.25">
      <c r="DK287" s="177">
        <v>507</v>
      </c>
      <c r="DL287" s="178" t="s">
        <v>823</v>
      </c>
      <c r="DM287" s="179">
        <v>4</v>
      </c>
      <c r="DN287" s="171"/>
    </row>
    <row r="288" spans="115:118" x14ac:dyDescent="0.25">
      <c r="DK288" s="177">
        <v>503</v>
      </c>
      <c r="DL288" s="178" t="s">
        <v>820</v>
      </c>
      <c r="DM288" s="179">
        <v>3</v>
      </c>
      <c r="DN288" s="171"/>
    </row>
    <row r="289" spans="115:118" x14ac:dyDescent="0.25">
      <c r="DK289" s="177">
        <v>508</v>
      </c>
      <c r="DL289" s="178" t="s">
        <v>824</v>
      </c>
      <c r="DM289" s="179">
        <v>5</v>
      </c>
      <c r="DN289" s="171"/>
    </row>
    <row r="290" spans="115:118" x14ac:dyDescent="0.25">
      <c r="DK290" s="177">
        <v>509</v>
      </c>
      <c r="DL290" s="178" t="s">
        <v>825</v>
      </c>
      <c r="DM290" s="179">
        <v>6</v>
      </c>
      <c r="DN290" s="171"/>
    </row>
    <row r="291" spans="115:118" x14ac:dyDescent="0.25">
      <c r="DK291" s="177">
        <v>511</v>
      </c>
      <c r="DL291" s="178" t="s">
        <v>826</v>
      </c>
      <c r="DM291" s="179">
        <v>4</v>
      </c>
      <c r="DN291" s="171"/>
    </row>
    <row r="292" spans="115:118" x14ac:dyDescent="0.25">
      <c r="DK292" s="177">
        <v>512</v>
      </c>
      <c r="DL292" s="178" t="s">
        <v>827</v>
      </c>
      <c r="DM292" s="179">
        <v>5</v>
      </c>
      <c r="DN292" s="171"/>
    </row>
    <row r="293" spans="115:118" x14ac:dyDescent="0.25">
      <c r="DK293" s="177">
        <v>513</v>
      </c>
      <c r="DL293" s="178" t="s">
        <v>828</v>
      </c>
      <c r="DM293" s="179">
        <v>6</v>
      </c>
      <c r="DN293" s="171"/>
    </row>
    <row r="294" spans="115:118" x14ac:dyDescent="0.25">
      <c r="DK294" s="177">
        <v>514</v>
      </c>
      <c r="DL294" s="178" t="s">
        <v>829</v>
      </c>
      <c r="DM294" s="179">
        <v>7</v>
      </c>
      <c r="DN294" s="171"/>
    </row>
    <row r="295" spans="115:118" x14ac:dyDescent="0.25">
      <c r="DK295" s="177">
        <v>516</v>
      </c>
      <c r="DL295" s="178" t="s">
        <v>830</v>
      </c>
      <c r="DM295" s="179">
        <v>4</v>
      </c>
      <c r="DN295" s="171"/>
    </row>
    <row r="296" spans="115:118" x14ac:dyDescent="0.25">
      <c r="DK296" s="177">
        <v>517</v>
      </c>
      <c r="DL296" s="178" t="s">
        <v>831</v>
      </c>
      <c r="DM296" s="179">
        <v>5</v>
      </c>
      <c r="DN296" s="171"/>
    </row>
    <row r="297" spans="115:118" x14ac:dyDescent="0.25">
      <c r="DK297" s="177">
        <v>518</v>
      </c>
      <c r="DL297" s="178" t="s">
        <v>832</v>
      </c>
      <c r="DM297" s="179">
        <v>6</v>
      </c>
      <c r="DN297" s="171"/>
    </row>
    <row r="298" spans="115:118" x14ac:dyDescent="0.25">
      <c r="DK298" s="177">
        <v>521</v>
      </c>
      <c r="DL298" s="178" t="s">
        <v>833</v>
      </c>
      <c r="DM298" s="179">
        <v>4</v>
      </c>
      <c r="DN298" s="171"/>
    </row>
    <row r="299" spans="115:118" x14ac:dyDescent="0.25">
      <c r="DK299" s="177">
        <v>522</v>
      </c>
      <c r="DL299" s="178" t="s">
        <v>834</v>
      </c>
      <c r="DM299" s="179">
        <v>5</v>
      </c>
      <c r="DN299" s="171"/>
    </row>
    <row r="300" spans="115:118" x14ac:dyDescent="0.25">
      <c r="DK300" s="177">
        <v>523</v>
      </c>
      <c r="DL300" s="178" t="s">
        <v>835</v>
      </c>
      <c r="DM300" s="179">
        <v>6</v>
      </c>
      <c r="DN300" s="171"/>
    </row>
    <row r="301" spans="115:118" x14ac:dyDescent="0.25">
      <c r="DK301" s="177">
        <v>524</v>
      </c>
      <c r="DL301" s="178" t="s">
        <v>836</v>
      </c>
      <c r="DM301" s="179">
        <v>7</v>
      </c>
      <c r="DN301" s="171"/>
    </row>
    <row r="302" spans="115:118" x14ac:dyDescent="0.25">
      <c r="DK302" s="177">
        <v>531</v>
      </c>
      <c r="DL302" s="178" t="s">
        <v>837</v>
      </c>
      <c r="DM302" s="179">
        <v>5</v>
      </c>
      <c r="DN302" s="171"/>
    </row>
    <row r="303" spans="115:118" x14ac:dyDescent="0.25">
      <c r="DK303" s="177">
        <v>532</v>
      </c>
      <c r="DL303" s="178" t="s">
        <v>838</v>
      </c>
      <c r="DM303" s="179">
        <v>6</v>
      </c>
      <c r="DN303" s="171"/>
    </row>
    <row r="304" spans="115:118" x14ac:dyDescent="0.25">
      <c r="DK304" s="177">
        <v>533</v>
      </c>
      <c r="DL304" s="178" t="s">
        <v>839</v>
      </c>
      <c r="DM304" s="179">
        <v>6</v>
      </c>
      <c r="DN304" s="171"/>
    </row>
    <row r="305" spans="115:118" x14ac:dyDescent="0.25">
      <c r="DK305" s="177">
        <v>534</v>
      </c>
      <c r="DL305" s="178" t="s">
        <v>840</v>
      </c>
      <c r="DM305" s="179">
        <v>7</v>
      </c>
      <c r="DN305" s="171"/>
    </row>
    <row r="306" spans="115:118" x14ac:dyDescent="0.25">
      <c r="DK306" s="177">
        <v>541</v>
      </c>
      <c r="DL306" s="178" t="s">
        <v>841</v>
      </c>
      <c r="DM306" s="179">
        <v>6</v>
      </c>
      <c r="DN306" s="171"/>
    </row>
    <row r="307" spans="115:118" x14ac:dyDescent="0.25">
      <c r="DK307" s="177">
        <v>542</v>
      </c>
      <c r="DL307" s="178" t="s">
        <v>842</v>
      </c>
      <c r="DM307" s="179">
        <v>7</v>
      </c>
      <c r="DN307" s="171" t="s">
        <v>967</v>
      </c>
    </row>
    <row r="308" spans="115:118" x14ac:dyDescent="0.25">
      <c r="DK308" s="177">
        <v>543</v>
      </c>
      <c r="DL308" s="178" t="s">
        <v>843</v>
      </c>
      <c r="DM308" s="179">
        <v>8</v>
      </c>
      <c r="DN308" s="171"/>
    </row>
    <row r="309" spans="115:118" x14ac:dyDescent="0.25">
      <c r="DK309" s="177">
        <v>544</v>
      </c>
      <c r="DL309" s="178" t="s">
        <v>844</v>
      </c>
      <c r="DM309" s="179">
        <v>9</v>
      </c>
      <c r="DN309" s="171"/>
    </row>
    <row r="310" spans="115:118" x14ac:dyDescent="0.25">
      <c r="DK310" s="177">
        <v>545</v>
      </c>
      <c r="DL310" s="178" t="s">
        <v>845</v>
      </c>
      <c r="DM310" s="179">
        <v>10</v>
      </c>
      <c r="DN310" s="171"/>
    </row>
    <row r="311" spans="115:118" x14ac:dyDescent="0.25">
      <c r="DK311" s="177">
        <v>550</v>
      </c>
      <c r="DL311" s="178" t="s">
        <v>846</v>
      </c>
      <c r="DM311" s="179">
        <v>7</v>
      </c>
      <c r="DN311" s="171"/>
    </row>
    <row r="312" spans="115:118" x14ac:dyDescent="0.25">
      <c r="DK312" s="177">
        <v>551</v>
      </c>
      <c r="DL312" s="178" t="s">
        <v>732</v>
      </c>
      <c r="DM312" s="179">
        <v>8</v>
      </c>
      <c r="DN312" s="171"/>
    </row>
    <row r="313" spans="115:118" x14ac:dyDescent="0.25">
      <c r="DK313" s="177">
        <v>552</v>
      </c>
      <c r="DL313" s="178" t="s">
        <v>733</v>
      </c>
      <c r="DM313" s="179">
        <v>9</v>
      </c>
      <c r="DN313" s="171"/>
    </row>
    <row r="314" spans="115:118" x14ac:dyDescent="0.25">
      <c r="DK314" s="177">
        <v>553</v>
      </c>
      <c r="DL314" s="178" t="s">
        <v>734</v>
      </c>
      <c r="DM314" s="179">
        <v>10</v>
      </c>
      <c r="DN314" s="171"/>
    </row>
    <row r="315" spans="115:118" x14ac:dyDescent="0.25">
      <c r="DK315" s="177">
        <v>554</v>
      </c>
      <c r="DL315" s="178" t="s">
        <v>817</v>
      </c>
      <c r="DM315" s="179">
        <v>11</v>
      </c>
      <c r="DN315" s="171"/>
    </row>
    <row r="316" spans="115:118" x14ac:dyDescent="0.25">
      <c r="DK316" s="177">
        <v>555</v>
      </c>
      <c r="DL316" s="180" t="s">
        <v>736</v>
      </c>
      <c r="DM316" s="179">
        <v>12</v>
      </c>
      <c r="DN316" s="171"/>
    </row>
    <row r="317" spans="115:118" x14ac:dyDescent="0.25">
      <c r="DK317" s="177">
        <v>561</v>
      </c>
      <c r="DL317" s="178" t="s">
        <v>847</v>
      </c>
      <c r="DM317" s="179">
        <v>3</v>
      </c>
      <c r="DN317" s="171"/>
    </row>
    <row r="318" spans="115:118" x14ac:dyDescent="0.25">
      <c r="DK318" s="177">
        <v>562</v>
      </c>
      <c r="DL318" s="178" t="s">
        <v>848</v>
      </c>
      <c r="DM318" s="179">
        <v>4</v>
      </c>
      <c r="DN318" s="171"/>
    </row>
    <row r="319" spans="115:118" x14ac:dyDescent="0.25">
      <c r="DK319" s="177">
        <v>563</v>
      </c>
      <c r="DL319" s="178" t="s">
        <v>849</v>
      </c>
      <c r="DM319" s="179">
        <v>5</v>
      </c>
      <c r="DN319" s="171"/>
    </row>
    <row r="320" spans="115:118" x14ac:dyDescent="0.25">
      <c r="DK320" s="177">
        <v>564</v>
      </c>
      <c r="DL320" s="178" t="s">
        <v>850</v>
      </c>
      <c r="DM320" s="179">
        <v>6</v>
      </c>
      <c r="DN320" s="171"/>
    </row>
    <row r="321" spans="115:118" x14ac:dyDescent="0.25">
      <c r="DK321" s="177">
        <v>565</v>
      </c>
      <c r="DL321" s="178" t="s">
        <v>851</v>
      </c>
      <c r="DM321" s="179">
        <v>7</v>
      </c>
      <c r="DN321" s="171"/>
    </row>
    <row r="322" spans="115:118" x14ac:dyDescent="0.25">
      <c r="DK322" s="177">
        <v>566</v>
      </c>
      <c r="DL322" s="178" t="s">
        <v>0</v>
      </c>
      <c r="DM322" s="179">
        <v>8</v>
      </c>
      <c r="DN322" s="171"/>
    </row>
    <row r="323" spans="115:118" x14ac:dyDescent="0.25">
      <c r="DK323" s="177">
        <v>571</v>
      </c>
      <c r="DL323" s="178" t="s">
        <v>1</v>
      </c>
      <c r="DM323" s="179">
        <v>3</v>
      </c>
      <c r="DN323" s="171"/>
    </row>
    <row r="324" spans="115:118" x14ac:dyDescent="0.25">
      <c r="DK324" s="177">
        <v>572</v>
      </c>
      <c r="DL324" s="178" t="s">
        <v>2</v>
      </c>
      <c r="DM324" s="179">
        <v>4</v>
      </c>
      <c r="DN324" s="171"/>
    </row>
    <row r="325" spans="115:118" x14ac:dyDescent="0.25">
      <c r="DK325" s="177">
        <v>573</v>
      </c>
      <c r="DL325" s="178" t="s">
        <v>3</v>
      </c>
      <c r="DM325" s="179">
        <v>5</v>
      </c>
      <c r="DN325" s="171"/>
    </row>
    <row r="326" spans="115:118" x14ac:dyDescent="0.25">
      <c r="DK326" s="177">
        <v>574</v>
      </c>
      <c r="DL326" s="178" t="s">
        <v>4</v>
      </c>
      <c r="DM326" s="179">
        <v>6</v>
      </c>
      <c r="DN326" s="171"/>
    </row>
    <row r="327" spans="115:118" x14ac:dyDescent="0.25">
      <c r="DK327" s="177">
        <v>575</v>
      </c>
      <c r="DL327" s="178" t="s">
        <v>5</v>
      </c>
      <c r="DM327" s="179">
        <v>7</v>
      </c>
      <c r="DN327" s="171"/>
    </row>
    <row r="328" spans="115:118" x14ac:dyDescent="0.25">
      <c r="DK328" s="177">
        <v>576</v>
      </c>
      <c r="DL328" s="178" t="s">
        <v>6</v>
      </c>
      <c r="DM328" s="179">
        <v>8</v>
      </c>
      <c r="DN328" s="171"/>
    </row>
    <row r="329" spans="115:118" x14ac:dyDescent="0.25">
      <c r="DK329" s="177">
        <v>577</v>
      </c>
      <c r="DL329" s="178" t="s">
        <v>7</v>
      </c>
      <c r="DM329" s="181"/>
      <c r="DN329" s="171"/>
    </row>
    <row r="330" spans="115:118" x14ac:dyDescent="0.25">
      <c r="DK330" s="177">
        <v>578</v>
      </c>
      <c r="DL330" s="178" t="s">
        <v>8</v>
      </c>
      <c r="DM330" s="179">
        <v>7</v>
      </c>
      <c r="DN330" s="171"/>
    </row>
    <row r="331" spans="115:118" x14ac:dyDescent="0.25">
      <c r="DK331" s="177">
        <v>580</v>
      </c>
      <c r="DL331" s="178" t="s">
        <v>9</v>
      </c>
      <c r="DM331" s="179">
        <v>2</v>
      </c>
      <c r="DN331" s="171"/>
    </row>
    <row r="332" spans="115:118" x14ac:dyDescent="0.25">
      <c r="DK332" s="177">
        <v>581</v>
      </c>
      <c r="DL332" s="178" t="s">
        <v>10</v>
      </c>
      <c r="DM332" s="179">
        <v>3</v>
      </c>
      <c r="DN332" s="171"/>
    </row>
    <row r="333" spans="115:118" x14ac:dyDescent="0.25">
      <c r="DK333" s="177">
        <v>582</v>
      </c>
      <c r="DL333" s="178" t="s">
        <v>11</v>
      </c>
      <c r="DM333" s="179">
        <v>4</v>
      </c>
      <c r="DN333" s="171"/>
    </row>
    <row r="334" spans="115:118" x14ac:dyDescent="0.25">
      <c r="DK334" s="177">
        <v>583</v>
      </c>
      <c r="DL334" s="178" t="s">
        <v>12</v>
      </c>
      <c r="DM334" s="179">
        <v>4</v>
      </c>
      <c r="DN334" s="171"/>
    </row>
    <row r="335" spans="115:118" x14ac:dyDescent="0.25">
      <c r="DK335" s="177">
        <v>584</v>
      </c>
      <c r="DL335" s="178" t="s">
        <v>13</v>
      </c>
      <c r="DM335" s="179">
        <v>5</v>
      </c>
      <c r="DN335" s="171"/>
    </row>
    <row r="336" spans="115:118" x14ac:dyDescent="0.25">
      <c r="DK336" s="177">
        <v>585</v>
      </c>
      <c r="DL336" s="178" t="s">
        <v>14</v>
      </c>
      <c r="DM336" s="179">
        <v>6</v>
      </c>
      <c r="DN336" s="171"/>
    </row>
    <row r="337" spans="115:118" x14ac:dyDescent="0.25">
      <c r="DK337" s="177">
        <v>586</v>
      </c>
      <c r="DL337" s="178" t="s">
        <v>15</v>
      </c>
      <c r="DM337" s="179">
        <v>7</v>
      </c>
      <c r="DN337" s="171"/>
    </row>
    <row r="338" spans="115:118" x14ac:dyDescent="0.25">
      <c r="DK338" s="177">
        <v>587</v>
      </c>
      <c r="DL338" s="178" t="s">
        <v>16</v>
      </c>
      <c r="DM338" s="179">
        <v>8</v>
      </c>
      <c r="DN338" s="171"/>
    </row>
    <row r="339" spans="115:118" x14ac:dyDescent="0.25">
      <c r="DK339" s="177">
        <v>590</v>
      </c>
      <c r="DL339" s="178" t="s">
        <v>846</v>
      </c>
      <c r="DM339" s="179">
        <v>7</v>
      </c>
      <c r="DN339" s="171"/>
    </row>
    <row r="340" spans="115:118" x14ac:dyDescent="0.25">
      <c r="DK340" s="177">
        <v>591</v>
      </c>
      <c r="DL340" s="178" t="s">
        <v>17</v>
      </c>
      <c r="DM340" s="179">
        <v>8</v>
      </c>
      <c r="DN340" s="171"/>
    </row>
    <row r="341" spans="115:118" x14ac:dyDescent="0.25">
      <c r="DK341" s="177">
        <v>592</v>
      </c>
      <c r="DL341" s="178" t="s">
        <v>18</v>
      </c>
      <c r="DM341" s="179">
        <v>9</v>
      </c>
      <c r="DN341" s="171"/>
    </row>
    <row r="342" spans="115:118" x14ac:dyDescent="0.25">
      <c r="DK342" s="177">
        <v>593</v>
      </c>
      <c r="DL342" s="178" t="s">
        <v>19</v>
      </c>
      <c r="DM342" s="179">
        <v>10</v>
      </c>
      <c r="DN342" s="171"/>
    </row>
    <row r="343" spans="115:118" x14ac:dyDescent="0.25">
      <c r="DK343" s="177">
        <v>594</v>
      </c>
      <c r="DL343" s="178" t="s">
        <v>20</v>
      </c>
      <c r="DM343" s="179">
        <v>11</v>
      </c>
      <c r="DN343" s="171"/>
    </row>
    <row r="344" spans="115:118" x14ac:dyDescent="0.25">
      <c r="DK344" s="177">
        <v>601</v>
      </c>
      <c r="DL344" s="178" t="s">
        <v>21</v>
      </c>
      <c r="DM344" s="179">
        <v>4</v>
      </c>
      <c r="DN344" s="171"/>
    </row>
    <row r="345" spans="115:118" x14ac:dyDescent="0.25">
      <c r="DK345" s="177">
        <v>602</v>
      </c>
      <c r="DL345" s="178" t="s">
        <v>22</v>
      </c>
      <c r="DM345" s="179">
        <v>5</v>
      </c>
      <c r="DN345" s="171"/>
    </row>
    <row r="346" spans="115:118" x14ac:dyDescent="0.25">
      <c r="DK346" s="177">
        <v>603</v>
      </c>
      <c r="DL346" s="178" t="s">
        <v>23</v>
      </c>
      <c r="DM346" s="179">
        <v>6</v>
      </c>
      <c r="DN346" s="171"/>
    </row>
    <row r="347" spans="115:118" x14ac:dyDescent="0.25">
      <c r="DK347" s="177">
        <v>604</v>
      </c>
      <c r="DL347" s="178" t="s">
        <v>24</v>
      </c>
      <c r="DM347" s="179">
        <v>7</v>
      </c>
      <c r="DN347" s="171"/>
    </row>
    <row r="348" spans="115:118" x14ac:dyDescent="0.25">
      <c r="DK348" s="177">
        <v>611</v>
      </c>
      <c r="DL348" s="178" t="s">
        <v>25</v>
      </c>
      <c r="DM348" s="179">
        <v>1</v>
      </c>
      <c r="DN348" s="171"/>
    </row>
    <row r="349" spans="115:118" x14ac:dyDescent="0.25">
      <c r="DK349" s="177">
        <v>612</v>
      </c>
      <c r="DL349" s="178" t="s">
        <v>26</v>
      </c>
      <c r="DM349" s="179">
        <v>2</v>
      </c>
      <c r="DN349" s="171"/>
    </row>
    <row r="350" spans="115:118" x14ac:dyDescent="0.25">
      <c r="DK350" s="177">
        <v>613</v>
      </c>
      <c r="DL350" s="178" t="s">
        <v>27</v>
      </c>
      <c r="DM350" s="179">
        <v>3</v>
      </c>
      <c r="DN350" s="171" t="s">
        <v>963</v>
      </c>
    </row>
    <row r="351" spans="115:118" x14ac:dyDescent="0.25">
      <c r="DK351" s="177">
        <v>614</v>
      </c>
      <c r="DL351" s="178" t="s">
        <v>28</v>
      </c>
      <c r="DM351" s="179">
        <v>4</v>
      </c>
      <c r="DN351" s="171" t="s">
        <v>963</v>
      </c>
    </row>
    <row r="352" spans="115:118" x14ac:dyDescent="0.25">
      <c r="DK352" s="177">
        <v>631</v>
      </c>
      <c r="DL352" s="178" t="s">
        <v>29</v>
      </c>
      <c r="DM352" s="179">
        <v>8</v>
      </c>
      <c r="DN352" s="171"/>
    </row>
    <row r="353" spans="115:118" x14ac:dyDescent="0.25">
      <c r="DK353" s="177">
        <v>632</v>
      </c>
      <c r="DL353" s="178" t="s">
        <v>30</v>
      </c>
      <c r="DM353" s="179">
        <v>9</v>
      </c>
      <c r="DN353" s="171"/>
    </row>
    <row r="354" spans="115:118" x14ac:dyDescent="0.25">
      <c r="DK354" s="177">
        <v>633</v>
      </c>
      <c r="DL354" s="178" t="s">
        <v>31</v>
      </c>
      <c r="DM354" s="179">
        <v>10</v>
      </c>
      <c r="DN354" s="171"/>
    </row>
    <row r="355" spans="115:118" x14ac:dyDescent="0.25">
      <c r="DK355" s="177">
        <v>634</v>
      </c>
      <c r="DL355" s="178" t="s">
        <v>32</v>
      </c>
      <c r="DM355" s="179">
        <v>11</v>
      </c>
      <c r="DN355" s="171"/>
    </row>
    <row r="356" spans="115:118" x14ac:dyDescent="0.25">
      <c r="DK356" s="177">
        <v>690</v>
      </c>
      <c r="DL356" s="178" t="s">
        <v>732</v>
      </c>
      <c r="DM356" s="179">
        <v>8</v>
      </c>
      <c r="DN356" s="171"/>
    </row>
    <row r="357" spans="115:118" x14ac:dyDescent="0.25">
      <c r="DK357" s="177">
        <v>691</v>
      </c>
      <c r="DL357" s="178" t="s">
        <v>733</v>
      </c>
      <c r="DM357" s="179">
        <v>9</v>
      </c>
      <c r="DN357" s="171"/>
    </row>
    <row r="358" spans="115:118" x14ac:dyDescent="0.25">
      <c r="DK358" s="177">
        <v>692</v>
      </c>
      <c r="DL358" s="178" t="s">
        <v>734</v>
      </c>
      <c r="DM358" s="179">
        <v>10</v>
      </c>
      <c r="DN358" s="171"/>
    </row>
    <row r="359" spans="115:118" x14ac:dyDescent="0.25">
      <c r="DK359" s="177">
        <v>693</v>
      </c>
      <c r="DL359" s="178" t="s">
        <v>817</v>
      </c>
      <c r="DM359" s="179">
        <v>11</v>
      </c>
      <c r="DN359" s="171"/>
    </row>
    <row r="360" spans="115:118" x14ac:dyDescent="0.25">
      <c r="DK360" s="177">
        <v>694</v>
      </c>
      <c r="DL360" s="178" t="s">
        <v>736</v>
      </c>
      <c r="DM360" s="179">
        <v>12</v>
      </c>
      <c r="DN360" s="171"/>
    </row>
    <row r="361" spans="115:118" x14ac:dyDescent="0.25">
      <c r="DK361" s="177">
        <v>706</v>
      </c>
      <c r="DL361" s="178" t="s">
        <v>33</v>
      </c>
      <c r="DM361" s="179">
        <v>4</v>
      </c>
      <c r="DN361" s="171"/>
    </row>
    <row r="362" spans="115:118" x14ac:dyDescent="0.25">
      <c r="DK362" s="177">
        <v>707</v>
      </c>
      <c r="DL362" s="178" t="s">
        <v>34</v>
      </c>
      <c r="DM362" s="179">
        <v>5</v>
      </c>
      <c r="DN362" s="171"/>
    </row>
    <row r="363" spans="115:118" x14ac:dyDescent="0.25">
      <c r="DK363" s="177">
        <v>708</v>
      </c>
      <c r="DL363" s="178" t="s">
        <v>35</v>
      </c>
      <c r="DM363" s="179">
        <v>6</v>
      </c>
      <c r="DN363" s="171"/>
    </row>
    <row r="364" spans="115:118" x14ac:dyDescent="0.25">
      <c r="DK364" s="177">
        <v>709</v>
      </c>
      <c r="DL364" s="178" t="s">
        <v>36</v>
      </c>
      <c r="DM364" s="179">
        <v>7</v>
      </c>
      <c r="DN364" s="171"/>
    </row>
    <row r="365" spans="115:118" x14ac:dyDescent="0.25">
      <c r="DK365" s="177">
        <v>710</v>
      </c>
      <c r="DL365" s="178" t="s">
        <v>37</v>
      </c>
      <c r="DM365" s="179">
        <v>6</v>
      </c>
      <c r="DN365" s="171"/>
    </row>
    <row r="366" spans="115:118" x14ac:dyDescent="0.25">
      <c r="DK366" s="177">
        <v>711</v>
      </c>
      <c r="DL366" s="178" t="s">
        <v>38</v>
      </c>
      <c r="DM366" s="179">
        <v>7</v>
      </c>
      <c r="DN366" s="171"/>
    </row>
    <row r="367" spans="115:118" x14ac:dyDescent="0.25">
      <c r="DK367" s="177">
        <v>712</v>
      </c>
      <c r="DL367" s="178" t="s">
        <v>39</v>
      </c>
      <c r="DM367" s="179">
        <v>8</v>
      </c>
      <c r="DN367" s="171"/>
    </row>
    <row r="368" spans="115:118" x14ac:dyDescent="0.25">
      <c r="DK368" s="177">
        <v>713</v>
      </c>
      <c r="DL368" s="178" t="s">
        <v>40</v>
      </c>
      <c r="DM368" s="179">
        <v>9</v>
      </c>
      <c r="DN368" s="171"/>
    </row>
    <row r="369" spans="115:118" x14ac:dyDescent="0.25">
      <c r="DK369" s="177">
        <v>714</v>
      </c>
      <c r="DL369" s="178" t="s">
        <v>41</v>
      </c>
      <c r="DM369" s="179">
        <v>10</v>
      </c>
      <c r="DN369" s="171"/>
    </row>
    <row r="370" spans="115:118" x14ac:dyDescent="0.25">
      <c r="DK370" s="177">
        <v>720</v>
      </c>
      <c r="DL370" s="178" t="s">
        <v>42</v>
      </c>
      <c r="DM370" s="179">
        <v>6</v>
      </c>
      <c r="DN370" s="171"/>
    </row>
    <row r="371" spans="115:118" x14ac:dyDescent="0.25">
      <c r="DK371" s="177">
        <v>721</v>
      </c>
      <c r="DL371" s="178" t="s">
        <v>43</v>
      </c>
      <c r="DM371" s="179">
        <v>7</v>
      </c>
      <c r="DN371" s="171"/>
    </row>
    <row r="372" spans="115:118" x14ac:dyDescent="0.25">
      <c r="DK372" s="177">
        <v>722</v>
      </c>
      <c r="DL372" s="178" t="s">
        <v>44</v>
      </c>
      <c r="DM372" s="179">
        <v>8</v>
      </c>
      <c r="DN372" s="171"/>
    </row>
    <row r="373" spans="115:118" x14ac:dyDescent="0.25">
      <c r="DK373" s="177">
        <v>723</v>
      </c>
      <c r="DL373" s="178" t="s">
        <v>45</v>
      </c>
      <c r="DM373" s="179">
        <v>9</v>
      </c>
      <c r="DN373" s="171"/>
    </row>
    <row r="374" spans="115:118" x14ac:dyDescent="0.25">
      <c r="DK374" s="177">
        <v>724</v>
      </c>
      <c r="DL374" s="178" t="s">
        <v>46</v>
      </c>
      <c r="DM374" s="179">
        <v>10</v>
      </c>
      <c r="DN374" s="171"/>
    </row>
    <row r="375" spans="115:118" x14ac:dyDescent="0.25">
      <c r="DK375" s="177">
        <v>731</v>
      </c>
      <c r="DL375" s="178" t="s">
        <v>47</v>
      </c>
      <c r="DM375" s="179">
        <v>4</v>
      </c>
      <c r="DN375" s="171" t="s">
        <v>964</v>
      </c>
    </row>
    <row r="376" spans="115:118" x14ac:dyDescent="0.25">
      <c r="DK376" s="177">
        <v>732</v>
      </c>
      <c r="DL376" s="178" t="s">
        <v>48</v>
      </c>
      <c r="DM376" s="179">
        <v>5</v>
      </c>
      <c r="DN376" s="171" t="s">
        <v>964</v>
      </c>
    </row>
    <row r="377" spans="115:118" x14ac:dyDescent="0.25">
      <c r="DK377" s="177">
        <v>733</v>
      </c>
      <c r="DL377" s="178" t="s">
        <v>49</v>
      </c>
      <c r="DM377" s="179">
        <v>6</v>
      </c>
      <c r="DN377" s="171" t="s">
        <v>964</v>
      </c>
    </row>
    <row r="378" spans="115:118" x14ac:dyDescent="0.25">
      <c r="DK378" s="177">
        <v>741</v>
      </c>
      <c r="DL378" s="178" t="s">
        <v>50</v>
      </c>
      <c r="DM378" s="179">
        <v>7</v>
      </c>
      <c r="DN378" s="171" t="s">
        <v>965</v>
      </c>
    </row>
    <row r="379" spans="115:118" x14ac:dyDescent="0.25">
      <c r="DK379" s="177">
        <v>742</v>
      </c>
      <c r="DL379" s="178" t="s">
        <v>51</v>
      </c>
      <c r="DM379" s="179">
        <v>8</v>
      </c>
      <c r="DN379" s="171" t="s">
        <v>966</v>
      </c>
    </row>
    <row r="380" spans="115:118" x14ac:dyDescent="0.25">
      <c r="DK380" s="177">
        <v>743</v>
      </c>
      <c r="DL380" s="178" t="s">
        <v>52</v>
      </c>
      <c r="DM380" s="179">
        <v>9</v>
      </c>
      <c r="DN380" s="171"/>
    </row>
    <row r="381" spans="115:118" x14ac:dyDescent="0.25">
      <c r="DK381" s="177">
        <v>750</v>
      </c>
      <c r="DL381" s="178" t="s">
        <v>732</v>
      </c>
      <c r="DM381" s="179">
        <v>9</v>
      </c>
      <c r="DN381" s="171" t="s">
        <v>951</v>
      </c>
    </row>
    <row r="382" spans="115:118" x14ac:dyDescent="0.25">
      <c r="DK382" s="177">
        <v>751</v>
      </c>
      <c r="DL382" s="178" t="s">
        <v>733</v>
      </c>
      <c r="DM382" s="179">
        <v>10</v>
      </c>
      <c r="DN382" s="171" t="s">
        <v>951</v>
      </c>
    </row>
    <row r="383" spans="115:118" x14ac:dyDescent="0.25">
      <c r="DK383" s="177">
        <v>752</v>
      </c>
      <c r="DL383" s="178" t="s">
        <v>734</v>
      </c>
      <c r="DM383" s="179">
        <v>11</v>
      </c>
      <c r="DN383" s="171" t="s">
        <v>951</v>
      </c>
    </row>
    <row r="384" spans="115:118" x14ac:dyDescent="0.25">
      <c r="DK384" s="177">
        <v>753</v>
      </c>
      <c r="DL384" s="178" t="s">
        <v>735</v>
      </c>
      <c r="DM384" s="179">
        <v>12</v>
      </c>
      <c r="DN384" s="171" t="s">
        <v>951</v>
      </c>
    </row>
    <row r="385" spans="115:118" x14ac:dyDescent="0.25">
      <c r="DK385" s="177">
        <v>760</v>
      </c>
      <c r="DL385" s="178" t="s">
        <v>53</v>
      </c>
      <c r="DM385" s="179">
        <v>6</v>
      </c>
      <c r="DN385" s="171"/>
    </row>
    <row r="386" spans="115:118" x14ac:dyDescent="0.25">
      <c r="DK386" s="177">
        <v>761</v>
      </c>
      <c r="DL386" s="178" t="s">
        <v>54</v>
      </c>
      <c r="DM386" s="179">
        <v>7</v>
      </c>
      <c r="DN386" s="171"/>
    </row>
    <row r="387" spans="115:118" x14ac:dyDescent="0.25">
      <c r="DK387" s="177">
        <v>762</v>
      </c>
      <c r="DL387" s="178" t="s">
        <v>55</v>
      </c>
      <c r="DM387" s="179">
        <v>8</v>
      </c>
      <c r="DN387" s="171"/>
    </row>
    <row r="388" spans="115:118" x14ac:dyDescent="0.25">
      <c r="DK388" s="177">
        <v>763</v>
      </c>
      <c r="DL388" s="178" t="s">
        <v>56</v>
      </c>
      <c r="DM388" s="179">
        <v>9</v>
      </c>
      <c r="DN388" s="171"/>
    </row>
    <row r="389" spans="115:118" x14ac:dyDescent="0.25">
      <c r="DK389" s="177">
        <v>764</v>
      </c>
      <c r="DL389" s="178" t="s">
        <v>57</v>
      </c>
      <c r="DM389" s="179">
        <v>10</v>
      </c>
      <c r="DN389" s="171"/>
    </row>
    <row r="390" spans="115:118" x14ac:dyDescent="0.25">
      <c r="DK390" s="177">
        <v>770</v>
      </c>
      <c r="DL390" s="178" t="s">
        <v>53</v>
      </c>
      <c r="DM390" s="179">
        <v>6</v>
      </c>
      <c r="DN390" s="171"/>
    </row>
    <row r="391" spans="115:118" x14ac:dyDescent="0.25">
      <c r="DK391" s="177">
        <v>771</v>
      </c>
      <c r="DL391" s="178" t="s">
        <v>54</v>
      </c>
      <c r="DM391" s="179">
        <v>7</v>
      </c>
      <c r="DN391" s="171" t="s">
        <v>951</v>
      </c>
    </row>
    <row r="392" spans="115:118" x14ac:dyDescent="0.25">
      <c r="DK392" s="177">
        <v>772</v>
      </c>
      <c r="DL392" s="178" t="s">
        <v>55</v>
      </c>
      <c r="DM392" s="179">
        <v>8</v>
      </c>
      <c r="DN392" s="171" t="s">
        <v>951</v>
      </c>
    </row>
    <row r="393" spans="115:118" x14ac:dyDescent="0.25">
      <c r="DK393" s="177">
        <v>773</v>
      </c>
      <c r="DL393" s="178" t="s">
        <v>56</v>
      </c>
      <c r="DM393" s="179">
        <v>9</v>
      </c>
      <c r="DN393" s="171" t="s">
        <v>951</v>
      </c>
    </row>
    <row r="394" spans="115:118" x14ac:dyDescent="0.25">
      <c r="DK394" s="177">
        <v>774</v>
      </c>
      <c r="DL394" s="178" t="s">
        <v>57</v>
      </c>
      <c r="DM394" s="179">
        <v>10</v>
      </c>
      <c r="DN394" s="171" t="s">
        <v>951</v>
      </c>
    </row>
    <row r="395" spans="115:118" x14ac:dyDescent="0.25">
      <c r="DK395" s="177">
        <v>780</v>
      </c>
      <c r="DL395" s="178" t="s">
        <v>53</v>
      </c>
      <c r="DM395" s="179">
        <v>6</v>
      </c>
      <c r="DN395" s="171"/>
    </row>
    <row r="396" spans="115:118" x14ac:dyDescent="0.25">
      <c r="DK396" s="177">
        <v>780</v>
      </c>
      <c r="DL396" s="178" t="s">
        <v>53</v>
      </c>
      <c r="DM396" s="179">
        <v>6</v>
      </c>
      <c r="DN396" s="171"/>
    </row>
    <row r="397" spans="115:118" x14ac:dyDescent="0.25">
      <c r="DK397" s="177">
        <v>781</v>
      </c>
      <c r="DL397" s="178" t="s">
        <v>54</v>
      </c>
      <c r="DM397" s="179">
        <v>7</v>
      </c>
      <c r="DN397" s="171" t="s">
        <v>952</v>
      </c>
    </row>
    <row r="398" spans="115:118" x14ac:dyDescent="0.25">
      <c r="DK398" s="177">
        <v>781</v>
      </c>
      <c r="DL398" s="178" t="s">
        <v>54</v>
      </c>
      <c r="DM398" s="179">
        <v>7</v>
      </c>
      <c r="DN398" s="171" t="s">
        <v>952</v>
      </c>
    </row>
    <row r="399" spans="115:118" x14ac:dyDescent="0.25">
      <c r="DK399" s="177">
        <v>782</v>
      </c>
      <c r="DL399" s="178" t="s">
        <v>55</v>
      </c>
      <c r="DM399" s="179">
        <v>8</v>
      </c>
      <c r="DN399" s="171" t="s">
        <v>952</v>
      </c>
    </row>
    <row r="400" spans="115:118" x14ac:dyDescent="0.25">
      <c r="DK400" s="177">
        <v>782</v>
      </c>
      <c r="DL400" s="178" t="s">
        <v>55</v>
      </c>
      <c r="DM400" s="179">
        <v>8</v>
      </c>
      <c r="DN400" s="171" t="s">
        <v>952</v>
      </c>
    </row>
    <row r="401" spans="115:118" x14ac:dyDescent="0.25">
      <c r="DK401" s="177">
        <v>783</v>
      </c>
      <c r="DL401" s="178" t="s">
        <v>56</v>
      </c>
      <c r="DM401" s="179">
        <v>9</v>
      </c>
      <c r="DN401" s="171" t="s">
        <v>952</v>
      </c>
    </row>
    <row r="402" spans="115:118" x14ac:dyDescent="0.25">
      <c r="DK402" s="177">
        <v>783</v>
      </c>
      <c r="DL402" s="178" t="s">
        <v>56</v>
      </c>
      <c r="DM402" s="179">
        <v>9</v>
      </c>
      <c r="DN402" s="171" t="s">
        <v>952</v>
      </c>
    </row>
    <row r="403" spans="115:118" x14ac:dyDescent="0.25">
      <c r="DK403" s="177">
        <v>784</v>
      </c>
      <c r="DL403" s="178" t="s">
        <v>57</v>
      </c>
      <c r="DM403" s="179">
        <v>10</v>
      </c>
      <c r="DN403" s="171" t="s">
        <v>952</v>
      </c>
    </row>
    <row r="404" spans="115:118" x14ac:dyDescent="0.25">
      <c r="DK404" s="177">
        <v>784</v>
      </c>
      <c r="DL404" s="178" t="s">
        <v>57</v>
      </c>
      <c r="DM404" s="179">
        <v>10</v>
      </c>
      <c r="DN404" s="171" t="s">
        <v>952</v>
      </c>
    </row>
    <row r="405" spans="115:118" x14ac:dyDescent="0.25">
      <c r="DK405" s="177">
        <v>811</v>
      </c>
      <c r="DL405" s="178" t="s">
        <v>58</v>
      </c>
      <c r="DM405" s="179">
        <v>4</v>
      </c>
      <c r="DN405" s="171"/>
    </row>
    <row r="406" spans="115:118" x14ac:dyDescent="0.25">
      <c r="DK406" s="177">
        <v>812</v>
      </c>
      <c r="DL406" s="178" t="s">
        <v>59</v>
      </c>
      <c r="DM406" s="179">
        <v>5</v>
      </c>
      <c r="DN406" s="171"/>
    </row>
    <row r="407" spans="115:118" x14ac:dyDescent="0.25">
      <c r="DK407" s="177">
        <v>813</v>
      </c>
      <c r="DL407" s="178" t="s">
        <v>60</v>
      </c>
      <c r="DM407" s="179">
        <v>6</v>
      </c>
      <c r="DN407" s="171"/>
    </row>
    <row r="408" spans="115:118" x14ac:dyDescent="0.25">
      <c r="DK408" s="177">
        <v>814</v>
      </c>
      <c r="DL408" s="178" t="s">
        <v>61</v>
      </c>
      <c r="DM408" s="179">
        <v>7</v>
      </c>
      <c r="DN408" s="171"/>
    </row>
    <row r="409" spans="115:118" x14ac:dyDescent="0.25">
      <c r="DK409" s="177">
        <v>821</v>
      </c>
      <c r="DL409" s="178" t="s">
        <v>62</v>
      </c>
      <c r="DM409" s="179">
        <v>7</v>
      </c>
      <c r="DN409" s="171"/>
    </row>
    <row r="410" spans="115:118" x14ac:dyDescent="0.25">
      <c r="DK410" s="177">
        <v>822</v>
      </c>
      <c r="DL410" s="178" t="s">
        <v>63</v>
      </c>
      <c r="DM410" s="179">
        <v>8</v>
      </c>
      <c r="DN410" s="171"/>
    </row>
    <row r="411" spans="115:118" x14ac:dyDescent="0.25">
      <c r="DK411" s="177">
        <v>823</v>
      </c>
      <c r="DL411" s="178" t="s">
        <v>64</v>
      </c>
      <c r="DM411" s="179">
        <v>9</v>
      </c>
      <c r="DN411" s="171"/>
    </row>
    <row r="412" spans="115:118" x14ac:dyDescent="0.25">
      <c r="DK412" s="177">
        <v>824</v>
      </c>
      <c r="DL412" s="178" t="s">
        <v>65</v>
      </c>
      <c r="DM412" s="179">
        <v>10</v>
      </c>
      <c r="DN412" s="171"/>
    </row>
    <row r="413" spans="115:118" x14ac:dyDescent="0.25">
      <c r="DK413" s="177">
        <v>850</v>
      </c>
      <c r="DL413" s="178" t="s">
        <v>732</v>
      </c>
      <c r="DM413" s="179">
        <v>8</v>
      </c>
      <c r="DN413" s="171"/>
    </row>
    <row r="414" spans="115:118" x14ac:dyDescent="0.25">
      <c r="DK414" s="177">
        <v>851</v>
      </c>
      <c r="DL414" s="178" t="s">
        <v>733</v>
      </c>
      <c r="DM414" s="179">
        <v>9</v>
      </c>
      <c r="DN414" s="171"/>
    </row>
    <row r="415" spans="115:118" x14ac:dyDescent="0.25">
      <c r="DK415" s="177">
        <v>852</v>
      </c>
      <c r="DL415" s="178" t="s">
        <v>734</v>
      </c>
      <c r="DM415" s="179">
        <v>10</v>
      </c>
      <c r="DN415" s="171"/>
    </row>
    <row r="416" spans="115:118" x14ac:dyDescent="0.25">
      <c r="DK416" s="177">
        <v>853</v>
      </c>
      <c r="DL416" s="178" t="s">
        <v>735</v>
      </c>
      <c r="DM416" s="179">
        <v>11</v>
      </c>
      <c r="DN416" s="171"/>
    </row>
    <row r="417" spans="115:118" x14ac:dyDescent="0.25">
      <c r="DK417" s="177">
        <v>951</v>
      </c>
      <c r="DL417" s="178" t="s">
        <v>66</v>
      </c>
      <c r="DM417" s="179">
        <v>6</v>
      </c>
      <c r="DN417" s="171"/>
    </row>
    <row r="418" spans="115:118" x14ac:dyDescent="0.25">
      <c r="DK418" s="177">
        <v>952</v>
      </c>
      <c r="DL418" s="178" t="s">
        <v>67</v>
      </c>
      <c r="DM418" s="179">
        <v>7</v>
      </c>
      <c r="DN418" s="171"/>
    </row>
    <row r="419" spans="115:118" x14ac:dyDescent="0.25">
      <c r="DK419" s="177">
        <v>953</v>
      </c>
      <c r="DL419" s="178" t="s">
        <v>68</v>
      </c>
      <c r="DM419" s="179">
        <v>8</v>
      </c>
      <c r="DN419" s="171"/>
    </row>
    <row r="420" spans="115:118" x14ac:dyDescent="0.25">
      <c r="DK420" s="177">
        <v>954</v>
      </c>
      <c r="DL420" s="178" t="s">
        <v>69</v>
      </c>
      <c r="DM420" s="179">
        <v>8</v>
      </c>
      <c r="DN420" s="171"/>
    </row>
    <row r="421" spans="115:118" x14ac:dyDescent="0.25">
      <c r="DK421" s="177">
        <v>955</v>
      </c>
      <c r="DL421" s="178" t="s">
        <v>70</v>
      </c>
      <c r="DM421" s="179">
        <v>9</v>
      </c>
      <c r="DN421" s="171"/>
    </row>
    <row r="422" spans="115:118" x14ac:dyDescent="0.25">
      <c r="DK422" s="177">
        <v>961</v>
      </c>
      <c r="DL422" s="178" t="s">
        <v>71</v>
      </c>
      <c r="DM422" s="179">
        <v>6</v>
      </c>
      <c r="DN422" s="171"/>
    </row>
    <row r="423" spans="115:118" x14ac:dyDescent="0.25">
      <c r="DK423" s="177">
        <v>962</v>
      </c>
      <c r="DL423" s="178" t="s">
        <v>72</v>
      </c>
      <c r="DM423" s="179">
        <v>7</v>
      </c>
      <c r="DN423" s="171"/>
    </row>
    <row r="424" spans="115:118" x14ac:dyDescent="0.25">
      <c r="DK424" s="177">
        <v>963</v>
      </c>
      <c r="DL424" s="178" t="s">
        <v>73</v>
      </c>
      <c r="DM424" s="179">
        <v>8</v>
      </c>
      <c r="DN424" s="171"/>
    </row>
    <row r="425" spans="115:118" x14ac:dyDescent="0.25">
      <c r="DK425" s="177">
        <v>971</v>
      </c>
      <c r="DL425" s="178" t="s">
        <v>74</v>
      </c>
      <c r="DM425" s="179">
        <v>6</v>
      </c>
      <c r="DN425" s="171"/>
    </row>
    <row r="426" spans="115:118" x14ac:dyDescent="0.25">
      <c r="DK426" s="182">
        <v>972</v>
      </c>
      <c r="DL426" s="183" t="s">
        <v>75</v>
      </c>
      <c r="DM426" s="184">
        <v>7</v>
      </c>
      <c r="DN426" s="172"/>
    </row>
  </sheetData>
  <autoFilter ref="A4:EJ148"/>
  <mergeCells count="18">
    <mergeCell ref="DK168:DM168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CY11 DB69:DB95 DB97:DB98 DB44:DB49 DB28:DB42 DB10:DB25 DB103:DB118 CY103 DB133:DB139 CY138:CY139 DB60 DB58 DB51:DB56 DB120:DB129">
    <cfRule type="cellIs" dxfId="151" priority="65" stopIfTrue="1" operator="notEqual">
      <formula>$DF10</formula>
    </cfRule>
  </conditionalFormatting>
  <conditionalFormatting sqref="CY44:CY45 CY104:CY118 CY69:CY98 CY47:CY49 CY27:CY42 CY13:CY25 CY10 CY60 CY58 CY51:CY56 CY120:CY129">
    <cfRule type="cellIs" dxfId="150" priority="66" stopIfTrue="1" operator="notEqual">
      <formula>$DB10</formula>
    </cfRule>
  </conditionalFormatting>
  <conditionalFormatting sqref="CY133:CY138">
    <cfRule type="cellIs" dxfId="149" priority="64" stopIfTrue="1" operator="notEqual">
      <formula>$DF133</formula>
    </cfRule>
  </conditionalFormatting>
  <conditionalFormatting sqref="DB99">
    <cfRule type="cellIs" dxfId="148" priority="62" stopIfTrue="1" operator="notEqual">
      <formula>$DF99</formula>
    </cfRule>
  </conditionalFormatting>
  <conditionalFormatting sqref="CY99">
    <cfRule type="cellIs" dxfId="147" priority="63" stopIfTrue="1" operator="notEqual">
      <formula>$DB99</formula>
    </cfRule>
  </conditionalFormatting>
  <conditionalFormatting sqref="DB100">
    <cfRule type="cellIs" dxfId="146" priority="60" stopIfTrue="1" operator="notEqual">
      <formula>$DF100</formula>
    </cfRule>
  </conditionalFormatting>
  <conditionalFormatting sqref="DB59">
    <cfRule type="cellIs" dxfId="145" priority="58" stopIfTrue="1" operator="notEqual">
      <formula>$DF59</formula>
    </cfRule>
  </conditionalFormatting>
  <conditionalFormatting sqref="CY100">
    <cfRule type="cellIs" dxfId="144" priority="61" stopIfTrue="1" operator="notEqual">
      <formula>$DB100</formula>
    </cfRule>
  </conditionalFormatting>
  <conditionalFormatting sqref="CY59">
    <cfRule type="cellIs" dxfId="143" priority="59" stopIfTrue="1" operator="notEqual">
      <formula>$DB59</formula>
    </cfRule>
  </conditionalFormatting>
  <conditionalFormatting sqref="DB63">
    <cfRule type="cellIs" dxfId="142" priority="56" stopIfTrue="1" operator="notEqual">
      <formula>$DF63</formula>
    </cfRule>
  </conditionalFormatting>
  <conditionalFormatting sqref="CY63">
    <cfRule type="cellIs" dxfId="141" priority="57" stopIfTrue="1" operator="notEqual">
      <formula>$DB63</formula>
    </cfRule>
  </conditionalFormatting>
  <conditionalFormatting sqref="DB64">
    <cfRule type="cellIs" dxfId="140" priority="54" stopIfTrue="1" operator="notEqual">
      <formula>$DF64</formula>
    </cfRule>
  </conditionalFormatting>
  <conditionalFormatting sqref="CY64">
    <cfRule type="cellIs" dxfId="139" priority="55" stopIfTrue="1" operator="notEqual">
      <formula>$DB64</formula>
    </cfRule>
  </conditionalFormatting>
  <conditionalFormatting sqref="CY46">
    <cfRule type="cellIs" dxfId="138" priority="53" stopIfTrue="1" operator="notEqual">
      <formula>$DB46</formula>
    </cfRule>
  </conditionalFormatting>
  <conditionalFormatting sqref="DB43">
    <cfRule type="cellIs" dxfId="137" priority="52" stopIfTrue="1" operator="notEqual">
      <formula>$DF43</formula>
    </cfRule>
  </conditionalFormatting>
  <conditionalFormatting sqref="CY43">
    <cfRule type="cellIs" dxfId="136" priority="51" stopIfTrue="1" operator="notEqual">
      <formula>$DB43</formula>
    </cfRule>
  </conditionalFormatting>
  <conditionalFormatting sqref="DB26">
    <cfRule type="cellIs" dxfId="135" priority="49" stopIfTrue="1" operator="notEqual">
      <formula>$DF26</formula>
    </cfRule>
  </conditionalFormatting>
  <conditionalFormatting sqref="CY26">
    <cfRule type="cellIs" dxfId="134" priority="50" stopIfTrue="1" operator="notEqual">
      <formula>$DB26</formula>
    </cfRule>
  </conditionalFormatting>
  <conditionalFormatting sqref="DB50">
    <cfRule type="cellIs" dxfId="133" priority="47" stopIfTrue="1" operator="notEqual">
      <formula>$DF50</formula>
    </cfRule>
  </conditionalFormatting>
  <conditionalFormatting sqref="CY50">
    <cfRule type="cellIs" dxfId="132" priority="48" stopIfTrue="1" operator="notEqual">
      <formula>$DB50</formula>
    </cfRule>
  </conditionalFormatting>
  <conditionalFormatting sqref="DB57">
    <cfRule type="cellIs" dxfId="131" priority="45" stopIfTrue="1" operator="notEqual">
      <formula>$DF57</formula>
    </cfRule>
  </conditionalFormatting>
  <conditionalFormatting sqref="CY57">
    <cfRule type="cellIs" dxfId="130" priority="46" stopIfTrue="1" operator="notEqual">
      <formula>$DB57</formula>
    </cfRule>
  </conditionalFormatting>
  <conditionalFormatting sqref="DB62">
    <cfRule type="cellIs" dxfId="129" priority="43" stopIfTrue="1" operator="notEqual">
      <formula>$DF62</formula>
    </cfRule>
  </conditionalFormatting>
  <conditionalFormatting sqref="CY62">
    <cfRule type="cellIs" dxfId="128" priority="44" stopIfTrue="1" operator="notEqual">
      <formula>$DB62</formula>
    </cfRule>
  </conditionalFormatting>
  <conditionalFormatting sqref="DB101">
    <cfRule type="cellIs" dxfId="127" priority="41" stopIfTrue="1" operator="notEqual">
      <formula>$DF101</formula>
    </cfRule>
  </conditionalFormatting>
  <conditionalFormatting sqref="CY101">
    <cfRule type="cellIs" dxfId="126" priority="42" stopIfTrue="1" operator="notEqual">
      <formula>$DB101</formula>
    </cfRule>
  </conditionalFormatting>
  <conditionalFormatting sqref="DB65">
    <cfRule type="cellIs" dxfId="125" priority="39" stopIfTrue="1" operator="notEqual">
      <formula>$DF65</formula>
    </cfRule>
  </conditionalFormatting>
  <conditionalFormatting sqref="CY65">
    <cfRule type="cellIs" dxfId="124" priority="40" stopIfTrue="1" operator="notEqual">
      <formula>$DB65</formula>
    </cfRule>
  </conditionalFormatting>
  <conditionalFormatting sqref="DB66">
    <cfRule type="cellIs" dxfId="123" priority="37" stopIfTrue="1" operator="notEqual">
      <formula>$DF66</formula>
    </cfRule>
  </conditionalFormatting>
  <conditionalFormatting sqref="CY66">
    <cfRule type="cellIs" dxfId="122" priority="38" stopIfTrue="1" operator="notEqual">
      <formula>$DB66</formula>
    </cfRule>
  </conditionalFormatting>
  <conditionalFormatting sqref="DB119">
    <cfRule type="cellIs" dxfId="121" priority="35" stopIfTrue="1" operator="notEqual">
      <formula>$DF119</formula>
    </cfRule>
  </conditionalFormatting>
  <conditionalFormatting sqref="CY119">
    <cfRule type="cellIs" dxfId="120" priority="36" stopIfTrue="1" operator="notEqual">
      <formula>$DB119</formula>
    </cfRule>
  </conditionalFormatting>
  <conditionalFormatting sqref="CV69:CV95 CV62:CV66 CV5:CV60 CV97:CV101 CV104:CV129">
    <cfRule type="expression" dxfId="119" priority="32" stopIfTrue="1">
      <formula>$CY5=""</formula>
    </cfRule>
    <cfRule type="cellIs" dxfId="118" priority="34" stopIfTrue="1" operator="notEqual">
      <formula>$CY5</formula>
    </cfRule>
  </conditionalFormatting>
  <conditionalFormatting sqref="CV133:CV139">
    <cfRule type="cellIs" dxfId="117" priority="33" stopIfTrue="1" operator="notEqual">
      <formula>$CY133</formula>
    </cfRule>
  </conditionalFormatting>
  <conditionalFormatting sqref="CY12">
    <cfRule type="cellIs" dxfId="116" priority="31" stopIfTrue="1" operator="notEqual">
      <formula>$DF12</formula>
    </cfRule>
  </conditionalFormatting>
  <conditionalFormatting sqref="CV96">
    <cfRule type="cellIs" dxfId="115" priority="30" stopIfTrue="1" operator="notEqual">
      <formula>$CY96</formula>
    </cfRule>
  </conditionalFormatting>
  <conditionalFormatting sqref="DB67">
    <cfRule type="cellIs" dxfId="114" priority="28" stopIfTrue="1" operator="notEqual">
      <formula>$DF67</formula>
    </cfRule>
  </conditionalFormatting>
  <conditionalFormatting sqref="CY67">
    <cfRule type="cellIs" dxfId="113" priority="29" stopIfTrue="1" operator="notEqual">
      <formula>$DB67</formula>
    </cfRule>
  </conditionalFormatting>
  <conditionalFormatting sqref="CV67">
    <cfRule type="expression" dxfId="112" priority="26" stopIfTrue="1">
      <formula>$CY67=""</formula>
    </cfRule>
    <cfRule type="cellIs" dxfId="111" priority="27" stopIfTrue="1" operator="notEqual">
      <formula>$CY67</formula>
    </cfRule>
  </conditionalFormatting>
  <conditionalFormatting sqref="CY136:CY137">
    <cfRule type="cellIs" dxfId="110" priority="21" stopIfTrue="1" operator="notEqual">
      <formula>$DF136</formula>
    </cfRule>
  </conditionalFormatting>
  <conditionalFormatting sqref="DB102">
    <cfRule type="cellIs" dxfId="109" priority="19" stopIfTrue="1" operator="notEqual">
      <formula>$DF102</formula>
    </cfRule>
  </conditionalFormatting>
  <conditionalFormatting sqref="CY102">
    <cfRule type="cellIs" dxfId="108" priority="20" stopIfTrue="1" operator="notEqual">
      <formula>$DB102</formula>
    </cfRule>
  </conditionalFormatting>
  <conditionalFormatting sqref="CV102">
    <cfRule type="expression" dxfId="107" priority="17" stopIfTrue="1">
      <formula>$CY102=""</formula>
    </cfRule>
    <cfRule type="cellIs" dxfId="106" priority="18" stopIfTrue="1" operator="notEqual">
      <formula>$CY102</formula>
    </cfRule>
  </conditionalFormatting>
  <conditionalFormatting sqref="CV103">
    <cfRule type="expression" dxfId="105" priority="15" stopIfTrue="1">
      <formula>$CY103=""</formula>
    </cfRule>
    <cfRule type="cellIs" dxfId="104" priority="16" stopIfTrue="1" operator="notEqual">
      <formula>$CY103</formula>
    </cfRule>
  </conditionalFormatting>
  <conditionalFormatting sqref="DB130:DB131">
    <cfRule type="cellIs" dxfId="103" priority="14" stopIfTrue="1" operator="notEqual">
      <formula>$DF130</formula>
    </cfRule>
  </conditionalFormatting>
  <conditionalFormatting sqref="CY130:CY131">
    <cfRule type="cellIs" dxfId="102" priority="13" stopIfTrue="1" operator="notEqual">
      <formula>$DF130</formula>
    </cfRule>
  </conditionalFormatting>
  <conditionalFormatting sqref="CV130:CV131">
    <cfRule type="cellIs" dxfId="101" priority="12" stopIfTrue="1" operator="notEqual">
      <formula>$CY130</formula>
    </cfRule>
  </conditionalFormatting>
  <conditionalFormatting sqref="DB132">
    <cfRule type="cellIs" dxfId="100" priority="11" stopIfTrue="1" operator="notEqual">
      <formula>$DF132</formula>
    </cfRule>
  </conditionalFormatting>
  <conditionalFormatting sqref="CY132">
    <cfRule type="cellIs" dxfId="99" priority="10" stopIfTrue="1" operator="notEqual">
      <formula>$DF132</formula>
    </cfRule>
  </conditionalFormatting>
  <conditionalFormatting sqref="CV132">
    <cfRule type="cellIs" dxfId="98" priority="9" stopIfTrue="1" operator="notEqual">
      <formula>$CY132</formula>
    </cfRule>
  </conditionalFormatting>
  <conditionalFormatting sqref="DB61">
    <cfRule type="cellIs" dxfId="97" priority="7" stopIfTrue="1" operator="notEqual">
      <formula>$DF61</formula>
    </cfRule>
  </conditionalFormatting>
  <conditionalFormatting sqref="CY61">
    <cfRule type="cellIs" dxfId="96" priority="8" stopIfTrue="1" operator="notEqual">
      <formula>$DB61</formula>
    </cfRule>
  </conditionalFormatting>
  <conditionalFormatting sqref="CV61">
    <cfRule type="expression" dxfId="95" priority="5" stopIfTrue="1">
      <formula>$CY61=""</formula>
    </cfRule>
    <cfRule type="cellIs" dxfId="94" priority="6" stopIfTrue="1" operator="notEqual">
      <formula>$CY61</formula>
    </cfRule>
  </conditionalFormatting>
  <conditionalFormatting sqref="DB68">
    <cfRule type="cellIs" dxfId="93" priority="3" stopIfTrue="1" operator="notEqual">
      <formula>$DF68</formula>
    </cfRule>
  </conditionalFormatting>
  <conditionalFormatting sqref="CY68">
    <cfRule type="cellIs" dxfId="92" priority="4" stopIfTrue="1" operator="notEqual">
      <formula>$DB68</formula>
    </cfRule>
  </conditionalFormatting>
  <conditionalFormatting sqref="CV68">
    <cfRule type="expression" dxfId="91" priority="1" stopIfTrue="1">
      <formula>$CY68=""</formula>
    </cfRule>
    <cfRule type="cellIs" dxfId="90" priority="2" stopIfTrue="1" operator="notEqual">
      <formula>$CY68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60.0 / Gültig ab: 01.12.14 / Seite &amp;P (&amp;N)</oddFoot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28"/>
  <sheetViews>
    <sheetView topLeftCell="J124" zoomScaleNormal="100" zoomScaleSheetLayoutView="75" workbookViewId="0">
      <selection activeCell="AE131" sqref="AE13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18.42578125" style="11" customWidth="1"/>
    <col min="115" max="115" width="14.28515625" style="11" customWidth="1"/>
    <col min="116" max="116" width="11.42578125" style="11" bestFit="1" customWidth="1"/>
    <col min="117" max="117" width="15.42578125" style="11" customWidth="1"/>
    <col min="118" max="16384" width="3.7109375" style="11"/>
  </cols>
  <sheetData>
    <row r="1" spans="1:137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88"/>
      <c r="X1" s="10"/>
      <c r="Y1" s="39"/>
      <c r="Z1" s="9"/>
      <c r="AA1" s="9"/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  <c r="DH1" s="186" t="s">
        <v>979</v>
      </c>
      <c r="DI1" s="186"/>
      <c r="DK1" s="11" t="s">
        <v>947</v>
      </c>
    </row>
    <row r="2" spans="1:137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1033</v>
      </c>
      <c r="AC2" s="70"/>
      <c r="CU2" s="145"/>
      <c r="CV2" s="140"/>
      <c r="CW2" s="140"/>
      <c r="CY2" s="140"/>
      <c r="CZ2" s="140"/>
      <c r="DB2" s="145"/>
      <c r="DC2" s="2"/>
      <c r="DD2" s="2"/>
      <c r="EF2" s="19"/>
      <c r="EG2" s="19"/>
    </row>
    <row r="3" spans="1:137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2014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37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  <c r="DJ4" s="19" t="s">
        <v>978</v>
      </c>
      <c r="DK4" s="19" t="s">
        <v>948</v>
      </c>
      <c r="DL4" s="19" t="s">
        <v>949</v>
      </c>
      <c r="DM4" s="19" t="s">
        <v>950</v>
      </c>
    </row>
    <row r="5" spans="1:137" s="19" customFormat="1" ht="40.5" x14ac:dyDescent="0.2">
      <c r="A5" s="53">
        <v>1</v>
      </c>
      <c r="B5" s="53"/>
      <c r="C5" s="53">
        <f t="shared" ref="C5:C7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76" si="1">$AD$3-V5</f>
        <v>37</v>
      </c>
      <c r="AA5" s="25" t="s">
        <v>1019</v>
      </c>
      <c r="AB5" s="21" t="s">
        <v>89</v>
      </c>
      <c r="AC5" s="21"/>
      <c r="AE5" s="90" t="s">
        <v>399</v>
      </c>
      <c r="AF5" s="82"/>
      <c r="CP5" s="19" t="str">
        <f t="shared" ref="CP5:CP76" si="2">+S5</f>
        <v>Giger Hans</v>
      </c>
      <c r="CR5" s="19">
        <f t="shared" ref="CR5:CR76" si="3">+Z5</f>
        <v>37</v>
      </c>
      <c r="CS5" s="19" t="str">
        <f t="shared" ref="CS5:CS76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  <c r="DJ5" s="19">
        <f>+CT5</f>
        <v>2139</v>
      </c>
      <c r="DK5" s="153">
        <v>1</v>
      </c>
      <c r="DL5" s="19">
        <v>2</v>
      </c>
      <c r="DM5" s="19" t="s">
        <v>951</v>
      </c>
    </row>
    <row r="6" spans="1:137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32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32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  <c r="DJ6" s="19">
        <f t="shared" ref="DJ6:DJ71" si="5">+CT6</f>
        <v>5558</v>
      </c>
      <c r="DK6" s="153">
        <v>1</v>
      </c>
      <c r="DL6" s="19">
        <v>2</v>
      </c>
      <c r="DM6" s="19" t="s">
        <v>951</v>
      </c>
    </row>
    <row r="7" spans="1:137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31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31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  <c r="DJ7" s="19">
        <f t="shared" si="5"/>
        <v>4155</v>
      </c>
      <c r="DK7" s="153">
        <v>1</v>
      </c>
      <c r="DL7" s="19">
        <v>2</v>
      </c>
      <c r="DM7" s="19" t="s">
        <v>951</v>
      </c>
    </row>
    <row r="8" spans="1:137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27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27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  <c r="DJ8" s="19">
        <f t="shared" si="5"/>
        <v>5574</v>
      </c>
      <c r="DK8" s="153">
        <v>1</v>
      </c>
      <c r="DL8" s="19">
        <v>2</v>
      </c>
      <c r="DM8" s="19" t="s">
        <v>951</v>
      </c>
    </row>
    <row r="9" spans="1:137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27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27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  <c r="DJ9" s="19">
        <f t="shared" si="5"/>
        <v>4182</v>
      </c>
      <c r="DK9" s="153">
        <v>1</v>
      </c>
      <c r="DL9" s="19">
        <v>2</v>
      </c>
      <c r="DM9" s="19" t="s">
        <v>951</v>
      </c>
    </row>
    <row r="10" spans="1:137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45</v>
      </c>
      <c r="AA10" s="25" t="s">
        <v>659</v>
      </c>
      <c r="AB10" s="21" t="s">
        <v>1037</v>
      </c>
      <c r="AC10" s="21"/>
      <c r="AE10" s="157"/>
      <c r="AF10" s="82"/>
      <c r="CP10" s="19" t="str">
        <f t="shared" si="2"/>
        <v>Kalak Josef</v>
      </c>
      <c r="CR10" s="19">
        <f t="shared" si="3"/>
        <v>45</v>
      </c>
      <c r="CS10" s="19" t="str">
        <f t="shared" si="4"/>
        <v>B/A 1)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  <c r="DJ10" s="19">
        <f t="shared" si="5"/>
        <v>3136</v>
      </c>
      <c r="DK10" s="153">
        <v>1</v>
      </c>
      <c r="DL10" s="19">
        <v>2</v>
      </c>
      <c r="DM10" s="185" t="s">
        <v>951</v>
      </c>
    </row>
    <row r="11" spans="1:137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40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40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1" si="6">VLOOKUP($CY11,Funktionsbezeichnungen,3,0)</f>
        <v>10</v>
      </c>
      <c r="DA11" s="83" t="str">
        <f t="shared" ref="DA11:DA31" si="7">VLOOKUP($CY11,Funktionsbezeichnungen,2,0)</f>
        <v>Senior Projektingenieur</v>
      </c>
      <c r="DB11" s="20"/>
      <c r="DC11" s="125">
        <v>773</v>
      </c>
      <c r="DD11" s="33">
        <f t="shared" ref="DD11:DD45" si="8">VLOOKUP($DC11,Funktionsbezeichnungen,3,0)</f>
        <v>9</v>
      </c>
      <c r="DE11" s="83" t="str">
        <f t="shared" ref="DE11:DE45" si="9">VLOOKUP($DC11,Funktionsbezeichnungen,2,0)</f>
        <v>Projektingenieur 3</v>
      </c>
      <c r="DJ11" s="19">
        <f t="shared" si="5"/>
        <v>3148</v>
      </c>
      <c r="DK11" s="153">
        <v>2</v>
      </c>
      <c r="DL11" s="19">
        <v>3</v>
      </c>
      <c r="DM11" s="185" t="s">
        <v>951</v>
      </c>
    </row>
    <row r="12" spans="1:137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118">
        <f t="shared" si="1"/>
        <v>29</v>
      </c>
      <c r="AA12" s="25" t="s">
        <v>946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29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10">VLOOKUP($CV12,Funktionsbezeichnungen,3,0)</f>
        <v>10</v>
      </c>
      <c r="CX12" s="83" t="str">
        <f t="shared" ref="CX12:CX43" si="11">VLOOKUP($CV12,Funktionsbezeichnungen,2,0)</f>
        <v>Senior Projektingenieur</v>
      </c>
      <c r="CY12" s="125">
        <v>784</v>
      </c>
      <c r="CZ12" s="33">
        <f t="shared" si="6"/>
        <v>10</v>
      </c>
      <c r="DA12" s="83" t="str">
        <f t="shared" si="7"/>
        <v>Senior Projektingenieur</v>
      </c>
      <c r="DB12" s="20"/>
      <c r="DC12" s="33">
        <v>783</v>
      </c>
      <c r="DD12" s="33">
        <f t="shared" si="8"/>
        <v>9</v>
      </c>
      <c r="DE12" s="83" t="str">
        <f t="shared" si="9"/>
        <v>Projektingenieur 3</v>
      </c>
      <c r="DJ12" s="19">
        <f t="shared" si="5"/>
        <v>5625</v>
      </c>
      <c r="DK12" s="153">
        <v>1</v>
      </c>
      <c r="DL12" s="19">
        <v>2</v>
      </c>
      <c r="DM12" s="19" t="s">
        <v>952</v>
      </c>
    </row>
    <row r="13" spans="1:137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8" t="s">
        <v>197</v>
      </c>
      <c r="V13" s="21">
        <v>1988</v>
      </c>
      <c r="W13" s="25"/>
      <c r="X13" s="21"/>
      <c r="Y13" s="28" t="s">
        <v>238</v>
      </c>
      <c r="Z13" s="118">
        <f t="shared" si="1"/>
        <v>26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26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10"/>
        <v>10</v>
      </c>
      <c r="CX13" s="83" t="str">
        <f t="shared" si="11"/>
        <v>Senior Projektingenieur</v>
      </c>
      <c r="CY13" s="125">
        <v>774</v>
      </c>
      <c r="CZ13" s="33">
        <f t="shared" si="6"/>
        <v>10</v>
      </c>
      <c r="DA13" s="83" t="str">
        <f t="shared" si="7"/>
        <v>Senior Projektingenieur</v>
      </c>
      <c r="DB13" s="20"/>
      <c r="DC13" s="33">
        <v>773</v>
      </c>
      <c r="DD13" s="33">
        <f t="shared" si="8"/>
        <v>9</v>
      </c>
      <c r="DE13" s="83" t="str">
        <f t="shared" si="9"/>
        <v>Projektingenieur 3</v>
      </c>
      <c r="DJ13" s="19">
        <f t="shared" si="5"/>
        <v>4168</v>
      </c>
      <c r="DK13" s="153">
        <v>1</v>
      </c>
      <c r="DL13" s="19">
        <v>2</v>
      </c>
      <c r="DM13" s="19" t="s">
        <v>951</v>
      </c>
    </row>
    <row r="14" spans="1:137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26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26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10"/>
        <v>10</v>
      </c>
      <c r="CX14" s="83" t="str">
        <f t="shared" si="11"/>
        <v>Senior Projektingenieur</v>
      </c>
      <c r="CY14" s="125">
        <v>773</v>
      </c>
      <c r="CZ14" s="33">
        <f t="shared" si="6"/>
        <v>9</v>
      </c>
      <c r="DA14" s="83" t="str">
        <f t="shared" si="7"/>
        <v>Projektingenieur 3</v>
      </c>
      <c r="DB14" s="20"/>
      <c r="DC14" s="33">
        <v>773</v>
      </c>
      <c r="DD14" s="33">
        <f t="shared" si="8"/>
        <v>9</v>
      </c>
      <c r="DE14" s="83" t="str">
        <f t="shared" si="9"/>
        <v>Projektingenieur 3</v>
      </c>
      <c r="DJ14" s="19">
        <f t="shared" si="5"/>
        <v>4176</v>
      </c>
      <c r="DK14" s="153">
        <v>1</v>
      </c>
      <c r="DL14" s="19">
        <v>2</v>
      </c>
      <c r="DM14" s="19" t="s">
        <v>951</v>
      </c>
    </row>
    <row r="15" spans="1:137" s="19" customFormat="1" ht="27" x14ac:dyDescent="0.2">
      <c r="A15" s="53">
        <v>1</v>
      </c>
      <c r="B15" s="53"/>
      <c r="C15" s="53">
        <f>IF(Z15&gt;=10,1,0)</f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361</v>
      </c>
      <c r="P15" s="15" t="s">
        <v>467</v>
      </c>
      <c r="Q15" s="15">
        <v>11</v>
      </c>
      <c r="R15" s="16"/>
      <c r="S15" s="20" t="s">
        <v>124</v>
      </c>
      <c r="T15" s="21">
        <v>1971</v>
      </c>
      <c r="U15" s="28" t="s">
        <v>197</v>
      </c>
      <c r="V15" s="21">
        <v>1997</v>
      </c>
      <c r="W15" s="25" t="s">
        <v>324</v>
      </c>
      <c r="X15" s="21">
        <v>2007</v>
      </c>
      <c r="Y15" s="28" t="s">
        <v>317</v>
      </c>
      <c r="Z15" s="170">
        <f>$AD$3-V15</f>
        <v>17</v>
      </c>
      <c r="AA15" s="25" t="s">
        <v>705</v>
      </c>
      <c r="AB15" s="21" t="s">
        <v>95</v>
      </c>
      <c r="AC15" s="21"/>
      <c r="AE15" s="90" t="s">
        <v>373</v>
      </c>
      <c r="AF15" s="82"/>
      <c r="CP15" s="19" t="str">
        <f>+S15</f>
        <v>Brunkhorst Marc</v>
      </c>
      <c r="CR15" s="19">
        <f>+Z15</f>
        <v>17</v>
      </c>
      <c r="CS15" s="19" t="str">
        <f>+AB15</f>
        <v>B</v>
      </c>
      <c r="CT15" s="154">
        <v>7679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20"/>
      <c r="DC15" s="33">
        <v>772</v>
      </c>
      <c r="DD15" s="33">
        <f>VLOOKUP($DC15,Funktionsbezeichnungen,3,0)</f>
        <v>8</v>
      </c>
      <c r="DE15" s="83" t="str">
        <f>VLOOKUP($DC15,Funktionsbezeichnungen,2,0)</f>
        <v>Projektingenieur 2</v>
      </c>
      <c r="DJ15" s="19">
        <f>+CT15</f>
        <v>7679</v>
      </c>
      <c r="DK15" s="153">
        <v>1</v>
      </c>
      <c r="DL15" s="19">
        <v>2</v>
      </c>
      <c r="DM15" s="19" t="s">
        <v>951</v>
      </c>
    </row>
    <row r="16" spans="1:137" s="19" customFormat="1" x14ac:dyDescent="0.2">
      <c r="A16" s="53">
        <v>0</v>
      </c>
      <c r="B16" s="53"/>
      <c r="C16" s="53">
        <f>IF(Z16&gt;=10,1,0)</f>
        <v>1</v>
      </c>
      <c r="D16" s="55">
        <v>1</v>
      </c>
      <c r="E16" s="55"/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358</v>
      </c>
      <c r="P16" s="15" t="s">
        <v>574</v>
      </c>
      <c r="Q16" s="15">
        <v>12</v>
      </c>
      <c r="R16" s="16"/>
      <c r="S16" s="20" t="s">
        <v>571</v>
      </c>
      <c r="T16" s="21">
        <v>1953</v>
      </c>
      <c r="U16" s="28" t="s">
        <v>572</v>
      </c>
      <c r="V16" s="21">
        <v>1978</v>
      </c>
      <c r="W16" s="25"/>
      <c r="X16" s="21"/>
      <c r="Y16" s="28" t="s">
        <v>573</v>
      </c>
      <c r="Z16" s="21">
        <f>$AD$3-V16</f>
        <v>36</v>
      </c>
      <c r="AA16" s="25" t="s">
        <v>97</v>
      </c>
      <c r="AB16" s="21" t="s">
        <v>1038</v>
      </c>
      <c r="AC16" s="21"/>
      <c r="AE16" s="90" t="s">
        <v>373</v>
      </c>
      <c r="AF16" s="82"/>
      <c r="CP16" s="19" t="str">
        <f>+S16</f>
        <v>Bosshard Heinz</v>
      </c>
      <c r="CR16" s="19">
        <f>+Z16</f>
        <v>36</v>
      </c>
      <c r="CS16" s="19" t="str">
        <f>+AB16</f>
        <v xml:space="preserve"> B/C </v>
      </c>
      <c r="CT16" s="154">
        <v>3205</v>
      </c>
      <c r="CU16" s="126"/>
      <c r="CV16" s="125">
        <v>773</v>
      </c>
      <c r="CW16" s="33">
        <f>VLOOKUP($CV16,Funktionsbezeichnungen,3,0)</f>
        <v>9</v>
      </c>
      <c r="CX16" s="83" t="str">
        <f>VLOOKUP($CV16,Funktionsbezeichnungen,2,0)</f>
        <v>Projektingenieur 3</v>
      </c>
      <c r="CY16" s="125">
        <v>773</v>
      </c>
      <c r="CZ16" s="33">
        <f>VLOOKUP($CY16,Funktionsbezeichnungen,3,0)</f>
        <v>9</v>
      </c>
      <c r="DA16" s="83" t="str">
        <f>VLOOKUP($CY16,Funktionsbezeichnungen,2,0)</f>
        <v>Projektingenieur 3</v>
      </c>
      <c r="DB16" s="20"/>
      <c r="DC16" s="33">
        <v>772</v>
      </c>
      <c r="DD16" s="33">
        <f>VLOOKUP($DC16,Funktionsbezeichnungen,3,0)</f>
        <v>8</v>
      </c>
      <c r="DE16" s="83" t="str">
        <f>VLOOKUP($DC16,Funktionsbezeichnungen,2,0)</f>
        <v>Projektingenieur 2</v>
      </c>
      <c r="DJ16" s="19">
        <f t="shared" si="5"/>
        <v>3205</v>
      </c>
      <c r="DK16" s="153">
        <v>1</v>
      </c>
      <c r="DL16" s="19">
        <v>2</v>
      </c>
      <c r="DM16" s="19" t="s">
        <v>951</v>
      </c>
    </row>
    <row r="17" spans="1:117" s="19" customFormat="1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358</v>
      </c>
      <c r="P17" s="15" t="s">
        <v>441</v>
      </c>
      <c r="Q17" s="15">
        <v>13</v>
      </c>
      <c r="R17" s="16"/>
      <c r="S17" s="20" t="s">
        <v>113</v>
      </c>
      <c r="T17" s="21">
        <v>1958</v>
      </c>
      <c r="U17" s="28" t="s">
        <v>195</v>
      </c>
      <c r="V17" s="21">
        <v>1981</v>
      </c>
      <c r="W17" s="25"/>
      <c r="X17" s="21"/>
      <c r="Y17" s="28" t="s">
        <v>222</v>
      </c>
      <c r="Z17" s="21">
        <f t="shared" si="1"/>
        <v>33</v>
      </c>
      <c r="AA17" s="25" t="s">
        <v>662</v>
      </c>
      <c r="AB17" s="21" t="s">
        <v>1038</v>
      </c>
      <c r="AC17" s="21"/>
      <c r="AE17" s="90" t="s">
        <v>373</v>
      </c>
      <c r="AF17" s="82"/>
      <c r="CP17" s="19" t="str">
        <f t="shared" si="2"/>
        <v>Schär Robert</v>
      </c>
      <c r="CR17" s="19">
        <f t="shared" si="3"/>
        <v>33</v>
      </c>
      <c r="CS17" s="19" t="str">
        <f t="shared" si="4"/>
        <v xml:space="preserve"> B/C </v>
      </c>
      <c r="CT17" s="154">
        <v>5557</v>
      </c>
      <c r="CU17" s="126"/>
      <c r="CV17" s="125">
        <v>773</v>
      </c>
      <c r="CW17" s="33">
        <f t="shared" si="10"/>
        <v>9</v>
      </c>
      <c r="CX17" s="83" t="str">
        <f t="shared" si="11"/>
        <v>Projektingenieur 3</v>
      </c>
      <c r="CY17" s="125">
        <v>773</v>
      </c>
      <c r="CZ17" s="33">
        <f t="shared" si="6"/>
        <v>9</v>
      </c>
      <c r="DA17" s="83" t="str">
        <f t="shared" si="7"/>
        <v>Projektingenieur 3</v>
      </c>
      <c r="DB17" s="20"/>
      <c r="DC17" s="33">
        <v>773</v>
      </c>
      <c r="DD17" s="33">
        <f t="shared" si="8"/>
        <v>9</v>
      </c>
      <c r="DE17" s="83" t="str">
        <f t="shared" si="9"/>
        <v>Projektingenieur 3</v>
      </c>
      <c r="DJ17" s="19">
        <f t="shared" si="5"/>
        <v>5557</v>
      </c>
      <c r="DK17" s="153">
        <v>2</v>
      </c>
      <c r="DL17" s="19">
        <v>3</v>
      </c>
      <c r="DM17" s="19" t="s">
        <v>951</v>
      </c>
    </row>
    <row r="18" spans="1:117" s="19" customForma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359</v>
      </c>
      <c r="P18" s="15" t="s">
        <v>449</v>
      </c>
      <c r="Q18" s="15">
        <v>14</v>
      </c>
      <c r="R18" s="16"/>
      <c r="S18" s="20" t="s">
        <v>114</v>
      </c>
      <c r="T18" s="21">
        <v>1957</v>
      </c>
      <c r="U18" s="28" t="s">
        <v>195</v>
      </c>
      <c r="V18" s="21">
        <v>1984</v>
      </c>
      <c r="W18" s="25"/>
      <c r="X18" s="21"/>
      <c r="Y18" s="28" t="s">
        <v>90</v>
      </c>
      <c r="Z18" s="21">
        <f t="shared" si="1"/>
        <v>30</v>
      </c>
      <c r="AA18" s="25" t="s">
        <v>663</v>
      </c>
      <c r="AB18" s="21" t="s">
        <v>1038</v>
      </c>
      <c r="AC18" s="21"/>
      <c r="AE18" s="90" t="s">
        <v>390</v>
      </c>
      <c r="AF18" s="82"/>
      <c r="CP18" s="19" t="str">
        <f t="shared" si="2"/>
        <v xml:space="preserve">Spieler Daniel </v>
      </c>
      <c r="CR18" s="19">
        <f t="shared" si="3"/>
        <v>30</v>
      </c>
      <c r="CS18" s="19" t="str">
        <f t="shared" si="4"/>
        <v xml:space="preserve"> B/C </v>
      </c>
      <c r="CT18" s="154">
        <v>4209</v>
      </c>
      <c r="CU18" s="126"/>
      <c r="CV18" s="125">
        <v>773</v>
      </c>
      <c r="CW18" s="33">
        <f t="shared" si="10"/>
        <v>9</v>
      </c>
      <c r="CX18" s="83" t="str">
        <f t="shared" si="11"/>
        <v>Projektingenieur 3</v>
      </c>
      <c r="CY18" s="125">
        <v>773</v>
      </c>
      <c r="CZ18" s="33">
        <f t="shared" si="6"/>
        <v>9</v>
      </c>
      <c r="DA18" s="83" t="str">
        <f t="shared" si="7"/>
        <v>Projektingenieur 3</v>
      </c>
      <c r="DB18" s="20"/>
      <c r="DC18" s="33">
        <v>773</v>
      </c>
      <c r="DD18" s="33">
        <f t="shared" si="8"/>
        <v>9</v>
      </c>
      <c r="DE18" s="83" t="str">
        <f t="shared" si="9"/>
        <v>Projektingenieur 3</v>
      </c>
      <c r="DJ18" s="19">
        <f t="shared" si="5"/>
        <v>4209</v>
      </c>
      <c r="DK18" s="153">
        <v>2</v>
      </c>
      <c r="DL18" s="19">
        <v>3</v>
      </c>
      <c r="DM18" s="19" t="s">
        <v>951</v>
      </c>
    </row>
    <row r="19" spans="1:117" s="19" customForma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358</v>
      </c>
      <c r="P19" s="15" t="s">
        <v>442</v>
      </c>
      <c r="Q19" s="15">
        <v>15</v>
      </c>
      <c r="R19" s="16"/>
      <c r="S19" s="20" t="s">
        <v>116</v>
      </c>
      <c r="T19" s="21">
        <v>1962</v>
      </c>
      <c r="U19" s="28" t="s">
        <v>198</v>
      </c>
      <c r="V19" s="21">
        <v>1987</v>
      </c>
      <c r="W19" s="25"/>
      <c r="X19" s="21"/>
      <c r="Y19" s="28" t="s">
        <v>222</v>
      </c>
      <c r="Z19" s="21">
        <f t="shared" si="1"/>
        <v>27</v>
      </c>
      <c r="AA19" s="25" t="s">
        <v>664</v>
      </c>
      <c r="AB19" s="21" t="s">
        <v>1038</v>
      </c>
      <c r="AC19" s="21"/>
      <c r="AE19" s="90" t="s">
        <v>373</v>
      </c>
      <c r="AF19" s="82"/>
      <c r="CP19" s="19" t="str">
        <f t="shared" si="2"/>
        <v>Wecke Jürgen</v>
      </c>
      <c r="CR19" s="19">
        <f t="shared" si="3"/>
        <v>27</v>
      </c>
      <c r="CS19" s="19" t="str">
        <f t="shared" si="4"/>
        <v xml:space="preserve"> B/C </v>
      </c>
      <c r="CT19" s="154">
        <v>4187</v>
      </c>
      <c r="CU19" s="126"/>
      <c r="CV19" s="125">
        <v>774</v>
      </c>
      <c r="CW19" s="33">
        <f t="shared" si="10"/>
        <v>10</v>
      </c>
      <c r="CX19" s="83" t="str">
        <f t="shared" si="11"/>
        <v>Senior Projektingenieur</v>
      </c>
      <c r="CY19" s="125">
        <v>773</v>
      </c>
      <c r="CZ19" s="33">
        <f t="shared" si="6"/>
        <v>9</v>
      </c>
      <c r="DA19" s="83" t="str">
        <f t="shared" si="7"/>
        <v>Projektingenieur 3</v>
      </c>
      <c r="DB19" s="20"/>
      <c r="DC19" s="33">
        <v>773</v>
      </c>
      <c r="DD19" s="33">
        <f t="shared" si="8"/>
        <v>9</v>
      </c>
      <c r="DE19" s="83" t="str">
        <f t="shared" si="9"/>
        <v>Projektingenieur 3</v>
      </c>
      <c r="DJ19" s="19">
        <f t="shared" si="5"/>
        <v>4187</v>
      </c>
      <c r="DK19" s="153">
        <v>2</v>
      </c>
      <c r="DL19" s="19">
        <v>3</v>
      </c>
      <c r="DM19" s="19" t="s">
        <v>951</v>
      </c>
    </row>
    <row r="20" spans="1:117" s="19" customFormat="1" ht="30.75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5"/>
      <c r="X20" s="21"/>
      <c r="Y20" s="28" t="s">
        <v>223</v>
      </c>
      <c r="Z20" s="118">
        <f t="shared" si="1"/>
        <v>27</v>
      </c>
      <c r="AA20" s="25" t="s">
        <v>704</v>
      </c>
      <c r="AB20" s="21" t="s">
        <v>1038</v>
      </c>
      <c r="AC20" s="21"/>
      <c r="AE20" s="90" t="s">
        <v>373</v>
      </c>
      <c r="AF20" s="82"/>
      <c r="CP20" s="19" t="str">
        <f t="shared" si="2"/>
        <v>Bäumle Michael</v>
      </c>
      <c r="CR20" s="19">
        <f t="shared" si="3"/>
        <v>27</v>
      </c>
      <c r="CS20" s="19" t="str">
        <f t="shared" si="4"/>
        <v xml:space="preserve"> B/C </v>
      </c>
      <c r="CT20" s="154">
        <v>4179</v>
      </c>
      <c r="CU20" s="126"/>
      <c r="CV20" s="125">
        <v>773</v>
      </c>
      <c r="CW20" s="33">
        <f t="shared" si="10"/>
        <v>9</v>
      </c>
      <c r="CX20" s="83" t="str">
        <f t="shared" si="11"/>
        <v>Projektingenieur 3</v>
      </c>
      <c r="CY20" s="125">
        <v>773</v>
      </c>
      <c r="CZ20" s="33">
        <f t="shared" si="6"/>
        <v>9</v>
      </c>
      <c r="DA20" s="83" t="str">
        <f t="shared" si="7"/>
        <v>Projektingenieur 3</v>
      </c>
      <c r="DB20" s="20"/>
      <c r="DC20" s="33">
        <v>772</v>
      </c>
      <c r="DD20" s="33">
        <f t="shared" si="8"/>
        <v>8</v>
      </c>
      <c r="DE20" s="83" t="str">
        <f t="shared" si="9"/>
        <v>Projektingenieur 2</v>
      </c>
      <c r="DJ20" s="19">
        <f t="shared" si="5"/>
        <v>4179</v>
      </c>
      <c r="DK20" s="153">
        <v>2</v>
      </c>
      <c r="DL20" s="19">
        <v>3</v>
      </c>
      <c r="DM20" s="19" t="s">
        <v>951</v>
      </c>
    </row>
    <row r="21" spans="1:117" s="19" customFormat="1" x14ac:dyDescent="0.2">
      <c r="A21" s="53">
        <v>0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443</v>
      </c>
      <c r="Q21" s="15">
        <v>17</v>
      </c>
      <c r="R21" s="42"/>
      <c r="S21" s="20" t="s">
        <v>253</v>
      </c>
      <c r="T21" s="21">
        <v>1967</v>
      </c>
      <c r="U21" s="28" t="s">
        <v>194</v>
      </c>
      <c r="V21" s="21">
        <v>1992</v>
      </c>
      <c r="W21" s="25" t="s">
        <v>314</v>
      </c>
      <c r="X21" s="21">
        <v>1999</v>
      </c>
      <c r="Y21" s="28" t="s">
        <v>315</v>
      </c>
      <c r="Z21" s="21">
        <f t="shared" si="1"/>
        <v>22</v>
      </c>
      <c r="AA21" s="25" t="s">
        <v>665</v>
      </c>
      <c r="AB21" s="21" t="s">
        <v>1038</v>
      </c>
      <c r="AC21" s="21"/>
      <c r="AE21" s="90" t="s">
        <v>619</v>
      </c>
      <c r="AF21" s="82"/>
      <c r="CP21" s="19" t="str">
        <f t="shared" si="2"/>
        <v>Suter Thomas</v>
      </c>
      <c r="CR21" s="19">
        <f t="shared" si="3"/>
        <v>22</v>
      </c>
      <c r="CS21" s="19" t="str">
        <f t="shared" si="4"/>
        <v xml:space="preserve"> B/C </v>
      </c>
      <c r="CT21" s="154">
        <v>3201</v>
      </c>
      <c r="CU21" s="126"/>
      <c r="CV21" s="125">
        <v>774</v>
      </c>
      <c r="CW21" s="33">
        <f t="shared" si="10"/>
        <v>10</v>
      </c>
      <c r="CX21" s="83" t="str">
        <f t="shared" si="11"/>
        <v>Senior Projektingenieur</v>
      </c>
      <c r="CY21" s="125">
        <v>774</v>
      </c>
      <c r="CZ21" s="33">
        <f t="shared" si="6"/>
        <v>10</v>
      </c>
      <c r="DA21" s="83" t="str">
        <f t="shared" si="7"/>
        <v>Senior Projektingenieur</v>
      </c>
      <c r="DB21" s="20"/>
      <c r="DC21" s="33">
        <v>773</v>
      </c>
      <c r="DD21" s="33">
        <f t="shared" si="8"/>
        <v>9</v>
      </c>
      <c r="DE21" s="83" t="str">
        <f t="shared" si="9"/>
        <v>Projektingenieur 3</v>
      </c>
      <c r="DJ21" s="19">
        <f t="shared" si="5"/>
        <v>3201</v>
      </c>
      <c r="DK21" s="153">
        <v>1</v>
      </c>
      <c r="DL21" s="19">
        <v>2</v>
      </c>
      <c r="DM21" s="19" t="s">
        <v>951</v>
      </c>
    </row>
    <row r="22" spans="1:117" s="19" customFormat="1" ht="27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18</v>
      </c>
      <c r="AA22" s="25" t="s">
        <v>676</v>
      </c>
      <c r="AB22" s="21" t="s">
        <v>1038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18</v>
      </c>
      <c r="CS22" s="19" t="str">
        <f t="shared" si="4"/>
        <v xml:space="preserve"> B/C </v>
      </c>
      <c r="CT22" s="154">
        <v>4276</v>
      </c>
      <c r="CU22" s="126"/>
      <c r="CV22" s="125">
        <v>773</v>
      </c>
      <c r="CW22" s="33">
        <f t="shared" si="10"/>
        <v>9</v>
      </c>
      <c r="CX22" s="83" t="str">
        <f t="shared" si="11"/>
        <v>Projektingenieur 3</v>
      </c>
      <c r="CY22" s="125">
        <v>773</v>
      </c>
      <c r="CZ22" s="33">
        <f t="shared" si="6"/>
        <v>9</v>
      </c>
      <c r="DA22" s="83" t="str">
        <f t="shared" si="7"/>
        <v>Projektingenieur 3</v>
      </c>
      <c r="DB22" s="20"/>
      <c r="DC22" s="33">
        <v>772</v>
      </c>
      <c r="DD22" s="33">
        <f t="shared" si="8"/>
        <v>8</v>
      </c>
      <c r="DE22" s="83" t="str">
        <f t="shared" si="9"/>
        <v>Projektingenieur 2</v>
      </c>
      <c r="DJ22" s="19">
        <f t="shared" si="5"/>
        <v>4276</v>
      </c>
      <c r="DK22" s="153">
        <v>2</v>
      </c>
      <c r="DL22" s="19">
        <v>3</v>
      </c>
      <c r="DM22" s="19" t="s">
        <v>951</v>
      </c>
    </row>
    <row r="23" spans="1:117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17</v>
      </c>
      <c r="AA23" s="25" t="s">
        <v>677</v>
      </c>
      <c r="AB23" s="21" t="s">
        <v>1038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17</v>
      </c>
      <c r="CS23" s="19" t="str">
        <f>+AB23</f>
        <v xml:space="preserve"> B/C 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20"/>
      <c r="DC23" s="33">
        <v>772</v>
      </c>
      <c r="DD23" s="33">
        <f>VLOOKUP($DC23,Funktionsbezeichnungen,3,0)</f>
        <v>8</v>
      </c>
      <c r="DE23" s="83" t="str">
        <f>VLOOKUP($DC23,Funktionsbezeichnungen,2,0)</f>
        <v>Projektingenieur 2</v>
      </c>
      <c r="DJ23" s="19">
        <f t="shared" si="5"/>
        <v>4254</v>
      </c>
      <c r="DK23" s="153">
        <v>1</v>
      </c>
      <c r="DL23" s="19">
        <v>2</v>
      </c>
      <c r="DM23" s="19" t="s">
        <v>951</v>
      </c>
    </row>
    <row r="24" spans="1:117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17</v>
      </c>
      <c r="AA24" s="25" t="s">
        <v>678</v>
      </c>
      <c r="AB24" s="21" t="s">
        <v>1038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17</v>
      </c>
      <c r="CS24" s="19" t="str">
        <f>+AB24</f>
        <v xml:space="preserve"> B/C 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20"/>
      <c r="DC24" s="33">
        <v>772</v>
      </c>
      <c r="DD24" s="33">
        <f>VLOOKUP($DC24,Funktionsbezeichnungen,3,0)</f>
        <v>8</v>
      </c>
      <c r="DE24" s="83" t="str">
        <f>VLOOKUP($DC24,Funktionsbezeichnungen,2,0)</f>
        <v>Projektingenieur 2</v>
      </c>
      <c r="DJ24" s="19">
        <f t="shared" si="5"/>
        <v>4258</v>
      </c>
      <c r="DK24" s="153">
        <v>1</v>
      </c>
      <c r="DL24" s="19">
        <v>2</v>
      </c>
      <c r="DM24" s="19" t="s">
        <v>951</v>
      </c>
    </row>
    <row r="25" spans="1:117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/>
      <c r="I25" s="56"/>
      <c r="J25" s="54"/>
      <c r="K25" s="56"/>
      <c r="L25" s="56"/>
      <c r="M25" s="56"/>
      <c r="N25" s="58"/>
      <c r="O25" s="52" t="s">
        <v>359</v>
      </c>
      <c r="P25" s="15" t="s">
        <v>464</v>
      </c>
      <c r="Q25" s="15">
        <v>21</v>
      </c>
      <c r="R25" s="42"/>
      <c r="S25" s="20" t="s">
        <v>206</v>
      </c>
      <c r="T25" s="21">
        <v>1969</v>
      </c>
      <c r="U25" s="28" t="s">
        <v>221</v>
      </c>
      <c r="V25" s="21">
        <v>1998</v>
      </c>
      <c r="W25" s="25"/>
      <c r="X25" s="21"/>
      <c r="Y25" s="28" t="s">
        <v>548</v>
      </c>
      <c r="Z25" s="118">
        <f>$AD$3-V25</f>
        <v>16</v>
      </c>
      <c r="AA25" s="25" t="s">
        <v>679</v>
      </c>
      <c r="AB25" s="21" t="s">
        <v>1038</v>
      </c>
      <c r="AC25" s="21"/>
      <c r="AE25" s="90" t="s">
        <v>402</v>
      </c>
      <c r="AF25" s="82"/>
      <c r="CP25" s="19" t="str">
        <f>+S25</f>
        <v>Fuchs Christian</v>
      </c>
      <c r="CR25" s="19">
        <f>+Z25</f>
        <v>16</v>
      </c>
      <c r="CS25" s="19" t="str">
        <f>+AB25</f>
        <v xml:space="preserve"> B/C </v>
      </c>
      <c r="CT25" s="154">
        <v>4263</v>
      </c>
      <c r="CU25" s="126"/>
      <c r="CV25" s="125">
        <v>773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773</v>
      </c>
      <c r="CZ25" s="33">
        <f>VLOOKUP($CY25,Funktionsbezeichnungen,3,0)</f>
        <v>9</v>
      </c>
      <c r="DA25" s="83" t="str">
        <f>VLOOKUP($CY25,Funktionsbezeichnungen,2,0)</f>
        <v>Projektingenieur 3</v>
      </c>
      <c r="DB25" s="20"/>
      <c r="DC25" s="33">
        <v>772</v>
      </c>
      <c r="DD25" s="33">
        <f>VLOOKUP($DC25,Funktionsbezeichnungen,3,0)</f>
        <v>8</v>
      </c>
      <c r="DE25" s="83" t="str">
        <f>VLOOKUP($DC25,Funktionsbezeichnungen,2,0)</f>
        <v>Projektingenieur 2</v>
      </c>
      <c r="DJ25" s="19">
        <f t="shared" si="5"/>
        <v>4263</v>
      </c>
      <c r="DK25" s="153">
        <v>1</v>
      </c>
      <c r="DL25" s="19">
        <v>2</v>
      </c>
      <c r="DM25" s="19" t="s">
        <v>951</v>
      </c>
    </row>
    <row r="26" spans="1:117" s="19" customFormat="1" ht="15.75" x14ac:dyDescent="0.2">
      <c r="A26" s="53">
        <v>0</v>
      </c>
      <c r="B26" s="53"/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360</v>
      </c>
      <c r="P26" s="15" t="s">
        <v>446</v>
      </c>
      <c r="Q26" s="15">
        <v>22</v>
      </c>
      <c r="R26" s="16"/>
      <c r="S26" s="20" t="s">
        <v>109</v>
      </c>
      <c r="T26" s="21">
        <v>1947</v>
      </c>
      <c r="U26" s="28" t="s">
        <v>198</v>
      </c>
      <c r="V26" s="21">
        <v>1971</v>
      </c>
      <c r="W26" s="25"/>
      <c r="X26" s="21"/>
      <c r="Y26" s="28" t="s">
        <v>1020</v>
      </c>
      <c r="Z26" s="21">
        <f>$AD$3-V26</f>
        <v>43</v>
      </c>
      <c r="AA26" s="25" t="s">
        <v>938</v>
      </c>
      <c r="AB26" s="21" t="s">
        <v>309</v>
      </c>
      <c r="AC26" s="21"/>
      <c r="AE26" s="157"/>
      <c r="AF26" s="82"/>
      <c r="CP26" s="19" t="str">
        <f>+S26</f>
        <v>Yelman Mahir</v>
      </c>
      <c r="CR26" s="19">
        <f>+Z26</f>
        <v>43</v>
      </c>
      <c r="CS26" s="152" t="str">
        <f>+AB26</f>
        <v xml:space="preserve"> C/B 3)</v>
      </c>
      <c r="CT26" s="154">
        <v>4162</v>
      </c>
      <c r="CU26" s="126"/>
      <c r="CV26" s="125" t="s">
        <v>711</v>
      </c>
      <c r="CW26" s="33"/>
      <c r="CX26" s="83"/>
      <c r="CY26" s="125" t="s">
        <v>711</v>
      </c>
      <c r="CZ26" s="33"/>
      <c r="DA26" s="83"/>
      <c r="DB26" s="20"/>
      <c r="DC26" s="33" t="s">
        <v>711</v>
      </c>
      <c r="DD26" s="33" t="s">
        <v>711</v>
      </c>
      <c r="DE26" s="83"/>
      <c r="DJ26" s="19">
        <f t="shared" si="5"/>
        <v>4162</v>
      </c>
      <c r="DK26" s="153">
        <v>2</v>
      </c>
      <c r="DL26" s="19">
        <v>3</v>
      </c>
      <c r="DM26" s="185" t="s">
        <v>951</v>
      </c>
    </row>
    <row r="27" spans="1:117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38</v>
      </c>
      <c r="AA27" s="25" t="s">
        <v>666</v>
      </c>
      <c r="AB27" s="21" t="s">
        <v>1039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38</v>
      </c>
      <c r="CS27" s="19" t="str">
        <f t="shared" si="4"/>
        <v xml:space="preserve"> C/B 2)</v>
      </c>
      <c r="CT27" s="154">
        <v>2143</v>
      </c>
      <c r="CU27" s="126"/>
      <c r="CV27" s="125">
        <v>751</v>
      </c>
      <c r="CW27" s="33">
        <f t="shared" si="10"/>
        <v>10</v>
      </c>
      <c r="CX27" s="83" t="str">
        <f t="shared" si="11"/>
        <v>Vorgesetzter  -  2. Stufe</v>
      </c>
      <c r="CY27" s="124">
        <v>751</v>
      </c>
      <c r="CZ27" s="33">
        <f t="shared" si="6"/>
        <v>10</v>
      </c>
      <c r="DA27" s="83" t="str">
        <f t="shared" si="7"/>
        <v>Vorgesetzter  -  2. Stufe</v>
      </c>
      <c r="DB27" s="20"/>
      <c r="DC27" s="124">
        <v>751</v>
      </c>
      <c r="DD27" s="33">
        <f t="shared" si="8"/>
        <v>10</v>
      </c>
      <c r="DE27" s="83" t="str">
        <f t="shared" si="9"/>
        <v>Vorgesetzter  -  2. Stufe</v>
      </c>
      <c r="DJ27" s="19">
        <f t="shared" si="5"/>
        <v>2143</v>
      </c>
      <c r="DK27" s="153">
        <v>2</v>
      </c>
      <c r="DL27" s="19">
        <v>3</v>
      </c>
      <c r="DM27" s="19" t="s">
        <v>951</v>
      </c>
    </row>
    <row r="28" spans="1:117" s="19" customFormat="1" ht="15.75" x14ac:dyDescent="0.2">
      <c r="A28" s="53">
        <v>0</v>
      </c>
      <c r="B28" s="53">
        <v>1</v>
      </c>
      <c r="C28" s="53">
        <f>IF(Z28&gt;=10,1,0)</f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465</v>
      </c>
      <c r="Q28" s="15">
        <v>24</v>
      </c>
      <c r="R28" s="42"/>
      <c r="S28" s="20" t="s">
        <v>262</v>
      </c>
      <c r="T28" s="21">
        <v>1969</v>
      </c>
      <c r="U28" s="28" t="s">
        <v>945</v>
      </c>
      <c r="V28" s="21">
        <v>1998</v>
      </c>
      <c r="W28" s="25"/>
      <c r="X28" s="21"/>
      <c r="Y28" s="28" t="s">
        <v>335</v>
      </c>
      <c r="Z28" s="21">
        <f>$AD$3-V28</f>
        <v>16</v>
      </c>
      <c r="AA28" s="25" t="s">
        <v>680</v>
      </c>
      <c r="AB28" s="162" t="s">
        <v>1043</v>
      </c>
      <c r="AC28" s="21"/>
      <c r="AE28" s="90" t="s">
        <v>373</v>
      </c>
      <c r="AF28" s="82"/>
      <c r="CP28" s="19" t="str">
        <f>+S28</f>
        <v>Haas Gabi</v>
      </c>
      <c r="CR28" s="19">
        <f>+Z28</f>
        <v>16</v>
      </c>
      <c r="CS28" s="19" t="str">
        <f>+AB28</f>
        <v xml:space="preserve"> C/B 2)</v>
      </c>
      <c r="CT28" s="154">
        <v>4288</v>
      </c>
      <c r="CU28" s="126"/>
      <c r="CV28" s="125">
        <v>772</v>
      </c>
      <c r="CW28" s="33">
        <f>VLOOKUP($CV28,Funktionsbezeichnungen,3,0)</f>
        <v>8</v>
      </c>
      <c r="CX28" s="83" t="str">
        <f>VLOOKUP($CV28,Funktionsbezeichnungen,2,0)</f>
        <v>Projektingenieur 2</v>
      </c>
      <c r="CY28" s="125">
        <v>772</v>
      </c>
      <c r="CZ28" s="33">
        <f>VLOOKUP($CY28,Funktionsbezeichnungen,3,0)</f>
        <v>8</v>
      </c>
      <c r="DA28" s="83" t="str">
        <f>VLOOKUP($CY28,Funktionsbezeichnungen,2,0)</f>
        <v>Projektingenieur 2</v>
      </c>
      <c r="DB28" s="20"/>
      <c r="DC28" s="33">
        <v>772</v>
      </c>
      <c r="DD28" s="33">
        <f>VLOOKUP($DC28,Funktionsbezeichnungen,3,0)</f>
        <v>8</v>
      </c>
      <c r="DE28" s="83" t="str">
        <f>VLOOKUP($DC28,Funktionsbezeichnungen,2,0)</f>
        <v>Projektingenieur 2</v>
      </c>
      <c r="DJ28" s="19">
        <f>+CT28</f>
        <v>4288</v>
      </c>
      <c r="DK28" s="153">
        <v>2</v>
      </c>
      <c r="DL28" s="19">
        <v>3</v>
      </c>
      <c r="DM28" s="19" t="s">
        <v>951</v>
      </c>
    </row>
    <row r="29" spans="1:117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38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38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10"/>
        <v>8</v>
      </c>
      <c r="CX29" s="83" t="str">
        <f t="shared" si="11"/>
        <v>Projektingenieur 2</v>
      </c>
      <c r="CY29" s="125">
        <v>772</v>
      </c>
      <c r="CZ29" s="33">
        <f t="shared" si="6"/>
        <v>8</v>
      </c>
      <c r="DA29" s="83" t="str">
        <f t="shared" si="7"/>
        <v>Projektingenieur 2</v>
      </c>
      <c r="DB29" s="20"/>
      <c r="DC29" s="33">
        <v>772</v>
      </c>
      <c r="DD29" s="33">
        <f t="shared" si="8"/>
        <v>8</v>
      </c>
      <c r="DE29" s="83" t="str">
        <f t="shared" si="9"/>
        <v>Projektingenieur 2</v>
      </c>
      <c r="DJ29" s="19">
        <f t="shared" si="5"/>
        <v>3160</v>
      </c>
      <c r="DK29" s="153">
        <v>2</v>
      </c>
      <c r="DL29" s="19">
        <v>3</v>
      </c>
      <c r="DM29" s="19" t="s">
        <v>951</v>
      </c>
    </row>
    <row r="30" spans="1:117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33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33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10"/>
        <v>8</v>
      </c>
      <c r="CX30" s="83" t="str">
        <f t="shared" si="11"/>
        <v>Projektingenieur 2</v>
      </c>
      <c r="CY30" s="125">
        <v>772</v>
      </c>
      <c r="CZ30" s="33">
        <f t="shared" si="6"/>
        <v>8</v>
      </c>
      <c r="DA30" s="83" t="str">
        <f t="shared" si="7"/>
        <v>Projektingenieur 2</v>
      </c>
      <c r="DB30" s="20"/>
      <c r="DC30" s="33">
        <v>772</v>
      </c>
      <c r="DD30" s="33">
        <f t="shared" si="8"/>
        <v>8</v>
      </c>
      <c r="DE30" s="83" t="str">
        <f t="shared" si="9"/>
        <v>Projektingenieur 2</v>
      </c>
      <c r="DJ30" s="19">
        <f t="shared" si="5"/>
        <v>4185</v>
      </c>
      <c r="DK30" s="153">
        <v>1</v>
      </c>
      <c r="DL30" s="19">
        <v>2</v>
      </c>
      <c r="DM30" s="19" t="s">
        <v>951</v>
      </c>
    </row>
    <row r="31" spans="1:117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28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28</v>
      </c>
      <c r="CS31" s="19" t="str">
        <f t="shared" si="4"/>
        <v>C</v>
      </c>
      <c r="CT31" s="154">
        <v>4269</v>
      </c>
      <c r="CU31" s="126"/>
      <c r="CV31" s="125">
        <v>772</v>
      </c>
      <c r="CW31" s="33">
        <f t="shared" si="10"/>
        <v>8</v>
      </c>
      <c r="CX31" s="83" t="str">
        <f t="shared" si="11"/>
        <v>Projektingenieur 2</v>
      </c>
      <c r="CY31" s="125">
        <v>772</v>
      </c>
      <c r="CZ31" s="33">
        <f t="shared" si="6"/>
        <v>8</v>
      </c>
      <c r="DA31" s="83" t="str">
        <f t="shared" si="7"/>
        <v>Projektingenieur 2</v>
      </c>
      <c r="DB31" s="20"/>
      <c r="DC31" s="33">
        <v>772</v>
      </c>
      <c r="DD31" s="33">
        <f t="shared" si="8"/>
        <v>8</v>
      </c>
      <c r="DE31" s="83" t="str">
        <f t="shared" si="9"/>
        <v>Projektingenieur 2</v>
      </c>
      <c r="DJ31" s="19">
        <f t="shared" si="5"/>
        <v>4269</v>
      </c>
      <c r="DK31" s="153">
        <v>2</v>
      </c>
      <c r="DL31" s="19">
        <v>3</v>
      </c>
      <c r="DM31" s="19" t="s">
        <v>951</v>
      </c>
    </row>
    <row r="32" spans="1:117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117</v>
      </c>
      <c r="V32" s="21">
        <v>1990</v>
      </c>
      <c r="W32" s="25"/>
      <c r="X32" s="21"/>
      <c r="Y32" s="28" t="s">
        <v>875</v>
      </c>
      <c r="Z32" s="21">
        <f t="shared" si="1"/>
        <v>24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Wick Bernd</v>
      </c>
      <c r="CR32" s="19">
        <f t="shared" si="3"/>
        <v>24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10"/>
        <v>8</v>
      </c>
      <c r="CX32" s="83" t="str">
        <f t="shared" si="11"/>
        <v>Projektingenieur 2</v>
      </c>
      <c r="CY32" s="125"/>
      <c r="CZ32" s="33"/>
      <c r="DA32" s="83"/>
      <c r="DB32" s="20"/>
      <c r="DC32" s="33">
        <v>772</v>
      </c>
      <c r="DD32" s="33">
        <f t="shared" si="8"/>
        <v>8</v>
      </c>
      <c r="DE32" s="83" t="str">
        <f t="shared" si="9"/>
        <v>Projektingenieur 2</v>
      </c>
      <c r="DJ32" s="19">
        <f t="shared" si="5"/>
        <v>3208</v>
      </c>
      <c r="DK32" s="153">
        <v>2</v>
      </c>
      <c r="DL32" s="19">
        <v>3</v>
      </c>
      <c r="DM32" s="19" t="s">
        <v>951</v>
      </c>
    </row>
    <row r="33" spans="1:117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20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20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10"/>
        <v>8</v>
      </c>
      <c r="CX33" s="83" t="str">
        <f t="shared" si="11"/>
        <v>Projektingenieur 2</v>
      </c>
      <c r="CY33" s="125">
        <v>772</v>
      </c>
      <c r="CZ33" s="33">
        <f t="shared" ref="CZ33:CZ45" si="12">VLOOKUP($CY33,Funktionsbezeichnungen,3,0)</f>
        <v>8</v>
      </c>
      <c r="DA33" s="83" t="str">
        <f t="shared" ref="DA33:DA45" si="13">VLOOKUP($CY33,Funktionsbezeichnungen,2,0)</f>
        <v>Projektingenieur 2</v>
      </c>
      <c r="DB33" s="20"/>
      <c r="DC33" s="33">
        <v>772</v>
      </c>
      <c r="DD33" s="33">
        <f t="shared" si="8"/>
        <v>8</v>
      </c>
      <c r="DE33" s="83" t="str">
        <f t="shared" si="9"/>
        <v>Projektingenieur 2</v>
      </c>
      <c r="DJ33" s="19">
        <f t="shared" si="5"/>
        <v>4246</v>
      </c>
      <c r="DK33" s="153">
        <v>1</v>
      </c>
      <c r="DL33" s="19">
        <v>2</v>
      </c>
      <c r="DM33" s="19" t="s">
        <v>951</v>
      </c>
    </row>
    <row r="34" spans="1:117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18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18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10"/>
        <v>8</v>
      </c>
      <c r="CX34" s="83" t="str">
        <f t="shared" si="11"/>
        <v>Projektingenieur 2</v>
      </c>
      <c r="CY34" s="125">
        <v>772</v>
      </c>
      <c r="CZ34" s="33">
        <f t="shared" si="12"/>
        <v>8</v>
      </c>
      <c r="DA34" s="83" t="str">
        <f t="shared" si="13"/>
        <v>Projektingenieur 2</v>
      </c>
      <c r="DB34" s="20"/>
      <c r="DC34" s="33">
        <v>772</v>
      </c>
      <c r="DD34" s="33">
        <f t="shared" si="8"/>
        <v>8</v>
      </c>
      <c r="DE34" s="83" t="str">
        <f t="shared" si="9"/>
        <v>Projektingenieur 2</v>
      </c>
      <c r="DJ34" s="19">
        <f t="shared" si="5"/>
        <v>4291</v>
      </c>
      <c r="DK34" s="153">
        <v>1</v>
      </c>
      <c r="DL34" s="19">
        <v>2</v>
      </c>
      <c r="DM34" s="185" t="s">
        <v>968</v>
      </c>
    </row>
    <row r="35" spans="1:117" s="19" customFormat="1" ht="24.95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166" t="s">
        <v>359</v>
      </c>
      <c r="P35" s="167" t="s">
        <v>460</v>
      </c>
      <c r="Q35" s="15">
        <v>31</v>
      </c>
      <c r="R35" s="168"/>
      <c r="S35" s="20" t="s">
        <v>231</v>
      </c>
      <c r="T35" s="21">
        <v>1967</v>
      </c>
      <c r="U35" s="28" t="s">
        <v>232</v>
      </c>
      <c r="V35" s="21">
        <v>1996</v>
      </c>
      <c r="W35" s="25"/>
      <c r="X35" s="21"/>
      <c r="Y35" s="28" t="s">
        <v>233</v>
      </c>
      <c r="Z35" s="118">
        <f t="shared" si="1"/>
        <v>18</v>
      </c>
      <c r="AA35" s="25" t="s">
        <v>675</v>
      </c>
      <c r="AB35" s="118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18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10"/>
        <v>8</v>
      </c>
      <c r="CX35" s="83" t="str">
        <f t="shared" si="11"/>
        <v>Projektingenieur 2</v>
      </c>
      <c r="CY35" s="125">
        <v>782</v>
      </c>
      <c r="CZ35" s="33">
        <f t="shared" si="12"/>
        <v>8</v>
      </c>
      <c r="DA35" s="83" t="str">
        <f t="shared" si="13"/>
        <v>Projektingenieur 2</v>
      </c>
      <c r="DB35" s="20"/>
      <c r="DC35" s="33">
        <v>782</v>
      </c>
      <c r="DD35" s="33">
        <f t="shared" si="8"/>
        <v>8</v>
      </c>
      <c r="DE35" s="83" t="str">
        <f t="shared" si="9"/>
        <v>Projektingenieur 2</v>
      </c>
      <c r="DJ35" s="19">
        <f t="shared" si="5"/>
        <v>4277</v>
      </c>
      <c r="DK35" s="153">
        <v>3</v>
      </c>
      <c r="DL35" s="19">
        <v>2</v>
      </c>
      <c r="DM35" s="19" t="s">
        <v>952</v>
      </c>
    </row>
    <row r="36" spans="1:117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198</v>
      </c>
      <c r="V36" s="21">
        <v>1998</v>
      </c>
      <c r="W36" s="25"/>
      <c r="X36" s="21"/>
      <c r="Y36" s="28" t="s">
        <v>247</v>
      </c>
      <c r="Z36" s="21">
        <f t="shared" si="1"/>
        <v>16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16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10"/>
        <v>8</v>
      </c>
      <c r="CX36" s="83" t="str">
        <f t="shared" si="11"/>
        <v>Projektingenieur 2</v>
      </c>
      <c r="CY36" s="125">
        <v>772</v>
      </c>
      <c r="CZ36" s="33">
        <f t="shared" si="12"/>
        <v>8</v>
      </c>
      <c r="DA36" s="83" t="str">
        <f t="shared" si="13"/>
        <v>Projektingenieur 2</v>
      </c>
      <c r="DB36" s="20"/>
      <c r="DC36" s="33">
        <v>772</v>
      </c>
      <c r="DD36" s="33">
        <f t="shared" si="8"/>
        <v>8</v>
      </c>
      <c r="DE36" s="83" t="str">
        <f t="shared" si="9"/>
        <v>Projektingenieur 2</v>
      </c>
      <c r="DJ36" s="19">
        <f t="shared" si="5"/>
        <v>7696</v>
      </c>
      <c r="DK36" s="153">
        <v>2</v>
      </c>
      <c r="DL36" s="19">
        <v>3</v>
      </c>
      <c r="DM36" s="19" t="s">
        <v>951</v>
      </c>
    </row>
    <row r="37" spans="1:117" s="19" customFormat="1" x14ac:dyDescent="0.2">
      <c r="A37" s="53">
        <v>0</v>
      </c>
      <c r="B37" s="53">
        <v>1</v>
      </c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549</v>
      </c>
      <c r="Q37" s="15">
        <v>33</v>
      </c>
      <c r="R37" s="42"/>
      <c r="S37" s="20" t="s">
        <v>550</v>
      </c>
      <c r="T37" s="21">
        <v>1974</v>
      </c>
      <c r="U37" s="28" t="s">
        <v>197</v>
      </c>
      <c r="V37" s="21">
        <v>1999</v>
      </c>
      <c r="W37" s="25" t="s">
        <v>616</v>
      </c>
      <c r="X37" s="21">
        <v>2009</v>
      </c>
      <c r="Y37" s="28"/>
      <c r="Z37" s="21">
        <f t="shared" si="1"/>
        <v>15</v>
      </c>
      <c r="AA37" s="25" t="s">
        <v>681</v>
      </c>
      <c r="AB37" s="21" t="s">
        <v>105</v>
      </c>
      <c r="AC37" s="21"/>
      <c r="AE37" s="90" t="s">
        <v>373</v>
      </c>
      <c r="AF37" s="82"/>
      <c r="CP37" s="19" t="str">
        <f t="shared" si="2"/>
        <v>Raupp Daniela</v>
      </c>
      <c r="CR37" s="19">
        <f t="shared" si="3"/>
        <v>15</v>
      </c>
      <c r="CS37" s="19" t="str">
        <f t="shared" si="4"/>
        <v>C</v>
      </c>
      <c r="CT37" s="154">
        <v>3204</v>
      </c>
      <c r="CU37" s="126"/>
      <c r="CV37" s="125">
        <v>772</v>
      </c>
      <c r="CW37" s="33">
        <f t="shared" si="10"/>
        <v>8</v>
      </c>
      <c r="CX37" s="83" t="str">
        <f t="shared" si="11"/>
        <v>Projektingenieur 2</v>
      </c>
      <c r="CY37" s="125">
        <v>772</v>
      </c>
      <c r="CZ37" s="33">
        <f t="shared" si="12"/>
        <v>8</v>
      </c>
      <c r="DA37" s="83" t="str">
        <f t="shared" si="13"/>
        <v>Projektingenieur 2</v>
      </c>
      <c r="DB37" s="20"/>
      <c r="DC37" s="33">
        <v>772</v>
      </c>
      <c r="DD37" s="33">
        <f t="shared" si="8"/>
        <v>8</v>
      </c>
      <c r="DE37" s="83" t="str">
        <f t="shared" si="9"/>
        <v>Projektingenieur 2</v>
      </c>
      <c r="DJ37" s="19">
        <f t="shared" si="5"/>
        <v>3204</v>
      </c>
      <c r="DK37" s="153">
        <v>1</v>
      </c>
      <c r="DL37" s="19">
        <v>1</v>
      </c>
      <c r="DM37" s="19" t="s">
        <v>951</v>
      </c>
    </row>
    <row r="38" spans="1:117" s="19" customFormat="1" ht="23.85" customHeight="1" x14ac:dyDescent="0.2">
      <c r="A38" s="53">
        <v>0</v>
      </c>
      <c r="B38" s="53">
        <v>1</v>
      </c>
      <c r="C38" s="53">
        <f>IF(Z38&gt;=10,1,0)</f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644</v>
      </c>
      <c r="Q38" s="15">
        <v>34</v>
      </c>
      <c r="R38" s="42"/>
      <c r="S38" s="20" t="s">
        <v>645</v>
      </c>
      <c r="T38" s="21">
        <v>1973</v>
      </c>
      <c r="U38" s="28" t="s">
        <v>646</v>
      </c>
      <c r="V38" s="21">
        <v>1999</v>
      </c>
      <c r="W38" s="25"/>
      <c r="X38" s="21"/>
      <c r="Y38" s="28" t="s">
        <v>647</v>
      </c>
      <c r="Z38" s="118">
        <f>$AD$3-V38</f>
        <v>15</v>
      </c>
      <c r="AA38" s="25" t="s">
        <v>269</v>
      </c>
      <c r="AB38" s="118" t="s">
        <v>105</v>
      </c>
      <c r="AC38" s="21"/>
      <c r="AE38" s="90" t="s">
        <v>373</v>
      </c>
      <c r="AF38" s="82"/>
      <c r="CP38" s="19" t="str">
        <f>+S38</f>
        <v>Luible Judith</v>
      </c>
      <c r="CR38" s="19">
        <f>+Z38</f>
        <v>15</v>
      </c>
      <c r="CS38" s="19" t="str">
        <f>+AB38</f>
        <v>C</v>
      </c>
      <c r="CT38" s="154">
        <v>4355</v>
      </c>
      <c r="CU38" s="126"/>
      <c r="CV38" s="125">
        <v>772</v>
      </c>
      <c r="CW38" s="33">
        <f>VLOOKUP($CV38,Funktionsbezeichnungen,3,0)</f>
        <v>8</v>
      </c>
      <c r="CX38" s="83" t="str">
        <f>VLOOKUP($CV38,Funktionsbezeichnungen,2,0)</f>
        <v>Projektingenieur 2</v>
      </c>
      <c r="CY38" s="125">
        <v>772</v>
      </c>
      <c r="CZ38" s="33">
        <f>VLOOKUP($CY38,Funktionsbezeichnungen,3,0)</f>
        <v>8</v>
      </c>
      <c r="DA38" s="83" t="str">
        <f>VLOOKUP($CY38,Funktionsbezeichnungen,2,0)</f>
        <v>Projektingenieur 2</v>
      </c>
      <c r="DB38" s="20"/>
      <c r="DC38" s="33">
        <v>771</v>
      </c>
      <c r="DD38" s="33">
        <f>VLOOKUP($DC38,Funktionsbezeichnungen,3,0)</f>
        <v>7</v>
      </c>
      <c r="DE38" s="83" t="str">
        <f>VLOOKUP($DC38,Funktionsbezeichnungen,2,0)</f>
        <v>Projektingenieur 1</v>
      </c>
      <c r="DJ38" s="19">
        <f t="shared" si="5"/>
        <v>4355</v>
      </c>
      <c r="DK38" s="153">
        <v>2</v>
      </c>
      <c r="DL38" s="19">
        <v>3</v>
      </c>
      <c r="DM38" s="19" t="s">
        <v>951</v>
      </c>
    </row>
    <row r="39" spans="1:117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0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14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14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10"/>
        <v>8</v>
      </c>
      <c r="CX39" s="83" t="str">
        <f t="shared" si="11"/>
        <v>Projektingenieur 2</v>
      </c>
      <c r="CY39" s="125">
        <v>772</v>
      </c>
      <c r="CZ39" s="33">
        <f t="shared" si="12"/>
        <v>8</v>
      </c>
      <c r="DA39" s="83" t="str">
        <f t="shared" si="13"/>
        <v>Projektingenieur 2</v>
      </c>
      <c r="DB39" s="20"/>
      <c r="DC39" s="33">
        <v>772</v>
      </c>
      <c r="DD39" s="33">
        <f t="shared" si="8"/>
        <v>8</v>
      </c>
      <c r="DE39" s="83" t="str">
        <f t="shared" si="9"/>
        <v>Projektingenieur 2</v>
      </c>
      <c r="DJ39" s="19">
        <f t="shared" si="5"/>
        <v>4900</v>
      </c>
      <c r="DK39" s="153">
        <v>1</v>
      </c>
      <c r="DL39" s="19">
        <v>2</v>
      </c>
      <c r="DM39" s="19" t="s">
        <v>951</v>
      </c>
    </row>
    <row r="40" spans="1:117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0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14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14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10"/>
        <v>8</v>
      </c>
      <c r="CX40" s="83" t="str">
        <f t="shared" si="11"/>
        <v>Projektingenieur 2</v>
      </c>
      <c r="CY40" s="125">
        <v>772</v>
      </c>
      <c r="CZ40" s="33">
        <f t="shared" si="12"/>
        <v>8</v>
      </c>
      <c r="DA40" s="83" t="str">
        <f t="shared" si="13"/>
        <v>Projektingenieur 2</v>
      </c>
      <c r="DB40" s="20"/>
      <c r="DC40" s="33">
        <v>772</v>
      </c>
      <c r="DD40" s="33">
        <f t="shared" si="8"/>
        <v>8</v>
      </c>
      <c r="DE40" s="83" t="str">
        <f t="shared" si="9"/>
        <v>Projektingenieur 2</v>
      </c>
      <c r="DJ40" s="19">
        <f t="shared" si="5"/>
        <v>3206</v>
      </c>
      <c r="DK40" s="153">
        <v>1</v>
      </c>
      <c r="DL40" s="19">
        <v>2</v>
      </c>
      <c r="DM40" s="19" t="s">
        <v>951</v>
      </c>
    </row>
    <row r="41" spans="1:117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0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13</v>
      </c>
      <c r="AA41" s="25" t="s">
        <v>605</v>
      </c>
      <c r="AB41" s="21" t="s">
        <v>105</v>
      </c>
      <c r="AC41" s="21"/>
      <c r="AE41" s="90" t="s">
        <v>891</v>
      </c>
      <c r="AF41" s="82"/>
      <c r="CP41" s="19" t="str">
        <f t="shared" si="2"/>
        <v>Chroust Steffi</v>
      </c>
      <c r="CR41" s="19">
        <f t="shared" si="3"/>
        <v>13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10"/>
        <v>8</v>
      </c>
      <c r="CX41" s="83" t="str">
        <f t="shared" si="11"/>
        <v>Projektingenieur 2</v>
      </c>
      <c r="CY41" s="125">
        <v>782</v>
      </c>
      <c r="CZ41" s="33">
        <f t="shared" si="12"/>
        <v>8</v>
      </c>
      <c r="DA41" s="83" t="str">
        <f t="shared" si="13"/>
        <v>Projektingenieur 2</v>
      </c>
      <c r="DB41" s="20"/>
      <c r="DC41" s="33">
        <v>781</v>
      </c>
      <c r="DD41" s="33">
        <f t="shared" si="8"/>
        <v>7</v>
      </c>
      <c r="DE41" s="83" t="str">
        <f t="shared" si="9"/>
        <v>Projektingenieur 1</v>
      </c>
      <c r="DJ41" s="19">
        <f t="shared" si="5"/>
        <v>4275</v>
      </c>
      <c r="DK41" s="153">
        <v>2</v>
      </c>
      <c r="DL41" s="19">
        <v>3</v>
      </c>
      <c r="DM41" s="19" t="s">
        <v>952</v>
      </c>
    </row>
    <row r="42" spans="1:117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0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13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13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10"/>
        <v>8</v>
      </c>
      <c r="CX42" s="83" t="str">
        <f t="shared" si="11"/>
        <v>Projektingenieur 2</v>
      </c>
      <c r="CY42" s="125">
        <v>772</v>
      </c>
      <c r="CZ42" s="33">
        <f t="shared" si="12"/>
        <v>8</v>
      </c>
      <c r="DA42" s="83" t="str">
        <f t="shared" si="13"/>
        <v>Projektingenieur 2</v>
      </c>
      <c r="DB42" s="20"/>
      <c r="DC42" s="33">
        <v>771</v>
      </c>
      <c r="DD42" s="33">
        <f t="shared" si="8"/>
        <v>7</v>
      </c>
      <c r="DE42" s="83" t="str">
        <f t="shared" si="9"/>
        <v>Projektingenieur 1</v>
      </c>
      <c r="DJ42" s="19">
        <f t="shared" si="5"/>
        <v>7695</v>
      </c>
      <c r="DK42" s="153">
        <v>1</v>
      </c>
      <c r="DL42" s="19">
        <v>2</v>
      </c>
      <c r="DM42" s="19" t="s">
        <v>951</v>
      </c>
    </row>
    <row r="43" spans="1:117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0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 t="s">
        <v>1024</v>
      </c>
      <c r="Z43" s="21">
        <f t="shared" si="1"/>
        <v>13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13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10"/>
        <v>8</v>
      </c>
      <c r="CX43" s="83" t="str">
        <f t="shared" si="11"/>
        <v>Projektingenieur 2</v>
      </c>
      <c r="CY43" s="125">
        <v>772</v>
      </c>
      <c r="CZ43" s="33">
        <f t="shared" si="12"/>
        <v>8</v>
      </c>
      <c r="DA43" s="83" t="str">
        <f t="shared" si="13"/>
        <v>Projektingenieur 2</v>
      </c>
      <c r="DB43" s="20"/>
      <c r="DC43" s="33">
        <v>771</v>
      </c>
      <c r="DD43" s="33">
        <f t="shared" si="8"/>
        <v>7</v>
      </c>
      <c r="DE43" s="83" t="str">
        <f t="shared" si="9"/>
        <v>Projektingenieur 1</v>
      </c>
      <c r="DJ43" s="19">
        <f t="shared" si="5"/>
        <v>4350</v>
      </c>
      <c r="DK43" s="153">
        <v>1</v>
      </c>
      <c r="DL43" s="19">
        <v>2</v>
      </c>
      <c r="DM43" s="19" t="s">
        <v>951</v>
      </c>
    </row>
    <row r="44" spans="1:117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0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118">
        <f t="shared" si="1"/>
        <v>13</v>
      </c>
      <c r="AA44" s="169" t="s">
        <v>682</v>
      </c>
      <c r="AB44" s="118" t="s">
        <v>105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13</v>
      </c>
      <c r="CS44" s="19" t="str">
        <f t="shared" si="4"/>
        <v>C</v>
      </c>
      <c r="CT44" s="154">
        <v>4299</v>
      </c>
      <c r="CU44" s="126"/>
      <c r="CV44" s="125">
        <v>782</v>
      </c>
      <c r="CW44" s="33">
        <f t="shared" ref="CW44:CW82" si="14">VLOOKUP($CV44,Funktionsbezeichnungen,3,0)</f>
        <v>8</v>
      </c>
      <c r="CX44" s="83" t="str">
        <f t="shared" ref="CX44:CX82" si="15">VLOOKUP($CV44,Funktionsbezeichnungen,2,0)</f>
        <v>Projektingenieur 2</v>
      </c>
      <c r="CY44" s="125">
        <v>782</v>
      </c>
      <c r="CZ44" s="33">
        <f t="shared" si="12"/>
        <v>8</v>
      </c>
      <c r="DA44" s="83" t="str">
        <f t="shared" si="13"/>
        <v>Projektingenieur 2</v>
      </c>
      <c r="DB44" s="20"/>
      <c r="DC44" s="33">
        <v>782</v>
      </c>
      <c r="DD44" s="33">
        <f t="shared" si="8"/>
        <v>8</v>
      </c>
      <c r="DE44" s="83" t="str">
        <f t="shared" si="9"/>
        <v>Projektingenieur 2</v>
      </c>
      <c r="DJ44" s="19">
        <f t="shared" si="5"/>
        <v>4299</v>
      </c>
      <c r="DK44" s="153">
        <v>2</v>
      </c>
      <c r="DL44" s="19">
        <v>3</v>
      </c>
      <c r="DM44" s="19" t="s">
        <v>952</v>
      </c>
    </row>
    <row r="45" spans="1:117" s="19" customFormat="1" ht="25.5" customHeight="1" x14ac:dyDescent="0.2">
      <c r="A45" s="53">
        <v>0</v>
      </c>
      <c r="B45" s="53"/>
      <c r="C45" s="53">
        <f>IF(Z45&gt;=10,1,0)</f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/>
      <c r="X45" s="21"/>
      <c r="Y45" s="28"/>
      <c r="Z45" s="118">
        <f>$AD$3-V45</f>
        <v>10</v>
      </c>
      <c r="AA45" s="169" t="s">
        <v>937</v>
      </c>
      <c r="AB45" s="118" t="s">
        <v>105</v>
      </c>
      <c r="AC45" s="21"/>
      <c r="AE45" s="90" t="s">
        <v>373</v>
      </c>
      <c r="AF45" s="82"/>
      <c r="CP45" s="19" t="str">
        <f>+S45</f>
        <v>Becksmann Thomas J.</v>
      </c>
      <c r="CR45" s="19">
        <f>+Z45</f>
        <v>10</v>
      </c>
      <c r="CS45" s="19" t="str">
        <f>+AB45</f>
        <v>C</v>
      </c>
      <c r="CT45" s="154">
        <v>3210</v>
      </c>
      <c r="CU45" s="126"/>
      <c r="CV45" s="125">
        <v>772</v>
      </c>
      <c r="CW45" s="33">
        <f t="shared" si="14"/>
        <v>8</v>
      </c>
      <c r="CX45" s="83" t="str">
        <f t="shared" si="15"/>
        <v>Projektingenieur 2</v>
      </c>
      <c r="CY45" s="125">
        <v>772</v>
      </c>
      <c r="CZ45" s="33">
        <f t="shared" si="12"/>
        <v>8</v>
      </c>
      <c r="DA45" s="83" t="str">
        <f t="shared" si="13"/>
        <v>Projektingenieur 2</v>
      </c>
      <c r="DB45" s="20"/>
      <c r="DC45" s="33">
        <v>771</v>
      </c>
      <c r="DD45" s="33">
        <f t="shared" si="8"/>
        <v>7</v>
      </c>
      <c r="DE45" s="83" t="str">
        <f t="shared" si="9"/>
        <v>Projektingenieur 1</v>
      </c>
      <c r="DJ45" s="19">
        <f t="shared" si="5"/>
        <v>3210</v>
      </c>
      <c r="DK45" s="153">
        <v>2</v>
      </c>
      <c r="DL45" s="19">
        <v>3</v>
      </c>
      <c r="DM45" s="19" t="s">
        <v>951</v>
      </c>
    </row>
    <row r="46" spans="1:117" s="19" customFormat="1" ht="25.5" customHeigh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865</v>
      </c>
      <c r="Q46" s="15">
        <v>42</v>
      </c>
      <c r="R46" s="42"/>
      <c r="S46" s="20" t="s">
        <v>866</v>
      </c>
      <c r="T46" s="21">
        <v>1969</v>
      </c>
      <c r="U46" s="28" t="s">
        <v>943</v>
      </c>
      <c r="V46" s="21">
        <v>1999</v>
      </c>
      <c r="W46" s="25" t="s">
        <v>1025</v>
      </c>
      <c r="X46" s="21">
        <v>2011</v>
      </c>
      <c r="Y46" s="28" t="s">
        <v>944</v>
      </c>
      <c r="Z46" s="118">
        <f>$AD$3-V46</f>
        <v>15</v>
      </c>
      <c r="AA46" s="169" t="s">
        <v>565</v>
      </c>
      <c r="AB46" s="162" t="s">
        <v>1044</v>
      </c>
      <c r="AC46" s="21"/>
      <c r="AE46" s="90" t="s">
        <v>373</v>
      </c>
      <c r="AF46" s="82"/>
      <c r="CP46" s="19" t="str">
        <f>+S46</f>
        <v>Betzold Alexander</v>
      </c>
      <c r="CR46" s="19">
        <f>+Z46</f>
        <v>15</v>
      </c>
      <c r="CS46" s="19" t="str">
        <f>+AB46</f>
        <v xml:space="preserve"> D/C 2)</v>
      </c>
      <c r="CT46" s="154">
        <v>4306</v>
      </c>
      <c r="CU46" s="126"/>
      <c r="CV46" s="125">
        <v>782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782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20"/>
      <c r="DC46" s="33">
        <v>781</v>
      </c>
      <c r="DD46" s="33">
        <f>VLOOKUP($DC46,Funktionsbezeichnungen,3,0)</f>
        <v>7</v>
      </c>
      <c r="DE46" s="83" t="str">
        <f>VLOOKUP($DC46,Funktionsbezeichnungen,2,0)</f>
        <v>Projektingenieur 1</v>
      </c>
      <c r="DJ46" s="19">
        <f>+CT46</f>
        <v>4306</v>
      </c>
      <c r="DK46" s="153">
        <v>2</v>
      </c>
      <c r="DL46" s="19">
        <v>2</v>
      </c>
      <c r="DM46" s="19" t="s">
        <v>952</v>
      </c>
    </row>
    <row r="47" spans="1:117" s="19" customFormat="1" ht="15.75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>
        <v>1</v>
      </c>
      <c r="I47" s="56"/>
      <c r="J47" s="54"/>
      <c r="K47" s="56"/>
      <c r="L47" s="56"/>
      <c r="M47" s="56"/>
      <c r="N47" s="58"/>
      <c r="O47" s="52" t="s">
        <v>358</v>
      </c>
      <c r="P47" s="15" t="s">
        <v>852</v>
      </c>
      <c r="Q47" s="15">
        <v>43</v>
      </c>
      <c r="R47" s="42"/>
      <c r="S47" s="20" t="s">
        <v>870</v>
      </c>
      <c r="T47" s="21">
        <v>1978</v>
      </c>
      <c r="U47" s="28" t="s">
        <v>198</v>
      </c>
      <c r="V47" s="21">
        <v>2004</v>
      </c>
      <c r="W47" s="25"/>
      <c r="X47" s="21"/>
      <c r="Y47" s="28" t="s">
        <v>853</v>
      </c>
      <c r="Z47" s="21">
        <f>$AD$3-V47</f>
        <v>10</v>
      </c>
      <c r="AA47" s="25" t="s">
        <v>671</v>
      </c>
      <c r="AB47" s="162" t="s">
        <v>1044</v>
      </c>
      <c r="AC47" s="21"/>
      <c r="AE47" s="90" t="s">
        <v>373</v>
      </c>
      <c r="AF47" s="82"/>
      <c r="CP47" s="19" t="str">
        <f>+S47</f>
        <v>Hausammann Cédric</v>
      </c>
      <c r="CR47" s="19">
        <f>+Z47</f>
        <v>10</v>
      </c>
      <c r="CS47" s="19" t="str">
        <f>+AB47</f>
        <v xml:space="preserve"> D/C 2)</v>
      </c>
      <c r="CT47" s="154">
        <v>9648</v>
      </c>
      <c r="CU47" s="126"/>
      <c r="CV47" s="125">
        <v>772</v>
      </c>
      <c r="CW47" s="33">
        <f>VLOOKUP($CV47,Funktionsbezeichnungen,3,0)</f>
        <v>8</v>
      </c>
      <c r="CX47" s="83" t="str">
        <f>VLOOKUP($CV47,Funktionsbezeichnungen,2,0)</f>
        <v>Projektingenieur 2</v>
      </c>
      <c r="CY47" s="125">
        <v>772</v>
      </c>
      <c r="CZ47" s="33">
        <f>VLOOKUP($CY47,Funktionsbezeichnungen,3,0)</f>
        <v>8</v>
      </c>
      <c r="DA47" s="83" t="str">
        <f>VLOOKUP($CY47,Funktionsbezeichnungen,2,0)</f>
        <v>Projektingenieur 2</v>
      </c>
      <c r="DB47" s="20"/>
      <c r="DC47" s="33">
        <v>771</v>
      </c>
      <c r="DD47" s="33">
        <f>VLOOKUP($DC47,Funktionsbezeichnungen,3,0)</f>
        <v>7</v>
      </c>
      <c r="DE47" s="83" t="str">
        <f>VLOOKUP($DC47,Funktionsbezeichnungen,2,0)</f>
        <v>Projektingenieur 1</v>
      </c>
      <c r="DJ47" s="19">
        <f>+CT47</f>
        <v>9648</v>
      </c>
      <c r="DK47" s="153">
        <v>2</v>
      </c>
      <c r="DL47" s="19">
        <v>3</v>
      </c>
      <c r="DM47" s="19" t="s">
        <v>951</v>
      </c>
    </row>
    <row r="48" spans="1:117" s="19" customFormat="1" ht="25.5" customHeight="1" x14ac:dyDescent="0.2">
      <c r="A48" s="53">
        <v>0</v>
      </c>
      <c r="B48" s="53">
        <v>1</v>
      </c>
      <c r="C48" s="53"/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918</v>
      </c>
      <c r="Q48" s="15">
        <v>44</v>
      </c>
      <c r="R48" s="42"/>
      <c r="S48" s="20" t="s">
        <v>919</v>
      </c>
      <c r="T48" s="21">
        <v>1962</v>
      </c>
      <c r="U48" s="28" t="s">
        <v>920</v>
      </c>
      <c r="V48" s="21">
        <v>1992</v>
      </c>
      <c r="W48" s="25" t="s">
        <v>921</v>
      </c>
      <c r="X48" s="21">
        <v>2002</v>
      </c>
      <c r="Y48" s="28" t="s">
        <v>922</v>
      </c>
      <c r="Z48" s="118">
        <f>$AD$3-V48</f>
        <v>22</v>
      </c>
      <c r="AA48" s="169" t="s">
        <v>923</v>
      </c>
      <c r="AB48" s="21" t="s">
        <v>121</v>
      </c>
      <c r="AC48" s="21"/>
      <c r="AE48" s="90" t="s">
        <v>375</v>
      </c>
      <c r="AF48" s="82"/>
      <c r="CP48" s="19" t="str">
        <f>+S48</f>
        <v>Niedermeyer Friederike</v>
      </c>
      <c r="CR48" s="19">
        <f>+Z48</f>
        <v>22</v>
      </c>
      <c r="CS48" s="19" t="str">
        <f>+AB48</f>
        <v>D</v>
      </c>
      <c r="CT48" s="154">
        <v>4307</v>
      </c>
      <c r="CU48" s="126"/>
      <c r="CV48" s="125">
        <v>782</v>
      </c>
      <c r="CW48" s="33">
        <f t="shared" si="14"/>
        <v>8</v>
      </c>
      <c r="CX48" s="83" t="str">
        <f t="shared" si="15"/>
        <v>Projektingenieur 2</v>
      </c>
      <c r="CY48" s="125">
        <v>782</v>
      </c>
      <c r="CZ48" s="33">
        <f t="shared" ref="CZ48:CZ84" si="16">VLOOKUP($CY48,Funktionsbezeichnungen,3,0)</f>
        <v>8</v>
      </c>
      <c r="DA48" s="83" t="str">
        <f t="shared" ref="DA48:DA84" si="17">VLOOKUP($CY48,Funktionsbezeichnungen,2,0)</f>
        <v>Projektingenieur 2</v>
      </c>
      <c r="DB48" s="20"/>
      <c r="DC48" s="33">
        <v>781</v>
      </c>
      <c r="DD48" s="33">
        <f t="shared" ref="DD48:DD84" si="18">VLOOKUP($DC48,Funktionsbezeichnungen,3,0)</f>
        <v>7</v>
      </c>
      <c r="DE48" s="83" t="str">
        <f t="shared" ref="DE48:DE84" si="19">VLOOKUP($DC48,Funktionsbezeichnungen,2,0)</f>
        <v>Projektingenieur 1</v>
      </c>
      <c r="DJ48" s="19">
        <f t="shared" si="5"/>
        <v>4307</v>
      </c>
      <c r="DK48" s="153">
        <v>1</v>
      </c>
      <c r="DL48" s="19">
        <v>2</v>
      </c>
      <c r="DM48" s="19" t="s">
        <v>952</v>
      </c>
    </row>
    <row r="49" spans="1:117" s="19" customFormat="1" ht="24.95" customHeight="1" x14ac:dyDescent="0.2">
      <c r="A49" s="53">
        <v>0</v>
      </c>
      <c r="B49" s="53"/>
      <c r="C49" s="53">
        <f t="shared" si="0"/>
        <v>1</v>
      </c>
      <c r="D49" s="55">
        <v>1</v>
      </c>
      <c r="E49" s="55"/>
      <c r="F49" s="56"/>
      <c r="G49" s="165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566</v>
      </c>
      <c r="Q49" s="15">
        <v>45</v>
      </c>
      <c r="R49" s="42"/>
      <c r="S49" s="20" t="s">
        <v>561</v>
      </c>
      <c r="T49" s="21">
        <v>1975</v>
      </c>
      <c r="U49" s="28" t="s">
        <v>562</v>
      </c>
      <c r="V49" s="21">
        <v>2004</v>
      </c>
      <c r="W49" s="25"/>
      <c r="X49" s="21"/>
      <c r="Y49" s="28" t="s">
        <v>564</v>
      </c>
      <c r="Z49" s="118">
        <f t="shared" si="1"/>
        <v>10</v>
      </c>
      <c r="AA49" s="169" t="s">
        <v>565</v>
      </c>
      <c r="AB49" s="21" t="s">
        <v>121</v>
      </c>
      <c r="AC49" s="21"/>
      <c r="AE49" s="90" t="s">
        <v>373</v>
      </c>
      <c r="AF49" s="82"/>
      <c r="CP49" s="19" t="str">
        <f t="shared" si="2"/>
        <v>That Pueng</v>
      </c>
      <c r="CR49" s="19">
        <f t="shared" si="3"/>
        <v>10</v>
      </c>
      <c r="CS49" s="19" t="str">
        <f t="shared" si="4"/>
        <v>D</v>
      </c>
      <c r="CT49" s="154">
        <v>4345</v>
      </c>
      <c r="CU49" s="126"/>
      <c r="CV49" s="125">
        <v>782</v>
      </c>
      <c r="CW49" s="33">
        <f t="shared" si="14"/>
        <v>8</v>
      </c>
      <c r="CX49" s="83" t="str">
        <f t="shared" si="15"/>
        <v>Projektingenieur 2</v>
      </c>
      <c r="CY49" s="125">
        <v>782</v>
      </c>
      <c r="CZ49" s="33">
        <f t="shared" si="16"/>
        <v>8</v>
      </c>
      <c r="DA49" s="83" t="str">
        <f t="shared" si="17"/>
        <v>Projektingenieur 2</v>
      </c>
      <c r="DB49" s="20"/>
      <c r="DC49" s="33">
        <v>781</v>
      </c>
      <c r="DD49" s="33">
        <f t="shared" si="18"/>
        <v>7</v>
      </c>
      <c r="DE49" s="83" t="str">
        <f t="shared" si="19"/>
        <v>Projektingenieur 1</v>
      </c>
      <c r="DJ49" s="19">
        <f t="shared" si="5"/>
        <v>4345</v>
      </c>
      <c r="DK49" s="153">
        <v>1</v>
      </c>
      <c r="DL49" s="19">
        <v>2</v>
      </c>
      <c r="DM49" s="19" t="s">
        <v>952</v>
      </c>
    </row>
    <row r="50" spans="1:117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0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9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9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4"/>
        <v>8</v>
      </c>
      <c r="CX50" s="83" t="str">
        <f t="shared" si="15"/>
        <v>Projektingenieur 2</v>
      </c>
      <c r="CY50" s="125">
        <v>772</v>
      </c>
      <c r="CZ50" s="33">
        <f t="shared" si="16"/>
        <v>8</v>
      </c>
      <c r="DA50" s="83" t="str">
        <f t="shared" si="17"/>
        <v>Projektingenieur 2</v>
      </c>
      <c r="DB50" s="20"/>
      <c r="DC50" s="33">
        <v>771</v>
      </c>
      <c r="DD50" s="33">
        <f t="shared" si="18"/>
        <v>7</v>
      </c>
      <c r="DE50" s="83" t="str">
        <f t="shared" si="19"/>
        <v>Projektingenieur 1</v>
      </c>
      <c r="DJ50" s="19">
        <f t="shared" si="5"/>
        <v>4294</v>
      </c>
      <c r="DK50" s="153">
        <v>1</v>
      </c>
      <c r="DL50" s="19">
        <v>2</v>
      </c>
      <c r="DM50" s="19" t="s">
        <v>951</v>
      </c>
    </row>
    <row r="51" spans="1:117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9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9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4"/>
        <v>8</v>
      </c>
      <c r="CX51" s="83" t="str">
        <f t="shared" si="15"/>
        <v>Projektingenieur 2</v>
      </c>
      <c r="CY51" s="125">
        <v>771</v>
      </c>
      <c r="CZ51" s="33">
        <f t="shared" si="16"/>
        <v>7</v>
      </c>
      <c r="DA51" s="83" t="str">
        <f t="shared" si="17"/>
        <v>Projektingenieur 1</v>
      </c>
      <c r="DB51" s="20"/>
      <c r="DC51" s="33">
        <v>771</v>
      </c>
      <c r="DD51" s="33">
        <f t="shared" si="18"/>
        <v>7</v>
      </c>
      <c r="DE51" s="83" t="str">
        <f t="shared" si="19"/>
        <v>Projektingenieur 1</v>
      </c>
      <c r="DJ51" s="19">
        <f t="shared" si="5"/>
        <v>4353</v>
      </c>
      <c r="DK51" s="153">
        <v>2</v>
      </c>
      <c r="DL51" s="19">
        <v>3</v>
      </c>
      <c r="DM51" s="185" t="s">
        <v>968</v>
      </c>
    </row>
    <row r="52" spans="1:117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8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9">
        <f t="shared" si="3"/>
        <v>8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4"/>
        <v>8</v>
      </c>
      <c r="CX52" s="83" t="str">
        <f t="shared" si="15"/>
        <v>Projektingenieur 2</v>
      </c>
      <c r="CY52" s="125">
        <v>772</v>
      </c>
      <c r="CZ52" s="33">
        <f t="shared" si="16"/>
        <v>8</v>
      </c>
      <c r="DA52" s="83" t="str">
        <f t="shared" si="17"/>
        <v>Projektingenieur 2</v>
      </c>
      <c r="DB52" s="20"/>
      <c r="DC52" s="33">
        <v>771</v>
      </c>
      <c r="DD52" s="33">
        <f t="shared" si="18"/>
        <v>7</v>
      </c>
      <c r="DE52" s="83" t="str">
        <f t="shared" si="19"/>
        <v>Projektingenieur 1</v>
      </c>
      <c r="DJ52" s="19">
        <f t="shared" si="5"/>
        <v>4293</v>
      </c>
      <c r="DK52" s="153">
        <v>2</v>
      </c>
      <c r="DL52" s="19">
        <v>3</v>
      </c>
      <c r="DM52" s="19" t="s">
        <v>951</v>
      </c>
    </row>
    <row r="53" spans="1:117" s="19" customFormat="1" x14ac:dyDescent="0.2">
      <c r="A53" s="53">
        <v>0</v>
      </c>
      <c r="B53" s="53"/>
      <c r="C53" s="53">
        <f>IF(Z53&gt;=10,1,0)</f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999</v>
      </c>
      <c r="Q53" s="15">
        <v>49</v>
      </c>
      <c r="R53" s="42"/>
      <c r="S53" s="20" t="s">
        <v>1000</v>
      </c>
      <c r="T53" s="21">
        <v>1979</v>
      </c>
      <c r="U53" s="28" t="s">
        <v>1001</v>
      </c>
      <c r="V53" s="21">
        <v>2007</v>
      </c>
      <c r="W53" s="25"/>
      <c r="X53" s="21"/>
      <c r="Y53" s="28"/>
      <c r="Z53" s="21">
        <f>$AD$3-V53</f>
        <v>7</v>
      </c>
      <c r="AA53" s="25" t="s">
        <v>1002</v>
      </c>
      <c r="AB53" s="21" t="s">
        <v>121</v>
      </c>
      <c r="AC53" s="21"/>
      <c r="AE53" s="90" t="s">
        <v>375</v>
      </c>
      <c r="AF53" s="82"/>
      <c r="CP53" s="19" t="str">
        <f>+S53</f>
        <v>Hikel Harald</v>
      </c>
      <c r="CR53" s="152">
        <f>+Z53</f>
        <v>7</v>
      </c>
      <c r="CS53" s="19" t="str">
        <f>+AB53</f>
        <v>D</v>
      </c>
      <c r="CT53" s="154">
        <v>7707</v>
      </c>
      <c r="CU53" s="126"/>
      <c r="CV53" s="125">
        <v>782</v>
      </c>
      <c r="CW53" s="33">
        <f t="shared" si="14"/>
        <v>8</v>
      </c>
      <c r="CX53" s="83" t="str">
        <f t="shared" si="15"/>
        <v>Projektingenieur 2</v>
      </c>
      <c r="CY53" s="125">
        <v>782</v>
      </c>
      <c r="CZ53" s="33">
        <f t="shared" si="16"/>
        <v>8</v>
      </c>
      <c r="DA53" s="83" t="str">
        <f t="shared" si="17"/>
        <v>Projektingenieur 2</v>
      </c>
      <c r="DB53" s="20"/>
      <c r="DC53" s="33">
        <v>782</v>
      </c>
      <c r="DD53" s="33">
        <f t="shared" si="18"/>
        <v>8</v>
      </c>
      <c r="DE53" s="83" t="str">
        <f t="shared" si="19"/>
        <v>Projektingenieur 2</v>
      </c>
      <c r="DJ53" s="19">
        <f>+CT53</f>
        <v>7707</v>
      </c>
      <c r="DK53" s="153">
        <v>2</v>
      </c>
      <c r="DL53" s="19">
        <v>1</v>
      </c>
      <c r="DM53" s="19" t="s">
        <v>952</v>
      </c>
    </row>
    <row r="54" spans="1:117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908</v>
      </c>
      <c r="V54" s="21">
        <v>2008</v>
      </c>
      <c r="W54" s="25" t="s">
        <v>1026</v>
      </c>
      <c r="X54" s="21">
        <v>2009</v>
      </c>
      <c r="Y54" s="28"/>
      <c r="Z54" s="21">
        <f t="shared" si="1"/>
        <v>6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6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4"/>
        <v>8</v>
      </c>
      <c r="CX54" s="83" t="str">
        <f t="shared" si="15"/>
        <v>Projektingenieur 2</v>
      </c>
      <c r="CY54" s="125">
        <v>771</v>
      </c>
      <c r="CZ54" s="33">
        <f t="shared" si="16"/>
        <v>7</v>
      </c>
      <c r="DA54" s="83" t="str">
        <f t="shared" si="17"/>
        <v>Projektingenieur 1</v>
      </c>
      <c r="DB54" s="20"/>
      <c r="DC54" s="33">
        <v>771</v>
      </c>
      <c r="DD54" s="33">
        <f t="shared" si="18"/>
        <v>7</v>
      </c>
      <c r="DE54" s="83" t="str">
        <f t="shared" si="19"/>
        <v>Projektingenieur 1</v>
      </c>
      <c r="DJ54" s="19">
        <f t="shared" si="5"/>
        <v>4349</v>
      </c>
      <c r="DK54" s="153">
        <v>2</v>
      </c>
      <c r="DL54" s="19">
        <v>2</v>
      </c>
      <c r="DM54" s="19" t="s">
        <v>951</v>
      </c>
    </row>
    <row r="55" spans="1:117" s="19" customFormat="1" x14ac:dyDescent="0.2">
      <c r="A55" s="53">
        <v>0</v>
      </c>
      <c r="B55" s="53"/>
      <c r="C55" s="53">
        <f>IF(Z55&gt;=10,1,0)</f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932</v>
      </c>
      <c r="Q55" s="15">
        <v>51</v>
      </c>
      <c r="R55" s="42"/>
      <c r="S55" s="20" t="s">
        <v>933</v>
      </c>
      <c r="T55" s="21">
        <v>1983</v>
      </c>
      <c r="U55" s="28" t="s">
        <v>908</v>
      </c>
      <c r="V55" s="21">
        <v>2007</v>
      </c>
      <c r="W55" s="25" t="s">
        <v>1026</v>
      </c>
      <c r="X55" s="21">
        <v>2008</v>
      </c>
      <c r="Y55" s="28"/>
      <c r="Z55" s="21">
        <f>$AD$3-V55</f>
        <v>7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>+S55</f>
        <v>Noordam Philipp</v>
      </c>
      <c r="CR55" s="152">
        <f>+Z55</f>
        <v>7</v>
      </c>
      <c r="CS55" s="19" t="str">
        <f>+AB55</f>
        <v>D</v>
      </c>
      <c r="CT55" s="154">
        <v>4312</v>
      </c>
      <c r="CU55" s="126"/>
      <c r="CV55" s="125">
        <v>772</v>
      </c>
      <c r="CW55" s="33">
        <f t="shared" si="14"/>
        <v>8</v>
      </c>
      <c r="CX55" s="83" t="str">
        <f t="shared" si="15"/>
        <v>Projektingenieur 2</v>
      </c>
      <c r="CY55" s="125">
        <v>771</v>
      </c>
      <c r="CZ55" s="33">
        <f t="shared" si="16"/>
        <v>7</v>
      </c>
      <c r="DA55" s="83" t="str">
        <f t="shared" si="17"/>
        <v>Projektingenieur 1</v>
      </c>
      <c r="DB55" s="20"/>
      <c r="DC55" s="33">
        <v>771</v>
      </c>
      <c r="DD55" s="33">
        <f t="shared" si="18"/>
        <v>7</v>
      </c>
      <c r="DE55" s="83" t="str">
        <f t="shared" si="19"/>
        <v>Projektingenieur 1</v>
      </c>
      <c r="DJ55" s="19">
        <f t="shared" si="5"/>
        <v>4312</v>
      </c>
      <c r="DK55" s="153">
        <v>2</v>
      </c>
      <c r="DL55" s="19">
        <v>2</v>
      </c>
      <c r="DM55" s="19" t="s">
        <v>951</v>
      </c>
    </row>
    <row r="56" spans="1:117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0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6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6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4"/>
        <v>8</v>
      </c>
      <c r="CX56" s="83" t="str">
        <f t="shared" si="15"/>
        <v>Projektingenieur 2</v>
      </c>
      <c r="CY56" s="125">
        <v>771</v>
      </c>
      <c r="CZ56" s="33">
        <f t="shared" si="16"/>
        <v>7</v>
      </c>
      <c r="DA56" s="83" t="str">
        <f t="shared" si="17"/>
        <v>Projektingenieur 1</v>
      </c>
      <c r="DB56" s="20"/>
      <c r="DC56" s="33">
        <v>771</v>
      </c>
      <c r="DD56" s="33">
        <f t="shared" si="18"/>
        <v>7</v>
      </c>
      <c r="DE56" s="83" t="str">
        <f t="shared" si="19"/>
        <v>Projektingenieur 1</v>
      </c>
      <c r="DJ56" s="19">
        <f t="shared" si="5"/>
        <v>4343</v>
      </c>
      <c r="DK56" s="153">
        <v>2</v>
      </c>
      <c r="DL56" s="19">
        <v>3</v>
      </c>
      <c r="DM56" s="19" t="s">
        <v>951</v>
      </c>
    </row>
    <row r="57" spans="1:117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1028</v>
      </c>
      <c r="X57" s="21">
        <v>2013</v>
      </c>
      <c r="Y57" s="28" t="s">
        <v>1022</v>
      </c>
      <c r="Z57" s="118">
        <f t="shared" si="1"/>
        <v>6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6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4"/>
        <v>8</v>
      </c>
      <c r="CX57" s="83" t="str">
        <f t="shared" si="15"/>
        <v>Projektingenieur 2</v>
      </c>
      <c r="CY57" s="125">
        <v>771</v>
      </c>
      <c r="CZ57" s="33">
        <f t="shared" si="16"/>
        <v>7</v>
      </c>
      <c r="DA57" s="83" t="str">
        <f t="shared" si="17"/>
        <v>Projektingenieur 1</v>
      </c>
      <c r="DB57" s="20"/>
      <c r="DC57" s="33">
        <v>771</v>
      </c>
      <c r="DD57" s="33">
        <f t="shared" si="18"/>
        <v>7</v>
      </c>
      <c r="DE57" s="83" t="str">
        <f t="shared" si="19"/>
        <v>Projektingenieur 1</v>
      </c>
      <c r="DJ57" s="19">
        <f t="shared" si="5"/>
        <v>9677</v>
      </c>
      <c r="DK57" s="153">
        <v>2</v>
      </c>
      <c r="DL57" s="19">
        <v>3</v>
      </c>
      <c r="DM57" s="19" t="s">
        <v>951</v>
      </c>
    </row>
    <row r="58" spans="1:117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0" t="s">
        <v>281</v>
      </c>
      <c r="T58" s="21">
        <v>1983</v>
      </c>
      <c r="U58" s="28" t="s">
        <v>908</v>
      </c>
      <c r="V58" s="21">
        <v>2008</v>
      </c>
      <c r="W58" s="25" t="s">
        <v>1026</v>
      </c>
      <c r="X58" s="21">
        <v>2009</v>
      </c>
      <c r="Y58" s="28" t="s">
        <v>1023</v>
      </c>
      <c r="Z58" s="21">
        <f t="shared" si="1"/>
        <v>6</v>
      </c>
      <c r="AA58" s="25" t="s">
        <v>108</v>
      </c>
      <c r="AB58" s="21" t="s">
        <v>121</v>
      </c>
      <c r="AC58" s="21"/>
      <c r="AE58" s="90" t="s">
        <v>895</v>
      </c>
      <c r="AF58" s="82"/>
      <c r="CP58" s="19" t="str">
        <f t="shared" si="2"/>
        <v>Wieland Manuel</v>
      </c>
      <c r="CR58" s="19">
        <f t="shared" si="3"/>
        <v>6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4"/>
        <v>7</v>
      </c>
      <c r="CX58" s="83" t="str">
        <f t="shared" si="15"/>
        <v>Projektingenieur 1</v>
      </c>
      <c r="CY58" s="125">
        <v>771</v>
      </c>
      <c r="CZ58" s="33">
        <f t="shared" si="16"/>
        <v>7</v>
      </c>
      <c r="DA58" s="83" t="str">
        <f t="shared" si="17"/>
        <v>Projektingenieur 1</v>
      </c>
      <c r="DB58" s="20"/>
      <c r="DC58" s="33">
        <v>771</v>
      </c>
      <c r="DD58" s="33">
        <f t="shared" si="18"/>
        <v>7</v>
      </c>
      <c r="DE58" s="83" t="str">
        <f t="shared" si="19"/>
        <v>Projektingenieur 1</v>
      </c>
      <c r="DJ58" s="19">
        <f t="shared" si="5"/>
        <v>9698</v>
      </c>
      <c r="DK58" s="153">
        <v>2</v>
      </c>
      <c r="DL58" s="19">
        <v>2</v>
      </c>
      <c r="DM58" s="19" t="s">
        <v>951</v>
      </c>
    </row>
    <row r="59" spans="1:117" s="19" customFormat="1" ht="27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929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1027</v>
      </c>
      <c r="X59" s="21">
        <v>2012</v>
      </c>
      <c r="Y59" s="28"/>
      <c r="Z59" s="118">
        <f>$AD$3-V59</f>
        <v>5</v>
      </c>
      <c r="AA59" s="119" t="s">
        <v>931</v>
      </c>
      <c r="AB59" s="118" t="s">
        <v>121</v>
      </c>
      <c r="AC59" s="21"/>
      <c r="AE59" s="90" t="s">
        <v>373</v>
      </c>
      <c r="AF59" s="82"/>
      <c r="CP59" s="19" t="str">
        <f>+S59</f>
        <v>Baschong Clemens</v>
      </c>
      <c r="CR59" s="19">
        <f>+Z59</f>
        <v>5</v>
      </c>
      <c r="CS59" s="19" t="str">
        <f>+AB59</f>
        <v>D</v>
      </c>
      <c r="CT59" s="154">
        <v>4311</v>
      </c>
      <c r="CU59" s="126"/>
      <c r="CV59" s="125">
        <v>782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782</v>
      </c>
      <c r="CZ59" s="33">
        <f>VLOOKUP($CY59,Funktionsbezeichnungen,3,0)</f>
        <v>8</v>
      </c>
      <c r="DA59" s="83" t="str">
        <f>VLOOKUP($CY59,Funktionsbezeichnungen,2,0)</f>
        <v>Projektingenieur 2</v>
      </c>
      <c r="DB59" s="20"/>
      <c r="DC59" s="33">
        <v>781</v>
      </c>
      <c r="DD59" s="33">
        <f>VLOOKUP($DC59,Funktionsbezeichnungen,3,0)</f>
        <v>7</v>
      </c>
      <c r="DE59" s="83" t="str">
        <f>VLOOKUP($DC59,Funktionsbezeichnungen,2,0)</f>
        <v>Projektingenieur 1</v>
      </c>
      <c r="DJ59" s="19">
        <f t="shared" si="5"/>
        <v>4311</v>
      </c>
      <c r="DK59" s="153">
        <v>2</v>
      </c>
      <c r="DL59" s="19">
        <v>2</v>
      </c>
      <c r="DM59" s="19" t="s">
        <v>952</v>
      </c>
    </row>
    <row r="60" spans="1:117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5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Jung Roman</v>
      </c>
      <c r="CR60" s="19">
        <f t="shared" si="3"/>
        <v>5</v>
      </c>
      <c r="CS60" s="19" t="str">
        <f t="shared" si="4"/>
        <v>D</v>
      </c>
      <c r="CT60" s="154">
        <v>8565</v>
      </c>
      <c r="CU60" s="126"/>
      <c r="CV60" s="125">
        <v>771</v>
      </c>
      <c r="CW60" s="33">
        <f t="shared" si="14"/>
        <v>7</v>
      </c>
      <c r="CX60" s="83" t="str">
        <f t="shared" si="15"/>
        <v>Projektingenieur 1</v>
      </c>
      <c r="CY60" s="125">
        <v>771</v>
      </c>
      <c r="CZ60" s="33">
        <f t="shared" si="16"/>
        <v>7</v>
      </c>
      <c r="DA60" s="83" t="str">
        <f t="shared" si="17"/>
        <v>Projektingenieur 1</v>
      </c>
      <c r="DB60" s="20"/>
      <c r="DC60" s="33">
        <v>771</v>
      </c>
      <c r="DD60" s="33">
        <f t="shared" si="18"/>
        <v>7</v>
      </c>
      <c r="DE60" s="83" t="str">
        <f t="shared" si="19"/>
        <v>Projektingenieur 1</v>
      </c>
      <c r="DJ60" s="19">
        <f t="shared" si="5"/>
        <v>8565</v>
      </c>
      <c r="DK60" s="153">
        <v>2</v>
      </c>
      <c r="DL60" s="19">
        <v>3</v>
      </c>
      <c r="DM60" s="19" t="s">
        <v>951</v>
      </c>
    </row>
    <row r="61" spans="1:117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1"/>
        <v>5</v>
      </c>
      <c r="AA61" s="25" t="s">
        <v>108</v>
      </c>
      <c r="AB61" s="21" t="s">
        <v>121</v>
      </c>
      <c r="AC61" s="21"/>
      <c r="AE61" s="90" t="s">
        <v>375</v>
      </c>
      <c r="AF61" s="82"/>
      <c r="CP61" s="19" t="str">
        <f t="shared" si="2"/>
        <v>Schoeffel Daniel</v>
      </c>
      <c r="CR61" s="19">
        <f t="shared" si="3"/>
        <v>5</v>
      </c>
      <c r="CS61" s="19" t="str">
        <f t="shared" si="4"/>
        <v>D</v>
      </c>
      <c r="CT61" s="154">
        <v>8569</v>
      </c>
      <c r="CU61" s="126"/>
      <c r="CV61" s="125">
        <v>771</v>
      </c>
      <c r="CW61" s="33">
        <f t="shared" si="14"/>
        <v>7</v>
      </c>
      <c r="CX61" s="83" t="str">
        <f t="shared" si="15"/>
        <v>Projektingenieur 1</v>
      </c>
      <c r="CY61" s="125">
        <v>771</v>
      </c>
      <c r="CZ61" s="33">
        <f t="shared" si="16"/>
        <v>7</v>
      </c>
      <c r="DA61" s="83" t="str">
        <f t="shared" si="17"/>
        <v>Projektingenieur 1</v>
      </c>
      <c r="DB61" s="20"/>
      <c r="DC61" s="33">
        <v>771</v>
      </c>
      <c r="DD61" s="33">
        <f t="shared" si="18"/>
        <v>7</v>
      </c>
      <c r="DE61" s="83" t="str">
        <f t="shared" si="19"/>
        <v>Projektingenieur 1</v>
      </c>
      <c r="DJ61" s="19">
        <f t="shared" si="5"/>
        <v>8569</v>
      </c>
      <c r="DK61" s="153">
        <v>2</v>
      </c>
      <c r="DL61" s="19">
        <v>3</v>
      </c>
      <c r="DM61" s="19" t="s">
        <v>951</v>
      </c>
    </row>
    <row r="62" spans="1:117" s="19" customFormat="1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1003</v>
      </c>
      <c r="Q62" s="15">
        <v>58</v>
      </c>
      <c r="R62" s="42"/>
      <c r="S62" s="20" t="s">
        <v>1004</v>
      </c>
      <c r="T62" s="21">
        <v>1984</v>
      </c>
      <c r="U62" s="28" t="s">
        <v>194</v>
      </c>
      <c r="V62" s="21">
        <v>2009</v>
      </c>
      <c r="W62" s="25"/>
      <c r="X62" s="21"/>
      <c r="Y62" s="28" t="s">
        <v>91</v>
      </c>
      <c r="Z62" s="21">
        <f>$AD$3-V62</f>
        <v>5</v>
      </c>
      <c r="AA62" s="25" t="s">
        <v>269</v>
      </c>
      <c r="AB62" s="21" t="s">
        <v>121</v>
      </c>
      <c r="AC62" s="21"/>
      <c r="AE62" s="90" t="s">
        <v>375</v>
      </c>
      <c r="AF62" s="82"/>
      <c r="CP62" s="19" t="str">
        <f>+S62</f>
        <v>Vecchi Sandra</v>
      </c>
      <c r="CR62" s="19">
        <f>+Z62</f>
        <v>5</v>
      </c>
      <c r="CS62" s="19" t="str">
        <f>+AB62</f>
        <v>D</v>
      </c>
      <c r="CT62" s="154">
        <v>4906</v>
      </c>
      <c r="CU62" s="126"/>
      <c r="CV62" s="125">
        <v>771</v>
      </c>
      <c r="CW62" s="33">
        <f t="shared" si="14"/>
        <v>7</v>
      </c>
      <c r="CX62" s="83" t="str">
        <f t="shared" si="15"/>
        <v>Projektingenieur 1</v>
      </c>
      <c r="CY62" s="125">
        <v>771</v>
      </c>
      <c r="CZ62" s="33">
        <f t="shared" si="16"/>
        <v>7</v>
      </c>
      <c r="DA62" s="83" t="str">
        <f t="shared" si="17"/>
        <v>Projektingenieur 1</v>
      </c>
      <c r="DB62" s="20"/>
      <c r="DC62" s="33">
        <v>771</v>
      </c>
      <c r="DD62" s="33">
        <f t="shared" si="18"/>
        <v>7</v>
      </c>
      <c r="DE62" s="83" t="str">
        <f t="shared" si="19"/>
        <v>Projektingenieur 1</v>
      </c>
      <c r="DJ62" s="19">
        <f>+CT62</f>
        <v>4906</v>
      </c>
      <c r="DK62" s="153">
        <v>2</v>
      </c>
      <c r="DL62" s="19">
        <v>1</v>
      </c>
      <c r="DM62" s="19" t="s">
        <v>951</v>
      </c>
    </row>
    <row r="63" spans="1:117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4</v>
      </c>
      <c r="AA63" s="25" t="s">
        <v>269</v>
      </c>
      <c r="AB63" s="21" t="s">
        <v>121</v>
      </c>
      <c r="AC63" s="21"/>
      <c r="AE63" s="90" t="s">
        <v>375</v>
      </c>
      <c r="AF63" s="82"/>
      <c r="CP63" s="19" t="str">
        <f t="shared" si="2"/>
        <v>Bianchi Emmanuelle</v>
      </c>
      <c r="CR63" s="152">
        <f t="shared" si="3"/>
        <v>4</v>
      </c>
      <c r="CS63" s="153" t="str">
        <f t="shared" si="4"/>
        <v>D</v>
      </c>
      <c r="CT63" s="154">
        <v>7706</v>
      </c>
      <c r="CU63" s="126"/>
      <c r="CV63" s="125">
        <v>771</v>
      </c>
      <c r="CW63" s="33">
        <f t="shared" si="14"/>
        <v>7</v>
      </c>
      <c r="CX63" s="83" t="str">
        <f t="shared" si="15"/>
        <v>Projektingenieur 1</v>
      </c>
      <c r="CY63" s="125">
        <v>770</v>
      </c>
      <c r="CZ63" s="33">
        <f t="shared" si="16"/>
        <v>6</v>
      </c>
      <c r="DA63" s="83" t="str">
        <f t="shared" si="17"/>
        <v>Vorstufe Projektingenieur</v>
      </c>
      <c r="DB63" s="20"/>
      <c r="DC63" s="33">
        <v>771</v>
      </c>
      <c r="DD63" s="33">
        <f t="shared" si="18"/>
        <v>7</v>
      </c>
      <c r="DE63" s="83" t="str">
        <f t="shared" si="19"/>
        <v>Projektingenieur 1</v>
      </c>
      <c r="DJ63" s="19">
        <f t="shared" si="5"/>
        <v>7706</v>
      </c>
      <c r="DK63" s="153">
        <v>2</v>
      </c>
      <c r="DL63" s="19">
        <v>3</v>
      </c>
      <c r="DM63" s="19" t="s">
        <v>951</v>
      </c>
    </row>
    <row r="64" spans="1:117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4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Indermitte Martin</v>
      </c>
      <c r="CR64" s="152">
        <f t="shared" si="3"/>
        <v>4</v>
      </c>
      <c r="CS64" s="153" t="str">
        <f t="shared" si="4"/>
        <v>D</v>
      </c>
      <c r="CT64" s="154">
        <v>4901</v>
      </c>
      <c r="CU64" s="126"/>
      <c r="CV64" s="125">
        <v>771</v>
      </c>
      <c r="CW64" s="33">
        <f t="shared" si="14"/>
        <v>7</v>
      </c>
      <c r="CX64" s="83" t="str">
        <f t="shared" si="15"/>
        <v>Projektingenieur 1</v>
      </c>
      <c r="CY64" s="125">
        <v>770</v>
      </c>
      <c r="CZ64" s="33">
        <f t="shared" si="16"/>
        <v>6</v>
      </c>
      <c r="DA64" s="83" t="str">
        <f t="shared" si="17"/>
        <v>Vorstufe Projektingenieur</v>
      </c>
      <c r="DB64" s="20"/>
      <c r="DC64" s="33">
        <v>771</v>
      </c>
      <c r="DD64" s="33">
        <f t="shared" si="18"/>
        <v>7</v>
      </c>
      <c r="DE64" s="83" t="str">
        <f t="shared" si="19"/>
        <v>Projektingenieur 1</v>
      </c>
      <c r="DJ64" s="19">
        <f t="shared" si="5"/>
        <v>4901</v>
      </c>
      <c r="DK64" s="153">
        <v>2</v>
      </c>
      <c r="DL64" s="19">
        <v>3</v>
      </c>
      <c r="DM64" s="19" t="s">
        <v>951</v>
      </c>
    </row>
    <row r="65" spans="1:117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3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2">
        <f t="shared" si="3"/>
        <v>3</v>
      </c>
      <c r="CS65" s="153" t="str">
        <f t="shared" si="4"/>
        <v>D</v>
      </c>
      <c r="CT65" s="154">
        <v>4907</v>
      </c>
      <c r="CU65" s="126"/>
      <c r="CV65" s="125">
        <v>771</v>
      </c>
      <c r="CW65" s="33">
        <f t="shared" si="14"/>
        <v>7</v>
      </c>
      <c r="CX65" s="83" t="str">
        <f t="shared" si="15"/>
        <v>Projektingenieur 1</v>
      </c>
      <c r="CY65" s="125">
        <v>770</v>
      </c>
      <c r="CZ65" s="33">
        <f t="shared" si="16"/>
        <v>6</v>
      </c>
      <c r="DA65" s="83" t="str">
        <f t="shared" si="17"/>
        <v>Vorstufe Projektingenieur</v>
      </c>
      <c r="DB65" s="20"/>
      <c r="DC65" s="33">
        <v>771</v>
      </c>
      <c r="DD65" s="33">
        <f t="shared" si="18"/>
        <v>7</v>
      </c>
      <c r="DE65" s="83" t="str">
        <f t="shared" si="19"/>
        <v>Projektingenieur 1</v>
      </c>
      <c r="DJ65" s="19">
        <f t="shared" si="5"/>
        <v>4907</v>
      </c>
      <c r="DK65" s="153">
        <v>2</v>
      </c>
      <c r="DL65" s="19">
        <v>3</v>
      </c>
      <c r="DM65" s="19" t="s">
        <v>951</v>
      </c>
    </row>
    <row r="66" spans="1:117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2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2">
        <f t="shared" si="3"/>
        <v>2</v>
      </c>
      <c r="CS66" s="153" t="str">
        <f t="shared" si="4"/>
        <v>D</v>
      </c>
      <c r="CT66" s="154">
        <v>4308</v>
      </c>
      <c r="CU66" s="126"/>
      <c r="CV66" s="125">
        <v>771</v>
      </c>
      <c r="CW66" s="33">
        <f t="shared" si="14"/>
        <v>7</v>
      </c>
      <c r="CX66" s="83" t="str">
        <f t="shared" si="15"/>
        <v>Projektingenieur 1</v>
      </c>
      <c r="CY66" s="125">
        <v>770</v>
      </c>
      <c r="CZ66" s="33">
        <f t="shared" si="16"/>
        <v>6</v>
      </c>
      <c r="DA66" s="83" t="str">
        <f t="shared" si="17"/>
        <v>Vorstufe Projektingenieur</v>
      </c>
      <c r="DB66" s="20"/>
      <c r="DC66" s="33">
        <v>771</v>
      </c>
      <c r="DD66" s="33">
        <f t="shared" si="18"/>
        <v>7</v>
      </c>
      <c r="DE66" s="83" t="str">
        <f t="shared" si="19"/>
        <v>Projektingenieur 1</v>
      </c>
      <c r="DJ66" s="19">
        <f t="shared" si="5"/>
        <v>4308</v>
      </c>
      <c r="DK66" s="153">
        <v>2</v>
      </c>
      <c r="DL66" s="19">
        <v>3</v>
      </c>
      <c r="DM66" s="19" t="s">
        <v>951</v>
      </c>
    </row>
    <row r="67" spans="1:117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/>
      <c r="X67" s="21"/>
      <c r="Y67" s="28" t="s">
        <v>91</v>
      </c>
      <c r="Z67" s="118">
        <f t="shared" si="1"/>
        <v>2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2">
        <f t="shared" si="3"/>
        <v>2</v>
      </c>
      <c r="CS67" s="153" t="str">
        <f t="shared" si="4"/>
        <v>D</v>
      </c>
      <c r="CT67" s="154">
        <v>4310</v>
      </c>
      <c r="CU67" s="126"/>
      <c r="CV67" s="125">
        <v>771</v>
      </c>
      <c r="CW67" s="33">
        <f t="shared" si="14"/>
        <v>7</v>
      </c>
      <c r="CX67" s="83" t="str">
        <f t="shared" si="15"/>
        <v>Projektingenieur 1</v>
      </c>
      <c r="CY67" s="125">
        <v>770</v>
      </c>
      <c r="CZ67" s="33">
        <f t="shared" si="16"/>
        <v>6</v>
      </c>
      <c r="DA67" s="83" t="str">
        <f t="shared" si="17"/>
        <v>Vorstufe Projektingenieur</v>
      </c>
      <c r="DB67" s="20"/>
      <c r="DC67" s="33">
        <v>771</v>
      </c>
      <c r="DD67" s="33">
        <f t="shared" si="18"/>
        <v>7</v>
      </c>
      <c r="DE67" s="83" t="str">
        <f t="shared" si="19"/>
        <v>Projektingenieur 1</v>
      </c>
      <c r="DJ67" s="19">
        <f t="shared" si="5"/>
        <v>4310</v>
      </c>
      <c r="DK67" s="153">
        <v>2</v>
      </c>
      <c r="DL67" s="19">
        <v>3</v>
      </c>
      <c r="DM67" s="19" t="s">
        <v>951</v>
      </c>
    </row>
    <row r="68" spans="1:117" s="19" customFormat="1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914</v>
      </c>
      <c r="Q68" s="15">
        <v>64</v>
      </c>
      <c r="R68" s="42"/>
      <c r="S68" s="20" t="s">
        <v>915</v>
      </c>
      <c r="T68" s="21">
        <v>1989</v>
      </c>
      <c r="U68" s="28" t="s">
        <v>1006</v>
      </c>
      <c r="V68" s="21">
        <v>2012</v>
      </c>
      <c r="W68" s="25"/>
      <c r="X68" s="21"/>
      <c r="Y68" s="28" t="s">
        <v>91</v>
      </c>
      <c r="Z68" s="118">
        <f t="shared" si="1"/>
        <v>2</v>
      </c>
      <c r="AA68" s="25" t="s">
        <v>269</v>
      </c>
      <c r="AB68" s="21" t="s">
        <v>121</v>
      </c>
      <c r="AC68" s="21"/>
      <c r="AE68" s="90" t="s">
        <v>375</v>
      </c>
      <c r="AF68" s="82"/>
      <c r="CP68" s="19" t="str">
        <f t="shared" si="2"/>
        <v>Vögtli Jöelle</v>
      </c>
      <c r="CR68" s="152">
        <f t="shared" si="3"/>
        <v>2</v>
      </c>
      <c r="CS68" s="153" t="str">
        <f t="shared" si="4"/>
        <v>D</v>
      </c>
      <c r="CT68" s="154">
        <v>4309</v>
      </c>
      <c r="CU68" s="126"/>
      <c r="CV68" s="125">
        <v>771</v>
      </c>
      <c r="CW68" s="33">
        <f t="shared" si="14"/>
        <v>7</v>
      </c>
      <c r="CX68" s="83" t="str">
        <f t="shared" si="15"/>
        <v>Projektingenieur 1</v>
      </c>
      <c r="CY68" s="125">
        <v>770</v>
      </c>
      <c r="CZ68" s="33">
        <f t="shared" si="16"/>
        <v>6</v>
      </c>
      <c r="DA68" s="83" t="str">
        <f t="shared" si="17"/>
        <v>Vorstufe Projektingenieur</v>
      </c>
      <c r="DB68" s="20"/>
      <c r="DC68" s="33">
        <v>771</v>
      </c>
      <c r="DD68" s="33">
        <f t="shared" si="18"/>
        <v>7</v>
      </c>
      <c r="DE68" s="83" t="str">
        <f t="shared" si="19"/>
        <v>Projektingenieur 1</v>
      </c>
      <c r="DJ68" s="19">
        <f>+CT68</f>
        <v>4309</v>
      </c>
      <c r="DK68" s="153">
        <v>2</v>
      </c>
      <c r="DL68" s="19">
        <v>3</v>
      </c>
      <c r="DM68" s="19" t="s">
        <v>951</v>
      </c>
    </row>
    <row r="69" spans="1:117" s="19" customFormat="1" ht="27" x14ac:dyDescent="0.2">
      <c r="A69" s="53">
        <v>0</v>
      </c>
      <c r="B69" s="53">
        <v>1</v>
      </c>
      <c r="C69" s="53">
        <f t="shared" si="0"/>
        <v>1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1032</v>
      </c>
      <c r="V69" s="21">
        <v>2002</v>
      </c>
      <c r="W69" s="28" t="s">
        <v>1006</v>
      </c>
      <c r="X69" s="21">
        <v>2013</v>
      </c>
      <c r="Y69" s="28"/>
      <c r="Z69" s="118">
        <f t="shared" si="1"/>
        <v>12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2">
        <f t="shared" si="3"/>
        <v>12</v>
      </c>
      <c r="CS69" s="153" t="str">
        <f t="shared" si="4"/>
        <v>D</v>
      </c>
      <c r="CT69" s="154">
        <v>8579</v>
      </c>
      <c r="CU69" s="126"/>
      <c r="CV69" s="125">
        <v>771</v>
      </c>
      <c r="CW69" s="33">
        <f t="shared" si="14"/>
        <v>7</v>
      </c>
      <c r="CX69" s="83" t="str">
        <f t="shared" si="15"/>
        <v>Projektingenieur 1</v>
      </c>
      <c r="CY69" s="125">
        <v>770</v>
      </c>
      <c r="CZ69" s="33">
        <f t="shared" si="16"/>
        <v>6</v>
      </c>
      <c r="DA69" s="83" t="str">
        <f t="shared" si="17"/>
        <v>Vorstufe Projektingenieur</v>
      </c>
      <c r="DB69" s="20"/>
      <c r="DC69" s="33">
        <v>771</v>
      </c>
      <c r="DD69" s="33">
        <f t="shared" si="18"/>
        <v>7</v>
      </c>
      <c r="DE69" s="83" t="str">
        <f t="shared" si="19"/>
        <v>Projektingenieur 1</v>
      </c>
      <c r="DJ69" s="19">
        <f>+CT69</f>
        <v>8579</v>
      </c>
      <c r="DK69" s="153">
        <v>2</v>
      </c>
      <c r="DL69" s="19">
        <v>3</v>
      </c>
      <c r="DM69" s="19" t="s">
        <v>951</v>
      </c>
    </row>
    <row r="70" spans="1:117" s="19" customFormat="1" x14ac:dyDescent="0.2">
      <c r="A70" s="53">
        <v>0</v>
      </c>
      <c r="B70" s="53">
        <v>1</v>
      </c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1"/>
        <v>1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2"/>
        <v>Stöhr Jessica</v>
      </c>
      <c r="CR70" s="152">
        <f t="shared" si="3"/>
        <v>1</v>
      </c>
      <c r="CS70" s="153" t="str">
        <f t="shared" si="4"/>
        <v>D</v>
      </c>
      <c r="CT70" s="154">
        <v>4313</v>
      </c>
      <c r="CU70" s="126"/>
      <c r="CV70" s="125">
        <v>771</v>
      </c>
      <c r="CW70" s="33">
        <f t="shared" si="14"/>
        <v>7</v>
      </c>
      <c r="CX70" s="83" t="str">
        <f t="shared" si="15"/>
        <v>Projektingenieur 1</v>
      </c>
      <c r="CY70" s="125">
        <v>770</v>
      </c>
      <c r="CZ70" s="33">
        <f t="shared" si="16"/>
        <v>6</v>
      </c>
      <c r="DA70" s="83" t="str">
        <f t="shared" si="17"/>
        <v>Vorstufe Projektingenieur</v>
      </c>
      <c r="DB70" s="20"/>
      <c r="DC70" s="33">
        <v>771</v>
      </c>
      <c r="DD70" s="33">
        <f t="shared" si="18"/>
        <v>7</v>
      </c>
      <c r="DE70" s="83" t="str">
        <f t="shared" si="19"/>
        <v>Projektingenieur 1</v>
      </c>
      <c r="DJ70" s="19">
        <f t="shared" si="5"/>
        <v>4313</v>
      </c>
      <c r="DK70" s="153">
        <v>2</v>
      </c>
      <c r="DL70" s="19">
        <v>3</v>
      </c>
      <c r="DM70" s="19" t="s">
        <v>951</v>
      </c>
    </row>
    <row r="71" spans="1:117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 t="s">
        <v>928</v>
      </c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 t="shared" si="1"/>
        <v>38</v>
      </c>
      <c r="AA71" s="25" t="s">
        <v>686</v>
      </c>
      <c r="AB71" s="21" t="s">
        <v>1041</v>
      </c>
      <c r="AC71" s="21"/>
      <c r="AE71" s="90" t="s">
        <v>423</v>
      </c>
      <c r="AF71" s="82"/>
      <c r="CP71" s="19" t="str">
        <f t="shared" si="2"/>
        <v>Aebi Roger</v>
      </c>
      <c r="CR71" s="19">
        <f t="shared" si="3"/>
        <v>38</v>
      </c>
      <c r="CS71" s="19" t="str">
        <f t="shared" si="4"/>
        <v xml:space="preserve"> C/D </v>
      </c>
      <c r="CT71" s="154">
        <v>6622</v>
      </c>
      <c r="CU71" s="126"/>
      <c r="CV71" s="125">
        <v>772</v>
      </c>
      <c r="CW71" s="33">
        <f t="shared" si="14"/>
        <v>8</v>
      </c>
      <c r="CX71" s="83" t="str">
        <f t="shared" si="15"/>
        <v>Projektingenieur 2</v>
      </c>
      <c r="CY71" s="125">
        <v>772</v>
      </c>
      <c r="CZ71" s="33">
        <f t="shared" si="16"/>
        <v>8</v>
      </c>
      <c r="DA71" s="83" t="str">
        <f t="shared" si="17"/>
        <v>Projektingenieur 2</v>
      </c>
      <c r="DB71" s="20"/>
      <c r="DC71" s="33">
        <v>772</v>
      </c>
      <c r="DD71" s="33">
        <f t="shared" si="18"/>
        <v>8</v>
      </c>
      <c r="DE71" s="83" t="str">
        <f t="shared" si="19"/>
        <v>Projektingenieur 2</v>
      </c>
      <c r="DJ71" s="19">
        <f t="shared" si="5"/>
        <v>6622</v>
      </c>
      <c r="DK71" s="153">
        <v>6</v>
      </c>
      <c r="DL71" s="19">
        <v>0</v>
      </c>
      <c r="DM71" s="185" t="s">
        <v>969</v>
      </c>
    </row>
    <row r="72" spans="1:117" s="19" customFormat="1" x14ac:dyDescent="0.2">
      <c r="A72" s="53">
        <v>0</v>
      </c>
      <c r="B72" s="53"/>
      <c r="C72" s="53">
        <f>IF(Z72&gt;=10,1,0)</f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>$AD$3-V72</f>
        <v>29</v>
      </c>
      <c r="AA72" s="25" t="s">
        <v>110</v>
      </c>
      <c r="AB72" s="21" t="s">
        <v>1041</v>
      </c>
      <c r="AC72" s="21"/>
      <c r="AE72" s="90" t="s">
        <v>376</v>
      </c>
      <c r="AF72" s="82"/>
      <c r="CP72" s="19" t="str">
        <f>+S72</f>
        <v>Oehen Beat</v>
      </c>
      <c r="CR72" s="19">
        <f>+Z72</f>
        <v>29</v>
      </c>
      <c r="CS72" s="19" t="str">
        <f>+AB72</f>
        <v xml:space="preserve"> C/D </v>
      </c>
      <c r="CT72" s="154">
        <v>7622</v>
      </c>
      <c r="CU72" s="126"/>
      <c r="CV72" s="125">
        <v>772</v>
      </c>
      <c r="CW72" s="33">
        <f>VLOOKUP($CV72,Funktionsbezeichnungen,3,0)</f>
        <v>8</v>
      </c>
      <c r="CX72" s="83" t="str">
        <f>VLOOKUP($CV72,Funktionsbezeichnungen,2,0)</f>
        <v>Projektingenieur 2</v>
      </c>
      <c r="CY72" s="125">
        <v>772</v>
      </c>
      <c r="CZ72" s="33">
        <f>VLOOKUP($CY72,Funktionsbezeichnungen,3,0)</f>
        <v>8</v>
      </c>
      <c r="DA72" s="83" t="str">
        <f>VLOOKUP($CY72,Funktionsbezeichnungen,2,0)</f>
        <v>Projektingenieur 2</v>
      </c>
      <c r="DB72" s="20"/>
      <c r="DC72" s="125">
        <v>772</v>
      </c>
      <c r="DD72" s="33">
        <f>VLOOKUP($DC72,Funktionsbezeichnungen,3,0)</f>
        <v>8</v>
      </c>
      <c r="DE72" s="83" t="str">
        <f>VLOOKUP($DC72,Funktionsbezeichnungen,2,0)</f>
        <v>Projektingenieur 2</v>
      </c>
      <c r="DJ72" s="19">
        <f t="shared" ref="DJ72:DJ134" si="20">+CT72</f>
        <v>7622</v>
      </c>
      <c r="DK72" s="153">
        <v>6</v>
      </c>
      <c r="DL72" s="19">
        <v>0</v>
      </c>
      <c r="DM72" s="185" t="s">
        <v>968</v>
      </c>
    </row>
    <row r="73" spans="1:117" s="19" customFormat="1" ht="15.75" x14ac:dyDescent="0.2">
      <c r="A73" s="53">
        <v>0</v>
      </c>
      <c r="B73" s="53"/>
      <c r="C73" s="53">
        <f t="shared" si="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1"/>
        <v>40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2"/>
        <v>Imesch Robert</v>
      </c>
      <c r="CR73" s="19">
        <f t="shared" si="3"/>
        <v>40</v>
      </c>
      <c r="CS73" s="19" t="str">
        <f t="shared" si="4"/>
        <v xml:space="preserve"> D/C 2)</v>
      </c>
      <c r="CT73" s="154">
        <v>4249</v>
      </c>
      <c r="CU73" s="126"/>
      <c r="CV73" s="125">
        <v>772</v>
      </c>
      <c r="CW73" s="33">
        <f t="shared" si="14"/>
        <v>8</v>
      </c>
      <c r="CX73" s="83" t="str">
        <f t="shared" si="15"/>
        <v>Projektingenieur 2</v>
      </c>
      <c r="CY73" s="125">
        <v>772</v>
      </c>
      <c r="CZ73" s="33">
        <f t="shared" si="16"/>
        <v>8</v>
      </c>
      <c r="DA73" s="83" t="str">
        <f t="shared" si="17"/>
        <v>Projektingenieur 2</v>
      </c>
      <c r="DB73" s="20"/>
      <c r="DC73" s="33">
        <v>772</v>
      </c>
      <c r="DD73" s="33">
        <f t="shared" si="18"/>
        <v>8</v>
      </c>
      <c r="DE73" s="83" t="str">
        <f t="shared" si="19"/>
        <v>Projektingenieur 2</v>
      </c>
      <c r="DJ73" s="19">
        <f t="shared" si="20"/>
        <v>4249</v>
      </c>
      <c r="DK73" s="153">
        <v>6</v>
      </c>
      <c r="DL73" s="19">
        <v>0</v>
      </c>
      <c r="DM73" s="185" t="s">
        <v>968</v>
      </c>
    </row>
    <row r="74" spans="1:117" s="19" customFormat="1" ht="15.75" x14ac:dyDescent="0.2">
      <c r="A74" s="53">
        <v>0</v>
      </c>
      <c r="B74" s="53"/>
      <c r="C74" s="53">
        <f t="shared" si="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1"/>
        <v>39</v>
      </c>
      <c r="AA74" s="25" t="s">
        <v>110</v>
      </c>
      <c r="AB74" s="21" t="s">
        <v>1040</v>
      </c>
      <c r="AC74" s="21"/>
      <c r="AE74" s="90" t="s">
        <v>404</v>
      </c>
      <c r="AF74" s="82"/>
      <c r="CP74" s="19" t="str">
        <f t="shared" si="2"/>
        <v>Flückiger Hans Peter</v>
      </c>
      <c r="CR74" s="19">
        <f t="shared" si="3"/>
        <v>39</v>
      </c>
      <c r="CS74" s="19" t="str">
        <f t="shared" si="4"/>
        <v xml:space="preserve"> D/C 2)</v>
      </c>
      <c r="CT74" s="154">
        <v>4250</v>
      </c>
      <c r="CU74" s="126"/>
      <c r="CV74" s="125">
        <v>772</v>
      </c>
      <c r="CW74" s="33">
        <f t="shared" si="14"/>
        <v>8</v>
      </c>
      <c r="CX74" s="83" t="str">
        <f t="shared" si="15"/>
        <v>Projektingenieur 2</v>
      </c>
      <c r="CY74" s="125">
        <v>772</v>
      </c>
      <c r="CZ74" s="33">
        <f t="shared" si="16"/>
        <v>8</v>
      </c>
      <c r="DA74" s="83" t="str">
        <f t="shared" si="17"/>
        <v>Projektingenieur 2</v>
      </c>
      <c r="DB74" s="20"/>
      <c r="DC74" s="33">
        <v>772</v>
      </c>
      <c r="DD74" s="33">
        <f t="shared" si="18"/>
        <v>8</v>
      </c>
      <c r="DE74" s="83" t="str">
        <f t="shared" si="19"/>
        <v>Projektingenieur 2</v>
      </c>
      <c r="DJ74" s="19">
        <f t="shared" si="20"/>
        <v>4250</v>
      </c>
      <c r="DK74" s="153">
        <v>6</v>
      </c>
      <c r="DL74" s="19">
        <v>0</v>
      </c>
      <c r="DM74" s="185" t="s">
        <v>968</v>
      </c>
    </row>
    <row r="75" spans="1:117" s="19" customFormat="1" x14ac:dyDescent="0.2">
      <c r="A75" s="53">
        <v>0</v>
      </c>
      <c r="B75" s="53"/>
      <c r="C75" s="53">
        <f t="shared" si="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479</v>
      </c>
      <c r="Q75" s="15">
        <v>71</v>
      </c>
      <c r="R75" s="16"/>
      <c r="S75" s="20" t="s">
        <v>130</v>
      </c>
      <c r="T75" s="21">
        <v>1949</v>
      </c>
      <c r="U75" s="28" t="s">
        <v>126</v>
      </c>
      <c r="V75" s="21">
        <v>1969</v>
      </c>
      <c r="W75" s="25"/>
      <c r="X75" s="21"/>
      <c r="Y75" s="28"/>
      <c r="Z75" s="21">
        <f t="shared" si="1"/>
        <v>45</v>
      </c>
      <c r="AA75" s="25" t="s">
        <v>687</v>
      </c>
      <c r="AB75" s="21" t="s">
        <v>121</v>
      </c>
      <c r="AC75" s="21"/>
      <c r="AE75" s="90" t="s">
        <v>422</v>
      </c>
      <c r="AF75" s="82"/>
      <c r="CP75" s="19" t="str">
        <f t="shared" si="2"/>
        <v>Ziegler Bruno</v>
      </c>
      <c r="CR75" s="19">
        <f t="shared" si="3"/>
        <v>45</v>
      </c>
      <c r="CS75" s="19" t="str">
        <f t="shared" si="4"/>
        <v>D</v>
      </c>
      <c r="CT75" s="154">
        <v>4147</v>
      </c>
      <c r="CU75" s="126"/>
      <c r="CV75" s="125">
        <v>742</v>
      </c>
      <c r="CW75" s="33">
        <f t="shared" si="14"/>
        <v>8</v>
      </c>
      <c r="CX75" s="83" t="str">
        <f t="shared" si="15"/>
        <v>Konstrukteur 5  / Fachplaner 5 / Gruppenchef 3</v>
      </c>
      <c r="CY75" s="125">
        <v>742</v>
      </c>
      <c r="CZ75" s="33">
        <f t="shared" si="16"/>
        <v>8</v>
      </c>
      <c r="DA75" s="83" t="str">
        <f t="shared" si="17"/>
        <v>Konstrukteur 5  / Fachplaner 5 / Gruppenchef 3</v>
      </c>
      <c r="DB75" s="20"/>
      <c r="DC75" s="33">
        <v>742</v>
      </c>
      <c r="DD75" s="33">
        <f t="shared" si="18"/>
        <v>8</v>
      </c>
      <c r="DE75" s="83" t="str">
        <f t="shared" si="19"/>
        <v>Konstrukteur 5  / Fachplaner 5 / Gruppenchef 3</v>
      </c>
      <c r="DJ75" s="19">
        <f t="shared" si="20"/>
        <v>4147</v>
      </c>
      <c r="DK75" s="153">
        <v>6</v>
      </c>
      <c r="DL75" s="19">
        <v>0</v>
      </c>
      <c r="DM75" s="19" t="s">
        <v>966</v>
      </c>
    </row>
    <row r="76" spans="1:117" s="19" customFormat="1" x14ac:dyDescent="0.2">
      <c r="A76" s="53">
        <v>0</v>
      </c>
      <c r="B76" s="53"/>
      <c r="C76" s="53">
        <f t="shared" si="0"/>
        <v>1</v>
      </c>
      <c r="D76" s="55"/>
      <c r="E76" s="55"/>
      <c r="F76" s="56"/>
      <c r="G76" s="54">
        <v>1</v>
      </c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359</v>
      </c>
      <c r="P76" s="15" t="s">
        <v>481</v>
      </c>
      <c r="Q76" s="15">
        <v>72</v>
      </c>
      <c r="R76" s="16"/>
      <c r="S76" s="20" t="s">
        <v>132</v>
      </c>
      <c r="T76" s="21">
        <v>1951</v>
      </c>
      <c r="U76" s="28" t="s">
        <v>107</v>
      </c>
      <c r="V76" s="21">
        <v>1973</v>
      </c>
      <c r="W76" s="25"/>
      <c r="X76" s="21"/>
      <c r="Y76" s="28" t="s">
        <v>372</v>
      </c>
      <c r="Z76" s="21">
        <f t="shared" si="1"/>
        <v>41</v>
      </c>
      <c r="AA76" s="25" t="s">
        <v>689</v>
      </c>
      <c r="AB76" s="21" t="s">
        <v>121</v>
      </c>
      <c r="AC76" s="21"/>
      <c r="AE76" s="90" t="s">
        <v>393</v>
      </c>
      <c r="AF76" s="82"/>
      <c r="CP76" s="19" t="str">
        <f t="shared" si="2"/>
        <v>Benda Raymond</v>
      </c>
      <c r="CR76" s="19">
        <f t="shared" si="3"/>
        <v>41</v>
      </c>
      <c r="CS76" s="19" t="str">
        <f t="shared" si="4"/>
        <v>D</v>
      </c>
      <c r="CT76" s="154">
        <v>6601</v>
      </c>
      <c r="CU76" s="126"/>
      <c r="CV76" s="125">
        <v>771</v>
      </c>
      <c r="CW76" s="33">
        <f t="shared" si="14"/>
        <v>7</v>
      </c>
      <c r="CX76" s="83" t="str">
        <f t="shared" si="15"/>
        <v>Projektingenieur 1</v>
      </c>
      <c r="CY76" s="125">
        <v>771</v>
      </c>
      <c r="CZ76" s="33">
        <f t="shared" si="16"/>
        <v>7</v>
      </c>
      <c r="DA76" s="83" t="str">
        <f t="shared" si="17"/>
        <v>Projektingenieur 1</v>
      </c>
      <c r="DB76" s="20"/>
      <c r="DC76" s="33">
        <v>771</v>
      </c>
      <c r="DD76" s="33">
        <f t="shared" si="18"/>
        <v>7</v>
      </c>
      <c r="DE76" s="83" t="str">
        <f t="shared" si="19"/>
        <v>Projektingenieur 1</v>
      </c>
      <c r="DJ76" s="19">
        <f t="shared" si="20"/>
        <v>6601</v>
      </c>
      <c r="DK76" s="153">
        <v>6</v>
      </c>
      <c r="DL76" s="19">
        <v>0</v>
      </c>
      <c r="DM76" s="19" t="s">
        <v>968</v>
      </c>
    </row>
    <row r="77" spans="1:117" s="19" customFormat="1" x14ac:dyDescent="0.2">
      <c r="A77" s="53">
        <v>0</v>
      </c>
      <c r="B77" s="53"/>
      <c r="C77" s="53">
        <f t="shared" ref="C77:C140" si="21">IF(Z77&gt;=10,1,0)</f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482</v>
      </c>
      <c r="Q77" s="15">
        <v>73</v>
      </c>
      <c r="R77" s="16"/>
      <c r="S77" s="20" t="s">
        <v>260</v>
      </c>
      <c r="T77" s="21">
        <v>1956</v>
      </c>
      <c r="U77" s="28" t="s">
        <v>126</v>
      </c>
      <c r="V77" s="21">
        <v>1973</v>
      </c>
      <c r="W77" s="25"/>
      <c r="X77" s="21"/>
      <c r="Y77" s="28"/>
      <c r="Z77" s="21">
        <f t="shared" ref="Z77:Z130" si="22">$AD$3-V77</f>
        <v>41</v>
      </c>
      <c r="AA77" s="25" t="s">
        <v>139</v>
      </c>
      <c r="AB77" s="21" t="s">
        <v>121</v>
      </c>
      <c r="AC77" s="21"/>
      <c r="AE77" s="90" t="s">
        <v>377</v>
      </c>
      <c r="AF77" s="82"/>
      <c r="CP77" s="19" t="str">
        <f t="shared" ref="CP77:CP139" si="23">+S77</f>
        <v>Allemann  Bertrand</v>
      </c>
      <c r="CR77" s="19">
        <f t="shared" ref="CR77:CR130" si="24">+Z77</f>
        <v>41</v>
      </c>
      <c r="CS77" s="19" t="str">
        <f t="shared" ref="CS77:CS130" si="25">+AB77</f>
        <v>D</v>
      </c>
      <c r="CT77" s="154">
        <v>5631</v>
      </c>
      <c r="CU77" s="126"/>
      <c r="CV77" s="125">
        <v>741</v>
      </c>
      <c r="CW77" s="33">
        <f t="shared" si="14"/>
        <v>7</v>
      </c>
      <c r="CX77" s="83" t="str">
        <f t="shared" si="15"/>
        <v>Konstrukteur 4 / Fachplaner 4 / Gruppenchef 2</v>
      </c>
      <c r="CY77" s="125">
        <v>741</v>
      </c>
      <c r="CZ77" s="33">
        <f t="shared" si="16"/>
        <v>7</v>
      </c>
      <c r="DA77" s="83" t="str">
        <f t="shared" si="17"/>
        <v>Konstrukteur 4 / Fachplaner 4 / Gruppenchef 2</v>
      </c>
      <c r="DB77" s="20"/>
      <c r="DC77" s="33">
        <v>742</v>
      </c>
      <c r="DD77" s="33">
        <f t="shared" si="18"/>
        <v>8</v>
      </c>
      <c r="DE77" s="83" t="str">
        <f t="shared" si="19"/>
        <v>Konstrukteur 5  / Fachplaner 5 / Gruppenchef 3</v>
      </c>
      <c r="DJ77" s="19">
        <f t="shared" si="20"/>
        <v>5631</v>
      </c>
      <c r="DK77" s="153">
        <v>6</v>
      </c>
      <c r="DL77" s="19">
        <v>0</v>
      </c>
      <c r="DM77" s="19" t="s">
        <v>965</v>
      </c>
    </row>
    <row r="78" spans="1:117" s="19" customFormat="1" x14ac:dyDescent="0.2">
      <c r="A78" s="53">
        <v>0</v>
      </c>
      <c r="B78" s="53"/>
      <c r="C78" s="53">
        <f t="shared" si="21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483</v>
      </c>
      <c r="Q78" s="15">
        <v>74</v>
      </c>
      <c r="R78" s="16"/>
      <c r="S78" s="20" t="s">
        <v>137</v>
      </c>
      <c r="T78" s="21">
        <v>1958</v>
      </c>
      <c r="U78" s="28" t="s">
        <v>126</v>
      </c>
      <c r="V78" s="21">
        <v>1977</v>
      </c>
      <c r="W78" s="25"/>
      <c r="X78" s="21"/>
      <c r="Y78" s="28"/>
      <c r="Z78" s="21">
        <f t="shared" si="22"/>
        <v>37</v>
      </c>
      <c r="AA78" s="25" t="s">
        <v>129</v>
      </c>
      <c r="AB78" s="21" t="s">
        <v>121</v>
      </c>
      <c r="AC78" s="21"/>
      <c r="AE78" s="90" t="s">
        <v>377</v>
      </c>
      <c r="AF78" s="82"/>
      <c r="CP78" s="19" t="str">
        <f t="shared" si="23"/>
        <v>Lenherr Paul</v>
      </c>
      <c r="CR78" s="19">
        <f t="shared" si="24"/>
        <v>37</v>
      </c>
      <c r="CS78" s="19" t="str">
        <f t="shared" si="25"/>
        <v>D</v>
      </c>
      <c r="CT78" s="154">
        <v>6628</v>
      </c>
      <c r="CU78" s="126"/>
      <c r="CV78" s="125">
        <v>741</v>
      </c>
      <c r="CW78" s="33">
        <f t="shared" si="14"/>
        <v>7</v>
      </c>
      <c r="CX78" s="83" t="str">
        <f t="shared" si="15"/>
        <v>Konstrukteur 4 / Fachplaner 4 / Gruppenchef 2</v>
      </c>
      <c r="CY78" s="125">
        <v>741</v>
      </c>
      <c r="CZ78" s="33">
        <f t="shared" si="16"/>
        <v>7</v>
      </c>
      <c r="DA78" s="83" t="str">
        <f t="shared" si="17"/>
        <v>Konstrukteur 4 / Fachplaner 4 / Gruppenchef 2</v>
      </c>
      <c r="DB78" s="20"/>
      <c r="DC78" s="33">
        <v>742</v>
      </c>
      <c r="DD78" s="33">
        <f t="shared" si="18"/>
        <v>8</v>
      </c>
      <c r="DE78" s="83" t="str">
        <f t="shared" si="19"/>
        <v>Konstrukteur 5  / Fachplaner 5 / Gruppenchef 3</v>
      </c>
      <c r="DJ78" s="19">
        <f t="shared" si="20"/>
        <v>6628</v>
      </c>
      <c r="DK78" s="153">
        <v>6</v>
      </c>
      <c r="DL78" s="19">
        <v>0</v>
      </c>
      <c r="DM78" s="19" t="s">
        <v>965</v>
      </c>
    </row>
    <row r="79" spans="1:117" s="19" customFormat="1" x14ac:dyDescent="0.2">
      <c r="A79" s="53">
        <v>0</v>
      </c>
      <c r="B79" s="53"/>
      <c r="C79" s="53">
        <f t="shared" si="21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484</v>
      </c>
      <c r="Q79" s="15">
        <v>75</v>
      </c>
      <c r="R79" s="16"/>
      <c r="S79" s="20" t="s">
        <v>271</v>
      </c>
      <c r="T79" s="21">
        <v>1958</v>
      </c>
      <c r="U79" s="28" t="s">
        <v>126</v>
      </c>
      <c r="V79" s="21">
        <v>1978</v>
      </c>
      <c r="W79" s="25"/>
      <c r="X79" s="21"/>
      <c r="Y79" s="28"/>
      <c r="Z79" s="21">
        <f t="shared" si="22"/>
        <v>36</v>
      </c>
      <c r="AA79" s="25" t="s">
        <v>687</v>
      </c>
      <c r="AB79" s="21" t="s">
        <v>121</v>
      </c>
      <c r="AC79" s="21"/>
      <c r="AE79" s="90" t="s">
        <v>420</v>
      </c>
      <c r="AF79" s="82"/>
      <c r="CP79" s="19" t="str">
        <f t="shared" si="23"/>
        <v>von Schallen Urs</v>
      </c>
      <c r="CR79" s="19">
        <f t="shared" si="24"/>
        <v>36</v>
      </c>
      <c r="CS79" s="19" t="str">
        <f t="shared" si="25"/>
        <v>D</v>
      </c>
      <c r="CT79" s="154">
        <v>6659</v>
      </c>
      <c r="CU79" s="126"/>
      <c r="CV79" s="125">
        <v>742</v>
      </c>
      <c r="CW79" s="33">
        <f t="shared" si="14"/>
        <v>8</v>
      </c>
      <c r="CX79" s="83" t="str">
        <f t="shared" si="15"/>
        <v>Konstrukteur 5  / Fachplaner 5 / Gruppenchef 3</v>
      </c>
      <c r="CY79" s="125">
        <v>742</v>
      </c>
      <c r="CZ79" s="33">
        <f t="shared" si="16"/>
        <v>8</v>
      </c>
      <c r="DA79" s="83" t="str">
        <f t="shared" si="17"/>
        <v>Konstrukteur 5  / Fachplaner 5 / Gruppenchef 3</v>
      </c>
      <c r="DB79" s="20"/>
      <c r="DC79" s="33">
        <v>742</v>
      </c>
      <c r="DD79" s="33">
        <f t="shared" si="18"/>
        <v>8</v>
      </c>
      <c r="DE79" s="83" t="str">
        <f t="shared" si="19"/>
        <v>Konstrukteur 5  / Fachplaner 5 / Gruppenchef 3</v>
      </c>
      <c r="DJ79" s="19">
        <f t="shared" si="20"/>
        <v>6659</v>
      </c>
      <c r="DK79" s="153">
        <v>6</v>
      </c>
      <c r="DL79" s="19">
        <v>0</v>
      </c>
      <c r="DM79" s="19" t="s">
        <v>966</v>
      </c>
    </row>
    <row r="80" spans="1:117" s="19" customFormat="1" x14ac:dyDescent="0.2">
      <c r="A80" s="53">
        <v>0</v>
      </c>
      <c r="B80" s="53"/>
      <c r="C80" s="53">
        <f t="shared" si="21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359</v>
      </c>
      <c r="P80" s="15" t="s">
        <v>632</v>
      </c>
      <c r="Q80" s="15">
        <v>76</v>
      </c>
      <c r="R80" s="16"/>
      <c r="S80" s="20" t="s">
        <v>633</v>
      </c>
      <c r="T80" s="21">
        <v>1958</v>
      </c>
      <c r="U80" s="28" t="s">
        <v>634</v>
      </c>
      <c r="V80" s="21">
        <v>1980</v>
      </c>
      <c r="W80" s="25"/>
      <c r="X80" s="21"/>
      <c r="Y80" s="28"/>
      <c r="Z80" s="21">
        <f t="shared" si="22"/>
        <v>34</v>
      </c>
      <c r="AA80" s="25" t="s">
        <v>107</v>
      </c>
      <c r="AB80" s="21" t="s">
        <v>121</v>
      </c>
      <c r="AC80" s="21"/>
      <c r="AE80" s="187" t="s">
        <v>892</v>
      </c>
      <c r="AF80" s="82"/>
      <c r="CP80" s="19" t="str">
        <f t="shared" si="23"/>
        <v>Schneider Martin</v>
      </c>
      <c r="CR80" s="19">
        <f t="shared" si="24"/>
        <v>34</v>
      </c>
      <c r="CS80" s="19" t="str">
        <f t="shared" si="25"/>
        <v>D</v>
      </c>
      <c r="CT80" s="154">
        <v>4354</v>
      </c>
      <c r="CU80" s="126"/>
      <c r="CV80" s="125">
        <v>741</v>
      </c>
      <c r="CW80" s="33">
        <f t="shared" si="14"/>
        <v>7</v>
      </c>
      <c r="CX80" s="83" t="str">
        <f t="shared" si="15"/>
        <v>Konstrukteur 4 / Fachplaner 4 / Gruppenchef 2</v>
      </c>
      <c r="CY80" s="125">
        <v>741</v>
      </c>
      <c r="CZ80" s="33">
        <f t="shared" si="16"/>
        <v>7</v>
      </c>
      <c r="DA80" s="83" t="str">
        <f t="shared" si="17"/>
        <v>Konstrukteur 4 / Fachplaner 4 / Gruppenchef 2</v>
      </c>
      <c r="DB80" s="20"/>
      <c r="DC80" s="33">
        <v>742</v>
      </c>
      <c r="DD80" s="33">
        <f t="shared" si="18"/>
        <v>8</v>
      </c>
      <c r="DE80" s="83" t="str">
        <f t="shared" si="19"/>
        <v>Konstrukteur 5  / Fachplaner 5 / Gruppenchef 3</v>
      </c>
      <c r="DJ80" s="19">
        <f t="shared" si="20"/>
        <v>4354</v>
      </c>
      <c r="DK80" s="153">
        <v>6</v>
      </c>
      <c r="DL80" s="19">
        <v>0</v>
      </c>
      <c r="DM80" s="185" t="s">
        <v>970</v>
      </c>
    </row>
    <row r="81" spans="1:117" s="19" customFormat="1" x14ac:dyDescent="0.2">
      <c r="A81" s="53">
        <v>0</v>
      </c>
      <c r="B81" s="53"/>
      <c r="C81" s="53">
        <f t="shared" si="21"/>
        <v>1</v>
      </c>
      <c r="D81" s="55"/>
      <c r="E81" s="55"/>
      <c r="F81" s="56"/>
      <c r="G81" s="54"/>
      <c r="H81" s="54">
        <v>1</v>
      </c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485</v>
      </c>
      <c r="Q81" s="15">
        <v>77</v>
      </c>
      <c r="R81" s="16"/>
      <c r="S81" s="20" t="s">
        <v>261</v>
      </c>
      <c r="T81" s="21">
        <v>1959</v>
      </c>
      <c r="U81" s="28" t="s">
        <v>126</v>
      </c>
      <c r="V81" s="21">
        <v>1981</v>
      </c>
      <c r="W81" s="25"/>
      <c r="X81" s="21"/>
      <c r="Y81" s="28" t="s">
        <v>941</v>
      </c>
      <c r="Z81" s="21">
        <f t="shared" si="22"/>
        <v>33</v>
      </c>
      <c r="AA81" s="25" t="s">
        <v>942</v>
      </c>
      <c r="AB81" s="21" t="s">
        <v>121</v>
      </c>
      <c r="AC81" s="21"/>
      <c r="AE81" s="187" t="s">
        <v>893</v>
      </c>
      <c r="AF81" s="82"/>
      <c r="CP81" s="19" t="str">
        <f t="shared" si="23"/>
        <v>Ortlieb Hans-Rudi</v>
      </c>
      <c r="CR81" s="19">
        <f t="shared" si="24"/>
        <v>33</v>
      </c>
      <c r="CS81" s="19" t="str">
        <f t="shared" si="25"/>
        <v>D</v>
      </c>
      <c r="CT81" s="154">
        <v>5630</v>
      </c>
      <c r="CU81" s="126"/>
      <c r="CV81" s="125">
        <v>771</v>
      </c>
      <c r="CW81" s="33">
        <f t="shared" si="14"/>
        <v>7</v>
      </c>
      <c r="CX81" s="83" t="str">
        <f t="shared" si="15"/>
        <v>Projektingenieur 1</v>
      </c>
      <c r="CY81" s="125">
        <v>741</v>
      </c>
      <c r="CZ81" s="33">
        <f t="shared" si="16"/>
        <v>7</v>
      </c>
      <c r="DA81" s="83" t="str">
        <f t="shared" si="17"/>
        <v>Konstrukteur 4 / Fachplaner 4 / Gruppenchef 2</v>
      </c>
      <c r="DB81" s="20"/>
      <c r="DC81" s="33">
        <v>742</v>
      </c>
      <c r="DD81" s="33">
        <f t="shared" si="18"/>
        <v>8</v>
      </c>
      <c r="DE81" s="83" t="str">
        <f t="shared" si="19"/>
        <v>Konstrukteur 5  / Fachplaner 5 / Gruppenchef 3</v>
      </c>
      <c r="DJ81" s="19">
        <f t="shared" si="20"/>
        <v>5630</v>
      </c>
      <c r="DK81" s="153">
        <v>6</v>
      </c>
      <c r="DL81" s="19">
        <v>0</v>
      </c>
      <c r="DM81" s="185" t="s">
        <v>968</v>
      </c>
    </row>
    <row r="82" spans="1:117" s="19" customFormat="1" x14ac:dyDescent="0.2">
      <c r="A82" s="53">
        <v>0</v>
      </c>
      <c r="B82" s="53">
        <v>1</v>
      </c>
      <c r="C82" s="53">
        <f t="shared" si="21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552</v>
      </c>
      <c r="Q82" s="15">
        <v>78</v>
      </c>
      <c r="R82" s="16"/>
      <c r="S82" s="20" t="s">
        <v>553</v>
      </c>
      <c r="T82" s="21">
        <v>1959</v>
      </c>
      <c r="U82" s="28" t="s">
        <v>239</v>
      </c>
      <c r="V82" s="21">
        <v>1983</v>
      </c>
      <c r="W82" s="25"/>
      <c r="X82" s="21"/>
      <c r="Y82" s="28" t="s">
        <v>555</v>
      </c>
      <c r="Z82" s="21">
        <f t="shared" si="22"/>
        <v>31</v>
      </c>
      <c r="AA82" s="25" t="s">
        <v>554</v>
      </c>
      <c r="AB82" s="21" t="s">
        <v>121</v>
      </c>
      <c r="AC82" s="21"/>
      <c r="AE82" s="90" t="s">
        <v>377</v>
      </c>
      <c r="AF82" s="82"/>
      <c r="CP82" s="19" t="str">
        <f t="shared" si="23"/>
        <v>Bollhalder Angelika</v>
      </c>
      <c r="CR82" s="19">
        <f t="shared" si="24"/>
        <v>31</v>
      </c>
      <c r="CS82" s="19" t="str">
        <f t="shared" si="25"/>
        <v>D</v>
      </c>
      <c r="CT82" s="154">
        <v>4344</v>
      </c>
      <c r="CU82" s="126"/>
      <c r="CV82" s="125">
        <v>741</v>
      </c>
      <c r="CW82" s="33">
        <f t="shared" si="14"/>
        <v>7</v>
      </c>
      <c r="CX82" s="83" t="str">
        <f t="shared" si="15"/>
        <v>Konstrukteur 4 / Fachplaner 4 / Gruppenchef 2</v>
      </c>
      <c r="CY82" s="125">
        <v>741</v>
      </c>
      <c r="CZ82" s="33">
        <f t="shared" si="16"/>
        <v>7</v>
      </c>
      <c r="DA82" s="83" t="str">
        <f t="shared" si="17"/>
        <v>Konstrukteur 4 / Fachplaner 4 / Gruppenchef 2</v>
      </c>
      <c r="DB82" s="20"/>
      <c r="DC82" s="33">
        <v>742</v>
      </c>
      <c r="DD82" s="33">
        <f t="shared" si="18"/>
        <v>8</v>
      </c>
      <c r="DE82" s="83" t="str">
        <f t="shared" si="19"/>
        <v>Konstrukteur 5  / Fachplaner 5 / Gruppenchef 3</v>
      </c>
      <c r="DJ82" s="19">
        <f t="shared" si="20"/>
        <v>4344</v>
      </c>
      <c r="DK82" s="153">
        <v>6</v>
      </c>
      <c r="DL82" s="19">
        <v>0</v>
      </c>
      <c r="DM82" s="19" t="s">
        <v>965</v>
      </c>
    </row>
    <row r="83" spans="1:117" s="19" customFormat="1" x14ac:dyDescent="0.2">
      <c r="A83" s="53">
        <v>0</v>
      </c>
      <c r="B83" s="53"/>
      <c r="C83" s="53">
        <f t="shared" si="21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487</v>
      </c>
      <c r="Q83" s="15">
        <v>79</v>
      </c>
      <c r="R83" s="16"/>
      <c r="S83" s="20" t="s">
        <v>145</v>
      </c>
      <c r="T83" s="21">
        <v>1970</v>
      </c>
      <c r="U83" s="28" t="s">
        <v>126</v>
      </c>
      <c r="V83" s="21">
        <v>1988</v>
      </c>
      <c r="W83" s="25"/>
      <c r="X83" s="21"/>
      <c r="Y83" s="28"/>
      <c r="Z83" s="21">
        <f t="shared" si="22"/>
        <v>26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3"/>
        <v>Bucher Oliver</v>
      </c>
      <c r="CR83" s="19">
        <f t="shared" si="24"/>
        <v>26</v>
      </c>
      <c r="CS83" s="19" t="str">
        <f t="shared" si="25"/>
        <v>D</v>
      </c>
      <c r="CT83" s="154">
        <v>7641</v>
      </c>
      <c r="CU83" s="126"/>
      <c r="CV83" s="125">
        <v>741</v>
      </c>
      <c r="CW83" s="33">
        <f t="shared" ref="CW83:CW116" si="26">VLOOKUP($CV83,Funktionsbezeichnungen,3,0)</f>
        <v>7</v>
      </c>
      <c r="CX83" s="83" t="str">
        <f t="shared" ref="CX83:CX116" si="27">VLOOKUP($CV83,Funktionsbezeichnungen,2,0)</f>
        <v>Konstrukteur 4 / Fachplaner 4 / Gruppenchef 2</v>
      </c>
      <c r="CY83" s="125">
        <v>741</v>
      </c>
      <c r="CZ83" s="33">
        <f t="shared" si="16"/>
        <v>7</v>
      </c>
      <c r="DA83" s="83" t="str">
        <f t="shared" si="17"/>
        <v>Konstrukteur 4 / Fachplaner 4 / Gruppenchef 2</v>
      </c>
      <c r="DB83" s="20"/>
      <c r="DC83" s="125">
        <v>742</v>
      </c>
      <c r="DD83" s="33">
        <f t="shared" si="18"/>
        <v>8</v>
      </c>
      <c r="DE83" s="83" t="str">
        <f t="shared" si="19"/>
        <v>Konstrukteur 5  / Fachplaner 5 / Gruppenchef 3</v>
      </c>
      <c r="DJ83" s="19">
        <f t="shared" si="20"/>
        <v>7641</v>
      </c>
      <c r="DK83" s="153">
        <v>6</v>
      </c>
      <c r="DL83" s="19">
        <v>0</v>
      </c>
      <c r="DM83" s="19" t="s">
        <v>965</v>
      </c>
    </row>
    <row r="84" spans="1:117" s="19" customFormat="1" x14ac:dyDescent="0.2">
      <c r="A84" s="53">
        <v>0</v>
      </c>
      <c r="B84" s="53"/>
      <c r="C84" s="53">
        <f t="shared" si="21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488</v>
      </c>
      <c r="Q84" s="15">
        <v>80</v>
      </c>
      <c r="R84" s="16"/>
      <c r="S84" s="20" t="s">
        <v>144</v>
      </c>
      <c r="T84" s="21">
        <v>1968</v>
      </c>
      <c r="U84" s="28" t="s">
        <v>126</v>
      </c>
      <c r="V84" s="21">
        <v>1989</v>
      </c>
      <c r="W84" s="25"/>
      <c r="X84" s="21"/>
      <c r="Y84" s="28" t="s">
        <v>940</v>
      </c>
      <c r="Z84" s="21">
        <f t="shared" si="22"/>
        <v>25</v>
      </c>
      <c r="AA84" s="25" t="s">
        <v>939</v>
      </c>
      <c r="AB84" s="21" t="s">
        <v>121</v>
      </c>
      <c r="AC84" s="21"/>
      <c r="AE84" s="90" t="s">
        <v>375</v>
      </c>
      <c r="AF84" s="82"/>
      <c r="CP84" s="19" t="str">
        <f t="shared" si="23"/>
        <v>Hagen Stefan</v>
      </c>
      <c r="CR84" s="19">
        <f t="shared" si="24"/>
        <v>25</v>
      </c>
      <c r="CS84" s="19" t="str">
        <f t="shared" si="25"/>
        <v>D</v>
      </c>
      <c r="CT84" s="154">
        <v>6741</v>
      </c>
      <c r="CU84" s="126"/>
      <c r="CV84" s="125">
        <v>741</v>
      </c>
      <c r="CW84" s="33">
        <f t="shared" si="26"/>
        <v>7</v>
      </c>
      <c r="CX84" s="83" t="str">
        <f t="shared" si="27"/>
        <v>Konstrukteur 4 / Fachplaner 4 / Gruppenchef 2</v>
      </c>
      <c r="CY84" s="125">
        <v>741</v>
      </c>
      <c r="CZ84" s="33">
        <f t="shared" si="16"/>
        <v>7</v>
      </c>
      <c r="DA84" s="83" t="str">
        <f t="shared" si="17"/>
        <v>Konstrukteur 4 / Fachplaner 4 / Gruppenchef 2</v>
      </c>
      <c r="DB84" s="20"/>
      <c r="DC84" s="125">
        <v>742</v>
      </c>
      <c r="DD84" s="33">
        <f t="shared" si="18"/>
        <v>8</v>
      </c>
      <c r="DE84" s="83" t="str">
        <f t="shared" si="19"/>
        <v>Konstrukteur 5  / Fachplaner 5 / Gruppenchef 3</v>
      </c>
      <c r="DJ84" s="19">
        <f t="shared" si="20"/>
        <v>6741</v>
      </c>
      <c r="DK84" s="153">
        <v>6</v>
      </c>
      <c r="DL84" s="19">
        <v>0</v>
      </c>
      <c r="DM84" s="19" t="s">
        <v>965</v>
      </c>
    </row>
    <row r="85" spans="1:117" s="19" customFormat="1" x14ac:dyDescent="0.2">
      <c r="A85" s="53">
        <v>0</v>
      </c>
      <c r="B85" s="53"/>
      <c r="C85" s="53">
        <f t="shared" si="21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359</v>
      </c>
      <c r="P85" s="15" t="s">
        <v>489</v>
      </c>
      <c r="Q85" s="15">
        <v>81</v>
      </c>
      <c r="R85" s="16"/>
      <c r="S85" s="20" t="s">
        <v>146</v>
      </c>
      <c r="T85" s="21">
        <v>1970</v>
      </c>
      <c r="U85" s="28" t="s">
        <v>126</v>
      </c>
      <c r="V85" s="21">
        <v>1991</v>
      </c>
      <c r="W85" s="25"/>
      <c r="X85" s="21"/>
      <c r="Y85" s="28"/>
      <c r="Z85" s="21">
        <f t="shared" si="22"/>
        <v>23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23"/>
        <v>Hardmeyer Christian</v>
      </c>
      <c r="CR85" s="19">
        <f t="shared" si="24"/>
        <v>23</v>
      </c>
      <c r="CS85" s="19" t="str">
        <f t="shared" si="25"/>
        <v>D</v>
      </c>
      <c r="CT85" s="154">
        <v>9618</v>
      </c>
      <c r="CU85" s="126"/>
      <c r="CV85" s="125">
        <v>741</v>
      </c>
      <c r="CW85" s="33">
        <f t="shared" si="26"/>
        <v>7</v>
      </c>
      <c r="CX85" s="83" t="str">
        <f t="shared" si="27"/>
        <v>Konstrukteur 4 / Fachplaner 4 / Gruppenchef 2</v>
      </c>
      <c r="CY85" s="125">
        <v>741</v>
      </c>
      <c r="CZ85" s="33">
        <f t="shared" ref="CZ85:CZ99" si="28">VLOOKUP($CY85,Funktionsbezeichnungen,3,0)</f>
        <v>7</v>
      </c>
      <c r="DA85" s="83" t="str">
        <f t="shared" ref="DA85:DA99" si="29">VLOOKUP($CY85,Funktionsbezeichnungen,2,0)</f>
        <v>Konstrukteur 4 / Fachplaner 4 / Gruppenchef 2</v>
      </c>
      <c r="DB85" s="20"/>
      <c r="DC85" s="125">
        <v>742</v>
      </c>
      <c r="DD85" s="33">
        <f t="shared" ref="DD85:DD118" si="30">VLOOKUP($DC85,Funktionsbezeichnungen,3,0)</f>
        <v>8</v>
      </c>
      <c r="DE85" s="83" t="str">
        <f t="shared" ref="DE85:DE118" si="31">VLOOKUP($DC85,Funktionsbezeichnungen,2,0)</f>
        <v>Konstrukteur 5  / Fachplaner 5 / Gruppenchef 3</v>
      </c>
      <c r="DJ85" s="19">
        <f t="shared" si="20"/>
        <v>9618</v>
      </c>
      <c r="DK85" s="153">
        <v>6</v>
      </c>
      <c r="DL85" s="19">
        <v>0</v>
      </c>
      <c r="DM85" s="19" t="s">
        <v>965</v>
      </c>
    </row>
    <row r="86" spans="1:117" s="19" customFormat="1" x14ac:dyDescent="0.2">
      <c r="A86" s="53">
        <v>0</v>
      </c>
      <c r="B86" s="53"/>
      <c r="C86" s="53">
        <f t="shared" si="21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490</v>
      </c>
      <c r="Q86" s="15">
        <v>82</v>
      </c>
      <c r="R86" s="16"/>
      <c r="S86" s="20" t="s">
        <v>148</v>
      </c>
      <c r="T86" s="21">
        <v>1970</v>
      </c>
      <c r="U86" s="28" t="s">
        <v>126</v>
      </c>
      <c r="V86" s="21">
        <v>1992</v>
      </c>
      <c r="W86" s="25"/>
      <c r="X86" s="21"/>
      <c r="Y86" s="28"/>
      <c r="Z86" s="21">
        <f t="shared" si="22"/>
        <v>22</v>
      </c>
      <c r="AA86" s="25" t="s">
        <v>129</v>
      </c>
      <c r="AB86" s="21" t="s">
        <v>121</v>
      </c>
      <c r="AC86" s="21"/>
      <c r="AE86" s="90" t="s">
        <v>421</v>
      </c>
      <c r="AF86" s="82"/>
      <c r="CP86" s="19" t="str">
        <f t="shared" si="23"/>
        <v>Wira Stephane</v>
      </c>
      <c r="CR86" s="19">
        <f t="shared" si="24"/>
        <v>22</v>
      </c>
      <c r="CS86" s="19" t="str">
        <f t="shared" si="25"/>
        <v>D</v>
      </c>
      <c r="CT86" s="154">
        <v>9623</v>
      </c>
      <c r="CU86" s="126"/>
      <c r="CV86" s="125">
        <v>742</v>
      </c>
      <c r="CW86" s="33">
        <f t="shared" si="26"/>
        <v>8</v>
      </c>
      <c r="CX86" s="83" t="str">
        <f t="shared" si="27"/>
        <v>Konstrukteur 5  / Fachplaner 5 / Gruppenchef 3</v>
      </c>
      <c r="CY86" s="125">
        <v>742</v>
      </c>
      <c r="CZ86" s="33">
        <f t="shared" si="28"/>
        <v>8</v>
      </c>
      <c r="DA86" s="83" t="str">
        <f t="shared" si="29"/>
        <v>Konstrukteur 5  / Fachplaner 5 / Gruppenchef 3</v>
      </c>
      <c r="DB86" s="20"/>
      <c r="DC86" s="125">
        <v>742</v>
      </c>
      <c r="DD86" s="33">
        <f t="shared" si="30"/>
        <v>8</v>
      </c>
      <c r="DE86" s="83" t="str">
        <f t="shared" si="31"/>
        <v>Konstrukteur 5  / Fachplaner 5 / Gruppenchef 3</v>
      </c>
      <c r="DJ86" s="19">
        <f t="shared" si="20"/>
        <v>9623</v>
      </c>
      <c r="DK86" s="153">
        <v>6</v>
      </c>
      <c r="DL86" s="19">
        <v>0</v>
      </c>
      <c r="DM86" s="19" t="s">
        <v>975</v>
      </c>
    </row>
    <row r="87" spans="1:117" s="19" customFormat="1" x14ac:dyDescent="0.2">
      <c r="A87" s="53">
        <v>0</v>
      </c>
      <c r="B87" s="53"/>
      <c r="C87" s="53">
        <f t="shared" si="21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568</v>
      </c>
      <c r="Q87" s="15">
        <v>83</v>
      </c>
      <c r="R87" s="16"/>
      <c r="S87" s="20" t="s">
        <v>569</v>
      </c>
      <c r="T87" s="21">
        <v>1973</v>
      </c>
      <c r="U87" s="28" t="s">
        <v>126</v>
      </c>
      <c r="V87" s="21">
        <v>1993</v>
      </c>
      <c r="W87" s="25"/>
      <c r="X87" s="21"/>
      <c r="Y87" s="28"/>
      <c r="Z87" s="21">
        <f t="shared" si="22"/>
        <v>21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23"/>
        <v>Heiniger Christoph</v>
      </c>
      <c r="CR87" s="19">
        <f t="shared" si="24"/>
        <v>21</v>
      </c>
      <c r="CS87" s="19" t="str">
        <f t="shared" si="25"/>
        <v>D</v>
      </c>
      <c r="CT87" s="154">
        <v>4346</v>
      </c>
      <c r="CU87" s="126"/>
      <c r="CV87" s="125">
        <v>741</v>
      </c>
      <c r="CW87" s="33">
        <f t="shared" si="26"/>
        <v>7</v>
      </c>
      <c r="CX87" s="83" t="str">
        <f t="shared" si="27"/>
        <v>Konstrukteur 4 / Fachplaner 4 / Gruppenchef 2</v>
      </c>
      <c r="CY87" s="125">
        <v>741</v>
      </c>
      <c r="CZ87" s="33">
        <f t="shared" si="28"/>
        <v>7</v>
      </c>
      <c r="DA87" s="83" t="str">
        <f t="shared" si="29"/>
        <v>Konstrukteur 4 / Fachplaner 4 / Gruppenchef 2</v>
      </c>
      <c r="DB87" s="20"/>
      <c r="DC87" s="125">
        <v>742</v>
      </c>
      <c r="DD87" s="33">
        <f t="shared" si="30"/>
        <v>8</v>
      </c>
      <c r="DE87" s="83" t="str">
        <f t="shared" si="31"/>
        <v>Konstrukteur 5  / Fachplaner 5 / Gruppenchef 3</v>
      </c>
      <c r="DJ87" s="19">
        <f t="shared" si="20"/>
        <v>4346</v>
      </c>
      <c r="DK87" s="153">
        <v>6</v>
      </c>
      <c r="DL87" s="19">
        <v>0</v>
      </c>
      <c r="DM87" s="19" t="s">
        <v>965</v>
      </c>
    </row>
    <row r="88" spans="1:117" s="19" customFormat="1" x14ac:dyDescent="0.2">
      <c r="A88" s="53">
        <v>0</v>
      </c>
      <c r="B88" s="53"/>
      <c r="C88" s="53">
        <f t="shared" si="21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493</v>
      </c>
      <c r="Q88" s="15">
        <v>84</v>
      </c>
      <c r="R88" s="16"/>
      <c r="S88" s="20" t="s">
        <v>294</v>
      </c>
      <c r="T88" s="21">
        <v>1976</v>
      </c>
      <c r="U88" s="28" t="s">
        <v>126</v>
      </c>
      <c r="V88" s="21">
        <v>1998</v>
      </c>
      <c r="W88" s="25"/>
      <c r="X88" s="21"/>
      <c r="Y88" s="28"/>
      <c r="Z88" s="21">
        <f t="shared" si="22"/>
        <v>16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23"/>
        <v>Humbel Sven</v>
      </c>
      <c r="CR88" s="19">
        <f t="shared" si="24"/>
        <v>16</v>
      </c>
      <c r="CS88" s="19" t="str">
        <f t="shared" si="25"/>
        <v>D</v>
      </c>
      <c r="CT88" s="154">
        <v>9654</v>
      </c>
      <c r="CU88" s="126"/>
      <c r="CV88" s="125">
        <v>741</v>
      </c>
      <c r="CW88" s="33">
        <f t="shared" si="26"/>
        <v>7</v>
      </c>
      <c r="CX88" s="83" t="str">
        <f t="shared" si="27"/>
        <v>Konstrukteur 4 / Fachplaner 4 / Gruppenchef 2</v>
      </c>
      <c r="CY88" s="125">
        <v>741</v>
      </c>
      <c r="CZ88" s="33">
        <f t="shared" si="28"/>
        <v>7</v>
      </c>
      <c r="DA88" s="83" t="str">
        <f t="shared" si="29"/>
        <v>Konstrukteur 4 / Fachplaner 4 / Gruppenchef 2</v>
      </c>
      <c r="DB88" s="20"/>
      <c r="DC88" s="125">
        <v>742</v>
      </c>
      <c r="DD88" s="33">
        <f t="shared" si="30"/>
        <v>8</v>
      </c>
      <c r="DE88" s="83" t="str">
        <f t="shared" si="31"/>
        <v>Konstrukteur 5  / Fachplaner 5 / Gruppenchef 3</v>
      </c>
      <c r="DJ88" s="19">
        <f t="shared" si="20"/>
        <v>9654</v>
      </c>
      <c r="DK88" s="153">
        <v>6</v>
      </c>
      <c r="DL88" s="19">
        <v>0</v>
      </c>
      <c r="DM88" s="19" t="s">
        <v>965</v>
      </c>
    </row>
    <row r="89" spans="1:117" s="19" customFormat="1" x14ac:dyDescent="0.2">
      <c r="A89" s="53">
        <v>0</v>
      </c>
      <c r="B89" s="53"/>
      <c r="C89" s="53">
        <f t="shared" si="21"/>
        <v>1</v>
      </c>
      <c r="D89" s="55"/>
      <c r="E89" s="55"/>
      <c r="F89" s="56"/>
      <c r="G89" s="54"/>
      <c r="H89" s="54">
        <v>1</v>
      </c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494</v>
      </c>
      <c r="Q89" s="15">
        <v>85</v>
      </c>
      <c r="R89" s="42"/>
      <c r="S89" s="27" t="s">
        <v>178</v>
      </c>
      <c r="T89" s="21">
        <v>1978</v>
      </c>
      <c r="U89" s="28" t="s">
        <v>235</v>
      </c>
      <c r="V89" s="21">
        <v>2001</v>
      </c>
      <c r="W89" s="25"/>
      <c r="X89" s="21"/>
      <c r="Y89" s="25" t="s">
        <v>289</v>
      </c>
      <c r="Z89" s="21">
        <f t="shared" si="22"/>
        <v>13</v>
      </c>
      <c r="AA89" s="25" t="s">
        <v>110</v>
      </c>
      <c r="AB89" s="21" t="s">
        <v>121</v>
      </c>
      <c r="AC89" s="21"/>
      <c r="AE89" s="90" t="s">
        <v>376</v>
      </c>
      <c r="AF89" s="82"/>
      <c r="CP89" s="19" t="str">
        <f t="shared" si="23"/>
        <v>Thalmann Patric</v>
      </c>
      <c r="CR89" s="19">
        <f t="shared" si="24"/>
        <v>13</v>
      </c>
      <c r="CS89" s="19" t="str">
        <f t="shared" si="25"/>
        <v>D</v>
      </c>
      <c r="CT89" s="154">
        <v>9658</v>
      </c>
      <c r="CU89" s="126"/>
      <c r="CV89" s="125">
        <v>771</v>
      </c>
      <c r="CW89" s="33">
        <f t="shared" si="26"/>
        <v>7</v>
      </c>
      <c r="CX89" s="83" t="str">
        <f t="shared" si="27"/>
        <v>Projektingenieur 1</v>
      </c>
      <c r="CY89" s="125">
        <v>771</v>
      </c>
      <c r="CZ89" s="33">
        <f t="shared" si="28"/>
        <v>7</v>
      </c>
      <c r="DA89" s="83" t="str">
        <f t="shared" si="29"/>
        <v>Projektingenieur 1</v>
      </c>
      <c r="DB89" s="20"/>
      <c r="DC89" s="125">
        <v>771</v>
      </c>
      <c r="DD89" s="33">
        <f t="shared" si="30"/>
        <v>7</v>
      </c>
      <c r="DE89" s="83" t="str">
        <f t="shared" si="31"/>
        <v>Projektingenieur 1</v>
      </c>
      <c r="DJ89" s="19">
        <f t="shared" si="20"/>
        <v>9658</v>
      </c>
      <c r="DK89" s="153">
        <v>6</v>
      </c>
      <c r="DL89" s="19">
        <v>0</v>
      </c>
      <c r="DM89" s="185" t="s">
        <v>968</v>
      </c>
    </row>
    <row r="90" spans="1:117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>$AD$3-V90</f>
        <v>12</v>
      </c>
      <c r="AA90" s="25" t="s">
        <v>129</v>
      </c>
      <c r="AB90" s="21" t="s">
        <v>121</v>
      </c>
      <c r="AC90" s="21"/>
      <c r="AE90" s="187" t="s">
        <v>894</v>
      </c>
      <c r="AF90" s="82"/>
      <c r="CP90" s="19" t="str">
        <f>+S90</f>
        <v>Delmas Marc</v>
      </c>
      <c r="CR90" s="19">
        <f>+Z90</f>
        <v>12</v>
      </c>
      <c r="CS90" s="19" t="str">
        <f>+AB90</f>
        <v>D</v>
      </c>
      <c r="CT90" s="154">
        <v>9660</v>
      </c>
      <c r="CU90" s="126"/>
      <c r="CV90" s="125">
        <v>741</v>
      </c>
      <c r="CW90" s="33">
        <f>VLOOKUP($CV90,Funktionsbezeichnungen,3,0)</f>
        <v>7</v>
      </c>
      <c r="CX90" s="83" t="str">
        <f>VLOOKUP($CV90,Funktionsbezeichnungen,2,0)</f>
        <v>Konstrukteur 4 / Fachplaner 4 / Gruppenchef 2</v>
      </c>
      <c r="CY90" s="125">
        <v>733</v>
      </c>
      <c r="CZ90" s="33">
        <f>VLOOKUP($CY90,Funktionsbezeichnungen,3,0)</f>
        <v>6</v>
      </c>
      <c r="DA90" s="83" t="str">
        <f>VLOOKUP($CY90,Funktionsbezeichnungen,2,0)</f>
        <v>Konstrukteur 3 / -planer 3 / Gruppenchef 1</v>
      </c>
      <c r="DB90" s="20"/>
      <c r="DC90" s="125">
        <v>733</v>
      </c>
      <c r="DD90" s="125">
        <f>VLOOKUP($DC90,Funktionsbezeichnungen,3,0)</f>
        <v>6</v>
      </c>
      <c r="DE90" s="83" t="str">
        <f>VLOOKUP($DC90,Funktionsbezeichnungen,2,0)</f>
        <v>Konstrukteur 3 / -planer 3 / Gruppenchef 1</v>
      </c>
      <c r="DJ90" s="19">
        <f t="shared" si="20"/>
        <v>9660</v>
      </c>
      <c r="DK90" s="153">
        <v>6</v>
      </c>
      <c r="DL90" s="19">
        <v>0</v>
      </c>
      <c r="DM90" s="19" t="s">
        <v>965</v>
      </c>
    </row>
    <row r="91" spans="1:117" s="19" customFormat="1" x14ac:dyDescent="0.2">
      <c r="A91" s="53">
        <v>0</v>
      </c>
      <c r="B91" s="53"/>
      <c r="C91" s="53">
        <f t="shared" si="21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22"/>
        <v>41</v>
      </c>
      <c r="AA91" s="25" t="s">
        <v>129</v>
      </c>
      <c r="AB91" s="21" t="s">
        <v>1042</v>
      </c>
      <c r="AC91" s="21"/>
      <c r="AE91" s="187" t="s">
        <v>377</v>
      </c>
      <c r="AF91" s="82"/>
      <c r="CP91" s="19" t="str">
        <f t="shared" si="23"/>
        <v>Wespiser Charles</v>
      </c>
      <c r="CR91" s="19">
        <f t="shared" si="24"/>
        <v>41</v>
      </c>
      <c r="CS91" s="19" t="str">
        <f t="shared" si="25"/>
        <v xml:space="preserve"> E/D </v>
      </c>
      <c r="CT91" s="154">
        <v>5545</v>
      </c>
      <c r="CU91" s="126"/>
      <c r="CV91" s="125">
        <v>741</v>
      </c>
      <c r="CW91" s="33">
        <f t="shared" si="26"/>
        <v>7</v>
      </c>
      <c r="CX91" s="83" t="str">
        <f t="shared" si="27"/>
        <v>Konstrukteur 4 / Fachplaner 4 / Gruppenchef 2</v>
      </c>
      <c r="CY91" s="125">
        <v>741</v>
      </c>
      <c r="CZ91" s="33">
        <f t="shared" si="28"/>
        <v>7</v>
      </c>
      <c r="DA91" s="83" t="str">
        <f t="shared" si="29"/>
        <v>Konstrukteur 4 / Fachplaner 4 / Gruppenchef 2</v>
      </c>
      <c r="DB91" s="20"/>
      <c r="DC91" s="125">
        <v>741</v>
      </c>
      <c r="DD91" s="33">
        <f t="shared" si="30"/>
        <v>7</v>
      </c>
      <c r="DE91" s="83" t="str">
        <f t="shared" si="31"/>
        <v>Konstrukteur 4 / Fachplaner 4 / Gruppenchef 2</v>
      </c>
      <c r="DJ91" s="19">
        <f t="shared" si="20"/>
        <v>5545</v>
      </c>
      <c r="DK91" s="153">
        <v>6</v>
      </c>
      <c r="DL91" s="19">
        <v>0</v>
      </c>
      <c r="DM91" s="19" t="s">
        <v>965</v>
      </c>
    </row>
    <row r="92" spans="1:117" s="19" customFormat="1" x14ac:dyDescent="0.2">
      <c r="A92" s="53">
        <v>0</v>
      </c>
      <c r="B92" s="53">
        <v>1</v>
      </c>
      <c r="C92" s="53">
        <f t="shared" si="21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22"/>
        <v>25</v>
      </c>
      <c r="AA92" s="25" t="s">
        <v>710</v>
      </c>
      <c r="AB92" s="21" t="s">
        <v>1042</v>
      </c>
      <c r="AC92" s="21"/>
      <c r="AE92" s="187" t="s">
        <v>377</v>
      </c>
      <c r="AF92" s="82"/>
      <c r="CP92" s="19" t="str">
        <f t="shared" si="23"/>
        <v>Nicolosi Lucia</v>
      </c>
      <c r="CR92" s="19">
        <f t="shared" si="24"/>
        <v>25</v>
      </c>
      <c r="CS92" s="19" t="str">
        <f t="shared" si="25"/>
        <v xml:space="preserve"> E/D </v>
      </c>
      <c r="CT92" s="154">
        <v>7637</v>
      </c>
      <c r="CU92" s="126"/>
      <c r="CV92" s="125">
        <v>741</v>
      </c>
      <c r="CW92" s="33">
        <f t="shared" si="26"/>
        <v>7</v>
      </c>
      <c r="CX92" s="83" t="str">
        <f t="shared" si="27"/>
        <v>Konstrukteur 4 / Fachplaner 4 / Gruppenchef 2</v>
      </c>
      <c r="CY92" s="125">
        <v>741</v>
      </c>
      <c r="CZ92" s="33">
        <f t="shared" si="28"/>
        <v>7</v>
      </c>
      <c r="DA92" s="83" t="str">
        <f t="shared" si="29"/>
        <v>Konstrukteur 4 / Fachplaner 4 / Gruppenchef 2</v>
      </c>
      <c r="DB92" s="20"/>
      <c r="DC92" s="125">
        <v>741</v>
      </c>
      <c r="DD92" s="33">
        <f t="shared" si="30"/>
        <v>7</v>
      </c>
      <c r="DE92" s="83" t="str">
        <f t="shared" si="31"/>
        <v>Konstrukteur 4 / Fachplaner 4 / Gruppenchef 2</v>
      </c>
      <c r="DJ92" s="19">
        <f t="shared" si="20"/>
        <v>7637</v>
      </c>
      <c r="DK92" s="153">
        <v>6</v>
      </c>
      <c r="DL92" s="19">
        <v>0</v>
      </c>
      <c r="DM92" s="19" t="s">
        <v>965</v>
      </c>
    </row>
    <row r="93" spans="1:117" s="19" customFormat="1" x14ac:dyDescent="0.2">
      <c r="A93" s="53">
        <v>0</v>
      </c>
      <c r="B93" s="53"/>
      <c r="C93" s="53">
        <f t="shared" si="21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22"/>
        <v>26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23"/>
        <v>Dettwiler Markus</v>
      </c>
      <c r="CR93" s="19">
        <f t="shared" si="24"/>
        <v>26</v>
      </c>
      <c r="CS93" s="19" t="str">
        <f t="shared" si="25"/>
        <v>E</v>
      </c>
      <c r="CT93" s="154">
        <v>5639</v>
      </c>
      <c r="CU93" s="126"/>
      <c r="CV93" s="125">
        <v>741</v>
      </c>
      <c r="CW93" s="33">
        <f t="shared" si="26"/>
        <v>7</v>
      </c>
      <c r="CX93" s="83" t="str">
        <f t="shared" si="27"/>
        <v>Konstrukteur 4 / Fachplaner 4 / Gruppenchef 2</v>
      </c>
      <c r="CY93" s="125">
        <v>741</v>
      </c>
      <c r="CZ93" s="33">
        <f t="shared" si="28"/>
        <v>7</v>
      </c>
      <c r="DA93" s="83" t="str">
        <f t="shared" si="29"/>
        <v>Konstrukteur 4 / Fachplaner 4 / Gruppenchef 2</v>
      </c>
      <c r="DB93" s="20"/>
      <c r="DC93" s="125">
        <v>741</v>
      </c>
      <c r="DD93" s="33">
        <f t="shared" si="30"/>
        <v>7</v>
      </c>
      <c r="DE93" s="83" t="str">
        <f t="shared" si="31"/>
        <v>Konstrukteur 4 / Fachplaner 4 / Gruppenchef 2</v>
      </c>
      <c r="DJ93" s="19">
        <f t="shared" si="20"/>
        <v>5639</v>
      </c>
      <c r="DK93" s="153">
        <v>6</v>
      </c>
      <c r="DL93" s="19">
        <v>0</v>
      </c>
      <c r="DM93" s="19" t="s">
        <v>965</v>
      </c>
    </row>
    <row r="94" spans="1:117" s="19" customFormat="1" x14ac:dyDescent="0.2">
      <c r="A94" s="53">
        <v>0</v>
      </c>
      <c r="B94" s="53"/>
      <c r="C94" s="53">
        <f t="shared" si="21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22"/>
        <v>20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23"/>
        <v>Enderlen Francois</v>
      </c>
      <c r="CR94" s="19">
        <f t="shared" si="24"/>
        <v>20</v>
      </c>
      <c r="CS94" s="19" t="str">
        <f t="shared" si="25"/>
        <v>E</v>
      </c>
      <c r="CT94" s="154">
        <v>5636</v>
      </c>
      <c r="CU94" s="126"/>
      <c r="CV94" s="125">
        <v>741</v>
      </c>
      <c r="CW94" s="33">
        <f t="shared" si="26"/>
        <v>7</v>
      </c>
      <c r="CX94" s="83" t="str">
        <f t="shared" si="27"/>
        <v>Konstrukteur 4 / Fachplaner 4 / Gruppenchef 2</v>
      </c>
      <c r="CY94" s="125">
        <v>741</v>
      </c>
      <c r="CZ94" s="33">
        <f t="shared" si="28"/>
        <v>7</v>
      </c>
      <c r="DA94" s="83" t="str">
        <f t="shared" si="29"/>
        <v>Konstrukteur 4 / Fachplaner 4 / Gruppenchef 2</v>
      </c>
      <c r="DB94" s="20"/>
      <c r="DC94" s="125">
        <v>741</v>
      </c>
      <c r="DD94" s="33">
        <f t="shared" si="30"/>
        <v>7</v>
      </c>
      <c r="DE94" s="83" t="str">
        <f t="shared" si="31"/>
        <v>Konstrukteur 4 / Fachplaner 4 / Gruppenchef 2</v>
      </c>
      <c r="DJ94" s="19">
        <f t="shared" si="20"/>
        <v>5636</v>
      </c>
      <c r="DK94" s="153">
        <v>6</v>
      </c>
      <c r="DL94" s="19">
        <v>0</v>
      </c>
      <c r="DM94" s="19" t="s">
        <v>965</v>
      </c>
    </row>
    <row r="95" spans="1:117" s="19" customFormat="1" x14ac:dyDescent="0.2">
      <c r="A95" s="53">
        <v>0</v>
      </c>
      <c r="B95" s="53"/>
      <c r="C95" s="53">
        <f t="shared" si="21"/>
        <v>0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617</v>
      </c>
      <c r="Q95" s="15">
        <v>91</v>
      </c>
      <c r="R95" s="42"/>
      <c r="S95" s="27" t="s">
        <v>618</v>
      </c>
      <c r="T95" s="21">
        <v>1985</v>
      </c>
      <c r="U95" s="28" t="s">
        <v>235</v>
      </c>
      <c r="V95" s="21">
        <v>2006</v>
      </c>
      <c r="W95" s="25" t="s">
        <v>530</v>
      </c>
      <c r="X95" s="21">
        <v>2013</v>
      </c>
      <c r="Y95" s="25"/>
      <c r="Z95" s="21">
        <f t="shared" si="22"/>
        <v>8</v>
      </c>
      <c r="AA95" s="25" t="s">
        <v>235</v>
      </c>
      <c r="AB95" s="21" t="s">
        <v>142</v>
      </c>
      <c r="AC95" s="21"/>
      <c r="AE95" s="187" t="s">
        <v>378</v>
      </c>
      <c r="AF95" s="82"/>
      <c r="CP95" s="19" t="str">
        <f t="shared" si="23"/>
        <v>Zeltner Viktor</v>
      </c>
      <c r="CR95" s="19">
        <f t="shared" si="24"/>
        <v>8</v>
      </c>
      <c r="CS95" s="19" t="str">
        <f t="shared" si="25"/>
        <v>E</v>
      </c>
      <c r="CT95" s="154">
        <v>6765</v>
      </c>
      <c r="CU95" s="126"/>
      <c r="CV95" s="125">
        <v>733</v>
      </c>
      <c r="CW95" s="33">
        <f t="shared" si="26"/>
        <v>6</v>
      </c>
      <c r="CX95" s="83" t="str">
        <f t="shared" si="27"/>
        <v>Konstrukteur 3 / -planer 3 / Gruppenchef 1</v>
      </c>
      <c r="CY95" s="125">
        <v>732</v>
      </c>
      <c r="CZ95" s="33">
        <f t="shared" si="28"/>
        <v>5</v>
      </c>
      <c r="DA95" s="83" t="str">
        <f t="shared" si="29"/>
        <v>Konstrukteur 2 / -planer 2</v>
      </c>
      <c r="DB95" s="20"/>
      <c r="DC95" s="33">
        <v>732</v>
      </c>
      <c r="DD95" s="33">
        <f t="shared" si="30"/>
        <v>5</v>
      </c>
      <c r="DE95" s="83" t="str">
        <f t="shared" si="31"/>
        <v>Konstrukteur 2 / -planer 2</v>
      </c>
      <c r="DJ95" s="19">
        <f t="shared" si="20"/>
        <v>6765</v>
      </c>
      <c r="DK95" s="153">
        <v>6</v>
      </c>
      <c r="DL95" s="19">
        <v>0</v>
      </c>
      <c r="DM95" s="19" t="s">
        <v>964</v>
      </c>
    </row>
    <row r="96" spans="1:117" s="19" customFormat="1" x14ac:dyDescent="0.2">
      <c r="A96" s="53">
        <v>0</v>
      </c>
      <c r="B96" s="53"/>
      <c r="C96" s="53">
        <f t="shared" si="21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22"/>
        <v>7</v>
      </c>
      <c r="AA96" s="25" t="s">
        <v>235</v>
      </c>
      <c r="AB96" s="21" t="s">
        <v>142</v>
      </c>
      <c r="AC96" s="21"/>
      <c r="AE96" s="187" t="s">
        <v>377</v>
      </c>
      <c r="AF96" s="82"/>
      <c r="CP96" s="19" t="str">
        <f t="shared" si="23"/>
        <v>Will Cédric</v>
      </c>
      <c r="CR96" s="19">
        <f t="shared" si="24"/>
        <v>7</v>
      </c>
      <c r="CS96" s="19" t="str">
        <f t="shared" si="25"/>
        <v>E</v>
      </c>
      <c r="CT96" s="154">
        <v>9688</v>
      </c>
      <c r="CU96" s="126"/>
      <c r="CV96" s="125">
        <v>732</v>
      </c>
      <c r="CW96" s="33">
        <f t="shared" si="26"/>
        <v>5</v>
      </c>
      <c r="CX96" s="83" t="str">
        <f t="shared" si="27"/>
        <v>Konstrukteur 2 / -planer 2</v>
      </c>
      <c r="CY96" s="125">
        <v>732</v>
      </c>
      <c r="CZ96" s="33">
        <f t="shared" si="28"/>
        <v>5</v>
      </c>
      <c r="DA96" s="83" t="str">
        <f t="shared" si="29"/>
        <v>Konstrukteur 2 / -planer 2</v>
      </c>
      <c r="DB96" s="20"/>
      <c r="DC96" s="33">
        <v>732</v>
      </c>
      <c r="DD96" s="33">
        <f t="shared" si="30"/>
        <v>5</v>
      </c>
      <c r="DE96" s="83" t="str">
        <f t="shared" si="31"/>
        <v>Konstrukteur 2 / -planer 2</v>
      </c>
      <c r="DJ96" s="19">
        <f t="shared" si="20"/>
        <v>9688</v>
      </c>
      <c r="DK96" s="153">
        <v>6</v>
      </c>
      <c r="DL96" s="19">
        <v>0</v>
      </c>
      <c r="DM96" s="19" t="s">
        <v>964</v>
      </c>
    </row>
    <row r="97" spans="1:117" s="19" customFormat="1" x14ac:dyDescent="0.2">
      <c r="A97" s="53">
        <v>0</v>
      </c>
      <c r="B97" s="53"/>
      <c r="C97" s="53">
        <f t="shared" si="21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22"/>
        <v>7</v>
      </c>
      <c r="AA97" s="25" t="s">
        <v>235</v>
      </c>
      <c r="AB97" s="21" t="s">
        <v>142</v>
      </c>
      <c r="AC97" s="21"/>
      <c r="AE97" s="90" t="s">
        <v>378</v>
      </c>
      <c r="AF97" s="82"/>
      <c r="CP97" s="19" t="str">
        <f t="shared" si="23"/>
        <v>Wernli Sebastian</v>
      </c>
      <c r="CR97" s="19">
        <f t="shared" si="24"/>
        <v>7</v>
      </c>
      <c r="CS97" s="19" t="str">
        <f t="shared" si="25"/>
        <v>E</v>
      </c>
      <c r="CT97" s="154">
        <v>9687</v>
      </c>
      <c r="CU97" s="126"/>
      <c r="CV97" s="125">
        <v>732</v>
      </c>
      <c r="CW97" s="33">
        <f t="shared" si="26"/>
        <v>5</v>
      </c>
      <c r="CX97" s="83" t="str">
        <f t="shared" si="27"/>
        <v>Konstrukteur 2 / -planer 2</v>
      </c>
      <c r="CY97" s="125">
        <v>732</v>
      </c>
      <c r="CZ97" s="33">
        <f t="shared" si="28"/>
        <v>5</v>
      </c>
      <c r="DA97" s="83" t="str">
        <f t="shared" si="29"/>
        <v>Konstrukteur 2 / -planer 2</v>
      </c>
      <c r="DB97" s="20"/>
      <c r="DC97" s="33">
        <v>732</v>
      </c>
      <c r="DD97" s="33">
        <f t="shared" si="30"/>
        <v>5</v>
      </c>
      <c r="DE97" s="83" t="str">
        <f t="shared" si="31"/>
        <v>Konstrukteur 2 / -planer 2</v>
      </c>
      <c r="DJ97" s="19">
        <f t="shared" si="20"/>
        <v>9687</v>
      </c>
      <c r="DK97" s="153">
        <v>6</v>
      </c>
      <c r="DL97" s="19">
        <v>0</v>
      </c>
      <c r="DM97" s="19" t="s">
        <v>964</v>
      </c>
    </row>
    <row r="98" spans="1:117" s="19" customFormat="1" x14ac:dyDescent="0.2">
      <c r="A98" s="53">
        <v>0</v>
      </c>
      <c r="B98" s="53"/>
      <c r="C98" s="53">
        <f t="shared" si="21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544</v>
      </c>
      <c r="Q98" s="15">
        <v>94</v>
      </c>
      <c r="R98" s="42"/>
      <c r="S98" s="27" t="s">
        <v>545</v>
      </c>
      <c r="T98" s="21">
        <v>1988</v>
      </c>
      <c r="U98" s="28" t="s">
        <v>235</v>
      </c>
      <c r="V98" s="21">
        <v>2009</v>
      </c>
      <c r="W98" s="25"/>
      <c r="X98" s="21"/>
      <c r="Y98" s="25"/>
      <c r="Z98" s="21">
        <f t="shared" si="22"/>
        <v>5</v>
      </c>
      <c r="AA98" s="25" t="s">
        <v>141</v>
      </c>
      <c r="AB98" s="21" t="s">
        <v>147</v>
      </c>
      <c r="AC98" s="21"/>
      <c r="AE98" s="90" t="s">
        <v>378</v>
      </c>
      <c r="AF98" s="82"/>
      <c r="CP98" s="19" t="str">
        <f t="shared" si="23"/>
        <v>Charmillot Stéphane</v>
      </c>
      <c r="CR98" s="19">
        <f t="shared" si="24"/>
        <v>5</v>
      </c>
      <c r="CS98" s="19" t="str">
        <f t="shared" si="25"/>
        <v>F</v>
      </c>
      <c r="CT98" s="154">
        <v>9710</v>
      </c>
      <c r="CU98" s="126"/>
      <c r="CV98" s="125">
        <v>732</v>
      </c>
      <c r="CW98" s="33">
        <f t="shared" si="26"/>
        <v>5</v>
      </c>
      <c r="CX98" s="83" t="str">
        <f t="shared" si="27"/>
        <v>Konstrukteur 2 / -planer 2</v>
      </c>
      <c r="CY98" s="125">
        <v>731</v>
      </c>
      <c r="CZ98" s="33">
        <f t="shared" si="28"/>
        <v>4</v>
      </c>
      <c r="DA98" s="83" t="str">
        <f t="shared" si="29"/>
        <v>Konstrukteur 1 / -planer 1</v>
      </c>
      <c r="DB98" s="20"/>
      <c r="DC98" s="33">
        <v>732</v>
      </c>
      <c r="DD98" s="33">
        <f t="shared" si="30"/>
        <v>5</v>
      </c>
      <c r="DE98" s="83" t="str">
        <f t="shared" si="31"/>
        <v>Konstrukteur 2 / -planer 2</v>
      </c>
      <c r="DJ98" s="19">
        <f t="shared" si="20"/>
        <v>9710</v>
      </c>
      <c r="DK98" s="153">
        <v>6</v>
      </c>
      <c r="DL98" s="19">
        <v>0</v>
      </c>
      <c r="DM98" s="19" t="s">
        <v>964</v>
      </c>
    </row>
    <row r="99" spans="1:117" s="19" customFormat="1" x14ac:dyDescent="0.2">
      <c r="A99" s="53">
        <v>0</v>
      </c>
      <c r="B99" s="53"/>
      <c r="C99" s="53">
        <f t="shared" si="21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22"/>
        <v>4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23"/>
        <v>Niederberger Benjamin</v>
      </c>
      <c r="CR99" s="19">
        <f t="shared" si="24"/>
        <v>4</v>
      </c>
      <c r="CS99" s="19" t="str">
        <f t="shared" si="25"/>
        <v>F</v>
      </c>
      <c r="CT99" s="154">
        <v>9701</v>
      </c>
      <c r="CU99" s="126"/>
      <c r="CV99" s="125">
        <v>731</v>
      </c>
      <c r="CW99" s="33">
        <f t="shared" si="26"/>
        <v>4</v>
      </c>
      <c r="CX99" s="83" t="str">
        <f t="shared" si="27"/>
        <v>Konstrukteur 1 / -planer 1</v>
      </c>
      <c r="CY99" s="125">
        <v>731</v>
      </c>
      <c r="CZ99" s="33">
        <f t="shared" si="28"/>
        <v>4</v>
      </c>
      <c r="DA99" s="83" t="str">
        <f t="shared" si="29"/>
        <v>Konstrukteur 1 / -planer 1</v>
      </c>
      <c r="DB99" s="20"/>
      <c r="DC99" s="33">
        <v>731</v>
      </c>
      <c r="DD99" s="33">
        <f t="shared" si="30"/>
        <v>4</v>
      </c>
      <c r="DE99" s="83" t="str">
        <f t="shared" si="31"/>
        <v>Konstrukteur 1 / -planer 1</v>
      </c>
      <c r="DJ99" s="19">
        <f t="shared" si="20"/>
        <v>9701</v>
      </c>
      <c r="DK99" s="153">
        <v>6</v>
      </c>
      <c r="DL99" s="19">
        <v>0</v>
      </c>
      <c r="DM99" s="19" t="s">
        <v>964</v>
      </c>
    </row>
    <row r="100" spans="1:117" s="19" customFormat="1" x14ac:dyDescent="0.2">
      <c r="A100" s="53">
        <v>0</v>
      </c>
      <c r="B100" s="53"/>
      <c r="C100" s="53">
        <f t="shared" si="21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527</v>
      </c>
      <c r="Q100" s="15">
        <v>96</v>
      </c>
      <c r="R100" s="42"/>
      <c r="S100" s="27" t="s">
        <v>297</v>
      </c>
      <c r="T100" s="21">
        <v>1988</v>
      </c>
      <c r="U100" s="28" t="s">
        <v>235</v>
      </c>
      <c r="V100" s="21">
        <v>2011</v>
      </c>
      <c r="W100" s="25"/>
      <c r="X100" s="21"/>
      <c r="Y100" s="25"/>
      <c r="Z100" s="21">
        <f t="shared" si="22"/>
        <v>3</v>
      </c>
      <c r="AA100" s="25" t="s">
        <v>235</v>
      </c>
      <c r="AB100" s="21" t="s">
        <v>147</v>
      </c>
      <c r="AC100" s="21"/>
      <c r="AE100" s="90" t="s">
        <v>378</v>
      </c>
      <c r="AF100" s="82"/>
      <c r="CP100" s="19" t="str">
        <f t="shared" si="23"/>
        <v>Schneider Alexander</v>
      </c>
      <c r="CR100" s="19">
        <f t="shared" si="24"/>
        <v>3</v>
      </c>
      <c r="CS100" s="19" t="str">
        <f t="shared" si="25"/>
        <v>F</v>
      </c>
      <c r="CT100" s="155">
        <v>8571</v>
      </c>
      <c r="CU100" s="156"/>
      <c r="CV100" s="125">
        <v>731</v>
      </c>
      <c r="CW100" s="33">
        <f t="shared" si="26"/>
        <v>4</v>
      </c>
      <c r="CX100" s="83" t="str">
        <f t="shared" si="27"/>
        <v>Konstrukteur 1 / -planer 1</v>
      </c>
      <c r="CY100" s="125"/>
      <c r="CZ100" s="33"/>
      <c r="DA100" s="83"/>
      <c r="DB100" s="20"/>
      <c r="DC100" s="33">
        <v>731</v>
      </c>
      <c r="DD100" s="33">
        <f t="shared" si="30"/>
        <v>4</v>
      </c>
      <c r="DE100" s="83" t="str">
        <f t="shared" si="31"/>
        <v>Konstrukteur 1 / -planer 1</v>
      </c>
      <c r="DJ100" s="19">
        <f t="shared" si="20"/>
        <v>8571</v>
      </c>
      <c r="DK100" s="153">
        <v>6</v>
      </c>
      <c r="DL100" s="19">
        <v>0</v>
      </c>
      <c r="DM100" s="19" t="s">
        <v>964</v>
      </c>
    </row>
    <row r="101" spans="1:117" s="19" customFormat="1" x14ac:dyDescent="0.2">
      <c r="A101" s="53">
        <v>0</v>
      </c>
      <c r="B101" s="53"/>
      <c r="C101" s="53">
        <f t="shared" si="21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526</v>
      </c>
      <c r="Q101" s="15">
        <v>97</v>
      </c>
      <c r="R101" s="42"/>
      <c r="S101" s="27" t="s">
        <v>296</v>
      </c>
      <c r="T101" s="21">
        <v>1991</v>
      </c>
      <c r="U101" s="28" t="s">
        <v>235</v>
      </c>
      <c r="V101" s="21">
        <v>2011</v>
      </c>
      <c r="W101" s="25"/>
      <c r="X101" s="21"/>
      <c r="Y101" s="25"/>
      <c r="Z101" s="21">
        <f t="shared" si="22"/>
        <v>3</v>
      </c>
      <c r="AA101" s="25" t="s">
        <v>235</v>
      </c>
      <c r="AB101" s="21" t="s">
        <v>147</v>
      </c>
      <c r="AC101" s="21"/>
      <c r="AE101" s="90" t="s">
        <v>378</v>
      </c>
      <c r="AF101" s="82"/>
      <c r="CP101" s="19" t="str">
        <f t="shared" si="23"/>
        <v>Barth Yanick</v>
      </c>
      <c r="CR101" s="19">
        <f t="shared" si="24"/>
        <v>3</v>
      </c>
      <c r="CS101" s="19" t="str">
        <f t="shared" si="25"/>
        <v>F</v>
      </c>
      <c r="CT101" s="155">
        <v>8570</v>
      </c>
      <c r="CU101" s="156"/>
      <c r="CV101" s="125">
        <v>731</v>
      </c>
      <c r="CW101" s="33">
        <f t="shared" si="26"/>
        <v>4</v>
      </c>
      <c r="CX101" s="83" t="str">
        <f t="shared" si="27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30"/>
        <v>4</v>
      </c>
      <c r="DE101" s="83" t="str">
        <f t="shared" si="31"/>
        <v>Konstrukteur 1 / -planer 1</v>
      </c>
      <c r="DJ101" s="19">
        <f t="shared" si="20"/>
        <v>8570</v>
      </c>
      <c r="DK101" s="153">
        <v>6</v>
      </c>
      <c r="DL101" s="19">
        <v>0</v>
      </c>
      <c r="DM101" s="19" t="s">
        <v>964</v>
      </c>
    </row>
    <row r="102" spans="1:117" s="19" customFormat="1" x14ac:dyDescent="0.2">
      <c r="A102" s="53">
        <v>0</v>
      </c>
      <c r="B102" s="53">
        <v>1</v>
      </c>
      <c r="C102" s="53">
        <f t="shared" si="21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905</v>
      </c>
      <c r="Q102" s="15">
        <v>98</v>
      </c>
      <c r="R102" s="42"/>
      <c r="S102" s="27" t="s">
        <v>906</v>
      </c>
      <c r="T102" s="21">
        <v>1990</v>
      </c>
      <c r="U102" s="28" t="s">
        <v>239</v>
      </c>
      <c r="V102" s="21">
        <v>2012</v>
      </c>
      <c r="W102" s="25"/>
      <c r="X102" s="21"/>
      <c r="Y102" s="25"/>
      <c r="Z102" s="21">
        <f t="shared" si="22"/>
        <v>2</v>
      </c>
      <c r="AA102" s="25" t="s">
        <v>239</v>
      </c>
      <c r="AB102" s="162" t="s">
        <v>147</v>
      </c>
      <c r="AC102" s="21"/>
      <c r="AE102" s="90" t="s">
        <v>378</v>
      </c>
      <c r="AF102" s="82"/>
      <c r="CP102" s="160" t="str">
        <f t="shared" si="23"/>
        <v>Zymeri Shaha</v>
      </c>
      <c r="CR102" s="19">
        <f t="shared" si="24"/>
        <v>2</v>
      </c>
      <c r="CS102" s="19" t="str">
        <f t="shared" si="25"/>
        <v>F</v>
      </c>
      <c r="CT102" s="159">
        <v>9733</v>
      </c>
      <c r="CU102" s="156"/>
      <c r="CV102" s="158">
        <v>731</v>
      </c>
      <c r="CW102" s="33">
        <f t="shared" si="26"/>
        <v>4</v>
      </c>
      <c r="CX102" s="83" t="str">
        <f t="shared" si="27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30"/>
        <v>4</v>
      </c>
      <c r="DE102" s="83" t="str">
        <f t="shared" si="31"/>
        <v>Konstrukteur 1 / -planer 1</v>
      </c>
      <c r="DJ102" s="19">
        <f t="shared" si="20"/>
        <v>9733</v>
      </c>
      <c r="DK102" s="153">
        <v>7</v>
      </c>
      <c r="DL102" s="19">
        <v>0</v>
      </c>
      <c r="DM102" s="19" t="s">
        <v>964</v>
      </c>
    </row>
    <row r="103" spans="1:117" s="19" customFormat="1" x14ac:dyDescent="0.2">
      <c r="A103" s="53">
        <v>0</v>
      </c>
      <c r="B103" s="53"/>
      <c r="C103" s="53">
        <f t="shared" si="21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361</v>
      </c>
      <c r="P103" s="15" t="s">
        <v>542</v>
      </c>
      <c r="Q103" s="15">
        <v>99</v>
      </c>
      <c r="R103" s="42"/>
      <c r="S103" s="27" t="s">
        <v>538</v>
      </c>
      <c r="T103" s="21">
        <v>1992</v>
      </c>
      <c r="U103" s="28" t="s">
        <v>235</v>
      </c>
      <c r="V103" s="21">
        <v>2012</v>
      </c>
      <c r="W103" s="25"/>
      <c r="X103" s="21"/>
      <c r="Y103" s="25"/>
      <c r="Z103" s="21">
        <f t="shared" si="22"/>
        <v>2</v>
      </c>
      <c r="AA103" s="25" t="s">
        <v>235</v>
      </c>
      <c r="AB103" s="162" t="s">
        <v>147</v>
      </c>
      <c r="AC103" s="21"/>
      <c r="AE103" s="90" t="s">
        <v>378</v>
      </c>
      <c r="AF103" s="82"/>
      <c r="CP103" s="19" t="str">
        <f t="shared" si="23"/>
        <v>Rüegsegger Stefan</v>
      </c>
      <c r="CR103" s="19">
        <f t="shared" si="24"/>
        <v>2</v>
      </c>
      <c r="CS103" s="19" t="str">
        <f t="shared" si="25"/>
        <v>F</v>
      </c>
      <c r="CT103" s="155">
        <v>9707</v>
      </c>
      <c r="CU103" s="156"/>
      <c r="CV103" s="125">
        <v>731</v>
      </c>
      <c r="CW103" s="33">
        <f t="shared" si="26"/>
        <v>4</v>
      </c>
      <c r="CX103" s="83" t="str">
        <f t="shared" si="27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30"/>
        <v>4</v>
      </c>
      <c r="DE103" s="83" t="str">
        <f t="shared" si="31"/>
        <v>Konstrukteur 1 / -planer 1</v>
      </c>
      <c r="DJ103" s="19">
        <f t="shared" si="20"/>
        <v>9707</v>
      </c>
      <c r="DK103" s="153">
        <v>6</v>
      </c>
      <c r="DL103" s="19">
        <v>0</v>
      </c>
      <c r="DM103" s="19" t="s">
        <v>964</v>
      </c>
    </row>
    <row r="104" spans="1:117" s="19" customFormat="1" x14ac:dyDescent="0.2">
      <c r="A104" s="53">
        <v>0</v>
      </c>
      <c r="B104" s="53"/>
      <c r="C104" s="53">
        <f t="shared" si="21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359</v>
      </c>
      <c r="P104" s="15" t="s">
        <v>543</v>
      </c>
      <c r="Q104" s="15">
        <v>100</v>
      </c>
      <c r="R104" s="42"/>
      <c r="S104" s="27" t="s">
        <v>539</v>
      </c>
      <c r="T104" s="21">
        <v>1992</v>
      </c>
      <c r="U104" s="28" t="s">
        <v>235</v>
      </c>
      <c r="V104" s="21">
        <v>2012</v>
      </c>
      <c r="W104" s="25"/>
      <c r="X104" s="21"/>
      <c r="Y104" s="25"/>
      <c r="Z104" s="21">
        <f t="shared" si="22"/>
        <v>2</v>
      </c>
      <c r="AA104" s="25" t="s">
        <v>235</v>
      </c>
      <c r="AB104" s="162" t="s">
        <v>147</v>
      </c>
      <c r="AC104" s="21"/>
      <c r="AE104" s="90" t="s">
        <v>378</v>
      </c>
      <c r="AF104" s="82"/>
      <c r="CP104" s="19" t="str">
        <f t="shared" si="23"/>
        <v>Schwyn Timm</v>
      </c>
      <c r="CR104" s="19">
        <f t="shared" si="24"/>
        <v>2</v>
      </c>
      <c r="CS104" s="19" t="str">
        <f t="shared" si="25"/>
        <v>F</v>
      </c>
      <c r="CT104" s="155">
        <v>9706</v>
      </c>
      <c r="CU104" s="156"/>
      <c r="CV104" s="125">
        <v>731</v>
      </c>
      <c r="CW104" s="33">
        <f t="shared" si="26"/>
        <v>4</v>
      </c>
      <c r="CX104" s="83" t="str">
        <f t="shared" si="27"/>
        <v>Konstrukteur 1 / -planer 1</v>
      </c>
      <c r="CY104" s="125"/>
      <c r="CZ104" s="33"/>
      <c r="DA104" s="83"/>
      <c r="DB104" s="20"/>
      <c r="DC104" s="33">
        <v>731</v>
      </c>
      <c r="DD104" s="33">
        <f t="shared" si="30"/>
        <v>4</v>
      </c>
      <c r="DE104" s="83" t="str">
        <f t="shared" si="31"/>
        <v>Konstrukteur 1 / -planer 1</v>
      </c>
      <c r="DJ104" s="19">
        <f>+CT104</f>
        <v>9706</v>
      </c>
      <c r="DK104" s="153">
        <v>6</v>
      </c>
      <c r="DL104" s="19">
        <v>0</v>
      </c>
      <c r="DM104" s="19" t="s">
        <v>964</v>
      </c>
    </row>
    <row r="105" spans="1:117" s="19" customFormat="1" x14ac:dyDescent="0.2">
      <c r="A105" s="53">
        <v>0</v>
      </c>
      <c r="B105" s="53"/>
      <c r="C105" s="53">
        <f t="shared" si="21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594</v>
      </c>
      <c r="Q105" s="15">
        <v>101</v>
      </c>
      <c r="R105" s="42"/>
      <c r="S105" s="27" t="s">
        <v>595</v>
      </c>
      <c r="T105" s="21">
        <v>1992</v>
      </c>
      <c r="U105" s="28" t="s">
        <v>235</v>
      </c>
      <c r="V105" s="21">
        <v>2013</v>
      </c>
      <c r="W105" s="25"/>
      <c r="X105" s="21"/>
      <c r="Y105" s="25"/>
      <c r="Z105" s="21">
        <f t="shared" si="22"/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 t="shared" si="23"/>
        <v>Schär Cedric</v>
      </c>
      <c r="CR105" s="19">
        <f t="shared" si="24"/>
        <v>1</v>
      </c>
      <c r="CS105" s="19" t="str">
        <f t="shared" si="25"/>
        <v>G</v>
      </c>
      <c r="CT105" s="155">
        <v>9715</v>
      </c>
      <c r="CU105" s="156"/>
      <c r="CV105" s="125">
        <v>731</v>
      </c>
      <c r="CW105" s="33">
        <f t="shared" si="26"/>
        <v>4</v>
      </c>
      <c r="CX105" s="83" t="str">
        <f t="shared" si="27"/>
        <v>Konstrukteur 1 / -planer 1</v>
      </c>
      <c r="CY105" s="125"/>
      <c r="CZ105" s="33"/>
      <c r="DA105" s="83"/>
      <c r="DB105" s="20"/>
      <c r="DC105" s="33">
        <v>731</v>
      </c>
      <c r="DD105" s="33">
        <f t="shared" si="30"/>
        <v>4</v>
      </c>
      <c r="DE105" s="83" t="str">
        <f t="shared" si="31"/>
        <v>Konstrukteur 1 / -planer 1</v>
      </c>
      <c r="DJ105" s="19">
        <f t="shared" si="20"/>
        <v>9715</v>
      </c>
      <c r="DK105" s="153">
        <v>6</v>
      </c>
      <c r="DL105" s="19">
        <v>0</v>
      </c>
      <c r="DM105" s="19" t="s">
        <v>964</v>
      </c>
    </row>
    <row r="106" spans="1:117" s="19" customFormat="1" x14ac:dyDescent="0.2">
      <c r="A106" s="53">
        <v>0</v>
      </c>
      <c r="B106" s="53">
        <v>1</v>
      </c>
      <c r="C106" s="53">
        <f t="shared" si="21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500</v>
      </c>
      <c r="Q106" s="15">
        <v>102</v>
      </c>
      <c r="R106" s="42" t="s">
        <v>343</v>
      </c>
      <c r="S106" s="27" t="s">
        <v>152</v>
      </c>
      <c r="T106" s="21">
        <v>1952</v>
      </c>
      <c r="U106" s="28" t="s">
        <v>151</v>
      </c>
      <c r="V106" s="21">
        <v>1971</v>
      </c>
      <c r="W106" s="25"/>
      <c r="X106" s="21"/>
      <c r="Y106" s="25"/>
      <c r="Z106" s="21">
        <f t="shared" si="22"/>
        <v>43</v>
      </c>
      <c r="AA106" s="25" t="s">
        <v>696</v>
      </c>
      <c r="AB106" s="21" t="s">
        <v>121</v>
      </c>
      <c r="AC106" s="21"/>
      <c r="AE106" s="90" t="s">
        <v>425</v>
      </c>
      <c r="AF106" s="82"/>
      <c r="CP106" s="19" t="str">
        <f t="shared" si="23"/>
        <v>Meister Christine</v>
      </c>
      <c r="CR106" s="19">
        <f t="shared" si="24"/>
        <v>43</v>
      </c>
      <c r="CS106" s="19" t="str">
        <f t="shared" si="25"/>
        <v>D</v>
      </c>
      <c r="CT106" s="154">
        <v>4245</v>
      </c>
      <c r="CU106" s="126"/>
      <c r="CV106" s="125">
        <v>134</v>
      </c>
      <c r="CW106" s="33">
        <f t="shared" si="26"/>
        <v>7</v>
      </c>
      <c r="CX106" s="83" t="str">
        <f t="shared" si="27"/>
        <v>Kaufmännischer Mitarbeiter 4 / Gruppenchef 2</v>
      </c>
      <c r="CY106" s="125">
        <v>134</v>
      </c>
      <c r="CZ106" s="33">
        <f t="shared" ref="CZ106:CZ130" si="32">VLOOKUP($CY106,Funktionsbezeichnungen,3,0)</f>
        <v>7</v>
      </c>
      <c r="DA106" s="83" t="str">
        <f t="shared" ref="DA106:DA130" si="33">VLOOKUP($CY106,Funktionsbezeichnungen,2,0)</f>
        <v>Kaufmännischer Mitarbeiter 4 / Gruppenchef 2</v>
      </c>
      <c r="DB106" s="20"/>
      <c r="DC106" s="125">
        <v>134</v>
      </c>
      <c r="DD106" s="33">
        <f t="shared" si="30"/>
        <v>7</v>
      </c>
      <c r="DE106" s="83" t="str">
        <f t="shared" si="31"/>
        <v>Kaufmännischer Mitarbeiter 4 / Gruppenchef 2</v>
      </c>
      <c r="DJ106" s="19">
        <f t="shared" si="20"/>
        <v>4245</v>
      </c>
      <c r="DK106" s="153">
        <v>6</v>
      </c>
      <c r="DL106" s="19">
        <v>0</v>
      </c>
      <c r="DM106" s="19" t="s">
        <v>955</v>
      </c>
    </row>
    <row r="107" spans="1:117" s="19" customFormat="1" ht="25.5" customHeight="1" x14ac:dyDescent="0.2">
      <c r="A107" s="53">
        <v>0</v>
      </c>
      <c r="B107" s="53">
        <v>1</v>
      </c>
      <c r="C107" s="53">
        <f t="shared" si="21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501</v>
      </c>
      <c r="Q107" s="15">
        <v>103</v>
      </c>
      <c r="R107" s="42"/>
      <c r="S107" s="20" t="s">
        <v>207</v>
      </c>
      <c r="T107" s="17">
        <v>1954</v>
      </c>
      <c r="U107" s="169" t="s">
        <v>210</v>
      </c>
      <c r="V107" s="118">
        <v>1971</v>
      </c>
      <c r="W107" s="120"/>
      <c r="X107" s="118"/>
      <c r="Y107" s="169"/>
      <c r="Z107" s="118">
        <f t="shared" si="22"/>
        <v>43</v>
      </c>
      <c r="AA107" s="25" t="s">
        <v>209</v>
      </c>
      <c r="AB107" s="21" t="s">
        <v>121</v>
      </c>
      <c r="AC107" s="21"/>
      <c r="AE107" s="90" t="s">
        <v>453</v>
      </c>
      <c r="AF107" s="82"/>
      <c r="CP107" s="19" t="str">
        <f t="shared" si="23"/>
        <v>Derezynski Françoise</v>
      </c>
      <c r="CR107" s="19">
        <f t="shared" si="24"/>
        <v>43</v>
      </c>
      <c r="CS107" s="19" t="str">
        <f t="shared" si="25"/>
        <v>D</v>
      </c>
      <c r="CT107" s="154">
        <v>4266</v>
      </c>
      <c r="CU107" s="126"/>
      <c r="CV107" s="125">
        <v>134</v>
      </c>
      <c r="CW107" s="33">
        <f t="shared" si="26"/>
        <v>7</v>
      </c>
      <c r="CX107" s="83" t="str">
        <f t="shared" si="27"/>
        <v>Kaufmännischer Mitarbeiter 4 / Gruppenchef 2</v>
      </c>
      <c r="CY107" s="125">
        <v>134</v>
      </c>
      <c r="CZ107" s="33">
        <f t="shared" si="32"/>
        <v>7</v>
      </c>
      <c r="DA107" s="83" t="str">
        <f t="shared" si="33"/>
        <v>Kaufmännischer Mitarbeiter 4 / Gruppenchef 2</v>
      </c>
      <c r="DB107" s="20"/>
      <c r="DC107" s="125">
        <v>134</v>
      </c>
      <c r="DD107" s="33">
        <f t="shared" si="30"/>
        <v>7</v>
      </c>
      <c r="DE107" s="83" t="str">
        <f t="shared" si="31"/>
        <v>Kaufmännischer Mitarbeiter 4 / Gruppenchef 2</v>
      </c>
      <c r="DJ107" s="19">
        <f t="shared" si="20"/>
        <v>4266</v>
      </c>
      <c r="DK107" s="153">
        <v>6</v>
      </c>
      <c r="DL107" s="19">
        <v>0</v>
      </c>
      <c r="DM107" s="19" t="s">
        <v>955</v>
      </c>
    </row>
    <row r="108" spans="1:117" s="19" customFormat="1" x14ac:dyDescent="0.2">
      <c r="A108" s="53">
        <v>0</v>
      </c>
      <c r="B108" s="53">
        <v>1</v>
      </c>
      <c r="C108" s="53">
        <f t="shared" si="21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502</v>
      </c>
      <c r="Q108" s="15">
        <v>104</v>
      </c>
      <c r="R108" s="16"/>
      <c r="S108" s="20" t="s">
        <v>153</v>
      </c>
      <c r="T108" s="21">
        <v>1953</v>
      </c>
      <c r="U108" s="28" t="s">
        <v>215</v>
      </c>
      <c r="V108" s="21">
        <v>1977</v>
      </c>
      <c r="W108" s="25" t="s">
        <v>318</v>
      </c>
      <c r="X108" s="21">
        <v>2000</v>
      </c>
      <c r="Y108" s="28" t="s">
        <v>319</v>
      </c>
      <c r="Z108" s="21">
        <f t="shared" si="22"/>
        <v>37</v>
      </c>
      <c r="AA108" s="25" t="s">
        <v>695</v>
      </c>
      <c r="AB108" s="21" t="s">
        <v>121</v>
      </c>
      <c r="AC108" s="21"/>
      <c r="AE108" s="90" t="s">
        <v>456</v>
      </c>
      <c r="AF108" s="82"/>
      <c r="CP108" s="19" t="str">
        <f t="shared" si="23"/>
        <v>Szirt Madeleine</v>
      </c>
      <c r="CR108" s="19">
        <f t="shared" si="24"/>
        <v>37</v>
      </c>
      <c r="CS108" s="19" t="str">
        <f t="shared" si="25"/>
        <v>D</v>
      </c>
      <c r="CT108" s="154">
        <v>4216</v>
      </c>
      <c r="CU108" s="126"/>
      <c r="CV108" s="125">
        <v>162</v>
      </c>
      <c r="CW108" s="33">
        <f t="shared" si="26"/>
        <v>9</v>
      </c>
      <c r="CX108" s="83" t="str">
        <f t="shared" si="27"/>
        <v>Personal-Fachspezialist 2</v>
      </c>
      <c r="CY108" s="125">
        <v>162</v>
      </c>
      <c r="CZ108" s="33">
        <f t="shared" si="32"/>
        <v>9</v>
      </c>
      <c r="DA108" s="83" t="str">
        <f t="shared" si="33"/>
        <v>Personal-Fachspezialist 2</v>
      </c>
      <c r="DB108" s="20"/>
      <c r="DC108" s="125">
        <v>162</v>
      </c>
      <c r="DD108" s="33">
        <f t="shared" si="30"/>
        <v>9</v>
      </c>
      <c r="DE108" s="83" t="str">
        <f t="shared" si="31"/>
        <v>Personal-Fachspezialist 2</v>
      </c>
      <c r="DJ108" s="19">
        <f t="shared" si="20"/>
        <v>4216</v>
      </c>
      <c r="DK108" s="153">
        <v>3</v>
      </c>
      <c r="DL108" s="19">
        <v>0</v>
      </c>
      <c r="DM108" s="185" t="s">
        <v>971</v>
      </c>
    </row>
    <row r="109" spans="1:117" s="19" customFormat="1" x14ac:dyDescent="0.2">
      <c r="A109" s="53">
        <v>0</v>
      </c>
      <c r="B109" s="53">
        <v>1</v>
      </c>
      <c r="C109" s="53">
        <f t="shared" si="21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503</v>
      </c>
      <c r="Q109" s="15">
        <v>105</v>
      </c>
      <c r="R109" s="42"/>
      <c r="S109" s="27" t="s">
        <v>650</v>
      </c>
      <c r="T109" s="21">
        <v>1961</v>
      </c>
      <c r="U109" s="28" t="s">
        <v>155</v>
      </c>
      <c r="V109" s="21">
        <v>1982</v>
      </c>
      <c r="W109" s="25"/>
      <c r="X109" s="21"/>
      <c r="Y109" s="25" t="s">
        <v>323</v>
      </c>
      <c r="Z109" s="21">
        <f t="shared" si="22"/>
        <v>32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23"/>
        <v>Peier Doris</v>
      </c>
      <c r="CR109" s="19">
        <f t="shared" si="24"/>
        <v>32</v>
      </c>
      <c r="CS109" s="19" t="str">
        <f t="shared" si="25"/>
        <v>D</v>
      </c>
      <c r="CT109" s="154">
        <v>5581</v>
      </c>
      <c r="CU109" s="126"/>
      <c r="CV109" s="125">
        <v>134</v>
      </c>
      <c r="CW109" s="33">
        <f t="shared" si="26"/>
        <v>7</v>
      </c>
      <c r="CX109" s="83" t="str">
        <f t="shared" si="27"/>
        <v>Kaufmännischer Mitarbeiter 4 / Gruppenchef 2</v>
      </c>
      <c r="CY109" s="125">
        <v>134</v>
      </c>
      <c r="CZ109" s="33">
        <f t="shared" si="32"/>
        <v>7</v>
      </c>
      <c r="DA109" s="83" t="str">
        <f t="shared" si="33"/>
        <v>Kaufmännischer Mitarbeiter 4 / Gruppenchef 2</v>
      </c>
      <c r="DB109" s="20"/>
      <c r="DC109" s="125">
        <v>134</v>
      </c>
      <c r="DD109" s="33">
        <f t="shared" si="30"/>
        <v>7</v>
      </c>
      <c r="DE109" s="83" t="str">
        <f t="shared" si="31"/>
        <v>Kaufmännischer Mitarbeiter 4 / Gruppenchef 2</v>
      </c>
      <c r="DJ109" s="19">
        <f t="shared" si="20"/>
        <v>5581</v>
      </c>
      <c r="DK109" s="153">
        <v>6</v>
      </c>
      <c r="DL109" s="19">
        <v>0</v>
      </c>
      <c r="DM109" s="19" t="s">
        <v>955</v>
      </c>
    </row>
    <row r="110" spans="1:117" s="19" customFormat="1" x14ac:dyDescent="0.2">
      <c r="A110" s="53">
        <v>0</v>
      </c>
      <c r="B110" s="53">
        <v>1</v>
      </c>
      <c r="C110" s="53">
        <f t="shared" si="21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607</v>
      </c>
      <c r="Q110" s="15">
        <v>106</v>
      </c>
      <c r="R110" s="42"/>
      <c r="S110" s="27" t="s">
        <v>608</v>
      </c>
      <c r="T110" s="21">
        <v>1966</v>
      </c>
      <c r="U110" s="28" t="s">
        <v>151</v>
      </c>
      <c r="V110" s="21">
        <v>1985</v>
      </c>
      <c r="W110" s="25"/>
      <c r="X110" s="21"/>
      <c r="Y110" s="25"/>
      <c r="Z110" s="21">
        <f t="shared" si="22"/>
        <v>29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23"/>
        <v>Beuret Agnès</v>
      </c>
      <c r="CR110" s="19">
        <f t="shared" si="24"/>
        <v>29</v>
      </c>
      <c r="CS110" s="19" t="str">
        <f t="shared" si="25"/>
        <v>D</v>
      </c>
      <c r="CT110" s="154">
        <v>4352</v>
      </c>
      <c r="CU110" s="126"/>
      <c r="CV110" s="125">
        <v>134</v>
      </c>
      <c r="CW110" s="33">
        <f t="shared" si="26"/>
        <v>7</v>
      </c>
      <c r="CX110" s="83" t="str">
        <f t="shared" si="27"/>
        <v>Kaufmännischer Mitarbeiter 4 / Gruppenchef 2</v>
      </c>
      <c r="CY110" s="125">
        <v>134</v>
      </c>
      <c r="CZ110" s="33">
        <f t="shared" si="32"/>
        <v>7</v>
      </c>
      <c r="DA110" s="83" t="str">
        <f t="shared" si="33"/>
        <v>Kaufmännischer Mitarbeiter 4 / Gruppenchef 2</v>
      </c>
      <c r="DB110" s="20"/>
      <c r="DC110" s="125">
        <v>134</v>
      </c>
      <c r="DD110" s="33">
        <f t="shared" si="30"/>
        <v>7</v>
      </c>
      <c r="DE110" s="83" t="str">
        <f t="shared" si="31"/>
        <v>Kaufmännischer Mitarbeiter 4 / Gruppenchef 2</v>
      </c>
      <c r="DJ110" s="19">
        <f t="shared" si="20"/>
        <v>4352</v>
      </c>
      <c r="DK110" s="153">
        <v>6</v>
      </c>
      <c r="DL110" s="19">
        <v>0</v>
      </c>
      <c r="DM110" s="19" t="s">
        <v>955</v>
      </c>
    </row>
    <row r="111" spans="1:117" s="19" customFormat="1" x14ac:dyDescent="0.2">
      <c r="A111" s="53">
        <v>0</v>
      </c>
      <c r="B111" s="53">
        <v>1</v>
      </c>
      <c r="C111" s="53">
        <f t="shared" si="21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508</v>
      </c>
      <c r="Q111" s="15">
        <v>107</v>
      </c>
      <c r="R111" s="42"/>
      <c r="S111" s="27" t="s">
        <v>164</v>
      </c>
      <c r="T111" s="21">
        <v>1970</v>
      </c>
      <c r="U111" s="28" t="s">
        <v>165</v>
      </c>
      <c r="V111" s="21">
        <v>1990</v>
      </c>
      <c r="W111" s="25"/>
      <c r="X111" s="21"/>
      <c r="Y111" s="25"/>
      <c r="Z111" s="21">
        <f t="shared" si="22"/>
        <v>24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23"/>
        <v>Weider Noelle</v>
      </c>
      <c r="CR111" s="19">
        <f t="shared" si="24"/>
        <v>24</v>
      </c>
      <c r="CS111" s="19" t="str">
        <f t="shared" si="25"/>
        <v>D</v>
      </c>
      <c r="CT111" s="154">
        <v>5604</v>
      </c>
      <c r="CU111" s="126"/>
      <c r="CV111" s="125">
        <v>134</v>
      </c>
      <c r="CW111" s="33">
        <f t="shared" si="26"/>
        <v>7</v>
      </c>
      <c r="CX111" s="83" t="str">
        <f t="shared" si="27"/>
        <v>Kaufmännischer Mitarbeiter 4 / Gruppenchef 2</v>
      </c>
      <c r="CY111" s="125">
        <v>134</v>
      </c>
      <c r="CZ111" s="33">
        <f t="shared" si="32"/>
        <v>7</v>
      </c>
      <c r="DA111" s="83" t="str">
        <f t="shared" si="33"/>
        <v>Kaufmännischer Mitarbeiter 4 / Gruppenchef 2</v>
      </c>
      <c r="DB111" s="20"/>
      <c r="DC111" s="125">
        <v>134</v>
      </c>
      <c r="DD111" s="33">
        <f t="shared" si="30"/>
        <v>7</v>
      </c>
      <c r="DE111" s="83" t="str">
        <f t="shared" si="31"/>
        <v>Kaufmännischer Mitarbeiter 4 / Gruppenchef 2</v>
      </c>
      <c r="DJ111" s="19">
        <f t="shared" si="20"/>
        <v>5604</v>
      </c>
      <c r="DK111" s="153">
        <v>6</v>
      </c>
      <c r="DL111" s="19">
        <v>0</v>
      </c>
      <c r="DM111" s="19" t="s">
        <v>955</v>
      </c>
    </row>
    <row r="112" spans="1:117" s="19" customFormat="1" ht="38.25" customHeight="1" x14ac:dyDescent="0.2">
      <c r="A112" s="53">
        <v>0</v>
      </c>
      <c r="B112" s="53"/>
      <c r="C112" s="53">
        <f t="shared" si="21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504</v>
      </c>
      <c r="Q112" s="15">
        <v>108</v>
      </c>
      <c r="R112" s="42"/>
      <c r="S112" s="20" t="s">
        <v>157</v>
      </c>
      <c r="T112" s="21">
        <v>1976</v>
      </c>
      <c r="U112" s="28" t="s">
        <v>320</v>
      </c>
      <c r="V112" s="21">
        <v>2002</v>
      </c>
      <c r="W112" s="25" t="s">
        <v>321</v>
      </c>
      <c r="X112" s="21">
        <v>2005</v>
      </c>
      <c r="Y112" s="28"/>
      <c r="Z112" s="118">
        <f t="shared" si="22"/>
        <v>12</v>
      </c>
      <c r="AA112" s="25" t="s">
        <v>694</v>
      </c>
      <c r="AB112" s="21" t="s">
        <v>121</v>
      </c>
      <c r="AC112" s="21"/>
      <c r="AE112" s="90" t="s">
        <v>455</v>
      </c>
      <c r="AF112" s="82"/>
      <c r="CP112" s="19" t="str">
        <f t="shared" si="23"/>
        <v>Kiefer Patrick</v>
      </c>
      <c r="CR112" s="19">
        <f t="shared" si="24"/>
        <v>12</v>
      </c>
      <c r="CS112" s="19" t="str">
        <f t="shared" si="25"/>
        <v>D</v>
      </c>
      <c r="CT112" s="154">
        <v>6753</v>
      </c>
      <c r="CU112" s="126"/>
      <c r="CV112" s="125">
        <v>223</v>
      </c>
      <c r="CW112" s="33">
        <f t="shared" si="26"/>
        <v>10</v>
      </c>
      <c r="CX112" s="83" t="str">
        <f t="shared" si="27"/>
        <v>Finanz-Fachspezialist / Controller 3</v>
      </c>
      <c r="CY112" s="125">
        <v>223</v>
      </c>
      <c r="CZ112" s="33">
        <f t="shared" si="32"/>
        <v>10</v>
      </c>
      <c r="DA112" s="83" t="str">
        <f t="shared" si="33"/>
        <v>Finanz-Fachspezialist / Controller 3</v>
      </c>
      <c r="DB112" s="20"/>
      <c r="DC112" s="125">
        <v>223</v>
      </c>
      <c r="DD112" s="33">
        <f t="shared" si="30"/>
        <v>10</v>
      </c>
      <c r="DE112" s="83" t="str">
        <f t="shared" si="31"/>
        <v>Finanz-Fachspezialist / Controller 3</v>
      </c>
      <c r="DJ112" s="19">
        <f t="shared" si="20"/>
        <v>6753</v>
      </c>
      <c r="DK112" s="153">
        <v>3</v>
      </c>
      <c r="DL112" s="19">
        <v>0</v>
      </c>
      <c r="DM112" s="185" t="s">
        <v>972</v>
      </c>
    </row>
    <row r="113" spans="1:117" s="19" customFormat="1" ht="25.5" customHeight="1" x14ac:dyDescent="0.2">
      <c r="A113" s="53">
        <v>0</v>
      </c>
      <c r="B113" s="53"/>
      <c r="C113" s="53">
        <f t="shared" si="2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358</v>
      </c>
      <c r="P113" s="15" t="s">
        <v>509</v>
      </c>
      <c r="Q113" s="15">
        <v>109</v>
      </c>
      <c r="R113" s="42"/>
      <c r="S113" s="20" t="s">
        <v>244</v>
      </c>
      <c r="T113" s="21">
        <v>1976</v>
      </c>
      <c r="U113" s="28" t="s">
        <v>243</v>
      </c>
      <c r="V113" s="21">
        <v>2002</v>
      </c>
      <c r="W113" s="25"/>
      <c r="X113" s="21"/>
      <c r="Y113" s="28" t="s">
        <v>327</v>
      </c>
      <c r="Z113" s="118">
        <f t="shared" si="22"/>
        <v>12</v>
      </c>
      <c r="AA113" s="25" t="s">
        <v>326</v>
      </c>
      <c r="AB113" s="21" t="s">
        <v>121</v>
      </c>
      <c r="AC113" s="21"/>
      <c r="AE113" s="90" t="s">
        <v>375</v>
      </c>
      <c r="AF113" s="82"/>
      <c r="CP113" s="19" t="str">
        <f t="shared" si="23"/>
        <v>Fischer Michel</v>
      </c>
      <c r="CR113" s="19">
        <f t="shared" si="24"/>
        <v>12</v>
      </c>
      <c r="CS113" s="19" t="str">
        <f t="shared" si="25"/>
        <v>D</v>
      </c>
      <c r="CT113" s="154">
        <v>8655</v>
      </c>
      <c r="CU113" s="126"/>
      <c r="CV113" s="125">
        <v>542</v>
      </c>
      <c r="CW113" s="33">
        <f t="shared" si="26"/>
        <v>7</v>
      </c>
      <c r="CX113" s="83" t="str">
        <f t="shared" si="27"/>
        <v>Technischer Sachbearbeiter 2</v>
      </c>
      <c r="CY113" s="125">
        <v>541</v>
      </c>
      <c r="CZ113" s="33">
        <f t="shared" si="32"/>
        <v>6</v>
      </c>
      <c r="DA113" s="83" t="str">
        <f t="shared" si="33"/>
        <v>Technischer Sachbearbeiter 1</v>
      </c>
      <c r="DB113" s="20"/>
      <c r="DC113" s="125">
        <v>351</v>
      </c>
      <c r="DD113" s="33">
        <f t="shared" si="30"/>
        <v>7</v>
      </c>
      <c r="DE113" s="83" t="str">
        <f t="shared" si="31"/>
        <v>Marketing - / Product - Manager 1</v>
      </c>
      <c r="DJ113" s="19">
        <f t="shared" si="20"/>
        <v>8655</v>
      </c>
      <c r="DK113" s="153">
        <v>6</v>
      </c>
      <c r="DL113" s="19">
        <v>0</v>
      </c>
      <c r="DM113" s="19" t="s">
        <v>967</v>
      </c>
    </row>
    <row r="114" spans="1:117" s="19" customFormat="1" x14ac:dyDescent="0.2">
      <c r="A114" s="53">
        <v>0</v>
      </c>
      <c r="B114" s="53">
        <v>1</v>
      </c>
      <c r="C114" s="53">
        <f t="shared" si="2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360</v>
      </c>
      <c r="P114" s="15" t="s">
        <v>582</v>
      </c>
      <c r="Q114" s="15">
        <v>110</v>
      </c>
      <c r="R114" s="42"/>
      <c r="S114" s="27" t="s">
        <v>583</v>
      </c>
      <c r="T114" s="21">
        <v>1959</v>
      </c>
      <c r="U114" s="28" t="s">
        <v>397</v>
      </c>
      <c r="V114" s="21">
        <v>1976</v>
      </c>
      <c r="W114" s="25"/>
      <c r="X114" s="21"/>
      <c r="Y114" s="25"/>
      <c r="Z114" s="21">
        <f t="shared" si="22"/>
        <v>38</v>
      </c>
      <c r="AA114" s="25" t="s">
        <v>584</v>
      </c>
      <c r="AB114" s="21" t="s">
        <v>142</v>
      </c>
      <c r="AC114" s="21"/>
      <c r="AE114" s="90" t="s">
        <v>585</v>
      </c>
      <c r="AF114" s="82"/>
      <c r="CP114" s="19" t="str">
        <f t="shared" si="23"/>
        <v>Willig Martine</v>
      </c>
      <c r="CR114" s="19">
        <f t="shared" si="24"/>
        <v>38</v>
      </c>
      <c r="CS114" s="19" t="str">
        <f t="shared" si="25"/>
        <v>E</v>
      </c>
      <c r="CT114" s="154">
        <v>5637</v>
      </c>
      <c r="CU114" s="126"/>
      <c r="CV114" s="125">
        <v>133</v>
      </c>
      <c r="CW114" s="33">
        <f t="shared" si="26"/>
        <v>6</v>
      </c>
      <c r="CX114" s="83" t="str">
        <f t="shared" si="27"/>
        <v>Kaufmännischer Mitarbeiter 3 / Gruppenchef 1</v>
      </c>
      <c r="CY114" s="125">
        <v>133</v>
      </c>
      <c r="CZ114" s="33">
        <f t="shared" si="32"/>
        <v>6</v>
      </c>
      <c r="DA114" s="83" t="str">
        <f t="shared" si="33"/>
        <v>Kaufmännischer Mitarbeiter 3 / Gruppenchef 1</v>
      </c>
      <c r="DB114" s="20"/>
      <c r="DC114" s="125">
        <v>133</v>
      </c>
      <c r="DD114" s="33">
        <f t="shared" si="30"/>
        <v>6</v>
      </c>
      <c r="DE114" s="83" t="str">
        <f t="shared" si="31"/>
        <v>Kaufmännischer Mitarbeiter 3 / Gruppenchef 1</v>
      </c>
      <c r="DJ114" s="19">
        <f t="shared" si="20"/>
        <v>5637</v>
      </c>
      <c r="DK114" s="153">
        <v>6</v>
      </c>
      <c r="DL114" s="19">
        <v>0</v>
      </c>
      <c r="DM114" s="185" t="s">
        <v>973</v>
      </c>
    </row>
    <row r="115" spans="1:117" s="19" customFormat="1" x14ac:dyDescent="0.2">
      <c r="A115" s="53">
        <v>0</v>
      </c>
      <c r="B115" s="53">
        <v>1</v>
      </c>
      <c r="C115" s="53">
        <f t="shared" si="2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507</v>
      </c>
      <c r="Q115" s="15">
        <v>111</v>
      </c>
      <c r="R115" s="42"/>
      <c r="S115" s="27" t="s">
        <v>259</v>
      </c>
      <c r="T115" s="21">
        <v>1957</v>
      </c>
      <c r="U115" s="28" t="s">
        <v>151</v>
      </c>
      <c r="V115" s="21">
        <v>1977</v>
      </c>
      <c r="W115" s="25"/>
      <c r="X115" s="21"/>
      <c r="Y115" s="25"/>
      <c r="Z115" s="21">
        <f t="shared" si="22"/>
        <v>37</v>
      </c>
      <c r="AA115" s="25" t="s">
        <v>156</v>
      </c>
      <c r="AB115" s="21" t="s">
        <v>142</v>
      </c>
      <c r="AC115" s="21"/>
      <c r="AE115" s="90" t="s">
        <v>457</v>
      </c>
      <c r="AF115" s="82"/>
      <c r="CP115" s="19" t="str">
        <f t="shared" si="23"/>
        <v>Meichtry Anna</v>
      </c>
      <c r="CR115" s="19">
        <f t="shared" si="24"/>
        <v>37</v>
      </c>
      <c r="CS115" s="19" t="str">
        <f t="shared" si="25"/>
        <v>E</v>
      </c>
      <c r="CT115" s="154">
        <v>5629</v>
      </c>
      <c r="CU115" s="126"/>
      <c r="CV115" s="125">
        <v>133</v>
      </c>
      <c r="CW115" s="33">
        <f t="shared" si="26"/>
        <v>6</v>
      </c>
      <c r="CX115" s="83" t="str">
        <f t="shared" si="27"/>
        <v>Kaufmännischer Mitarbeiter 3 / Gruppenchef 1</v>
      </c>
      <c r="CY115" s="125">
        <v>133</v>
      </c>
      <c r="CZ115" s="33">
        <f t="shared" si="32"/>
        <v>6</v>
      </c>
      <c r="DA115" s="83" t="str">
        <f t="shared" si="33"/>
        <v>Kaufmännischer Mitarbeiter 3 / Gruppenchef 1</v>
      </c>
      <c r="DB115" s="20"/>
      <c r="DC115" s="125">
        <v>133</v>
      </c>
      <c r="DD115" s="33">
        <f t="shared" si="30"/>
        <v>6</v>
      </c>
      <c r="DE115" s="83" t="str">
        <f t="shared" si="31"/>
        <v>Kaufmännischer Mitarbeiter 3 / Gruppenchef 1</v>
      </c>
      <c r="DJ115" s="19">
        <f t="shared" si="20"/>
        <v>5629</v>
      </c>
      <c r="DK115" s="153">
        <v>6</v>
      </c>
      <c r="DL115" s="19">
        <v>0</v>
      </c>
      <c r="DM115" s="19" t="s">
        <v>955</v>
      </c>
    </row>
    <row r="116" spans="1:117" s="19" customFormat="1" x14ac:dyDescent="0.2">
      <c r="A116" s="53">
        <v>0</v>
      </c>
      <c r="B116" s="53">
        <v>1</v>
      </c>
      <c r="C116" s="53">
        <f t="shared" si="21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506</v>
      </c>
      <c r="Q116" s="15">
        <v>112</v>
      </c>
      <c r="R116" s="42"/>
      <c r="S116" s="27" t="s">
        <v>1005</v>
      </c>
      <c r="T116" s="21">
        <v>1967</v>
      </c>
      <c r="U116" s="28" t="s">
        <v>151</v>
      </c>
      <c r="V116" s="21">
        <v>1987</v>
      </c>
      <c r="W116" s="25"/>
      <c r="X116" s="21"/>
      <c r="Y116" s="25"/>
      <c r="Z116" s="21">
        <f t="shared" si="22"/>
        <v>27</v>
      </c>
      <c r="AA116" s="25" t="s">
        <v>691</v>
      </c>
      <c r="AB116" s="21" t="s">
        <v>142</v>
      </c>
      <c r="AC116" s="21"/>
      <c r="AE116" s="90" t="s">
        <v>457</v>
      </c>
      <c r="AF116" s="82"/>
      <c r="CP116" s="19" t="str">
        <f t="shared" si="23"/>
        <v>Meier Jacqueline</v>
      </c>
      <c r="CR116" s="19">
        <f t="shared" si="24"/>
        <v>27</v>
      </c>
      <c r="CS116" s="19" t="str">
        <f t="shared" si="25"/>
        <v>E</v>
      </c>
      <c r="CT116" s="154">
        <v>7700</v>
      </c>
      <c r="CU116" s="126"/>
      <c r="CV116" s="125">
        <v>212</v>
      </c>
      <c r="CW116" s="33">
        <f t="shared" si="26"/>
        <v>5</v>
      </c>
      <c r="CX116" s="83" t="str">
        <f t="shared" si="27"/>
        <v>Buchhalter 2</v>
      </c>
      <c r="CY116" s="125">
        <v>212</v>
      </c>
      <c r="CZ116" s="33">
        <f t="shared" si="32"/>
        <v>5</v>
      </c>
      <c r="DA116" s="83" t="str">
        <f t="shared" si="33"/>
        <v>Buchhalter 2</v>
      </c>
      <c r="DB116" s="20"/>
      <c r="DC116" s="125">
        <v>212</v>
      </c>
      <c r="DD116" s="33">
        <f t="shared" si="30"/>
        <v>5</v>
      </c>
      <c r="DE116" s="83" t="str">
        <f t="shared" si="31"/>
        <v>Buchhalter 2</v>
      </c>
      <c r="DJ116" s="19">
        <f t="shared" si="20"/>
        <v>7700</v>
      </c>
      <c r="DK116" s="153">
        <v>6</v>
      </c>
      <c r="DL116" s="19">
        <v>0</v>
      </c>
      <c r="DM116" s="19" t="s">
        <v>958</v>
      </c>
    </row>
    <row r="117" spans="1:117" s="19" customFormat="1" x14ac:dyDescent="0.2">
      <c r="A117" s="53">
        <v>0</v>
      </c>
      <c r="B117" s="53">
        <v>1</v>
      </c>
      <c r="C117" s="53">
        <f t="shared" si="21"/>
        <v>0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510</v>
      </c>
      <c r="Q117" s="15">
        <v>113</v>
      </c>
      <c r="R117" s="42"/>
      <c r="S117" s="27" t="s">
        <v>278</v>
      </c>
      <c r="T117" s="21">
        <v>1985</v>
      </c>
      <c r="U117" s="28" t="s">
        <v>279</v>
      </c>
      <c r="V117" s="21">
        <v>2005</v>
      </c>
      <c r="W117" s="25"/>
      <c r="X117" s="21"/>
      <c r="Y117" s="25"/>
      <c r="Z117" s="21">
        <f t="shared" si="22"/>
        <v>9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23"/>
        <v>Oruk Makbule</v>
      </c>
      <c r="CR117" s="19">
        <f t="shared" si="24"/>
        <v>9</v>
      </c>
      <c r="CS117" s="19" t="str">
        <f t="shared" si="25"/>
        <v>E</v>
      </c>
      <c r="CT117" s="154">
        <v>6762</v>
      </c>
      <c r="CU117" s="126"/>
      <c r="CV117" s="125">
        <v>212</v>
      </c>
      <c r="CW117" s="33">
        <f t="shared" ref="CW117:CW130" si="34">VLOOKUP($CV117,Funktionsbezeichnungen,3,0)</f>
        <v>5</v>
      </c>
      <c r="CX117" s="83" t="str">
        <f t="shared" ref="CX117:CX130" si="35">VLOOKUP($CV117,Funktionsbezeichnungen,2,0)</f>
        <v>Buchhalter 2</v>
      </c>
      <c r="CY117" s="125">
        <v>212</v>
      </c>
      <c r="CZ117" s="33">
        <f t="shared" si="32"/>
        <v>5</v>
      </c>
      <c r="DA117" s="83" t="str">
        <f t="shared" si="33"/>
        <v>Buchhalter 2</v>
      </c>
      <c r="DB117" s="20"/>
      <c r="DC117" s="125">
        <v>212</v>
      </c>
      <c r="DD117" s="33">
        <f t="shared" si="30"/>
        <v>5</v>
      </c>
      <c r="DE117" s="83" t="str">
        <f t="shared" si="31"/>
        <v>Buchhalter 2</v>
      </c>
      <c r="DJ117" s="19">
        <f t="shared" si="20"/>
        <v>6762</v>
      </c>
      <c r="DK117" s="153">
        <v>6</v>
      </c>
      <c r="DL117" s="19">
        <v>0</v>
      </c>
      <c r="DM117" s="19" t="s">
        <v>958</v>
      </c>
    </row>
    <row r="118" spans="1:117" s="19" customFormat="1" x14ac:dyDescent="0.2">
      <c r="A118" s="53">
        <v>0</v>
      </c>
      <c r="B118" s="53"/>
      <c r="C118" s="53">
        <f t="shared" si="21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511</v>
      </c>
      <c r="Q118" s="15">
        <v>114</v>
      </c>
      <c r="R118" s="42" t="s">
        <v>341</v>
      </c>
      <c r="S118" s="27" t="s">
        <v>159</v>
      </c>
      <c r="T118" s="21">
        <v>1959</v>
      </c>
      <c r="U118" s="28" t="s">
        <v>126</v>
      </c>
      <c r="V118" s="21">
        <v>1979</v>
      </c>
      <c r="W118" s="25"/>
      <c r="X118" s="21"/>
      <c r="Y118" s="25" t="s">
        <v>340</v>
      </c>
      <c r="Z118" s="21">
        <f t="shared" si="22"/>
        <v>35</v>
      </c>
      <c r="AA118" s="25" t="s">
        <v>160</v>
      </c>
      <c r="AB118" s="21" t="s">
        <v>105</v>
      </c>
      <c r="AC118" s="21"/>
      <c r="AE118" s="90" t="s">
        <v>426</v>
      </c>
      <c r="AF118" s="82"/>
      <c r="CP118" s="19" t="str">
        <f t="shared" si="23"/>
        <v>Steg Günther</v>
      </c>
      <c r="CR118" s="19">
        <f t="shared" si="24"/>
        <v>35</v>
      </c>
      <c r="CS118" s="19" t="str">
        <f t="shared" si="25"/>
        <v>C</v>
      </c>
      <c r="CT118" s="154">
        <v>4226</v>
      </c>
      <c r="CU118" s="126"/>
      <c r="CV118" s="125">
        <v>413</v>
      </c>
      <c r="CW118" s="33">
        <f t="shared" si="34"/>
        <v>8</v>
      </c>
      <c r="CX118" s="83" t="str">
        <f t="shared" si="35"/>
        <v>Senior System-Controller</v>
      </c>
      <c r="CY118" s="125">
        <v>413</v>
      </c>
      <c r="CZ118" s="33">
        <f t="shared" si="32"/>
        <v>8</v>
      </c>
      <c r="DA118" s="83" t="str">
        <f t="shared" si="33"/>
        <v>Senior System-Controller</v>
      </c>
      <c r="DB118" s="20"/>
      <c r="DC118" s="125">
        <v>413</v>
      </c>
      <c r="DD118" s="33">
        <f t="shared" si="30"/>
        <v>8</v>
      </c>
      <c r="DE118" s="83" t="str">
        <f t="shared" si="31"/>
        <v>Senior System-Controller</v>
      </c>
      <c r="DJ118" s="19">
        <f t="shared" si="20"/>
        <v>4226</v>
      </c>
      <c r="DK118" s="153">
        <v>6</v>
      </c>
      <c r="DL118" s="19">
        <v>0</v>
      </c>
      <c r="DM118" s="19" t="s">
        <v>961</v>
      </c>
    </row>
    <row r="119" spans="1:117" s="19" customFormat="1" ht="25.5" customHeight="1" x14ac:dyDescent="0.2">
      <c r="A119" s="53">
        <v>0</v>
      </c>
      <c r="B119" s="53"/>
      <c r="C119" s="53">
        <f t="shared" si="21"/>
        <v>1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533</v>
      </c>
      <c r="Q119" s="15">
        <v>115</v>
      </c>
      <c r="R119" s="42"/>
      <c r="S119" s="20" t="s">
        <v>532</v>
      </c>
      <c r="T119" s="21">
        <v>1966</v>
      </c>
      <c r="U119" s="28" t="s">
        <v>534</v>
      </c>
      <c r="V119" s="21">
        <v>1992</v>
      </c>
      <c r="W119" s="25" t="s">
        <v>535</v>
      </c>
      <c r="X119" s="21">
        <v>1995</v>
      </c>
      <c r="Y119" s="28" t="s">
        <v>211</v>
      </c>
      <c r="Z119" s="118">
        <f t="shared" si="22"/>
        <v>22</v>
      </c>
      <c r="AA119" s="25" t="s">
        <v>692</v>
      </c>
      <c r="AB119" s="21" t="s">
        <v>105</v>
      </c>
      <c r="AC119" s="21"/>
      <c r="AE119" s="90" t="s">
        <v>537</v>
      </c>
      <c r="AF119" s="82"/>
      <c r="CP119" s="19" t="str">
        <f t="shared" si="23"/>
        <v>Grimm Stephan</v>
      </c>
      <c r="CR119" s="19">
        <f t="shared" si="24"/>
        <v>22</v>
      </c>
      <c r="CS119" s="19" t="str">
        <f t="shared" si="25"/>
        <v>C</v>
      </c>
      <c r="CT119" s="154">
        <v>3203</v>
      </c>
      <c r="CU119" s="126"/>
      <c r="CV119" s="125">
        <v>443</v>
      </c>
      <c r="CW119" s="33">
        <f t="shared" si="34"/>
        <v>9</v>
      </c>
      <c r="CX119" s="83" t="str">
        <f t="shared" si="35"/>
        <v>System-Spezialist 3</v>
      </c>
      <c r="CY119" s="125">
        <v>443</v>
      </c>
      <c r="CZ119" s="33">
        <f t="shared" si="32"/>
        <v>9</v>
      </c>
      <c r="DA119" s="83" t="str">
        <f t="shared" si="33"/>
        <v>System-Spezialist 3</v>
      </c>
      <c r="DB119" s="20"/>
      <c r="DC119" s="125">
        <v>413</v>
      </c>
      <c r="DD119" s="33">
        <f t="shared" ref="DD119:DD130" si="36">VLOOKUP($DC119,Funktionsbezeichnungen,3,0)</f>
        <v>8</v>
      </c>
      <c r="DE119" s="83" t="str">
        <f t="shared" ref="DE119:DE130" si="37">VLOOKUP($DC119,Funktionsbezeichnungen,2,0)</f>
        <v>Senior System-Controller</v>
      </c>
      <c r="DJ119" s="19">
        <f t="shared" si="20"/>
        <v>3203</v>
      </c>
      <c r="DK119" s="153">
        <v>3</v>
      </c>
      <c r="DL119" s="19">
        <v>0</v>
      </c>
      <c r="DM119" s="19" t="s">
        <v>962</v>
      </c>
    </row>
    <row r="120" spans="1:117" s="19" customFormat="1" x14ac:dyDescent="0.2">
      <c r="A120" s="53">
        <v>0</v>
      </c>
      <c r="B120" s="53"/>
      <c r="C120" s="53">
        <f t="shared" si="21"/>
        <v>1</v>
      </c>
      <c r="D120" s="55"/>
      <c r="E120" s="55"/>
      <c r="F120" s="55"/>
      <c r="G120" s="53"/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512</v>
      </c>
      <c r="Q120" s="15">
        <v>116</v>
      </c>
      <c r="R120" s="42"/>
      <c r="S120" s="27" t="s">
        <v>204</v>
      </c>
      <c r="T120" s="21">
        <v>1978</v>
      </c>
      <c r="U120" s="28" t="s">
        <v>277</v>
      </c>
      <c r="V120" s="21">
        <v>1999</v>
      </c>
      <c r="W120" s="25"/>
      <c r="X120" s="21"/>
      <c r="Y120" s="25" t="s">
        <v>316</v>
      </c>
      <c r="Z120" s="21">
        <f t="shared" si="22"/>
        <v>15</v>
      </c>
      <c r="AA120" s="25" t="s">
        <v>205</v>
      </c>
      <c r="AB120" s="21" t="s">
        <v>121</v>
      </c>
      <c r="AC120" s="21"/>
      <c r="AE120" s="90" t="s">
        <v>427</v>
      </c>
      <c r="AF120" s="82"/>
      <c r="CP120" s="19" t="str">
        <f t="shared" si="23"/>
        <v>Hänni Alexander</v>
      </c>
      <c r="CR120" s="19">
        <f t="shared" si="24"/>
        <v>15</v>
      </c>
      <c r="CS120" s="19" t="str">
        <f t="shared" si="25"/>
        <v>D</v>
      </c>
      <c r="CT120" s="154">
        <v>6755</v>
      </c>
      <c r="CU120" s="126"/>
      <c r="CV120" s="125">
        <v>423</v>
      </c>
      <c r="CW120" s="33">
        <f t="shared" si="34"/>
        <v>7</v>
      </c>
      <c r="CX120" s="83" t="str">
        <f t="shared" si="35"/>
        <v>IC-Berater / -Techniker 3 / LAN-Supporter</v>
      </c>
      <c r="CY120" s="125">
        <v>422</v>
      </c>
      <c r="CZ120" s="33">
        <f t="shared" si="32"/>
        <v>6</v>
      </c>
      <c r="DA120" s="83" t="str">
        <f t="shared" si="33"/>
        <v>IC-Berater / -Techniker 2 / LAN-Grundstufe</v>
      </c>
      <c r="DB120" s="20"/>
      <c r="DC120" s="125">
        <v>422</v>
      </c>
      <c r="DD120" s="33">
        <f t="shared" si="36"/>
        <v>6</v>
      </c>
      <c r="DE120" s="83" t="str">
        <f t="shared" si="37"/>
        <v>IC-Berater / -Techniker 2 / LAN-Grundstufe</v>
      </c>
      <c r="DJ120" s="19">
        <f t="shared" si="20"/>
        <v>6755</v>
      </c>
      <c r="DK120" s="153">
        <v>6</v>
      </c>
      <c r="DL120" s="19">
        <v>0</v>
      </c>
      <c r="DM120" s="19" t="s">
        <v>960</v>
      </c>
    </row>
    <row r="121" spans="1:117" s="19" customFormat="1" x14ac:dyDescent="0.2">
      <c r="A121" s="53">
        <v>0</v>
      </c>
      <c r="B121" s="53">
        <v>1</v>
      </c>
      <c r="C121" s="53">
        <f t="shared" si="21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513</v>
      </c>
      <c r="Q121" s="15">
        <v>117</v>
      </c>
      <c r="R121" s="42" t="s">
        <v>344</v>
      </c>
      <c r="S121" s="27" t="s">
        <v>272</v>
      </c>
      <c r="T121" s="21">
        <v>1967</v>
      </c>
      <c r="U121" s="28" t="s">
        <v>274</v>
      </c>
      <c r="V121" s="21">
        <v>1986</v>
      </c>
      <c r="W121" s="25"/>
      <c r="X121" s="21"/>
      <c r="Y121" s="25"/>
      <c r="Z121" s="21">
        <f t="shared" si="22"/>
        <v>28</v>
      </c>
      <c r="AA121" s="25" t="s">
        <v>693</v>
      </c>
      <c r="AB121" s="21" t="s">
        <v>121</v>
      </c>
      <c r="AC121" s="21"/>
      <c r="AE121" s="90" t="s">
        <v>454</v>
      </c>
      <c r="AF121" s="82"/>
      <c r="CP121" s="19" t="str">
        <f t="shared" si="23"/>
        <v>Gerber Beatrice</v>
      </c>
      <c r="CR121" s="19">
        <f t="shared" si="24"/>
        <v>28</v>
      </c>
      <c r="CS121" s="19" t="str">
        <f t="shared" si="25"/>
        <v>D</v>
      </c>
      <c r="CT121" s="154">
        <v>4289</v>
      </c>
      <c r="CU121" s="126"/>
      <c r="CV121" s="125">
        <v>141</v>
      </c>
      <c r="CW121" s="33">
        <f t="shared" si="34"/>
        <v>8</v>
      </c>
      <c r="CX121" s="83" t="str">
        <f t="shared" si="35"/>
        <v>Kaufmännischer Fachspezialist 1</v>
      </c>
      <c r="CY121" s="125">
        <v>141</v>
      </c>
      <c r="CZ121" s="33">
        <f t="shared" si="32"/>
        <v>8</v>
      </c>
      <c r="DA121" s="83" t="str">
        <f t="shared" si="33"/>
        <v>Kaufmännischer Fachspezialist 1</v>
      </c>
      <c r="DB121" s="20"/>
      <c r="DC121" s="125">
        <v>141</v>
      </c>
      <c r="DD121" s="33">
        <f t="shared" si="36"/>
        <v>8</v>
      </c>
      <c r="DE121" s="83" t="str">
        <f t="shared" si="37"/>
        <v>Kaufmännischer Fachspezialist 1</v>
      </c>
      <c r="DJ121" s="19">
        <f t="shared" si="20"/>
        <v>4289</v>
      </c>
      <c r="DK121" s="153">
        <v>6</v>
      </c>
      <c r="DL121" s="19">
        <v>0</v>
      </c>
      <c r="DM121" s="19" t="s">
        <v>956</v>
      </c>
    </row>
    <row r="122" spans="1:117" s="19" customFormat="1" x14ac:dyDescent="0.2">
      <c r="A122" s="53">
        <v>0</v>
      </c>
      <c r="B122" s="53">
        <v>1</v>
      </c>
      <c r="C122" s="53">
        <f t="shared" si="21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358</v>
      </c>
      <c r="P122" s="15" t="s">
        <v>514</v>
      </c>
      <c r="Q122" s="15">
        <v>118</v>
      </c>
      <c r="R122" s="42"/>
      <c r="S122" s="27" t="s">
        <v>230</v>
      </c>
      <c r="T122" s="21">
        <v>1965</v>
      </c>
      <c r="U122" s="28" t="s">
        <v>151</v>
      </c>
      <c r="V122" s="21">
        <v>1984</v>
      </c>
      <c r="W122" s="25"/>
      <c r="X122" s="21"/>
      <c r="Y122" s="25"/>
      <c r="Z122" s="21">
        <f t="shared" si="22"/>
        <v>30</v>
      </c>
      <c r="AA122" s="25" t="s">
        <v>339</v>
      </c>
      <c r="AB122" s="21" t="s">
        <v>121</v>
      </c>
      <c r="AC122" s="21"/>
      <c r="AE122" s="90" t="s">
        <v>425</v>
      </c>
      <c r="AF122" s="82"/>
      <c r="CP122" s="19" t="str">
        <f t="shared" si="23"/>
        <v>Eichenberger Sylvia</v>
      </c>
      <c r="CR122" s="19">
        <f t="shared" si="24"/>
        <v>30</v>
      </c>
      <c r="CS122" s="19" t="str">
        <f t="shared" si="25"/>
        <v>D</v>
      </c>
      <c r="CT122" s="154">
        <v>5626</v>
      </c>
      <c r="CU122" s="126"/>
      <c r="CV122" s="125">
        <v>134</v>
      </c>
      <c r="CW122" s="33">
        <f t="shared" si="34"/>
        <v>7</v>
      </c>
      <c r="CX122" s="83" t="str">
        <f t="shared" si="35"/>
        <v>Kaufmännischer Mitarbeiter 4 / Gruppenchef 2</v>
      </c>
      <c r="CY122" s="125">
        <v>134</v>
      </c>
      <c r="CZ122" s="33">
        <f t="shared" si="32"/>
        <v>7</v>
      </c>
      <c r="DA122" s="83" t="str">
        <f t="shared" si="33"/>
        <v>Kaufmännischer Mitarbeiter 4 / Gruppenchef 2</v>
      </c>
      <c r="DB122" s="20"/>
      <c r="DC122" s="125">
        <v>134</v>
      </c>
      <c r="DD122" s="33">
        <f t="shared" si="36"/>
        <v>7</v>
      </c>
      <c r="DE122" s="83" t="str">
        <f t="shared" si="37"/>
        <v>Kaufmännischer Mitarbeiter 4 / Gruppenchef 2</v>
      </c>
      <c r="DJ122" s="19">
        <f t="shared" si="20"/>
        <v>5626</v>
      </c>
      <c r="DK122" s="153">
        <v>6</v>
      </c>
      <c r="DL122" s="19">
        <v>0</v>
      </c>
      <c r="DM122" s="19" t="s">
        <v>955</v>
      </c>
    </row>
    <row r="123" spans="1:117" s="19" customFormat="1" x14ac:dyDescent="0.2">
      <c r="A123" s="53">
        <v>0</v>
      </c>
      <c r="B123" s="53">
        <v>1</v>
      </c>
      <c r="C123" s="53">
        <f t="shared" si="21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360</v>
      </c>
      <c r="P123" s="15" t="s">
        <v>505</v>
      </c>
      <c r="Q123" s="15">
        <v>119</v>
      </c>
      <c r="R123" s="42"/>
      <c r="S123" s="27" t="s">
        <v>396</v>
      </c>
      <c r="T123" s="21">
        <v>1965</v>
      </c>
      <c r="U123" s="28" t="s">
        <v>397</v>
      </c>
      <c r="V123" s="21">
        <v>1985</v>
      </c>
      <c r="W123" s="25"/>
      <c r="X123" s="21"/>
      <c r="Y123" s="25"/>
      <c r="Z123" s="21">
        <f t="shared" si="22"/>
        <v>29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23"/>
        <v>Ehret-Kreutz Elke</v>
      </c>
      <c r="CR123" s="19">
        <f t="shared" si="24"/>
        <v>29</v>
      </c>
      <c r="CS123" s="19" t="str">
        <f t="shared" si="25"/>
        <v>D</v>
      </c>
      <c r="CT123" s="154">
        <v>5633</v>
      </c>
      <c r="CU123" s="126"/>
      <c r="CV123" s="125">
        <v>134</v>
      </c>
      <c r="CW123" s="33">
        <f t="shared" si="34"/>
        <v>7</v>
      </c>
      <c r="CX123" s="83" t="str">
        <f t="shared" si="35"/>
        <v>Kaufmännischer Mitarbeiter 4 / Gruppenchef 2</v>
      </c>
      <c r="CY123" s="125">
        <v>134</v>
      </c>
      <c r="CZ123" s="33">
        <f t="shared" si="32"/>
        <v>7</v>
      </c>
      <c r="DA123" s="83" t="str">
        <f t="shared" si="33"/>
        <v>Kaufmännischer Mitarbeiter 4 / Gruppenchef 2</v>
      </c>
      <c r="DB123" s="20"/>
      <c r="DC123" s="125">
        <v>134</v>
      </c>
      <c r="DD123" s="33">
        <f t="shared" si="36"/>
        <v>7</v>
      </c>
      <c r="DE123" s="83" t="str">
        <f t="shared" si="37"/>
        <v>Kaufmännischer Mitarbeiter 4 / Gruppenchef 2</v>
      </c>
      <c r="DJ123" s="19">
        <f t="shared" si="20"/>
        <v>5633</v>
      </c>
      <c r="DK123" s="153">
        <v>6</v>
      </c>
      <c r="DL123" s="19">
        <v>0</v>
      </c>
      <c r="DM123" s="19" t="s">
        <v>955</v>
      </c>
    </row>
    <row r="124" spans="1:117" s="19" customFormat="1" x14ac:dyDescent="0.2">
      <c r="A124" s="53">
        <v>0</v>
      </c>
      <c r="B124" s="53">
        <v>1</v>
      </c>
      <c r="C124" s="53">
        <f t="shared" si="21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579</v>
      </c>
      <c r="Q124" s="15">
        <v>120</v>
      </c>
      <c r="R124" s="42"/>
      <c r="S124" s="27" t="s">
        <v>580</v>
      </c>
      <c r="T124" s="21">
        <v>1965</v>
      </c>
      <c r="U124" s="28" t="s">
        <v>581</v>
      </c>
      <c r="V124" s="21">
        <v>1985</v>
      </c>
      <c r="W124" s="25"/>
      <c r="X124" s="21"/>
      <c r="Y124" s="25"/>
      <c r="Z124" s="21">
        <f t="shared" si="22"/>
        <v>29</v>
      </c>
      <c r="AA124" s="25" t="s">
        <v>414</v>
      </c>
      <c r="AB124" s="21" t="s">
        <v>142</v>
      </c>
      <c r="AC124" s="21"/>
      <c r="AE124" s="90" t="s">
        <v>428</v>
      </c>
      <c r="AF124" s="82"/>
      <c r="CP124" s="19" t="str">
        <f t="shared" si="23"/>
        <v>Boschung Brigitte</v>
      </c>
      <c r="CR124" s="19">
        <f t="shared" si="24"/>
        <v>29</v>
      </c>
      <c r="CS124" s="19" t="str">
        <f t="shared" si="25"/>
        <v>E</v>
      </c>
      <c r="CT124" s="154">
        <v>7703</v>
      </c>
      <c r="CU124" s="126"/>
      <c r="CV124" s="125">
        <v>112</v>
      </c>
      <c r="CW124" s="33">
        <f t="shared" si="34"/>
        <v>5</v>
      </c>
      <c r="CX124" s="83" t="str">
        <f t="shared" si="35"/>
        <v>Réceptionist / Telefonist / Service-Disponent 2</v>
      </c>
      <c r="CY124" s="125">
        <v>112</v>
      </c>
      <c r="CZ124" s="33">
        <f t="shared" si="32"/>
        <v>5</v>
      </c>
      <c r="DA124" s="83" t="str">
        <f t="shared" si="33"/>
        <v>Réceptionist / Telefonist / Service-Disponent 2</v>
      </c>
      <c r="DB124" s="20"/>
      <c r="DC124" s="125">
        <v>112</v>
      </c>
      <c r="DD124" s="33">
        <f t="shared" si="36"/>
        <v>5</v>
      </c>
      <c r="DE124" s="83" t="str">
        <f t="shared" si="37"/>
        <v>Réceptionist / Telefonist / Service-Disponent 2</v>
      </c>
      <c r="DJ124" s="19">
        <f t="shared" si="20"/>
        <v>7703</v>
      </c>
      <c r="DK124" s="153">
        <v>6</v>
      </c>
      <c r="DL124" s="19">
        <v>0</v>
      </c>
      <c r="DM124" s="19" t="s">
        <v>953</v>
      </c>
    </row>
    <row r="125" spans="1:117" s="19" customFormat="1" x14ac:dyDescent="0.2">
      <c r="A125" s="53">
        <v>0</v>
      </c>
      <c r="B125" s="53">
        <v>1</v>
      </c>
      <c r="C125" s="53">
        <f t="shared" si="21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884</v>
      </c>
      <c r="Q125" s="15">
        <v>121</v>
      </c>
      <c r="R125" s="42"/>
      <c r="S125" s="27" t="s">
        <v>883</v>
      </c>
      <c r="T125" s="21">
        <v>1970</v>
      </c>
      <c r="U125" s="28" t="s">
        <v>264</v>
      </c>
      <c r="V125" s="21">
        <v>1987</v>
      </c>
      <c r="W125" s="25"/>
      <c r="X125" s="21"/>
      <c r="Y125" s="25"/>
      <c r="Z125" s="21">
        <f t="shared" si="22"/>
        <v>27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23"/>
        <v>Wirtz Christine</v>
      </c>
      <c r="CR125" s="19">
        <f t="shared" si="24"/>
        <v>27</v>
      </c>
      <c r="CS125" s="19" t="str">
        <f t="shared" si="25"/>
        <v>E</v>
      </c>
      <c r="CT125" s="154">
        <v>5627</v>
      </c>
      <c r="CU125" s="126"/>
      <c r="CV125" s="125">
        <v>112</v>
      </c>
      <c r="CW125" s="33">
        <f t="shared" si="34"/>
        <v>5</v>
      </c>
      <c r="CX125" s="83" t="str">
        <f t="shared" si="35"/>
        <v>Réceptionist / Telefonist / Service-Disponent 2</v>
      </c>
      <c r="CY125" s="125">
        <v>112</v>
      </c>
      <c r="CZ125" s="33">
        <f t="shared" si="32"/>
        <v>5</v>
      </c>
      <c r="DA125" s="83" t="str">
        <f t="shared" si="33"/>
        <v>Réceptionist / Telefonist / Service-Disponent 2</v>
      </c>
      <c r="DB125" s="20"/>
      <c r="DC125" s="125">
        <v>112</v>
      </c>
      <c r="DD125" s="33">
        <f t="shared" si="36"/>
        <v>5</v>
      </c>
      <c r="DE125" s="83" t="str">
        <f t="shared" si="37"/>
        <v>Réceptionist / Telefonist / Service-Disponent 2</v>
      </c>
      <c r="DJ125" s="19">
        <f t="shared" si="20"/>
        <v>5627</v>
      </c>
      <c r="DK125" s="153">
        <v>6</v>
      </c>
      <c r="DL125" s="19">
        <v>0</v>
      </c>
      <c r="DM125" s="19" t="s">
        <v>953</v>
      </c>
    </row>
    <row r="126" spans="1:117" s="19" customFormat="1" x14ac:dyDescent="0.2">
      <c r="A126" s="53">
        <v>0</v>
      </c>
      <c r="B126" s="53">
        <v>1</v>
      </c>
      <c r="C126" s="53">
        <f t="shared" si="21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515</v>
      </c>
      <c r="Q126" s="15">
        <v>122</v>
      </c>
      <c r="R126" s="42"/>
      <c r="S126" s="27" t="s">
        <v>163</v>
      </c>
      <c r="T126" s="21">
        <v>1956</v>
      </c>
      <c r="U126" s="28"/>
      <c r="V126" s="21">
        <v>1989</v>
      </c>
      <c r="W126" s="25"/>
      <c r="X126" s="21"/>
      <c r="Y126" s="25"/>
      <c r="Z126" s="21">
        <f t="shared" si="22"/>
        <v>25</v>
      </c>
      <c r="AA126" s="25" t="s">
        <v>339</v>
      </c>
      <c r="AB126" s="21" t="s">
        <v>142</v>
      </c>
      <c r="AC126" s="21"/>
      <c r="AE126" s="90" t="s">
        <v>425</v>
      </c>
      <c r="AF126" s="82"/>
      <c r="CP126" s="19" t="str">
        <f t="shared" si="23"/>
        <v>Körkel Agnes</v>
      </c>
      <c r="CR126" s="19">
        <f t="shared" si="24"/>
        <v>25</v>
      </c>
      <c r="CS126" s="19" t="str">
        <f t="shared" si="25"/>
        <v>E</v>
      </c>
      <c r="CT126" s="154">
        <v>5605</v>
      </c>
      <c r="CU126" s="126"/>
      <c r="CV126" s="125">
        <v>132</v>
      </c>
      <c r="CW126" s="33">
        <f t="shared" si="34"/>
        <v>5</v>
      </c>
      <c r="CX126" s="83" t="str">
        <f t="shared" si="35"/>
        <v>Kaufmännischer Mitarbeiter 2</v>
      </c>
      <c r="CY126" s="125">
        <v>132</v>
      </c>
      <c r="CZ126" s="33">
        <f t="shared" si="32"/>
        <v>5</v>
      </c>
      <c r="DA126" s="83" t="str">
        <f t="shared" si="33"/>
        <v>Kaufmännischer Mitarbeiter 2</v>
      </c>
      <c r="DB126" s="20"/>
      <c r="DC126" s="125">
        <v>132</v>
      </c>
      <c r="DD126" s="33">
        <f t="shared" si="36"/>
        <v>5</v>
      </c>
      <c r="DE126" s="83" t="str">
        <f t="shared" si="37"/>
        <v>Kaufmännischer Mitarbeiter 2</v>
      </c>
      <c r="DJ126" s="19">
        <f t="shared" si="20"/>
        <v>5605</v>
      </c>
      <c r="DK126" s="153">
        <v>7</v>
      </c>
      <c r="DL126" s="19">
        <v>0</v>
      </c>
      <c r="DM126" s="19" t="s">
        <v>955</v>
      </c>
    </row>
    <row r="127" spans="1:117" s="19" customFormat="1" x14ac:dyDescent="0.2">
      <c r="A127" s="53">
        <v>0</v>
      </c>
      <c r="B127" s="53">
        <v>1</v>
      </c>
      <c r="C127" s="53">
        <f t="shared" si="21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361</v>
      </c>
      <c r="P127" s="15" t="s">
        <v>518</v>
      </c>
      <c r="Q127" s="15">
        <v>123</v>
      </c>
      <c r="R127" s="42"/>
      <c r="S127" s="27" t="s">
        <v>257</v>
      </c>
      <c r="T127" s="21">
        <v>1953</v>
      </c>
      <c r="U127" s="28" t="s">
        <v>256</v>
      </c>
      <c r="V127" s="21">
        <v>2004</v>
      </c>
      <c r="W127" s="25"/>
      <c r="X127" s="21"/>
      <c r="Y127" s="25"/>
      <c r="Z127" s="21">
        <f t="shared" si="22"/>
        <v>10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23"/>
        <v>Kalt Susanne</v>
      </c>
      <c r="CR127" s="19">
        <f t="shared" si="24"/>
        <v>10</v>
      </c>
      <c r="CS127" s="19" t="str">
        <f t="shared" si="25"/>
        <v>E</v>
      </c>
      <c r="CT127" s="154">
        <v>6758</v>
      </c>
      <c r="CU127" s="126"/>
      <c r="CV127" s="125">
        <v>132</v>
      </c>
      <c r="CW127" s="33">
        <f t="shared" si="34"/>
        <v>5</v>
      </c>
      <c r="CX127" s="83" t="str">
        <f t="shared" si="35"/>
        <v>Kaufmännischer Mitarbeiter 2</v>
      </c>
      <c r="CY127" s="125">
        <v>132</v>
      </c>
      <c r="CZ127" s="33">
        <f t="shared" si="32"/>
        <v>5</v>
      </c>
      <c r="DA127" s="83" t="str">
        <f t="shared" si="33"/>
        <v>Kaufmännischer Mitarbeiter 2</v>
      </c>
      <c r="DB127" s="20"/>
      <c r="DC127" s="125">
        <v>132</v>
      </c>
      <c r="DD127" s="33">
        <f t="shared" si="36"/>
        <v>5</v>
      </c>
      <c r="DE127" s="83" t="str">
        <f t="shared" si="37"/>
        <v>Kaufmännischer Mitarbeiter 2</v>
      </c>
      <c r="DJ127" s="19">
        <f t="shared" si="20"/>
        <v>6758</v>
      </c>
      <c r="DK127" s="153">
        <v>6</v>
      </c>
      <c r="DL127" s="19">
        <v>0</v>
      </c>
      <c r="DM127" s="19" t="s">
        <v>955</v>
      </c>
    </row>
    <row r="128" spans="1:117" s="19" customFormat="1" x14ac:dyDescent="0.2">
      <c r="A128" s="53">
        <v>0</v>
      </c>
      <c r="B128" s="53">
        <v>1</v>
      </c>
      <c r="C128" s="53">
        <f t="shared" si="21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361</v>
      </c>
      <c r="P128" s="15" t="s">
        <v>521</v>
      </c>
      <c r="Q128" s="15">
        <v>124</v>
      </c>
      <c r="R128" s="42" t="s">
        <v>345</v>
      </c>
      <c r="S128" s="27" t="s">
        <v>170</v>
      </c>
      <c r="T128" s="21">
        <v>1961</v>
      </c>
      <c r="U128" s="28" t="s">
        <v>169</v>
      </c>
      <c r="V128" s="21">
        <v>1980</v>
      </c>
      <c r="W128" s="25"/>
      <c r="X128" s="21"/>
      <c r="Y128" s="25"/>
      <c r="Z128" s="21">
        <f t="shared" si="22"/>
        <v>34</v>
      </c>
      <c r="AA128" s="25" t="s">
        <v>169</v>
      </c>
      <c r="AB128" s="21" t="s">
        <v>142</v>
      </c>
      <c r="AC128" s="21"/>
      <c r="AE128" s="90" t="s">
        <v>429</v>
      </c>
      <c r="AF128" s="82"/>
      <c r="CP128" s="19" t="str">
        <f t="shared" si="23"/>
        <v>Eilers Brigitte</v>
      </c>
      <c r="CR128" s="19">
        <f t="shared" si="24"/>
        <v>34</v>
      </c>
      <c r="CS128" s="19" t="str">
        <f t="shared" si="25"/>
        <v>E</v>
      </c>
      <c r="CT128" s="154">
        <v>6740</v>
      </c>
      <c r="CU128" s="126"/>
      <c r="CV128" s="125">
        <v>133</v>
      </c>
      <c r="CW128" s="33">
        <f t="shared" si="34"/>
        <v>6</v>
      </c>
      <c r="CX128" s="83" t="str">
        <f t="shared" si="35"/>
        <v>Kaufmännischer Mitarbeiter 3 / Gruppenchef 1</v>
      </c>
      <c r="CY128" s="125">
        <v>133</v>
      </c>
      <c r="CZ128" s="33">
        <f t="shared" si="32"/>
        <v>6</v>
      </c>
      <c r="DA128" s="83" t="str">
        <f t="shared" si="33"/>
        <v>Kaufmännischer Mitarbeiter 3 / Gruppenchef 1</v>
      </c>
      <c r="DB128" s="20"/>
      <c r="DC128" s="125">
        <v>133</v>
      </c>
      <c r="DD128" s="33">
        <f t="shared" si="36"/>
        <v>6</v>
      </c>
      <c r="DE128" s="83" t="str">
        <f t="shared" si="37"/>
        <v>Kaufmännischer Mitarbeiter 3 / Gruppenchef 1</v>
      </c>
      <c r="DJ128" s="19">
        <f t="shared" si="20"/>
        <v>6740</v>
      </c>
      <c r="DK128" s="153">
        <v>6</v>
      </c>
      <c r="DL128" s="19">
        <v>0</v>
      </c>
      <c r="DM128" s="185" t="s">
        <v>977</v>
      </c>
    </row>
    <row r="129" spans="1:136" s="19" customFormat="1" x14ac:dyDescent="0.2">
      <c r="A129" s="53">
        <v>0</v>
      </c>
      <c r="B129" s="53">
        <v>1</v>
      </c>
      <c r="C129" s="53">
        <f t="shared" si="21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361</v>
      </c>
      <c r="P129" s="15" t="s">
        <v>519</v>
      </c>
      <c r="Q129" s="15">
        <v>125</v>
      </c>
      <c r="R129" s="42"/>
      <c r="S129" s="27" t="s">
        <v>911</v>
      </c>
      <c r="T129" s="21">
        <v>1969</v>
      </c>
      <c r="U129" s="28" t="s">
        <v>245</v>
      </c>
      <c r="V129" s="21">
        <v>1988</v>
      </c>
      <c r="W129" s="25"/>
      <c r="X129" s="21"/>
      <c r="Y129" s="25"/>
      <c r="Z129" s="21">
        <f t="shared" si="22"/>
        <v>26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23"/>
        <v>Barth Sandra</v>
      </c>
      <c r="CR129" s="19">
        <f t="shared" si="24"/>
        <v>26</v>
      </c>
      <c r="CS129" s="19" t="str">
        <f t="shared" si="25"/>
        <v>E</v>
      </c>
      <c r="CT129" s="154">
        <v>7701</v>
      </c>
      <c r="CU129" s="126"/>
      <c r="CV129" s="125">
        <v>132</v>
      </c>
      <c r="CW129" s="33">
        <f t="shared" si="34"/>
        <v>5</v>
      </c>
      <c r="CX129" s="83" t="str">
        <f t="shared" si="35"/>
        <v>Kaufmännischer Mitarbeiter 2</v>
      </c>
      <c r="CY129" s="125">
        <v>132</v>
      </c>
      <c r="CZ129" s="33">
        <f t="shared" si="32"/>
        <v>5</v>
      </c>
      <c r="DA129" s="83" t="str">
        <f t="shared" si="33"/>
        <v>Kaufmännischer Mitarbeiter 2</v>
      </c>
      <c r="DB129" s="20"/>
      <c r="DC129" s="125">
        <v>132</v>
      </c>
      <c r="DD129" s="33">
        <f t="shared" si="36"/>
        <v>5</v>
      </c>
      <c r="DE129" s="83" t="str">
        <f t="shared" si="37"/>
        <v>Kaufmännischer Mitarbeiter 2</v>
      </c>
      <c r="DJ129" s="19">
        <f t="shared" si="20"/>
        <v>7701</v>
      </c>
      <c r="DK129" s="153">
        <v>7</v>
      </c>
      <c r="DL129" s="19">
        <v>0</v>
      </c>
      <c r="DM129" s="185" t="s">
        <v>977</v>
      </c>
    </row>
    <row r="130" spans="1:136" s="19" customFormat="1" x14ac:dyDescent="0.2">
      <c r="A130" s="53">
        <v>0</v>
      </c>
      <c r="B130" s="53"/>
      <c r="C130" s="53">
        <f t="shared" si="21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359</v>
      </c>
      <c r="P130" s="15" t="s">
        <v>522</v>
      </c>
      <c r="Q130" s="15">
        <v>126</v>
      </c>
      <c r="R130" s="42"/>
      <c r="S130" s="27" t="s">
        <v>171</v>
      </c>
      <c r="T130" s="21">
        <v>1960</v>
      </c>
      <c r="U130" s="28"/>
      <c r="V130" s="21">
        <v>1984</v>
      </c>
      <c r="W130" s="25"/>
      <c r="X130" s="21"/>
      <c r="Y130" s="25"/>
      <c r="Z130" s="21">
        <f t="shared" si="22"/>
        <v>30</v>
      </c>
      <c r="AA130" s="25" t="s">
        <v>172</v>
      </c>
      <c r="AB130" s="21" t="s">
        <v>147</v>
      </c>
      <c r="AC130" s="21"/>
      <c r="AE130" s="90" t="s">
        <v>430</v>
      </c>
      <c r="AF130" s="82"/>
      <c r="CP130" s="19" t="str">
        <f t="shared" si="23"/>
        <v>Schurrer Gabriel</v>
      </c>
      <c r="CR130" s="19">
        <f t="shared" si="24"/>
        <v>30</v>
      </c>
      <c r="CS130" s="19" t="str">
        <f t="shared" si="25"/>
        <v>F</v>
      </c>
      <c r="CT130" s="154">
        <v>7654</v>
      </c>
      <c r="CU130" s="126"/>
      <c r="CV130" s="125">
        <v>614</v>
      </c>
      <c r="CW130" s="33">
        <f t="shared" si="34"/>
        <v>4</v>
      </c>
      <c r="CX130" s="83" t="str">
        <f t="shared" si="35"/>
        <v>Laborassistenz 2</v>
      </c>
      <c r="CY130" s="125">
        <v>614</v>
      </c>
      <c r="CZ130" s="33">
        <f t="shared" si="32"/>
        <v>4</v>
      </c>
      <c r="DA130" s="83" t="str">
        <f t="shared" si="33"/>
        <v>Laborassistenz 2</v>
      </c>
      <c r="DB130" s="20"/>
      <c r="DC130" s="125">
        <v>614</v>
      </c>
      <c r="DD130" s="33">
        <f t="shared" si="36"/>
        <v>4</v>
      </c>
      <c r="DE130" s="83" t="str">
        <f t="shared" si="37"/>
        <v>Laborassistenz 2</v>
      </c>
      <c r="DJ130" s="19">
        <f t="shared" si="20"/>
        <v>7654</v>
      </c>
      <c r="DK130" s="153">
        <v>7</v>
      </c>
      <c r="DL130" s="19">
        <v>0</v>
      </c>
      <c r="DM130" s="19" t="s">
        <v>963</v>
      </c>
    </row>
    <row r="131" spans="1:136" s="19" customFormat="1" x14ac:dyDescent="0.2">
      <c r="A131" s="53">
        <v>0</v>
      </c>
      <c r="B131" s="53"/>
      <c r="C131" s="53">
        <f>IF(Z131&gt;=10,1,0)</f>
        <v>0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/>
      <c r="N131" s="59">
        <v>1</v>
      </c>
      <c r="O131" s="19" t="s">
        <v>360</v>
      </c>
      <c r="P131" s="15" t="s">
        <v>1016</v>
      </c>
      <c r="Q131" s="15">
        <v>127</v>
      </c>
      <c r="R131" s="161" t="s">
        <v>365</v>
      </c>
      <c r="S131" s="27" t="s">
        <v>1017</v>
      </c>
      <c r="T131" s="21">
        <v>1988</v>
      </c>
      <c r="U131" s="28" t="s">
        <v>265</v>
      </c>
      <c r="V131" s="21"/>
      <c r="W131" s="25"/>
      <c r="X131" s="21"/>
      <c r="Y131" s="25"/>
      <c r="Z131" s="21"/>
      <c r="AA131" s="25" t="s">
        <v>265</v>
      </c>
      <c r="AB131" s="21" t="s">
        <v>149</v>
      </c>
      <c r="AC131" s="21"/>
      <c r="AE131" s="90" t="s">
        <v>380</v>
      </c>
      <c r="AF131" s="82"/>
      <c r="CP131" s="19" t="str">
        <f t="shared" si="23"/>
        <v>Burger Stefan</v>
      </c>
      <c r="CT131" s="154">
        <v>9748</v>
      </c>
      <c r="CU131" s="126"/>
      <c r="CV131" s="125"/>
      <c r="CW131" s="33"/>
      <c r="CX131" s="83"/>
      <c r="CY131" s="125"/>
      <c r="CZ131" s="33"/>
      <c r="DA131" s="83"/>
      <c r="DB131" s="20"/>
      <c r="DC131" s="33"/>
      <c r="DD131" s="33"/>
      <c r="DE131" s="83"/>
      <c r="DJ131" s="19">
        <f t="shared" si="20"/>
        <v>9748</v>
      </c>
      <c r="DK131" s="153">
        <v>5</v>
      </c>
      <c r="DL131" s="19">
        <v>0</v>
      </c>
      <c r="DM131" s="185" t="s">
        <v>974</v>
      </c>
    </row>
    <row r="132" spans="1:136" s="19" customFormat="1" x14ac:dyDescent="0.2">
      <c r="A132" s="53">
        <v>0</v>
      </c>
      <c r="B132" s="53"/>
      <c r="C132" s="53">
        <f t="shared" si="21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360</v>
      </c>
      <c r="P132" s="15" t="s">
        <v>623</v>
      </c>
      <c r="Q132" s="15">
        <v>128</v>
      </c>
      <c r="R132" s="42"/>
      <c r="S132" s="27" t="s">
        <v>622</v>
      </c>
      <c r="T132" s="21">
        <v>1994</v>
      </c>
      <c r="U132" s="28" t="s">
        <v>628</v>
      </c>
      <c r="V132" s="21"/>
      <c r="W132" s="25"/>
      <c r="X132" s="21"/>
      <c r="Y132" s="25" t="s">
        <v>173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CP132" s="19" t="str">
        <f t="shared" si="23"/>
        <v>Börlin Claudio</v>
      </c>
      <c r="CT132" s="154">
        <v>9724</v>
      </c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  <c r="DJ132" s="19">
        <f t="shared" si="20"/>
        <v>9724</v>
      </c>
      <c r="DK132" s="153">
        <v>8</v>
      </c>
      <c r="DL132" s="19">
        <v>0</v>
      </c>
      <c r="DM132" s="185" t="s">
        <v>976</v>
      </c>
    </row>
    <row r="133" spans="1:136" s="19" customFormat="1" x14ac:dyDescent="0.2">
      <c r="A133" s="53">
        <v>0</v>
      </c>
      <c r="B133" s="53"/>
      <c r="C133" s="53">
        <f t="shared" si="2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625</v>
      </c>
      <c r="Q133" s="15">
        <v>129</v>
      </c>
      <c r="R133" s="42"/>
      <c r="S133" s="27" t="s">
        <v>624</v>
      </c>
      <c r="T133" s="21">
        <v>1995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23"/>
        <v>Coray Cyrill</v>
      </c>
      <c r="CT133" s="154">
        <v>9725</v>
      </c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  <c r="DJ133" s="19">
        <f t="shared" si="20"/>
        <v>9725</v>
      </c>
      <c r="DK133" s="153">
        <v>8</v>
      </c>
      <c r="DL133" s="19">
        <v>0</v>
      </c>
      <c r="DM133" s="185" t="s">
        <v>976</v>
      </c>
    </row>
    <row r="134" spans="1:136" s="19" customFormat="1" x14ac:dyDescent="0.2">
      <c r="A134" s="53">
        <v>0</v>
      </c>
      <c r="B134" s="53"/>
      <c r="C134" s="53">
        <f t="shared" si="2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627</v>
      </c>
      <c r="Q134" s="15">
        <v>130</v>
      </c>
      <c r="R134" s="42"/>
      <c r="S134" s="27" t="s">
        <v>626</v>
      </c>
      <c r="T134" s="21">
        <v>1995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23"/>
        <v>Leubin Marco</v>
      </c>
      <c r="CT134" s="154">
        <v>9726</v>
      </c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  <c r="DJ134" s="19">
        <f t="shared" si="20"/>
        <v>9726</v>
      </c>
      <c r="DK134" s="153">
        <v>8</v>
      </c>
      <c r="DL134" s="19">
        <v>0</v>
      </c>
      <c r="DM134" s="185" t="s">
        <v>976</v>
      </c>
    </row>
    <row r="135" spans="1:136" s="19" customFormat="1" x14ac:dyDescent="0.2">
      <c r="A135" s="53">
        <v>0</v>
      </c>
      <c r="B135" s="53"/>
      <c r="C135" s="53">
        <f>IF(Z135&gt;=10,1,0)</f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359</v>
      </c>
      <c r="Q135" s="15">
        <v>131</v>
      </c>
      <c r="R135" s="42"/>
      <c r="S135" s="27" t="s">
        <v>882</v>
      </c>
      <c r="T135" s="21">
        <v>1995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P135" s="19" t="str">
        <f t="shared" si="23"/>
        <v>Räuftlin Thomas</v>
      </c>
      <c r="CT135" s="154">
        <v>9729</v>
      </c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  <c r="DJ135" s="19">
        <f t="shared" ref="DJ135:DJ141" si="38">+CT135</f>
        <v>9729</v>
      </c>
      <c r="DK135" s="153">
        <v>8</v>
      </c>
      <c r="DL135" s="19">
        <v>0</v>
      </c>
      <c r="DM135" s="185" t="s">
        <v>976</v>
      </c>
    </row>
    <row r="136" spans="1:136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904</v>
      </c>
      <c r="Q136" s="15">
        <v>132</v>
      </c>
      <c r="R136" s="42"/>
      <c r="S136" s="27" t="s">
        <v>863</v>
      </c>
      <c r="T136" s="21">
        <v>1992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23"/>
        <v>Denzler Benjamin</v>
      </c>
      <c r="CT136" s="154">
        <v>9730</v>
      </c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  <c r="DJ136" s="19">
        <f t="shared" si="38"/>
        <v>9730</v>
      </c>
      <c r="DK136" s="153">
        <v>8</v>
      </c>
      <c r="DL136" s="19">
        <v>0</v>
      </c>
      <c r="DM136" s="185" t="s">
        <v>976</v>
      </c>
    </row>
    <row r="137" spans="1:136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903</v>
      </c>
      <c r="Q137" s="15">
        <v>133</v>
      </c>
      <c r="R137" s="42"/>
      <c r="S137" s="27" t="s">
        <v>900</v>
      </c>
      <c r="T137" s="21">
        <v>1996</v>
      </c>
      <c r="U137" s="28" t="s">
        <v>628</v>
      </c>
      <c r="V137" s="21"/>
      <c r="W137" s="25"/>
      <c r="X137" s="21"/>
      <c r="Y137" s="25" t="s">
        <v>180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P137" s="19" t="str">
        <f t="shared" si="23"/>
        <v>Boschung Jan</v>
      </c>
      <c r="CT137" s="154">
        <v>9740</v>
      </c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  <c r="DJ137" s="19">
        <f t="shared" si="38"/>
        <v>9740</v>
      </c>
      <c r="DK137" s="153">
        <v>8</v>
      </c>
      <c r="DL137" s="19">
        <v>0</v>
      </c>
      <c r="DM137" s="185" t="s">
        <v>976</v>
      </c>
    </row>
    <row r="138" spans="1:136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359</v>
      </c>
      <c r="P138" s="15" t="s">
        <v>902</v>
      </c>
      <c r="Q138" s="15">
        <v>134</v>
      </c>
      <c r="R138" s="42"/>
      <c r="S138" s="27" t="s">
        <v>899</v>
      </c>
      <c r="T138" s="21">
        <v>1995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23"/>
        <v>Schmidlin Julian</v>
      </c>
      <c r="CT138" s="154">
        <v>9739</v>
      </c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  <c r="DJ138" s="19">
        <f>+CT138</f>
        <v>9739</v>
      </c>
      <c r="DK138" s="153">
        <v>8</v>
      </c>
      <c r="DL138" s="19">
        <v>0</v>
      </c>
      <c r="DM138" s="185" t="s">
        <v>976</v>
      </c>
      <c r="EF138"/>
    </row>
    <row r="139" spans="1:136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358</v>
      </c>
      <c r="P139" s="15" t="s">
        <v>901</v>
      </c>
      <c r="Q139" s="15">
        <v>135</v>
      </c>
      <c r="R139" s="42"/>
      <c r="S139" s="27" t="s">
        <v>898</v>
      </c>
      <c r="T139" s="21">
        <v>1996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23"/>
        <v>Oswald Leroy</v>
      </c>
      <c r="CT139" s="154">
        <v>9738</v>
      </c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  <c r="DJ139" s="19">
        <f>+CT139</f>
        <v>9738</v>
      </c>
      <c r="DK139" s="153">
        <v>8</v>
      </c>
      <c r="DL139" s="19">
        <v>0</v>
      </c>
      <c r="DM139" s="185" t="s">
        <v>976</v>
      </c>
      <c r="EF139"/>
    </row>
    <row r="140" spans="1:136" s="19" customFormat="1" x14ac:dyDescent="0.2">
      <c r="A140" s="53">
        <v>0</v>
      </c>
      <c r="B140" s="53"/>
      <c r="C140" s="53">
        <f t="shared" si="21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1012</v>
      </c>
      <c r="Q140" s="15">
        <v>136</v>
      </c>
      <c r="R140" s="42"/>
      <c r="S140" s="27" t="s">
        <v>1010</v>
      </c>
      <c r="T140" s="21">
        <v>1997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>+S140</f>
        <v>Stucki</v>
      </c>
      <c r="CT140" s="154">
        <v>9739</v>
      </c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  <c r="DJ140" s="19">
        <f t="shared" si="38"/>
        <v>9739</v>
      </c>
      <c r="DK140" s="153">
        <v>8</v>
      </c>
      <c r="DL140" s="19">
        <v>0</v>
      </c>
      <c r="DM140" s="185" t="s">
        <v>976</v>
      </c>
      <c r="EF140"/>
    </row>
    <row r="141" spans="1:136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1013</v>
      </c>
      <c r="Q141" s="15">
        <v>137</v>
      </c>
      <c r="R141" s="42"/>
      <c r="S141" s="27" t="s">
        <v>1011</v>
      </c>
      <c r="T141" s="21">
        <v>1998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>+S141</f>
        <v>Kipfer</v>
      </c>
      <c r="CT141" s="154">
        <v>9738</v>
      </c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  <c r="DJ141" s="19">
        <f t="shared" si="38"/>
        <v>9738</v>
      </c>
      <c r="DK141" s="153">
        <v>8</v>
      </c>
      <c r="DL141" s="19">
        <v>0</v>
      </c>
      <c r="DM141" s="185" t="s">
        <v>976</v>
      </c>
      <c r="EF141"/>
    </row>
    <row r="142" spans="1:136" s="19" customFormat="1" x14ac:dyDescent="0.25">
      <c r="A142" s="66"/>
      <c r="B142" s="66"/>
      <c r="C142" s="66"/>
      <c r="D142" s="66"/>
      <c r="E142" s="66"/>
      <c r="F142" s="60"/>
      <c r="G142" s="60"/>
      <c r="H142" s="60"/>
      <c r="I142" s="60"/>
      <c r="J142" s="60"/>
      <c r="K142" s="60"/>
      <c r="L142" s="60"/>
      <c r="M142" s="60"/>
      <c r="N142" s="60"/>
      <c r="O142" s="67"/>
      <c r="P142" s="68"/>
      <c r="Q142" s="68"/>
      <c r="R142" s="44"/>
      <c r="S142" s="30" t="s">
        <v>183</v>
      </c>
      <c r="T142" s="31">
        <f>+Q141</f>
        <v>137</v>
      </c>
      <c r="U142" s="65" t="s">
        <v>700</v>
      </c>
      <c r="V142" s="32"/>
      <c r="W142" s="34"/>
      <c r="X142" s="32"/>
      <c r="Y142" s="40"/>
      <c r="Z142" s="33"/>
      <c r="AA142" s="34"/>
      <c r="AB142" s="33"/>
      <c r="AC142" s="35"/>
      <c r="AE142" s="84"/>
      <c r="AF142" s="83"/>
      <c r="CT142" s="126"/>
      <c r="CU142" s="126"/>
      <c r="CV142" s="141"/>
      <c r="CW142" s="141"/>
      <c r="CX142" s="126"/>
      <c r="CY142" s="141"/>
      <c r="CZ142" s="141"/>
      <c r="DA142" s="126"/>
      <c r="DB142" s="126"/>
      <c r="DC142" s="138"/>
      <c r="DD142" s="138"/>
      <c r="EF142"/>
    </row>
    <row r="143" spans="1:136" customFormat="1" x14ac:dyDescent="0.25">
      <c r="A143" s="48">
        <f t="shared" ref="A143:N143" si="39">SUM(A5:A141)</f>
        <v>9</v>
      </c>
      <c r="B143" s="48">
        <f t="shared" si="39"/>
        <v>36</v>
      </c>
      <c r="C143" s="48">
        <f t="shared" si="39"/>
        <v>93</v>
      </c>
      <c r="D143" s="48">
        <f t="shared" si="39"/>
        <v>28</v>
      </c>
      <c r="E143" s="48">
        <f t="shared" si="39"/>
        <v>37</v>
      </c>
      <c r="F143" s="48">
        <f t="shared" si="39"/>
        <v>1</v>
      </c>
      <c r="G143" s="48">
        <f t="shared" si="39"/>
        <v>2</v>
      </c>
      <c r="H143" s="48">
        <f t="shared" si="39"/>
        <v>33</v>
      </c>
      <c r="I143" s="48">
        <f t="shared" si="39"/>
        <v>35</v>
      </c>
      <c r="J143" s="48">
        <f t="shared" si="39"/>
        <v>12</v>
      </c>
      <c r="K143" s="48">
        <f t="shared" si="39"/>
        <v>10</v>
      </c>
      <c r="L143" s="48">
        <f t="shared" si="39"/>
        <v>20</v>
      </c>
      <c r="M143" s="48">
        <f t="shared" si="39"/>
        <v>5</v>
      </c>
      <c r="N143" s="48">
        <f t="shared" si="39"/>
        <v>1</v>
      </c>
      <c r="O143" s="64">
        <f>SUM(D143+E143+F143+I143+K143+L143+M143)</f>
        <v>136</v>
      </c>
      <c r="P143" s="12"/>
      <c r="Q143" s="12" t="s">
        <v>224</v>
      </c>
      <c r="R143" s="45" t="s">
        <v>342</v>
      </c>
      <c r="S143" s="11" t="s">
        <v>88</v>
      </c>
      <c r="T143" s="13"/>
      <c r="U143" s="37"/>
      <c r="V143" s="13"/>
      <c r="W143" s="123"/>
      <c r="X143" s="13"/>
      <c r="Y143" s="37"/>
      <c r="Z143" s="13"/>
      <c r="AA143" s="14" t="s">
        <v>1036</v>
      </c>
      <c r="AB143" s="13"/>
      <c r="AC143" s="13"/>
      <c r="AD143" s="11"/>
      <c r="AE143" s="87" t="s">
        <v>382</v>
      </c>
      <c r="AF143" s="88" t="s">
        <v>385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115"/>
      <c r="DC143" s="13"/>
      <c r="DD143" s="13"/>
      <c r="DE143" s="11"/>
      <c r="DH143" s="11"/>
      <c r="DI143" s="11"/>
      <c r="DJ143" s="11"/>
      <c r="DQ143" s="19"/>
    </row>
    <row r="144" spans="1:136" customFormat="1" x14ac:dyDescent="0.25">
      <c r="A144" s="11">
        <f t="shared" ref="A144:N144" si="40">SUBTOTAL(9,A5:A141)</f>
        <v>9</v>
      </c>
      <c r="B144" s="11">
        <f t="shared" si="40"/>
        <v>36</v>
      </c>
      <c r="C144" s="11">
        <f t="shared" si="40"/>
        <v>93</v>
      </c>
      <c r="D144" s="11">
        <f t="shared" si="40"/>
        <v>28</v>
      </c>
      <c r="E144" s="11">
        <f t="shared" si="40"/>
        <v>37</v>
      </c>
      <c r="F144" s="11">
        <f t="shared" si="40"/>
        <v>1</v>
      </c>
      <c r="G144" s="11">
        <f t="shared" si="40"/>
        <v>2</v>
      </c>
      <c r="H144" s="11">
        <f t="shared" si="40"/>
        <v>33</v>
      </c>
      <c r="I144" s="11">
        <f t="shared" si="40"/>
        <v>35</v>
      </c>
      <c r="J144" s="11">
        <f t="shared" si="40"/>
        <v>12</v>
      </c>
      <c r="K144" s="11">
        <f t="shared" si="40"/>
        <v>10</v>
      </c>
      <c r="L144" s="11">
        <f t="shared" si="40"/>
        <v>20</v>
      </c>
      <c r="M144" s="11">
        <f t="shared" si="40"/>
        <v>5</v>
      </c>
      <c r="N144" s="11">
        <f t="shared" si="40"/>
        <v>1</v>
      </c>
      <c r="O144" s="64">
        <f>SUM(D144+E144+F144+I144+K144+L144+M144)</f>
        <v>136</v>
      </c>
      <c r="P144" s="12"/>
      <c r="Q144" s="12" t="s">
        <v>224</v>
      </c>
      <c r="R144" s="45" t="s">
        <v>370</v>
      </c>
      <c r="S144" s="11" t="s">
        <v>371</v>
      </c>
      <c r="T144" s="13"/>
      <c r="U144" s="37"/>
      <c r="V144" s="13"/>
      <c r="W144" s="123"/>
      <c r="X144" s="13"/>
      <c r="Y144" s="37"/>
      <c r="Z144" s="13" t="s">
        <v>185</v>
      </c>
      <c r="AA144" s="14" t="s">
        <v>886</v>
      </c>
      <c r="AB144" s="13"/>
      <c r="AC144" s="13"/>
      <c r="AD144" s="11"/>
      <c r="AE144" s="87" t="s">
        <v>373</v>
      </c>
      <c r="AF144" s="88" t="s">
        <v>97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  <c r="DK144" s="45" t="s">
        <v>980</v>
      </c>
      <c r="DQ144" s="19"/>
    </row>
    <row r="145" spans="1:136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51"/>
      <c r="K145" s="50"/>
      <c r="L145" s="50"/>
      <c r="M145" s="50"/>
      <c r="N145" s="50"/>
      <c r="O145" s="48"/>
      <c r="P145" s="12"/>
      <c r="Q145" s="12"/>
      <c r="R145" s="45" t="s">
        <v>369</v>
      </c>
      <c r="S145" s="11" t="s">
        <v>150</v>
      </c>
      <c r="T145" s="13"/>
      <c r="U145" s="37"/>
      <c r="V145" s="13"/>
      <c r="W145" s="123"/>
      <c r="X145" s="13"/>
      <c r="Y145" s="37"/>
      <c r="Z145" s="13" t="s">
        <v>186</v>
      </c>
      <c r="AA145" s="14" t="s">
        <v>187</v>
      </c>
      <c r="AB145" s="13"/>
      <c r="AC145" s="13"/>
      <c r="AD145" s="11"/>
      <c r="AE145" s="87" t="s">
        <v>375</v>
      </c>
      <c r="AF145" s="88" t="s">
        <v>386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  <c r="DK145" s="11" t="s">
        <v>986</v>
      </c>
      <c r="DQ145" s="19"/>
      <c r="EF145" s="11"/>
    </row>
    <row r="146" spans="1:136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11"/>
      <c r="K146" s="50"/>
      <c r="L146" s="50"/>
      <c r="M146" s="50"/>
      <c r="N146" s="50"/>
      <c r="O146" s="48"/>
      <c r="P146" s="69" t="s">
        <v>366</v>
      </c>
      <c r="Q146" s="69" t="s">
        <v>366</v>
      </c>
      <c r="R146" s="45" t="s">
        <v>341</v>
      </c>
      <c r="S146" s="11" t="s">
        <v>158</v>
      </c>
      <c r="T146" s="13"/>
      <c r="U146" s="37"/>
      <c r="V146" s="13"/>
      <c r="W146" s="123"/>
      <c r="X146" s="13"/>
      <c r="Y146" s="37"/>
      <c r="Z146" s="13" t="s">
        <v>189</v>
      </c>
      <c r="AA146" s="14" t="s">
        <v>888</v>
      </c>
      <c r="AB146" s="13"/>
      <c r="AC146" s="13"/>
      <c r="AD146" s="11"/>
      <c r="AE146" s="87" t="s">
        <v>376</v>
      </c>
      <c r="AF146" s="88" t="s">
        <v>110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  <c r="DK146" s="11" t="s">
        <v>987</v>
      </c>
      <c r="DQ146" s="19"/>
      <c r="EF146" s="11"/>
    </row>
    <row r="147" spans="1:136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12"/>
      <c r="Q147" s="12"/>
      <c r="R147" s="45" t="s">
        <v>368</v>
      </c>
      <c r="S147" s="11" t="s">
        <v>161</v>
      </c>
      <c r="T147" s="13"/>
      <c r="U147" s="37"/>
      <c r="V147" s="13"/>
      <c r="W147" s="123"/>
      <c r="X147" s="13"/>
      <c r="Y147" s="37"/>
      <c r="Z147" s="13" t="s">
        <v>876</v>
      </c>
      <c r="AA147" s="14" t="s">
        <v>877</v>
      </c>
      <c r="AB147" s="13"/>
      <c r="AC147" s="13"/>
      <c r="AD147" s="11"/>
      <c r="AE147" s="87" t="s">
        <v>379</v>
      </c>
      <c r="AF147" s="88" t="s">
        <v>387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  <c r="DK147" s="11" t="s">
        <v>988</v>
      </c>
      <c r="DQ147" s="19"/>
      <c r="EF147" s="11"/>
    </row>
    <row r="148" spans="1:136" x14ac:dyDescent="0.25">
      <c r="R148" s="45" t="s">
        <v>367</v>
      </c>
      <c r="S148" s="11" t="s">
        <v>166</v>
      </c>
      <c r="AE148" s="87" t="s">
        <v>394</v>
      </c>
      <c r="AF148" s="88" t="s">
        <v>395</v>
      </c>
      <c r="DK148" s="11" t="s">
        <v>981</v>
      </c>
      <c r="DQ148" s="19"/>
    </row>
    <row r="149" spans="1:136" x14ac:dyDescent="0.25">
      <c r="R149" s="45" t="s">
        <v>365</v>
      </c>
      <c r="S149" s="11" t="s">
        <v>249</v>
      </c>
      <c r="AE149" s="87" t="s">
        <v>383</v>
      </c>
      <c r="AF149" s="88" t="s">
        <v>388</v>
      </c>
      <c r="DK149" s="11" t="s">
        <v>982</v>
      </c>
      <c r="DQ149" s="19"/>
    </row>
    <row r="150" spans="1:136" x14ac:dyDescent="0.25">
      <c r="AE150" s="91" t="s">
        <v>365</v>
      </c>
      <c r="AF150" s="89" t="s">
        <v>249</v>
      </c>
      <c r="DK150" s="11" t="s">
        <v>989</v>
      </c>
      <c r="DQ150" s="19"/>
    </row>
    <row r="151" spans="1:136" x14ac:dyDescent="0.25">
      <c r="AE151" s="80"/>
      <c r="DK151" s="11" t="s">
        <v>990</v>
      </c>
    </row>
    <row r="152" spans="1:136" x14ac:dyDescent="0.25">
      <c r="AE152" s="80" t="s">
        <v>408</v>
      </c>
      <c r="DK152" s="11" t="s">
        <v>991</v>
      </c>
    </row>
    <row r="153" spans="1:136" x14ac:dyDescent="0.25">
      <c r="O153" s="109"/>
      <c r="P153" s="110"/>
      <c r="Q153" s="111"/>
      <c r="R153" s="112"/>
      <c r="S153" s="113"/>
      <c r="AE153" s="80" t="s">
        <v>410</v>
      </c>
      <c r="DK153" s="11" t="s">
        <v>983</v>
      </c>
    </row>
    <row r="154" spans="1:136" x14ac:dyDescent="0.25">
      <c r="O154" s="109"/>
      <c r="P154" s="110"/>
      <c r="Q154" s="111"/>
      <c r="R154" s="112"/>
      <c r="S154" s="113"/>
      <c r="AE154" s="80" t="s">
        <v>409</v>
      </c>
      <c r="DK154" s="11" t="s">
        <v>984</v>
      </c>
    </row>
    <row r="155" spans="1:136" x14ac:dyDescent="0.25">
      <c r="O155" s="109"/>
      <c r="P155" s="110"/>
      <c r="Q155" s="111"/>
      <c r="R155" s="112"/>
      <c r="S155" s="113"/>
      <c r="AE155" s="80"/>
      <c r="DK155" s="11" t="s">
        <v>992</v>
      </c>
    </row>
    <row r="156" spans="1:136" x14ac:dyDescent="0.25">
      <c r="O156" s="114"/>
      <c r="P156" s="111"/>
      <c r="Q156" s="111"/>
      <c r="R156" s="112"/>
      <c r="S156" s="115"/>
      <c r="AE156" s="80" t="s">
        <v>411</v>
      </c>
      <c r="DK156" s="11" t="s">
        <v>985</v>
      </c>
    </row>
    <row r="157" spans="1:136" x14ac:dyDescent="0.25">
      <c r="AE157" s="80" t="s">
        <v>413</v>
      </c>
    </row>
    <row r="158" spans="1:136" x14ac:dyDescent="0.25">
      <c r="AE158" s="80" t="s">
        <v>412</v>
      </c>
      <c r="DL158" s="45" t="s">
        <v>993</v>
      </c>
    </row>
    <row r="159" spans="1:136" x14ac:dyDescent="0.25">
      <c r="AE159" s="80"/>
      <c r="DL159" s="11" t="s">
        <v>994</v>
      </c>
    </row>
    <row r="160" spans="1:136" x14ac:dyDescent="0.25">
      <c r="AE160" s="80"/>
      <c r="DL160" s="11" t="s">
        <v>995</v>
      </c>
    </row>
    <row r="161" spans="31:119" x14ac:dyDescent="0.25">
      <c r="AE161" s="80"/>
      <c r="DL161" s="11" t="s">
        <v>996</v>
      </c>
    </row>
    <row r="162" spans="31:119" x14ac:dyDescent="0.25">
      <c r="AE162" s="80"/>
      <c r="DL162" s="11" t="s">
        <v>997</v>
      </c>
    </row>
    <row r="163" spans="31:119" x14ac:dyDescent="0.25">
      <c r="AE163" s="80"/>
    </row>
    <row r="164" spans="31:119" x14ac:dyDescent="0.25">
      <c r="AE164" s="80"/>
    </row>
    <row r="165" spans="31:119" x14ac:dyDescent="0.25">
      <c r="AE165" s="80"/>
    </row>
    <row r="166" spans="31:119" x14ac:dyDescent="0.25">
      <c r="AE166" s="80"/>
    </row>
    <row r="167" spans="31:119" x14ac:dyDescent="0.25">
      <c r="AE167" s="80"/>
      <c r="DO167" s="11" t="s">
        <v>998</v>
      </c>
    </row>
    <row r="168" spans="31:119" x14ac:dyDescent="0.25">
      <c r="AE168" s="80"/>
    </row>
    <row r="169" spans="31:119" x14ac:dyDescent="0.25">
      <c r="AE169" s="80"/>
    </row>
    <row r="170" spans="31:119" x14ac:dyDescent="0.25">
      <c r="AE170" s="80"/>
      <c r="DH170" s="885" t="s">
        <v>78</v>
      </c>
      <c r="DI170" s="886"/>
      <c r="DJ170" s="887"/>
      <c r="DK170" s="173" t="s">
        <v>950</v>
      </c>
    </row>
    <row r="171" spans="31:119" x14ac:dyDescent="0.25">
      <c r="AE171" s="80"/>
      <c r="DH171" s="174" t="s">
        <v>76</v>
      </c>
      <c r="DI171" s="175" t="s">
        <v>77</v>
      </c>
      <c r="DJ171" s="176" t="s">
        <v>701</v>
      </c>
      <c r="DK171" s="171"/>
    </row>
    <row r="172" spans="31:119" x14ac:dyDescent="0.25">
      <c r="AE172" s="80"/>
      <c r="DH172" s="177">
        <v>101</v>
      </c>
      <c r="DI172" s="178" t="s">
        <v>712</v>
      </c>
      <c r="DJ172" s="179">
        <v>2</v>
      </c>
      <c r="DK172" s="171"/>
    </row>
    <row r="173" spans="31:119" x14ac:dyDescent="0.25">
      <c r="AE173" s="80"/>
      <c r="DH173" s="177">
        <v>102</v>
      </c>
      <c r="DI173" s="178" t="s">
        <v>713</v>
      </c>
      <c r="DJ173" s="179">
        <v>3</v>
      </c>
      <c r="DK173" s="171"/>
    </row>
    <row r="174" spans="31:119" x14ac:dyDescent="0.25">
      <c r="AE174" s="80"/>
      <c r="DH174" s="177">
        <v>103</v>
      </c>
      <c r="DI174" s="178" t="s">
        <v>714</v>
      </c>
      <c r="DJ174" s="179">
        <v>4</v>
      </c>
      <c r="DK174" s="171"/>
    </row>
    <row r="175" spans="31:119" x14ac:dyDescent="0.25">
      <c r="AE175" s="80"/>
      <c r="DH175" s="177">
        <v>104</v>
      </c>
      <c r="DI175" s="178" t="s">
        <v>715</v>
      </c>
      <c r="DJ175" s="179">
        <v>5</v>
      </c>
      <c r="DK175" s="171"/>
    </row>
    <row r="176" spans="31:119" x14ac:dyDescent="0.25">
      <c r="AE176" s="80"/>
      <c r="DH176" s="177">
        <v>111</v>
      </c>
      <c r="DI176" s="178" t="s">
        <v>716</v>
      </c>
      <c r="DJ176" s="179">
        <v>4</v>
      </c>
      <c r="DK176" s="171" t="s">
        <v>953</v>
      </c>
    </row>
    <row r="177" spans="31:115" x14ac:dyDescent="0.25">
      <c r="AE177" s="80"/>
      <c r="DH177" s="177">
        <v>112</v>
      </c>
      <c r="DI177" s="178" t="s">
        <v>717</v>
      </c>
      <c r="DJ177" s="179">
        <v>5</v>
      </c>
      <c r="DK177" s="171" t="s">
        <v>953</v>
      </c>
    </row>
    <row r="178" spans="31:115" x14ac:dyDescent="0.25">
      <c r="AE178" s="80"/>
      <c r="DH178" s="177">
        <v>121</v>
      </c>
      <c r="DI178" s="178" t="s">
        <v>718</v>
      </c>
      <c r="DJ178" s="179">
        <v>4</v>
      </c>
      <c r="DK178" s="171" t="s">
        <v>954</v>
      </c>
    </row>
    <row r="179" spans="31:115" x14ac:dyDescent="0.25">
      <c r="AE179" s="80"/>
      <c r="DH179" s="177">
        <v>122</v>
      </c>
      <c r="DI179" s="178" t="s">
        <v>719</v>
      </c>
      <c r="DJ179" s="179">
        <v>5</v>
      </c>
      <c r="DK179" s="171" t="s">
        <v>954</v>
      </c>
    </row>
    <row r="180" spans="31:115" x14ac:dyDescent="0.25">
      <c r="DH180" s="177">
        <v>123</v>
      </c>
      <c r="DI180" s="178" t="s">
        <v>720</v>
      </c>
      <c r="DJ180" s="179">
        <v>6</v>
      </c>
      <c r="DK180" s="171" t="s">
        <v>954</v>
      </c>
    </row>
    <row r="181" spans="31:115" x14ac:dyDescent="0.25">
      <c r="DH181" s="177">
        <v>124</v>
      </c>
      <c r="DI181" s="178" t="s">
        <v>721</v>
      </c>
      <c r="DJ181" s="179">
        <v>7</v>
      </c>
      <c r="DK181" s="171" t="s">
        <v>954</v>
      </c>
    </row>
    <row r="182" spans="31:115" x14ac:dyDescent="0.25">
      <c r="DH182" s="177">
        <v>131</v>
      </c>
      <c r="DI182" s="178" t="s">
        <v>722</v>
      </c>
      <c r="DJ182" s="179">
        <v>4</v>
      </c>
      <c r="DK182" s="171" t="s">
        <v>955</v>
      </c>
    </row>
    <row r="183" spans="31:115" x14ac:dyDescent="0.25">
      <c r="DH183" s="177">
        <v>132</v>
      </c>
      <c r="DI183" s="178" t="s">
        <v>723</v>
      </c>
      <c r="DJ183" s="179">
        <v>5</v>
      </c>
      <c r="DK183" s="171" t="s">
        <v>955</v>
      </c>
    </row>
    <row r="184" spans="31:115" x14ac:dyDescent="0.25">
      <c r="DH184" s="177">
        <v>133</v>
      </c>
      <c r="DI184" s="178" t="s">
        <v>724</v>
      </c>
      <c r="DJ184" s="179">
        <v>6</v>
      </c>
      <c r="DK184" s="171" t="s">
        <v>955</v>
      </c>
    </row>
    <row r="185" spans="31:115" x14ac:dyDescent="0.25">
      <c r="DH185" s="177">
        <v>134</v>
      </c>
      <c r="DI185" s="178" t="s">
        <v>725</v>
      </c>
      <c r="DJ185" s="179">
        <v>7</v>
      </c>
      <c r="DK185" s="171" t="s">
        <v>955</v>
      </c>
    </row>
    <row r="186" spans="31:115" x14ac:dyDescent="0.25">
      <c r="DH186" s="177">
        <v>138</v>
      </c>
      <c r="DI186" s="178" t="s">
        <v>726</v>
      </c>
      <c r="DJ186" s="179">
        <v>6</v>
      </c>
      <c r="DK186" s="171"/>
    </row>
    <row r="187" spans="31:115" x14ac:dyDescent="0.25">
      <c r="DH187" s="177">
        <v>139</v>
      </c>
      <c r="DI187" s="178" t="s">
        <v>727</v>
      </c>
      <c r="DJ187" s="179">
        <v>7</v>
      </c>
      <c r="DK187" s="171"/>
    </row>
    <row r="188" spans="31:115" x14ac:dyDescent="0.25">
      <c r="DH188" s="177">
        <v>141</v>
      </c>
      <c r="DI188" s="178" t="s">
        <v>728</v>
      </c>
      <c r="DJ188" s="179">
        <v>8</v>
      </c>
      <c r="DK188" s="171" t="s">
        <v>956</v>
      </c>
    </row>
    <row r="189" spans="31:115" x14ac:dyDescent="0.25">
      <c r="DH189" s="177">
        <v>142</v>
      </c>
      <c r="DI189" s="178" t="s">
        <v>729</v>
      </c>
      <c r="DJ189" s="179">
        <v>9</v>
      </c>
      <c r="DK189" s="171" t="s">
        <v>956</v>
      </c>
    </row>
    <row r="190" spans="31:115" x14ac:dyDescent="0.25">
      <c r="DH190" s="177">
        <v>143</v>
      </c>
      <c r="DI190" s="178" t="s">
        <v>730</v>
      </c>
      <c r="DJ190" s="179">
        <v>10</v>
      </c>
      <c r="DK190" s="171" t="s">
        <v>956</v>
      </c>
    </row>
    <row r="191" spans="31:115" x14ac:dyDescent="0.25">
      <c r="DH191" s="177">
        <v>144</v>
      </c>
      <c r="DI191" s="178" t="s">
        <v>731</v>
      </c>
      <c r="DJ191" s="179">
        <v>11</v>
      </c>
      <c r="DK191" s="171" t="s">
        <v>956</v>
      </c>
    </row>
    <row r="192" spans="31:115" x14ac:dyDescent="0.25">
      <c r="DH192" s="177">
        <v>150</v>
      </c>
      <c r="DI192" s="178" t="s">
        <v>732</v>
      </c>
      <c r="DJ192" s="179">
        <v>8</v>
      </c>
      <c r="DK192" s="171"/>
    </row>
    <row r="193" spans="112:115" x14ac:dyDescent="0.25">
      <c r="DH193" s="177">
        <v>151</v>
      </c>
      <c r="DI193" s="178" t="s">
        <v>733</v>
      </c>
      <c r="DJ193" s="179">
        <v>9</v>
      </c>
      <c r="DK193" s="171"/>
    </row>
    <row r="194" spans="112:115" x14ac:dyDescent="0.25">
      <c r="DH194" s="177">
        <v>152</v>
      </c>
      <c r="DI194" s="178" t="s">
        <v>734</v>
      </c>
      <c r="DJ194" s="179">
        <v>10</v>
      </c>
      <c r="DK194" s="171"/>
    </row>
    <row r="195" spans="112:115" x14ac:dyDescent="0.25">
      <c r="DH195" s="177">
        <v>153</v>
      </c>
      <c r="DI195" s="178" t="s">
        <v>735</v>
      </c>
      <c r="DJ195" s="179">
        <v>11</v>
      </c>
      <c r="DK195" s="171"/>
    </row>
    <row r="196" spans="112:115" x14ac:dyDescent="0.25">
      <c r="DH196" s="177">
        <v>154</v>
      </c>
      <c r="DI196" s="178" t="s">
        <v>736</v>
      </c>
      <c r="DJ196" s="179">
        <v>12</v>
      </c>
      <c r="DK196" s="171"/>
    </row>
    <row r="197" spans="112:115" x14ac:dyDescent="0.25">
      <c r="DH197" s="177">
        <v>161</v>
      </c>
      <c r="DI197" s="178" t="s">
        <v>737</v>
      </c>
      <c r="DJ197" s="179">
        <v>8</v>
      </c>
      <c r="DK197" s="171" t="s">
        <v>957</v>
      </c>
    </row>
    <row r="198" spans="112:115" x14ac:dyDescent="0.25">
      <c r="DH198" s="177">
        <v>162</v>
      </c>
      <c r="DI198" s="178" t="s">
        <v>738</v>
      </c>
      <c r="DJ198" s="179">
        <v>9</v>
      </c>
      <c r="DK198" s="171" t="s">
        <v>957</v>
      </c>
    </row>
    <row r="199" spans="112:115" x14ac:dyDescent="0.25">
      <c r="DH199" s="177">
        <v>163</v>
      </c>
      <c r="DI199" s="178" t="s">
        <v>739</v>
      </c>
      <c r="DJ199" s="179">
        <v>10</v>
      </c>
      <c r="DK199" s="171"/>
    </row>
    <row r="200" spans="112:115" x14ac:dyDescent="0.25">
      <c r="DH200" s="177">
        <v>164</v>
      </c>
      <c r="DI200" s="178" t="s">
        <v>740</v>
      </c>
      <c r="DJ200" s="179">
        <v>11</v>
      </c>
      <c r="DK200" s="171"/>
    </row>
    <row r="201" spans="112:115" x14ac:dyDescent="0.25">
      <c r="DH201" s="177">
        <v>171</v>
      </c>
      <c r="DI201" s="178" t="s">
        <v>741</v>
      </c>
      <c r="DJ201" s="179">
        <v>9</v>
      </c>
      <c r="DK201" s="171"/>
    </row>
    <row r="202" spans="112:115" x14ac:dyDescent="0.25">
      <c r="DH202" s="177">
        <v>172</v>
      </c>
      <c r="DI202" s="178" t="s">
        <v>742</v>
      </c>
      <c r="DJ202" s="179">
        <v>10</v>
      </c>
      <c r="DK202" s="171"/>
    </row>
    <row r="203" spans="112:115" x14ac:dyDescent="0.25">
      <c r="DH203" s="177">
        <v>173</v>
      </c>
      <c r="DI203" s="178" t="s">
        <v>743</v>
      </c>
      <c r="DJ203" s="179">
        <v>11</v>
      </c>
      <c r="DK203" s="171"/>
    </row>
    <row r="204" spans="112:115" x14ac:dyDescent="0.25">
      <c r="DH204" s="177">
        <v>174</v>
      </c>
      <c r="DI204" s="178" t="s">
        <v>744</v>
      </c>
      <c r="DJ204" s="179">
        <v>12</v>
      </c>
      <c r="DK204" s="171"/>
    </row>
    <row r="205" spans="112:115" x14ac:dyDescent="0.25">
      <c r="DH205" s="177">
        <v>181</v>
      </c>
      <c r="DI205" s="178" t="s">
        <v>745</v>
      </c>
      <c r="DJ205" s="179">
        <v>10</v>
      </c>
      <c r="DK205" s="171"/>
    </row>
    <row r="206" spans="112:115" x14ac:dyDescent="0.25">
      <c r="DH206" s="177">
        <v>183</v>
      </c>
      <c r="DI206" s="178" t="s">
        <v>746</v>
      </c>
      <c r="DJ206" s="179">
        <v>12</v>
      </c>
      <c r="DK206" s="171"/>
    </row>
    <row r="207" spans="112:115" x14ac:dyDescent="0.25">
      <c r="DH207" s="177">
        <v>191</v>
      </c>
      <c r="DI207" s="178" t="s">
        <v>747</v>
      </c>
      <c r="DJ207" s="179">
        <v>7</v>
      </c>
      <c r="DK207" s="171"/>
    </row>
    <row r="208" spans="112:115" x14ac:dyDescent="0.25">
      <c r="DH208" s="177">
        <v>192</v>
      </c>
      <c r="DI208" s="178" t="s">
        <v>748</v>
      </c>
      <c r="DJ208" s="179">
        <v>8</v>
      </c>
      <c r="DK208" s="171"/>
    </row>
    <row r="209" spans="112:115" x14ac:dyDescent="0.25">
      <c r="DH209" s="177">
        <v>193</v>
      </c>
      <c r="DI209" s="178" t="s">
        <v>749</v>
      </c>
      <c r="DJ209" s="179">
        <v>9</v>
      </c>
      <c r="DK209" s="171"/>
    </row>
    <row r="210" spans="112:115" x14ac:dyDescent="0.25">
      <c r="DH210" s="177">
        <v>201</v>
      </c>
      <c r="DI210" s="178" t="s">
        <v>750</v>
      </c>
      <c r="DJ210" s="179">
        <v>2</v>
      </c>
      <c r="DK210" s="171"/>
    </row>
    <row r="211" spans="112:115" x14ac:dyDescent="0.25">
      <c r="DH211" s="177">
        <v>202</v>
      </c>
      <c r="DI211" s="178" t="s">
        <v>751</v>
      </c>
      <c r="DJ211" s="179">
        <v>3</v>
      </c>
      <c r="DK211" s="171"/>
    </row>
    <row r="212" spans="112:115" x14ac:dyDescent="0.25">
      <c r="DH212" s="177">
        <v>211</v>
      </c>
      <c r="DI212" s="178" t="s">
        <v>752</v>
      </c>
      <c r="DJ212" s="179">
        <v>4</v>
      </c>
      <c r="DK212" s="171" t="s">
        <v>958</v>
      </c>
    </row>
    <row r="213" spans="112:115" x14ac:dyDescent="0.25">
      <c r="DH213" s="177">
        <v>212</v>
      </c>
      <c r="DI213" s="178" t="s">
        <v>753</v>
      </c>
      <c r="DJ213" s="179">
        <v>5</v>
      </c>
      <c r="DK213" s="171" t="s">
        <v>958</v>
      </c>
    </row>
    <row r="214" spans="112:115" x14ac:dyDescent="0.25">
      <c r="DH214" s="177">
        <v>213</v>
      </c>
      <c r="DI214" s="178" t="s">
        <v>754</v>
      </c>
      <c r="DJ214" s="179">
        <v>6</v>
      </c>
      <c r="DK214" s="171" t="s">
        <v>958</v>
      </c>
    </row>
    <row r="215" spans="112:115" x14ac:dyDescent="0.25">
      <c r="DH215" s="177">
        <v>214</v>
      </c>
      <c r="DI215" s="178" t="s">
        <v>755</v>
      </c>
      <c r="DJ215" s="179">
        <v>7</v>
      </c>
      <c r="DK215" s="171" t="s">
        <v>958</v>
      </c>
    </row>
    <row r="216" spans="112:115" x14ac:dyDescent="0.25">
      <c r="DH216" s="177">
        <v>221</v>
      </c>
      <c r="DI216" s="178" t="s">
        <v>756</v>
      </c>
      <c r="DJ216" s="179">
        <v>8</v>
      </c>
      <c r="DK216" s="171" t="s">
        <v>959</v>
      </c>
    </row>
    <row r="217" spans="112:115" x14ac:dyDescent="0.25">
      <c r="DH217" s="177">
        <v>222</v>
      </c>
      <c r="DI217" s="178" t="s">
        <v>757</v>
      </c>
      <c r="DJ217" s="179">
        <v>9</v>
      </c>
      <c r="DK217" s="171" t="s">
        <v>959</v>
      </c>
    </row>
    <row r="218" spans="112:115" x14ac:dyDescent="0.25">
      <c r="DH218" s="177">
        <v>223</v>
      </c>
      <c r="DI218" s="178" t="s">
        <v>758</v>
      </c>
      <c r="DJ218" s="179">
        <v>10</v>
      </c>
      <c r="DK218" s="171" t="s">
        <v>959</v>
      </c>
    </row>
    <row r="219" spans="112:115" x14ac:dyDescent="0.25">
      <c r="DH219" s="177">
        <v>224</v>
      </c>
      <c r="DI219" s="178" t="s">
        <v>759</v>
      </c>
      <c r="DJ219" s="179">
        <v>11</v>
      </c>
      <c r="DK219" s="171" t="s">
        <v>959</v>
      </c>
    </row>
    <row r="220" spans="112:115" x14ac:dyDescent="0.25">
      <c r="DH220" s="177">
        <v>241</v>
      </c>
      <c r="DI220" s="178" t="s">
        <v>760</v>
      </c>
      <c r="DJ220" s="179">
        <v>8</v>
      </c>
      <c r="DK220" s="171"/>
    </row>
    <row r="221" spans="112:115" x14ac:dyDescent="0.25">
      <c r="DH221" s="177">
        <v>242</v>
      </c>
      <c r="DI221" s="178" t="s">
        <v>761</v>
      </c>
      <c r="DJ221" s="179">
        <v>9</v>
      </c>
      <c r="DK221" s="171"/>
    </row>
    <row r="222" spans="112:115" x14ac:dyDescent="0.25">
      <c r="DH222" s="177">
        <v>243</v>
      </c>
      <c r="DI222" s="178" t="s">
        <v>762</v>
      </c>
      <c r="DJ222" s="179">
        <v>10</v>
      </c>
      <c r="DK222" s="171"/>
    </row>
    <row r="223" spans="112:115" x14ac:dyDescent="0.25">
      <c r="DH223" s="177">
        <v>244</v>
      </c>
      <c r="DI223" s="178" t="s">
        <v>763</v>
      </c>
      <c r="DJ223" s="179">
        <v>11</v>
      </c>
      <c r="DK223" s="171"/>
    </row>
    <row r="224" spans="112:115" x14ac:dyDescent="0.25">
      <c r="DH224" s="177">
        <v>250</v>
      </c>
      <c r="DI224" s="178" t="s">
        <v>764</v>
      </c>
      <c r="DJ224" s="179">
        <v>8</v>
      </c>
      <c r="DK224" s="171"/>
    </row>
    <row r="225" spans="112:115" x14ac:dyDescent="0.25">
      <c r="DH225" s="177">
        <v>251</v>
      </c>
      <c r="DI225" s="178" t="s">
        <v>765</v>
      </c>
      <c r="DJ225" s="179">
        <v>9</v>
      </c>
      <c r="DK225" s="171"/>
    </row>
    <row r="226" spans="112:115" x14ac:dyDescent="0.25">
      <c r="DH226" s="177">
        <v>252</v>
      </c>
      <c r="DI226" s="178" t="s">
        <v>766</v>
      </c>
      <c r="DJ226" s="179">
        <v>10</v>
      </c>
      <c r="DK226" s="171"/>
    </row>
    <row r="227" spans="112:115" x14ac:dyDescent="0.25">
      <c r="DH227" s="177">
        <v>253</v>
      </c>
      <c r="DI227" s="178" t="s">
        <v>767</v>
      </c>
      <c r="DJ227" s="179">
        <v>11</v>
      </c>
      <c r="DK227" s="171"/>
    </row>
    <row r="228" spans="112:115" x14ac:dyDescent="0.25">
      <c r="DH228" s="177">
        <v>254</v>
      </c>
      <c r="DI228" s="178" t="s">
        <v>768</v>
      </c>
      <c r="DJ228" s="179">
        <v>12</v>
      </c>
      <c r="DK228" s="171"/>
    </row>
    <row r="229" spans="112:115" x14ac:dyDescent="0.25">
      <c r="DH229" s="177">
        <v>351</v>
      </c>
      <c r="DI229" s="178" t="s">
        <v>769</v>
      </c>
      <c r="DJ229" s="179">
        <v>7</v>
      </c>
      <c r="DK229" s="171"/>
    </row>
    <row r="230" spans="112:115" x14ac:dyDescent="0.25">
      <c r="DH230" s="177">
        <v>352</v>
      </c>
      <c r="DI230" s="178" t="s">
        <v>770</v>
      </c>
      <c r="DJ230" s="179">
        <v>8</v>
      </c>
      <c r="DK230" s="171"/>
    </row>
    <row r="231" spans="112:115" x14ac:dyDescent="0.25">
      <c r="DH231" s="177">
        <v>353</v>
      </c>
      <c r="DI231" s="178" t="s">
        <v>771</v>
      </c>
      <c r="DJ231" s="179">
        <v>9</v>
      </c>
      <c r="DK231" s="171"/>
    </row>
    <row r="232" spans="112:115" x14ac:dyDescent="0.25">
      <c r="DH232" s="177">
        <v>354</v>
      </c>
      <c r="DI232" s="178" t="s">
        <v>772</v>
      </c>
      <c r="DJ232" s="179">
        <v>10</v>
      </c>
      <c r="DK232" s="171"/>
    </row>
    <row r="233" spans="112:115" x14ac:dyDescent="0.25">
      <c r="DH233" s="177">
        <v>355</v>
      </c>
      <c r="DI233" s="178" t="s">
        <v>773</v>
      </c>
      <c r="DJ233" s="179">
        <v>11</v>
      </c>
      <c r="DK233" s="171"/>
    </row>
    <row r="234" spans="112:115" x14ac:dyDescent="0.25">
      <c r="DH234" s="177">
        <v>356</v>
      </c>
      <c r="DI234" s="178" t="s">
        <v>774</v>
      </c>
      <c r="DJ234" s="179">
        <v>12</v>
      </c>
      <c r="DK234" s="171"/>
    </row>
    <row r="235" spans="112:115" x14ac:dyDescent="0.25">
      <c r="DH235" s="177">
        <v>361</v>
      </c>
      <c r="DI235" s="178" t="s">
        <v>775</v>
      </c>
      <c r="DJ235" s="179">
        <v>6</v>
      </c>
      <c r="DK235" s="171"/>
    </row>
    <row r="236" spans="112:115" x14ac:dyDescent="0.25">
      <c r="DH236" s="177">
        <v>362</v>
      </c>
      <c r="DI236" s="178" t="s">
        <v>776</v>
      </c>
      <c r="DJ236" s="179">
        <v>7</v>
      </c>
      <c r="DK236" s="171"/>
    </row>
    <row r="237" spans="112:115" x14ac:dyDescent="0.25">
      <c r="DH237" s="177">
        <v>363</v>
      </c>
      <c r="DI237" s="178" t="s">
        <v>777</v>
      </c>
      <c r="DJ237" s="179">
        <v>8</v>
      </c>
      <c r="DK237" s="171"/>
    </row>
    <row r="238" spans="112:115" x14ac:dyDescent="0.25">
      <c r="DH238" s="177">
        <v>364</v>
      </c>
      <c r="DI238" s="178" t="s">
        <v>778</v>
      </c>
      <c r="DJ238" s="179">
        <v>9</v>
      </c>
      <c r="DK238" s="171"/>
    </row>
    <row r="239" spans="112:115" x14ac:dyDescent="0.25">
      <c r="DH239" s="177">
        <v>366</v>
      </c>
      <c r="DI239" s="178" t="s">
        <v>779</v>
      </c>
      <c r="DJ239" s="179">
        <v>8</v>
      </c>
      <c r="DK239" s="171"/>
    </row>
    <row r="240" spans="112:115" x14ac:dyDescent="0.25">
      <c r="DH240" s="177">
        <v>367</v>
      </c>
      <c r="DI240" s="178" t="s">
        <v>780</v>
      </c>
      <c r="DJ240" s="179">
        <v>9</v>
      </c>
      <c r="DK240" s="171"/>
    </row>
    <row r="241" spans="112:115" x14ac:dyDescent="0.25">
      <c r="DH241" s="177">
        <v>368</v>
      </c>
      <c r="DI241" s="178" t="s">
        <v>781</v>
      </c>
      <c r="DJ241" s="179">
        <v>10</v>
      </c>
      <c r="DK241" s="171"/>
    </row>
    <row r="242" spans="112:115" x14ac:dyDescent="0.25">
      <c r="DH242" s="177">
        <v>371</v>
      </c>
      <c r="DI242" s="178" t="s">
        <v>782</v>
      </c>
      <c r="DJ242" s="179">
        <v>7</v>
      </c>
      <c r="DK242" s="171"/>
    </row>
    <row r="243" spans="112:115" x14ac:dyDescent="0.25">
      <c r="DH243" s="177">
        <v>372</v>
      </c>
      <c r="DI243" s="178" t="s">
        <v>783</v>
      </c>
      <c r="DJ243" s="179">
        <v>8</v>
      </c>
      <c r="DK243" s="171"/>
    </row>
    <row r="244" spans="112:115" x14ac:dyDescent="0.25">
      <c r="DH244" s="177">
        <v>373</v>
      </c>
      <c r="DI244" s="178" t="s">
        <v>784</v>
      </c>
      <c r="DJ244" s="179">
        <v>9</v>
      </c>
      <c r="DK244" s="171"/>
    </row>
    <row r="245" spans="112:115" x14ac:dyDescent="0.25">
      <c r="DH245" s="177">
        <v>374</v>
      </c>
      <c r="DI245" s="178" t="s">
        <v>785</v>
      </c>
      <c r="DJ245" s="179">
        <v>10</v>
      </c>
      <c r="DK245" s="171"/>
    </row>
    <row r="246" spans="112:115" x14ac:dyDescent="0.25">
      <c r="DH246" s="177">
        <v>375</v>
      </c>
      <c r="DI246" s="178" t="s">
        <v>786</v>
      </c>
      <c r="DJ246" s="179">
        <v>11</v>
      </c>
      <c r="DK246" s="171"/>
    </row>
    <row r="247" spans="112:115" x14ac:dyDescent="0.25">
      <c r="DH247" s="177">
        <v>376</v>
      </c>
      <c r="DI247" s="178" t="s">
        <v>787</v>
      </c>
      <c r="DJ247" s="179">
        <v>8</v>
      </c>
      <c r="DK247" s="171"/>
    </row>
    <row r="248" spans="112:115" x14ac:dyDescent="0.25">
      <c r="DH248" s="177">
        <v>377</v>
      </c>
      <c r="DI248" s="178" t="s">
        <v>788</v>
      </c>
      <c r="DJ248" s="179">
        <v>9</v>
      </c>
      <c r="DK248" s="171"/>
    </row>
    <row r="249" spans="112:115" x14ac:dyDescent="0.25">
      <c r="DH249" s="177">
        <v>378</v>
      </c>
      <c r="DI249" s="178" t="s">
        <v>789</v>
      </c>
      <c r="DJ249" s="179">
        <v>11</v>
      </c>
      <c r="DK249" s="171"/>
    </row>
    <row r="250" spans="112:115" x14ac:dyDescent="0.25">
      <c r="DH250" s="177">
        <v>381</v>
      </c>
      <c r="DI250" s="178" t="s">
        <v>732</v>
      </c>
      <c r="DJ250" s="179">
        <v>10</v>
      </c>
      <c r="DK250" s="171"/>
    </row>
    <row r="251" spans="112:115" x14ac:dyDescent="0.25">
      <c r="DH251" s="177">
        <v>382</v>
      </c>
      <c r="DI251" s="178" t="s">
        <v>733</v>
      </c>
      <c r="DJ251" s="179">
        <v>11</v>
      </c>
      <c r="DK251" s="171"/>
    </row>
    <row r="252" spans="112:115" x14ac:dyDescent="0.25">
      <c r="DH252" s="177">
        <v>383</v>
      </c>
      <c r="DI252" s="178" t="s">
        <v>734</v>
      </c>
      <c r="DJ252" s="179">
        <v>12</v>
      </c>
      <c r="DK252" s="171"/>
    </row>
    <row r="253" spans="112:115" x14ac:dyDescent="0.25">
      <c r="DH253" s="177">
        <v>410</v>
      </c>
      <c r="DI253" s="178" t="s">
        <v>790</v>
      </c>
      <c r="DJ253" s="179">
        <v>5</v>
      </c>
      <c r="DK253" s="171"/>
    </row>
    <row r="254" spans="112:115" x14ac:dyDescent="0.25">
      <c r="DH254" s="177">
        <v>411</v>
      </c>
      <c r="DI254" s="178" t="s">
        <v>791</v>
      </c>
      <c r="DJ254" s="179">
        <v>6</v>
      </c>
      <c r="DK254" s="171" t="s">
        <v>961</v>
      </c>
    </row>
    <row r="255" spans="112:115" x14ac:dyDescent="0.25">
      <c r="DH255" s="177">
        <v>412</v>
      </c>
      <c r="DI255" s="178" t="s">
        <v>792</v>
      </c>
      <c r="DJ255" s="179">
        <v>7</v>
      </c>
      <c r="DK255" s="171" t="s">
        <v>961</v>
      </c>
    </row>
    <row r="256" spans="112:115" x14ac:dyDescent="0.25">
      <c r="DH256" s="177">
        <v>413</v>
      </c>
      <c r="DI256" s="178" t="s">
        <v>793</v>
      </c>
      <c r="DJ256" s="179">
        <v>8</v>
      </c>
      <c r="DK256" s="171" t="s">
        <v>961</v>
      </c>
    </row>
    <row r="257" spans="112:115" x14ac:dyDescent="0.25">
      <c r="DH257" s="177">
        <v>420</v>
      </c>
      <c r="DI257" s="178" t="s">
        <v>794</v>
      </c>
      <c r="DJ257" s="179">
        <v>4</v>
      </c>
      <c r="DK257" s="171" t="s">
        <v>960</v>
      </c>
    </row>
    <row r="258" spans="112:115" x14ac:dyDescent="0.25">
      <c r="DH258" s="177">
        <v>421</v>
      </c>
      <c r="DI258" s="178" t="s">
        <v>795</v>
      </c>
      <c r="DJ258" s="179">
        <v>5</v>
      </c>
      <c r="DK258" s="171" t="s">
        <v>960</v>
      </c>
    </row>
    <row r="259" spans="112:115" x14ac:dyDescent="0.25">
      <c r="DH259" s="177">
        <v>422</v>
      </c>
      <c r="DI259" s="178" t="s">
        <v>796</v>
      </c>
      <c r="DJ259" s="179">
        <v>6</v>
      </c>
      <c r="DK259" s="171" t="s">
        <v>960</v>
      </c>
    </row>
    <row r="260" spans="112:115" x14ac:dyDescent="0.25">
      <c r="DH260" s="177">
        <v>423</v>
      </c>
      <c r="DI260" s="178" t="s">
        <v>797</v>
      </c>
      <c r="DJ260" s="179">
        <v>7</v>
      </c>
      <c r="DK260" s="171" t="s">
        <v>960</v>
      </c>
    </row>
    <row r="261" spans="112:115" x14ac:dyDescent="0.25">
      <c r="DH261" s="177">
        <v>424</v>
      </c>
      <c r="DI261" s="178" t="s">
        <v>798</v>
      </c>
      <c r="DJ261" s="179">
        <v>8</v>
      </c>
      <c r="DK261" s="171" t="s">
        <v>960</v>
      </c>
    </row>
    <row r="262" spans="112:115" x14ac:dyDescent="0.25">
      <c r="DH262" s="177">
        <v>430</v>
      </c>
      <c r="DI262" s="178" t="s">
        <v>799</v>
      </c>
      <c r="DJ262" s="179">
        <v>6</v>
      </c>
      <c r="DK262" s="171"/>
    </row>
    <row r="263" spans="112:115" x14ac:dyDescent="0.25">
      <c r="DH263" s="177">
        <v>431</v>
      </c>
      <c r="DI263" s="178" t="s">
        <v>800</v>
      </c>
      <c r="DJ263" s="179">
        <v>7</v>
      </c>
      <c r="DK263" s="171"/>
    </row>
    <row r="264" spans="112:115" x14ac:dyDescent="0.25">
      <c r="DH264" s="177">
        <v>432</v>
      </c>
      <c r="DI264" s="178" t="s">
        <v>801</v>
      </c>
      <c r="DJ264" s="179">
        <v>8</v>
      </c>
      <c r="DK264" s="171"/>
    </row>
    <row r="265" spans="112:115" x14ac:dyDescent="0.25">
      <c r="DH265" s="177">
        <v>433</v>
      </c>
      <c r="DI265" s="178" t="s">
        <v>802</v>
      </c>
      <c r="DJ265" s="179">
        <v>9</v>
      </c>
      <c r="DK265" s="171"/>
    </row>
    <row r="266" spans="112:115" x14ac:dyDescent="0.25">
      <c r="DH266" s="177">
        <v>434</v>
      </c>
      <c r="DI266" s="178" t="s">
        <v>803</v>
      </c>
      <c r="DJ266" s="179">
        <v>10</v>
      </c>
      <c r="DK266" s="171"/>
    </row>
    <row r="267" spans="112:115" x14ac:dyDescent="0.25">
      <c r="DH267" s="177">
        <v>441</v>
      </c>
      <c r="DI267" s="178" t="s">
        <v>804</v>
      </c>
      <c r="DJ267" s="179">
        <v>7</v>
      </c>
      <c r="DK267" s="171" t="s">
        <v>962</v>
      </c>
    </row>
    <row r="268" spans="112:115" x14ac:dyDescent="0.25">
      <c r="DH268" s="177">
        <v>442</v>
      </c>
      <c r="DI268" s="178" t="s">
        <v>805</v>
      </c>
      <c r="DJ268" s="179">
        <v>8</v>
      </c>
      <c r="DK268" s="171" t="s">
        <v>962</v>
      </c>
    </row>
    <row r="269" spans="112:115" x14ac:dyDescent="0.25">
      <c r="DH269" s="177">
        <v>443</v>
      </c>
      <c r="DI269" s="178" t="s">
        <v>806</v>
      </c>
      <c r="DJ269" s="179">
        <v>9</v>
      </c>
      <c r="DK269" s="171" t="s">
        <v>962</v>
      </c>
    </row>
    <row r="270" spans="112:115" x14ac:dyDescent="0.25">
      <c r="DH270" s="177">
        <v>444</v>
      </c>
      <c r="DI270" s="178" t="s">
        <v>807</v>
      </c>
      <c r="DJ270" s="179">
        <v>10</v>
      </c>
      <c r="DK270" s="171" t="s">
        <v>962</v>
      </c>
    </row>
    <row r="271" spans="112:115" x14ac:dyDescent="0.25">
      <c r="DH271" s="177">
        <v>451</v>
      </c>
      <c r="DI271" s="178" t="s">
        <v>808</v>
      </c>
      <c r="DJ271" s="179">
        <v>7</v>
      </c>
      <c r="DK271" s="171"/>
    </row>
    <row r="272" spans="112:115" x14ac:dyDescent="0.25">
      <c r="DH272" s="177">
        <v>452</v>
      </c>
      <c r="DI272" s="178" t="s">
        <v>809</v>
      </c>
      <c r="DJ272" s="179">
        <v>8</v>
      </c>
      <c r="DK272" s="171"/>
    </row>
    <row r="273" spans="112:115" x14ac:dyDescent="0.25">
      <c r="DH273" s="177">
        <v>453</v>
      </c>
      <c r="DI273" s="178" t="s">
        <v>810</v>
      </c>
      <c r="DJ273" s="179">
        <v>9</v>
      </c>
      <c r="DK273" s="171"/>
    </row>
    <row r="274" spans="112:115" x14ac:dyDescent="0.25">
      <c r="DH274" s="177">
        <v>454</v>
      </c>
      <c r="DI274" s="178" t="s">
        <v>811</v>
      </c>
      <c r="DJ274" s="179">
        <v>10</v>
      </c>
      <c r="DK274" s="171"/>
    </row>
    <row r="275" spans="112:115" x14ac:dyDescent="0.25">
      <c r="DH275" s="177">
        <v>460</v>
      </c>
      <c r="DI275" s="178" t="s">
        <v>812</v>
      </c>
      <c r="DJ275" s="179">
        <v>6</v>
      </c>
      <c r="DK275" s="171"/>
    </row>
    <row r="276" spans="112:115" x14ac:dyDescent="0.25">
      <c r="DH276" s="177">
        <v>461</v>
      </c>
      <c r="DI276" s="178" t="s">
        <v>813</v>
      </c>
      <c r="DJ276" s="179">
        <v>7</v>
      </c>
      <c r="DK276" s="171"/>
    </row>
    <row r="277" spans="112:115" x14ac:dyDescent="0.25">
      <c r="DH277" s="177">
        <v>462</v>
      </c>
      <c r="DI277" s="178" t="s">
        <v>814</v>
      </c>
      <c r="DJ277" s="179">
        <v>8</v>
      </c>
      <c r="DK277" s="171"/>
    </row>
    <row r="278" spans="112:115" x14ac:dyDescent="0.25">
      <c r="DH278" s="177">
        <v>463</v>
      </c>
      <c r="DI278" s="178" t="s">
        <v>815</v>
      </c>
      <c r="DJ278" s="179">
        <v>9</v>
      </c>
      <c r="DK278" s="171"/>
    </row>
    <row r="279" spans="112:115" x14ac:dyDescent="0.25">
      <c r="DH279" s="177">
        <v>464</v>
      </c>
      <c r="DI279" s="178" t="s">
        <v>816</v>
      </c>
      <c r="DJ279" s="179">
        <v>10</v>
      </c>
      <c r="DK279" s="171"/>
    </row>
    <row r="280" spans="112:115" x14ac:dyDescent="0.25">
      <c r="DH280" s="177">
        <v>490</v>
      </c>
      <c r="DI280" s="178" t="s">
        <v>732</v>
      </c>
      <c r="DJ280" s="179">
        <v>8</v>
      </c>
      <c r="DK280" s="171"/>
    </row>
    <row r="281" spans="112:115" x14ac:dyDescent="0.25">
      <c r="DH281" s="177">
        <v>491</v>
      </c>
      <c r="DI281" s="178" t="s">
        <v>733</v>
      </c>
      <c r="DJ281" s="179">
        <v>9</v>
      </c>
      <c r="DK281" s="171"/>
    </row>
    <row r="282" spans="112:115" x14ac:dyDescent="0.25">
      <c r="DH282" s="177">
        <v>492</v>
      </c>
      <c r="DI282" s="178" t="s">
        <v>734</v>
      </c>
      <c r="DJ282" s="179">
        <v>10</v>
      </c>
      <c r="DK282" s="171"/>
    </row>
    <row r="283" spans="112:115" x14ac:dyDescent="0.25">
      <c r="DH283" s="177">
        <v>493</v>
      </c>
      <c r="DI283" s="178" t="s">
        <v>817</v>
      </c>
      <c r="DJ283" s="179">
        <v>11</v>
      </c>
      <c r="DK283" s="171"/>
    </row>
    <row r="284" spans="112:115" x14ac:dyDescent="0.25">
      <c r="DH284" s="177">
        <v>494</v>
      </c>
      <c r="DI284" s="178" t="s">
        <v>736</v>
      </c>
      <c r="DJ284" s="179">
        <v>12</v>
      </c>
      <c r="DK284" s="171"/>
    </row>
    <row r="285" spans="112:115" x14ac:dyDescent="0.25">
      <c r="DH285" s="177">
        <v>501</v>
      </c>
      <c r="DI285" s="178" t="s">
        <v>818</v>
      </c>
      <c r="DJ285" s="179">
        <v>1</v>
      </c>
      <c r="DK285" s="171"/>
    </row>
    <row r="286" spans="112:115" x14ac:dyDescent="0.25">
      <c r="DH286" s="177">
        <v>502</v>
      </c>
      <c r="DI286" s="178" t="s">
        <v>819</v>
      </c>
      <c r="DJ286" s="179">
        <v>2</v>
      </c>
      <c r="DK286" s="171"/>
    </row>
    <row r="287" spans="112:115" x14ac:dyDescent="0.25">
      <c r="DH287" s="177">
        <v>504</v>
      </c>
      <c r="DI287" s="178" t="s">
        <v>821</v>
      </c>
      <c r="DJ287" s="179">
        <v>4</v>
      </c>
      <c r="DK287" s="171"/>
    </row>
    <row r="288" spans="112:115" x14ac:dyDescent="0.25">
      <c r="DH288" s="177">
        <v>506</v>
      </c>
      <c r="DI288" s="178" t="s">
        <v>822</v>
      </c>
      <c r="DJ288" s="179">
        <v>3</v>
      </c>
      <c r="DK288" s="171"/>
    </row>
    <row r="289" spans="112:115" x14ac:dyDescent="0.25">
      <c r="DH289" s="177">
        <v>507</v>
      </c>
      <c r="DI289" s="178" t="s">
        <v>823</v>
      </c>
      <c r="DJ289" s="179">
        <v>4</v>
      </c>
      <c r="DK289" s="171"/>
    </row>
    <row r="290" spans="112:115" x14ac:dyDescent="0.25">
      <c r="DH290" s="177">
        <v>503</v>
      </c>
      <c r="DI290" s="178" t="s">
        <v>820</v>
      </c>
      <c r="DJ290" s="179">
        <v>3</v>
      </c>
      <c r="DK290" s="171"/>
    </row>
    <row r="291" spans="112:115" x14ac:dyDescent="0.25">
      <c r="DH291" s="177">
        <v>508</v>
      </c>
      <c r="DI291" s="178" t="s">
        <v>824</v>
      </c>
      <c r="DJ291" s="179">
        <v>5</v>
      </c>
      <c r="DK291" s="171"/>
    </row>
    <row r="292" spans="112:115" x14ac:dyDescent="0.25">
      <c r="DH292" s="177">
        <v>509</v>
      </c>
      <c r="DI292" s="178" t="s">
        <v>825</v>
      </c>
      <c r="DJ292" s="179">
        <v>6</v>
      </c>
      <c r="DK292" s="171"/>
    </row>
    <row r="293" spans="112:115" x14ac:dyDescent="0.25">
      <c r="DH293" s="177">
        <v>511</v>
      </c>
      <c r="DI293" s="178" t="s">
        <v>826</v>
      </c>
      <c r="DJ293" s="179">
        <v>4</v>
      </c>
      <c r="DK293" s="171"/>
    </row>
    <row r="294" spans="112:115" x14ac:dyDescent="0.25">
      <c r="DH294" s="177">
        <v>512</v>
      </c>
      <c r="DI294" s="178" t="s">
        <v>827</v>
      </c>
      <c r="DJ294" s="179">
        <v>5</v>
      </c>
      <c r="DK294" s="171"/>
    </row>
    <row r="295" spans="112:115" x14ac:dyDescent="0.25">
      <c r="DH295" s="177">
        <v>513</v>
      </c>
      <c r="DI295" s="178" t="s">
        <v>828</v>
      </c>
      <c r="DJ295" s="179">
        <v>6</v>
      </c>
      <c r="DK295" s="171"/>
    </row>
    <row r="296" spans="112:115" x14ac:dyDescent="0.25">
      <c r="DH296" s="177">
        <v>514</v>
      </c>
      <c r="DI296" s="178" t="s">
        <v>829</v>
      </c>
      <c r="DJ296" s="179">
        <v>7</v>
      </c>
      <c r="DK296" s="171"/>
    </row>
    <row r="297" spans="112:115" x14ac:dyDescent="0.25">
      <c r="DH297" s="177">
        <v>516</v>
      </c>
      <c r="DI297" s="178" t="s">
        <v>830</v>
      </c>
      <c r="DJ297" s="179">
        <v>4</v>
      </c>
      <c r="DK297" s="171"/>
    </row>
    <row r="298" spans="112:115" x14ac:dyDescent="0.25">
      <c r="DH298" s="177">
        <v>517</v>
      </c>
      <c r="DI298" s="178" t="s">
        <v>831</v>
      </c>
      <c r="DJ298" s="179">
        <v>5</v>
      </c>
      <c r="DK298" s="171"/>
    </row>
    <row r="299" spans="112:115" x14ac:dyDescent="0.25">
      <c r="DH299" s="177">
        <v>518</v>
      </c>
      <c r="DI299" s="178" t="s">
        <v>832</v>
      </c>
      <c r="DJ299" s="179">
        <v>6</v>
      </c>
      <c r="DK299" s="171"/>
    </row>
    <row r="300" spans="112:115" x14ac:dyDescent="0.25">
      <c r="DH300" s="177">
        <v>521</v>
      </c>
      <c r="DI300" s="178" t="s">
        <v>833</v>
      </c>
      <c r="DJ300" s="179">
        <v>4</v>
      </c>
      <c r="DK300" s="171"/>
    </row>
    <row r="301" spans="112:115" x14ac:dyDescent="0.25">
      <c r="DH301" s="177">
        <v>522</v>
      </c>
      <c r="DI301" s="178" t="s">
        <v>834</v>
      </c>
      <c r="DJ301" s="179">
        <v>5</v>
      </c>
      <c r="DK301" s="171"/>
    </row>
    <row r="302" spans="112:115" x14ac:dyDescent="0.25">
      <c r="DH302" s="177">
        <v>523</v>
      </c>
      <c r="DI302" s="178" t="s">
        <v>835</v>
      </c>
      <c r="DJ302" s="179">
        <v>6</v>
      </c>
      <c r="DK302" s="171"/>
    </row>
    <row r="303" spans="112:115" x14ac:dyDescent="0.25">
      <c r="DH303" s="177">
        <v>524</v>
      </c>
      <c r="DI303" s="178" t="s">
        <v>836</v>
      </c>
      <c r="DJ303" s="179">
        <v>7</v>
      </c>
      <c r="DK303" s="171"/>
    </row>
    <row r="304" spans="112:115" x14ac:dyDescent="0.25">
      <c r="DH304" s="177">
        <v>531</v>
      </c>
      <c r="DI304" s="178" t="s">
        <v>837</v>
      </c>
      <c r="DJ304" s="179">
        <v>5</v>
      </c>
      <c r="DK304" s="171"/>
    </row>
    <row r="305" spans="112:115" x14ac:dyDescent="0.25">
      <c r="DH305" s="177">
        <v>532</v>
      </c>
      <c r="DI305" s="178" t="s">
        <v>838</v>
      </c>
      <c r="DJ305" s="179">
        <v>6</v>
      </c>
      <c r="DK305" s="171"/>
    </row>
    <row r="306" spans="112:115" x14ac:dyDescent="0.25">
      <c r="DH306" s="177">
        <v>533</v>
      </c>
      <c r="DI306" s="178" t="s">
        <v>839</v>
      </c>
      <c r="DJ306" s="179">
        <v>6</v>
      </c>
      <c r="DK306" s="171"/>
    </row>
    <row r="307" spans="112:115" x14ac:dyDescent="0.25">
      <c r="DH307" s="177">
        <v>534</v>
      </c>
      <c r="DI307" s="178" t="s">
        <v>840</v>
      </c>
      <c r="DJ307" s="179">
        <v>7</v>
      </c>
      <c r="DK307" s="171"/>
    </row>
    <row r="308" spans="112:115" x14ac:dyDescent="0.25">
      <c r="DH308" s="177">
        <v>541</v>
      </c>
      <c r="DI308" s="178" t="s">
        <v>841</v>
      </c>
      <c r="DJ308" s="179">
        <v>6</v>
      </c>
      <c r="DK308" s="171"/>
    </row>
    <row r="309" spans="112:115" x14ac:dyDescent="0.25">
      <c r="DH309" s="177">
        <v>542</v>
      </c>
      <c r="DI309" s="178" t="s">
        <v>842</v>
      </c>
      <c r="DJ309" s="179">
        <v>7</v>
      </c>
      <c r="DK309" s="171" t="s">
        <v>967</v>
      </c>
    </row>
    <row r="310" spans="112:115" x14ac:dyDescent="0.25">
      <c r="DH310" s="177">
        <v>543</v>
      </c>
      <c r="DI310" s="178" t="s">
        <v>843</v>
      </c>
      <c r="DJ310" s="179">
        <v>8</v>
      </c>
      <c r="DK310" s="171"/>
    </row>
    <row r="311" spans="112:115" x14ac:dyDescent="0.25">
      <c r="DH311" s="177">
        <v>544</v>
      </c>
      <c r="DI311" s="178" t="s">
        <v>844</v>
      </c>
      <c r="DJ311" s="179">
        <v>9</v>
      </c>
      <c r="DK311" s="171"/>
    </row>
    <row r="312" spans="112:115" x14ac:dyDescent="0.25">
      <c r="DH312" s="177">
        <v>545</v>
      </c>
      <c r="DI312" s="178" t="s">
        <v>845</v>
      </c>
      <c r="DJ312" s="179">
        <v>10</v>
      </c>
      <c r="DK312" s="171"/>
    </row>
    <row r="313" spans="112:115" x14ac:dyDescent="0.25">
      <c r="DH313" s="177">
        <v>550</v>
      </c>
      <c r="DI313" s="178" t="s">
        <v>846</v>
      </c>
      <c r="DJ313" s="179">
        <v>7</v>
      </c>
      <c r="DK313" s="171"/>
    </row>
    <row r="314" spans="112:115" x14ac:dyDescent="0.25">
      <c r="DH314" s="177">
        <v>551</v>
      </c>
      <c r="DI314" s="178" t="s">
        <v>732</v>
      </c>
      <c r="DJ314" s="179">
        <v>8</v>
      </c>
      <c r="DK314" s="171"/>
    </row>
    <row r="315" spans="112:115" x14ac:dyDescent="0.25">
      <c r="DH315" s="177">
        <v>552</v>
      </c>
      <c r="DI315" s="178" t="s">
        <v>733</v>
      </c>
      <c r="DJ315" s="179">
        <v>9</v>
      </c>
      <c r="DK315" s="171"/>
    </row>
    <row r="316" spans="112:115" x14ac:dyDescent="0.25">
      <c r="DH316" s="177">
        <v>553</v>
      </c>
      <c r="DI316" s="178" t="s">
        <v>734</v>
      </c>
      <c r="DJ316" s="179">
        <v>10</v>
      </c>
      <c r="DK316" s="171"/>
    </row>
    <row r="317" spans="112:115" x14ac:dyDescent="0.25">
      <c r="DH317" s="177">
        <v>554</v>
      </c>
      <c r="DI317" s="178" t="s">
        <v>817</v>
      </c>
      <c r="DJ317" s="179">
        <v>11</v>
      </c>
      <c r="DK317" s="171"/>
    </row>
    <row r="318" spans="112:115" x14ac:dyDescent="0.25">
      <c r="DH318" s="177">
        <v>555</v>
      </c>
      <c r="DI318" s="180" t="s">
        <v>736</v>
      </c>
      <c r="DJ318" s="179">
        <v>12</v>
      </c>
      <c r="DK318" s="171"/>
    </row>
    <row r="319" spans="112:115" x14ac:dyDescent="0.25">
      <c r="DH319" s="177">
        <v>561</v>
      </c>
      <c r="DI319" s="178" t="s">
        <v>847</v>
      </c>
      <c r="DJ319" s="179">
        <v>3</v>
      </c>
      <c r="DK319" s="171"/>
    </row>
    <row r="320" spans="112:115" x14ac:dyDescent="0.25">
      <c r="DH320" s="177">
        <v>562</v>
      </c>
      <c r="DI320" s="178" t="s">
        <v>848</v>
      </c>
      <c r="DJ320" s="179">
        <v>4</v>
      </c>
      <c r="DK320" s="171"/>
    </row>
    <row r="321" spans="112:115" x14ac:dyDescent="0.25">
      <c r="DH321" s="177">
        <v>563</v>
      </c>
      <c r="DI321" s="178" t="s">
        <v>849</v>
      </c>
      <c r="DJ321" s="179">
        <v>5</v>
      </c>
      <c r="DK321" s="171"/>
    </row>
    <row r="322" spans="112:115" x14ac:dyDescent="0.25">
      <c r="DH322" s="177">
        <v>564</v>
      </c>
      <c r="DI322" s="178" t="s">
        <v>850</v>
      </c>
      <c r="DJ322" s="179">
        <v>6</v>
      </c>
      <c r="DK322" s="171"/>
    </row>
    <row r="323" spans="112:115" x14ac:dyDescent="0.25">
      <c r="DH323" s="177">
        <v>565</v>
      </c>
      <c r="DI323" s="178" t="s">
        <v>851</v>
      </c>
      <c r="DJ323" s="179">
        <v>7</v>
      </c>
      <c r="DK323" s="171"/>
    </row>
    <row r="324" spans="112:115" x14ac:dyDescent="0.25">
      <c r="DH324" s="177">
        <v>566</v>
      </c>
      <c r="DI324" s="178" t="s">
        <v>0</v>
      </c>
      <c r="DJ324" s="179">
        <v>8</v>
      </c>
      <c r="DK324" s="171"/>
    </row>
    <row r="325" spans="112:115" x14ac:dyDescent="0.25">
      <c r="DH325" s="177">
        <v>571</v>
      </c>
      <c r="DI325" s="178" t="s">
        <v>1</v>
      </c>
      <c r="DJ325" s="179">
        <v>3</v>
      </c>
      <c r="DK325" s="171"/>
    </row>
    <row r="326" spans="112:115" x14ac:dyDescent="0.25">
      <c r="DH326" s="177">
        <v>572</v>
      </c>
      <c r="DI326" s="178" t="s">
        <v>2</v>
      </c>
      <c r="DJ326" s="179">
        <v>4</v>
      </c>
      <c r="DK326" s="171"/>
    </row>
    <row r="327" spans="112:115" x14ac:dyDescent="0.25">
      <c r="DH327" s="177">
        <v>573</v>
      </c>
      <c r="DI327" s="178" t="s">
        <v>3</v>
      </c>
      <c r="DJ327" s="179">
        <v>5</v>
      </c>
      <c r="DK327" s="171"/>
    </row>
    <row r="328" spans="112:115" x14ac:dyDescent="0.25">
      <c r="DH328" s="177">
        <v>574</v>
      </c>
      <c r="DI328" s="178" t="s">
        <v>4</v>
      </c>
      <c r="DJ328" s="179">
        <v>6</v>
      </c>
      <c r="DK328" s="171"/>
    </row>
    <row r="329" spans="112:115" x14ac:dyDescent="0.25">
      <c r="DH329" s="177">
        <v>575</v>
      </c>
      <c r="DI329" s="178" t="s">
        <v>5</v>
      </c>
      <c r="DJ329" s="179">
        <v>7</v>
      </c>
      <c r="DK329" s="171"/>
    </row>
    <row r="330" spans="112:115" x14ac:dyDescent="0.25">
      <c r="DH330" s="177">
        <v>576</v>
      </c>
      <c r="DI330" s="178" t="s">
        <v>6</v>
      </c>
      <c r="DJ330" s="179">
        <v>8</v>
      </c>
      <c r="DK330" s="171"/>
    </row>
    <row r="331" spans="112:115" x14ac:dyDescent="0.25">
      <c r="DH331" s="177">
        <v>577</v>
      </c>
      <c r="DI331" s="178" t="s">
        <v>7</v>
      </c>
      <c r="DJ331" s="181"/>
      <c r="DK331" s="171"/>
    </row>
    <row r="332" spans="112:115" x14ac:dyDescent="0.25">
      <c r="DH332" s="177">
        <v>578</v>
      </c>
      <c r="DI332" s="178" t="s">
        <v>8</v>
      </c>
      <c r="DJ332" s="179">
        <v>7</v>
      </c>
      <c r="DK332" s="171"/>
    </row>
    <row r="333" spans="112:115" x14ac:dyDescent="0.25">
      <c r="DH333" s="177">
        <v>580</v>
      </c>
      <c r="DI333" s="178" t="s">
        <v>9</v>
      </c>
      <c r="DJ333" s="179">
        <v>2</v>
      </c>
      <c r="DK333" s="171"/>
    </row>
    <row r="334" spans="112:115" x14ac:dyDescent="0.25">
      <c r="DH334" s="177">
        <v>581</v>
      </c>
      <c r="DI334" s="178" t="s">
        <v>10</v>
      </c>
      <c r="DJ334" s="179">
        <v>3</v>
      </c>
      <c r="DK334" s="171"/>
    </row>
    <row r="335" spans="112:115" x14ac:dyDescent="0.25">
      <c r="DH335" s="177">
        <v>582</v>
      </c>
      <c r="DI335" s="178" t="s">
        <v>11</v>
      </c>
      <c r="DJ335" s="179">
        <v>4</v>
      </c>
      <c r="DK335" s="171"/>
    </row>
    <row r="336" spans="112:115" x14ac:dyDescent="0.25">
      <c r="DH336" s="177">
        <v>583</v>
      </c>
      <c r="DI336" s="178" t="s">
        <v>12</v>
      </c>
      <c r="DJ336" s="179">
        <v>4</v>
      </c>
      <c r="DK336" s="171"/>
    </row>
    <row r="337" spans="112:115" x14ac:dyDescent="0.25">
      <c r="DH337" s="177">
        <v>584</v>
      </c>
      <c r="DI337" s="178" t="s">
        <v>13</v>
      </c>
      <c r="DJ337" s="179">
        <v>5</v>
      </c>
      <c r="DK337" s="171"/>
    </row>
    <row r="338" spans="112:115" x14ac:dyDescent="0.25">
      <c r="DH338" s="177">
        <v>585</v>
      </c>
      <c r="DI338" s="178" t="s">
        <v>14</v>
      </c>
      <c r="DJ338" s="179">
        <v>6</v>
      </c>
      <c r="DK338" s="171"/>
    </row>
    <row r="339" spans="112:115" x14ac:dyDescent="0.25">
      <c r="DH339" s="177">
        <v>586</v>
      </c>
      <c r="DI339" s="178" t="s">
        <v>15</v>
      </c>
      <c r="DJ339" s="179">
        <v>7</v>
      </c>
      <c r="DK339" s="171"/>
    </row>
    <row r="340" spans="112:115" x14ac:dyDescent="0.25">
      <c r="DH340" s="177">
        <v>587</v>
      </c>
      <c r="DI340" s="178" t="s">
        <v>16</v>
      </c>
      <c r="DJ340" s="179">
        <v>8</v>
      </c>
      <c r="DK340" s="171"/>
    </row>
    <row r="341" spans="112:115" x14ac:dyDescent="0.25">
      <c r="DH341" s="177">
        <v>590</v>
      </c>
      <c r="DI341" s="178" t="s">
        <v>846</v>
      </c>
      <c r="DJ341" s="179">
        <v>7</v>
      </c>
      <c r="DK341" s="171"/>
    </row>
    <row r="342" spans="112:115" x14ac:dyDescent="0.25">
      <c r="DH342" s="177">
        <v>591</v>
      </c>
      <c r="DI342" s="178" t="s">
        <v>17</v>
      </c>
      <c r="DJ342" s="179">
        <v>8</v>
      </c>
      <c r="DK342" s="171"/>
    </row>
    <row r="343" spans="112:115" x14ac:dyDescent="0.25">
      <c r="DH343" s="177">
        <v>592</v>
      </c>
      <c r="DI343" s="178" t="s">
        <v>18</v>
      </c>
      <c r="DJ343" s="179">
        <v>9</v>
      </c>
      <c r="DK343" s="171"/>
    </row>
    <row r="344" spans="112:115" x14ac:dyDescent="0.25">
      <c r="DH344" s="177">
        <v>593</v>
      </c>
      <c r="DI344" s="178" t="s">
        <v>19</v>
      </c>
      <c r="DJ344" s="179">
        <v>10</v>
      </c>
      <c r="DK344" s="171"/>
    </row>
    <row r="345" spans="112:115" x14ac:dyDescent="0.25">
      <c r="DH345" s="177">
        <v>594</v>
      </c>
      <c r="DI345" s="178" t="s">
        <v>20</v>
      </c>
      <c r="DJ345" s="179">
        <v>11</v>
      </c>
      <c r="DK345" s="171"/>
    </row>
    <row r="346" spans="112:115" x14ac:dyDescent="0.25">
      <c r="DH346" s="177">
        <v>601</v>
      </c>
      <c r="DI346" s="178" t="s">
        <v>21</v>
      </c>
      <c r="DJ346" s="179">
        <v>4</v>
      </c>
      <c r="DK346" s="171"/>
    </row>
    <row r="347" spans="112:115" x14ac:dyDescent="0.25">
      <c r="DH347" s="177">
        <v>602</v>
      </c>
      <c r="DI347" s="178" t="s">
        <v>22</v>
      </c>
      <c r="DJ347" s="179">
        <v>5</v>
      </c>
      <c r="DK347" s="171"/>
    </row>
    <row r="348" spans="112:115" x14ac:dyDescent="0.25">
      <c r="DH348" s="177">
        <v>603</v>
      </c>
      <c r="DI348" s="178" t="s">
        <v>23</v>
      </c>
      <c r="DJ348" s="179">
        <v>6</v>
      </c>
      <c r="DK348" s="171"/>
    </row>
    <row r="349" spans="112:115" x14ac:dyDescent="0.25">
      <c r="DH349" s="177">
        <v>604</v>
      </c>
      <c r="DI349" s="178" t="s">
        <v>24</v>
      </c>
      <c r="DJ349" s="179">
        <v>7</v>
      </c>
      <c r="DK349" s="171"/>
    </row>
    <row r="350" spans="112:115" x14ac:dyDescent="0.25">
      <c r="DH350" s="177">
        <v>611</v>
      </c>
      <c r="DI350" s="178" t="s">
        <v>25</v>
      </c>
      <c r="DJ350" s="179">
        <v>1</v>
      </c>
      <c r="DK350" s="171"/>
    </row>
    <row r="351" spans="112:115" x14ac:dyDescent="0.25">
      <c r="DH351" s="177">
        <v>612</v>
      </c>
      <c r="DI351" s="178" t="s">
        <v>26</v>
      </c>
      <c r="DJ351" s="179">
        <v>2</v>
      </c>
      <c r="DK351" s="171"/>
    </row>
    <row r="352" spans="112:115" x14ac:dyDescent="0.25">
      <c r="DH352" s="177">
        <v>613</v>
      </c>
      <c r="DI352" s="178" t="s">
        <v>27</v>
      </c>
      <c r="DJ352" s="179">
        <v>3</v>
      </c>
      <c r="DK352" s="171" t="s">
        <v>963</v>
      </c>
    </row>
    <row r="353" spans="112:115" x14ac:dyDescent="0.25">
      <c r="DH353" s="177">
        <v>614</v>
      </c>
      <c r="DI353" s="178" t="s">
        <v>28</v>
      </c>
      <c r="DJ353" s="179">
        <v>4</v>
      </c>
      <c r="DK353" s="171" t="s">
        <v>963</v>
      </c>
    </row>
    <row r="354" spans="112:115" x14ac:dyDescent="0.25">
      <c r="DH354" s="177">
        <v>631</v>
      </c>
      <c r="DI354" s="178" t="s">
        <v>29</v>
      </c>
      <c r="DJ354" s="179">
        <v>8</v>
      </c>
      <c r="DK354" s="171"/>
    </row>
    <row r="355" spans="112:115" x14ac:dyDescent="0.25">
      <c r="DH355" s="177">
        <v>632</v>
      </c>
      <c r="DI355" s="178" t="s">
        <v>30</v>
      </c>
      <c r="DJ355" s="179">
        <v>9</v>
      </c>
      <c r="DK355" s="171"/>
    </row>
    <row r="356" spans="112:115" x14ac:dyDescent="0.25">
      <c r="DH356" s="177">
        <v>633</v>
      </c>
      <c r="DI356" s="178" t="s">
        <v>31</v>
      </c>
      <c r="DJ356" s="179">
        <v>10</v>
      </c>
      <c r="DK356" s="171"/>
    </row>
    <row r="357" spans="112:115" x14ac:dyDescent="0.25">
      <c r="DH357" s="177">
        <v>634</v>
      </c>
      <c r="DI357" s="178" t="s">
        <v>32</v>
      </c>
      <c r="DJ357" s="179">
        <v>11</v>
      </c>
      <c r="DK357" s="171"/>
    </row>
    <row r="358" spans="112:115" x14ac:dyDescent="0.25">
      <c r="DH358" s="177">
        <v>690</v>
      </c>
      <c r="DI358" s="178" t="s">
        <v>732</v>
      </c>
      <c r="DJ358" s="179">
        <v>8</v>
      </c>
      <c r="DK358" s="171"/>
    </row>
    <row r="359" spans="112:115" x14ac:dyDescent="0.25">
      <c r="DH359" s="177">
        <v>691</v>
      </c>
      <c r="DI359" s="178" t="s">
        <v>733</v>
      </c>
      <c r="DJ359" s="179">
        <v>9</v>
      </c>
      <c r="DK359" s="171"/>
    </row>
    <row r="360" spans="112:115" x14ac:dyDescent="0.25">
      <c r="DH360" s="177">
        <v>692</v>
      </c>
      <c r="DI360" s="178" t="s">
        <v>734</v>
      </c>
      <c r="DJ360" s="179">
        <v>10</v>
      </c>
      <c r="DK360" s="171"/>
    </row>
    <row r="361" spans="112:115" x14ac:dyDescent="0.25">
      <c r="DH361" s="177">
        <v>693</v>
      </c>
      <c r="DI361" s="178" t="s">
        <v>817</v>
      </c>
      <c r="DJ361" s="179">
        <v>11</v>
      </c>
      <c r="DK361" s="171"/>
    </row>
    <row r="362" spans="112:115" x14ac:dyDescent="0.25">
      <c r="DH362" s="177">
        <v>694</v>
      </c>
      <c r="DI362" s="178" t="s">
        <v>736</v>
      </c>
      <c r="DJ362" s="179">
        <v>12</v>
      </c>
      <c r="DK362" s="171"/>
    </row>
    <row r="363" spans="112:115" x14ac:dyDescent="0.25">
      <c r="DH363" s="177">
        <v>706</v>
      </c>
      <c r="DI363" s="178" t="s">
        <v>33</v>
      </c>
      <c r="DJ363" s="179">
        <v>4</v>
      </c>
      <c r="DK363" s="171"/>
    </row>
    <row r="364" spans="112:115" x14ac:dyDescent="0.25">
      <c r="DH364" s="177">
        <v>707</v>
      </c>
      <c r="DI364" s="178" t="s">
        <v>34</v>
      </c>
      <c r="DJ364" s="179">
        <v>5</v>
      </c>
      <c r="DK364" s="171"/>
    </row>
    <row r="365" spans="112:115" x14ac:dyDescent="0.25">
      <c r="DH365" s="177">
        <v>708</v>
      </c>
      <c r="DI365" s="178" t="s">
        <v>35</v>
      </c>
      <c r="DJ365" s="179">
        <v>6</v>
      </c>
      <c r="DK365" s="171"/>
    </row>
    <row r="366" spans="112:115" x14ac:dyDescent="0.25">
      <c r="DH366" s="177">
        <v>709</v>
      </c>
      <c r="DI366" s="178" t="s">
        <v>36</v>
      </c>
      <c r="DJ366" s="179">
        <v>7</v>
      </c>
      <c r="DK366" s="171"/>
    </row>
    <row r="367" spans="112:115" x14ac:dyDescent="0.25">
      <c r="DH367" s="177">
        <v>710</v>
      </c>
      <c r="DI367" s="178" t="s">
        <v>37</v>
      </c>
      <c r="DJ367" s="179">
        <v>6</v>
      </c>
      <c r="DK367" s="171"/>
    </row>
    <row r="368" spans="112:115" x14ac:dyDescent="0.25">
      <c r="DH368" s="177">
        <v>711</v>
      </c>
      <c r="DI368" s="178" t="s">
        <v>38</v>
      </c>
      <c r="DJ368" s="179">
        <v>7</v>
      </c>
      <c r="DK368" s="171"/>
    </row>
    <row r="369" spans="112:115" x14ac:dyDescent="0.25">
      <c r="DH369" s="177">
        <v>712</v>
      </c>
      <c r="DI369" s="178" t="s">
        <v>39</v>
      </c>
      <c r="DJ369" s="179">
        <v>8</v>
      </c>
      <c r="DK369" s="171"/>
    </row>
    <row r="370" spans="112:115" x14ac:dyDescent="0.25">
      <c r="DH370" s="177">
        <v>713</v>
      </c>
      <c r="DI370" s="178" t="s">
        <v>40</v>
      </c>
      <c r="DJ370" s="179">
        <v>9</v>
      </c>
      <c r="DK370" s="171"/>
    </row>
    <row r="371" spans="112:115" x14ac:dyDescent="0.25">
      <c r="DH371" s="177">
        <v>714</v>
      </c>
      <c r="DI371" s="178" t="s">
        <v>41</v>
      </c>
      <c r="DJ371" s="179">
        <v>10</v>
      </c>
      <c r="DK371" s="171"/>
    </row>
    <row r="372" spans="112:115" x14ac:dyDescent="0.25">
      <c r="DH372" s="177">
        <v>720</v>
      </c>
      <c r="DI372" s="178" t="s">
        <v>42</v>
      </c>
      <c r="DJ372" s="179">
        <v>6</v>
      </c>
      <c r="DK372" s="171"/>
    </row>
    <row r="373" spans="112:115" x14ac:dyDescent="0.25">
      <c r="DH373" s="177">
        <v>721</v>
      </c>
      <c r="DI373" s="178" t="s">
        <v>43</v>
      </c>
      <c r="DJ373" s="179">
        <v>7</v>
      </c>
      <c r="DK373" s="171"/>
    </row>
    <row r="374" spans="112:115" x14ac:dyDescent="0.25">
      <c r="DH374" s="177">
        <v>722</v>
      </c>
      <c r="DI374" s="178" t="s">
        <v>44</v>
      </c>
      <c r="DJ374" s="179">
        <v>8</v>
      </c>
      <c r="DK374" s="171"/>
    </row>
    <row r="375" spans="112:115" x14ac:dyDescent="0.25">
      <c r="DH375" s="177">
        <v>723</v>
      </c>
      <c r="DI375" s="178" t="s">
        <v>45</v>
      </c>
      <c r="DJ375" s="179">
        <v>9</v>
      </c>
      <c r="DK375" s="171"/>
    </row>
    <row r="376" spans="112:115" x14ac:dyDescent="0.25">
      <c r="DH376" s="177">
        <v>724</v>
      </c>
      <c r="DI376" s="178" t="s">
        <v>46</v>
      </c>
      <c r="DJ376" s="179">
        <v>10</v>
      </c>
      <c r="DK376" s="171"/>
    </row>
    <row r="377" spans="112:115" x14ac:dyDescent="0.25">
      <c r="DH377" s="177">
        <v>731</v>
      </c>
      <c r="DI377" s="178" t="s">
        <v>47</v>
      </c>
      <c r="DJ377" s="179">
        <v>4</v>
      </c>
      <c r="DK377" s="171" t="s">
        <v>964</v>
      </c>
    </row>
    <row r="378" spans="112:115" x14ac:dyDescent="0.25">
      <c r="DH378" s="177">
        <v>732</v>
      </c>
      <c r="DI378" s="178" t="s">
        <v>48</v>
      </c>
      <c r="DJ378" s="179">
        <v>5</v>
      </c>
      <c r="DK378" s="171" t="s">
        <v>964</v>
      </c>
    </row>
    <row r="379" spans="112:115" x14ac:dyDescent="0.25">
      <c r="DH379" s="177">
        <v>733</v>
      </c>
      <c r="DI379" s="178" t="s">
        <v>49</v>
      </c>
      <c r="DJ379" s="179">
        <v>6</v>
      </c>
      <c r="DK379" s="171" t="s">
        <v>964</v>
      </c>
    </row>
    <row r="380" spans="112:115" x14ac:dyDescent="0.25">
      <c r="DH380" s="177">
        <v>741</v>
      </c>
      <c r="DI380" s="178" t="s">
        <v>50</v>
      </c>
      <c r="DJ380" s="179">
        <v>7</v>
      </c>
      <c r="DK380" s="171" t="s">
        <v>965</v>
      </c>
    </row>
    <row r="381" spans="112:115" x14ac:dyDescent="0.25">
      <c r="DH381" s="177">
        <v>742</v>
      </c>
      <c r="DI381" s="178" t="s">
        <v>51</v>
      </c>
      <c r="DJ381" s="179">
        <v>8</v>
      </c>
      <c r="DK381" s="171" t="s">
        <v>966</v>
      </c>
    </row>
    <row r="382" spans="112:115" x14ac:dyDescent="0.25">
      <c r="DH382" s="177">
        <v>743</v>
      </c>
      <c r="DI382" s="178" t="s">
        <v>52</v>
      </c>
      <c r="DJ382" s="179">
        <v>9</v>
      </c>
      <c r="DK382" s="171"/>
    </row>
    <row r="383" spans="112:115" x14ac:dyDescent="0.25">
      <c r="DH383" s="177">
        <v>750</v>
      </c>
      <c r="DI383" s="178" t="s">
        <v>732</v>
      </c>
      <c r="DJ383" s="179">
        <v>9</v>
      </c>
      <c r="DK383" s="171" t="s">
        <v>951</v>
      </c>
    </row>
    <row r="384" spans="112:115" x14ac:dyDescent="0.25">
      <c r="DH384" s="177">
        <v>751</v>
      </c>
      <c r="DI384" s="178" t="s">
        <v>733</v>
      </c>
      <c r="DJ384" s="179">
        <v>10</v>
      </c>
      <c r="DK384" s="171" t="s">
        <v>951</v>
      </c>
    </row>
    <row r="385" spans="112:115" x14ac:dyDescent="0.25">
      <c r="DH385" s="177">
        <v>752</v>
      </c>
      <c r="DI385" s="178" t="s">
        <v>734</v>
      </c>
      <c r="DJ385" s="179">
        <v>11</v>
      </c>
      <c r="DK385" s="171" t="s">
        <v>951</v>
      </c>
    </row>
    <row r="386" spans="112:115" x14ac:dyDescent="0.25">
      <c r="DH386" s="177">
        <v>753</v>
      </c>
      <c r="DI386" s="178" t="s">
        <v>735</v>
      </c>
      <c r="DJ386" s="179">
        <v>12</v>
      </c>
      <c r="DK386" s="171" t="s">
        <v>951</v>
      </c>
    </row>
    <row r="387" spans="112:115" x14ac:dyDescent="0.25">
      <c r="DH387" s="177">
        <v>760</v>
      </c>
      <c r="DI387" s="178" t="s">
        <v>53</v>
      </c>
      <c r="DJ387" s="179">
        <v>6</v>
      </c>
      <c r="DK387" s="171"/>
    </row>
    <row r="388" spans="112:115" x14ac:dyDescent="0.25">
      <c r="DH388" s="177">
        <v>761</v>
      </c>
      <c r="DI388" s="178" t="s">
        <v>54</v>
      </c>
      <c r="DJ388" s="179">
        <v>7</v>
      </c>
      <c r="DK388" s="171"/>
    </row>
    <row r="389" spans="112:115" x14ac:dyDescent="0.25">
      <c r="DH389" s="177">
        <v>762</v>
      </c>
      <c r="DI389" s="178" t="s">
        <v>55</v>
      </c>
      <c r="DJ389" s="179">
        <v>8</v>
      </c>
      <c r="DK389" s="171"/>
    </row>
    <row r="390" spans="112:115" x14ac:dyDescent="0.25">
      <c r="DH390" s="177">
        <v>763</v>
      </c>
      <c r="DI390" s="178" t="s">
        <v>56</v>
      </c>
      <c r="DJ390" s="179">
        <v>9</v>
      </c>
      <c r="DK390" s="171"/>
    </row>
    <row r="391" spans="112:115" x14ac:dyDescent="0.25">
      <c r="DH391" s="177">
        <v>764</v>
      </c>
      <c r="DI391" s="178" t="s">
        <v>57</v>
      </c>
      <c r="DJ391" s="179">
        <v>10</v>
      </c>
      <c r="DK391" s="171"/>
    </row>
    <row r="392" spans="112:115" x14ac:dyDescent="0.25">
      <c r="DH392" s="177">
        <v>770</v>
      </c>
      <c r="DI392" s="178" t="s">
        <v>53</v>
      </c>
      <c r="DJ392" s="179">
        <v>6</v>
      </c>
      <c r="DK392" s="171"/>
    </row>
    <row r="393" spans="112:115" x14ac:dyDescent="0.25">
      <c r="DH393" s="177">
        <v>771</v>
      </c>
      <c r="DI393" s="178" t="s">
        <v>54</v>
      </c>
      <c r="DJ393" s="179">
        <v>7</v>
      </c>
      <c r="DK393" s="171" t="s">
        <v>951</v>
      </c>
    </row>
    <row r="394" spans="112:115" x14ac:dyDescent="0.25">
      <c r="DH394" s="177">
        <v>772</v>
      </c>
      <c r="DI394" s="178" t="s">
        <v>55</v>
      </c>
      <c r="DJ394" s="179">
        <v>8</v>
      </c>
      <c r="DK394" s="171" t="s">
        <v>951</v>
      </c>
    </row>
    <row r="395" spans="112:115" x14ac:dyDescent="0.25">
      <c r="DH395" s="177">
        <v>773</v>
      </c>
      <c r="DI395" s="178" t="s">
        <v>56</v>
      </c>
      <c r="DJ395" s="179">
        <v>9</v>
      </c>
      <c r="DK395" s="171" t="s">
        <v>951</v>
      </c>
    </row>
    <row r="396" spans="112:115" x14ac:dyDescent="0.25">
      <c r="DH396" s="177">
        <v>774</v>
      </c>
      <c r="DI396" s="178" t="s">
        <v>57</v>
      </c>
      <c r="DJ396" s="179">
        <v>10</v>
      </c>
      <c r="DK396" s="171" t="s">
        <v>951</v>
      </c>
    </row>
    <row r="397" spans="112:115" x14ac:dyDescent="0.25">
      <c r="DH397" s="177">
        <v>780</v>
      </c>
      <c r="DI397" s="178" t="s">
        <v>53</v>
      </c>
      <c r="DJ397" s="179">
        <v>6</v>
      </c>
      <c r="DK397" s="171"/>
    </row>
    <row r="398" spans="112:115" x14ac:dyDescent="0.25">
      <c r="DH398" s="177">
        <v>780</v>
      </c>
      <c r="DI398" s="178" t="s">
        <v>53</v>
      </c>
      <c r="DJ398" s="179">
        <v>6</v>
      </c>
      <c r="DK398" s="171"/>
    </row>
    <row r="399" spans="112:115" x14ac:dyDescent="0.25">
      <c r="DH399" s="177">
        <v>781</v>
      </c>
      <c r="DI399" s="178" t="s">
        <v>54</v>
      </c>
      <c r="DJ399" s="179">
        <v>7</v>
      </c>
      <c r="DK399" s="171" t="s">
        <v>952</v>
      </c>
    </row>
    <row r="400" spans="112:115" x14ac:dyDescent="0.25">
      <c r="DH400" s="177">
        <v>781</v>
      </c>
      <c r="DI400" s="178" t="s">
        <v>54</v>
      </c>
      <c r="DJ400" s="179">
        <v>7</v>
      </c>
      <c r="DK400" s="171" t="s">
        <v>952</v>
      </c>
    </row>
    <row r="401" spans="112:115" x14ac:dyDescent="0.25">
      <c r="DH401" s="177">
        <v>782</v>
      </c>
      <c r="DI401" s="178" t="s">
        <v>55</v>
      </c>
      <c r="DJ401" s="179">
        <v>8</v>
      </c>
      <c r="DK401" s="171" t="s">
        <v>952</v>
      </c>
    </row>
    <row r="402" spans="112:115" x14ac:dyDescent="0.25">
      <c r="DH402" s="177">
        <v>782</v>
      </c>
      <c r="DI402" s="178" t="s">
        <v>55</v>
      </c>
      <c r="DJ402" s="179">
        <v>8</v>
      </c>
      <c r="DK402" s="171" t="s">
        <v>952</v>
      </c>
    </row>
    <row r="403" spans="112:115" x14ac:dyDescent="0.25">
      <c r="DH403" s="177">
        <v>783</v>
      </c>
      <c r="DI403" s="178" t="s">
        <v>56</v>
      </c>
      <c r="DJ403" s="179">
        <v>9</v>
      </c>
      <c r="DK403" s="171" t="s">
        <v>952</v>
      </c>
    </row>
    <row r="404" spans="112:115" x14ac:dyDescent="0.25">
      <c r="DH404" s="177">
        <v>783</v>
      </c>
      <c r="DI404" s="178" t="s">
        <v>56</v>
      </c>
      <c r="DJ404" s="179">
        <v>9</v>
      </c>
      <c r="DK404" s="171" t="s">
        <v>952</v>
      </c>
    </row>
    <row r="405" spans="112:115" x14ac:dyDescent="0.25">
      <c r="DH405" s="177">
        <v>784</v>
      </c>
      <c r="DI405" s="178" t="s">
        <v>57</v>
      </c>
      <c r="DJ405" s="179">
        <v>10</v>
      </c>
      <c r="DK405" s="171" t="s">
        <v>952</v>
      </c>
    </row>
    <row r="406" spans="112:115" x14ac:dyDescent="0.25">
      <c r="DH406" s="177">
        <v>784</v>
      </c>
      <c r="DI406" s="178" t="s">
        <v>57</v>
      </c>
      <c r="DJ406" s="179">
        <v>10</v>
      </c>
      <c r="DK406" s="171" t="s">
        <v>952</v>
      </c>
    </row>
    <row r="407" spans="112:115" x14ac:dyDescent="0.25">
      <c r="DH407" s="177">
        <v>811</v>
      </c>
      <c r="DI407" s="178" t="s">
        <v>58</v>
      </c>
      <c r="DJ407" s="179">
        <v>4</v>
      </c>
      <c r="DK407" s="171"/>
    </row>
    <row r="408" spans="112:115" x14ac:dyDescent="0.25">
      <c r="DH408" s="177">
        <v>812</v>
      </c>
      <c r="DI408" s="178" t="s">
        <v>59</v>
      </c>
      <c r="DJ408" s="179">
        <v>5</v>
      </c>
      <c r="DK408" s="171"/>
    </row>
    <row r="409" spans="112:115" x14ac:dyDescent="0.25">
      <c r="DH409" s="177">
        <v>813</v>
      </c>
      <c r="DI409" s="178" t="s">
        <v>60</v>
      </c>
      <c r="DJ409" s="179">
        <v>6</v>
      </c>
      <c r="DK409" s="171"/>
    </row>
    <row r="410" spans="112:115" x14ac:dyDescent="0.25">
      <c r="DH410" s="177">
        <v>814</v>
      </c>
      <c r="DI410" s="178" t="s">
        <v>61</v>
      </c>
      <c r="DJ410" s="179">
        <v>7</v>
      </c>
      <c r="DK410" s="171"/>
    </row>
    <row r="411" spans="112:115" x14ac:dyDescent="0.25">
      <c r="DH411" s="177">
        <v>821</v>
      </c>
      <c r="DI411" s="178" t="s">
        <v>62</v>
      </c>
      <c r="DJ411" s="179">
        <v>7</v>
      </c>
      <c r="DK411" s="171"/>
    </row>
    <row r="412" spans="112:115" x14ac:dyDescent="0.25">
      <c r="DH412" s="177">
        <v>822</v>
      </c>
      <c r="DI412" s="178" t="s">
        <v>63</v>
      </c>
      <c r="DJ412" s="179">
        <v>8</v>
      </c>
      <c r="DK412" s="171"/>
    </row>
    <row r="413" spans="112:115" x14ac:dyDescent="0.25">
      <c r="DH413" s="177">
        <v>823</v>
      </c>
      <c r="DI413" s="178" t="s">
        <v>64</v>
      </c>
      <c r="DJ413" s="179">
        <v>9</v>
      </c>
      <c r="DK413" s="171"/>
    </row>
    <row r="414" spans="112:115" x14ac:dyDescent="0.25">
      <c r="DH414" s="177">
        <v>824</v>
      </c>
      <c r="DI414" s="178" t="s">
        <v>65</v>
      </c>
      <c r="DJ414" s="179">
        <v>10</v>
      </c>
      <c r="DK414" s="171"/>
    </row>
    <row r="415" spans="112:115" x14ac:dyDescent="0.25">
      <c r="DH415" s="177">
        <v>850</v>
      </c>
      <c r="DI415" s="178" t="s">
        <v>732</v>
      </c>
      <c r="DJ415" s="179">
        <v>8</v>
      </c>
      <c r="DK415" s="171"/>
    </row>
    <row r="416" spans="112:115" x14ac:dyDescent="0.25">
      <c r="DH416" s="177">
        <v>851</v>
      </c>
      <c r="DI416" s="178" t="s">
        <v>733</v>
      </c>
      <c r="DJ416" s="179">
        <v>9</v>
      </c>
      <c r="DK416" s="171"/>
    </row>
    <row r="417" spans="112:115" x14ac:dyDescent="0.25">
      <c r="DH417" s="177">
        <v>852</v>
      </c>
      <c r="DI417" s="178" t="s">
        <v>734</v>
      </c>
      <c r="DJ417" s="179">
        <v>10</v>
      </c>
      <c r="DK417" s="171"/>
    </row>
    <row r="418" spans="112:115" x14ac:dyDescent="0.25">
      <c r="DH418" s="177">
        <v>853</v>
      </c>
      <c r="DI418" s="178" t="s">
        <v>735</v>
      </c>
      <c r="DJ418" s="179">
        <v>11</v>
      </c>
      <c r="DK418" s="171"/>
    </row>
    <row r="419" spans="112:115" x14ac:dyDescent="0.25">
      <c r="DH419" s="177">
        <v>951</v>
      </c>
      <c r="DI419" s="178" t="s">
        <v>66</v>
      </c>
      <c r="DJ419" s="179">
        <v>6</v>
      </c>
      <c r="DK419" s="171"/>
    </row>
    <row r="420" spans="112:115" x14ac:dyDescent="0.25">
      <c r="DH420" s="177">
        <v>952</v>
      </c>
      <c r="DI420" s="178" t="s">
        <v>67</v>
      </c>
      <c r="DJ420" s="179">
        <v>7</v>
      </c>
      <c r="DK420" s="171"/>
    </row>
    <row r="421" spans="112:115" x14ac:dyDescent="0.25">
      <c r="DH421" s="177">
        <v>953</v>
      </c>
      <c r="DI421" s="178" t="s">
        <v>68</v>
      </c>
      <c r="DJ421" s="179">
        <v>8</v>
      </c>
      <c r="DK421" s="171"/>
    </row>
    <row r="422" spans="112:115" x14ac:dyDescent="0.25">
      <c r="DH422" s="177">
        <v>954</v>
      </c>
      <c r="DI422" s="178" t="s">
        <v>69</v>
      </c>
      <c r="DJ422" s="179">
        <v>8</v>
      </c>
      <c r="DK422" s="171"/>
    </row>
    <row r="423" spans="112:115" x14ac:dyDescent="0.25">
      <c r="DH423" s="177">
        <v>955</v>
      </c>
      <c r="DI423" s="178" t="s">
        <v>70</v>
      </c>
      <c r="DJ423" s="179">
        <v>9</v>
      </c>
      <c r="DK423" s="171"/>
    </row>
    <row r="424" spans="112:115" x14ac:dyDescent="0.25">
      <c r="DH424" s="177">
        <v>961</v>
      </c>
      <c r="DI424" s="178" t="s">
        <v>71</v>
      </c>
      <c r="DJ424" s="179">
        <v>6</v>
      </c>
      <c r="DK424" s="171"/>
    </row>
    <row r="425" spans="112:115" x14ac:dyDescent="0.25">
      <c r="DH425" s="177">
        <v>962</v>
      </c>
      <c r="DI425" s="178" t="s">
        <v>72</v>
      </c>
      <c r="DJ425" s="179">
        <v>7</v>
      </c>
      <c r="DK425" s="171"/>
    </row>
    <row r="426" spans="112:115" x14ac:dyDescent="0.25">
      <c r="DH426" s="177">
        <v>963</v>
      </c>
      <c r="DI426" s="178" t="s">
        <v>73</v>
      </c>
      <c r="DJ426" s="179">
        <v>8</v>
      </c>
      <c r="DK426" s="171"/>
    </row>
    <row r="427" spans="112:115" x14ac:dyDescent="0.25">
      <c r="DH427" s="177">
        <v>971</v>
      </c>
      <c r="DI427" s="178" t="s">
        <v>74</v>
      </c>
      <c r="DJ427" s="179">
        <v>6</v>
      </c>
      <c r="DK427" s="171"/>
    </row>
    <row r="428" spans="112:115" x14ac:dyDescent="0.25">
      <c r="DH428" s="182">
        <v>972</v>
      </c>
      <c r="DI428" s="183" t="s">
        <v>75</v>
      </c>
      <c r="DJ428" s="184">
        <v>7</v>
      </c>
      <c r="DK428" s="172"/>
    </row>
  </sheetData>
  <autoFilter ref="A4:EG150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H170:DJ170"/>
    <mergeCell ref="K3:K4"/>
    <mergeCell ref="L3:L4"/>
    <mergeCell ref="M3:M4"/>
    <mergeCell ref="N3:N4"/>
    <mergeCell ref="O3:O4"/>
  </mergeCells>
  <conditionalFormatting sqref="CV10 CV140:CV141 CY140:CY141 CY54 CY56:CY61 CY63 CY106:CY134 CV131:CV134 CY70:CY100 CY10:CY25 CY28:CY44 CY46:CY52">
    <cfRule type="cellIs" dxfId="89" priority="35" stopIfTrue="1" operator="notEqual">
      <formula>$DC10</formula>
    </cfRule>
  </conditionalFormatting>
  <conditionalFormatting sqref="CV106:CV130 CV54 CV56:CV61 CV63 CV70:CV100 CV11:CV25 CV27:CV44 CV46:CV47 CV49:CV52">
    <cfRule type="cellIs" dxfId="88" priority="36" stopIfTrue="1" operator="notEqual">
      <formula>$CY11</formula>
    </cfRule>
  </conditionalFormatting>
  <conditionalFormatting sqref="CV135:CV137 CY135:CY137">
    <cfRule type="cellIs" dxfId="87" priority="34" stopIfTrue="1" operator="notEqual">
      <formula>$DC135</formula>
    </cfRule>
  </conditionalFormatting>
  <conditionalFormatting sqref="CY101">
    <cfRule type="cellIs" dxfId="86" priority="32" stopIfTrue="1" operator="notEqual">
      <formula>$DC101</formula>
    </cfRule>
  </conditionalFormatting>
  <conditionalFormatting sqref="CV101">
    <cfRule type="cellIs" dxfId="85" priority="33" stopIfTrue="1" operator="notEqual">
      <formula>$CY101</formula>
    </cfRule>
  </conditionalFormatting>
  <conditionalFormatting sqref="CY102">
    <cfRule type="cellIs" dxfId="84" priority="30" stopIfTrue="1" operator="notEqual">
      <formula>$DC102</formula>
    </cfRule>
  </conditionalFormatting>
  <conditionalFormatting sqref="CV102">
    <cfRule type="cellIs" dxfId="83" priority="31" stopIfTrue="1" operator="notEqual">
      <formula>$CY102</formula>
    </cfRule>
  </conditionalFormatting>
  <conditionalFormatting sqref="CY103 CY105">
    <cfRule type="cellIs" dxfId="82" priority="28" stopIfTrue="1" operator="notEqual">
      <formula>$DC103</formula>
    </cfRule>
  </conditionalFormatting>
  <conditionalFormatting sqref="CY64">
    <cfRule type="cellIs" dxfId="81" priority="26" stopIfTrue="1" operator="notEqual">
      <formula>$DC64</formula>
    </cfRule>
  </conditionalFormatting>
  <conditionalFormatting sqref="CV103 CV105">
    <cfRule type="cellIs" dxfId="80" priority="29" stopIfTrue="1" operator="notEqual">
      <formula>$CY103</formula>
    </cfRule>
  </conditionalFormatting>
  <conditionalFormatting sqref="CV64">
    <cfRule type="cellIs" dxfId="79" priority="27" stopIfTrue="1" operator="notEqual">
      <formula>$CY64</formula>
    </cfRule>
  </conditionalFormatting>
  <conditionalFormatting sqref="CY66">
    <cfRule type="cellIs" dxfId="78" priority="24" stopIfTrue="1" operator="notEqual">
      <formula>$DC66</formula>
    </cfRule>
  </conditionalFormatting>
  <conditionalFormatting sqref="CV66">
    <cfRule type="cellIs" dxfId="77" priority="25" stopIfTrue="1" operator="notEqual">
      <formula>$CY66</formula>
    </cfRule>
  </conditionalFormatting>
  <conditionalFormatting sqref="CY67">
    <cfRule type="cellIs" dxfId="76" priority="22" stopIfTrue="1" operator="notEqual">
      <formula>$DC67</formula>
    </cfRule>
  </conditionalFormatting>
  <conditionalFormatting sqref="CV67">
    <cfRule type="cellIs" dxfId="75" priority="23" stopIfTrue="1" operator="notEqual">
      <formula>$CY67</formula>
    </cfRule>
  </conditionalFormatting>
  <conditionalFormatting sqref="CV48">
    <cfRule type="cellIs" dxfId="74" priority="21" stopIfTrue="1" operator="notEqual">
      <formula>$CY48</formula>
    </cfRule>
  </conditionalFormatting>
  <conditionalFormatting sqref="CY55">
    <cfRule type="cellIs" dxfId="73" priority="18" stopIfTrue="1" operator="notEqual">
      <formula>$DC55</formula>
    </cfRule>
  </conditionalFormatting>
  <conditionalFormatting sqref="CV55">
    <cfRule type="cellIs" dxfId="72" priority="19" stopIfTrue="1" operator="notEqual">
      <formula>$CY55</formula>
    </cfRule>
  </conditionalFormatting>
  <conditionalFormatting sqref="CY45">
    <cfRule type="cellIs" dxfId="71" priority="17" stopIfTrue="1" operator="notEqual">
      <formula>$DC45</formula>
    </cfRule>
  </conditionalFormatting>
  <conditionalFormatting sqref="CV45">
    <cfRule type="cellIs" dxfId="70" priority="16" stopIfTrue="1" operator="notEqual">
      <formula>$CY45</formula>
    </cfRule>
  </conditionalFormatting>
  <conditionalFormatting sqref="CY26">
    <cfRule type="cellIs" dxfId="69" priority="14" stopIfTrue="1" operator="notEqual">
      <formula>$DC26</formula>
    </cfRule>
  </conditionalFormatting>
  <conditionalFormatting sqref="CV26">
    <cfRule type="cellIs" dxfId="68" priority="15" stopIfTrue="1" operator="notEqual">
      <formula>$CY26</formula>
    </cfRule>
  </conditionalFormatting>
  <conditionalFormatting sqref="CY53">
    <cfRule type="cellIs" dxfId="67" priority="12" stopIfTrue="1" operator="notEqual">
      <formula>$DC53</formula>
    </cfRule>
  </conditionalFormatting>
  <conditionalFormatting sqref="CV53">
    <cfRule type="cellIs" dxfId="66" priority="13" stopIfTrue="1" operator="notEqual">
      <formula>$CY53</formula>
    </cfRule>
  </conditionalFormatting>
  <conditionalFormatting sqref="CY62">
    <cfRule type="cellIs" dxfId="65" priority="10" stopIfTrue="1" operator="notEqual">
      <formula>$DC62</formula>
    </cfRule>
  </conditionalFormatting>
  <conditionalFormatting sqref="CV62">
    <cfRule type="cellIs" dxfId="64" priority="11" stopIfTrue="1" operator="notEqual">
      <formula>$CY62</formula>
    </cfRule>
  </conditionalFormatting>
  <conditionalFormatting sqref="CY65">
    <cfRule type="cellIs" dxfId="63" priority="8" stopIfTrue="1" operator="notEqual">
      <formula>$DC65</formula>
    </cfRule>
  </conditionalFormatting>
  <conditionalFormatting sqref="CV65">
    <cfRule type="cellIs" dxfId="62" priority="9" stopIfTrue="1" operator="notEqual">
      <formula>$CY65</formula>
    </cfRule>
  </conditionalFormatting>
  <conditionalFormatting sqref="CY104">
    <cfRule type="cellIs" dxfId="61" priority="6" stopIfTrue="1" operator="notEqual">
      <formula>$DC104</formula>
    </cfRule>
  </conditionalFormatting>
  <conditionalFormatting sqref="CV104">
    <cfRule type="cellIs" dxfId="60" priority="7" stopIfTrue="1" operator="notEqual">
      <formula>$CY104</formula>
    </cfRule>
  </conditionalFormatting>
  <conditionalFormatting sqref="CV138:CV139 CY138:CY139">
    <cfRule type="cellIs" dxfId="59" priority="5" stopIfTrue="1" operator="notEqual">
      <formula>$DC138</formula>
    </cfRule>
  </conditionalFormatting>
  <conditionalFormatting sqref="CY68">
    <cfRule type="cellIs" dxfId="58" priority="3" stopIfTrue="1" operator="notEqual">
      <formula>$DC68</formula>
    </cfRule>
  </conditionalFormatting>
  <conditionalFormatting sqref="CV68">
    <cfRule type="cellIs" dxfId="57" priority="4" stopIfTrue="1" operator="notEqual">
      <formula>$CY68</formula>
    </cfRule>
  </conditionalFormatting>
  <conditionalFormatting sqref="CY69">
    <cfRule type="cellIs" dxfId="56" priority="1" stopIfTrue="1" operator="notEqual">
      <formula>$DC69</formula>
    </cfRule>
  </conditionalFormatting>
  <conditionalFormatting sqref="CV69">
    <cfRule type="cellIs" dxfId="55" priority="2" stopIfTrue="1" operator="notEqual">
      <formula>$CY69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54.0 / Gültig ab: 01.01.14 / Seite &amp;P (&amp;N)</oddFoot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29"/>
  <sheetViews>
    <sheetView topLeftCell="V1" zoomScaleNormal="100" zoomScaleSheetLayoutView="75" workbookViewId="0">
      <selection activeCell="AG1" sqref="AG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18.42578125" style="11" customWidth="1"/>
    <col min="115" max="115" width="14.28515625" style="11" customWidth="1"/>
    <col min="116" max="116" width="11.42578125" style="11" bestFit="1" customWidth="1"/>
    <col min="117" max="117" width="15.42578125" style="11" customWidth="1"/>
    <col min="118" max="16384" width="3.7109375" style="11"/>
  </cols>
  <sheetData>
    <row r="1" spans="1:137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88"/>
      <c r="X1" s="10"/>
      <c r="Y1" s="39"/>
      <c r="Z1" s="9"/>
      <c r="AA1" s="189" t="s">
        <v>1034</v>
      </c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  <c r="DH1" s="186" t="s">
        <v>979</v>
      </c>
      <c r="DI1" s="186"/>
      <c r="DK1" s="11" t="s">
        <v>947</v>
      </c>
    </row>
    <row r="2" spans="1:137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1031</v>
      </c>
      <c r="AC2" s="70"/>
      <c r="CU2" s="145"/>
      <c r="CV2" s="140"/>
      <c r="CW2" s="140"/>
      <c r="CY2" s="140"/>
      <c r="CZ2" s="140"/>
      <c r="DB2" s="145"/>
      <c r="DC2" s="2"/>
      <c r="DD2" s="2"/>
      <c r="EF2" s="19"/>
      <c r="EG2" s="19"/>
    </row>
    <row r="3" spans="1:137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265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2013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37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  <c r="DJ4" s="19" t="s">
        <v>978</v>
      </c>
      <c r="DK4" s="19" t="s">
        <v>948</v>
      </c>
      <c r="DL4" s="19" t="s">
        <v>949</v>
      </c>
      <c r="DM4" s="19" t="s">
        <v>950</v>
      </c>
    </row>
    <row r="5" spans="1:137" s="19" customFormat="1" ht="40.5" x14ac:dyDescent="0.2">
      <c r="A5" s="53">
        <v>1</v>
      </c>
      <c r="B5" s="53"/>
      <c r="C5" s="53">
        <f t="shared" ref="C5:C7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76" si="1">$AD$3-V5</f>
        <v>36</v>
      </c>
      <c r="AA5" s="25" t="s">
        <v>1019</v>
      </c>
      <c r="AB5" s="21" t="s">
        <v>89</v>
      </c>
      <c r="AC5" s="21"/>
      <c r="AE5" s="90" t="s">
        <v>399</v>
      </c>
      <c r="AF5" s="82"/>
      <c r="CP5" s="19" t="str">
        <f t="shared" ref="CP5:CP76" si="2">+S5</f>
        <v>Giger Hans</v>
      </c>
      <c r="CR5" s="19">
        <f t="shared" ref="CR5:CR76" si="3">+Z5</f>
        <v>36</v>
      </c>
      <c r="CS5" s="19" t="str">
        <f t="shared" ref="CS5:CS76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  <c r="DJ5" s="19">
        <f>+CT5</f>
        <v>2139</v>
      </c>
      <c r="DK5" s="153">
        <v>1</v>
      </c>
      <c r="DL5" s="19">
        <v>2</v>
      </c>
      <c r="DM5" s="19" t="s">
        <v>951</v>
      </c>
    </row>
    <row r="6" spans="1:137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31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31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  <c r="DJ6" s="19">
        <f t="shared" ref="DJ6:DJ71" si="5">+CT6</f>
        <v>5558</v>
      </c>
      <c r="DK6" s="153">
        <v>1</v>
      </c>
      <c r="DL6" s="19">
        <v>2</v>
      </c>
      <c r="DM6" s="19" t="s">
        <v>951</v>
      </c>
    </row>
    <row r="7" spans="1:137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30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30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  <c r="DJ7" s="19">
        <f t="shared" si="5"/>
        <v>4155</v>
      </c>
      <c r="DK7" s="153">
        <v>1</v>
      </c>
      <c r="DL7" s="19">
        <v>2</v>
      </c>
      <c r="DM7" s="19" t="s">
        <v>951</v>
      </c>
    </row>
    <row r="8" spans="1:137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26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26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  <c r="DJ8" s="19">
        <f t="shared" si="5"/>
        <v>5574</v>
      </c>
      <c r="DK8" s="153">
        <v>1</v>
      </c>
      <c r="DL8" s="19">
        <v>2</v>
      </c>
      <c r="DM8" s="19" t="s">
        <v>951</v>
      </c>
    </row>
    <row r="9" spans="1:137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26</v>
      </c>
      <c r="AA9" s="25" t="s">
        <v>658</v>
      </c>
      <c r="AB9" s="21" t="s">
        <v>306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26</v>
      </c>
      <c r="CS9" s="19" t="str">
        <f t="shared" si="4"/>
        <v xml:space="preserve"> A/B 1)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  <c r="DJ9" s="19">
        <f t="shared" si="5"/>
        <v>4182</v>
      </c>
      <c r="DK9" s="153">
        <v>1</v>
      </c>
      <c r="DL9" s="19">
        <v>2</v>
      </c>
      <c r="DM9" s="19" t="s">
        <v>951</v>
      </c>
    </row>
    <row r="10" spans="1:137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44</v>
      </c>
      <c r="AA10" s="25" t="s">
        <v>659</v>
      </c>
      <c r="AB10" s="21" t="s">
        <v>307</v>
      </c>
      <c r="AC10" s="21"/>
      <c r="AE10" s="157"/>
      <c r="AF10" s="82"/>
      <c r="CP10" s="19" t="str">
        <f t="shared" si="2"/>
        <v>Kalak Josef</v>
      </c>
      <c r="CR10" s="19">
        <f t="shared" si="3"/>
        <v>44</v>
      </c>
      <c r="CS10" s="19" t="str">
        <f t="shared" si="4"/>
        <v>B/A 2)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  <c r="DJ10" s="19">
        <f t="shared" si="5"/>
        <v>3136</v>
      </c>
      <c r="DK10" s="153">
        <v>1</v>
      </c>
      <c r="DL10" s="19">
        <v>2</v>
      </c>
      <c r="DM10" s="185" t="s">
        <v>951</v>
      </c>
    </row>
    <row r="11" spans="1:137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39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39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0" si="6">VLOOKUP($CY11,Funktionsbezeichnungen,3,0)</f>
        <v>10</v>
      </c>
      <c r="DA11" s="83" t="str">
        <f t="shared" ref="DA11:DA30" si="7">VLOOKUP($CY11,Funktionsbezeichnungen,2,0)</f>
        <v>Senior Projektingenieur</v>
      </c>
      <c r="DB11" s="20"/>
      <c r="DC11" s="125">
        <v>773</v>
      </c>
      <c r="DD11" s="33">
        <f t="shared" ref="DD11:DD45" si="8">VLOOKUP($DC11,Funktionsbezeichnungen,3,0)</f>
        <v>9</v>
      </c>
      <c r="DE11" s="83" t="str">
        <f t="shared" ref="DE11:DE45" si="9">VLOOKUP($DC11,Funktionsbezeichnungen,2,0)</f>
        <v>Projektingenieur 3</v>
      </c>
      <c r="DJ11" s="19">
        <f t="shared" si="5"/>
        <v>3148</v>
      </c>
      <c r="DK11" s="153">
        <v>2</v>
      </c>
      <c r="DL11" s="19">
        <v>3</v>
      </c>
      <c r="DM11" s="185" t="s">
        <v>951</v>
      </c>
    </row>
    <row r="12" spans="1:137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118">
        <f t="shared" si="1"/>
        <v>28</v>
      </c>
      <c r="AA12" s="25" t="s">
        <v>946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28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10">VLOOKUP($CV12,Funktionsbezeichnungen,3,0)</f>
        <v>10</v>
      </c>
      <c r="CX12" s="83" t="str">
        <f t="shared" ref="CX12:CX43" si="11">VLOOKUP($CV12,Funktionsbezeichnungen,2,0)</f>
        <v>Senior Projektingenieur</v>
      </c>
      <c r="CY12" s="125">
        <v>784</v>
      </c>
      <c r="CZ12" s="33">
        <f t="shared" si="6"/>
        <v>10</v>
      </c>
      <c r="DA12" s="83" t="str">
        <f t="shared" si="7"/>
        <v>Senior Projektingenieur</v>
      </c>
      <c r="DB12" s="20"/>
      <c r="DC12" s="33">
        <v>783</v>
      </c>
      <c r="DD12" s="33">
        <f t="shared" si="8"/>
        <v>9</v>
      </c>
      <c r="DE12" s="83" t="str">
        <f t="shared" si="9"/>
        <v>Projektingenieur 3</v>
      </c>
      <c r="DJ12" s="19">
        <f t="shared" si="5"/>
        <v>5625</v>
      </c>
      <c r="DK12" s="153">
        <v>1</v>
      </c>
      <c r="DL12" s="19">
        <v>2</v>
      </c>
      <c r="DM12" s="19" t="s">
        <v>952</v>
      </c>
    </row>
    <row r="13" spans="1:137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8" t="s">
        <v>197</v>
      </c>
      <c r="V13" s="21">
        <v>1988</v>
      </c>
      <c r="W13" s="25"/>
      <c r="X13" s="21"/>
      <c r="Y13" s="28" t="s">
        <v>238</v>
      </c>
      <c r="Z13" s="118">
        <f t="shared" si="1"/>
        <v>25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25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10"/>
        <v>10</v>
      </c>
      <c r="CX13" s="83" t="str">
        <f t="shared" si="11"/>
        <v>Senior Projektingenieur</v>
      </c>
      <c r="CY13" s="125">
        <v>774</v>
      </c>
      <c r="CZ13" s="33">
        <f t="shared" si="6"/>
        <v>10</v>
      </c>
      <c r="DA13" s="83" t="str">
        <f t="shared" si="7"/>
        <v>Senior Projektingenieur</v>
      </c>
      <c r="DB13" s="20"/>
      <c r="DC13" s="33">
        <v>773</v>
      </c>
      <c r="DD13" s="33">
        <f t="shared" si="8"/>
        <v>9</v>
      </c>
      <c r="DE13" s="83" t="str">
        <f t="shared" si="9"/>
        <v>Projektingenieur 3</v>
      </c>
      <c r="DJ13" s="19">
        <f t="shared" si="5"/>
        <v>4168</v>
      </c>
      <c r="DK13" s="153">
        <v>1</v>
      </c>
      <c r="DL13" s="19">
        <v>2</v>
      </c>
      <c r="DM13" s="19" t="s">
        <v>951</v>
      </c>
    </row>
    <row r="14" spans="1:137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25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25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10"/>
        <v>10</v>
      </c>
      <c r="CX14" s="83" t="str">
        <f t="shared" si="11"/>
        <v>Senior Projektingenieur</v>
      </c>
      <c r="CY14" s="125">
        <v>773</v>
      </c>
      <c r="CZ14" s="33">
        <f t="shared" si="6"/>
        <v>9</v>
      </c>
      <c r="DA14" s="83" t="str">
        <f t="shared" si="7"/>
        <v>Projektingenieur 3</v>
      </c>
      <c r="DB14" s="20"/>
      <c r="DC14" s="33">
        <v>773</v>
      </c>
      <c r="DD14" s="33">
        <f t="shared" si="8"/>
        <v>9</v>
      </c>
      <c r="DE14" s="83" t="str">
        <f t="shared" si="9"/>
        <v>Projektingenieur 3</v>
      </c>
      <c r="DJ14" s="19">
        <f t="shared" si="5"/>
        <v>4176</v>
      </c>
      <c r="DK14" s="153">
        <v>1</v>
      </c>
      <c r="DL14" s="19">
        <v>2</v>
      </c>
      <c r="DM14" s="19" t="s">
        <v>951</v>
      </c>
    </row>
    <row r="15" spans="1:137" s="19" customFormat="1" ht="15.75" x14ac:dyDescent="0.2">
      <c r="A15" s="53">
        <v>0</v>
      </c>
      <c r="B15" s="53"/>
      <c r="C15" s="53">
        <f>IF(Z15&gt;=10,1,0)</f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574</v>
      </c>
      <c r="Q15" s="15">
        <v>11</v>
      </c>
      <c r="R15" s="16"/>
      <c r="S15" s="20" t="s">
        <v>571</v>
      </c>
      <c r="T15" s="21">
        <v>1953</v>
      </c>
      <c r="U15" s="28" t="s">
        <v>572</v>
      </c>
      <c r="V15" s="21">
        <v>1978</v>
      </c>
      <c r="W15" s="25"/>
      <c r="X15" s="21"/>
      <c r="Y15" s="28" t="s">
        <v>573</v>
      </c>
      <c r="Z15" s="21">
        <f>$AD$3-V15</f>
        <v>35</v>
      </c>
      <c r="AA15" s="25" t="s">
        <v>97</v>
      </c>
      <c r="AB15" s="162" t="s">
        <v>926</v>
      </c>
      <c r="AC15" s="21"/>
      <c r="AE15" s="90" t="s">
        <v>373</v>
      </c>
      <c r="AF15" s="82"/>
      <c r="CP15" s="19" t="str">
        <f>+S15</f>
        <v>Bosshard Heinz</v>
      </c>
      <c r="CR15" s="19">
        <f>+Z15</f>
        <v>35</v>
      </c>
      <c r="CS15" s="19" t="str">
        <f>+AB15</f>
        <v xml:space="preserve"> B/C 1)</v>
      </c>
      <c r="CT15" s="154">
        <v>3205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20"/>
      <c r="DC15" s="33">
        <v>772</v>
      </c>
      <c r="DD15" s="33">
        <f>VLOOKUP($DC15,Funktionsbezeichnungen,3,0)</f>
        <v>8</v>
      </c>
      <c r="DE15" s="83" t="str">
        <f>VLOOKUP($DC15,Funktionsbezeichnungen,2,0)</f>
        <v>Projektingenieur 2</v>
      </c>
      <c r="DJ15" s="19">
        <f t="shared" si="5"/>
        <v>3205</v>
      </c>
      <c r="DK15" s="153">
        <v>1</v>
      </c>
      <c r="DL15" s="19">
        <v>2</v>
      </c>
      <c r="DM15" s="19" t="s">
        <v>951</v>
      </c>
    </row>
    <row r="16" spans="1:137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358</v>
      </c>
      <c r="P16" s="15" t="s">
        <v>441</v>
      </c>
      <c r="Q16" s="15">
        <v>12</v>
      </c>
      <c r="R16" s="16"/>
      <c r="S16" s="20" t="s">
        <v>113</v>
      </c>
      <c r="T16" s="21">
        <v>1958</v>
      </c>
      <c r="U16" s="28" t="s">
        <v>195</v>
      </c>
      <c r="V16" s="21">
        <v>1981</v>
      </c>
      <c r="W16" s="25"/>
      <c r="X16" s="21"/>
      <c r="Y16" s="28" t="s">
        <v>222</v>
      </c>
      <c r="Z16" s="21">
        <f t="shared" si="1"/>
        <v>32</v>
      </c>
      <c r="AA16" s="25" t="s">
        <v>662</v>
      </c>
      <c r="AB16" s="21" t="s">
        <v>308</v>
      </c>
      <c r="AC16" s="21"/>
      <c r="AE16" s="90" t="s">
        <v>373</v>
      </c>
      <c r="AF16" s="82"/>
      <c r="CP16" s="19" t="str">
        <f t="shared" si="2"/>
        <v>Schär Robert</v>
      </c>
      <c r="CR16" s="19">
        <f t="shared" si="3"/>
        <v>32</v>
      </c>
      <c r="CS16" s="19" t="str">
        <f t="shared" si="4"/>
        <v xml:space="preserve"> B/C 1)</v>
      </c>
      <c r="CT16" s="154">
        <v>5557</v>
      </c>
      <c r="CU16" s="126"/>
      <c r="CV16" s="125">
        <v>773</v>
      </c>
      <c r="CW16" s="33">
        <f t="shared" si="10"/>
        <v>9</v>
      </c>
      <c r="CX16" s="83" t="str">
        <f t="shared" si="11"/>
        <v>Projektingenieur 3</v>
      </c>
      <c r="CY16" s="125">
        <v>773</v>
      </c>
      <c r="CZ16" s="33">
        <f t="shared" si="6"/>
        <v>9</v>
      </c>
      <c r="DA16" s="83" t="str">
        <f t="shared" si="7"/>
        <v>Projektingenieur 3</v>
      </c>
      <c r="DB16" s="20"/>
      <c r="DC16" s="33">
        <v>773</v>
      </c>
      <c r="DD16" s="33">
        <f t="shared" si="8"/>
        <v>9</v>
      </c>
      <c r="DE16" s="83" t="str">
        <f t="shared" si="9"/>
        <v>Projektingenieur 3</v>
      </c>
      <c r="DJ16" s="19">
        <f t="shared" si="5"/>
        <v>5557</v>
      </c>
      <c r="DK16" s="153">
        <v>2</v>
      </c>
      <c r="DL16" s="19">
        <v>3</v>
      </c>
      <c r="DM16" s="19" t="s">
        <v>951</v>
      </c>
    </row>
    <row r="17" spans="1:117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359</v>
      </c>
      <c r="P17" s="15" t="s">
        <v>449</v>
      </c>
      <c r="Q17" s="15">
        <v>13</v>
      </c>
      <c r="R17" s="16"/>
      <c r="S17" s="20" t="s">
        <v>114</v>
      </c>
      <c r="T17" s="21">
        <v>1957</v>
      </c>
      <c r="U17" s="28" t="s">
        <v>195</v>
      </c>
      <c r="V17" s="21">
        <v>1984</v>
      </c>
      <c r="W17" s="25"/>
      <c r="X17" s="21"/>
      <c r="Y17" s="28" t="s">
        <v>90</v>
      </c>
      <c r="Z17" s="21">
        <f t="shared" si="1"/>
        <v>29</v>
      </c>
      <c r="AA17" s="25" t="s">
        <v>663</v>
      </c>
      <c r="AB17" s="21" t="s">
        <v>308</v>
      </c>
      <c r="AC17" s="21"/>
      <c r="AE17" s="90" t="s">
        <v>390</v>
      </c>
      <c r="AF17" s="82"/>
      <c r="CP17" s="19" t="str">
        <f t="shared" si="2"/>
        <v xml:space="preserve">Spieler Daniel </v>
      </c>
      <c r="CR17" s="19">
        <f t="shared" si="3"/>
        <v>29</v>
      </c>
      <c r="CS17" s="19" t="str">
        <f t="shared" si="4"/>
        <v xml:space="preserve"> B/C 1)</v>
      </c>
      <c r="CT17" s="154">
        <v>4209</v>
      </c>
      <c r="CU17" s="126"/>
      <c r="CV17" s="125">
        <v>773</v>
      </c>
      <c r="CW17" s="33">
        <f t="shared" si="10"/>
        <v>9</v>
      </c>
      <c r="CX17" s="83" t="str">
        <f t="shared" si="11"/>
        <v>Projektingenieur 3</v>
      </c>
      <c r="CY17" s="125">
        <v>773</v>
      </c>
      <c r="CZ17" s="33">
        <f t="shared" si="6"/>
        <v>9</v>
      </c>
      <c r="DA17" s="83" t="str">
        <f t="shared" si="7"/>
        <v>Projektingenieur 3</v>
      </c>
      <c r="DB17" s="20"/>
      <c r="DC17" s="33">
        <v>773</v>
      </c>
      <c r="DD17" s="33">
        <f t="shared" si="8"/>
        <v>9</v>
      </c>
      <c r="DE17" s="83" t="str">
        <f t="shared" si="9"/>
        <v>Projektingenieur 3</v>
      </c>
      <c r="DJ17" s="19">
        <f t="shared" si="5"/>
        <v>4209</v>
      </c>
      <c r="DK17" s="153">
        <v>2</v>
      </c>
      <c r="DL17" s="19">
        <v>3</v>
      </c>
      <c r="DM17" s="19" t="s">
        <v>951</v>
      </c>
    </row>
    <row r="18" spans="1:117" s="19" customFormat="1" ht="15.75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198</v>
      </c>
      <c r="V18" s="21">
        <v>1987</v>
      </c>
      <c r="W18" s="25"/>
      <c r="X18" s="21"/>
      <c r="Y18" s="28" t="s">
        <v>222</v>
      </c>
      <c r="Z18" s="21">
        <f t="shared" si="1"/>
        <v>26</v>
      </c>
      <c r="AA18" s="25" t="s">
        <v>664</v>
      </c>
      <c r="AB18" s="21" t="s">
        <v>308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26</v>
      </c>
      <c r="CS18" s="19" t="str">
        <f t="shared" si="4"/>
        <v xml:space="preserve"> B/C 1)</v>
      </c>
      <c r="CT18" s="154">
        <v>4187</v>
      </c>
      <c r="CU18" s="126"/>
      <c r="CV18" s="125">
        <v>774</v>
      </c>
      <c r="CW18" s="33">
        <f t="shared" si="10"/>
        <v>10</v>
      </c>
      <c r="CX18" s="83" t="str">
        <f t="shared" si="11"/>
        <v>Senior Projektingenieur</v>
      </c>
      <c r="CY18" s="125">
        <v>773</v>
      </c>
      <c r="CZ18" s="33">
        <f t="shared" si="6"/>
        <v>9</v>
      </c>
      <c r="DA18" s="83" t="str">
        <f t="shared" si="7"/>
        <v>Projektingenieur 3</v>
      </c>
      <c r="DB18" s="20"/>
      <c r="DC18" s="33">
        <v>773</v>
      </c>
      <c r="DD18" s="33">
        <f t="shared" si="8"/>
        <v>9</v>
      </c>
      <c r="DE18" s="83" t="str">
        <f t="shared" si="9"/>
        <v>Projektingenieur 3</v>
      </c>
      <c r="DJ18" s="19">
        <f t="shared" si="5"/>
        <v>4187</v>
      </c>
      <c r="DK18" s="153">
        <v>2</v>
      </c>
      <c r="DL18" s="19">
        <v>3</v>
      </c>
      <c r="DM18" s="19" t="s">
        <v>951</v>
      </c>
    </row>
    <row r="19" spans="1:117" s="19" customFormat="1" ht="30.75" customHeigh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200</v>
      </c>
      <c r="V19" s="21">
        <v>1987</v>
      </c>
      <c r="W19" s="25"/>
      <c r="X19" s="21"/>
      <c r="Y19" s="28" t="s">
        <v>223</v>
      </c>
      <c r="Z19" s="118">
        <f t="shared" si="1"/>
        <v>26</v>
      </c>
      <c r="AA19" s="25" t="s">
        <v>704</v>
      </c>
      <c r="AB19" s="21" t="s">
        <v>308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26</v>
      </c>
      <c r="CS19" s="19" t="str">
        <f t="shared" si="4"/>
        <v xml:space="preserve"> B/C 1)</v>
      </c>
      <c r="CT19" s="154">
        <v>4179</v>
      </c>
      <c r="CU19" s="126"/>
      <c r="CV19" s="125">
        <v>773</v>
      </c>
      <c r="CW19" s="33">
        <f t="shared" si="10"/>
        <v>9</v>
      </c>
      <c r="CX19" s="83" t="str">
        <f t="shared" si="11"/>
        <v>Projektingenieur 3</v>
      </c>
      <c r="CY19" s="125">
        <v>773</v>
      </c>
      <c r="CZ19" s="33">
        <f t="shared" si="6"/>
        <v>9</v>
      </c>
      <c r="DA19" s="83" t="str">
        <f t="shared" si="7"/>
        <v>Projektingenieur 3</v>
      </c>
      <c r="DB19" s="20"/>
      <c r="DC19" s="33">
        <v>772</v>
      </c>
      <c r="DD19" s="33">
        <f t="shared" si="8"/>
        <v>8</v>
      </c>
      <c r="DE19" s="83" t="str">
        <f t="shared" si="9"/>
        <v>Projektingenieur 2</v>
      </c>
      <c r="DJ19" s="19">
        <f t="shared" si="5"/>
        <v>4179</v>
      </c>
      <c r="DK19" s="153">
        <v>2</v>
      </c>
      <c r="DL19" s="19">
        <v>3</v>
      </c>
      <c r="DM19" s="19" t="s">
        <v>951</v>
      </c>
    </row>
    <row r="20" spans="1:117" s="19" customFormat="1" ht="15.75" x14ac:dyDescent="0.2">
      <c r="A20" s="53">
        <v>0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443</v>
      </c>
      <c r="Q20" s="15">
        <v>16</v>
      </c>
      <c r="R20" s="42"/>
      <c r="S20" s="20" t="s">
        <v>253</v>
      </c>
      <c r="T20" s="21">
        <v>1967</v>
      </c>
      <c r="U20" s="28" t="s">
        <v>194</v>
      </c>
      <c r="V20" s="21">
        <v>1992</v>
      </c>
      <c r="W20" s="25" t="s">
        <v>314</v>
      </c>
      <c r="X20" s="21">
        <v>1999</v>
      </c>
      <c r="Y20" s="28" t="s">
        <v>315</v>
      </c>
      <c r="Z20" s="21">
        <f t="shared" si="1"/>
        <v>21</v>
      </c>
      <c r="AA20" s="25" t="s">
        <v>665</v>
      </c>
      <c r="AB20" s="21" t="s">
        <v>308</v>
      </c>
      <c r="AC20" s="21"/>
      <c r="AE20" s="90" t="s">
        <v>619</v>
      </c>
      <c r="AF20" s="82"/>
      <c r="CP20" s="19" t="str">
        <f t="shared" si="2"/>
        <v>Suter Thomas</v>
      </c>
      <c r="CR20" s="19">
        <f t="shared" si="3"/>
        <v>21</v>
      </c>
      <c r="CS20" s="19" t="str">
        <f t="shared" si="4"/>
        <v xml:space="preserve"> B/C 1)</v>
      </c>
      <c r="CT20" s="154">
        <v>3201</v>
      </c>
      <c r="CU20" s="126"/>
      <c r="CV20" s="125">
        <v>774</v>
      </c>
      <c r="CW20" s="33">
        <f t="shared" si="10"/>
        <v>10</v>
      </c>
      <c r="CX20" s="83" t="str">
        <f t="shared" si="11"/>
        <v>Senior Projektingenieur</v>
      </c>
      <c r="CY20" s="125">
        <v>774</v>
      </c>
      <c r="CZ20" s="33">
        <f t="shared" si="6"/>
        <v>10</v>
      </c>
      <c r="DA20" s="83" t="str">
        <f t="shared" si="7"/>
        <v>Senior Projektingenieur</v>
      </c>
      <c r="DB20" s="20"/>
      <c r="DC20" s="33">
        <v>773</v>
      </c>
      <c r="DD20" s="33">
        <f t="shared" si="8"/>
        <v>9</v>
      </c>
      <c r="DE20" s="83" t="str">
        <f t="shared" si="9"/>
        <v>Projektingenieur 3</v>
      </c>
      <c r="DJ20" s="19">
        <f t="shared" si="5"/>
        <v>3201</v>
      </c>
      <c r="DK20" s="153">
        <v>1</v>
      </c>
      <c r="DL20" s="19">
        <v>2</v>
      </c>
      <c r="DM20" s="19" t="s">
        <v>951</v>
      </c>
    </row>
    <row r="21" spans="1:117" s="19" customFormat="1" ht="27" x14ac:dyDescent="0.2">
      <c r="A21" s="53">
        <v>0</v>
      </c>
      <c r="B21" s="53"/>
      <c r="C21" s="53">
        <f t="shared" si="0"/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"/>
        <v>17</v>
      </c>
      <c r="AA21" s="25" t="s">
        <v>676</v>
      </c>
      <c r="AB21" s="21" t="s">
        <v>308</v>
      </c>
      <c r="AC21" s="21"/>
      <c r="AE21" s="90" t="s">
        <v>373</v>
      </c>
      <c r="AF21" s="82"/>
      <c r="CP21" s="19" t="str">
        <f t="shared" si="2"/>
        <v>Müller Thomas</v>
      </c>
      <c r="CR21" s="19">
        <f t="shared" si="3"/>
        <v>17</v>
      </c>
      <c r="CS21" s="19" t="str">
        <f t="shared" si="4"/>
        <v xml:space="preserve"> B/C 1)</v>
      </c>
      <c r="CT21" s="154">
        <v>4276</v>
      </c>
      <c r="CU21" s="126"/>
      <c r="CV21" s="125">
        <v>773</v>
      </c>
      <c r="CW21" s="33">
        <f t="shared" si="10"/>
        <v>9</v>
      </c>
      <c r="CX21" s="83" t="str">
        <f t="shared" si="11"/>
        <v>Projektingenieur 3</v>
      </c>
      <c r="CY21" s="125">
        <v>773</v>
      </c>
      <c r="CZ21" s="33">
        <f t="shared" si="6"/>
        <v>9</v>
      </c>
      <c r="DA21" s="83" t="str">
        <f t="shared" si="7"/>
        <v>Projektingenieur 3</v>
      </c>
      <c r="DB21" s="20"/>
      <c r="DC21" s="33">
        <v>772</v>
      </c>
      <c r="DD21" s="33">
        <f t="shared" si="8"/>
        <v>8</v>
      </c>
      <c r="DE21" s="83" t="str">
        <f t="shared" si="9"/>
        <v>Projektingenieur 2</v>
      </c>
      <c r="DJ21" s="19">
        <f t="shared" si="5"/>
        <v>4276</v>
      </c>
      <c r="DK21" s="153">
        <v>2</v>
      </c>
      <c r="DL21" s="19">
        <v>3</v>
      </c>
      <c r="DM21" s="19" t="s">
        <v>951</v>
      </c>
    </row>
    <row r="22" spans="1:117" s="19" customFormat="1" ht="27" x14ac:dyDescent="0.2">
      <c r="A22" s="53">
        <v>0</v>
      </c>
      <c r="B22" s="53"/>
      <c r="C22" s="53">
        <f>IF(Z22&gt;=10,1,0)</f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462</v>
      </c>
      <c r="Q22" s="15">
        <v>18</v>
      </c>
      <c r="R22" s="42"/>
      <c r="S22" s="20" t="s">
        <v>125</v>
      </c>
      <c r="T22" s="21">
        <v>1969</v>
      </c>
      <c r="U22" s="28" t="s">
        <v>194</v>
      </c>
      <c r="V22" s="21">
        <v>1997</v>
      </c>
      <c r="W22" s="25"/>
      <c r="X22" s="21"/>
      <c r="Y22" s="28" t="s">
        <v>336</v>
      </c>
      <c r="Z22" s="118">
        <f>$AD$3-V22</f>
        <v>16</v>
      </c>
      <c r="AA22" s="25" t="s">
        <v>677</v>
      </c>
      <c r="AB22" s="162" t="s">
        <v>926</v>
      </c>
      <c r="AC22" s="21"/>
      <c r="AE22" s="90" t="s">
        <v>373</v>
      </c>
      <c r="AF22" s="82"/>
      <c r="CP22" s="19" t="str">
        <f>+S22</f>
        <v>Rauchfleisch Alexander</v>
      </c>
      <c r="CR22" s="19">
        <f>+Z22</f>
        <v>16</v>
      </c>
      <c r="CS22" s="19" t="str">
        <f>+AB22</f>
        <v xml:space="preserve"> B/C 1)</v>
      </c>
      <c r="CT22" s="154">
        <v>4254</v>
      </c>
      <c r="CU22" s="126"/>
      <c r="CV22" s="125">
        <v>773</v>
      </c>
      <c r="CW22" s="33">
        <f>VLOOKUP($CV22,Funktionsbezeichnungen,3,0)</f>
        <v>9</v>
      </c>
      <c r="CX22" s="83" t="str">
        <f>VLOOKUP($CV22,Funktionsbezeichnungen,2,0)</f>
        <v>Projektingenieur 3</v>
      </c>
      <c r="CY22" s="125">
        <v>773</v>
      </c>
      <c r="CZ22" s="33">
        <f>VLOOKUP($CY22,Funktionsbezeichnungen,3,0)</f>
        <v>9</v>
      </c>
      <c r="DA22" s="83" t="str">
        <f>VLOOKUP($CY22,Funktionsbezeichnungen,2,0)</f>
        <v>Projektingenieur 3</v>
      </c>
      <c r="DB22" s="20"/>
      <c r="DC22" s="33">
        <v>772</v>
      </c>
      <c r="DD22" s="33">
        <f>VLOOKUP($DC22,Funktionsbezeichnungen,3,0)</f>
        <v>8</v>
      </c>
      <c r="DE22" s="83" t="str">
        <f>VLOOKUP($DC22,Funktionsbezeichnungen,2,0)</f>
        <v>Projektingenieur 2</v>
      </c>
      <c r="DJ22" s="19">
        <f t="shared" si="5"/>
        <v>4254</v>
      </c>
      <c r="DK22" s="153">
        <v>1</v>
      </c>
      <c r="DL22" s="19">
        <v>2</v>
      </c>
      <c r="DM22" s="19" t="s">
        <v>951</v>
      </c>
    </row>
    <row r="23" spans="1:117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360</v>
      </c>
      <c r="P23" s="15" t="s">
        <v>463</v>
      </c>
      <c r="Q23" s="15">
        <v>19</v>
      </c>
      <c r="R23" s="42"/>
      <c r="S23" s="20" t="s">
        <v>190</v>
      </c>
      <c r="T23" s="21">
        <v>1972</v>
      </c>
      <c r="U23" s="28" t="s">
        <v>194</v>
      </c>
      <c r="V23" s="21">
        <v>1997</v>
      </c>
      <c r="W23" s="25"/>
      <c r="X23" s="21"/>
      <c r="Y23" s="28" t="s">
        <v>1021</v>
      </c>
      <c r="Z23" s="118">
        <f>$AD$3-V23</f>
        <v>16</v>
      </c>
      <c r="AA23" s="25" t="s">
        <v>678</v>
      </c>
      <c r="AB23" s="162" t="s">
        <v>926</v>
      </c>
      <c r="AC23" s="21"/>
      <c r="AE23" s="90" t="s">
        <v>402</v>
      </c>
      <c r="AF23" s="82"/>
      <c r="CP23" s="19" t="str">
        <f>+S23</f>
        <v>Stoffel Patric</v>
      </c>
      <c r="CR23" s="19">
        <f>+Z23</f>
        <v>16</v>
      </c>
      <c r="CS23" s="19" t="str">
        <f>+AB23</f>
        <v xml:space="preserve"> B/C 1)</v>
      </c>
      <c r="CT23" s="154">
        <v>4258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20"/>
      <c r="DC23" s="33">
        <v>772</v>
      </c>
      <c r="DD23" s="33">
        <f>VLOOKUP($DC23,Funktionsbezeichnungen,3,0)</f>
        <v>8</v>
      </c>
      <c r="DE23" s="83" t="str">
        <f>VLOOKUP($DC23,Funktionsbezeichnungen,2,0)</f>
        <v>Projektingenieur 2</v>
      </c>
      <c r="DJ23" s="19">
        <f t="shared" si="5"/>
        <v>4258</v>
      </c>
      <c r="DK23" s="153">
        <v>1</v>
      </c>
      <c r="DL23" s="19">
        <v>2</v>
      </c>
      <c r="DM23" s="19" t="s">
        <v>951</v>
      </c>
    </row>
    <row r="24" spans="1:117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/>
      <c r="I24" s="56"/>
      <c r="J24" s="54"/>
      <c r="K24" s="56"/>
      <c r="L24" s="56"/>
      <c r="M24" s="56"/>
      <c r="N24" s="58"/>
      <c r="O24" s="52" t="s">
        <v>359</v>
      </c>
      <c r="P24" s="15" t="s">
        <v>464</v>
      </c>
      <c r="Q24" s="15">
        <v>20</v>
      </c>
      <c r="R24" s="42"/>
      <c r="S24" s="20" t="s">
        <v>206</v>
      </c>
      <c r="T24" s="21">
        <v>1969</v>
      </c>
      <c r="U24" s="28" t="s">
        <v>221</v>
      </c>
      <c r="V24" s="21">
        <v>1998</v>
      </c>
      <c r="W24" s="25"/>
      <c r="X24" s="21"/>
      <c r="Y24" s="28" t="s">
        <v>548</v>
      </c>
      <c r="Z24" s="118">
        <f>$AD$3-V24</f>
        <v>15</v>
      </c>
      <c r="AA24" s="25" t="s">
        <v>679</v>
      </c>
      <c r="AB24" s="162" t="s">
        <v>926</v>
      </c>
      <c r="AC24" s="21"/>
      <c r="AE24" s="90" t="s">
        <v>402</v>
      </c>
      <c r="AF24" s="82"/>
      <c r="CP24" s="19" t="str">
        <f>+S24</f>
        <v>Fuchs Christian</v>
      </c>
      <c r="CR24" s="19">
        <f>+Z24</f>
        <v>15</v>
      </c>
      <c r="CS24" s="19" t="str">
        <f>+AB24</f>
        <v xml:space="preserve"> B/C 1)</v>
      </c>
      <c r="CT24" s="154">
        <v>4263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20"/>
      <c r="DC24" s="33">
        <v>772</v>
      </c>
      <c r="DD24" s="33">
        <f>VLOOKUP($DC24,Funktionsbezeichnungen,3,0)</f>
        <v>8</v>
      </c>
      <c r="DE24" s="83" t="str">
        <f>VLOOKUP($DC24,Funktionsbezeichnungen,2,0)</f>
        <v>Projektingenieur 2</v>
      </c>
      <c r="DJ24" s="19">
        <f t="shared" si="5"/>
        <v>4263</v>
      </c>
      <c r="DK24" s="153">
        <v>1</v>
      </c>
      <c r="DL24" s="19">
        <v>2</v>
      </c>
      <c r="DM24" s="19" t="s">
        <v>951</v>
      </c>
    </row>
    <row r="25" spans="1:117" s="19" customFormat="1" ht="15.75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360</v>
      </c>
      <c r="P25" s="15" t="s">
        <v>446</v>
      </c>
      <c r="Q25" s="15">
        <v>21</v>
      </c>
      <c r="R25" s="16"/>
      <c r="S25" s="20" t="s">
        <v>109</v>
      </c>
      <c r="T25" s="21">
        <v>1947</v>
      </c>
      <c r="U25" s="28" t="s">
        <v>198</v>
      </c>
      <c r="V25" s="21">
        <v>1971</v>
      </c>
      <c r="W25" s="25"/>
      <c r="X25" s="21"/>
      <c r="Y25" s="28" t="s">
        <v>1020</v>
      </c>
      <c r="Z25" s="21">
        <f>$AD$3-V25</f>
        <v>42</v>
      </c>
      <c r="AA25" s="25" t="s">
        <v>938</v>
      </c>
      <c r="AB25" s="21" t="s">
        <v>885</v>
      </c>
      <c r="AC25" s="21"/>
      <c r="AE25" s="157"/>
      <c r="AF25" s="82"/>
      <c r="CP25" s="19" t="str">
        <f>+S25</f>
        <v>Yelman Mahir</v>
      </c>
      <c r="CR25" s="19">
        <f>+Z25</f>
        <v>42</v>
      </c>
      <c r="CS25" s="152" t="str">
        <f>+AB25</f>
        <v xml:space="preserve"> C/B 5)</v>
      </c>
      <c r="CT25" s="154">
        <v>4162</v>
      </c>
      <c r="CU25" s="126"/>
      <c r="CV25" s="125" t="s">
        <v>711</v>
      </c>
      <c r="CW25" s="33"/>
      <c r="CX25" s="83"/>
      <c r="CY25" s="125" t="s">
        <v>711</v>
      </c>
      <c r="CZ25" s="33"/>
      <c r="DA25" s="83"/>
      <c r="DB25" s="20"/>
      <c r="DC25" s="33" t="s">
        <v>711</v>
      </c>
      <c r="DD25" s="33" t="s">
        <v>711</v>
      </c>
      <c r="DE25" s="83"/>
      <c r="DJ25" s="19">
        <f t="shared" si="5"/>
        <v>4162</v>
      </c>
      <c r="DK25" s="153">
        <v>2</v>
      </c>
      <c r="DL25" s="19">
        <v>3</v>
      </c>
      <c r="DM25" s="185" t="s">
        <v>951</v>
      </c>
    </row>
    <row r="26" spans="1:117" s="19" customFormat="1" ht="27" x14ac:dyDescent="0.2">
      <c r="A26" s="53">
        <v>1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361</v>
      </c>
      <c r="P26" s="15" t="s">
        <v>467</v>
      </c>
      <c r="Q26" s="15">
        <v>22</v>
      </c>
      <c r="R26" s="16"/>
      <c r="S26" s="20" t="s">
        <v>124</v>
      </c>
      <c r="T26" s="21">
        <v>1971</v>
      </c>
      <c r="U26" s="28" t="s">
        <v>197</v>
      </c>
      <c r="V26" s="21">
        <v>1997</v>
      </c>
      <c r="W26" s="25" t="s">
        <v>324</v>
      </c>
      <c r="X26" s="21">
        <v>2007</v>
      </c>
      <c r="Y26" s="28" t="s">
        <v>317</v>
      </c>
      <c r="Z26" s="170">
        <f t="shared" si="1"/>
        <v>16</v>
      </c>
      <c r="AA26" s="25" t="s">
        <v>705</v>
      </c>
      <c r="AB26" s="21" t="s">
        <v>308</v>
      </c>
      <c r="AC26" s="21"/>
      <c r="AE26" s="90" t="s">
        <v>373</v>
      </c>
      <c r="AF26" s="82"/>
      <c r="CP26" s="19" t="str">
        <f t="shared" si="2"/>
        <v>Brunkhorst Marc</v>
      </c>
      <c r="CR26" s="19">
        <f t="shared" si="3"/>
        <v>16</v>
      </c>
      <c r="CS26" s="19" t="str">
        <f t="shared" si="4"/>
        <v xml:space="preserve"> B/C 1)</v>
      </c>
      <c r="CT26" s="154">
        <v>7679</v>
      </c>
      <c r="CU26" s="126"/>
      <c r="CV26" s="125">
        <v>773</v>
      </c>
      <c r="CW26" s="33">
        <f t="shared" si="10"/>
        <v>9</v>
      </c>
      <c r="CX26" s="83" t="str">
        <f t="shared" si="11"/>
        <v>Projektingenieur 3</v>
      </c>
      <c r="CY26" s="125">
        <v>773</v>
      </c>
      <c r="CZ26" s="33">
        <f t="shared" si="6"/>
        <v>9</v>
      </c>
      <c r="DA26" s="83" t="str">
        <f t="shared" si="7"/>
        <v>Projektingenieur 3</v>
      </c>
      <c r="DB26" s="20"/>
      <c r="DC26" s="33">
        <v>772</v>
      </c>
      <c r="DD26" s="33">
        <f t="shared" si="8"/>
        <v>8</v>
      </c>
      <c r="DE26" s="83" t="str">
        <f t="shared" si="9"/>
        <v>Projektingenieur 2</v>
      </c>
      <c r="DJ26" s="19">
        <f t="shared" si="5"/>
        <v>7679</v>
      </c>
      <c r="DK26" s="153">
        <v>1</v>
      </c>
      <c r="DL26" s="19">
        <v>2</v>
      </c>
      <c r="DM26" s="19" t="s">
        <v>951</v>
      </c>
    </row>
    <row r="27" spans="1:117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37</v>
      </c>
      <c r="AA27" s="25" t="s">
        <v>666</v>
      </c>
      <c r="AB27" s="21" t="s">
        <v>309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37</v>
      </c>
      <c r="CS27" s="19" t="str">
        <f t="shared" si="4"/>
        <v xml:space="preserve"> C/B 3)</v>
      </c>
      <c r="CT27" s="154">
        <v>2143</v>
      </c>
      <c r="CU27" s="126"/>
      <c r="CV27" s="125">
        <v>751</v>
      </c>
      <c r="CW27" s="33">
        <f t="shared" si="10"/>
        <v>10</v>
      </c>
      <c r="CX27" s="83" t="str">
        <f t="shared" si="11"/>
        <v>Vorgesetzter  -  2. Stufe</v>
      </c>
      <c r="CY27" s="124">
        <v>751</v>
      </c>
      <c r="CZ27" s="33">
        <f t="shared" si="6"/>
        <v>10</v>
      </c>
      <c r="DA27" s="83" t="str">
        <f t="shared" si="7"/>
        <v>Vorgesetzter  -  2. Stufe</v>
      </c>
      <c r="DB27" s="20"/>
      <c r="DC27" s="124">
        <v>751</v>
      </c>
      <c r="DD27" s="33">
        <f t="shared" si="8"/>
        <v>10</v>
      </c>
      <c r="DE27" s="83" t="str">
        <f t="shared" si="9"/>
        <v>Vorgesetzter  -  2. Stufe</v>
      </c>
      <c r="DJ27" s="19">
        <f t="shared" si="5"/>
        <v>2143</v>
      </c>
      <c r="DK27" s="153">
        <v>2</v>
      </c>
      <c r="DL27" s="19">
        <v>3</v>
      </c>
      <c r="DM27" s="19" t="s">
        <v>951</v>
      </c>
    </row>
    <row r="28" spans="1:117" s="19" customFormat="1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361</v>
      </c>
      <c r="P28" s="15" t="s">
        <v>447</v>
      </c>
      <c r="Q28" s="15">
        <v>24</v>
      </c>
      <c r="R28" s="16"/>
      <c r="S28" s="20" t="s">
        <v>111</v>
      </c>
      <c r="T28" s="21">
        <v>1954</v>
      </c>
      <c r="U28" s="28" t="s">
        <v>195</v>
      </c>
      <c r="V28" s="21">
        <v>1976</v>
      </c>
      <c r="W28" s="25"/>
      <c r="X28" s="21"/>
      <c r="Y28" s="28" t="s">
        <v>547</v>
      </c>
      <c r="Z28" s="21">
        <f t="shared" si="1"/>
        <v>37</v>
      </c>
      <c r="AA28" s="25" t="s">
        <v>671</v>
      </c>
      <c r="AB28" s="21" t="s">
        <v>105</v>
      </c>
      <c r="AC28" s="21"/>
      <c r="AE28" s="90" t="s">
        <v>415</v>
      </c>
      <c r="AF28" s="82"/>
      <c r="CP28" s="19" t="str">
        <f t="shared" si="2"/>
        <v>Buser Edi</v>
      </c>
      <c r="CR28" s="19">
        <f t="shared" si="3"/>
        <v>37</v>
      </c>
      <c r="CS28" s="19" t="str">
        <f t="shared" si="4"/>
        <v>C</v>
      </c>
      <c r="CT28" s="154">
        <v>3160</v>
      </c>
      <c r="CU28" s="126"/>
      <c r="CV28" s="125">
        <v>772</v>
      </c>
      <c r="CW28" s="33">
        <f t="shared" si="10"/>
        <v>8</v>
      </c>
      <c r="CX28" s="83" t="str">
        <f t="shared" si="11"/>
        <v>Projektingenieur 2</v>
      </c>
      <c r="CY28" s="125">
        <v>772</v>
      </c>
      <c r="CZ28" s="33">
        <f t="shared" si="6"/>
        <v>8</v>
      </c>
      <c r="DA28" s="83" t="str">
        <f t="shared" si="7"/>
        <v>Projektingenieur 2</v>
      </c>
      <c r="DB28" s="20"/>
      <c r="DC28" s="33">
        <v>772</v>
      </c>
      <c r="DD28" s="33">
        <f t="shared" si="8"/>
        <v>8</v>
      </c>
      <c r="DE28" s="83" t="str">
        <f t="shared" si="9"/>
        <v>Projektingenieur 2</v>
      </c>
      <c r="DJ28" s="19">
        <f t="shared" si="5"/>
        <v>3160</v>
      </c>
      <c r="DK28" s="153">
        <v>2</v>
      </c>
      <c r="DL28" s="19">
        <v>3</v>
      </c>
      <c r="DM28" s="19" t="s">
        <v>951</v>
      </c>
    </row>
    <row r="29" spans="1:117" s="19" customForma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359</v>
      </c>
      <c r="P29" s="15" t="s">
        <v>448</v>
      </c>
      <c r="Q29" s="15">
        <v>25</v>
      </c>
      <c r="R29" s="16"/>
      <c r="S29" s="20" t="s">
        <v>112</v>
      </c>
      <c r="T29" s="21">
        <v>1956</v>
      </c>
      <c r="U29" s="26" t="s">
        <v>854</v>
      </c>
      <c r="V29" s="21">
        <v>1981</v>
      </c>
      <c r="W29" s="25" t="s">
        <v>855</v>
      </c>
      <c r="X29" s="21">
        <v>1990</v>
      </c>
      <c r="Y29" s="28" t="s">
        <v>329</v>
      </c>
      <c r="Z29" s="21">
        <f t="shared" si="1"/>
        <v>32</v>
      </c>
      <c r="AA29" s="25" t="s">
        <v>671</v>
      </c>
      <c r="AB29" s="21" t="s">
        <v>105</v>
      </c>
      <c r="AC29" s="21"/>
      <c r="AE29" s="90" t="s">
        <v>389</v>
      </c>
      <c r="AF29" s="82"/>
      <c r="CP29" s="19" t="str">
        <f t="shared" si="2"/>
        <v>Bergmann Georg</v>
      </c>
      <c r="CR29" s="19">
        <f t="shared" si="3"/>
        <v>32</v>
      </c>
      <c r="CS29" s="19" t="str">
        <f t="shared" si="4"/>
        <v>C</v>
      </c>
      <c r="CT29" s="154">
        <v>4185</v>
      </c>
      <c r="CU29" s="126"/>
      <c r="CV29" s="125">
        <v>772</v>
      </c>
      <c r="CW29" s="33">
        <f t="shared" si="10"/>
        <v>8</v>
      </c>
      <c r="CX29" s="83" t="str">
        <f t="shared" si="11"/>
        <v>Projektingenieur 2</v>
      </c>
      <c r="CY29" s="125">
        <v>772</v>
      </c>
      <c r="CZ29" s="33">
        <f t="shared" si="6"/>
        <v>8</v>
      </c>
      <c r="DA29" s="83" t="str">
        <f t="shared" si="7"/>
        <v>Projektingenieur 2</v>
      </c>
      <c r="DB29" s="20"/>
      <c r="DC29" s="33">
        <v>772</v>
      </c>
      <c r="DD29" s="33">
        <f t="shared" si="8"/>
        <v>8</v>
      </c>
      <c r="DE29" s="83" t="str">
        <f t="shared" si="9"/>
        <v>Projektingenieur 2</v>
      </c>
      <c r="DJ29" s="19">
        <f t="shared" si="5"/>
        <v>4185</v>
      </c>
      <c r="DK29" s="153">
        <v>1</v>
      </c>
      <c r="DL29" s="19">
        <v>2</v>
      </c>
      <c r="DM29" s="19" t="s">
        <v>951</v>
      </c>
    </row>
    <row r="30" spans="1:117" s="19" customFormat="1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450</v>
      </c>
      <c r="Q30" s="15">
        <v>26</v>
      </c>
      <c r="R30" s="16"/>
      <c r="S30" s="20" t="s">
        <v>214</v>
      </c>
      <c r="T30" s="21">
        <v>1960</v>
      </c>
      <c r="U30" s="28" t="s">
        <v>237</v>
      </c>
      <c r="V30" s="21">
        <v>1986</v>
      </c>
      <c r="W30" s="25"/>
      <c r="X30" s="21"/>
      <c r="Y30" s="28" t="s">
        <v>228</v>
      </c>
      <c r="Z30" s="21">
        <f t="shared" si="1"/>
        <v>27</v>
      </c>
      <c r="AA30" s="25" t="s">
        <v>672</v>
      </c>
      <c r="AB30" s="21" t="s">
        <v>105</v>
      </c>
      <c r="AC30" s="21"/>
      <c r="AE30" s="90" t="s">
        <v>373</v>
      </c>
      <c r="AF30" s="82"/>
      <c r="CP30" s="19" t="str">
        <f t="shared" si="2"/>
        <v>Beck Peter</v>
      </c>
      <c r="CR30" s="19">
        <f t="shared" si="3"/>
        <v>27</v>
      </c>
      <c r="CS30" s="19" t="str">
        <f t="shared" si="4"/>
        <v>C</v>
      </c>
      <c r="CT30" s="154">
        <v>4269</v>
      </c>
      <c r="CU30" s="126"/>
      <c r="CV30" s="125">
        <v>772</v>
      </c>
      <c r="CW30" s="33">
        <f t="shared" si="10"/>
        <v>8</v>
      </c>
      <c r="CX30" s="83" t="str">
        <f t="shared" si="11"/>
        <v>Projektingenieur 2</v>
      </c>
      <c r="CY30" s="125">
        <v>772</v>
      </c>
      <c r="CZ30" s="33">
        <f t="shared" si="6"/>
        <v>8</v>
      </c>
      <c r="DA30" s="83" t="str">
        <f t="shared" si="7"/>
        <v>Projektingenieur 2</v>
      </c>
      <c r="DB30" s="20"/>
      <c r="DC30" s="33">
        <v>772</v>
      </c>
      <c r="DD30" s="33">
        <f t="shared" si="8"/>
        <v>8</v>
      </c>
      <c r="DE30" s="83" t="str">
        <f t="shared" si="9"/>
        <v>Projektingenieur 2</v>
      </c>
      <c r="DJ30" s="19">
        <f t="shared" si="5"/>
        <v>4269</v>
      </c>
      <c r="DK30" s="153">
        <v>2</v>
      </c>
      <c r="DL30" s="19">
        <v>3</v>
      </c>
      <c r="DM30" s="19" t="s">
        <v>951</v>
      </c>
    </row>
    <row r="31" spans="1:117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873</v>
      </c>
      <c r="Q31" s="15">
        <v>27</v>
      </c>
      <c r="R31" s="16"/>
      <c r="S31" s="20" t="s">
        <v>874</v>
      </c>
      <c r="T31" s="21">
        <v>1959</v>
      </c>
      <c r="U31" s="26" t="s">
        <v>117</v>
      </c>
      <c r="V31" s="21">
        <v>1990</v>
      </c>
      <c r="W31" s="25"/>
      <c r="X31" s="21"/>
      <c r="Y31" s="28" t="s">
        <v>875</v>
      </c>
      <c r="Z31" s="21">
        <f t="shared" si="1"/>
        <v>23</v>
      </c>
      <c r="AA31" s="25" t="s">
        <v>671</v>
      </c>
      <c r="AB31" s="21" t="s">
        <v>105</v>
      </c>
      <c r="AC31" s="21"/>
      <c r="AE31" s="90" t="s">
        <v>389</v>
      </c>
      <c r="AF31" s="82"/>
      <c r="CP31" s="19" t="str">
        <f t="shared" si="2"/>
        <v>Wick Bernd</v>
      </c>
      <c r="CR31" s="19">
        <f t="shared" si="3"/>
        <v>23</v>
      </c>
      <c r="CS31" s="19" t="str">
        <f t="shared" si="4"/>
        <v>C</v>
      </c>
      <c r="CT31" s="154">
        <v>3208</v>
      </c>
      <c r="CU31" s="126"/>
      <c r="CV31" s="125">
        <v>772</v>
      </c>
      <c r="CW31" s="33">
        <f t="shared" si="10"/>
        <v>8</v>
      </c>
      <c r="CX31" s="83" t="str">
        <f t="shared" si="11"/>
        <v>Projektingenieur 2</v>
      </c>
      <c r="CY31" s="125"/>
      <c r="CZ31" s="33"/>
      <c r="DA31" s="83"/>
      <c r="DB31" s="20"/>
      <c r="DC31" s="33">
        <v>772</v>
      </c>
      <c r="DD31" s="33">
        <f t="shared" si="8"/>
        <v>8</v>
      </c>
      <c r="DE31" s="83" t="str">
        <f t="shared" si="9"/>
        <v>Projektingenieur 2</v>
      </c>
      <c r="DJ31" s="19">
        <f t="shared" si="5"/>
        <v>3208</v>
      </c>
      <c r="DK31" s="153">
        <v>2</v>
      </c>
      <c r="DL31" s="19">
        <v>3</v>
      </c>
      <c r="DM31" s="19" t="s">
        <v>951</v>
      </c>
    </row>
    <row r="32" spans="1:117" s="19" customFormat="1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19</v>
      </c>
      <c r="AA32" s="25" t="s">
        <v>673</v>
      </c>
      <c r="AB32" s="21" t="s">
        <v>105</v>
      </c>
      <c r="AC32" s="21"/>
      <c r="AE32" s="90" t="s">
        <v>373</v>
      </c>
      <c r="AF32" s="82"/>
      <c r="CP32" s="19" t="str">
        <f t="shared" si="2"/>
        <v>Kern Etienne</v>
      </c>
      <c r="CR32" s="19">
        <f t="shared" si="3"/>
        <v>19</v>
      </c>
      <c r="CS32" s="19" t="str">
        <f t="shared" si="4"/>
        <v>C</v>
      </c>
      <c r="CT32" s="154">
        <v>4246</v>
      </c>
      <c r="CU32" s="126"/>
      <c r="CV32" s="125">
        <v>772</v>
      </c>
      <c r="CW32" s="33">
        <f t="shared" si="10"/>
        <v>8</v>
      </c>
      <c r="CX32" s="83" t="str">
        <f t="shared" si="11"/>
        <v>Projektingenieur 2</v>
      </c>
      <c r="CY32" s="125">
        <v>772</v>
      </c>
      <c r="CZ32" s="33">
        <f t="shared" ref="CZ32:CZ45" si="12">VLOOKUP($CY32,Funktionsbezeichnungen,3,0)</f>
        <v>8</v>
      </c>
      <c r="DA32" s="83" t="str">
        <f t="shared" ref="DA32:DA45" si="13">VLOOKUP($CY32,Funktionsbezeichnungen,2,0)</f>
        <v>Projektingenieur 2</v>
      </c>
      <c r="DB32" s="20"/>
      <c r="DC32" s="33">
        <v>772</v>
      </c>
      <c r="DD32" s="33">
        <f t="shared" si="8"/>
        <v>8</v>
      </c>
      <c r="DE32" s="83" t="str">
        <f t="shared" si="9"/>
        <v>Projektingenieur 2</v>
      </c>
      <c r="DJ32" s="19">
        <f t="shared" si="5"/>
        <v>4246</v>
      </c>
      <c r="DK32" s="153">
        <v>1</v>
      </c>
      <c r="DL32" s="19">
        <v>2</v>
      </c>
      <c r="DM32" s="19" t="s">
        <v>951</v>
      </c>
    </row>
    <row r="33" spans="1:117" s="19" customFormat="1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360</v>
      </c>
      <c r="P33" s="15" t="s">
        <v>458</v>
      </c>
      <c r="Q33" s="15">
        <v>29</v>
      </c>
      <c r="R33" s="16"/>
      <c r="S33" s="20" t="s">
        <v>275</v>
      </c>
      <c r="T33" s="21">
        <v>1969</v>
      </c>
      <c r="U33" s="28" t="s">
        <v>299</v>
      </c>
      <c r="V33" s="21">
        <v>1996</v>
      </c>
      <c r="W33" s="25"/>
      <c r="X33" s="21"/>
      <c r="Y33" s="25" t="s">
        <v>276</v>
      </c>
      <c r="Z33" s="21">
        <f t="shared" si="1"/>
        <v>17</v>
      </c>
      <c r="AA33" s="25" t="s">
        <v>110</v>
      </c>
      <c r="AB33" s="21" t="s">
        <v>105</v>
      </c>
      <c r="AC33" s="21"/>
      <c r="AE33" s="90" t="s">
        <v>376</v>
      </c>
      <c r="AF33" s="82"/>
      <c r="CP33" s="19" t="str">
        <f t="shared" si="2"/>
        <v>Knoll Bernd</v>
      </c>
      <c r="CR33" s="19">
        <f t="shared" si="3"/>
        <v>17</v>
      </c>
      <c r="CS33" s="19" t="str">
        <f t="shared" si="4"/>
        <v>C</v>
      </c>
      <c r="CT33" s="154">
        <v>4291</v>
      </c>
      <c r="CU33" s="126"/>
      <c r="CV33" s="125">
        <v>772</v>
      </c>
      <c r="CW33" s="33">
        <f t="shared" si="10"/>
        <v>8</v>
      </c>
      <c r="CX33" s="83" t="str">
        <f t="shared" si="11"/>
        <v>Projektingenieur 2</v>
      </c>
      <c r="CY33" s="125">
        <v>772</v>
      </c>
      <c r="CZ33" s="33">
        <f t="shared" si="12"/>
        <v>8</v>
      </c>
      <c r="DA33" s="83" t="str">
        <f t="shared" si="13"/>
        <v>Projektingenieur 2</v>
      </c>
      <c r="DB33" s="20"/>
      <c r="DC33" s="33">
        <v>772</v>
      </c>
      <c r="DD33" s="33">
        <f t="shared" si="8"/>
        <v>8</v>
      </c>
      <c r="DE33" s="83" t="str">
        <f t="shared" si="9"/>
        <v>Projektingenieur 2</v>
      </c>
      <c r="DJ33" s="19">
        <f t="shared" si="5"/>
        <v>4291</v>
      </c>
      <c r="DK33" s="153">
        <v>1</v>
      </c>
      <c r="DL33" s="19">
        <v>2</v>
      </c>
      <c r="DM33" s="185" t="s">
        <v>968</v>
      </c>
    </row>
    <row r="34" spans="1:117" s="19" customFormat="1" ht="24.95" customHeight="1" x14ac:dyDescent="0.2">
      <c r="A34" s="53">
        <v>0</v>
      </c>
      <c r="B34" s="53">
        <v>1</v>
      </c>
      <c r="C34" s="53">
        <f t="shared" si="0"/>
        <v>1</v>
      </c>
      <c r="D34" s="55"/>
      <c r="E34" s="55"/>
      <c r="F34" s="56">
        <v>1</v>
      </c>
      <c r="G34" s="54"/>
      <c r="H34" s="54"/>
      <c r="I34" s="56"/>
      <c r="J34" s="54"/>
      <c r="K34" s="56"/>
      <c r="L34" s="56"/>
      <c r="M34" s="56"/>
      <c r="N34" s="58"/>
      <c r="O34" s="166" t="s">
        <v>359</v>
      </c>
      <c r="P34" s="167" t="s">
        <v>460</v>
      </c>
      <c r="Q34" s="15">
        <v>30</v>
      </c>
      <c r="R34" s="168"/>
      <c r="S34" s="20" t="s">
        <v>231</v>
      </c>
      <c r="T34" s="21">
        <v>1967</v>
      </c>
      <c r="U34" s="28" t="s">
        <v>232</v>
      </c>
      <c r="V34" s="21">
        <v>1996</v>
      </c>
      <c r="W34" s="25"/>
      <c r="X34" s="21"/>
      <c r="Y34" s="28" t="s">
        <v>233</v>
      </c>
      <c r="Z34" s="118">
        <f t="shared" si="1"/>
        <v>17</v>
      </c>
      <c r="AA34" s="25" t="s">
        <v>675</v>
      </c>
      <c r="AB34" s="118" t="s">
        <v>105</v>
      </c>
      <c r="AC34" s="21"/>
      <c r="AE34" s="90" t="s">
        <v>373</v>
      </c>
      <c r="AF34" s="82"/>
      <c r="CP34" s="19" t="str">
        <f t="shared" si="2"/>
        <v>Ruff Ute</v>
      </c>
      <c r="CR34" s="19">
        <f t="shared" si="3"/>
        <v>17</v>
      </c>
      <c r="CS34" s="19" t="str">
        <f t="shared" si="4"/>
        <v>C</v>
      </c>
      <c r="CT34" s="154">
        <v>4277</v>
      </c>
      <c r="CU34" s="126"/>
      <c r="CV34" s="125">
        <v>782</v>
      </c>
      <c r="CW34" s="33">
        <f t="shared" si="10"/>
        <v>8</v>
      </c>
      <c r="CX34" s="83" t="str">
        <f t="shared" si="11"/>
        <v>Projektingenieur 2</v>
      </c>
      <c r="CY34" s="125">
        <v>782</v>
      </c>
      <c r="CZ34" s="33">
        <f t="shared" si="12"/>
        <v>8</v>
      </c>
      <c r="DA34" s="83" t="str">
        <f t="shared" si="13"/>
        <v>Projektingenieur 2</v>
      </c>
      <c r="DB34" s="20"/>
      <c r="DC34" s="33">
        <v>782</v>
      </c>
      <c r="DD34" s="33">
        <f t="shared" si="8"/>
        <v>8</v>
      </c>
      <c r="DE34" s="83" t="str">
        <f t="shared" si="9"/>
        <v>Projektingenieur 2</v>
      </c>
      <c r="DJ34" s="19">
        <f t="shared" si="5"/>
        <v>4277</v>
      </c>
      <c r="DK34" s="153">
        <v>3</v>
      </c>
      <c r="DL34" s="19">
        <v>2</v>
      </c>
      <c r="DM34" s="19" t="s">
        <v>952</v>
      </c>
    </row>
    <row r="35" spans="1:117" s="19" customFormat="1" x14ac:dyDescent="0.2">
      <c r="A35" s="53">
        <v>0</v>
      </c>
      <c r="B35" s="53">
        <v>1</v>
      </c>
      <c r="C35" s="53">
        <f t="shared" si="0"/>
        <v>1</v>
      </c>
      <c r="D35" s="55"/>
      <c r="E35" s="55">
        <v>1</v>
      </c>
      <c r="F35" s="56"/>
      <c r="G35" s="54"/>
      <c r="H35" s="54"/>
      <c r="I35" s="56"/>
      <c r="J35" s="54"/>
      <c r="K35" s="56"/>
      <c r="L35" s="56"/>
      <c r="M35" s="56"/>
      <c r="N35" s="58"/>
      <c r="O35" s="52" t="s">
        <v>361</v>
      </c>
      <c r="P35" s="15" t="s">
        <v>465</v>
      </c>
      <c r="Q35" s="15">
        <v>31</v>
      </c>
      <c r="R35" s="42"/>
      <c r="S35" s="20" t="s">
        <v>262</v>
      </c>
      <c r="T35" s="21">
        <v>1969</v>
      </c>
      <c r="U35" s="28" t="s">
        <v>945</v>
      </c>
      <c r="V35" s="21">
        <v>1998</v>
      </c>
      <c r="W35" s="25"/>
      <c r="X35" s="21"/>
      <c r="Y35" s="28" t="s">
        <v>335</v>
      </c>
      <c r="Z35" s="21">
        <f t="shared" si="1"/>
        <v>15</v>
      </c>
      <c r="AA35" s="25" t="s">
        <v>680</v>
      </c>
      <c r="AB35" s="21" t="s">
        <v>105</v>
      </c>
      <c r="AC35" s="21"/>
      <c r="AE35" s="90" t="s">
        <v>373</v>
      </c>
      <c r="AF35" s="82"/>
      <c r="CP35" s="19" t="str">
        <f t="shared" si="2"/>
        <v>Haas Gabi</v>
      </c>
      <c r="CR35" s="19">
        <f t="shared" si="3"/>
        <v>15</v>
      </c>
      <c r="CS35" s="19" t="str">
        <f t="shared" si="4"/>
        <v>C</v>
      </c>
      <c r="CT35" s="154">
        <v>4288</v>
      </c>
      <c r="CU35" s="126"/>
      <c r="CV35" s="125">
        <v>772</v>
      </c>
      <c r="CW35" s="33">
        <f t="shared" si="10"/>
        <v>8</v>
      </c>
      <c r="CX35" s="83" t="str">
        <f t="shared" si="11"/>
        <v>Projektingenieur 2</v>
      </c>
      <c r="CY35" s="125">
        <v>772</v>
      </c>
      <c r="CZ35" s="33">
        <f t="shared" si="12"/>
        <v>8</v>
      </c>
      <c r="DA35" s="83" t="str">
        <f t="shared" si="13"/>
        <v>Projektingenieur 2</v>
      </c>
      <c r="DB35" s="20"/>
      <c r="DC35" s="33">
        <v>772</v>
      </c>
      <c r="DD35" s="33">
        <f t="shared" si="8"/>
        <v>8</v>
      </c>
      <c r="DE35" s="83" t="str">
        <f t="shared" si="9"/>
        <v>Projektingenieur 2</v>
      </c>
      <c r="DJ35" s="19">
        <f t="shared" si="5"/>
        <v>4288</v>
      </c>
      <c r="DK35" s="153">
        <v>2</v>
      </c>
      <c r="DL35" s="19">
        <v>3</v>
      </c>
      <c r="DM35" s="19" t="s">
        <v>951</v>
      </c>
    </row>
    <row r="36" spans="1:117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198</v>
      </c>
      <c r="V36" s="21">
        <v>1998</v>
      </c>
      <c r="W36" s="25"/>
      <c r="X36" s="21"/>
      <c r="Y36" s="28" t="s">
        <v>247</v>
      </c>
      <c r="Z36" s="21">
        <f t="shared" si="1"/>
        <v>15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15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10"/>
        <v>8</v>
      </c>
      <c r="CX36" s="83" t="str">
        <f t="shared" si="11"/>
        <v>Projektingenieur 2</v>
      </c>
      <c r="CY36" s="125">
        <v>772</v>
      </c>
      <c r="CZ36" s="33">
        <f t="shared" si="12"/>
        <v>8</v>
      </c>
      <c r="DA36" s="83" t="str">
        <f t="shared" si="13"/>
        <v>Projektingenieur 2</v>
      </c>
      <c r="DB36" s="20"/>
      <c r="DC36" s="33">
        <v>772</v>
      </c>
      <c r="DD36" s="33">
        <f t="shared" si="8"/>
        <v>8</v>
      </c>
      <c r="DE36" s="83" t="str">
        <f t="shared" si="9"/>
        <v>Projektingenieur 2</v>
      </c>
      <c r="DJ36" s="19">
        <f t="shared" si="5"/>
        <v>7696</v>
      </c>
      <c r="DK36" s="153">
        <v>2</v>
      </c>
      <c r="DL36" s="19">
        <v>3</v>
      </c>
      <c r="DM36" s="19" t="s">
        <v>951</v>
      </c>
    </row>
    <row r="37" spans="1:117" s="19" customFormat="1" x14ac:dyDescent="0.2">
      <c r="A37" s="53">
        <v>0</v>
      </c>
      <c r="B37" s="53">
        <v>1</v>
      </c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549</v>
      </c>
      <c r="Q37" s="15">
        <v>33</v>
      </c>
      <c r="R37" s="42"/>
      <c r="S37" s="20" t="s">
        <v>550</v>
      </c>
      <c r="T37" s="21">
        <v>1974</v>
      </c>
      <c r="U37" s="28" t="s">
        <v>197</v>
      </c>
      <c r="V37" s="21">
        <v>1999</v>
      </c>
      <c r="W37" s="25" t="s">
        <v>616</v>
      </c>
      <c r="X37" s="21">
        <v>2009</v>
      </c>
      <c r="Y37" s="28"/>
      <c r="Z37" s="21">
        <f t="shared" si="1"/>
        <v>14</v>
      </c>
      <c r="AA37" s="25" t="s">
        <v>681</v>
      </c>
      <c r="AB37" s="21" t="s">
        <v>105</v>
      </c>
      <c r="AC37" s="21"/>
      <c r="AE37" s="90" t="s">
        <v>373</v>
      </c>
      <c r="AF37" s="82"/>
      <c r="CP37" s="19" t="str">
        <f t="shared" si="2"/>
        <v>Raupp Daniela</v>
      </c>
      <c r="CR37" s="19">
        <f t="shared" si="3"/>
        <v>14</v>
      </c>
      <c r="CS37" s="19" t="str">
        <f t="shared" si="4"/>
        <v>C</v>
      </c>
      <c r="CT37" s="154">
        <v>3204</v>
      </c>
      <c r="CU37" s="126"/>
      <c r="CV37" s="125">
        <v>772</v>
      </c>
      <c r="CW37" s="33">
        <f t="shared" si="10"/>
        <v>8</v>
      </c>
      <c r="CX37" s="83" t="str">
        <f t="shared" si="11"/>
        <v>Projektingenieur 2</v>
      </c>
      <c r="CY37" s="125">
        <v>772</v>
      </c>
      <c r="CZ37" s="33">
        <f t="shared" si="12"/>
        <v>8</v>
      </c>
      <c r="DA37" s="83" t="str">
        <f t="shared" si="13"/>
        <v>Projektingenieur 2</v>
      </c>
      <c r="DB37" s="20"/>
      <c r="DC37" s="33">
        <v>772</v>
      </c>
      <c r="DD37" s="33">
        <f t="shared" si="8"/>
        <v>8</v>
      </c>
      <c r="DE37" s="83" t="str">
        <f t="shared" si="9"/>
        <v>Projektingenieur 2</v>
      </c>
      <c r="DJ37" s="19">
        <f t="shared" si="5"/>
        <v>3204</v>
      </c>
      <c r="DK37" s="153">
        <v>1</v>
      </c>
      <c r="DL37" s="19">
        <v>1</v>
      </c>
      <c r="DM37" s="19" t="s">
        <v>951</v>
      </c>
    </row>
    <row r="38" spans="1:117" s="19" customFormat="1" ht="23.85" customHeight="1" x14ac:dyDescent="0.2">
      <c r="A38" s="53">
        <v>0</v>
      </c>
      <c r="B38" s="53">
        <v>1</v>
      </c>
      <c r="C38" s="53">
        <f>IF(Z38&gt;=10,1,0)</f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644</v>
      </c>
      <c r="Q38" s="15">
        <v>34</v>
      </c>
      <c r="R38" s="42"/>
      <c r="S38" s="20" t="s">
        <v>645</v>
      </c>
      <c r="T38" s="21">
        <v>1973</v>
      </c>
      <c r="U38" s="28" t="s">
        <v>646</v>
      </c>
      <c r="V38" s="21">
        <v>1999</v>
      </c>
      <c r="W38" s="25"/>
      <c r="X38" s="21"/>
      <c r="Y38" s="28" t="s">
        <v>647</v>
      </c>
      <c r="Z38" s="118">
        <f>$AD$3-V38</f>
        <v>14</v>
      </c>
      <c r="AA38" s="25" t="s">
        <v>269</v>
      </c>
      <c r="AB38" s="163" t="s">
        <v>105</v>
      </c>
      <c r="AC38" s="21"/>
      <c r="AE38" s="90" t="s">
        <v>373</v>
      </c>
      <c r="AF38" s="82"/>
      <c r="CP38" s="19" t="str">
        <f>+S38</f>
        <v>Luible Judith</v>
      </c>
      <c r="CR38" s="19">
        <f>+Z38</f>
        <v>14</v>
      </c>
      <c r="CS38" s="19" t="str">
        <f>+AB38</f>
        <v>C</v>
      </c>
      <c r="CT38" s="154">
        <v>4355</v>
      </c>
      <c r="CU38" s="126"/>
      <c r="CV38" s="125">
        <v>772</v>
      </c>
      <c r="CW38" s="33">
        <f>VLOOKUP($CV38,Funktionsbezeichnungen,3,0)</f>
        <v>8</v>
      </c>
      <c r="CX38" s="83" t="str">
        <f>VLOOKUP($CV38,Funktionsbezeichnungen,2,0)</f>
        <v>Projektingenieur 2</v>
      </c>
      <c r="CY38" s="125">
        <v>772</v>
      </c>
      <c r="CZ38" s="33">
        <f>VLOOKUP($CY38,Funktionsbezeichnungen,3,0)</f>
        <v>8</v>
      </c>
      <c r="DA38" s="83" t="str">
        <f>VLOOKUP($CY38,Funktionsbezeichnungen,2,0)</f>
        <v>Projektingenieur 2</v>
      </c>
      <c r="DB38" s="20"/>
      <c r="DC38" s="33">
        <v>771</v>
      </c>
      <c r="DD38" s="33">
        <f>VLOOKUP($DC38,Funktionsbezeichnungen,3,0)</f>
        <v>7</v>
      </c>
      <c r="DE38" s="83" t="str">
        <f>VLOOKUP($DC38,Funktionsbezeichnungen,2,0)</f>
        <v>Projektingenieur 1</v>
      </c>
      <c r="DJ38" s="19">
        <f t="shared" si="5"/>
        <v>4355</v>
      </c>
      <c r="DK38" s="153">
        <v>2</v>
      </c>
      <c r="DL38" s="19">
        <v>3</v>
      </c>
      <c r="DM38" s="19" t="s">
        <v>951</v>
      </c>
    </row>
    <row r="39" spans="1:117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0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13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13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10"/>
        <v>8</v>
      </c>
      <c r="CX39" s="83" t="str">
        <f t="shared" si="11"/>
        <v>Projektingenieur 2</v>
      </c>
      <c r="CY39" s="125">
        <v>772</v>
      </c>
      <c r="CZ39" s="33">
        <f t="shared" si="12"/>
        <v>8</v>
      </c>
      <c r="DA39" s="83" t="str">
        <f t="shared" si="13"/>
        <v>Projektingenieur 2</v>
      </c>
      <c r="DB39" s="20"/>
      <c r="DC39" s="33">
        <v>772</v>
      </c>
      <c r="DD39" s="33">
        <f t="shared" si="8"/>
        <v>8</v>
      </c>
      <c r="DE39" s="83" t="str">
        <f t="shared" si="9"/>
        <v>Projektingenieur 2</v>
      </c>
      <c r="DJ39" s="19">
        <f t="shared" si="5"/>
        <v>4900</v>
      </c>
      <c r="DK39" s="153">
        <v>1</v>
      </c>
      <c r="DL39" s="19">
        <v>2</v>
      </c>
      <c r="DM39" s="19" t="s">
        <v>951</v>
      </c>
    </row>
    <row r="40" spans="1:117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0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13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13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10"/>
        <v>8</v>
      </c>
      <c r="CX40" s="83" t="str">
        <f t="shared" si="11"/>
        <v>Projektingenieur 2</v>
      </c>
      <c r="CY40" s="125">
        <v>772</v>
      </c>
      <c r="CZ40" s="33">
        <f t="shared" si="12"/>
        <v>8</v>
      </c>
      <c r="DA40" s="83" t="str">
        <f t="shared" si="13"/>
        <v>Projektingenieur 2</v>
      </c>
      <c r="DB40" s="20"/>
      <c r="DC40" s="33">
        <v>772</v>
      </c>
      <c r="DD40" s="33">
        <f t="shared" si="8"/>
        <v>8</v>
      </c>
      <c r="DE40" s="83" t="str">
        <f t="shared" si="9"/>
        <v>Projektingenieur 2</v>
      </c>
      <c r="DJ40" s="19">
        <f t="shared" si="5"/>
        <v>3206</v>
      </c>
      <c r="DK40" s="153">
        <v>1</v>
      </c>
      <c r="DL40" s="19">
        <v>2</v>
      </c>
      <c r="DM40" s="19" t="s">
        <v>951</v>
      </c>
    </row>
    <row r="41" spans="1:117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0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12</v>
      </c>
      <c r="AA41" s="25" t="s">
        <v>605</v>
      </c>
      <c r="AB41" s="21" t="s">
        <v>105</v>
      </c>
      <c r="AC41" s="21"/>
      <c r="AE41" s="90" t="s">
        <v>891</v>
      </c>
      <c r="AF41" s="82"/>
      <c r="CP41" s="19" t="str">
        <f t="shared" si="2"/>
        <v>Chroust Steffi</v>
      </c>
      <c r="CR41" s="19">
        <f t="shared" si="3"/>
        <v>12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10"/>
        <v>8</v>
      </c>
      <c r="CX41" s="83" t="str">
        <f t="shared" si="11"/>
        <v>Projektingenieur 2</v>
      </c>
      <c r="CY41" s="125">
        <v>782</v>
      </c>
      <c r="CZ41" s="33">
        <f t="shared" si="12"/>
        <v>8</v>
      </c>
      <c r="DA41" s="83" t="str">
        <f t="shared" si="13"/>
        <v>Projektingenieur 2</v>
      </c>
      <c r="DB41" s="20"/>
      <c r="DC41" s="33">
        <v>781</v>
      </c>
      <c r="DD41" s="33">
        <f t="shared" si="8"/>
        <v>7</v>
      </c>
      <c r="DE41" s="83" t="str">
        <f t="shared" si="9"/>
        <v>Projektingenieur 1</v>
      </c>
      <c r="DJ41" s="19">
        <f t="shared" si="5"/>
        <v>4275</v>
      </c>
      <c r="DK41" s="153">
        <v>2</v>
      </c>
      <c r="DL41" s="19">
        <v>3</v>
      </c>
      <c r="DM41" s="19" t="s">
        <v>952</v>
      </c>
    </row>
    <row r="42" spans="1:117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0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12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12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10"/>
        <v>8</v>
      </c>
      <c r="CX42" s="83" t="str">
        <f t="shared" si="11"/>
        <v>Projektingenieur 2</v>
      </c>
      <c r="CY42" s="125">
        <v>772</v>
      </c>
      <c r="CZ42" s="33">
        <f t="shared" si="12"/>
        <v>8</v>
      </c>
      <c r="DA42" s="83" t="str">
        <f t="shared" si="13"/>
        <v>Projektingenieur 2</v>
      </c>
      <c r="DB42" s="20"/>
      <c r="DC42" s="33">
        <v>771</v>
      </c>
      <c r="DD42" s="33">
        <f t="shared" si="8"/>
        <v>7</v>
      </c>
      <c r="DE42" s="83" t="str">
        <f t="shared" si="9"/>
        <v>Projektingenieur 1</v>
      </c>
      <c r="DJ42" s="19">
        <f t="shared" si="5"/>
        <v>7695</v>
      </c>
      <c r="DK42" s="153">
        <v>1</v>
      </c>
      <c r="DL42" s="19">
        <v>2</v>
      </c>
      <c r="DM42" s="19" t="s">
        <v>951</v>
      </c>
    </row>
    <row r="43" spans="1:117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0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 t="s">
        <v>1024</v>
      </c>
      <c r="Z43" s="21">
        <f t="shared" si="1"/>
        <v>12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12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10"/>
        <v>8</v>
      </c>
      <c r="CX43" s="83" t="str">
        <f t="shared" si="11"/>
        <v>Projektingenieur 2</v>
      </c>
      <c r="CY43" s="125">
        <v>772</v>
      </c>
      <c r="CZ43" s="33">
        <f t="shared" si="12"/>
        <v>8</v>
      </c>
      <c r="DA43" s="83" t="str">
        <f t="shared" si="13"/>
        <v>Projektingenieur 2</v>
      </c>
      <c r="DB43" s="20"/>
      <c r="DC43" s="33">
        <v>771</v>
      </c>
      <c r="DD43" s="33">
        <f t="shared" si="8"/>
        <v>7</v>
      </c>
      <c r="DE43" s="83" t="str">
        <f t="shared" si="9"/>
        <v>Projektingenieur 1</v>
      </c>
      <c r="DJ43" s="19">
        <f t="shared" si="5"/>
        <v>4350</v>
      </c>
      <c r="DK43" s="153">
        <v>1</v>
      </c>
      <c r="DL43" s="19">
        <v>2</v>
      </c>
      <c r="DM43" s="19" t="s">
        <v>951</v>
      </c>
    </row>
    <row r="44" spans="1:117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0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118">
        <f t="shared" si="1"/>
        <v>12</v>
      </c>
      <c r="AA44" s="169" t="s">
        <v>682</v>
      </c>
      <c r="AB44" s="163" t="s">
        <v>105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12</v>
      </c>
      <c r="CS44" s="19" t="str">
        <f t="shared" si="4"/>
        <v>C</v>
      </c>
      <c r="CT44" s="154">
        <v>4299</v>
      </c>
      <c r="CU44" s="126"/>
      <c r="CV44" s="125">
        <v>782</v>
      </c>
      <c r="CW44" s="33">
        <f t="shared" ref="CW44:CW82" si="14">VLOOKUP($CV44,Funktionsbezeichnungen,3,0)</f>
        <v>8</v>
      </c>
      <c r="CX44" s="83" t="str">
        <f t="shared" ref="CX44:CX82" si="15">VLOOKUP($CV44,Funktionsbezeichnungen,2,0)</f>
        <v>Projektingenieur 2</v>
      </c>
      <c r="CY44" s="125">
        <v>782</v>
      </c>
      <c r="CZ44" s="33">
        <f t="shared" si="12"/>
        <v>8</v>
      </c>
      <c r="DA44" s="83" t="str">
        <f t="shared" si="13"/>
        <v>Projektingenieur 2</v>
      </c>
      <c r="DB44" s="20"/>
      <c r="DC44" s="33">
        <v>782</v>
      </c>
      <c r="DD44" s="33">
        <f t="shared" si="8"/>
        <v>8</v>
      </c>
      <c r="DE44" s="83" t="str">
        <f t="shared" si="9"/>
        <v>Projektingenieur 2</v>
      </c>
      <c r="DJ44" s="19">
        <f t="shared" si="5"/>
        <v>4299</v>
      </c>
      <c r="DK44" s="153">
        <v>2</v>
      </c>
      <c r="DL44" s="19">
        <v>3</v>
      </c>
      <c r="DM44" s="19" t="s">
        <v>952</v>
      </c>
    </row>
    <row r="45" spans="1:117" s="19" customFormat="1" ht="25.5" customHeight="1" x14ac:dyDescent="0.2">
      <c r="A45" s="53">
        <v>0</v>
      </c>
      <c r="B45" s="53"/>
      <c r="C45" s="53">
        <f>IF(Z45&gt;=10,1,0)</f>
        <v>0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/>
      <c r="X45" s="21"/>
      <c r="Y45" s="28"/>
      <c r="Z45" s="118">
        <f>$AD$3-V45</f>
        <v>9</v>
      </c>
      <c r="AA45" s="169" t="s">
        <v>937</v>
      </c>
      <c r="AB45" s="163" t="s">
        <v>105</v>
      </c>
      <c r="AC45" s="21"/>
      <c r="AE45" s="90" t="s">
        <v>373</v>
      </c>
      <c r="AF45" s="82"/>
      <c r="CP45" s="19" t="str">
        <f>+S45</f>
        <v>Becksmann Thomas J.</v>
      </c>
      <c r="CR45" s="19">
        <f>+Z45</f>
        <v>9</v>
      </c>
      <c r="CS45" s="19" t="str">
        <f>+AB45</f>
        <v>C</v>
      </c>
      <c r="CT45" s="154">
        <v>3210</v>
      </c>
      <c r="CU45" s="126"/>
      <c r="CV45" s="125">
        <v>772</v>
      </c>
      <c r="CW45" s="33">
        <f t="shared" si="14"/>
        <v>8</v>
      </c>
      <c r="CX45" s="83" t="str">
        <f t="shared" si="15"/>
        <v>Projektingenieur 2</v>
      </c>
      <c r="CY45" s="125">
        <v>772</v>
      </c>
      <c r="CZ45" s="33">
        <f t="shared" si="12"/>
        <v>8</v>
      </c>
      <c r="DA45" s="83" t="str">
        <f t="shared" si="13"/>
        <v>Projektingenieur 2</v>
      </c>
      <c r="DB45" s="20"/>
      <c r="DC45" s="33">
        <v>771</v>
      </c>
      <c r="DD45" s="33">
        <f t="shared" si="8"/>
        <v>7</v>
      </c>
      <c r="DE45" s="83" t="str">
        <f t="shared" si="9"/>
        <v>Projektingenieur 1</v>
      </c>
      <c r="DJ45" s="19">
        <f t="shared" si="5"/>
        <v>3210</v>
      </c>
      <c r="DK45" s="153">
        <v>2</v>
      </c>
      <c r="DL45" s="19">
        <v>3</v>
      </c>
      <c r="DM45" s="19" t="s">
        <v>951</v>
      </c>
    </row>
    <row r="46" spans="1:117" s="19" customFormat="1" ht="25.5" customHeight="1" x14ac:dyDescent="0.2">
      <c r="A46" s="53">
        <v>0</v>
      </c>
      <c r="B46" s="53">
        <v>1</v>
      </c>
      <c r="C46" s="53"/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918</v>
      </c>
      <c r="Q46" s="15">
        <v>42</v>
      </c>
      <c r="R46" s="42"/>
      <c r="S46" s="20" t="s">
        <v>919</v>
      </c>
      <c r="T46" s="21">
        <v>1962</v>
      </c>
      <c r="U46" s="28" t="s">
        <v>920</v>
      </c>
      <c r="V46" s="21">
        <v>1992</v>
      </c>
      <c r="W46" s="25" t="s">
        <v>921</v>
      </c>
      <c r="X46" s="21">
        <v>2002</v>
      </c>
      <c r="Y46" s="28" t="s">
        <v>922</v>
      </c>
      <c r="Z46" s="118">
        <f>$AD$3-V46</f>
        <v>21</v>
      </c>
      <c r="AA46" s="169" t="s">
        <v>923</v>
      </c>
      <c r="AB46" s="21" t="s">
        <v>121</v>
      </c>
      <c r="AC46" s="21"/>
      <c r="AE46" s="90" t="s">
        <v>375</v>
      </c>
      <c r="AF46" s="82"/>
      <c r="CP46" s="19" t="str">
        <f>+S46</f>
        <v>Niedermeyer Friederike</v>
      </c>
      <c r="CR46" s="19">
        <f>+Z46</f>
        <v>21</v>
      </c>
      <c r="CS46" s="19" t="str">
        <f>+AB46</f>
        <v>D</v>
      </c>
      <c r="CT46" s="154">
        <v>4307</v>
      </c>
      <c r="CU46" s="126"/>
      <c r="CV46" s="125">
        <v>782</v>
      </c>
      <c r="CW46" s="33">
        <f t="shared" si="14"/>
        <v>8</v>
      </c>
      <c r="CX46" s="83" t="str">
        <f t="shared" si="15"/>
        <v>Projektingenieur 2</v>
      </c>
      <c r="CY46" s="125">
        <v>782</v>
      </c>
      <c r="CZ46" s="33">
        <f t="shared" ref="CZ46:CZ84" si="16">VLOOKUP($CY46,Funktionsbezeichnungen,3,0)</f>
        <v>8</v>
      </c>
      <c r="DA46" s="83" t="str">
        <f t="shared" ref="DA46:DA84" si="17">VLOOKUP($CY46,Funktionsbezeichnungen,2,0)</f>
        <v>Projektingenieur 2</v>
      </c>
      <c r="DB46" s="20"/>
      <c r="DC46" s="33">
        <v>781</v>
      </c>
      <c r="DD46" s="33">
        <f t="shared" ref="DD46:DD84" si="18">VLOOKUP($DC46,Funktionsbezeichnungen,3,0)</f>
        <v>7</v>
      </c>
      <c r="DE46" s="83" t="str">
        <f t="shared" ref="DE46:DE84" si="19">VLOOKUP($DC46,Funktionsbezeichnungen,2,0)</f>
        <v>Projektingenieur 1</v>
      </c>
      <c r="DJ46" s="19">
        <f t="shared" si="5"/>
        <v>4307</v>
      </c>
      <c r="DK46" s="153">
        <v>1</v>
      </c>
      <c r="DL46" s="19">
        <v>2</v>
      </c>
      <c r="DM46" s="19" t="s">
        <v>952</v>
      </c>
    </row>
    <row r="47" spans="1:117" s="19" customFormat="1" ht="25.5" customHeight="1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25" t="s">
        <v>1025</v>
      </c>
      <c r="X47" s="21">
        <v>2011</v>
      </c>
      <c r="Y47" s="28" t="s">
        <v>944</v>
      </c>
      <c r="Z47" s="118">
        <f t="shared" si="1"/>
        <v>14</v>
      </c>
      <c r="AA47" s="169" t="s">
        <v>565</v>
      </c>
      <c r="AB47" s="21" t="s">
        <v>121</v>
      </c>
      <c r="AC47" s="21"/>
      <c r="AE47" s="90" t="s">
        <v>373</v>
      </c>
      <c r="AF47" s="82"/>
      <c r="CP47" s="19" t="str">
        <f t="shared" si="2"/>
        <v>Betzold Alexander</v>
      </c>
      <c r="CR47" s="19">
        <f t="shared" si="3"/>
        <v>14</v>
      </c>
      <c r="CS47" s="19" t="str">
        <f t="shared" si="4"/>
        <v>D</v>
      </c>
      <c r="CT47" s="154">
        <v>4306</v>
      </c>
      <c r="CU47" s="126"/>
      <c r="CV47" s="125">
        <v>782</v>
      </c>
      <c r="CW47" s="33">
        <f t="shared" si="14"/>
        <v>8</v>
      </c>
      <c r="CX47" s="83" t="str">
        <f t="shared" si="15"/>
        <v>Projektingenieur 2</v>
      </c>
      <c r="CY47" s="125">
        <v>782</v>
      </c>
      <c r="CZ47" s="33">
        <f t="shared" si="16"/>
        <v>8</v>
      </c>
      <c r="DA47" s="83" t="str">
        <f t="shared" si="17"/>
        <v>Projektingenieur 2</v>
      </c>
      <c r="DB47" s="20"/>
      <c r="DC47" s="33">
        <v>781</v>
      </c>
      <c r="DD47" s="33">
        <f t="shared" si="18"/>
        <v>7</v>
      </c>
      <c r="DE47" s="83" t="str">
        <f t="shared" si="19"/>
        <v>Projektingenieur 1</v>
      </c>
      <c r="DJ47" s="19">
        <f t="shared" si="5"/>
        <v>4306</v>
      </c>
      <c r="DK47" s="153">
        <v>2</v>
      </c>
      <c r="DL47" s="19">
        <v>2</v>
      </c>
      <c r="DM47" s="19" t="s">
        <v>952</v>
      </c>
    </row>
    <row r="48" spans="1:117" s="19" customFormat="1" ht="24.95" customHeight="1" x14ac:dyDescent="0.2">
      <c r="A48" s="53">
        <v>0</v>
      </c>
      <c r="B48" s="53"/>
      <c r="C48" s="53">
        <f t="shared" si="0"/>
        <v>0</v>
      </c>
      <c r="D48" s="55">
        <v>1</v>
      </c>
      <c r="E48" s="55"/>
      <c r="F48" s="56"/>
      <c r="G48" s="165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0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118">
        <f t="shared" si="1"/>
        <v>9</v>
      </c>
      <c r="AA48" s="169" t="s">
        <v>565</v>
      </c>
      <c r="AB48" s="21" t="s">
        <v>121</v>
      </c>
      <c r="AC48" s="21"/>
      <c r="AE48" s="90" t="s">
        <v>373</v>
      </c>
      <c r="AF48" s="82"/>
      <c r="CP48" s="19" t="str">
        <f t="shared" si="2"/>
        <v>That Pueng</v>
      </c>
      <c r="CR48" s="19">
        <f t="shared" si="3"/>
        <v>9</v>
      </c>
      <c r="CS48" s="19" t="str">
        <f t="shared" si="4"/>
        <v>D</v>
      </c>
      <c r="CT48" s="154">
        <v>4345</v>
      </c>
      <c r="CU48" s="126"/>
      <c r="CV48" s="125">
        <v>782</v>
      </c>
      <c r="CW48" s="33">
        <f t="shared" si="14"/>
        <v>8</v>
      </c>
      <c r="CX48" s="83" t="str">
        <f t="shared" si="15"/>
        <v>Projektingenieur 2</v>
      </c>
      <c r="CY48" s="125">
        <v>782</v>
      </c>
      <c r="CZ48" s="33">
        <f t="shared" si="16"/>
        <v>8</v>
      </c>
      <c r="DA48" s="83" t="str">
        <f t="shared" si="17"/>
        <v>Projektingenieur 2</v>
      </c>
      <c r="DB48" s="20"/>
      <c r="DC48" s="33">
        <v>781</v>
      </c>
      <c r="DD48" s="33">
        <f t="shared" si="18"/>
        <v>7</v>
      </c>
      <c r="DE48" s="83" t="str">
        <f t="shared" si="19"/>
        <v>Projektingenieur 1</v>
      </c>
      <c r="DJ48" s="19">
        <f t="shared" si="5"/>
        <v>4345</v>
      </c>
      <c r="DK48" s="153">
        <v>1</v>
      </c>
      <c r="DL48" s="19">
        <v>2</v>
      </c>
      <c r="DM48" s="19" t="s">
        <v>952</v>
      </c>
    </row>
    <row r="49" spans="1:117" s="19" customFormat="1" x14ac:dyDescent="0.2">
      <c r="A49" s="53">
        <v>0</v>
      </c>
      <c r="B49" s="53"/>
      <c r="C49" s="53">
        <f t="shared" si="0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0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1"/>
        <v>9</v>
      </c>
      <c r="AA49" s="25" t="s">
        <v>671</v>
      </c>
      <c r="AB49" s="21" t="s">
        <v>121</v>
      </c>
      <c r="AC49" s="21"/>
      <c r="AE49" s="90" t="s">
        <v>373</v>
      </c>
      <c r="AF49" s="82"/>
      <c r="CP49" s="19" t="str">
        <f t="shared" si="2"/>
        <v>Hausammann Cédric</v>
      </c>
      <c r="CR49" s="19">
        <f t="shared" si="3"/>
        <v>9</v>
      </c>
      <c r="CS49" s="19" t="str">
        <f t="shared" si="4"/>
        <v>D</v>
      </c>
      <c r="CT49" s="154">
        <v>9648</v>
      </c>
      <c r="CU49" s="126"/>
      <c r="CV49" s="125">
        <v>772</v>
      </c>
      <c r="CW49" s="33">
        <f t="shared" si="14"/>
        <v>8</v>
      </c>
      <c r="CX49" s="83" t="str">
        <f t="shared" si="15"/>
        <v>Projektingenieur 2</v>
      </c>
      <c r="CY49" s="125">
        <v>772</v>
      </c>
      <c r="CZ49" s="33">
        <f t="shared" si="16"/>
        <v>8</v>
      </c>
      <c r="DA49" s="83" t="str">
        <f t="shared" si="17"/>
        <v>Projektingenieur 2</v>
      </c>
      <c r="DB49" s="20"/>
      <c r="DC49" s="33">
        <v>771</v>
      </c>
      <c r="DD49" s="33">
        <f t="shared" si="18"/>
        <v>7</v>
      </c>
      <c r="DE49" s="83" t="str">
        <f t="shared" si="19"/>
        <v>Projektingenieur 1</v>
      </c>
      <c r="DJ49" s="19">
        <f t="shared" si="5"/>
        <v>9648</v>
      </c>
      <c r="DK49" s="153">
        <v>2</v>
      </c>
      <c r="DL49" s="19">
        <v>3</v>
      </c>
      <c r="DM49" s="19" t="s">
        <v>951</v>
      </c>
    </row>
    <row r="50" spans="1:117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0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8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8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4"/>
        <v>8</v>
      </c>
      <c r="CX50" s="83" t="str">
        <f t="shared" si="15"/>
        <v>Projektingenieur 2</v>
      </c>
      <c r="CY50" s="125">
        <v>772</v>
      </c>
      <c r="CZ50" s="33">
        <f t="shared" si="16"/>
        <v>8</v>
      </c>
      <c r="DA50" s="83" t="str">
        <f t="shared" si="17"/>
        <v>Projektingenieur 2</v>
      </c>
      <c r="DB50" s="20"/>
      <c r="DC50" s="33">
        <v>771</v>
      </c>
      <c r="DD50" s="33">
        <f t="shared" si="18"/>
        <v>7</v>
      </c>
      <c r="DE50" s="83" t="str">
        <f t="shared" si="19"/>
        <v>Projektingenieur 1</v>
      </c>
      <c r="DJ50" s="19">
        <f t="shared" si="5"/>
        <v>4294</v>
      </c>
      <c r="DK50" s="153">
        <v>1</v>
      </c>
      <c r="DL50" s="19">
        <v>2</v>
      </c>
      <c r="DM50" s="19" t="s">
        <v>951</v>
      </c>
    </row>
    <row r="51" spans="1:117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8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8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4"/>
        <v>8</v>
      </c>
      <c r="CX51" s="83" t="str">
        <f t="shared" si="15"/>
        <v>Projektingenieur 2</v>
      </c>
      <c r="CY51" s="125">
        <v>771</v>
      </c>
      <c r="CZ51" s="33">
        <f t="shared" si="16"/>
        <v>7</v>
      </c>
      <c r="DA51" s="83" t="str">
        <f t="shared" si="17"/>
        <v>Projektingenieur 1</v>
      </c>
      <c r="DB51" s="20"/>
      <c r="DC51" s="33">
        <v>771</v>
      </c>
      <c r="DD51" s="33">
        <f t="shared" si="18"/>
        <v>7</v>
      </c>
      <c r="DE51" s="83" t="str">
        <f t="shared" si="19"/>
        <v>Projektingenieur 1</v>
      </c>
      <c r="DJ51" s="19">
        <f t="shared" si="5"/>
        <v>4353</v>
      </c>
      <c r="DK51" s="153">
        <v>2</v>
      </c>
      <c r="DL51" s="19">
        <v>3</v>
      </c>
      <c r="DM51" s="185" t="s">
        <v>968</v>
      </c>
    </row>
    <row r="52" spans="1:117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7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9">
        <f t="shared" si="3"/>
        <v>7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4"/>
        <v>8</v>
      </c>
      <c r="CX52" s="83" t="str">
        <f t="shared" si="15"/>
        <v>Projektingenieur 2</v>
      </c>
      <c r="CY52" s="125">
        <v>772</v>
      </c>
      <c r="CZ52" s="33">
        <f t="shared" si="16"/>
        <v>8</v>
      </c>
      <c r="DA52" s="83" t="str">
        <f t="shared" si="17"/>
        <v>Projektingenieur 2</v>
      </c>
      <c r="DB52" s="20"/>
      <c r="DC52" s="33">
        <v>771</v>
      </c>
      <c r="DD52" s="33">
        <f t="shared" si="18"/>
        <v>7</v>
      </c>
      <c r="DE52" s="83" t="str">
        <f t="shared" si="19"/>
        <v>Projektingenieur 1</v>
      </c>
      <c r="DJ52" s="19">
        <f t="shared" si="5"/>
        <v>4293</v>
      </c>
      <c r="DK52" s="153">
        <v>2</v>
      </c>
      <c r="DL52" s="19">
        <v>3</v>
      </c>
      <c r="DM52" s="19" t="s">
        <v>951</v>
      </c>
    </row>
    <row r="53" spans="1:117" s="19" customFormat="1" x14ac:dyDescent="0.2">
      <c r="A53" s="53">
        <v>0</v>
      </c>
      <c r="B53" s="53"/>
      <c r="C53" s="53">
        <f>IF(Z53&gt;=10,1,0)</f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999</v>
      </c>
      <c r="Q53" s="15">
        <v>49</v>
      </c>
      <c r="R53" s="42"/>
      <c r="S53" s="20" t="s">
        <v>1000</v>
      </c>
      <c r="T53" s="21">
        <v>1979</v>
      </c>
      <c r="U53" s="28" t="s">
        <v>1001</v>
      </c>
      <c r="V53" s="21">
        <v>2007</v>
      </c>
      <c r="W53" s="25"/>
      <c r="X53" s="21"/>
      <c r="Y53" s="28"/>
      <c r="Z53" s="21">
        <f>$AD$3-V53</f>
        <v>6</v>
      </c>
      <c r="AA53" s="25" t="s">
        <v>1002</v>
      </c>
      <c r="AB53" s="21" t="s">
        <v>121</v>
      </c>
      <c r="AC53" s="21"/>
      <c r="AE53" s="90" t="s">
        <v>375</v>
      </c>
      <c r="AF53" s="82"/>
      <c r="CP53" s="19" t="str">
        <f>+S53</f>
        <v>Hikel Harald</v>
      </c>
      <c r="CR53" s="152">
        <f>+Z53</f>
        <v>6</v>
      </c>
      <c r="CS53" s="19" t="str">
        <f>+AB53</f>
        <v>D</v>
      </c>
      <c r="CT53" s="154">
        <v>7707</v>
      </c>
      <c r="CU53" s="126"/>
      <c r="CV53" s="125">
        <v>782</v>
      </c>
      <c r="CW53" s="33">
        <f t="shared" si="14"/>
        <v>8</v>
      </c>
      <c r="CX53" s="83" t="str">
        <f t="shared" si="15"/>
        <v>Projektingenieur 2</v>
      </c>
      <c r="CY53" s="125">
        <v>782</v>
      </c>
      <c r="CZ53" s="33">
        <f t="shared" si="16"/>
        <v>8</v>
      </c>
      <c r="DA53" s="83" t="str">
        <f t="shared" si="17"/>
        <v>Projektingenieur 2</v>
      </c>
      <c r="DB53" s="20"/>
      <c r="DC53" s="33">
        <v>782</v>
      </c>
      <c r="DD53" s="33">
        <f t="shared" si="18"/>
        <v>8</v>
      </c>
      <c r="DE53" s="83" t="str">
        <f t="shared" si="19"/>
        <v>Projektingenieur 2</v>
      </c>
      <c r="DJ53" s="19">
        <f>+CT53</f>
        <v>7707</v>
      </c>
      <c r="DK53" s="153">
        <v>2</v>
      </c>
      <c r="DL53" s="19">
        <v>1</v>
      </c>
      <c r="DM53" s="19" t="s">
        <v>952</v>
      </c>
    </row>
    <row r="54" spans="1:117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908</v>
      </c>
      <c r="V54" s="21">
        <v>2008</v>
      </c>
      <c r="W54" s="25" t="s">
        <v>1026</v>
      </c>
      <c r="X54" s="21">
        <v>2009</v>
      </c>
      <c r="Y54" s="28"/>
      <c r="Z54" s="21">
        <f t="shared" si="1"/>
        <v>5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5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4"/>
        <v>8</v>
      </c>
      <c r="CX54" s="83" t="str">
        <f t="shared" si="15"/>
        <v>Projektingenieur 2</v>
      </c>
      <c r="CY54" s="125">
        <v>771</v>
      </c>
      <c r="CZ54" s="33">
        <f t="shared" si="16"/>
        <v>7</v>
      </c>
      <c r="DA54" s="83" t="str">
        <f t="shared" si="17"/>
        <v>Projektingenieur 1</v>
      </c>
      <c r="DB54" s="20"/>
      <c r="DC54" s="33">
        <v>771</v>
      </c>
      <c r="DD54" s="33">
        <f t="shared" si="18"/>
        <v>7</v>
      </c>
      <c r="DE54" s="83" t="str">
        <f t="shared" si="19"/>
        <v>Projektingenieur 1</v>
      </c>
      <c r="DJ54" s="19">
        <f t="shared" si="5"/>
        <v>4349</v>
      </c>
      <c r="DK54" s="153">
        <v>2</v>
      </c>
      <c r="DL54" s="19">
        <v>2</v>
      </c>
      <c r="DM54" s="19" t="s">
        <v>951</v>
      </c>
    </row>
    <row r="55" spans="1:117" s="19" customFormat="1" x14ac:dyDescent="0.2">
      <c r="A55" s="53">
        <v>0</v>
      </c>
      <c r="B55" s="53"/>
      <c r="C55" s="53">
        <f>IF(Z55&gt;=10,1,0)</f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932</v>
      </c>
      <c r="Q55" s="15">
        <v>51</v>
      </c>
      <c r="R55" s="42"/>
      <c r="S55" s="20" t="s">
        <v>933</v>
      </c>
      <c r="T55" s="21">
        <v>1983</v>
      </c>
      <c r="U55" s="28" t="s">
        <v>908</v>
      </c>
      <c r="V55" s="21">
        <v>2007</v>
      </c>
      <c r="W55" s="25" t="s">
        <v>1026</v>
      </c>
      <c r="X55" s="21">
        <v>2008</v>
      </c>
      <c r="Y55" s="28"/>
      <c r="Z55" s="21">
        <f>$AD$3-V55</f>
        <v>6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>+S55</f>
        <v>Noordam Philipp</v>
      </c>
      <c r="CR55" s="152">
        <f>+Z55</f>
        <v>6</v>
      </c>
      <c r="CS55" s="19" t="str">
        <f>+AB55</f>
        <v>D</v>
      </c>
      <c r="CT55" s="154">
        <v>4312</v>
      </c>
      <c r="CU55" s="126"/>
      <c r="CV55" s="125">
        <v>772</v>
      </c>
      <c r="CW55" s="33">
        <f t="shared" si="14"/>
        <v>8</v>
      </c>
      <c r="CX55" s="83" t="str">
        <f t="shared" si="15"/>
        <v>Projektingenieur 2</v>
      </c>
      <c r="CY55" s="125">
        <v>771</v>
      </c>
      <c r="CZ55" s="33">
        <f t="shared" si="16"/>
        <v>7</v>
      </c>
      <c r="DA55" s="83" t="str">
        <f t="shared" si="17"/>
        <v>Projektingenieur 1</v>
      </c>
      <c r="DB55" s="20"/>
      <c r="DC55" s="33">
        <v>771</v>
      </c>
      <c r="DD55" s="33">
        <f t="shared" si="18"/>
        <v>7</v>
      </c>
      <c r="DE55" s="83" t="str">
        <f t="shared" si="19"/>
        <v>Projektingenieur 1</v>
      </c>
      <c r="DJ55" s="19">
        <f t="shared" si="5"/>
        <v>4312</v>
      </c>
      <c r="DK55" s="153">
        <v>2</v>
      </c>
      <c r="DL55" s="19">
        <v>2</v>
      </c>
      <c r="DM55" s="19" t="s">
        <v>951</v>
      </c>
    </row>
    <row r="56" spans="1:117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0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5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5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4"/>
        <v>8</v>
      </c>
      <c r="CX56" s="83" t="str">
        <f t="shared" si="15"/>
        <v>Projektingenieur 2</v>
      </c>
      <c r="CY56" s="125">
        <v>771</v>
      </c>
      <c r="CZ56" s="33">
        <f t="shared" si="16"/>
        <v>7</v>
      </c>
      <c r="DA56" s="83" t="str">
        <f t="shared" si="17"/>
        <v>Projektingenieur 1</v>
      </c>
      <c r="DB56" s="20"/>
      <c r="DC56" s="33">
        <v>771</v>
      </c>
      <c r="DD56" s="33">
        <f t="shared" si="18"/>
        <v>7</v>
      </c>
      <c r="DE56" s="83" t="str">
        <f t="shared" si="19"/>
        <v>Projektingenieur 1</v>
      </c>
      <c r="DJ56" s="19">
        <f t="shared" si="5"/>
        <v>4343</v>
      </c>
      <c r="DK56" s="153">
        <v>2</v>
      </c>
      <c r="DL56" s="19">
        <v>3</v>
      </c>
      <c r="DM56" s="19" t="s">
        <v>951</v>
      </c>
    </row>
    <row r="57" spans="1:117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1028</v>
      </c>
      <c r="X57" s="21">
        <v>2013</v>
      </c>
      <c r="Y57" s="28" t="s">
        <v>1022</v>
      </c>
      <c r="Z57" s="118">
        <f t="shared" si="1"/>
        <v>5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5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4"/>
        <v>8</v>
      </c>
      <c r="CX57" s="83" t="str">
        <f t="shared" si="15"/>
        <v>Projektingenieur 2</v>
      </c>
      <c r="CY57" s="125">
        <v>771</v>
      </c>
      <c r="CZ57" s="33">
        <f t="shared" si="16"/>
        <v>7</v>
      </c>
      <c r="DA57" s="83" t="str">
        <f t="shared" si="17"/>
        <v>Projektingenieur 1</v>
      </c>
      <c r="DB57" s="20"/>
      <c r="DC57" s="33">
        <v>771</v>
      </c>
      <c r="DD57" s="33">
        <f t="shared" si="18"/>
        <v>7</v>
      </c>
      <c r="DE57" s="83" t="str">
        <f t="shared" si="19"/>
        <v>Projektingenieur 1</v>
      </c>
      <c r="DJ57" s="19">
        <f t="shared" si="5"/>
        <v>9677</v>
      </c>
      <c r="DK57" s="153">
        <v>2</v>
      </c>
      <c r="DL57" s="19">
        <v>3</v>
      </c>
      <c r="DM57" s="19" t="s">
        <v>951</v>
      </c>
    </row>
    <row r="58" spans="1:117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0" t="s">
        <v>281</v>
      </c>
      <c r="T58" s="21">
        <v>1983</v>
      </c>
      <c r="U58" s="28" t="s">
        <v>908</v>
      </c>
      <c r="V58" s="21">
        <v>2008</v>
      </c>
      <c r="W58" s="25" t="s">
        <v>1026</v>
      </c>
      <c r="X58" s="21">
        <v>2009</v>
      </c>
      <c r="Y58" s="28" t="s">
        <v>1023</v>
      </c>
      <c r="Z58" s="21">
        <f t="shared" si="1"/>
        <v>5</v>
      </c>
      <c r="AA58" s="25" t="s">
        <v>108</v>
      </c>
      <c r="AB58" s="21" t="s">
        <v>121</v>
      </c>
      <c r="AC58" s="21"/>
      <c r="AE58" s="90" t="s">
        <v>895</v>
      </c>
      <c r="AF58" s="82"/>
      <c r="CP58" s="19" t="str">
        <f t="shared" si="2"/>
        <v>Wieland Manuel</v>
      </c>
      <c r="CR58" s="19">
        <f t="shared" si="3"/>
        <v>5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4"/>
        <v>7</v>
      </c>
      <c r="CX58" s="83" t="str">
        <f t="shared" si="15"/>
        <v>Projektingenieur 1</v>
      </c>
      <c r="CY58" s="125">
        <v>771</v>
      </c>
      <c r="CZ58" s="33">
        <f t="shared" si="16"/>
        <v>7</v>
      </c>
      <c r="DA58" s="83" t="str">
        <f t="shared" si="17"/>
        <v>Projektingenieur 1</v>
      </c>
      <c r="DB58" s="20"/>
      <c r="DC58" s="33">
        <v>771</v>
      </c>
      <c r="DD58" s="33">
        <f t="shared" si="18"/>
        <v>7</v>
      </c>
      <c r="DE58" s="83" t="str">
        <f t="shared" si="19"/>
        <v>Projektingenieur 1</v>
      </c>
      <c r="DJ58" s="19">
        <f t="shared" si="5"/>
        <v>9698</v>
      </c>
      <c r="DK58" s="153">
        <v>2</v>
      </c>
      <c r="DL58" s="19">
        <v>2</v>
      </c>
      <c r="DM58" s="19" t="s">
        <v>951</v>
      </c>
    </row>
    <row r="59" spans="1:117" s="19" customFormat="1" ht="27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929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1027</v>
      </c>
      <c r="X59" s="21">
        <v>2012</v>
      </c>
      <c r="Y59" s="28"/>
      <c r="Z59" s="118">
        <f>$AD$3-V59</f>
        <v>4</v>
      </c>
      <c r="AA59" s="119" t="s">
        <v>931</v>
      </c>
      <c r="AB59" s="118" t="s">
        <v>121</v>
      </c>
      <c r="AC59" s="21"/>
      <c r="AE59" s="90" t="s">
        <v>373</v>
      </c>
      <c r="AF59" s="82"/>
      <c r="CP59" s="19" t="str">
        <f>+S59</f>
        <v>Baschong Clemens</v>
      </c>
      <c r="CR59" s="19">
        <f>+Z59</f>
        <v>4</v>
      </c>
      <c r="CS59" s="19" t="str">
        <f>+AB59</f>
        <v>D</v>
      </c>
      <c r="CT59" s="154">
        <v>4311</v>
      </c>
      <c r="CU59" s="126"/>
      <c r="CV59" s="125">
        <v>782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782</v>
      </c>
      <c r="CZ59" s="33">
        <f>VLOOKUP($CY59,Funktionsbezeichnungen,3,0)</f>
        <v>8</v>
      </c>
      <c r="DA59" s="83" t="str">
        <f>VLOOKUP($CY59,Funktionsbezeichnungen,2,0)</f>
        <v>Projektingenieur 2</v>
      </c>
      <c r="DB59" s="20"/>
      <c r="DC59" s="33">
        <v>781</v>
      </c>
      <c r="DD59" s="33">
        <f>VLOOKUP($DC59,Funktionsbezeichnungen,3,0)</f>
        <v>7</v>
      </c>
      <c r="DE59" s="83" t="str">
        <f>VLOOKUP($DC59,Funktionsbezeichnungen,2,0)</f>
        <v>Projektingenieur 1</v>
      </c>
      <c r="DJ59" s="19">
        <f t="shared" si="5"/>
        <v>4311</v>
      </c>
      <c r="DK59" s="153">
        <v>2</v>
      </c>
      <c r="DL59" s="19">
        <v>2</v>
      </c>
      <c r="DM59" s="19" t="s">
        <v>952</v>
      </c>
    </row>
    <row r="60" spans="1:117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4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Jung Roman</v>
      </c>
      <c r="CR60" s="19">
        <f t="shared" si="3"/>
        <v>4</v>
      </c>
      <c r="CS60" s="19" t="str">
        <f t="shared" si="4"/>
        <v>D</v>
      </c>
      <c r="CT60" s="154">
        <v>8565</v>
      </c>
      <c r="CU60" s="126"/>
      <c r="CV60" s="125">
        <v>771</v>
      </c>
      <c r="CW60" s="33">
        <f t="shared" si="14"/>
        <v>7</v>
      </c>
      <c r="CX60" s="83" t="str">
        <f t="shared" si="15"/>
        <v>Projektingenieur 1</v>
      </c>
      <c r="CY60" s="125">
        <v>771</v>
      </c>
      <c r="CZ60" s="33">
        <f t="shared" si="16"/>
        <v>7</v>
      </c>
      <c r="DA60" s="83" t="str">
        <f t="shared" si="17"/>
        <v>Projektingenieur 1</v>
      </c>
      <c r="DB60" s="20"/>
      <c r="DC60" s="33">
        <v>771</v>
      </c>
      <c r="DD60" s="33">
        <f t="shared" si="18"/>
        <v>7</v>
      </c>
      <c r="DE60" s="83" t="str">
        <f t="shared" si="19"/>
        <v>Projektingenieur 1</v>
      </c>
      <c r="DJ60" s="19">
        <f t="shared" si="5"/>
        <v>8565</v>
      </c>
      <c r="DK60" s="153">
        <v>2</v>
      </c>
      <c r="DL60" s="19">
        <v>3</v>
      </c>
      <c r="DM60" s="19" t="s">
        <v>951</v>
      </c>
    </row>
    <row r="61" spans="1:117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1"/>
        <v>4</v>
      </c>
      <c r="AA61" s="25" t="s">
        <v>108</v>
      </c>
      <c r="AB61" s="21" t="s">
        <v>121</v>
      </c>
      <c r="AC61" s="21"/>
      <c r="AE61" s="90" t="s">
        <v>375</v>
      </c>
      <c r="AF61" s="82"/>
      <c r="CP61" s="19" t="str">
        <f t="shared" si="2"/>
        <v>Schoeffel Daniel</v>
      </c>
      <c r="CR61" s="19">
        <f t="shared" si="3"/>
        <v>4</v>
      </c>
      <c r="CS61" s="19" t="str">
        <f t="shared" si="4"/>
        <v>D</v>
      </c>
      <c r="CT61" s="154">
        <v>8569</v>
      </c>
      <c r="CU61" s="126"/>
      <c r="CV61" s="125">
        <v>771</v>
      </c>
      <c r="CW61" s="33">
        <f t="shared" si="14"/>
        <v>7</v>
      </c>
      <c r="CX61" s="83" t="str">
        <f t="shared" si="15"/>
        <v>Projektingenieur 1</v>
      </c>
      <c r="CY61" s="125">
        <v>771</v>
      </c>
      <c r="CZ61" s="33">
        <f t="shared" si="16"/>
        <v>7</v>
      </c>
      <c r="DA61" s="83" t="str">
        <f t="shared" si="17"/>
        <v>Projektingenieur 1</v>
      </c>
      <c r="DB61" s="20"/>
      <c r="DC61" s="33">
        <v>771</v>
      </c>
      <c r="DD61" s="33">
        <f t="shared" si="18"/>
        <v>7</v>
      </c>
      <c r="DE61" s="83" t="str">
        <f t="shared" si="19"/>
        <v>Projektingenieur 1</v>
      </c>
      <c r="DJ61" s="19">
        <f t="shared" si="5"/>
        <v>8569</v>
      </c>
      <c r="DK61" s="153">
        <v>2</v>
      </c>
      <c r="DL61" s="19">
        <v>3</v>
      </c>
      <c r="DM61" s="19" t="s">
        <v>951</v>
      </c>
    </row>
    <row r="62" spans="1:117" s="19" customFormat="1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1003</v>
      </c>
      <c r="Q62" s="15">
        <v>58</v>
      </c>
      <c r="R62" s="42"/>
      <c r="S62" s="20" t="s">
        <v>1004</v>
      </c>
      <c r="T62" s="21">
        <v>1984</v>
      </c>
      <c r="U62" s="28" t="s">
        <v>194</v>
      </c>
      <c r="V62" s="21">
        <v>2009</v>
      </c>
      <c r="W62" s="25"/>
      <c r="X62" s="21"/>
      <c r="Y62" s="28" t="s">
        <v>91</v>
      </c>
      <c r="Z62" s="21">
        <f>$AD$3-V62</f>
        <v>4</v>
      </c>
      <c r="AA62" s="25" t="s">
        <v>269</v>
      </c>
      <c r="AB62" s="21" t="s">
        <v>121</v>
      </c>
      <c r="AC62" s="21"/>
      <c r="AE62" s="90" t="s">
        <v>375</v>
      </c>
      <c r="AF62" s="82"/>
      <c r="CP62" s="19" t="str">
        <f>+S62</f>
        <v>Vecchi Sandra</v>
      </c>
      <c r="CR62" s="19">
        <f>+Z62</f>
        <v>4</v>
      </c>
      <c r="CS62" s="19" t="str">
        <f>+AB62</f>
        <v>D</v>
      </c>
      <c r="CT62" s="154">
        <v>4906</v>
      </c>
      <c r="CU62" s="126"/>
      <c r="CV62" s="125">
        <v>771</v>
      </c>
      <c r="CW62" s="33">
        <f t="shared" si="14"/>
        <v>7</v>
      </c>
      <c r="CX62" s="83" t="str">
        <f t="shared" si="15"/>
        <v>Projektingenieur 1</v>
      </c>
      <c r="CY62" s="125">
        <v>771</v>
      </c>
      <c r="CZ62" s="33">
        <f t="shared" si="16"/>
        <v>7</v>
      </c>
      <c r="DA62" s="83" t="str">
        <f t="shared" si="17"/>
        <v>Projektingenieur 1</v>
      </c>
      <c r="DB62" s="20"/>
      <c r="DC62" s="33">
        <v>771</v>
      </c>
      <c r="DD62" s="33">
        <f t="shared" si="18"/>
        <v>7</v>
      </c>
      <c r="DE62" s="83" t="str">
        <f t="shared" si="19"/>
        <v>Projektingenieur 1</v>
      </c>
      <c r="DJ62" s="19">
        <f>+CT62</f>
        <v>4906</v>
      </c>
      <c r="DK62" s="153">
        <v>2</v>
      </c>
      <c r="DL62" s="19">
        <v>1</v>
      </c>
      <c r="DM62" s="19" t="s">
        <v>951</v>
      </c>
    </row>
    <row r="63" spans="1:117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3</v>
      </c>
      <c r="AA63" s="25" t="s">
        <v>269</v>
      </c>
      <c r="AB63" s="21" t="s">
        <v>121</v>
      </c>
      <c r="AC63" s="21"/>
      <c r="AE63" s="90" t="s">
        <v>375</v>
      </c>
      <c r="AF63" s="82"/>
      <c r="CP63" s="19" t="str">
        <f t="shared" si="2"/>
        <v>Bianchi Emmanuelle</v>
      </c>
      <c r="CR63" s="152">
        <f t="shared" si="3"/>
        <v>3</v>
      </c>
      <c r="CS63" s="153" t="str">
        <f t="shared" si="4"/>
        <v>D</v>
      </c>
      <c r="CT63" s="154">
        <v>7706</v>
      </c>
      <c r="CU63" s="126"/>
      <c r="CV63" s="125">
        <v>771</v>
      </c>
      <c r="CW63" s="33">
        <f t="shared" si="14"/>
        <v>7</v>
      </c>
      <c r="CX63" s="83" t="str">
        <f t="shared" si="15"/>
        <v>Projektingenieur 1</v>
      </c>
      <c r="CY63" s="125">
        <v>770</v>
      </c>
      <c r="CZ63" s="33">
        <f t="shared" si="16"/>
        <v>6</v>
      </c>
      <c r="DA63" s="83" t="str">
        <f t="shared" si="17"/>
        <v>Vorstufe Projektingenieur</v>
      </c>
      <c r="DB63" s="20"/>
      <c r="DC63" s="33">
        <v>771</v>
      </c>
      <c r="DD63" s="33">
        <f t="shared" si="18"/>
        <v>7</v>
      </c>
      <c r="DE63" s="83" t="str">
        <f t="shared" si="19"/>
        <v>Projektingenieur 1</v>
      </c>
      <c r="DJ63" s="19">
        <f t="shared" si="5"/>
        <v>7706</v>
      </c>
      <c r="DK63" s="153">
        <v>2</v>
      </c>
      <c r="DL63" s="19">
        <v>3</v>
      </c>
      <c r="DM63" s="19" t="s">
        <v>951</v>
      </c>
    </row>
    <row r="64" spans="1:117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3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Indermitte Martin</v>
      </c>
      <c r="CR64" s="152">
        <f t="shared" si="3"/>
        <v>3</v>
      </c>
      <c r="CS64" s="153" t="str">
        <f t="shared" si="4"/>
        <v>D</v>
      </c>
      <c r="CT64" s="154">
        <v>4901</v>
      </c>
      <c r="CU64" s="126"/>
      <c r="CV64" s="125">
        <v>771</v>
      </c>
      <c r="CW64" s="33">
        <f t="shared" si="14"/>
        <v>7</v>
      </c>
      <c r="CX64" s="83" t="str">
        <f t="shared" si="15"/>
        <v>Projektingenieur 1</v>
      </c>
      <c r="CY64" s="125">
        <v>770</v>
      </c>
      <c r="CZ64" s="33">
        <f t="shared" si="16"/>
        <v>6</v>
      </c>
      <c r="DA64" s="83" t="str">
        <f t="shared" si="17"/>
        <v>Vorstufe Projektingenieur</v>
      </c>
      <c r="DB64" s="20"/>
      <c r="DC64" s="33">
        <v>771</v>
      </c>
      <c r="DD64" s="33">
        <f t="shared" si="18"/>
        <v>7</v>
      </c>
      <c r="DE64" s="83" t="str">
        <f t="shared" si="19"/>
        <v>Projektingenieur 1</v>
      </c>
      <c r="DJ64" s="19">
        <f t="shared" si="5"/>
        <v>4901</v>
      </c>
      <c r="DK64" s="153">
        <v>2</v>
      </c>
      <c r="DL64" s="19">
        <v>3</v>
      </c>
      <c r="DM64" s="19" t="s">
        <v>951</v>
      </c>
    </row>
    <row r="65" spans="1:117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2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2">
        <f t="shared" si="3"/>
        <v>2</v>
      </c>
      <c r="CS65" s="153" t="str">
        <f t="shared" si="4"/>
        <v>D</v>
      </c>
      <c r="CT65" s="154">
        <v>4907</v>
      </c>
      <c r="CU65" s="126"/>
      <c r="CV65" s="125">
        <v>771</v>
      </c>
      <c r="CW65" s="33">
        <f t="shared" si="14"/>
        <v>7</v>
      </c>
      <c r="CX65" s="83" t="str">
        <f t="shared" si="15"/>
        <v>Projektingenieur 1</v>
      </c>
      <c r="CY65" s="125">
        <v>770</v>
      </c>
      <c r="CZ65" s="33">
        <f t="shared" si="16"/>
        <v>6</v>
      </c>
      <c r="DA65" s="83" t="str">
        <f t="shared" si="17"/>
        <v>Vorstufe Projektingenieur</v>
      </c>
      <c r="DB65" s="20"/>
      <c r="DC65" s="33">
        <v>771</v>
      </c>
      <c r="DD65" s="33">
        <f t="shared" si="18"/>
        <v>7</v>
      </c>
      <c r="DE65" s="83" t="str">
        <f t="shared" si="19"/>
        <v>Projektingenieur 1</v>
      </c>
      <c r="DJ65" s="19">
        <f t="shared" si="5"/>
        <v>4907</v>
      </c>
      <c r="DK65" s="153">
        <v>2</v>
      </c>
      <c r="DL65" s="19">
        <v>3</v>
      </c>
      <c r="DM65" s="19" t="s">
        <v>951</v>
      </c>
    </row>
    <row r="66" spans="1:117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1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2">
        <f t="shared" si="3"/>
        <v>1</v>
      </c>
      <c r="CS66" s="153" t="str">
        <f t="shared" si="4"/>
        <v>D</v>
      </c>
      <c r="CT66" s="154">
        <v>4308</v>
      </c>
      <c r="CU66" s="126"/>
      <c r="CV66" s="125">
        <v>771</v>
      </c>
      <c r="CW66" s="33">
        <f t="shared" si="14"/>
        <v>7</v>
      </c>
      <c r="CX66" s="83" t="str">
        <f t="shared" si="15"/>
        <v>Projektingenieur 1</v>
      </c>
      <c r="CY66" s="125">
        <v>770</v>
      </c>
      <c r="CZ66" s="33">
        <f t="shared" si="16"/>
        <v>6</v>
      </c>
      <c r="DA66" s="83" t="str">
        <f t="shared" si="17"/>
        <v>Vorstufe Projektingenieur</v>
      </c>
      <c r="DB66" s="20"/>
      <c r="DC66" s="33">
        <v>771</v>
      </c>
      <c r="DD66" s="33">
        <f t="shared" si="18"/>
        <v>7</v>
      </c>
      <c r="DE66" s="83" t="str">
        <f t="shared" si="19"/>
        <v>Projektingenieur 1</v>
      </c>
      <c r="DJ66" s="19">
        <f t="shared" si="5"/>
        <v>4308</v>
      </c>
      <c r="DK66" s="153">
        <v>2</v>
      </c>
      <c r="DL66" s="19">
        <v>3</v>
      </c>
      <c r="DM66" s="19" t="s">
        <v>951</v>
      </c>
    </row>
    <row r="67" spans="1:117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/>
      <c r="X67" s="21"/>
      <c r="Y67" s="28" t="s">
        <v>91</v>
      </c>
      <c r="Z67" s="118">
        <f t="shared" si="1"/>
        <v>1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2">
        <f t="shared" si="3"/>
        <v>1</v>
      </c>
      <c r="CS67" s="153" t="str">
        <f t="shared" si="4"/>
        <v>D</v>
      </c>
      <c r="CT67" s="154">
        <v>4310</v>
      </c>
      <c r="CU67" s="126"/>
      <c r="CV67" s="125">
        <v>771</v>
      </c>
      <c r="CW67" s="33">
        <f t="shared" si="14"/>
        <v>7</v>
      </c>
      <c r="CX67" s="83" t="str">
        <f t="shared" si="15"/>
        <v>Projektingenieur 1</v>
      </c>
      <c r="CY67" s="125">
        <v>770</v>
      </c>
      <c r="CZ67" s="33">
        <f t="shared" si="16"/>
        <v>6</v>
      </c>
      <c r="DA67" s="83" t="str">
        <f t="shared" si="17"/>
        <v>Vorstufe Projektingenieur</v>
      </c>
      <c r="DB67" s="20"/>
      <c r="DC67" s="33">
        <v>771</v>
      </c>
      <c r="DD67" s="33">
        <f t="shared" si="18"/>
        <v>7</v>
      </c>
      <c r="DE67" s="83" t="str">
        <f t="shared" si="19"/>
        <v>Projektingenieur 1</v>
      </c>
      <c r="DJ67" s="19">
        <f t="shared" si="5"/>
        <v>4310</v>
      </c>
      <c r="DK67" s="153">
        <v>2</v>
      </c>
      <c r="DL67" s="19">
        <v>3</v>
      </c>
      <c r="DM67" s="19" t="s">
        <v>951</v>
      </c>
    </row>
    <row r="68" spans="1:117" s="19" customFormat="1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914</v>
      </c>
      <c r="Q68" s="15">
        <v>64</v>
      </c>
      <c r="R68" s="42"/>
      <c r="S68" s="20" t="s">
        <v>915</v>
      </c>
      <c r="T68" s="21">
        <v>1989</v>
      </c>
      <c r="U68" s="28" t="s">
        <v>1006</v>
      </c>
      <c r="V68" s="21">
        <v>2012</v>
      </c>
      <c r="W68" s="25"/>
      <c r="X68" s="21"/>
      <c r="Y68" s="28" t="s">
        <v>91</v>
      </c>
      <c r="Z68" s="118">
        <f t="shared" si="1"/>
        <v>1</v>
      </c>
      <c r="AA68" s="25" t="s">
        <v>269</v>
      </c>
      <c r="AB68" s="21" t="s">
        <v>121</v>
      </c>
      <c r="AC68" s="21"/>
      <c r="AE68" s="90" t="s">
        <v>375</v>
      </c>
      <c r="AF68" s="82"/>
      <c r="CP68" s="19" t="str">
        <f t="shared" si="2"/>
        <v>Vögtli Jöelle</v>
      </c>
      <c r="CR68" s="152">
        <f t="shared" si="3"/>
        <v>1</v>
      </c>
      <c r="CS68" s="153" t="str">
        <f t="shared" si="4"/>
        <v>D</v>
      </c>
      <c r="CT68" s="154">
        <v>4309</v>
      </c>
      <c r="CU68" s="126"/>
      <c r="CV68" s="125">
        <v>771</v>
      </c>
      <c r="CW68" s="33">
        <f t="shared" si="14"/>
        <v>7</v>
      </c>
      <c r="CX68" s="83" t="str">
        <f t="shared" si="15"/>
        <v>Projektingenieur 1</v>
      </c>
      <c r="CY68" s="125">
        <v>770</v>
      </c>
      <c r="CZ68" s="33">
        <f t="shared" si="16"/>
        <v>6</v>
      </c>
      <c r="DA68" s="83" t="str">
        <f t="shared" si="17"/>
        <v>Vorstufe Projektingenieur</v>
      </c>
      <c r="DB68" s="20"/>
      <c r="DC68" s="33">
        <v>771</v>
      </c>
      <c r="DD68" s="33">
        <f t="shared" si="18"/>
        <v>7</v>
      </c>
      <c r="DE68" s="83" t="str">
        <f t="shared" si="19"/>
        <v>Projektingenieur 1</v>
      </c>
      <c r="DJ68" s="19">
        <f>+CT68</f>
        <v>4309</v>
      </c>
      <c r="DK68" s="153">
        <v>2</v>
      </c>
      <c r="DL68" s="19">
        <v>3</v>
      </c>
      <c r="DM68" s="19" t="s">
        <v>951</v>
      </c>
    </row>
    <row r="69" spans="1:117" s="19" customFormat="1" ht="27" x14ac:dyDescent="0.2">
      <c r="A69" s="53">
        <v>0</v>
      </c>
      <c r="B69" s="53">
        <v>1</v>
      </c>
      <c r="C69" s="53">
        <f t="shared" si="0"/>
        <v>1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1032</v>
      </c>
      <c r="V69" s="21">
        <v>2002</v>
      </c>
      <c r="W69" s="28" t="s">
        <v>1006</v>
      </c>
      <c r="X69" s="21">
        <v>2013</v>
      </c>
      <c r="Y69" s="28"/>
      <c r="Z69" s="118">
        <f t="shared" si="1"/>
        <v>11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2">
        <f t="shared" si="3"/>
        <v>11</v>
      </c>
      <c r="CS69" s="153" t="str">
        <f t="shared" si="4"/>
        <v>D</v>
      </c>
      <c r="CT69" s="154">
        <v>8579</v>
      </c>
      <c r="CU69" s="126"/>
      <c r="CV69" s="125">
        <v>771</v>
      </c>
      <c r="CW69" s="33">
        <f t="shared" si="14"/>
        <v>7</v>
      </c>
      <c r="CX69" s="83" t="str">
        <f t="shared" si="15"/>
        <v>Projektingenieur 1</v>
      </c>
      <c r="CY69" s="125">
        <v>770</v>
      </c>
      <c r="CZ69" s="33">
        <f t="shared" si="16"/>
        <v>6</v>
      </c>
      <c r="DA69" s="83" t="str">
        <f t="shared" si="17"/>
        <v>Vorstufe Projektingenieur</v>
      </c>
      <c r="DB69" s="20"/>
      <c r="DC69" s="33">
        <v>771</v>
      </c>
      <c r="DD69" s="33">
        <f t="shared" si="18"/>
        <v>7</v>
      </c>
      <c r="DE69" s="83" t="str">
        <f t="shared" si="19"/>
        <v>Projektingenieur 1</v>
      </c>
      <c r="DJ69" s="19">
        <f>+CT69</f>
        <v>8579</v>
      </c>
      <c r="DK69" s="153">
        <v>2</v>
      </c>
      <c r="DL69" s="19">
        <v>3</v>
      </c>
      <c r="DM69" s="19" t="s">
        <v>951</v>
      </c>
    </row>
    <row r="70" spans="1:117" s="19" customFormat="1" x14ac:dyDescent="0.2">
      <c r="A70" s="53">
        <v>0</v>
      </c>
      <c r="B70" s="53">
        <v>1</v>
      </c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1"/>
        <v>0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2"/>
        <v>Stöhr Jessica</v>
      </c>
      <c r="CR70" s="152">
        <f t="shared" si="3"/>
        <v>0</v>
      </c>
      <c r="CS70" s="153" t="str">
        <f t="shared" si="4"/>
        <v>D</v>
      </c>
      <c r="CT70" s="154">
        <v>4313</v>
      </c>
      <c r="CU70" s="126"/>
      <c r="CV70" s="125">
        <v>771</v>
      </c>
      <c r="CW70" s="33">
        <f t="shared" si="14"/>
        <v>7</v>
      </c>
      <c r="CX70" s="83" t="str">
        <f t="shared" si="15"/>
        <v>Projektingenieur 1</v>
      </c>
      <c r="CY70" s="125">
        <v>770</v>
      </c>
      <c r="CZ70" s="33">
        <f t="shared" si="16"/>
        <v>6</v>
      </c>
      <c r="DA70" s="83" t="str">
        <f t="shared" si="17"/>
        <v>Vorstufe Projektingenieur</v>
      </c>
      <c r="DB70" s="20"/>
      <c r="DC70" s="33">
        <v>771</v>
      </c>
      <c r="DD70" s="33">
        <f t="shared" si="18"/>
        <v>7</v>
      </c>
      <c r="DE70" s="83" t="str">
        <f t="shared" si="19"/>
        <v>Projektingenieur 1</v>
      </c>
      <c r="DJ70" s="19">
        <f t="shared" si="5"/>
        <v>4313</v>
      </c>
      <c r="DK70" s="153">
        <v>2</v>
      </c>
      <c r="DL70" s="19">
        <v>3</v>
      </c>
      <c r="DM70" s="19" t="s">
        <v>951</v>
      </c>
    </row>
    <row r="71" spans="1:117" s="19" customFormat="1" ht="15.75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 t="s">
        <v>928</v>
      </c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 t="shared" si="1"/>
        <v>37</v>
      </c>
      <c r="AA71" s="25" t="s">
        <v>686</v>
      </c>
      <c r="AB71" s="21" t="s">
        <v>878</v>
      </c>
      <c r="AC71" s="21"/>
      <c r="AE71" s="90" t="s">
        <v>423</v>
      </c>
      <c r="AF71" s="82"/>
      <c r="CP71" s="19" t="str">
        <f t="shared" si="2"/>
        <v>Aebi Roger</v>
      </c>
      <c r="CR71" s="19">
        <f t="shared" si="3"/>
        <v>37</v>
      </c>
      <c r="CS71" s="19" t="str">
        <f t="shared" si="4"/>
        <v xml:space="preserve"> C/D 1)</v>
      </c>
      <c r="CT71" s="154">
        <v>6622</v>
      </c>
      <c r="CU71" s="126"/>
      <c r="CV71" s="125">
        <v>772</v>
      </c>
      <c r="CW71" s="33">
        <f t="shared" si="14"/>
        <v>8</v>
      </c>
      <c r="CX71" s="83" t="str">
        <f t="shared" si="15"/>
        <v>Projektingenieur 2</v>
      </c>
      <c r="CY71" s="125">
        <v>772</v>
      </c>
      <c r="CZ71" s="33">
        <f t="shared" si="16"/>
        <v>8</v>
      </c>
      <c r="DA71" s="83" t="str">
        <f t="shared" si="17"/>
        <v>Projektingenieur 2</v>
      </c>
      <c r="DB71" s="20"/>
      <c r="DC71" s="33">
        <v>772</v>
      </c>
      <c r="DD71" s="33">
        <f t="shared" si="18"/>
        <v>8</v>
      </c>
      <c r="DE71" s="83" t="str">
        <f t="shared" si="19"/>
        <v>Projektingenieur 2</v>
      </c>
      <c r="DJ71" s="19">
        <f t="shared" si="5"/>
        <v>6622</v>
      </c>
      <c r="DK71" s="153">
        <v>6</v>
      </c>
      <c r="DL71" s="19">
        <v>0</v>
      </c>
      <c r="DM71" s="185" t="s">
        <v>969</v>
      </c>
    </row>
    <row r="72" spans="1:117" s="19" customFormat="1" ht="15.75" x14ac:dyDescent="0.2">
      <c r="A72" s="53">
        <v>0</v>
      </c>
      <c r="B72" s="53"/>
      <c r="C72" s="53">
        <f>IF(Z72&gt;=10,1,0)</f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>$AD$3-V72</f>
        <v>28</v>
      </c>
      <c r="AA72" s="25" t="s">
        <v>110</v>
      </c>
      <c r="AB72" s="162" t="s">
        <v>927</v>
      </c>
      <c r="AC72" s="21"/>
      <c r="AE72" s="90" t="s">
        <v>376</v>
      </c>
      <c r="AF72" s="82"/>
      <c r="CP72" s="19" t="str">
        <f>+S72</f>
        <v>Oehen Beat</v>
      </c>
      <c r="CR72" s="19">
        <f>+Z72</f>
        <v>28</v>
      </c>
      <c r="CS72" s="19" t="str">
        <f>+AB72</f>
        <v xml:space="preserve"> C/D 1)</v>
      </c>
      <c r="CT72" s="154">
        <v>7622</v>
      </c>
      <c r="CU72" s="126"/>
      <c r="CV72" s="125">
        <v>772</v>
      </c>
      <c r="CW72" s="33">
        <f>VLOOKUP($CV72,Funktionsbezeichnungen,3,0)</f>
        <v>8</v>
      </c>
      <c r="CX72" s="83" t="str">
        <f>VLOOKUP($CV72,Funktionsbezeichnungen,2,0)</f>
        <v>Projektingenieur 2</v>
      </c>
      <c r="CY72" s="125">
        <v>772</v>
      </c>
      <c r="CZ72" s="33">
        <f>VLOOKUP($CY72,Funktionsbezeichnungen,3,0)</f>
        <v>8</v>
      </c>
      <c r="DA72" s="83" t="str">
        <f>VLOOKUP($CY72,Funktionsbezeichnungen,2,0)</f>
        <v>Projektingenieur 2</v>
      </c>
      <c r="DB72" s="20"/>
      <c r="DC72" s="125">
        <v>772</v>
      </c>
      <c r="DD72" s="33">
        <f>VLOOKUP($DC72,Funktionsbezeichnungen,3,0)</f>
        <v>8</v>
      </c>
      <c r="DE72" s="83" t="str">
        <f>VLOOKUP($DC72,Funktionsbezeichnungen,2,0)</f>
        <v>Projektingenieur 2</v>
      </c>
      <c r="DJ72" s="19">
        <f t="shared" ref="DJ72:DJ135" si="20">+CT72</f>
        <v>7622</v>
      </c>
      <c r="DK72" s="153">
        <v>6</v>
      </c>
      <c r="DL72" s="19">
        <v>0</v>
      </c>
      <c r="DM72" s="185" t="s">
        <v>968</v>
      </c>
    </row>
    <row r="73" spans="1:117" s="19" customFormat="1" ht="15.75" x14ac:dyDescent="0.2">
      <c r="A73" s="53">
        <v>0</v>
      </c>
      <c r="B73" s="53"/>
      <c r="C73" s="53">
        <f t="shared" si="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1"/>
        <v>39</v>
      </c>
      <c r="AA73" s="25" t="s">
        <v>110</v>
      </c>
      <c r="AB73" s="21" t="s">
        <v>879</v>
      </c>
      <c r="AC73" s="21"/>
      <c r="AE73" s="90" t="s">
        <v>404</v>
      </c>
      <c r="AF73" s="82"/>
      <c r="CP73" s="19" t="str">
        <f t="shared" si="2"/>
        <v>Imesch Robert</v>
      </c>
      <c r="CR73" s="19">
        <f t="shared" si="3"/>
        <v>39</v>
      </c>
      <c r="CS73" s="19" t="str">
        <f t="shared" si="4"/>
        <v xml:space="preserve"> D/C 3)</v>
      </c>
      <c r="CT73" s="154">
        <v>4249</v>
      </c>
      <c r="CU73" s="126"/>
      <c r="CV73" s="125">
        <v>772</v>
      </c>
      <c r="CW73" s="33">
        <f t="shared" si="14"/>
        <v>8</v>
      </c>
      <c r="CX73" s="83" t="str">
        <f t="shared" si="15"/>
        <v>Projektingenieur 2</v>
      </c>
      <c r="CY73" s="125">
        <v>772</v>
      </c>
      <c r="CZ73" s="33">
        <f t="shared" si="16"/>
        <v>8</v>
      </c>
      <c r="DA73" s="83" t="str">
        <f t="shared" si="17"/>
        <v>Projektingenieur 2</v>
      </c>
      <c r="DB73" s="20"/>
      <c r="DC73" s="33">
        <v>772</v>
      </c>
      <c r="DD73" s="33">
        <f t="shared" si="18"/>
        <v>8</v>
      </c>
      <c r="DE73" s="83" t="str">
        <f t="shared" si="19"/>
        <v>Projektingenieur 2</v>
      </c>
      <c r="DJ73" s="19">
        <f t="shared" si="20"/>
        <v>4249</v>
      </c>
      <c r="DK73" s="153">
        <v>6</v>
      </c>
      <c r="DL73" s="19">
        <v>0</v>
      </c>
      <c r="DM73" s="185" t="s">
        <v>968</v>
      </c>
    </row>
    <row r="74" spans="1:117" s="19" customFormat="1" ht="15.75" x14ac:dyDescent="0.2">
      <c r="A74" s="53">
        <v>0</v>
      </c>
      <c r="B74" s="53"/>
      <c r="C74" s="53">
        <f t="shared" si="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1"/>
        <v>38</v>
      </c>
      <c r="AA74" s="25" t="s">
        <v>110</v>
      </c>
      <c r="AB74" s="21" t="s">
        <v>879</v>
      </c>
      <c r="AC74" s="21"/>
      <c r="AE74" s="90" t="s">
        <v>404</v>
      </c>
      <c r="AF74" s="82"/>
      <c r="CP74" s="19" t="str">
        <f t="shared" si="2"/>
        <v>Flückiger Hans Peter</v>
      </c>
      <c r="CR74" s="19">
        <f t="shared" si="3"/>
        <v>38</v>
      </c>
      <c r="CS74" s="19" t="str">
        <f t="shared" si="4"/>
        <v xml:space="preserve"> D/C 3)</v>
      </c>
      <c r="CT74" s="154">
        <v>4250</v>
      </c>
      <c r="CU74" s="126"/>
      <c r="CV74" s="125">
        <v>772</v>
      </c>
      <c r="CW74" s="33">
        <f t="shared" si="14"/>
        <v>8</v>
      </c>
      <c r="CX74" s="83" t="str">
        <f t="shared" si="15"/>
        <v>Projektingenieur 2</v>
      </c>
      <c r="CY74" s="125">
        <v>772</v>
      </c>
      <c r="CZ74" s="33">
        <f t="shared" si="16"/>
        <v>8</v>
      </c>
      <c r="DA74" s="83" t="str">
        <f t="shared" si="17"/>
        <v>Projektingenieur 2</v>
      </c>
      <c r="DB74" s="20"/>
      <c r="DC74" s="33">
        <v>772</v>
      </c>
      <c r="DD74" s="33">
        <f t="shared" si="18"/>
        <v>8</v>
      </c>
      <c r="DE74" s="83" t="str">
        <f t="shared" si="19"/>
        <v>Projektingenieur 2</v>
      </c>
      <c r="DJ74" s="19">
        <f t="shared" si="20"/>
        <v>4250</v>
      </c>
      <c r="DK74" s="153">
        <v>6</v>
      </c>
      <c r="DL74" s="19">
        <v>0</v>
      </c>
      <c r="DM74" s="185" t="s">
        <v>968</v>
      </c>
    </row>
    <row r="75" spans="1:117" s="19" customFormat="1" x14ac:dyDescent="0.2">
      <c r="A75" s="53">
        <v>0</v>
      </c>
      <c r="B75" s="53"/>
      <c r="C75" s="53">
        <f t="shared" si="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479</v>
      </c>
      <c r="Q75" s="15">
        <v>71</v>
      </c>
      <c r="R75" s="16"/>
      <c r="S75" s="20" t="s">
        <v>130</v>
      </c>
      <c r="T75" s="21">
        <v>1949</v>
      </c>
      <c r="U75" s="28" t="s">
        <v>126</v>
      </c>
      <c r="V75" s="21">
        <v>1969</v>
      </c>
      <c r="W75" s="25"/>
      <c r="X75" s="21"/>
      <c r="Y75" s="28"/>
      <c r="Z75" s="21">
        <f t="shared" si="1"/>
        <v>44</v>
      </c>
      <c r="AA75" s="25" t="s">
        <v>687</v>
      </c>
      <c r="AB75" s="21" t="s">
        <v>121</v>
      </c>
      <c r="AC75" s="21"/>
      <c r="AE75" s="90" t="s">
        <v>422</v>
      </c>
      <c r="AF75" s="82"/>
      <c r="CP75" s="19" t="str">
        <f t="shared" si="2"/>
        <v>Ziegler Bruno</v>
      </c>
      <c r="CR75" s="19">
        <f t="shared" si="3"/>
        <v>44</v>
      </c>
      <c r="CS75" s="19" t="str">
        <f t="shared" si="4"/>
        <v>D</v>
      </c>
      <c r="CT75" s="154">
        <v>4147</v>
      </c>
      <c r="CU75" s="126"/>
      <c r="CV75" s="125">
        <v>742</v>
      </c>
      <c r="CW75" s="33">
        <f t="shared" si="14"/>
        <v>8</v>
      </c>
      <c r="CX75" s="83" t="str">
        <f t="shared" si="15"/>
        <v>Konstrukteur 5  / Fachplaner 5 / Gruppenchef 3</v>
      </c>
      <c r="CY75" s="125">
        <v>742</v>
      </c>
      <c r="CZ75" s="33">
        <f t="shared" si="16"/>
        <v>8</v>
      </c>
      <c r="DA75" s="83" t="str">
        <f t="shared" si="17"/>
        <v>Konstrukteur 5  / Fachplaner 5 / Gruppenchef 3</v>
      </c>
      <c r="DB75" s="20"/>
      <c r="DC75" s="33">
        <v>742</v>
      </c>
      <c r="DD75" s="33">
        <f t="shared" si="18"/>
        <v>8</v>
      </c>
      <c r="DE75" s="83" t="str">
        <f t="shared" si="19"/>
        <v>Konstrukteur 5  / Fachplaner 5 / Gruppenchef 3</v>
      </c>
      <c r="DJ75" s="19">
        <f t="shared" si="20"/>
        <v>4147</v>
      </c>
      <c r="DK75" s="153">
        <v>6</v>
      </c>
      <c r="DL75" s="19">
        <v>0</v>
      </c>
      <c r="DM75" s="19" t="s">
        <v>966</v>
      </c>
    </row>
    <row r="76" spans="1:117" s="19" customFormat="1" x14ac:dyDescent="0.2">
      <c r="A76" s="53">
        <v>0</v>
      </c>
      <c r="B76" s="53"/>
      <c r="C76" s="53">
        <f t="shared" si="0"/>
        <v>1</v>
      </c>
      <c r="D76" s="55"/>
      <c r="E76" s="55"/>
      <c r="F76" s="56"/>
      <c r="G76" s="54">
        <v>1</v>
      </c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359</v>
      </c>
      <c r="P76" s="15" t="s">
        <v>481</v>
      </c>
      <c r="Q76" s="15">
        <v>72</v>
      </c>
      <c r="R76" s="16"/>
      <c r="S76" s="20" t="s">
        <v>132</v>
      </c>
      <c r="T76" s="21">
        <v>1951</v>
      </c>
      <c r="U76" s="28" t="s">
        <v>107</v>
      </c>
      <c r="V76" s="21">
        <v>1973</v>
      </c>
      <c r="W76" s="25"/>
      <c r="X76" s="21"/>
      <c r="Y76" s="28" t="s">
        <v>372</v>
      </c>
      <c r="Z76" s="21">
        <f t="shared" si="1"/>
        <v>40</v>
      </c>
      <c r="AA76" s="25" t="s">
        <v>689</v>
      </c>
      <c r="AB76" s="21" t="s">
        <v>121</v>
      </c>
      <c r="AC76" s="21"/>
      <c r="AE76" s="90" t="s">
        <v>393</v>
      </c>
      <c r="AF76" s="82"/>
      <c r="CP76" s="19" t="str">
        <f t="shared" si="2"/>
        <v>Benda Raymond</v>
      </c>
      <c r="CR76" s="19">
        <f t="shared" si="3"/>
        <v>40</v>
      </c>
      <c r="CS76" s="19" t="str">
        <f t="shared" si="4"/>
        <v>D</v>
      </c>
      <c r="CT76" s="154">
        <v>6601</v>
      </c>
      <c r="CU76" s="126"/>
      <c r="CV76" s="125">
        <v>771</v>
      </c>
      <c r="CW76" s="33">
        <f t="shared" si="14"/>
        <v>7</v>
      </c>
      <c r="CX76" s="83" t="str">
        <f t="shared" si="15"/>
        <v>Projektingenieur 1</v>
      </c>
      <c r="CY76" s="125">
        <v>771</v>
      </c>
      <c r="CZ76" s="33">
        <f t="shared" si="16"/>
        <v>7</v>
      </c>
      <c r="DA76" s="83" t="str">
        <f t="shared" si="17"/>
        <v>Projektingenieur 1</v>
      </c>
      <c r="DB76" s="20"/>
      <c r="DC76" s="33">
        <v>771</v>
      </c>
      <c r="DD76" s="33">
        <f t="shared" si="18"/>
        <v>7</v>
      </c>
      <c r="DE76" s="83" t="str">
        <f t="shared" si="19"/>
        <v>Projektingenieur 1</v>
      </c>
      <c r="DJ76" s="19">
        <f t="shared" si="20"/>
        <v>6601</v>
      </c>
      <c r="DK76" s="153">
        <v>6</v>
      </c>
      <c r="DL76" s="19">
        <v>0</v>
      </c>
      <c r="DM76" s="19" t="s">
        <v>968</v>
      </c>
    </row>
    <row r="77" spans="1:117" s="19" customFormat="1" x14ac:dyDescent="0.2">
      <c r="A77" s="53">
        <v>0</v>
      </c>
      <c r="B77" s="53"/>
      <c r="C77" s="53">
        <f t="shared" ref="C77:C141" si="21">IF(Z77&gt;=10,1,0)</f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482</v>
      </c>
      <c r="Q77" s="15">
        <v>73</v>
      </c>
      <c r="R77" s="16"/>
      <c r="S77" s="20" t="s">
        <v>260</v>
      </c>
      <c r="T77" s="21">
        <v>1956</v>
      </c>
      <c r="U77" s="28" t="s">
        <v>126</v>
      </c>
      <c r="V77" s="21">
        <v>1973</v>
      </c>
      <c r="W77" s="25"/>
      <c r="X77" s="21"/>
      <c r="Y77" s="28"/>
      <c r="Z77" s="21">
        <f t="shared" ref="Z77:Z131" si="22">$AD$3-V77</f>
        <v>40</v>
      </c>
      <c r="AA77" s="25" t="s">
        <v>139</v>
      </c>
      <c r="AB77" s="21" t="s">
        <v>121</v>
      </c>
      <c r="AC77" s="21"/>
      <c r="AE77" s="90" t="s">
        <v>377</v>
      </c>
      <c r="AF77" s="82"/>
      <c r="CP77" s="19" t="str">
        <f t="shared" ref="CP77:CP140" si="23">+S77</f>
        <v>Allemann  Bertrand</v>
      </c>
      <c r="CR77" s="19">
        <f t="shared" ref="CR77:CR131" si="24">+Z77</f>
        <v>40</v>
      </c>
      <c r="CS77" s="19" t="str">
        <f t="shared" ref="CS77:CS131" si="25">+AB77</f>
        <v>D</v>
      </c>
      <c r="CT77" s="154">
        <v>5631</v>
      </c>
      <c r="CU77" s="126"/>
      <c r="CV77" s="125">
        <v>741</v>
      </c>
      <c r="CW77" s="33">
        <f t="shared" si="14"/>
        <v>7</v>
      </c>
      <c r="CX77" s="83" t="str">
        <f t="shared" si="15"/>
        <v>Konstrukteur 4 / Fachplaner 4 / Gruppenchef 2</v>
      </c>
      <c r="CY77" s="125">
        <v>741</v>
      </c>
      <c r="CZ77" s="33">
        <f t="shared" si="16"/>
        <v>7</v>
      </c>
      <c r="DA77" s="83" t="str">
        <f t="shared" si="17"/>
        <v>Konstrukteur 4 / Fachplaner 4 / Gruppenchef 2</v>
      </c>
      <c r="DB77" s="20"/>
      <c r="DC77" s="33">
        <v>742</v>
      </c>
      <c r="DD77" s="33">
        <f t="shared" si="18"/>
        <v>8</v>
      </c>
      <c r="DE77" s="83" t="str">
        <f t="shared" si="19"/>
        <v>Konstrukteur 5  / Fachplaner 5 / Gruppenchef 3</v>
      </c>
      <c r="DJ77" s="19">
        <f t="shared" si="20"/>
        <v>5631</v>
      </c>
      <c r="DK77" s="153">
        <v>6</v>
      </c>
      <c r="DL77" s="19">
        <v>0</v>
      </c>
      <c r="DM77" s="19" t="s">
        <v>965</v>
      </c>
    </row>
    <row r="78" spans="1:117" s="19" customFormat="1" x14ac:dyDescent="0.2">
      <c r="A78" s="53">
        <v>0</v>
      </c>
      <c r="B78" s="53"/>
      <c r="C78" s="53">
        <f t="shared" si="21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483</v>
      </c>
      <c r="Q78" s="15">
        <v>74</v>
      </c>
      <c r="R78" s="16"/>
      <c r="S78" s="20" t="s">
        <v>137</v>
      </c>
      <c r="T78" s="21">
        <v>1958</v>
      </c>
      <c r="U78" s="28" t="s">
        <v>126</v>
      </c>
      <c r="V78" s="21">
        <v>1977</v>
      </c>
      <c r="W78" s="25"/>
      <c r="X78" s="21"/>
      <c r="Y78" s="28"/>
      <c r="Z78" s="21">
        <f t="shared" si="22"/>
        <v>36</v>
      </c>
      <c r="AA78" s="25" t="s">
        <v>129</v>
      </c>
      <c r="AB78" s="21" t="s">
        <v>121</v>
      </c>
      <c r="AC78" s="21"/>
      <c r="AE78" s="90" t="s">
        <v>377</v>
      </c>
      <c r="AF78" s="82"/>
      <c r="CP78" s="19" t="str">
        <f t="shared" si="23"/>
        <v>Lenherr Paul</v>
      </c>
      <c r="CR78" s="19">
        <f t="shared" si="24"/>
        <v>36</v>
      </c>
      <c r="CS78" s="19" t="str">
        <f t="shared" si="25"/>
        <v>D</v>
      </c>
      <c r="CT78" s="154">
        <v>6628</v>
      </c>
      <c r="CU78" s="126"/>
      <c r="CV78" s="125">
        <v>741</v>
      </c>
      <c r="CW78" s="33">
        <f t="shared" si="14"/>
        <v>7</v>
      </c>
      <c r="CX78" s="83" t="str">
        <f t="shared" si="15"/>
        <v>Konstrukteur 4 / Fachplaner 4 / Gruppenchef 2</v>
      </c>
      <c r="CY78" s="125">
        <v>741</v>
      </c>
      <c r="CZ78" s="33">
        <f t="shared" si="16"/>
        <v>7</v>
      </c>
      <c r="DA78" s="83" t="str">
        <f t="shared" si="17"/>
        <v>Konstrukteur 4 / Fachplaner 4 / Gruppenchef 2</v>
      </c>
      <c r="DB78" s="20"/>
      <c r="DC78" s="33">
        <v>742</v>
      </c>
      <c r="DD78" s="33">
        <f t="shared" si="18"/>
        <v>8</v>
      </c>
      <c r="DE78" s="83" t="str">
        <f t="shared" si="19"/>
        <v>Konstrukteur 5  / Fachplaner 5 / Gruppenchef 3</v>
      </c>
      <c r="DJ78" s="19">
        <f t="shared" si="20"/>
        <v>6628</v>
      </c>
      <c r="DK78" s="153">
        <v>6</v>
      </c>
      <c r="DL78" s="19">
        <v>0</v>
      </c>
      <c r="DM78" s="19" t="s">
        <v>965</v>
      </c>
    </row>
    <row r="79" spans="1:117" s="19" customFormat="1" x14ac:dyDescent="0.2">
      <c r="A79" s="53">
        <v>0</v>
      </c>
      <c r="B79" s="53"/>
      <c r="C79" s="53">
        <f t="shared" si="21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484</v>
      </c>
      <c r="Q79" s="15">
        <v>75</v>
      </c>
      <c r="R79" s="16"/>
      <c r="S79" s="20" t="s">
        <v>271</v>
      </c>
      <c r="T79" s="21">
        <v>1958</v>
      </c>
      <c r="U79" s="28" t="s">
        <v>126</v>
      </c>
      <c r="V79" s="21">
        <v>1978</v>
      </c>
      <c r="W79" s="25"/>
      <c r="X79" s="21"/>
      <c r="Y79" s="28"/>
      <c r="Z79" s="21">
        <f t="shared" si="22"/>
        <v>35</v>
      </c>
      <c r="AA79" s="25" t="s">
        <v>687</v>
      </c>
      <c r="AB79" s="21" t="s">
        <v>121</v>
      </c>
      <c r="AC79" s="21"/>
      <c r="AE79" s="90" t="s">
        <v>420</v>
      </c>
      <c r="AF79" s="82"/>
      <c r="CP79" s="19" t="str">
        <f t="shared" si="23"/>
        <v>von Schallen Urs</v>
      </c>
      <c r="CR79" s="19">
        <f t="shared" si="24"/>
        <v>35</v>
      </c>
      <c r="CS79" s="19" t="str">
        <f t="shared" si="25"/>
        <v>D</v>
      </c>
      <c r="CT79" s="154">
        <v>6659</v>
      </c>
      <c r="CU79" s="126"/>
      <c r="CV79" s="125">
        <v>742</v>
      </c>
      <c r="CW79" s="33">
        <f t="shared" si="14"/>
        <v>8</v>
      </c>
      <c r="CX79" s="83" t="str">
        <f t="shared" si="15"/>
        <v>Konstrukteur 5  / Fachplaner 5 / Gruppenchef 3</v>
      </c>
      <c r="CY79" s="125">
        <v>742</v>
      </c>
      <c r="CZ79" s="33">
        <f t="shared" si="16"/>
        <v>8</v>
      </c>
      <c r="DA79" s="83" t="str">
        <f t="shared" si="17"/>
        <v>Konstrukteur 5  / Fachplaner 5 / Gruppenchef 3</v>
      </c>
      <c r="DB79" s="20"/>
      <c r="DC79" s="33">
        <v>742</v>
      </c>
      <c r="DD79" s="33">
        <f t="shared" si="18"/>
        <v>8</v>
      </c>
      <c r="DE79" s="83" t="str">
        <f t="shared" si="19"/>
        <v>Konstrukteur 5  / Fachplaner 5 / Gruppenchef 3</v>
      </c>
      <c r="DJ79" s="19">
        <f t="shared" si="20"/>
        <v>6659</v>
      </c>
      <c r="DK79" s="153">
        <v>6</v>
      </c>
      <c r="DL79" s="19">
        <v>0</v>
      </c>
      <c r="DM79" s="19" t="s">
        <v>966</v>
      </c>
    </row>
    <row r="80" spans="1:117" s="19" customFormat="1" x14ac:dyDescent="0.2">
      <c r="A80" s="53">
        <v>0</v>
      </c>
      <c r="B80" s="53"/>
      <c r="C80" s="53">
        <f t="shared" si="21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359</v>
      </c>
      <c r="P80" s="15" t="s">
        <v>632</v>
      </c>
      <c r="Q80" s="15">
        <v>76</v>
      </c>
      <c r="R80" s="16"/>
      <c r="S80" s="20" t="s">
        <v>633</v>
      </c>
      <c r="T80" s="21">
        <v>1958</v>
      </c>
      <c r="U80" s="28" t="s">
        <v>634</v>
      </c>
      <c r="V80" s="21">
        <v>1980</v>
      </c>
      <c r="W80" s="25"/>
      <c r="X80" s="21"/>
      <c r="Y80" s="28"/>
      <c r="Z80" s="21">
        <f t="shared" si="22"/>
        <v>33</v>
      </c>
      <c r="AA80" s="25" t="s">
        <v>107</v>
      </c>
      <c r="AB80" s="21" t="s">
        <v>121</v>
      </c>
      <c r="AC80" s="21"/>
      <c r="AE80" s="187" t="s">
        <v>892</v>
      </c>
      <c r="AF80" s="82"/>
      <c r="CP80" s="19" t="str">
        <f t="shared" si="23"/>
        <v>Schneider Martin</v>
      </c>
      <c r="CR80" s="19">
        <f t="shared" si="24"/>
        <v>33</v>
      </c>
      <c r="CS80" s="19" t="str">
        <f t="shared" si="25"/>
        <v>D</v>
      </c>
      <c r="CT80" s="154">
        <v>4354</v>
      </c>
      <c r="CU80" s="126"/>
      <c r="CV80" s="125">
        <v>741</v>
      </c>
      <c r="CW80" s="33">
        <f t="shared" si="14"/>
        <v>7</v>
      </c>
      <c r="CX80" s="83" t="str">
        <f t="shared" si="15"/>
        <v>Konstrukteur 4 / Fachplaner 4 / Gruppenchef 2</v>
      </c>
      <c r="CY80" s="125">
        <v>741</v>
      </c>
      <c r="CZ80" s="33">
        <f t="shared" si="16"/>
        <v>7</v>
      </c>
      <c r="DA80" s="83" t="str">
        <f t="shared" si="17"/>
        <v>Konstrukteur 4 / Fachplaner 4 / Gruppenchef 2</v>
      </c>
      <c r="DB80" s="20"/>
      <c r="DC80" s="33">
        <v>742</v>
      </c>
      <c r="DD80" s="33">
        <f t="shared" si="18"/>
        <v>8</v>
      </c>
      <c r="DE80" s="83" t="str">
        <f t="shared" si="19"/>
        <v>Konstrukteur 5  / Fachplaner 5 / Gruppenchef 3</v>
      </c>
      <c r="DJ80" s="19">
        <f t="shared" si="20"/>
        <v>4354</v>
      </c>
      <c r="DK80" s="153">
        <v>6</v>
      </c>
      <c r="DL80" s="19">
        <v>0</v>
      </c>
      <c r="DM80" s="185" t="s">
        <v>970</v>
      </c>
    </row>
    <row r="81" spans="1:117" s="19" customFormat="1" x14ac:dyDescent="0.2">
      <c r="A81" s="53">
        <v>0</v>
      </c>
      <c r="B81" s="53"/>
      <c r="C81" s="53">
        <f t="shared" si="21"/>
        <v>1</v>
      </c>
      <c r="D81" s="55"/>
      <c r="E81" s="55"/>
      <c r="F81" s="56"/>
      <c r="G81" s="54"/>
      <c r="H81" s="54">
        <v>1</v>
      </c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485</v>
      </c>
      <c r="Q81" s="15">
        <v>77</v>
      </c>
      <c r="R81" s="16"/>
      <c r="S81" s="20" t="s">
        <v>261</v>
      </c>
      <c r="T81" s="21">
        <v>1959</v>
      </c>
      <c r="U81" s="28" t="s">
        <v>126</v>
      </c>
      <c r="V81" s="21">
        <v>1981</v>
      </c>
      <c r="W81" s="25"/>
      <c r="X81" s="21"/>
      <c r="Y81" s="28" t="s">
        <v>941</v>
      </c>
      <c r="Z81" s="21">
        <f t="shared" si="22"/>
        <v>32</v>
      </c>
      <c r="AA81" s="25" t="s">
        <v>942</v>
      </c>
      <c r="AB81" s="21" t="s">
        <v>121</v>
      </c>
      <c r="AC81" s="21"/>
      <c r="AE81" s="187" t="s">
        <v>893</v>
      </c>
      <c r="AF81" s="82"/>
      <c r="CP81" s="19" t="str">
        <f t="shared" si="23"/>
        <v>Ortlieb Hans-Rudi</v>
      </c>
      <c r="CR81" s="19">
        <f t="shared" si="24"/>
        <v>32</v>
      </c>
      <c r="CS81" s="19" t="str">
        <f t="shared" si="25"/>
        <v>D</v>
      </c>
      <c r="CT81" s="154">
        <v>5630</v>
      </c>
      <c r="CU81" s="126"/>
      <c r="CV81" s="125">
        <v>771</v>
      </c>
      <c r="CW81" s="33">
        <f t="shared" si="14"/>
        <v>7</v>
      </c>
      <c r="CX81" s="83" t="str">
        <f t="shared" si="15"/>
        <v>Projektingenieur 1</v>
      </c>
      <c r="CY81" s="125">
        <v>741</v>
      </c>
      <c r="CZ81" s="33">
        <f t="shared" si="16"/>
        <v>7</v>
      </c>
      <c r="DA81" s="83" t="str">
        <f t="shared" si="17"/>
        <v>Konstrukteur 4 / Fachplaner 4 / Gruppenchef 2</v>
      </c>
      <c r="DB81" s="20"/>
      <c r="DC81" s="33">
        <v>742</v>
      </c>
      <c r="DD81" s="33">
        <f t="shared" si="18"/>
        <v>8</v>
      </c>
      <c r="DE81" s="83" t="str">
        <f t="shared" si="19"/>
        <v>Konstrukteur 5  / Fachplaner 5 / Gruppenchef 3</v>
      </c>
      <c r="DJ81" s="19">
        <f t="shared" si="20"/>
        <v>5630</v>
      </c>
      <c r="DK81" s="153">
        <v>6</v>
      </c>
      <c r="DL81" s="19">
        <v>0</v>
      </c>
      <c r="DM81" s="185" t="s">
        <v>968</v>
      </c>
    </row>
    <row r="82" spans="1:117" s="19" customFormat="1" x14ac:dyDescent="0.2">
      <c r="A82" s="53">
        <v>0</v>
      </c>
      <c r="B82" s="53">
        <v>1</v>
      </c>
      <c r="C82" s="53">
        <f t="shared" si="21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552</v>
      </c>
      <c r="Q82" s="15">
        <v>78</v>
      </c>
      <c r="R82" s="16"/>
      <c r="S82" s="20" t="s">
        <v>553</v>
      </c>
      <c r="T82" s="21">
        <v>1959</v>
      </c>
      <c r="U82" s="28" t="s">
        <v>239</v>
      </c>
      <c r="V82" s="21">
        <v>1983</v>
      </c>
      <c r="W82" s="25"/>
      <c r="X82" s="21"/>
      <c r="Y82" s="28" t="s">
        <v>555</v>
      </c>
      <c r="Z82" s="21">
        <f t="shared" si="22"/>
        <v>30</v>
      </c>
      <c r="AA82" s="25" t="s">
        <v>554</v>
      </c>
      <c r="AB82" s="21" t="s">
        <v>121</v>
      </c>
      <c r="AC82" s="21"/>
      <c r="AE82" s="90" t="s">
        <v>377</v>
      </c>
      <c r="AF82" s="82"/>
      <c r="CP82" s="19" t="str">
        <f t="shared" si="23"/>
        <v>Bollhalder Angelika</v>
      </c>
      <c r="CR82" s="19">
        <f t="shared" si="24"/>
        <v>30</v>
      </c>
      <c r="CS82" s="19" t="str">
        <f t="shared" si="25"/>
        <v>D</v>
      </c>
      <c r="CT82" s="154">
        <v>4344</v>
      </c>
      <c r="CU82" s="126"/>
      <c r="CV82" s="125">
        <v>741</v>
      </c>
      <c r="CW82" s="33">
        <f t="shared" si="14"/>
        <v>7</v>
      </c>
      <c r="CX82" s="83" t="str">
        <f t="shared" si="15"/>
        <v>Konstrukteur 4 / Fachplaner 4 / Gruppenchef 2</v>
      </c>
      <c r="CY82" s="125">
        <v>741</v>
      </c>
      <c r="CZ82" s="33">
        <f t="shared" si="16"/>
        <v>7</v>
      </c>
      <c r="DA82" s="83" t="str">
        <f t="shared" si="17"/>
        <v>Konstrukteur 4 / Fachplaner 4 / Gruppenchef 2</v>
      </c>
      <c r="DB82" s="20"/>
      <c r="DC82" s="33">
        <v>742</v>
      </c>
      <c r="DD82" s="33">
        <f t="shared" si="18"/>
        <v>8</v>
      </c>
      <c r="DE82" s="83" t="str">
        <f t="shared" si="19"/>
        <v>Konstrukteur 5  / Fachplaner 5 / Gruppenchef 3</v>
      </c>
      <c r="DJ82" s="19">
        <f t="shared" si="20"/>
        <v>4344</v>
      </c>
      <c r="DK82" s="153">
        <v>6</v>
      </c>
      <c r="DL82" s="19">
        <v>0</v>
      </c>
      <c r="DM82" s="19" t="s">
        <v>965</v>
      </c>
    </row>
    <row r="83" spans="1:117" s="19" customFormat="1" x14ac:dyDescent="0.2">
      <c r="A83" s="53">
        <v>0</v>
      </c>
      <c r="B83" s="53"/>
      <c r="C83" s="53">
        <f t="shared" si="21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487</v>
      </c>
      <c r="Q83" s="15">
        <v>79</v>
      </c>
      <c r="R83" s="16"/>
      <c r="S83" s="20" t="s">
        <v>145</v>
      </c>
      <c r="T83" s="21">
        <v>1970</v>
      </c>
      <c r="U83" s="28" t="s">
        <v>126</v>
      </c>
      <c r="V83" s="21">
        <v>1988</v>
      </c>
      <c r="W83" s="25"/>
      <c r="X83" s="21"/>
      <c r="Y83" s="28"/>
      <c r="Z83" s="21">
        <f t="shared" si="22"/>
        <v>25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3"/>
        <v>Bucher Oliver</v>
      </c>
      <c r="CR83" s="19">
        <f t="shared" si="24"/>
        <v>25</v>
      </c>
      <c r="CS83" s="19" t="str">
        <f t="shared" si="25"/>
        <v>D</v>
      </c>
      <c r="CT83" s="154">
        <v>7641</v>
      </c>
      <c r="CU83" s="126"/>
      <c r="CV83" s="125">
        <v>741</v>
      </c>
      <c r="CW83" s="33">
        <f t="shared" ref="CW83:CW117" si="26">VLOOKUP($CV83,Funktionsbezeichnungen,3,0)</f>
        <v>7</v>
      </c>
      <c r="CX83" s="83" t="str">
        <f t="shared" ref="CX83:CX117" si="27">VLOOKUP($CV83,Funktionsbezeichnungen,2,0)</f>
        <v>Konstrukteur 4 / Fachplaner 4 / Gruppenchef 2</v>
      </c>
      <c r="CY83" s="125">
        <v>741</v>
      </c>
      <c r="CZ83" s="33">
        <f t="shared" si="16"/>
        <v>7</v>
      </c>
      <c r="DA83" s="83" t="str">
        <f t="shared" si="17"/>
        <v>Konstrukteur 4 / Fachplaner 4 / Gruppenchef 2</v>
      </c>
      <c r="DB83" s="20"/>
      <c r="DC83" s="125">
        <v>742</v>
      </c>
      <c r="DD83" s="33">
        <f t="shared" si="18"/>
        <v>8</v>
      </c>
      <c r="DE83" s="83" t="str">
        <f t="shared" si="19"/>
        <v>Konstrukteur 5  / Fachplaner 5 / Gruppenchef 3</v>
      </c>
      <c r="DJ83" s="19">
        <f t="shared" si="20"/>
        <v>7641</v>
      </c>
      <c r="DK83" s="153">
        <v>6</v>
      </c>
      <c r="DL83" s="19">
        <v>0</v>
      </c>
      <c r="DM83" s="19" t="s">
        <v>965</v>
      </c>
    </row>
    <row r="84" spans="1:117" s="19" customFormat="1" x14ac:dyDescent="0.2">
      <c r="A84" s="53">
        <v>0</v>
      </c>
      <c r="B84" s="53"/>
      <c r="C84" s="53">
        <f t="shared" si="21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488</v>
      </c>
      <c r="Q84" s="15">
        <v>80</v>
      </c>
      <c r="R84" s="16"/>
      <c r="S84" s="20" t="s">
        <v>144</v>
      </c>
      <c r="T84" s="21">
        <v>1968</v>
      </c>
      <c r="U84" s="28" t="s">
        <v>126</v>
      </c>
      <c r="V84" s="21">
        <v>1989</v>
      </c>
      <c r="W84" s="25"/>
      <c r="X84" s="21"/>
      <c r="Y84" s="28" t="s">
        <v>940</v>
      </c>
      <c r="Z84" s="21">
        <f t="shared" si="22"/>
        <v>24</v>
      </c>
      <c r="AA84" s="25" t="s">
        <v>939</v>
      </c>
      <c r="AB84" s="21" t="s">
        <v>121</v>
      </c>
      <c r="AC84" s="21"/>
      <c r="AE84" s="90" t="s">
        <v>375</v>
      </c>
      <c r="AF84" s="82"/>
      <c r="CP84" s="19" t="str">
        <f t="shared" si="23"/>
        <v>Hagen Stefan</v>
      </c>
      <c r="CR84" s="19">
        <f t="shared" si="24"/>
        <v>24</v>
      </c>
      <c r="CS84" s="19" t="str">
        <f t="shared" si="25"/>
        <v>D</v>
      </c>
      <c r="CT84" s="154">
        <v>6741</v>
      </c>
      <c r="CU84" s="126"/>
      <c r="CV84" s="125">
        <v>741</v>
      </c>
      <c r="CW84" s="33">
        <f t="shared" si="26"/>
        <v>7</v>
      </c>
      <c r="CX84" s="83" t="str">
        <f t="shared" si="27"/>
        <v>Konstrukteur 4 / Fachplaner 4 / Gruppenchef 2</v>
      </c>
      <c r="CY84" s="125">
        <v>741</v>
      </c>
      <c r="CZ84" s="33">
        <f t="shared" si="16"/>
        <v>7</v>
      </c>
      <c r="DA84" s="83" t="str">
        <f t="shared" si="17"/>
        <v>Konstrukteur 4 / Fachplaner 4 / Gruppenchef 2</v>
      </c>
      <c r="DB84" s="20"/>
      <c r="DC84" s="125">
        <v>742</v>
      </c>
      <c r="DD84" s="33">
        <f t="shared" si="18"/>
        <v>8</v>
      </c>
      <c r="DE84" s="83" t="str">
        <f t="shared" si="19"/>
        <v>Konstrukteur 5  / Fachplaner 5 / Gruppenchef 3</v>
      </c>
      <c r="DJ84" s="19">
        <f t="shared" si="20"/>
        <v>6741</v>
      </c>
      <c r="DK84" s="153">
        <v>6</v>
      </c>
      <c r="DL84" s="19">
        <v>0</v>
      </c>
      <c r="DM84" s="19" t="s">
        <v>965</v>
      </c>
    </row>
    <row r="85" spans="1:117" s="19" customFormat="1" x14ac:dyDescent="0.2">
      <c r="A85" s="53">
        <v>0</v>
      </c>
      <c r="B85" s="53"/>
      <c r="C85" s="53">
        <f t="shared" si="21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359</v>
      </c>
      <c r="P85" s="15" t="s">
        <v>489</v>
      </c>
      <c r="Q85" s="15">
        <v>81</v>
      </c>
      <c r="R85" s="16"/>
      <c r="S85" s="20" t="s">
        <v>146</v>
      </c>
      <c r="T85" s="21">
        <v>1970</v>
      </c>
      <c r="U85" s="28" t="s">
        <v>126</v>
      </c>
      <c r="V85" s="21">
        <v>1991</v>
      </c>
      <c r="W85" s="25"/>
      <c r="X85" s="21"/>
      <c r="Y85" s="28"/>
      <c r="Z85" s="21">
        <f t="shared" si="22"/>
        <v>22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23"/>
        <v>Hardmeyer Christian</v>
      </c>
      <c r="CR85" s="19">
        <f t="shared" si="24"/>
        <v>22</v>
      </c>
      <c r="CS85" s="19" t="str">
        <f t="shared" si="25"/>
        <v>D</v>
      </c>
      <c r="CT85" s="154">
        <v>9618</v>
      </c>
      <c r="CU85" s="126"/>
      <c r="CV85" s="125">
        <v>741</v>
      </c>
      <c r="CW85" s="33">
        <f t="shared" si="26"/>
        <v>7</v>
      </c>
      <c r="CX85" s="83" t="str">
        <f t="shared" si="27"/>
        <v>Konstrukteur 4 / Fachplaner 4 / Gruppenchef 2</v>
      </c>
      <c r="CY85" s="125">
        <v>741</v>
      </c>
      <c r="CZ85" s="33">
        <f t="shared" ref="CZ85:CZ100" si="28">VLOOKUP($CY85,Funktionsbezeichnungen,3,0)</f>
        <v>7</v>
      </c>
      <c r="DA85" s="83" t="str">
        <f t="shared" ref="DA85:DA100" si="29">VLOOKUP($CY85,Funktionsbezeichnungen,2,0)</f>
        <v>Konstrukteur 4 / Fachplaner 4 / Gruppenchef 2</v>
      </c>
      <c r="DB85" s="20"/>
      <c r="DC85" s="125">
        <v>742</v>
      </c>
      <c r="DD85" s="33">
        <f t="shared" ref="DD85:DD119" si="30">VLOOKUP($DC85,Funktionsbezeichnungen,3,0)</f>
        <v>8</v>
      </c>
      <c r="DE85" s="83" t="str">
        <f t="shared" ref="DE85:DE119" si="31">VLOOKUP($DC85,Funktionsbezeichnungen,2,0)</f>
        <v>Konstrukteur 5  / Fachplaner 5 / Gruppenchef 3</v>
      </c>
      <c r="DJ85" s="19">
        <f t="shared" si="20"/>
        <v>9618</v>
      </c>
      <c r="DK85" s="153">
        <v>6</v>
      </c>
      <c r="DL85" s="19">
        <v>0</v>
      </c>
      <c r="DM85" s="19" t="s">
        <v>965</v>
      </c>
    </row>
    <row r="86" spans="1:117" s="19" customFormat="1" x14ac:dyDescent="0.2">
      <c r="A86" s="53">
        <v>0</v>
      </c>
      <c r="B86" s="53"/>
      <c r="C86" s="53">
        <f t="shared" si="21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490</v>
      </c>
      <c r="Q86" s="15">
        <v>82</v>
      </c>
      <c r="R86" s="16"/>
      <c r="S86" s="20" t="s">
        <v>148</v>
      </c>
      <c r="T86" s="21">
        <v>1970</v>
      </c>
      <c r="U86" s="28" t="s">
        <v>126</v>
      </c>
      <c r="V86" s="21">
        <v>1992</v>
      </c>
      <c r="W86" s="25"/>
      <c r="X86" s="21"/>
      <c r="Y86" s="28"/>
      <c r="Z86" s="21">
        <f t="shared" si="22"/>
        <v>21</v>
      </c>
      <c r="AA86" s="25" t="s">
        <v>129</v>
      </c>
      <c r="AB86" s="21" t="s">
        <v>121</v>
      </c>
      <c r="AC86" s="21"/>
      <c r="AE86" s="90" t="s">
        <v>421</v>
      </c>
      <c r="AF86" s="82"/>
      <c r="CP86" s="19" t="str">
        <f t="shared" si="23"/>
        <v>Wira Stephane</v>
      </c>
      <c r="CR86" s="19">
        <f t="shared" si="24"/>
        <v>21</v>
      </c>
      <c r="CS86" s="19" t="str">
        <f t="shared" si="25"/>
        <v>D</v>
      </c>
      <c r="CT86" s="154">
        <v>9623</v>
      </c>
      <c r="CU86" s="126"/>
      <c r="CV86" s="125">
        <v>742</v>
      </c>
      <c r="CW86" s="33">
        <f t="shared" si="26"/>
        <v>8</v>
      </c>
      <c r="CX86" s="83" t="str">
        <f t="shared" si="27"/>
        <v>Konstrukteur 5  / Fachplaner 5 / Gruppenchef 3</v>
      </c>
      <c r="CY86" s="125">
        <v>742</v>
      </c>
      <c r="CZ86" s="33">
        <f t="shared" si="28"/>
        <v>8</v>
      </c>
      <c r="DA86" s="83" t="str">
        <f t="shared" si="29"/>
        <v>Konstrukteur 5  / Fachplaner 5 / Gruppenchef 3</v>
      </c>
      <c r="DB86" s="20"/>
      <c r="DC86" s="125">
        <v>742</v>
      </c>
      <c r="DD86" s="33">
        <f t="shared" si="30"/>
        <v>8</v>
      </c>
      <c r="DE86" s="83" t="str">
        <f t="shared" si="31"/>
        <v>Konstrukteur 5  / Fachplaner 5 / Gruppenchef 3</v>
      </c>
      <c r="DJ86" s="19">
        <f t="shared" si="20"/>
        <v>9623</v>
      </c>
      <c r="DK86" s="153">
        <v>6</v>
      </c>
      <c r="DL86" s="19">
        <v>0</v>
      </c>
      <c r="DM86" s="19" t="s">
        <v>975</v>
      </c>
    </row>
    <row r="87" spans="1:117" s="19" customFormat="1" x14ac:dyDescent="0.2">
      <c r="A87" s="53">
        <v>0</v>
      </c>
      <c r="B87" s="53"/>
      <c r="C87" s="53">
        <f t="shared" si="21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568</v>
      </c>
      <c r="Q87" s="15">
        <v>83</v>
      </c>
      <c r="R87" s="16"/>
      <c r="S87" s="20" t="s">
        <v>569</v>
      </c>
      <c r="T87" s="21">
        <v>1973</v>
      </c>
      <c r="U87" s="28" t="s">
        <v>126</v>
      </c>
      <c r="V87" s="21">
        <v>1993</v>
      </c>
      <c r="W87" s="25"/>
      <c r="X87" s="21"/>
      <c r="Y87" s="28"/>
      <c r="Z87" s="21">
        <f t="shared" si="22"/>
        <v>20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23"/>
        <v>Heiniger Christoph</v>
      </c>
      <c r="CR87" s="19">
        <f t="shared" si="24"/>
        <v>20</v>
      </c>
      <c r="CS87" s="19" t="str">
        <f t="shared" si="25"/>
        <v>D</v>
      </c>
      <c r="CT87" s="154">
        <v>4346</v>
      </c>
      <c r="CU87" s="126"/>
      <c r="CV87" s="125">
        <v>741</v>
      </c>
      <c r="CW87" s="33">
        <f t="shared" si="26"/>
        <v>7</v>
      </c>
      <c r="CX87" s="83" t="str">
        <f t="shared" si="27"/>
        <v>Konstrukteur 4 / Fachplaner 4 / Gruppenchef 2</v>
      </c>
      <c r="CY87" s="125">
        <v>741</v>
      </c>
      <c r="CZ87" s="33">
        <f t="shared" si="28"/>
        <v>7</v>
      </c>
      <c r="DA87" s="83" t="str">
        <f t="shared" si="29"/>
        <v>Konstrukteur 4 / Fachplaner 4 / Gruppenchef 2</v>
      </c>
      <c r="DB87" s="20"/>
      <c r="DC87" s="125">
        <v>742</v>
      </c>
      <c r="DD87" s="33">
        <f t="shared" si="30"/>
        <v>8</v>
      </c>
      <c r="DE87" s="83" t="str">
        <f t="shared" si="31"/>
        <v>Konstrukteur 5  / Fachplaner 5 / Gruppenchef 3</v>
      </c>
      <c r="DJ87" s="19">
        <f t="shared" si="20"/>
        <v>4346</v>
      </c>
      <c r="DK87" s="153">
        <v>6</v>
      </c>
      <c r="DL87" s="19">
        <v>0</v>
      </c>
      <c r="DM87" s="19" t="s">
        <v>965</v>
      </c>
    </row>
    <row r="88" spans="1:117" s="19" customFormat="1" x14ac:dyDescent="0.2">
      <c r="A88" s="53">
        <v>0</v>
      </c>
      <c r="B88" s="53"/>
      <c r="C88" s="53">
        <f t="shared" si="21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493</v>
      </c>
      <c r="Q88" s="15">
        <v>84</v>
      </c>
      <c r="R88" s="16"/>
      <c r="S88" s="20" t="s">
        <v>294</v>
      </c>
      <c r="T88" s="21">
        <v>1976</v>
      </c>
      <c r="U88" s="28" t="s">
        <v>126</v>
      </c>
      <c r="V88" s="21">
        <v>1998</v>
      </c>
      <c r="W88" s="25"/>
      <c r="X88" s="21"/>
      <c r="Y88" s="28"/>
      <c r="Z88" s="21">
        <f t="shared" si="22"/>
        <v>15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23"/>
        <v>Humbel Sven</v>
      </c>
      <c r="CR88" s="19">
        <f t="shared" si="24"/>
        <v>15</v>
      </c>
      <c r="CS88" s="19" t="str">
        <f t="shared" si="25"/>
        <v>D</v>
      </c>
      <c r="CT88" s="154">
        <v>9654</v>
      </c>
      <c r="CU88" s="126"/>
      <c r="CV88" s="125">
        <v>741</v>
      </c>
      <c r="CW88" s="33">
        <f t="shared" si="26"/>
        <v>7</v>
      </c>
      <c r="CX88" s="83" t="str">
        <f t="shared" si="27"/>
        <v>Konstrukteur 4 / Fachplaner 4 / Gruppenchef 2</v>
      </c>
      <c r="CY88" s="125">
        <v>741</v>
      </c>
      <c r="CZ88" s="33">
        <f t="shared" si="28"/>
        <v>7</v>
      </c>
      <c r="DA88" s="83" t="str">
        <f t="shared" si="29"/>
        <v>Konstrukteur 4 / Fachplaner 4 / Gruppenchef 2</v>
      </c>
      <c r="DB88" s="20"/>
      <c r="DC88" s="125">
        <v>742</v>
      </c>
      <c r="DD88" s="33">
        <f t="shared" si="30"/>
        <v>8</v>
      </c>
      <c r="DE88" s="83" t="str">
        <f t="shared" si="31"/>
        <v>Konstrukteur 5  / Fachplaner 5 / Gruppenchef 3</v>
      </c>
      <c r="DJ88" s="19">
        <f t="shared" si="20"/>
        <v>9654</v>
      </c>
      <c r="DK88" s="153">
        <v>6</v>
      </c>
      <c r="DL88" s="19">
        <v>0</v>
      </c>
      <c r="DM88" s="19" t="s">
        <v>965</v>
      </c>
    </row>
    <row r="89" spans="1:117" s="19" customFormat="1" x14ac:dyDescent="0.2">
      <c r="A89" s="53">
        <v>0</v>
      </c>
      <c r="B89" s="53"/>
      <c r="C89" s="53">
        <f t="shared" si="21"/>
        <v>1</v>
      </c>
      <c r="D89" s="55"/>
      <c r="E89" s="55"/>
      <c r="F89" s="56"/>
      <c r="G89" s="54"/>
      <c r="H89" s="54">
        <v>1</v>
      </c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494</v>
      </c>
      <c r="Q89" s="15">
        <v>85</v>
      </c>
      <c r="R89" s="42"/>
      <c r="S89" s="27" t="s">
        <v>178</v>
      </c>
      <c r="T89" s="21">
        <v>1978</v>
      </c>
      <c r="U89" s="28" t="s">
        <v>235</v>
      </c>
      <c r="V89" s="21">
        <v>2001</v>
      </c>
      <c r="W89" s="25"/>
      <c r="X89" s="21"/>
      <c r="Y89" s="25" t="s">
        <v>289</v>
      </c>
      <c r="Z89" s="21">
        <f t="shared" si="22"/>
        <v>12</v>
      </c>
      <c r="AA89" s="25" t="s">
        <v>110</v>
      </c>
      <c r="AB89" s="21" t="s">
        <v>121</v>
      </c>
      <c r="AC89" s="21"/>
      <c r="AE89" s="90" t="s">
        <v>376</v>
      </c>
      <c r="AF89" s="82"/>
      <c r="CP89" s="19" t="str">
        <f t="shared" si="23"/>
        <v>Thalmann Patric</v>
      </c>
      <c r="CR89" s="19">
        <f t="shared" si="24"/>
        <v>12</v>
      </c>
      <c r="CS89" s="19" t="str">
        <f t="shared" si="25"/>
        <v>D</v>
      </c>
      <c r="CT89" s="154">
        <v>9658</v>
      </c>
      <c r="CU89" s="126"/>
      <c r="CV89" s="125">
        <v>771</v>
      </c>
      <c r="CW89" s="33">
        <f t="shared" si="26"/>
        <v>7</v>
      </c>
      <c r="CX89" s="83" t="str">
        <f t="shared" si="27"/>
        <v>Projektingenieur 1</v>
      </c>
      <c r="CY89" s="125">
        <v>771</v>
      </c>
      <c r="CZ89" s="33">
        <f t="shared" si="28"/>
        <v>7</v>
      </c>
      <c r="DA89" s="83" t="str">
        <f t="shared" si="29"/>
        <v>Projektingenieur 1</v>
      </c>
      <c r="DB89" s="20"/>
      <c r="DC89" s="125">
        <v>771</v>
      </c>
      <c r="DD89" s="33">
        <f t="shared" si="30"/>
        <v>7</v>
      </c>
      <c r="DE89" s="83" t="str">
        <f t="shared" si="31"/>
        <v>Projektingenieur 1</v>
      </c>
      <c r="DJ89" s="19">
        <f t="shared" si="20"/>
        <v>9658</v>
      </c>
      <c r="DK89" s="153">
        <v>6</v>
      </c>
      <c r="DL89" s="19">
        <v>0</v>
      </c>
      <c r="DM89" s="185" t="s">
        <v>968</v>
      </c>
    </row>
    <row r="90" spans="1:117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>$AD$3-V90</f>
        <v>11</v>
      </c>
      <c r="AA90" s="25" t="s">
        <v>129</v>
      </c>
      <c r="AB90" s="162" t="s">
        <v>121</v>
      </c>
      <c r="AC90" s="21"/>
      <c r="AE90" s="187" t="s">
        <v>894</v>
      </c>
      <c r="AF90" s="82"/>
      <c r="CP90" s="19" t="str">
        <f>+S90</f>
        <v>Delmas Marc</v>
      </c>
      <c r="CR90" s="19">
        <f>+Z90</f>
        <v>11</v>
      </c>
      <c r="CS90" s="19" t="str">
        <f>+AB90</f>
        <v>D</v>
      </c>
      <c r="CT90" s="154">
        <v>9660</v>
      </c>
      <c r="CU90" s="126"/>
      <c r="CV90" s="125">
        <v>741</v>
      </c>
      <c r="CW90" s="33">
        <f>VLOOKUP($CV90,Funktionsbezeichnungen,3,0)</f>
        <v>7</v>
      </c>
      <c r="CX90" s="83" t="str">
        <f>VLOOKUP($CV90,Funktionsbezeichnungen,2,0)</f>
        <v>Konstrukteur 4 / Fachplaner 4 / Gruppenchef 2</v>
      </c>
      <c r="CY90" s="125">
        <v>733</v>
      </c>
      <c r="CZ90" s="33">
        <f>VLOOKUP($CY90,Funktionsbezeichnungen,3,0)</f>
        <v>6</v>
      </c>
      <c r="DA90" s="83" t="str">
        <f>VLOOKUP($CY90,Funktionsbezeichnungen,2,0)</f>
        <v>Konstrukteur 3 / -planer 3 / Gruppenchef 1</v>
      </c>
      <c r="DB90" s="20"/>
      <c r="DC90" s="125">
        <v>733</v>
      </c>
      <c r="DD90" s="125">
        <f>VLOOKUP($DC90,Funktionsbezeichnungen,3,0)</f>
        <v>6</v>
      </c>
      <c r="DE90" s="83" t="str">
        <f>VLOOKUP($DC90,Funktionsbezeichnungen,2,0)</f>
        <v>Konstrukteur 3 / -planer 3 / Gruppenchef 1</v>
      </c>
      <c r="DJ90" s="19">
        <f t="shared" si="20"/>
        <v>9660</v>
      </c>
      <c r="DK90" s="153">
        <v>6</v>
      </c>
      <c r="DL90" s="19">
        <v>0</v>
      </c>
      <c r="DM90" s="19" t="s">
        <v>965</v>
      </c>
    </row>
    <row r="91" spans="1:117" s="19" customFormat="1" ht="15.75" x14ac:dyDescent="0.2">
      <c r="A91" s="53">
        <v>0</v>
      </c>
      <c r="B91" s="53"/>
      <c r="C91" s="53">
        <f t="shared" si="21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22"/>
        <v>40</v>
      </c>
      <c r="AA91" s="25" t="s">
        <v>129</v>
      </c>
      <c r="AB91" s="21" t="s">
        <v>880</v>
      </c>
      <c r="AC91" s="21"/>
      <c r="AE91" s="187" t="s">
        <v>377</v>
      </c>
      <c r="AF91" s="82"/>
      <c r="CP91" s="19" t="str">
        <f t="shared" si="23"/>
        <v>Wespiser Charles</v>
      </c>
      <c r="CR91" s="19">
        <f t="shared" si="24"/>
        <v>40</v>
      </c>
      <c r="CS91" s="19" t="str">
        <f t="shared" si="25"/>
        <v xml:space="preserve"> E/D 1)</v>
      </c>
      <c r="CT91" s="154">
        <v>5545</v>
      </c>
      <c r="CU91" s="126"/>
      <c r="CV91" s="125">
        <v>741</v>
      </c>
      <c r="CW91" s="33">
        <f t="shared" si="26"/>
        <v>7</v>
      </c>
      <c r="CX91" s="83" t="str">
        <f t="shared" si="27"/>
        <v>Konstrukteur 4 / Fachplaner 4 / Gruppenchef 2</v>
      </c>
      <c r="CY91" s="125">
        <v>741</v>
      </c>
      <c r="CZ91" s="33">
        <f t="shared" si="28"/>
        <v>7</v>
      </c>
      <c r="DA91" s="83" t="str">
        <f t="shared" si="29"/>
        <v>Konstrukteur 4 / Fachplaner 4 / Gruppenchef 2</v>
      </c>
      <c r="DB91" s="20"/>
      <c r="DC91" s="125">
        <v>741</v>
      </c>
      <c r="DD91" s="33">
        <f t="shared" si="30"/>
        <v>7</v>
      </c>
      <c r="DE91" s="83" t="str">
        <f t="shared" si="31"/>
        <v>Konstrukteur 4 / Fachplaner 4 / Gruppenchef 2</v>
      </c>
      <c r="DJ91" s="19">
        <f t="shared" si="20"/>
        <v>5545</v>
      </c>
      <c r="DK91" s="153">
        <v>6</v>
      </c>
      <c r="DL91" s="19">
        <v>0</v>
      </c>
      <c r="DM91" s="19" t="s">
        <v>965</v>
      </c>
    </row>
    <row r="92" spans="1:117" s="19" customFormat="1" ht="15.75" x14ac:dyDescent="0.2">
      <c r="A92" s="53">
        <v>0</v>
      </c>
      <c r="B92" s="53">
        <v>1</v>
      </c>
      <c r="C92" s="53">
        <f t="shared" si="21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22"/>
        <v>24</v>
      </c>
      <c r="AA92" s="25" t="s">
        <v>710</v>
      </c>
      <c r="AB92" s="21" t="s">
        <v>880</v>
      </c>
      <c r="AC92" s="21"/>
      <c r="AE92" s="187" t="s">
        <v>377</v>
      </c>
      <c r="AF92" s="82"/>
      <c r="CP92" s="19" t="str">
        <f t="shared" si="23"/>
        <v>Nicolosi Lucia</v>
      </c>
      <c r="CR92" s="19">
        <f t="shared" si="24"/>
        <v>24</v>
      </c>
      <c r="CS92" s="19" t="str">
        <f t="shared" si="25"/>
        <v xml:space="preserve"> E/D 1)</v>
      </c>
      <c r="CT92" s="154">
        <v>7637</v>
      </c>
      <c r="CU92" s="126"/>
      <c r="CV92" s="125">
        <v>741</v>
      </c>
      <c r="CW92" s="33">
        <f t="shared" si="26"/>
        <v>7</v>
      </c>
      <c r="CX92" s="83" t="str">
        <f t="shared" si="27"/>
        <v>Konstrukteur 4 / Fachplaner 4 / Gruppenchef 2</v>
      </c>
      <c r="CY92" s="125">
        <v>741</v>
      </c>
      <c r="CZ92" s="33">
        <f t="shared" si="28"/>
        <v>7</v>
      </c>
      <c r="DA92" s="83" t="str">
        <f t="shared" si="29"/>
        <v>Konstrukteur 4 / Fachplaner 4 / Gruppenchef 2</v>
      </c>
      <c r="DB92" s="20"/>
      <c r="DC92" s="125">
        <v>741</v>
      </c>
      <c r="DD92" s="33">
        <f t="shared" si="30"/>
        <v>7</v>
      </c>
      <c r="DE92" s="83" t="str">
        <f t="shared" si="31"/>
        <v>Konstrukteur 4 / Fachplaner 4 / Gruppenchef 2</v>
      </c>
      <c r="DJ92" s="19">
        <f t="shared" si="20"/>
        <v>7637</v>
      </c>
      <c r="DK92" s="153">
        <v>6</v>
      </c>
      <c r="DL92" s="19">
        <v>0</v>
      </c>
      <c r="DM92" s="19" t="s">
        <v>965</v>
      </c>
    </row>
    <row r="93" spans="1:117" s="19" customFormat="1" x14ac:dyDescent="0.2">
      <c r="A93" s="53">
        <v>0</v>
      </c>
      <c r="B93" s="53"/>
      <c r="C93" s="53">
        <f t="shared" si="21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22"/>
        <v>25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23"/>
        <v>Dettwiler Markus</v>
      </c>
      <c r="CR93" s="19">
        <f t="shared" si="24"/>
        <v>25</v>
      </c>
      <c r="CS93" s="19" t="str">
        <f t="shared" si="25"/>
        <v>E</v>
      </c>
      <c r="CT93" s="154">
        <v>5639</v>
      </c>
      <c r="CU93" s="126"/>
      <c r="CV93" s="125">
        <v>741</v>
      </c>
      <c r="CW93" s="33">
        <f t="shared" si="26"/>
        <v>7</v>
      </c>
      <c r="CX93" s="83" t="str">
        <f t="shared" si="27"/>
        <v>Konstrukteur 4 / Fachplaner 4 / Gruppenchef 2</v>
      </c>
      <c r="CY93" s="125">
        <v>741</v>
      </c>
      <c r="CZ93" s="33">
        <f t="shared" si="28"/>
        <v>7</v>
      </c>
      <c r="DA93" s="83" t="str">
        <f t="shared" si="29"/>
        <v>Konstrukteur 4 / Fachplaner 4 / Gruppenchef 2</v>
      </c>
      <c r="DB93" s="20"/>
      <c r="DC93" s="125">
        <v>741</v>
      </c>
      <c r="DD93" s="33">
        <f t="shared" si="30"/>
        <v>7</v>
      </c>
      <c r="DE93" s="83" t="str">
        <f t="shared" si="31"/>
        <v>Konstrukteur 4 / Fachplaner 4 / Gruppenchef 2</v>
      </c>
      <c r="DJ93" s="19">
        <f t="shared" si="20"/>
        <v>5639</v>
      </c>
      <c r="DK93" s="153">
        <v>6</v>
      </c>
      <c r="DL93" s="19">
        <v>0</v>
      </c>
      <c r="DM93" s="19" t="s">
        <v>965</v>
      </c>
    </row>
    <row r="94" spans="1:117" s="19" customFormat="1" x14ac:dyDescent="0.2">
      <c r="A94" s="53">
        <v>0</v>
      </c>
      <c r="B94" s="53"/>
      <c r="C94" s="53">
        <f t="shared" si="21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22"/>
        <v>19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23"/>
        <v>Enderlen Francois</v>
      </c>
      <c r="CR94" s="19">
        <f t="shared" si="24"/>
        <v>19</v>
      </c>
      <c r="CS94" s="19" t="str">
        <f t="shared" si="25"/>
        <v>E</v>
      </c>
      <c r="CT94" s="154">
        <v>5636</v>
      </c>
      <c r="CU94" s="126"/>
      <c r="CV94" s="125">
        <v>741</v>
      </c>
      <c r="CW94" s="33">
        <f t="shared" si="26"/>
        <v>7</v>
      </c>
      <c r="CX94" s="83" t="str">
        <f t="shared" si="27"/>
        <v>Konstrukteur 4 / Fachplaner 4 / Gruppenchef 2</v>
      </c>
      <c r="CY94" s="125">
        <v>741</v>
      </c>
      <c r="CZ94" s="33">
        <f t="shared" si="28"/>
        <v>7</v>
      </c>
      <c r="DA94" s="83" t="str">
        <f t="shared" si="29"/>
        <v>Konstrukteur 4 / Fachplaner 4 / Gruppenchef 2</v>
      </c>
      <c r="DB94" s="20"/>
      <c r="DC94" s="125">
        <v>741</v>
      </c>
      <c r="DD94" s="33">
        <f t="shared" si="30"/>
        <v>7</v>
      </c>
      <c r="DE94" s="83" t="str">
        <f t="shared" si="31"/>
        <v>Konstrukteur 4 / Fachplaner 4 / Gruppenchef 2</v>
      </c>
      <c r="DJ94" s="19">
        <f t="shared" si="20"/>
        <v>5636</v>
      </c>
      <c r="DK94" s="153">
        <v>6</v>
      </c>
      <c r="DL94" s="19">
        <v>0</v>
      </c>
      <c r="DM94" s="19" t="s">
        <v>965</v>
      </c>
    </row>
    <row r="95" spans="1:117" s="19" customFormat="1" x14ac:dyDescent="0.2">
      <c r="A95" s="53">
        <v>0</v>
      </c>
      <c r="B95" s="53"/>
      <c r="C95" s="53">
        <f t="shared" si="21"/>
        <v>0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617</v>
      </c>
      <c r="Q95" s="15">
        <v>91</v>
      </c>
      <c r="R95" s="42"/>
      <c r="S95" s="27" t="s">
        <v>618</v>
      </c>
      <c r="T95" s="21">
        <v>1985</v>
      </c>
      <c r="U95" s="28" t="s">
        <v>235</v>
      </c>
      <c r="V95" s="21">
        <v>2006</v>
      </c>
      <c r="W95" s="25" t="s">
        <v>530</v>
      </c>
      <c r="X95" s="21">
        <v>2013</v>
      </c>
      <c r="Y95" s="25"/>
      <c r="Z95" s="21">
        <f t="shared" si="22"/>
        <v>7</v>
      </c>
      <c r="AA95" s="25" t="s">
        <v>235</v>
      </c>
      <c r="AB95" s="162" t="s">
        <v>142</v>
      </c>
      <c r="AC95" s="21"/>
      <c r="AE95" s="187" t="s">
        <v>378</v>
      </c>
      <c r="AF95" s="82"/>
      <c r="CP95" s="19" t="str">
        <f t="shared" si="23"/>
        <v>Zeltner Viktor</v>
      </c>
      <c r="CR95" s="19">
        <f t="shared" si="24"/>
        <v>7</v>
      </c>
      <c r="CS95" s="19" t="str">
        <f t="shared" si="25"/>
        <v>E</v>
      </c>
      <c r="CT95" s="154">
        <v>6765</v>
      </c>
      <c r="CU95" s="126"/>
      <c r="CV95" s="125">
        <v>733</v>
      </c>
      <c r="CW95" s="33">
        <f t="shared" si="26"/>
        <v>6</v>
      </c>
      <c r="CX95" s="83" t="str">
        <f t="shared" si="27"/>
        <v>Konstrukteur 3 / -planer 3 / Gruppenchef 1</v>
      </c>
      <c r="CY95" s="125">
        <v>732</v>
      </c>
      <c r="CZ95" s="33">
        <f t="shared" si="28"/>
        <v>5</v>
      </c>
      <c r="DA95" s="83" t="str">
        <f t="shared" si="29"/>
        <v>Konstrukteur 2 / -planer 2</v>
      </c>
      <c r="DB95" s="20"/>
      <c r="DC95" s="33">
        <v>732</v>
      </c>
      <c r="DD95" s="33">
        <f t="shared" si="30"/>
        <v>5</v>
      </c>
      <c r="DE95" s="83" t="str">
        <f t="shared" si="31"/>
        <v>Konstrukteur 2 / -planer 2</v>
      </c>
      <c r="DJ95" s="19">
        <f t="shared" si="20"/>
        <v>6765</v>
      </c>
      <c r="DK95" s="153">
        <v>6</v>
      </c>
      <c r="DL95" s="19">
        <v>0</v>
      </c>
      <c r="DM95" s="19" t="s">
        <v>964</v>
      </c>
    </row>
    <row r="96" spans="1:117" s="19" customFormat="1" x14ac:dyDescent="0.2">
      <c r="A96" s="53">
        <v>0</v>
      </c>
      <c r="B96" s="53"/>
      <c r="C96" s="53">
        <f t="shared" si="21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22"/>
        <v>6</v>
      </c>
      <c r="AA96" s="25" t="s">
        <v>235</v>
      </c>
      <c r="AB96" s="162" t="s">
        <v>142</v>
      </c>
      <c r="AC96" s="21"/>
      <c r="AE96" s="187" t="s">
        <v>377</v>
      </c>
      <c r="AF96" s="82"/>
      <c r="CP96" s="19" t="str">
        <f t="shared" si="23"/>
        <v>Will Cédric</v>
      </c>
      <c r="CR96" s="19">
        <f t="shared" si="24"/>
        <v>6</v>
      </c>
      <c r="CS96" s="19" t="str">
        <f t="shared" si="25"/>
        <v>E</v>
      </c>
      <c r="CT96" s="154">
        <v>9688</v>
      </c>
      <c r="CU96" s="126"/>
      <c r="CV96" s="125">
        <v>732</v>
      </c>
      <c r="CW96" s="33">
        <f t="shared" si="26"/>
        <v>5</v>
      </c>
      <c r="CX96" s="83" t="str">
        <f t="shared" si="27"/>
        <v>Konstrukteur 2 / -planer 2</v>
      </c>
      <c r="CY96" s="125">
        <v>732</v>
      </c>
      <c r="CZ96" s="33">
        <f t="shared" si="28"/>
        <v>5</v>
      </c>
      <c r="DA96" s="83" t="str">
        <f t="shared" si="29"/>
        <v>Konstrukteur 2 / -planer 2</v>
      </c>
      <c r="DB96" s="20"/>
      <c r="DC96" s="33">
        <v>732</v>
      </c>
      <c r="DD96" s="33">
        <f t="shared" si="30"/>
        <v>5</v>
      </c>
      <c r="DE96" s="83" t="str">
        <f t="shared" si="31"/>
        <v>Konstrukteur 2 / -planer 2</v>
      </c>
      <c r="DJ96" s="19">
        <f t="shared" si="20"/>
        <v>9688</v>
      </c>
      <c r="DK96" s="153">
        <v>6</v>
      </c>
      <c r="DL96" s="19">
        <v>0</v>
      </c>
      <c r="DM96" s="19" t="s">
        <v>964</v>
      </c>
    </row>
    <row r="97" spans="1:117" s="19" customFormat="1" x14ac:dyDescent="0.2">
      <c r="A97" s="53">
        <v>0</v>
      </c>
      <c r="B97" s="53"/>
      <c r="C97" s="53">
        <f t="shared" si="21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22"/>
        <v>6</v>
      </c>
      <c r="AA97" s="25" t="s">
        <v>235</v>
      </c>
      <c r="AB97" s="162" t="s">
        <v>142</v>
      </c>
      <c r="AC97" s="21"/>
      <c r="AE97" s="90" t="s">
        <v>378</v>
      </c>
      <c r="AF97" s="82"/>
      <c r="CP97" s="19" t="str">
        <f t="shared" si="23"/>
        <v>Wernli Sebastian</v>
      </c>
      <c r="CR97" s="19">
        <f t="shared" si="24"/>
        <v>6</v>
      </c>
      <c r="CS97" s="19" t="str">
        <f t="shared" si="25"/>
        <v>E</v>
      </c>
      <c r="CT97" s="154">
        <v>9687</v>
      </c>
      <c r="CU97" s="126"/>
      <c r="CV97" s="125">
        <v>732</v>
      </c>
      <c r="CW97" s="33">
        <f t="shared" si="26"/>
        <v>5</v>
      </c>
      <c r="CX97" s="83" t="str">
        <f t="shared" si="27"/>
        <v>Konstrukteur 2 / -planer 2</v>
      </c>
      <c r="CY97" s="125">
        <v>732</v>
      </c>
      <c r="CZ97" s="33">
        <f t="shared" si="28"/>
        <v>5</v>
      </c>
      <c r="DA97" s="83" t="str">
        <f t="shared" si="29"/>
        <v>Konstrukteur 2 / -planer 2</v>
      </c>
      <c r="DB97" s="20"/>
      <c r="DC97" s="33">
        <v>732</v>
      </c>
      <c r="DD97" s="33">
        <f t="shared" si="30"/>
        <v>5</v>
      </c>
      <c r="DE97" s="83" t="str">
        <f t="shared" si="31"/>
        <v>Konstrukteur 2 / -planer 2</v>
      </c>
      <c r="DJ97" s="19">
        <f t="shared" si="20"/>
        <v>9687</v>
      </c>
      <c r="DK97" s="153">
        <v>6</v>
      </c>
      <c r="DL97" s="19">
        <v>0</v>
      </c>
      <c r="DM97" s="19" t="s">
        <v>964</v>
      </c>
    </row>
    <row r="98" spans="1:117" s="19" customFormat="1" ht="15" x14ac:dyDescent="0.2">
      <c r="A98" s="53">
        <v>0</v>
      </c>
      <c r="B98" s="53"/>
      <c r="C98" s="53">
        <f>IF(Z98&gt;=10,1,0)</f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358</v>
      </c>
      <c r="P98" s="15" t="s">
        <v>523</v>
      </c>
      <c r="Q98" s="15">
        <v>94</v>
      </c>
      <c r="R98" s="42"/>
      <c r="S98" s="27" t="s">
        <v>258</v>
      </c>
      <c r="T98" s="21">
        <v>1988</v>
      </c>
      <c r="U98" s="28" t="s">
        <v>235</v>
      </c>
      <c r="V98" s="21">
        <v>2008</v>
      </c>
      <c r="W98" s="25" t="s">
        <v>530</v>
      </c>
      <c r="X98" s="21">
        <v>2013</v>
      </c>
      <c r="Y98" s="25"/>
      <c r="Z98" s="21">
        <f>$AD$3-V98</f>
        <v>5</v>
      </c>
      <c r="AA98" s="25" t="s">
        <v>862</v>
      </c>
      <c r="AB98" s="21" t="s">
        <v>881</v>
      </c>
      <c r="AC98" s="21"/>
      <c r="AE98" s="90" t="s">
        <v>860</v>
      </c>
      <c r="AF98" s="82"/>
      <c r="CP98" s="19" t="str">
        <f>+S98</f>
        <v>Räuchle Tobias</v>
      </c>
      <c r="CR98" s="19">
        <f>+Z98</f>
        <v>5</v>
      </c>
      <c r="CS98" s="19" t="str">
        <f>+AB98</f>
        <v>F/E 4)</v>
      </c>
      <c r="CT98" s="154">
        <v>9691</v>
      </c>
      <c r="CU98" s="126"/>
      <c r="CV98" s="125">
        <v>732</v>
      </c>
      <c r="CW98" s="33">
        <f>VLOOKUP($CV98,Funktionsbezeichnungen,3,0)</f>
        <v>5</v>
      </c>
      <c r="CX98" s="83" t="str">
        <f>VLOOKUP($CV98,Funktionsbezeichnungen,2,0)</f>
        <v>Konstrukteur 2 / -planer 2</v>
      </c>
      <c r="CY98" s="125">
        <v>732</v>
      </c>
      <c r="CZ98" s="33">
        <f>VLOOKUP($CY98,Funktionsbezeichnungen,3,0)</f>
        <v>5</v>
      </c>
      <c r="DA98" s="83" t="str">
        <f>VLOOKUP($CY98,Funktionsbezeichnungen,2,0)</f>
        <v>Konstrukteur 2 / -planer 2</v>
      </c>
      <c r="DB98" s="20"/>
      <c r="DC98" s="33">
        <v>732</v>
      </c>
      <c r="DD98" s="33">
        <f>VLOOKUP($DC98,Funktionsbezeichnungen,3,0)</f>
        <v>5</v>
      </c>
      <c r="DE98" s="83" t="str">
        <f>VLOOKUP($DC98,Funktionsbezeichnungen,2,0)</f>
        <v>Konstrukteur 2 / -planer 2</v>
      </c>
      <c r="DJ98" s="19">
        <f t="shared" si="20"/>
        <v>9691</v>
      </c>
      <c r="DK98" s="153">
        <v>6</v>
      </c>
      <c r="DL98" s="19">
        <v>0</v>
      </c>
      <c r="DM98" s="19" t="s">
        <v>964</v>
      </c>
    </row>
    <row r="99" spans="1:117" s="19" customFormat="1" x14ac:dyDescent="0.2">
      <c r="A99" s="53">
        <v>0</v>
      </c>
      <c r="B99" s="53"/>
      <c r="C99" s="53">
        <f t="shared" si="21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544</v>
      </c>
      <c r="Q99" s="15">
        <v>95</v>
      </c>
      <c r="R99" s="42"/>
      <c r="S99" s="27" t="s">
        <v>545</v>
      </c>
      <c r="T99" s="21">
        <v>1988</v>
      </c>
      <c r="U99" s="28" t="s">
        <v>235</v>
      </c>
      <c r="V99" s="21">
        <v>2009</v>
      </c>
      <c r="W99" s="25"/>
      <c r="X99" s="21"/>
      <c r="Y99" s="25"/>
      <c r="Z99" s="21">
        <f t="shared" si="22"/>
        <v>4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23"/>
        <v>Charmillot Stéphane</v>
      </c>
      <c r="CR99" s="19">
        <f t="shared" si="24"/>
        <v>4</v>
      </c>
      <c r="CS99" s="19" t="str">
        <f t="shared" si="25"/>
        <v>F</v>
      </c>
      <c r="CT99" s="154">
        <v>9710</v>
      </c>
      <c r="CU99" s="126"/>
      <c r="CV99" s="125">
        <v>732</v>
      </c>
      <c r="CW99" s="33">
        <f t="shared" si="26"/>
        <v>5</v>
      </c>
      <c r="CX99" s="83" t="str">
        <f t="shared" si="27"/>
        <v>Konstrukteur 2 / -planer 2</v>
      </c>
      <c r="CY99" s="125">
        <v>731</v>
      </c>
      <c r="CZ99" s="33">
        <f t="shared" si="28"/>
        <v>4</v>
      </c>
      <c r="DA99" s="83" t="str">
        <f t="shared" si="29"/>
        <v>Konstrukteur 1 / -planer 1</v>
      </c>
      <c r="DB99" s="20"/>
      <c r="DC99" s="33">
        <v>732</v>
      </c>
      <c r="DD99" s="33">
        <f t="shared" si="30"/>
        <v>5</v>
      </c>
      <c r="DE99" s="83" t="str">
        <f t="shared" si="31"/>
        <v>Konstrukteur 2 / -planer 2</v>
      </c>
      <c r="DJ99" s="19">
        <f t="shared" si="20"/>
        <v>9710</v>
      </c>
      <c r="DK99" s="153">
        <v>6</v>
      </c>
      <c r="DL99" s="19">
        <v>0</v>
      </c>
      <c r="DM99" s="19" t="s">
        <v>964</v>
      </c>
    </row>
    <row r="100" spans="1:117" s="19" customFormat="1" x14ac:dyDescent="0.2">
      <c r="A100" s="53">
        <v>0</v>
      </c>
      <c r="B100" s="53"/>
      <c r="C100" s="53">
        <f t="shared" si="21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360</v>
      </c>
      <c r="P100" s="15" t="s">
        <v>524</v>
      </c>
      <c r="Q100" s="15">
        <v>96</v>
      </c>
      <c r="R100" s="42"/>
      <c r="S100" s="27" t="s">
        <v>283</v>
      </c>
      <c r="T100" s="21">
        <v>1988</v>
      </c>
      <c r="U100" s="28" t="s">
        <v>235</v>
      </c>
      <c r="V100" s="21">
        <v>2010</v>
      </c>
      <c r="W100" s="25"/>
      <c r="X100" s="21"/>
      <c r="Y100" s="25"/>
      <c r="Z100" s="21">
        <f t="shared" si="22"/>
        <v>3</v>
      </c>
      <c r="AA100" s="25" t="s">
        <v>141</v>
      </c>
      <c r="AB100" s="21" t="s">
        <v>147</v>
      </c>
      <c r="AC100" s="21"/>
      <c r="AE100" s="90" t="s">
        <v>378</v>
      </c>
      <c r="AF100" s="82"/>
      <c r="CP100" s="19" t="str">
        <f t="shared" si="23"/>
        <v>Niederberger Benjamin</v>
      </c>
      <c r="CR100" s="19">
        <f t="shared" si="24"/>
        <v>3</v>
      </c>
      <c r="CS100" s="19" t="str">
        <f t="shared" si="25"/>
        <v>F</v>
      </c>
      <c r="CT100" s="154">
        <v>9701</v>
      </c>
      <c r="CU100" s="126"/>
      <c r="CV100" s="125">
        <v>731</v>
      </c>
      <c r="CW100" s="33">
        <f t="shared" si="26"/>
        <v>4</v>
      </c>
      <c r="CX100" s="83" t="str">
        <f t="shared" si="27"/>
        <v>Konstrukteur 1 / -planer 1</v>
      </c>
      <c r="CY100" s="125">
        <v>731</v>
      </c>
      <c r="CZ100" s="33">
        <f t="shared" si="28"/>
        <v>4</v>
      </c>
      <c r="DA100" s="83" t="str">
        <f t="shared" si="29"/>
        <v>Konstrukteur 1 / -planer 1</v>
      </c>
      <c r="DB100" s="20"/>
      <c r="DC100" s="33">
        <v>731</v>
      </c>
      <c r="DD100" s="33">
        <f t="shared" si="30"/>
        <v>4</v>
      </c>
      <c r="DE100" s="83" t="str">
        <f t="shared" si="31"/>
        <v>Konstrukteur 1 / -planer 1</v>
      </c>
      <c r="DJ100" s="19">
        <f t="shared" si="20"/>
        <v>9701</v>
      </c>
      <c r="DK100" s="153">
        <v>6</v>
      </c>
      <c r="DL100" s="19">
        <v>0</v>
      </c>
      <c r="DM100" s="19" t="s">
        <v>964</v>
      </c>
    </row>
    <row r="101" spans="1:117" s="19" customFormat="1" x14ac:dyDescent="0.2">
      <c r="A101" s="53">
        <v>0</v>
      </c>
      <c r="B101" s="53"/>
      <c r="C101" s="53">
        <f t="shared" si="21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361</v>
      </c>
      <c r="P101" s="15" t="s">
        <v>527</v>
      </c>
      <c r="Q101" s="15">
        <v>97</v>
      </c>
      <c r="R101" s="42"/>
      <c r="S101" s="27" t="s">
        <v>297</v>
      </c>
      <c r="T101" s="21">
        <v>1988</v>
      </c>
      <c r="U101" s="28" t="s">
        <v>235</v>
      </c>
      <c r="V101" s="21">
        <v>2011</v>
      </c>
      <c r="W101" s="25"/>
      <c r="X101" s="21"/>
      <c r="Y101" s="25"/>
      <c r="Z101" s="21">
        <f t="shared" si="22"/>
        <v>2</v>
      </c>
      <c r="AA101" s="25" t="s">
        <v>235</v>
      </c>
      <c r="AB101" s="162" t="s">
        <v>147</v>
      </c>
      <c r="AC101" s="21"/>
      <c r="AE101" s="90" t="s">
        <v>378</v>
      </c>
      <c r="AF101" s="82"/>
      <c r="CP101" s="19" t="str">
        <f t="shared" si="23"/>
        <v>Schneider Alexander</v>
      </c>
      <c r="CR101" s="19">
        <f t="shared" si="24"/>
        <v>2</v>
      </c>
      <c r="CS101" s="19" t="str">
        <f t="shared" si="25"/>
        <v>F</v>
      </c>
      <c r="CT101" s="155">
        <v>8571</v>
      </c>
      <c r="CU101" s="156"/>
      <c r="CV101" s="125">
        <v>731</v>
      </c>
      <c r="CW101" s="33">
        <f t="shared" si="26"/>
        <v>4</v>
      </c>
      <c r="CX101" s="83" t="str">
        <f t="shared" si="27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30"/>
        <v>4</v>
      </c>
      <c r="DE101" s="83" t="str">
        <f t="shared" si="31"/>
        <v>Konstrukteur 1 / -planer 1</v>
      </c>
      <c r="DJ101" s="19">
        <f t="shared" si="20"/>
        <v>8571</v>
      </c>
      <c r="DK101" s="153">
        <v>6</v>
      </c>
      <c r="DL101" s="19">
        <v>0</v>
      </c>
      <c r="DM101" s="19" t="s">
        <v>964</v>
      </c>
    </row>
    <row r="102" spans="1:117" s="19" customFormat="1" x14ac:dyDescent="0.2">
      <c r="A102" s="53">
        <v>0</v>
      </c>
      <c r="B102" s="53"/>
      <c r="C102" s="53">
        <f t="shared" si="21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526</v>
      </c>
      <c r="Q102" s="15">
        <v>98</v>
      </c>
      <c r="R102" s="42"/>
      <c r="S102" s="27" t="s">
        <v>296</v>
      </c>
      <c r="T102" s="21">
        <v>1991</v>
      </c>
      <c r="U102" s="28" t="s">
        <v>235</v>
      </c>
      <c r="V102" s="21">
        <v>2011</v>
      </c>
      <c r="W102" s="25"/>
      <c r="X102" s="21"/>
      <c r="Y102" s="25"/>
      <c r="Z102" s="21">
        <f t="shared" si="22"/>
        <v>2</v>
      </c>
      <c r="AA102" s="25" t="s">
        <v>235</v>
      </c>
      <c r="AB102" s="162" t="s">
        <v>147</v>
      </c>
      <c r="AC102" s="21"/>
      <c r="AE102" s="90" t="s">
        <v>378</v>
      </c>
      <c r="AF102" s="82"/>
      <c r="CP102" s="19" t="str">
        <f t="shared" si="23"/>
        <v>Barth Yanick</v>
      </c>
      <c r="CR102" s="19">
        <f t="shared" si="24"/>
        <v>2</v>
      </c>
      <c r="CS102" s="19" t="str">
        <f t="shared" si="25"/>
        <v>F</v>
      </c>
      <c r="CT102" s="155">
        <v>8570</v>
      </c>
      <c r="CU102" s="156"/>
      <c r="CV102" s="125">
        <v>731</v>
      </c>
      <c r="CW102" s="33">
        <f t="shared" si="26"/>
        <v>4</v>
      </c>
      <c r="CX102" s="83" t="str">
        <f t="shared" si="27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30"/>
        <v>4</v>
      </c>
      <c r="DE102" s="83" t="str">
        <f t="shared" si="31"/>
        <v>Konstrukteur 1 / -planer 1</v>
      </c>
      <c r="DJ102" s="19">
        <f t="shared" si="20"/>
        <v>8570</v>
      </c>
      <c r="DK102" s="153">
        <v>6</v>
      </c>
      <c r="DL102" s="19">
        <v>0</v>
      </c>
      <c r="DM102" s="19" t="s">
        <v>964</v>
      </c>
    </row>
    <row r="103" spans="1:117" s="19" customFormat="1" x14ac:dyDescent="0.2">
      <c r="A103" s="53">
        <v>0</v>
      </c>
      <c r="B103" s="53">
        <v>1</v>
      </c>
      <c r="C103" s="53">
        <f t="shared" si="21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358</v>
      </c>
      <c r="P103" s="15" t="s">
        <v>905</v>
      </c>
      <c r="Q103" s="15">
        <v>99</v>
      </c>
      <c r="R103" s="42"/>
      <c r="S103" s="27" t="s">
        <v>906</v>
      </c>
      <c r="T103" s="21">
        <v>1990</v>
      </c>
      <c r="U103" s="28" t="s">
        <v>239</v>
      </c>
      <c r="V103" s="21">
        <v>2012</v>
      </c>
      <c r="W103" s="25"/>
      <c r="X103" s="21"/>
      <c r="Y103" s="25"/>
      <c r="Z103" s="21">
        <f t="shared" si="22"/>
        <v>1</v>
      </c>
      <c r="AA103" s="25" t="s">
        <v>239</v>
      </c>
      <c r="AB103" s="21" t="s">
        <v>149</v>
      </c>
      <c r="AC103" s="21"/>
      <c r="AE103" s="90" t="s">
        <v>378</v>
      </c>
      <c r="AF103" s="82"/>
      <c r="CP103" s="160" t="str">
        <f t="shared" si="23"/>
        <v>Zymeri Shaha</v>
      </c>
      <c r="CR103" s="19">
        <f t="shared" si="24"/>
        <v>1</v>
      </c>
      <c r="CS103" s="19" t="str">
        <f t="shared" si="25"/>
        <v>G</v>
      </c>
      <c r="CT103" s="159">
        <v>9733</v>
      </c>
      <c r="CU103" s="156"/>
      <c r="CV103" s="158">
        <v>731</v>
      </c>
      <c r="CW103" s="33">
        <f t="shared" si="26"/>
        <v>4</v>
      </c>
      <c r="CX103" s="83" t="str">
        <f t="shared" si="27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30"/>
        <v>4</v>
      </c>
      <c r="DE103" s="83" t="str">
        <f t="shared" si="31"/>
        <v>Konstrukteur 1 / -planer 1</v>
      </c>
      <c r="DJ103" s="19">
        <f t="shared" si="20"/>
        <v>9733</v>
      </c>
      <c r="DK103" s="153">
        <v>7</v>
      </c>
      <c r="DL103" s="19">
        <v>0</v>
      </c>
      <c r="DM103" s="19" t="s">
        <v>964</v>
      </c>
    </row>
    <row r="104" spans="1:117" s="19" customFormat="1" x14ac:dyDescent="0.2">
      <c r="A104" s="53">
        <v>0</v>
      </c>
      <c r="B104" s="53"/>
      <c r="C104" s="53">
        <f t="shared" si="21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361</v>
      </c>
      <c r="P104" s="15" t="s">
        <v>542</v>
      </c>
      <c r="Q104" s="15">
        <v>100</v>
      </c>
      <c r="R104" s="42"/>
      <c r="S104" s="27" t="s">
        <v>538</v>
      </c>
      <c r="T104" s="21">
        <v>1992</v>
      </c>
      <c r="U104" s="28" t="s">
        <v>235</v>
      </c>
      <c r="V104" s="21">
        <v>2012</v>
      </c>
      <c r="W104" s="25"/>
      <c r="X104" s="21"/>
      <c r="Y104" s="25"/>
      <c r="Z104" s="21">
        <f t="shared" si="22"/>
        <v>1</v>
      </c>
      <c r="AA104" s="25" t="s">
        <v>235</v>
      </c>
      <c r="AB104" s="21" t="s">
        <v>149</v>
      </c>
      <c r="AC104" s="21"/>
      <c r="AE104" s="90" t="s">
        <v>378</v>
      </c>
      <c r="AF104" s="82"/>
      <c r="CP104" s="19" t="str">
        <f t="shared" si="23"/>
        <v>Rüegsegger Stefan</v>
      </c>
      <c r="CR104" s="19">
        <f t="shared" si="24"/>
        <v>1</v>
      </c>
      <c r="CS104" s="19" t="str">
        <f t="shared" si="25"/>
        <v>G</v>
      </c>
      <c r="CT104" s="155">
        <v>9707</v>
      </c>
      <c r="CU104" s="156"/>
      <c r="CV104" s="125">
        <v>731</v>
      </c>
      <c r="CW104" s="33">
        <f t="shared" si="26"/>
        <v>4</v>
      </c>
      <c r="CX104" s="83" t="str">
        <f t="shared" si="27"/>
        <v>Konstrukteur 1 / -planer 1</v>
      </c>
      <c r="CY104" s="125"/>
      <c r="CZ104" s="33"/>
      <c r="DA104" s="83"/>
      <c r="DB104" s="20"/>
      <c r="DC104" s="33">
        <v>731</v>
      </c>
      <c r="DD104" s="33">
        <f t="shared" si="30"/>
        <v>4</v>
      </c>
      <c r="DE104" s="83" t="str">
        <f t="shared" si="31"/>
        <v>Konstrukteur 1 / -planer 1</v>
      </c>
      <c r="DJ104" s="19">
        <f t="shared" si="20"/>
        <v>9707</v>
      </c>
      <c r="DK104" s="153">
        <v>6</v>
      </c>
      <c r="DL104" s="19">
        <v>0</v>
      </c>
      <c r="DM104" s="19" t="s">
        <v>964</v>
      </c>
    </row>
    <row r="105" spans="1:117" s="19" customFormat="1" x14ac:dyDescent="0.2">
      <c r="A105" s="53">
        <v>0</v>
      </c>
      <c r="B105" s="53"/>
      <c r="C105" s="53">
        <f t="shared" si="21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543</v>
      </c>
      <c r="Q105" s="15">
        <v>101</v>
      </c>
      <c r="R105" s="42"/>
      <c r="S105" s="27" t="s">
        <v>539</v>
      </c>
      <c r="T105" s="21">
        <v>1992</v>
      </c>
      <c r="U105" s="28" t="s">
        <v>235</v>
      </c>
      <c r="V105" s="21">
        <v>2012</v>
      </c>
      <c r="W105" s="25"/>
      <c r="X105" s="21"/>
      <c r="Y105" s="25"/>
      <c r="Z105" s="21">
        <f t="shared" si="22"/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 t="shared" si="23"/>
        <v>Schwyn Timm</v>
      </c>
      <c r="CR105" s="19">
        <f t="shared" si="24"/>
        <v>1</v>
      </c>
      <c r="CS105" s="19" t="str">
        <f t="shared" si="25"/>
        <v>G</v>
      </c>
      <c r="CT105" s="155">
        <v>9706</v>
      </c>
      <c r="CU105" s="156"/>
      <c r="CV105" s="125">
        <v>731</v>
      </c>
      <c r="CW105" s="33">
        <f t="shared" si="26"/>
        <v>4</v>
      </c>
      <c r="CX105" s="83" t="str">
        <f t="shared" si="27"/>
        <v>Konstrukteur 1 / -planer 1</v>
      </c>
      <c r="CY105" s="125"/>
      <c r="CZ105" s="33"/>
      <c r="DA105" s="83"/>
      <c r="DB105" s="20"/>
      <c r="DC105" s="33">
        <v>731</v>
      </c>
      <c r="DD105" s="33">
        <f t="shared" si="30"/>
        <v>4</v>
      </c>
      <c r="DE105" s="83" t="str">
        <f t="shared" si="31"/>
        <v>Konstrukteur 1 / -planer 1</v>
      </c>
      <c r="DJ105" s="19">
        <f>+CT105</f>
        <v>9706</v>
      </c>
      <c r="DK105" s="153">
        <v>6</v>
      </c>
      <c r="DL105" s="19">
        <v>0</v>
      </c>
      <c r="DM105" s="19" t="s">
        <v>964</v>
      </c>
    </row>
    <row r="106" spans="1:117" s="19" customFormat="1" x14ac:dyDescent="0.2">
      <c r="A106" s="53">
        <v>0</v>
      </c>
      <c r="B106" s="53"/>
      <c r="C106" s="53">
        <f t="shared" si="21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22"/>
        <v>0</v>
      </c>
      <c r="AA106" s="25" t="s">
        <v>235</v>
      </c>
      <c r="AB106" s="21" t="s">
        <v>149</v>
      </c>
      <c r="AC106" s="21"/>
      <c r="AE106" s="90" t="s">
        <v>378</v>
      </c>
      <c r="AF106" s="82"/>
      <c r="CP106" s="19" t="str">
        <f t="shared" si="23"/>
        <v>Schär Cedric</v>
      </c>
      <c r="CR106" s="19">
        <f t="shared" si="24"/>
        <v>0</v>
      </c>
      <c r="CS106" s="19" t="str">
        <f t="shared" si="25"/>
        <v>G</v>
      </c>
      <c r="CT106" s="155">
        <v>9715</v>
      </c>
      <c r="CU106" s="156"/>
      <c r="CV106" s="125">
        <v>731</v>
      </c>
      <c r="CW106" s="33">
        <f t="shared" si="26"/>
        <v>4</v>
      </c>
      <c r="CX106" s="83" t="str">
        <f t="shared" si="27"/>
        <v>Konstrukteur 1 / -planer 1</v>
      </c>
      <c r="CY106" s="125"/>
      <c r="CZ106" s="33"/>
      <c r="DA106" s="83"/>
      <c r="DB106" s="20"/>
      <c r="DC106" s="33">
        <v>731</v>
      </c>
      <c r="DD106" s="33">
        <f t="shared" si="30"/>
        <v>4</v>
      </c>
      <c r="DE106" s="83" t="str">
        <f t="shared" si="31"/>
        <v>Konstrukteur 1 / -planer 1</v>
      </c>
      <c r="DJ106" s="19">
        <f t="shared" si="20"/>
        <v>9715</v>
      </c>
      <c r="DK106" s="153">
        <v>6</v>
      </c>
      <c r="DL106" s="19">
        <v>0</v>
      </c>
      <c r="DM106" s="19" t="s">
        <v>964</v>
      </c>
    </row>
    <row r="107" spans="1:117" s="19" customFormat="1" x14ac:dyDescent="0.2">
      <c r="A107" s="53">
        <v>0</v>
      </c>
      <c r="B107" s="53">
        <v>1</v>
      </c>
      <c r="C107" s="53">
        <f t="shared" si="21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500</v>
      </c>
      <c r="Q107" s="15">
        <v>103</v>
      </c>
      <c r="R107" s="42" t="s">
        <v>343</v>
      </c>
      <c r="S107" s="27" t="s">
        <v>152</v>
      </c>
      <c r="T107" s="21">
        <v>1952</v>
      </c>
      <c r="U107" s="28" t="s">
        <v>151</v>
      </c>
      <c r="V107" s="21">
        <v>1971</v>
      </c>
      <c r="W107" s="25"/>
      <c r="X107" s="21"/>
      <c r="Y107" s="25"/>
      <c r="Z107" s="21">
        <f t="shared" si="22"/>
        <v>42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23"/>
        <v>Meister Christine</v>
      </c>
      <c r="CR107" s="19">
        <f t="shared" si="24"/>
        <v>42</v>
      </c>
      <c r="CS107" s="19" t="str">
        <f t="shared" si="25"/>
        <v>D</v>
      </c>
      <c r="CT107" s="154">
        <v>4245</v>
      </c>
      <c r="CU107" s="126"/>
      <c r="CV107" s="125">
        <v>134</v>
      </c>
      <c r="CW107" s="33">
        <f t="shared" si="26"/>
        <v>7</v>
      </c>
      <c r="CX107" s="83" t="str">
        <f t="shared" si="27"/>
        <v>Kaufmännischer Mitarbeiter 4 / Gruppenchef 2</v>
      </c>
      <c r="CY107" s="125">
        <v>134</v>
      </c>
      <c r="CZ107" s="33">
        <f t="shared" ref="CZ107:CZ131" si="32">VLOOKUP($CY107,Funktionsbezeichnungen,3,0)</f>
        <v>7</v>
      </c>
      <c r="DA107" s="83" t="str">
        <f t="shared" ref="DA107:DA131" si="33">VLOOKUP($CY107,Funktionsbezeichnungen,2,0)</f>
        <v>Kaufmännischer Mitarbeiter 4 / Gruppenchef 2</v>
      </c>
      <c r="DB107" s="20"/>
      <c r="DC107" s="125">
        <v>134</v>
      </c>
      <c r="DD107" s="33">
        <f t="shared" si="30"/>
        <v>7</v>
      </c>
      <c r="DE107" s="83" t="str">
        <f t="shared" si="31"/>
        <v>Kaufmännischer Mitarbeiter 4 / Gruppenchef 2</v>
      </c>
      <c r="DJ107" s="19">
        <f t="shared" si="20"/>
        <v>4245</v>
      </c>
      <c r="DK107" s="153">
        <v>6</v>
      </c>
      <c r="DL107" s="19">
        <v>0</v>
      </c>
      <c r="DM107" s="19" t="s">
        <v>955</v>
      </c>
    </row>
    <row r="108" spans="1:117" s="19" customFormat="1" ht="25.5" customHeight="1" x14ac:dyDescent="0.2">
      <c r="A108" s="53">
        <v>0</v>
      </c>
      <c r="B108" s="53">
        <v>1</v>
      </c>
      <c r="C108" s="53">
        <f t="shared" si="21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357</v>
      </c>
      <c r="P108" s="15" t="s">
        <v>501</v>
      </c>
      <c r="Q108" s="15">
        <v>104</v>
      </c>
      <c r="R108" s="42"/>
      <c r="S108" s="20" t="s">
        <v>207</v>
      </c>
      <c r="T108" s="17">
        <v>1954</v>
      </c>
      <c r="U108" s="169" t="s">
        <v>210</v>
      </c>
      <c r="V108" s="118">
        <v>1971</v>
      </c>
      <c r="W108" s="120"/>
      <c r="X108" s="118"/>
      <c r="Y108" s="169"/>
      <c r="Z108" s="118">
        <f t="shared" si="22"/>
        <v>42</v>
      </c>
      <c r="AA108" s="25" t="s">
        <v>209</v>
      </c>
      <c r="AB108" s="21" t="s">
        <v>121</v>
      </c>
      <c r="AC108" s="21"/>
      <c r="AE108" s="90" t="s">
        <v>453</v>
      </c>
      <c r="AF108" s="82"/>
      <c r="CP108" s="19" t="str">
        <f t="shared" si="23"/>
        <v>Derezynski Françoise</v>
      </c>
      <c r="CR108" s="19">
        <f t="shared" si="24"/>
        <v>42</v>
      </c>
      <c r="CS108" s="19" t="str">
        <f t="shared" si="25"/>
        <v>D</v>
      </c>
      <c r="CT108" s="154">
        <v>4266</v>
      </c>
      <c r="CU108" s="126"/>
      <c r="CV108" s="125">
        <v>134</v>
      </c>
      <c r="CW108" s="33">
        <f t="shared" si="26"/>
        <v>7</v>
      </c>
      <c r="CX108" s="83" t="str">
        <f t="shared" si="27"/>
        <v>Kaufmännischer Mitarbeiter 4 / Gruppenchef 2</v>
      </c>
      <c r="CY108" s="125">
        <v>134</v>
      </c>
      <c r="CZ108" s="33">
        <f t="shared" si="32"/>
        <v>7</v>
      </c>
      <c r="DA108" s="83" t="str">
        <f t="shared" si="33"/>
        <v>Kaufmännischer Mitarbeiter 4 / Gruppenchef 2</v>
      </c>
      <c r="DB108" s="20"/>
      <c r="DC108" s="125">
        <v>134</v>
      </c>
      <c r="DD108" s="33">
        <f t="shared" si="30"/>
        <v>7</v>
      </c>
      <c r="DE108" s="83" t="str">
        <f t="shared" si="31"/>
        <v>Kaufmännischer Mitarbeiter 4 / Gruppenchef 2</v>
      </c>
      <c r="DJ108" s="19">
        <f t="shared" si="20"/>
        <v>4266</v>
      </c>
      <c r="DK108" s="153">
        <v>6</v>
      </c>
      <c r="DL108" s="19">
        <v>0</v>
      </c>
      <c r="DM108" s="19" t="s">
        <v>955</v>
      </c>
    </row>
    <row r="109" spans="1:117" s="19" customFormat="1" x14ac:dyDescent="0.2">
      <c r="A109" s="53">
        <v>0</v>
      </c>
      <c r="B109" s="53">
        <v>1</v>
      </c>
      <c r="C109" s="53">
        <f t="shared" si="21"/>
        <v>1</v>
      </c>
      <c r="D109" s="55"/>
      <c r="E109" s="55"/>
      <c r="F109" s="56"/>
      <c r="G109" s="54"/>
      <c r="H109" s="54"/>
      <c r="I109" s="56"/>
      <c r="J109" s="54"/>
      <c r="K109" s="56"/>
      <c r="L109" s="56">
        <v>1</v>
      </c>
      <c r="M109" s="56"/>
      <c r="N109" s="58"/>
      <c r="O109" s="52" t="s">
        <v>357</v>
      </c>
      <c r="P109" s="15" t="s">
        <v>502</v>
      </c>
      <c r="Q109" s="15">
        <v>105</v>
      </c>
      <c r="R109" s="16"/>
      <c r="S109" s="20" t="s">
        <v>153</v>
      </c>
      <c r="T109" s="21">
        <v>1953</v>
      </c>
      <c r="U109" s="28" t="s">
        <v>215</v>
      </c>
      <c r="V109" s="21">
        <v>1977</v>
      </c>
      <c r="W109" s="25" t="s">
        <v>318</v>
      </c>
      <c r="X109" s="21">
        <v>2000</v>
      </c>
      <c r="Y109" s="28" t="s">
        <v>319</v>
      </c>
      <c r="Z109" s="21">
        <f t="shared" si="22"/>
        <v>36</v>
      </c>
      <c r="AA109" s="25" t="s">
        <v>695</v>
      </c>
      <c r="AB109" s="21" t="s">
        <v>121</v>
      </c>
      <c r="AC109" s="21"/>
      <c r="AE109" s="90" t="s">
        <v>456</v>
      </c>
      <c r="AF109" s="82"/>
      <c r="CP109" s="19" t="str">
        <f t="shared" si="23"/>
        <v>Szirt Madeleine</v>
      </c>
      <c r="CR109" s="19">
        <f t="shared" si="24"/>
        <v>36</v>
      </c>
      <c r="CS109" s="19" t="str">
        <f t="shared" si="25"/>
        <v>D</v>
      </c>
      <c r="CT109" s="154">
        <v>4216</v>
      </c>
      <c r="CU109" s="126"/>
      <c r="CV109" s="125">
        <v>162</v>
      </c>
      <c r="CW109" s="33">
        <f t="shared" si="26"/>
        <v>9</v>
      </c>
      <c r="CX109" s="83" t="str">
        <f t="shared" si="27"/>
        <v>Personal-Fachspezialist 2</v>
      </c>
      <c r="CY109" s="125">
        <v>162</v>
      </c>
      <c r="CZ109" s="33">
        <f t="shared" si="32"/>
        <v>9</v>
      </c>
      <c r="DA109" s="83" t="str">
        <f t="shared" si="33"/>
        <v>Personal-Fachspezialist 2</v>
      </c>
      <c r="DB109" s="20"/>
      <c r="DC109" s="125">
        <v>162</v>
      </c>
      <c r="DD109" s="33">
        <f t="shared" si="30"/>
        <v>9</v>
      </c>
      <c r="DE109" s="83" t="str">
        <f t="shared" si="31"/>
        <v>Personal-Fachspezialist 2</v>
      </c>
      <c r="DJ109" s="19">
        <f t="shared" si="20"/>
        <v>4216</v>
      </c>
      <c r="DK109" s="153">
        <v>3</v>
      </c>
      <c r="DL109" s="19">
        <v>0</v>
      </c>
      <c r="DM109" s="185" t="s">
        <v>971</v>
      </c>
    </row>
    <row r="110" spans="1:117" s="19" customFormat="1" x14ac:dyDescent="0.2">
      <c r="A110" s="53">
        <v>0</v>
      </c>
      <c r="B110" s="53">
        <v>1</v>
      </c>
      <c r="C110" s="53">
        <f t="shared" si="21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503</v>
      </c>
      <c r="Q110" s="15">
        <v>106</v>
      </c>
      <c r="R110" s="42"/>
      <c r="S110" s="27" t="s">
        <v>650</v>
      </c>
      <c r="T110" s="21">
        <v>1961</v>
      </c>
      <c r="U110" s="28" t="s">
        <v>155</v>
      </c>
      <c r="V110" s="21">
        <v>1982</v>
      </c>
      <c r="W110" s="25"/>
      <c r="X110" s="21"/>
      <c r="Y110" s="25" t="s">
        <v>323</v>
      </c>
      <c r="Z110" s="21">
        <f t="shared" si="22"/>
        <v>31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23"/>
        <v>Peier Doris</v>
      </c>
      <c r="CR110" s="19">
        <f t="shared" si="24"/>
        <v>31</v>
      </c>
      <c r="CS110" s="19" t="str">
        <f t="shared" si="25"/>
        <v>D</v>
      </c>
      <c r="CT110" s="154">
        <v>5581</v>
      </c>
      <c r="CU110" s="126"/>
      <c r="CV110" s="125">
        <v>134</v>
      </c>
      <c r="CW110" s="33">
        <f t="shared" si="26"/>
        <v>7</v>
      </c>
      <c r="CX110" s="83" t="str">
        <f t="shared" si="27"/>
        <v>Kaufmännischer Mitarbeiter 4 / Gruppenchef 2</v>
      </c>
      <c r="CY110" s="125">
        <v>134</v>
      </c>
      <c r="CZ110" s="33">
        <f t="shared" si="32"/>
        <v>7</v>
      </c>
      <c r="DA110" s="83" t="str">
        <f t="shared" si="33"/>
        <v>Kaufmännischer Mitarbeiter 4 / Gruppenchef 2</v>
      </c>
      <c r="DB110" s="20"/>
      <c r="DC110" s="125">
        <v>134</v>
      </c>
      <c r="DD110" s="33">
        <f t="shared" si="30"/>
        <v>7</v>
      </c>
      <c r="DE110" s="83" t="str">
        <f t="shared" si="31"/>
        <v>Kaufmännischer Mitarbeiter 4 / Gruppenchef 2</v>
      </c>
      <c r="DJ110" s="19">
        <f t="shared" si="20"/>
        <v>5581</v>
      </c>
      <c r="DK110" s="153">
        <v>6</v>
      </c>
      <c r="DL110" s="19">
        <v>0</v>
      </c>
      <c r="DM110" s="19" t="s">
        <v>955</v>
      </c>
    </row>
    <row r="111" spans="1:117" s="19" customFormat="1" x14ac:dyDescent="0.2">
      <c r="A111" s="53">
        <v>0</v>
      </c>
      <c r="B111" s="53">
        <v>1</v>
      </c>
      <c r="C111" s="53">
        <f t="shared" si="21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607</v>
      </c>
      <c r="Q111" s="15">
        <v>107</v>
      </c>
      <c r="R111" s="42"/>
      <c r="S111" s="27" t="s">
        <v>608</v>
      </c>
      <c r="T111" s="21">
        <v>1966</v>
      </c>
      <c r="U111" s="28" t="s">
        <v>151</v>
      </c>
      <c r="V111" s="21">
        <v>1985</v>
      </c>
      <c r="W111" s="25"/>
      <c r="X111" s="21"/>
      <c r="Y111" s="25"/>
      <c r="Z111" s="21">
        <f t="shared" si="22"/>
        <v>28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23"/>
        <v>Beuret Agnès</v>
      </c>
      <c r="CR111" s="19">
        <f t="shared" si="24"/>
        <v>28</v>
      </c>
      <c r="CS111" s="19" t="str">
        <f t="shared" si="25"/>
        <v>D</v>
      </c>
      <c r="CT111" s="154">
        <v>4352</v>
      </c>
      <c r="CU111" s="126"/>
      <c r="CV111" s="125">
        <v>134</v>
      </c>
      <c r="CW111" s="33">
        <f t="shared" si="26"/>
        <v>7</v>
      </c>
      <c r="CX111" s="83" t="str">
        <f t="shared" si="27"/>
        <v>Kaufmännischer Mitarbeiter 4 / Gruppenchef 2</v>
      </c>
      <c r="CY111" s="125">
        <v>134</v>
      </c>
      <c r="CZ111" s="33">
        <f t="shared" si="32"/>
        <v>7</v>
      </c>
      <c r="DA111" s="83" t="str">
        <f t="shared" si="33"/>
        <v>Kaufmännischer Mitarbeiter 4 / Gruppenchef 2</v>
      </c>
      <c r="DB111" s="20"/>
      <c r="DC111" s="125">
        <v>134</v>
      </c>
      <c r="DD111" s="33">
        <f t="shared" si="30"/>
        <v>7</v>
      </c>
      <c r="DE111" s="83" t="str">
        <f t="shared" si="31"/>
        <v>Kaufmännischer Mitarbeiter 4 / Gruppenchef 2</v>
      </c>
      <c r="DJ111" s="19">
        <f t="shared" si="20"/>
        <v>4352</v>
      </c>
      <c r="DK111" s="153">
        <v>6</v>
      </c>
      <c r="DL111" s="19">
        <v>0</v>
      </c>
      <c r="DM111" s="19" t="s">
        <v>955</v>
      </c>
    </row>
    <row r="112" spans="1:117" s="19" customFormat="1" x14ac:dyDescent="0.2">
      <c r="A112" s="53">
        <v>0</v>
      </c>
      <c r="B112" s="53">
        <v>1</v>
      </c>
      <c r="C112" s="53">
        <f t="shared" si="21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359</v>
      </c>
      <c r="P112" s="15" t="s">
        <v>508</v>
      </c>
      <c r="Q112" s="15">
        <v>108</v>
      </c>
      <c r="R112" s="42"/>
      <c r="S112" s="27" t="s">
        <v>164</v>
      </c>
      <c r="T112" s="21">
        <v>1970</v>
      </c>
      <c r="U112" s="28" t="s">
        <v>165</v>
      </c>
      <c r="V112" s="21">
        <v>1990</v>
      </c>
      <c r="W112" s="25"/>
      <c r="X112" s="21"/>
      <c r="Y112" s="25"/>
      <c r="Z112" s="21">
        <f t="shared" si="22"/>
        <v>23</v>
      </c>
      <c r="AA112" s="25" t="s">
        <v>696</v>
      </c>
      <c r="AB112" s="21" t="s">
        <v>121</v>
      </c>
      <c r="AC112" s="21"/>
      <c r="AE112" s="90" t="s">
        <v>425</v>
      </c>
      <c r="AF112" s="82"/>
      <c r="CP112" s="19" t="str">
        <f t="shared" si="23"/>
        <v>Weider Noelle</v>
      </c>
      <c r="CR112" s="19">
        <f t="shared" si="24"/>
        <v>23</v>
      </c>
      <c r="CS112" s="19" t="str">
        <f t="shared" si="25"/>
        <v>D</v>
      </c>
      <c r="CT112" s="154">
        <v>5604</v>
      </c>
      <c r="CU112" s="126"/>
      <c r="CV112" s="125">
        <v>134</v>
      </c>
      <c r="CW112" s="33">
        <f t="shared" si="26"/>
        <v>7</v>
      </c>
      <c r="CX112" s="83" t="str">
        <f t="shared" si="27"/>
        <v>Kaufmännischer Mitarbeiter 4 / Gruppenchef 2</v>
      </c>
      <c r="CY112" s="125">
        <v>134</v>
      </c>
      <c r="CZ112" s="33">
        <f t="shared" si="32"/>
        <v>7</v>
      </c>
      <c r="DA112" s="83" t="str">
        <f t="shared" si="33"/>
        <v>Kaufmännischer Mitarbeiter 4 / Gruppenchef 2</v>
      </c>
      <c r="DB112" s="20"/>
      <c r="DC112" s="125">
        <v>134</v>
      </c>
      <c r="DD112" s="33">
        <f t="shared" si="30"/>
        <v>7</v>
      </c>
      <c r="DE112" s="83" t="str">
        <f t="shared" si="31"/>
        <v>Kaufmännischer Mitarbeiter 4 / Gruppenchef 2</v>
      </c>
      <c r="DJ112" s="19">
        <f t="shared" si="20"/>
        <v>5604</v>
      </c>
      <c r="DK112" s="153">
        <v>6</v>
      </c>
      <c r="DL112" s="19">
        <v>0</v>
      </c>
      <c r="DM112" s="19" t="s">
        <v>955</v>
      </c>
    </row>
    <row r="113" spans="1:117" s="19" customFormat="1" ht="38.25" customHeight="1" x14ac:dyDescent="0.2">
      <c r="A113" s="53">
        <v>0</v>
      </c>
      <c r="B113" s="53"/>
      <c r="C113" s="53">
        <f t="shared" si="2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504</v>
      </c>
      <c r="Q113" s="15">
        <v>109</v>
      </c>
      <c r="R113" s="42"/>
      <c r="S113" s="20" t="s">
        <v>157</v>
      </c>
      <c r="T113" s="21">
        <v>1976</v>
      </c>
      <c r="U113" s="28" t="s">
        <v>320</v>
      </c>
      <c r="V113" s="21">
        <v>2002</v>
      </c>
      <c r="W113" s="25" t="s">
        <v>321</v>
      </c>
      <c r="X113" s="21">
        <v>2005</v>
      </c>
      <c r="Y113" s="28"/>
      <c r="Z113" s="118">
        <f t="shared" si="22"/>
        <v>11</v>
      </c>
      <c r="AA113" s="25" t="s">
        <v>694</v>
      </c>
      <c r="AB113" s="21" t="s">
        <v>121</v>
      </c>
      <c r="AC113" s="21"/>
      <c r="AE113" s="90" t="s">
        <v>455</v>
      </c>
      <c r="AF113" s="82"/>
      <c r="CP113" s="19" t="str">
        <f t="shared" si="23"/>
        <v>Kiefer Patrick</v>
      </c>
      <c r="CR113" s="19">
        <f t="shared" si="24"/>
        <v>11</v>
      </c>
      <c r="CS113" s="19" t="str">
        <f t="shared" si="25"/>
        <v>D</v>
      </c>
      <c r="CT113" s="154">
        <v>6753</v>
      </c>
      <c r="CU113" s="126"/>
      <c r="CV113" s="125">
        <v>223</v>
      </c>
      <c r="CW113" s="33">
        <f t="shared" si="26"/>
        <v>10</v>
      </c>
      <c r="CX113" s="83" t="str">
        <f t="shared" si="27"/>
        <v>Finanz-Fachspezialist / Controller 3</v>
      </c>
      <c r="CY113" s="125">
        <v>223</v>
      </c>
      <c r="CZ113" s="33">
        <f t="shared" si="32"/>
        <v>10</v>
      </c>
      <c r="DA113" s="83" t="str">
        <f t="shared" si="33"/>
        <v>Finanz-Fachspezialist / Controller 3</v>
      </c>
      <c r="DB113" s="20"/>
      <c r="DC113" s="125">
        <v>223</v>
      </c>
      <c r="DD113" s="33">
        <f t="shared" si="30"/>
        <v>10</v>
      </c>
      <c r="DE113" s="83" t="str">
        <f t="shared" si="31"/>
        <v>Finanz-Fachspezialist / Controller 3</v>
      </c>
      <c r="DJ113" s="19">
        <f t="shared" si="20"/>
        <v>6753</v>
      </c>
      <c r="DK113" s="153">
        <v>3</v>
      </c>
      <c r="DL113" s="19">
        <v>0</v>
      </c>
      <c r="DM113" s="185" t="s">
        <v>972</v>
      </c>
    </row>
    <row r="114" spans="1:117" s="19" customFormat="1" ht="25.5" customHeight="1" x14ac:dyDescent="0.2">
      <c r="A114" s="53">
        <v>0</v>
      </c>
      <c r="B114" s="53"/>
      <c r="C114" s="53">
        <f t="shared" si="2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358</v>
      </c>
      <c r="P114" s="15" t="s">
        <v>509</v>
      </c>
      <c r="Q114" s="15">
        <v>110</v>
      </c>
      <c r="R114" s="42"/>
      <c r="S114" s="20" t="s">
        <v>244</v>
      </c>
      <c r="T114" s="21">
        <v>1976</v>
      </c>
      <c r="U114" s="28" t="s">
        <v>243</v>
      </c>
      <c r="V114" s="21">
        <v>2002</v>
      </c>
      <c r="W114" s="25"/>
      <c r="X114" s="21"/>
      <c r="Y114" s="28" t="s">
        <v>327</v>
      </c>
      <c r="Z114" s="118">
        <f t="shared" si="22"/>
        <v>11</v>
      </c>
      <c r="AA114" s="25" t="s">
        <v>326</v>
      </c>
      <c r="AB114" s="21" t="s">
        <v>121</v>
      </c>
      <c r="AC114" s="21"/>
      <c r="AE114" s="90" t="s">
        <v>375</v>
      </c>
      <c r="AF114" s="82"/>
      <c r="CP114" s="19" t="str">
        <f t="shared" si="23"/>
        <v>Fischer Michel</v>
      </c>
      <c r="CR114" s="19">
        <f t="shared" si="24"/>
        <v>11</v>
      </c>
      <c r="CS114" s="19" t="str">
        <f t="shared" si="25"/>
        <v>D</v>
      </c>
      <c r="CT114" s="154">
        <v>8655</v>
      </c>
      <c r="CU114" s="126"/>
      <c r="CV114" s="125">
        <v>542</v>
      </c>
      <c r="CW114" s="33">
        <f t="shared" si="26"/>
        <v>7</v>
      </c>
      <c r="CX114" s="83" t="str">
        <f t="shared" si="27"/>
        <v>Technischer Sachbearbeiter 2</v>
      </c>
      <c r="CY114" s="125">
        <v>541</v>
      </c>
      <c r="CZ114" s="33">
        <f t="shared" si="32"/>
        <v>6</v>
      </c>
      <c r="DA114" s="83" t="str">
        <f t="shared" si="33"/>
        <v>Technischer Sachbearbeiter 1</v>
      </c>
      <c r="DB114" s="20"/>
      <c r="DC114" s="125">
        <v>351</v>
      </c>
      <c r="DD114" s="33">
        <f t="shared" si="30"/>
        <v>7</v>
      </c>
      <c r="DE114" s="83" t="str">
        <f t="shared" si="31"/>
        <v>Marketing - / Product - Manager 1</v>
      </c>
      <c r="DJ114" s="19">
        <f t="shared" si="20"/>
        <v>8655</v>
      </c>
      <c r="DK114" s="153">
        <v>6</v>
      </c>
      <c r="DL114" s="19">
        <v>0</v>
      </c>
      <c r="DM114" s="19" t="s">
        <v>967</v>
      </c>
    </row>
    <row r="115" spans="1:117" s="19" customFormat="1" x14ac:dyDescent="0.2">
      <c r="A115" s="53">
        <v>0</v>
      </c>
      <c r="B115" s="53">
        <v>1</v>
      </c>
      <c r="C115" s="53">
        <f t="shared" si="2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360</v>
      </c>
      <c r="P115" s="15" t="s">
        <v>582</v>
      </c>
      <c r="Q115" s="15">
        <v>111</v>
      </c>
      <c r="R115" s="42"/>
      <c r="S115" s="27" t="s">
        <v>583</v>
      </c>
      <c r="T115" s="21">
        <v>1959</v>
      </c>
      <c r="U115" s="28" t="s">
        <v>397</v>
      </c>
      <c r="V115" s="21">
        <v>1976</v>
      </c>
      <c r="W115" s="25"/>
      <c r="X115" s="21"/>
      <c r="Y115" s="25"/>
      <c r="Z115" s="21">
        <f t="shared" si="22"/>
        <v>37</v>
      </c>
      <c r="AA115" s="25" t="s">
        <v>584</v>
      </c>
      <c r="AB115" s="21" t="s">
        <v>142</v>
      </c>
      <c r="AC115" s="21"/>
      <c r="AE115" s="90" t="s">
        <v>585</v>
      </c>
      <c r="AF115" s="82"/>
      <c r="CP115" s="19" t="str">
        <f t="shared" si="23"/>
        <v>Willig Martine</v>
      </c>
      <c r="CR115" s="19">
        <f t="shared" si="24"/>
        <v>37</v>
      </c>
      <c r="CS115" s="19" t="str">
        <f t="shared" si="25"/>
        <v>E</v>
      </c>
      <c r="CT115" s="154">
        <v>5637</v>
      </c>
      <c r="CU115" s="126"/>
      <c r="CV115" s="125">
        <v>133</v>
      </c>
      <c r="CW115" s="33">
        <f t="shared" si="26"/>
        <v>6</v>
      </c>
      <c r="CX115" s="83" t="str">
        <f t="shared" si="27"/>
        <v>Kaufmännischer Mitarbeiter 3 / Gruppenchef 1</v>
      </c>
      <c r="CY115" s="125">
        <v>133</v>
      </c>
      <c r="CZ115" s="33">
        <f t="shared" si="32"/>
        <v>6</v>
      </c>
      <c r="DA115" s="83" t="str">
        <f t="shared" si="33"/>
        <v>Kaufmännischer Mitarbeiter 3 / Gruppenchef 1</v>
      </c>
      <c r="DB115" s="20"/>
      <c r="DC115" s="125">
        <v>133</v>
      </c>
      <c r="DD115" s="33">
        <f t="shared" si="30"/>
        <v>6</v>
      </c>
      <c r="DE115" s="83" t="str">
        <f t="shared" si="31"/>
        <v>Kaufmännischer Mitarbeiter 3 / Gruppenchef 1</v>
      </c>
      <c r="DJ115" s="19">
        <f t="shared" si="20"/>
        <v>5637</v>
      </c>
      <c r="DK115" s="153">
        <v>6</v>
      </c>
      <c r="DL115" s="19">
        <v>0</v>
      </c>
      <c r="DM115" s="185" t="s">
        <v>973</v>
      </c>
    </row>
    <row r="116" spans="1:117" s="19" customFormat="1" x14ac:dyDescent="0.2">
      <c r="A116" s="53">
        <v>0</v>
      </c>
      <c r="B116" s="53">
        <v>1</v>
      </c>
      <c r="C116" s="53">
        <f t="shared" si="21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507</v>
      </c>
      <c r="Q116" s="15">
        <v>112</v>
      </c>
      <c r="R116" s="42"/>
      <c r="S116" s="27" t="s">
        <v>259</v>
      </c>
      <c r="T116" s="21">
        <v>1957</v>
      </c>
      <c r="U116" s="28" t="s">
        <v>151</v>
      </c>
      <c r="V116" s="21">
        <v>1977</v>
      </c>
      <c r="W116" s="25"/>
      <c r="X116" s="21"/>
      <c r="Y116" s="25"/>
      <c r="Z116" s="21">
        <f t="shared" si="22"/>
        <v>36</v>
      </c>
      <c r="AA116" s="25" t="s">
        <v>156</v>
      </c>
      <c r="AB116" s="21" t="s">
        <v>142</v>
      </c>
      <c r="AC116" s="21"/>
      <c r="AE116" s="90" t="s">
        <v>457</v>
      </c>
      <c r="AF116" s="82"/>
      <c r="CP116" s="19" t="str">
        <f t="shared" si="23"/>
        <v>Meichtry Anna</v>
      </c>
      <c r="CR116" s="19">
        <f t="shared" si="24"/>
        <v>36</v>
      </c>
      <c r="CS116" s="19" t="str">
        <f t="shared" si="25"/>
        <v>E</v>
      </c>
      <c r="CT116" s="154">
        <v>5629</v>
      </c>
      <c r="CU116" s="126"/>
      <c r="CV116" s="125">
        <v>133</v>
      </c>
      <c r="CW116" s="33">
        <f t="shared" si="26"/>
        <v>6</v>
      </c>
      <c r="CX116" s="83" t="str">
        <f t="shared" si="27"/>
        <v>Kaufmännischer Mitarbeiter 3 / Gruppenchef 1</v>
      </c>
      <c r="CY116" s="125">
        <v>133</v>
      </c>
      <c r="CZ116" s="33">
        <f t="shared" si="32"/>
        <v>6</v>
      </c>
      <c r="DA116" s="83" t="str">
        <f t="shared" si="33"/>
        <v>Kaufmännischer Mitarbeiter 3 / Gruppenchef 1</v>
      </c>
      <c r="DB116" s="20"/>
      <c r="DC116" s="125">
        <v>133</v>
      </c>
      <c r="DD116" s="33">
        <f t="shared" si="30"/>
        <v>6</v>
      </c>
      <c r="DE116" s="83" t="str">
        <f t="shared" si="31"/>
        <v>Kaufmännischer Mitarbeiter 3 / Gruppenchef 1</v>
      </c>
      <c r="DJ116" s="19">
        <f t="shared" si="20"/>
        <v>5629</v>
      </c>
      <c r="DK116" s="153">
        <v>6</v>
      </c>
      <c r="DL116" s="19">
        <v>0</v>
      </c>
      <c r="DM116" s="19" t="s">
        <v>955</v>
      </c>
    </row>
    <row r="117" spans="1:117" s="19" customFormat="1" x14ac:dyDescent="0.2">
      <c r="A117" s="53">
        <v>0</v>
      </c>
      <c r="B117" s="53">
        <v>1</v>
      </c>
      <c r="C117" s="53">
        <f t="shared" si="21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506</v>
      </c>
      <c r="Q117" s="15">
        <v>113</v>
      </c>
      <c r="R117" s="42"/>
      <c r="S117" s="27" t="s">
        <v>1005</v>
      </c>
      <c r="T117" s="21">
        <v>1967</v>
      </c>
      <c r="U117" s="28" t="s">
        <v>151</v>
      </c>
      <c r="V117" s="21">
        <v>1987</v>
      </c>
      <c r="W117" s="25"/>
      <c r="X117" s="21"/>
      <c r="Y117" s="25"/>
      <c r="Z117" s="21">
        <f t="shared" si="22"/>
        <v>26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23"/>
        <v>Meier Jacqueline</v>
      </c>
      <c r="CR117" s="19">
        <f t="shared" si="24"/>
        <v>26</v>
      </c>
      <c r="CS117" s="19" t="str">
        <f t="shared" si="25"/>
        <v>E</v>
      </c>
      <c r="CT117" s="154">
        <v>7700</v>
      </c>
      <c r="CU117" s="126"/>
      <c r="CV117" s="125">
        <v>212</v>
      </c>
      <c r="CW117" s="33">
        <f t="shared" si="26"/>
        <v>5</v>
      </c>
      <c r="CX117" s="83" t="str">
        <f t="shared" si="27"/>
        <v>Buchhalter 2</v>
      </c>
      <c r="CY117" s="125">
        <v>212</v>
      </c>
      <c r="CZ117" s="33">
        <f t="shared" si="32"/>
        <v>5</v>
      </c>
      <c r="DA117" s="83" t="str">
        <f t="shared" si="33"/>
        <v>Buchhalter 2</v>
      </c>
      <c r="DB117" s="20"/>
      <c r="DC117" s="125">
        <v>212</v>
      </c>
      <c r="DD117" s="33">
        <f t="shared" si="30"/>
        <v>5</v>
      </c>
      <c r="DE117" s="83" t="str">
        <f t="shared" si="31"/>
        <v>Buchhalter 2</v>
      </c>
      <c r="DJ117" s="19">
        <f t="shared" si="20"/>
        <v>7700</v>
      </c>
      <c r="DK117" s="153">
        <v>6</v>
      </c>
      <c r="DL117" s="19">
        <v>0</v>
      </c>
      <c r="DM117" s="19" t="s">
        <v>958</v>
      </c>
    </row>
    <row r="118" spans="1:117" s="19" customFormat="1" x14ac:dyDescent="0.2">
      <c r="A118" s="53">
        <v>0</v>
      </c>
      <c r="B118" s="53">
        <v>1</v>
      </c>
      <c r="C118" s="53">
        <f t="shared" si="21"/>
        <v>0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510</v>
      </c>
      <c r="Q118" s="15">
        <v>114</v>
      </c>
      <c r="R118" s="42"/>
      <c r="S118" s="27" t="s">
        <v>278</v>
      </c>
      <c r="T118" s="21">
        <v>1985</v>
      </c>
      <c r="U118" s="28" t="s">
        <v>279</v>
      </c>
      <c r="V118" s="21">
        <v>2005</v>
      </c>
      <c r="W118" s="25"/>
      <c r="X118" s="21"/>
      <c r="Y118" s="25"/>
      <c r="Z118" s="21">
        <f t="shared" si="22"/>
        <v>8</v>
      </c>
      <c r="AA118" s="25" t="s">
        <v>691</v>
      </c>
      <c r="AB118" s="21" t="s">
        <v>142</v>
      </c>
      <c r="AC118" s="21"/>
      <c r="AE118" s="90" t="s">
        <v>457</v>
      </c>
      <c r="AF118" s="82"/>
      <c r="CP118" s="19" t="str">
        <f t="shared" si="23"/>
        <v>Oruk Makbule</v>
      </c>
      <c r="CR118" s="19">
        <f t="shared" si="24"/>
        <v>8</v>
      </c>
      <c r="CS118" s="19" t="str">
        <f t="shared" si="25"/>
        <v>E</v>
      </c>
      <c r="CT118" s="154">
        <v>6762</v>
      </c>
      <c r="CU118" s="126"/>
      <c r="CV118" s="125">
        <v>212</v>
      </c>
      <c r="CW118" s="33">
        <f t="shared" ref="CW118:CW131" si="34">VLOOKUP($CV118,Funktionsbezeichnungen,3,0)</f>
        <v>5</v>
      </c>
      <c r="CX118" s="83" t="str">
        <f t="shared" ref="CX118:CX131" si="35">VLOOKUP($CV118,Funktionsbezeichnungen,2,0)</f>
        <v>Buchhalter 2</v>
      </c>
      <c r="CY118" s="125">
        <v>212</v>
      </c>
      <c r="CZ118" s="33">
        <f t="shared" si="32"/>
        <v>5</v>
      </c>
      <c r="DA118" s="83" t="str">
        <f t="shared" si="33"/>
        <v>Buchhalter 2</v>
      </c>
      <c r="DB118" s="20"/>
      <c r="DC118" s="125">
        <v>212</v>
      </c>
      <c r="DD118" s="33">
        <f t="shared" si="30"/>
        <v>5</v>
      </c>
      <c r="DE118" s="83" t="str">
        <f t="shared" si="31"/>
        <v>Buchhalter 2</v>
      </c>
      <c r="DJ118" s="19">
        <f t="shared" si="20"/>
        <v>6762</v>
      </c>
      <c r="DK118" s="153">
        <v>6</v>
      </c>
      <c r="DL118" s="19">
        <v>0</v>
      </c>
      <c r="DM118" s="19" t="s">
        <v>958</v>
      </c>
    </row>
    <row r="119" spans="1:117" s="19" customFormat="1" x14ac:dyDescent="0.2">
      <c r="A119" s="53">
        <v>0</v>
      </c>
      <c r="B119" s="53"/>
      <c r="C119" s="53">
        <f t="shared" si="21"/>
        <v>1</v>
      </c>
      <c r="D119" s="55"/>
      <c r="E119" s="55"/>
      <c r="F119" s="55"/>
      <c r="G119" s="53"/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511</v>
      </c>
      <c r="Q119" s="15">
        <v>115</v>
      </c>
      <c r="R119" s="42" t="s">
        <v>341</v>
      </c>
      <c r="S119" s="27" t="s">
        <v>159</v>
      </c>
      <c r="T119" s="21">
        <v>1959</v>
      </c>
      <c r="U119" s="28" t="s">
        <v>126</v>
      </c>
      <c r="V119" s="21">
        <v>1979</v>
      </c>
      <c r="W119" s="25"/>
      <c r="X119" s="21"/>
      <c r="Y119" s="25" t="s">
        <v>340</v>
      </c>
      <c r="Z119" s="21">
        <f t="shared" si="22"/>
        <v>34</v>
      </c>
      <c r="AA119" s="25" t="s">
        <v>160</v>
      </c>
      <c r="AB119" s="21" t="s">
        <v>105</v>
      </c>
      <c r="AC119" s="21"/>
      <c r="AE119" s="90" t="s">
        <v>426</v>
      </c>
      <c r="AF119" s="82"/>
      <c r="CP119" s="19" t="str">
        <f t="shared" si="23"/>
        <v>Steg Günther</v>
      </c>
      <c r="CR119" s="19">
        <f t="shared" si="24"/>
        <v>34</v>
      </c>
      <c r="CS119" s="19" t="str">
        <f t="shared" si="25"/>
        <v>C</v>
      </c>
      <c r="CT119" s="154">
        <v>4226</v>
      </c>
      <c r="CU119" s="126"/>
      <c r="CV119" s="125">
        <v>413</v>
      </c>
      <c r="CW119" s="33">
        <f t="shared" si="34"/>
        <v>8</v>
      </c>
      <c r="CX119" s="83" t="str">
        <f t="shared" si="35"/>
        <v>Senior System-Controller</v>
      </c>
      <c r="CY119" s="125">
        <v>413</v>
      </c>
      <c r="CZ119" s="33">
        <f t="shared" si="32"/>
        <v>8</v>
      </c>
      <c r="DA119" s="83" t="str">
        <f t="shared" si="33"/>
        <v>Senior System-Controller</v>
      </c>
      <c r="DB119" s="20"/>
      <c r="DC119" s="125">
        <v>413</v>
      </c>
      <c r="DD119" s="33">
        <f t="shared" si="30"/>
        <v>8</v>
      </c>
      <c r="DE119" s="83" t="str">
        <f t="shared" si="31"/>
        <v>Senior System-Controller</v>
      </c>
      <c r="DJ119" s="19">
        <f t="shared" si="20"/>
        <v>4226</v>
      </c>
      <c r="DK119" s="153">
        <v>6</v>
      </c>
      <c r="DL119" s="19">
        <v>0</v>
      </c>
      <c r="DM119" s="19" t="s">
        <v>961</v>
      </c>
    </row>
    <row r="120" spans="1:117" s="19" customFormat="1" ht="25.5" customHeight="1" x14ac:dyDescent="0.2">
      <c r="A120" s="53">
        <v>0</v>
      </c>
      <c r="B120" s="53"/>
      <c r="C120" s="53">
        <f t="shared" si="21"/>
        <v>1</v>
      </c>
      <c r="D120" s="55"/>
      <c r="E120" s="55"/>
      <c r="F120" s="55"/>
      <c r="G120" s="53">
        <v>1</v>
      </c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533</v>
      </c>
      <c r="Q120" s="15">
        <v>116</v>
      </c>
      <c r="R120" s="42"/>
      <c r="S120" s="20" t="s">
        <v>532</v>
      </c>
      <c r="T120" s="21">
        <v>1966</v>
      </c>
      <c r="U120" s="28" t="s">
        <v>534</v>
      </c>
      <c r="V120" s="21">
        <v>1992</v>
      </c>
      <c r="W120" s="25" t="s">
        <v>535</v>
      </c>
      <c r="X120" s="21">
        <v>1995</v>
      </c>
      <c r="Y120" s="28" t="s">
        <v>211</v>
      </c>
      <c r="Z120" s="118">
        <f t="shared" si="22"/>
        <v>21</v>
      </c>
      <c r="AA120" s="25" t="s">
        <v>692</v>
      </c>
      <c r="AB120" s="21" t="s">
        <v>105</v>
      </c>
      <c r="AC120" s="21"/>
      <c r="AE120" s="90" t="s">
        <v>537</v>
      </c>
      <c r="AF120" s="82"/>
      <c r="CP120" s="19" t="str">
        <f t="shared" si="23"/>
        <v>Grimm Stephan</v>
      </c>
      <c r="CR120" s="19">
        <f t="shared" si="24"/>
        <v>21</v>
      </c>
      <c r="CS120" s="19" t="str">
        <f t="shared" si="25"/>
        <v>C</v>
      </c>
      <c r="CT120" s="154">
        <v>3203</v>
      </c>
      <c r="CU120" s="126"/>
      <c r="CV120" s="125">
        <v>443</v>
      </c>
      <c r="CW120" s="33">
        <f t="shared" si="34"/>
        <v>9</v>
      </c>
      <c r="CX120" s="83" t="str">
        <f t="shared" si="35"/>
        <v>System-Spezialist 3</v>
      </c>
      <c r="CY120" s="125">
        <v>443</v>
      </c>
      <c r="CZ120" s="33">
        <f t="shared" si="32"/>
        <v>9</v>
      </c>
      <c r="DA120" s="83" t="str">
        <f t="shared" si="33"/>
        <v>System-Spezialist 3</v>
      </c>
      <c r="DB120" s="20"/>
      <c r="DC120" s="125">
        <v>413</v>
      </c>
      <c r="DD120" s="33">
        <f t="shared" ref="DD120:DD131" si="36">VLOOKUP($DC120,Funktionsbezeichnungen,3,0)</f>
        <v>8</v>
      </c>
      <c r="DE120" s="83" t="str">
        <f t="shared" ref="DE120:DE131" si="37">VLOOKUP($DC120,Funktionsbezeichnungen,2,0)</f>
        <v>Senior System-Controller</v>
      </c>
      <c r="DJ120" s="19">
        <f t="shared" si="20"/>
        <v>3203</v>
      </c>
      <c r="DK120" s="153">
        <v>3</v>
      </c>
      <c r="DL120" s="19">
        <v>0</v>
      </c>
      <c r="DM120" s="19" t="s">
        <v>962</v>
      </c>
    </row>
    <row r="121" spans="1:117" s="19" customFormat="1" x14ac:dyDescent="0.2">
      <c r="A121" s="53">
        <v>0</v>
      </c>
      <c r="B121" s="53"/>
      <c r="C121" s="53">
        <f t="shared" si="21"/>
        <v>1</v>
      </c>
      <c r="D121" s="55"/>
      <c r="E121" s="55"/>
      <c r="F121" s="55"/>
      <c r="G121" s="53"/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512</v>
      </c>
      <c r="Q121" s="15">
        <v>117</v>
      </c>
      <c r="R121" s="42"/>
      <c r="S121" s="27" t="s">
        <v>204</v>
      </c>
      <c r="T121" s="21">
        <v>1978</v>
      </c>
      <c r="U121" s="28" t="s">
        <v>277</v>
      </c>
      <c r="V121" s="21">
        <v>1999</v>
      </c>
      <c r="W121" s="25"/>
      <c r="X121" s="21"/>
      <c r="Y121" s="25" t="s">
        <v>316</v>
      </c>
      <c r="Z121" s="21">
        <f t="shared" si="22"/>
        <v>14</v>
      </c>
      <c r="AA121" s="25" t="s">
        <v>205</v>
      </c>
      <c r="AB121" s="21" t="s">
        <v>121</v>
      </c>
      <c r="AC121" s="21"/>
      <c r="AE121" s="90" t="s">
        <v>427</v>
      </c>
      <c r="AF121" s="82"/>
      <c r="CP121" s="19" t="str">
        <f t="shared" si="23"/>
        <v>Hänni Alexander</v>
      </c>
      <c r="CR121" s="19">
        <f t="shared" si="24"/>
        <v>14</v>
      </c>
      <c r="CS121" s="19" t="str">
        <f t="shared" si="25"/>
        <v>D</v>
      </c>
      <c r="CT121" s="154">
        <v>6755</v>
      </c>
      <c r="CU121" s="126"/>
      <c r="CV121" s="125">
        <v>423</v>
      </c>
      <c r="CW121" s="33">
        <f t="shared" si="34"/>
        <v>7</v>
      </c>
      <c r="CX121" s="83" t="str">
        <f t="shared" si="35"/>
        <v>IC-Berater / -Techniker 3 / LAN-Supporter</v>
      </c>
      <c r="CY121" s="125">
        <v>422</v>
      </c>
      <c r="CZ121" s="33">
        <f t="shared" si="32"/>
        <v>6</v>
      </c>
      <c r="DA121" s="83" t="str">
        <f t="shared" si="33"/>
        <v>IC-Berater / -Techniker 2 / LAN-Grundstufe</v>
      </c>
      <c r="DB121" s="20"/>
      <c r="DC121" s="125">
        <v>422</v>
      </c>
      <c r="DD121" s="33">
        <f t="shared" si="36"/>
        <v>6</v>
      </c>
      <c r="DE121" s="83" t="str">
        <f t="shared" si="37"/>
        <v>IC-Berater / -Techniker 2 / LAN-Grundstufe</v>
      </c>
      <c r="DJ121" s="19">
        <f t="shared" si="20"/>
        <v>6755</v>
      </c>
      <c r="DK121" s="153">
        <v>6</v>
      </c>
      <c r="DL121" s="19">
        <v>0</v>
      </c>
      <c r="DM121" s="19" t="s">
        <v>960</v>
      </c>
    </row>
    <row r="122" spans="1:117" s="19" customFormat="1" x14ac:dyDescent="0.2">
      <c r="A122" s="53">
        <v>0</v>
      </c>
      <c r="B122" s="53">
        <v>1</v>
      </c>
      <c r="C122" s="53">
        <f t="shared" si="21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513</v>
      </c>
      <c r="Q122" s="15">
        <v>118</v>
      </c>
      <c r="R122" s="42" t="s">
        <v>344</v>
      </c>
      <c r="S122" s="27" t="s">
        <v>272</v>
      </c>
      <c r="T122" s="21">
        <v>1967</v>
      </c>
      <c r="U122" s="28" t="s">
        <v>274</v>
      </c>
      <c r="V122" s="21">
        <v>1986</v>
      </c>
      <c r="W122" s="25"/>
      <c r="X122" s="21"/>
      <c r="Y122" s="25"/>
      <c r="Z122" s="21">
        <f t="shared" si="22"/>
        <v>27</v>
      </c>
      <c r="AA122" s="25" t="s">
        <v>693</v>
      </c>
      <c r="AB122" s="21" t="s">
        <v>121</v>
      </c>
      <c r="AC122" s="21"/>
      <c r="AE122" s="90" t="s">
        <v>454</v>
      </c>
      <c r="AF122" s="82"/>
      <c r="CP122" s="19" t="str">
        <f t="shared" si="23"/>
        <v>Gerber Beatrice</v>
      </c>
      <c r="CR122" s="19">
        <f t="shared" si="24"/>
        <v>27</v>
      </c>
      <c r="CS122" s="19" t="str">
        <f t="shared" si="25"/>
        <v>D</v>
      </c>
      <c r="CT122" s="154">
        <v>4289</v>
      </c>
      <c r="CU122" s="126"/>
      <c r="CV122" s="125">
        <v>141</v>
      </c>
      <c r="CW122" s="33">
        <f t="shared" si="34"/>
        <v>8</v>
      </c>
      <c r="CX122" s="83" t="str">
        <f t="shared" si="35"/>
        <v>Kaufmännischer Fachspezialist 1</v>
      </c>
      <c r="CY122" s="125">
        <v>141</v>
      </c>
      <c r="CZ122" s="33">
        <f t="shared" si="32"/>
        <v>8</v>
      </c>
      <c r="DA122" s="83" t="str">
        <f t="shared" si="33"/>
        <v>Kaufmännischer Fachspezialist 1</v>
      </c>
      <c r="DB122" s="20"/>
      <c r="DC122" s="125">
        <v>141</v>
      </c>
      <c r="DD122" s="33">
        <f t="shared" si="36"/>
        <v>8</v>
      </c>
      <c r="DE122" s="83" t="str">
        <f t="shared" si="37"/>
        <v>Kaufmännischer Fachspezialist 1</v>
      </c>
      <c r="DJ122" s="19">
        <f t="shared" si="20"/>
        <v>4289</v>
      </c>
      <c r="DK122" s="153">
        <v>6</v>
      </c>
      <c r="DL122" s="19">
        <v>0</v>
      </c>
      <c r="DM122" s="19" t="s">
        <v>956</v>
      </c>
    </row>
    <row r="123" spans="1:117" s="19" customFormat="1" x14ac:dyDescent="0.2">
      <c r="A123" s="53">
        <v>0</v>
      </c>
      <c r="B123" s="53">
        <v>1</v>
      </c>
      <c r="C123" s="53">
        <f t="shared" si="21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358</v>
      </c>
      <c r="P123" s="15" t="s">
        <v>514</v>
      </c>
      <c r="Q123" s="15">
        <v>119</v>
      </c>
      <c r="R123" s="42"/>
      <c r="S123" s="27" t="s">
        <v>230</v>
      </c>
      <c r="T123" s="21">
        <v>1965</v>
      </c>
      <c r="U123" s="28" t="s">
        <v>151</v>
      </c>
      <c r="V123" s="21">
        <v>1984</v>
      </c>
      <c r="W123" s="25"/>
      <c r="X123" s="21"/>
      <c r="Y123" s="25"/>
      <c r="Z123" s="21">
        <f t="shared" si="22"/>
        <v>29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23"/>
        <v>Eichenberger Sylvia</v>
      </c>
      <c r="CR123" s="19">
        <f t="shared" si="24"/>
        <v>29</v>
      </c>
      <c r="CS123" s="19" t="str">
        <f t="shared" si="25"/>
        <v>D</v>
      </c>
      <c r="CT123" s="154">
        <v>5626</v>
      </c>
      <c r="CU123" s="126"/>
      <c r="CV123" s="125">
        <v>134</v>
      </c>
      <c r="CW123" s="33">
        <f t="shared" si="34"/>
        <v>7</v>
      </c>
      <c r="CX123" s="83" t="str">
        <f t="shared" si="35"/>
        <v>Kaufmännischer Mitarbeiter 4 / Gruppenchef 2</v>
      </c>
      <c r="CY123" s="125">
        <v>134</v>
      </c>
      <c r="CZ123" s="33">
        <f t="shared" si="32"/>
        <v>7</v>
      </c>
      <c r="DA123" s="83" t="str">
        <f t="shared" si="33"/>
        <v>Kaufmännischer Mitarbeiter 4 / Gruppenchef 2</v>
      </c>
      <c r="DB123" s="20"/>
      <c r="DC123" s="125">
        <v>134</v>
      </c>
      <c r="DD123" s="33">
        <f t="shared" si="36"/>
        <v>7</v>
      </c>
      <c r="DE123" s="83" t="str">
        <f t="shared" si="37"/>
        <v>Kaufmännischer Mitarbeiter 4 / Gruppenchef 2</v>
      </c>
      <c r="DJ123" s="19">
        <f t="shared" si="20"/>
        <v>5626</v>
      </c>
      <c r="DK123" s="153">
        <v>6</v>
      </c>
      <c r="DL123" s="19">
        <v>0</v>
      </c>
      <c r="DM123" s="19" t="s">
        <v>955</v>
      </c>
    </row>
    <row r="124" spans="1:117" s="19" customFormat="1" x14ac:dyDescent="0.2">
      <c r="A124" s="53">
        <v>0</v>
      </c>
      <c r="B124" s="53">
        <v>1</v>
      </c>
      <c r="C124" s="53">
        <f t="shared" si="21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360</v>
      </c>
      <c r="P124" s="15" t="s">
        <v>505</v>
      </c>
      <c r="Q124" s="15">
        <v>120</v>
      </c>
      <c r="R124" s="42"/>
      <c r="S124" s="27" t="s">
        <v>396</v>
      </c>
      <c r="T124" s="21">
        <v>1965</v>
      </c>
      <c r="U124" s="28" t="s">
        <v>397</v>
      </c>
      <c r="V124" s="21">
        <v>1985</v>
      </c>
      <c r="W124" s="25"/>
      <c r="X124" s="21"/>
      <c r="Y124" s="25"/>
      <c r="Z124" s="21">
        <f t="shared" si="22"/>
        <v>28</v>
      </c>
      <c r="AA124" s="25" t="s">
        <v>339</v>
      </c>
      <c r="AB124" s="21" t="s">
        <v>121</v>
      </c>
      <c r="AC124" s="21"/>
      <c r="AE124" s="90" t="s">
        <v>425</v>
      </c>
      <c r="AF124" s="82"/>
      <c r="CP124" s="19" t="str">
        <f t="shared" si="23"/>
        <v>Ehret-Kreutz Elke</v>
      </c>
      <c r="CR124" s="19">
        <f t="shared" si="24"/>
        <v>28</v>
      </c>
      <c r="CS124" s="19" t="str">
        <f t="shared" si="25"/>
        <v>D</v>
      </c>
      <c r="CT124" s="154">
        <v>5633</v>
      </c>
      <c r="CU124" s="126"/>
      <c r="CV124" s="125">
        <v>134</v>
      </c>
      <c r="CW124" s="33">
        <f t="shared" si="34"/>
        <v>7</v>
      </c>
      <c r="CX124" s="83" t="str">
        <f t="shared" si="35"/>
        <v>Kaufmännischer Mitarbeiter 4 / Gruppenchef 2</v>
      </c>
      <c r="CY124" s="125">
        <v>134</v>
      </c>
      <c r="CZ124" s="33">
        <f t="shared" si="32"/>
        <v>7</v>
      </c>
      <c r="DA124" s="83" t="str">
        <f t="shared" si="33"/>
        <v>Kaufmännischer Mitarbeiter 4 / Gruppenchef 2</v>
      </c>
      <c r="DB124" s="20"/>
      <c r="DC124" s="125">
        <v>134</v>
      </c>
      <c r="DD124" s="33">
        <f t="shared" si="36"/>
        <v>7</v>
      </c>
      <c r="DE124" s="83" t="str">
        <f t="shared" si="37"/>
        <v>Kaufmännischer Mitarbeiter 4 / Gruppenchef 2</v>
      </c>
      <c r="DJ124" s="19">
        <f t="shared" si="20"/>
        <v>5633</v>
      </c>
      <c r="DK124" s="153">
        <v>6</v>
      </c>
      <c r="DL124" s="19">
        <v>0</v>
      </c>
      <c r="DM124" s="19" t="s">
        <v>955</v>
      </c>
    </row>
    <row r="125" spans="1:117" s="19" customFormat="1" x14ac:dyDescent="0.2">
      <c r="A125" s="53">
        <v>0</v>
      </c>
      <c r="B125" s="53">
        <v>1</v>
      </c>
      <c r="C125" s="53">
        <f t="shared" si="21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579</v>
      </c>
      <c r="Q125" s="15">
        <v>121</v>
      </c>
      <c r="R125" s="42"/>
      <c r="S125" s="27" t="s">
        <v>580</v>
      </c>
      <c r="T125" s="21">
        <v>1965</v>
      </c>
      <c r="U125" s="28" t="s">
        <v>581</v>
      </c>
      <c r="V125" s="21">
        <v>1985</v>
      </c>
      <c r="W125" s="25"/>
      <c r="X125" s="21"/>
      <c r="Y125" s="25"/>
      <c r="Z125" s="21">
        <f t="shared" si="22"/>
        <v>28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23"/>
        <v>Boschung Brigitte</v>
      </c>
      <c r="CR125" s="19">
        <f t="shared" si="24"/>
        <v>28</v>
      </c>
      <c r="CS125" s="19" t="str">
        <f t="shared" si="25"/>
        <v>E</v>
      </c>
      <c r="CT125" s="154">
        <v>7703</v>
      </c>
      <c r="CU125" s="126"/>
      <c r="CV125" s="125">
        <v>112</v>
      </c>
      <c r="CW125" s="33">
        <f t="shared" si="34"/>
        <v>5</v>
      </c>
      <c r="CX125" s="83" t="str">
        <f t="shared" si="35"/>
        <v>Réceptionist / Telefonist / Service-Disponent 2</v>
      </c>
      <c r="CY125" s="125">
        <v>112</v>
      </c>
      <c r="CZ125" s="33">
        <f t="shared" si="32"/>
        <v>5</v>
      </c>
      <c r="DA125" s="83" t="str">
        <f t="shared" si="33"/>
        <v>Réceptionist / Telefonist / Service-Disponent 2</v>
      </c>
      <c r="DB125" s="20"/>
      <c r="DC125" s="125">
        <v>112</v>
      </c>
      <c r="DD125" s="33">
        <f t="shared" si="36"/>
        <v>5</v>
      </c>
      <c r="DE125" s="83" t="str">
        <f t="shared" si="37"/>
        <v>Réceptionist / Telefonist / Service-Disponent 2</v>
      </c>
      <c r="DJ125" s="19">
        <f t="shared" si="20"/>
        <v>7703</v>
      </c>
      <c r="DK125" s="153">
        <v>6</v>
      </c>
      <c r="DL125" s="19">
        <v>0</v>
      </c>
      <c r="DM125" s="19" t="s">
        <v>953</v>
      </c>
    </row>
    <row r="126" spans="1:117" s="19" customFormat="1" x14ac:dyDescent="0.2">
      <c r="A126" s="53">
        <v>0</v>
      </c>
      <c r="B126" s="53">
        <v>1</v>
      </c>
      <c r="C126" s="53">
        <f t="shared" si="21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884</v>
      </c>
      <c r="Q126" s="15">
        <v>122</v>
      </c>
      <c r="R126" s="42"/>
      <c r="S126" s="27" t="s">
        <v>883</v>
      </c>
      <c r="T126" s="21">
        <v>1970</v>
      </c>
      <c r="U126" s="28" t="s">
        <v>264</v>
      </c>
      <c r="V126" s="21">
        <v>1987</v>
      </c>
      <c r="W126" s="25"/>
      <c r="X126" s="21"/>
      <c r="Y126" s="25"/>
      <c r="Z126" s="21">
        <f t="shared" si="22"/>
        <v>26</v>
      </c>
      <c r="AA126" s="25" t="s">
        <v>414</v>
      </c>
      <c r="AB126" s="21" t="s">
        <v>142</v>
      </c>
      <c r="AC126" s="21"/>
      <c r="AE126" s="90" t="s">
        <v>428</v>
      </c>
      <c r="AF126" s="82"/>
      <c r="CP126" s="19" t="str">
        <f t="shared" si="23"/>
        <v>Wirtz Christine</v>
      </c>
      <c r="CR126" s="19">
        <f t="shared" si="24"/>
        <v>26</v>
      </c>
      <c r="CS126" s="19" t="str">
        <f t="shared" si="25"/>
        <v>E</v>
      </c>
      <c r="CT126" s="154">
        <v>5627</v>
      </c>
      <c r="CU126" s="126"/>
      <c r="CV126" s="125">
        <v>112</v>
      </c>
      <c r="CW126" s="33">
        <f t="shared" si="34"/>
        <v>5</v>
      </c>
      <c r="CX126" s="83" t="str">
        <f t="shared" si="35"/>
        <v>Réceptionist / Telefonist / Service-Disponent 2</v>
      </c>
      <c r="CY126" s="125">
        <v>112</v>
      </c>
      <c r="CZ126" s="33">
        <f t="shared" si="32"/>
        <v>5</v>
      </c>
      <c r="DA126" s="83" t="str">
        <f t="shared" si="33"/>
        <v>Réceptionist / Telefonist / Service-Disponent 2</v>
      </c>
      <c r="DB126" s="20"/>
      <c r="DC126" s="125">
        <v>112</v>
      </c>
      <c r="DD126" s="33">
        <f t="shared" si="36"/>
        <v>5</v>
      </c>
      <c r="DE126" s="83" t="str">
        <f t="shared" si="37"/>
        <v>Réceptionist / Telefonist / Service-Disponent 2</v>
      </c>
      <c r="DJ126" s="19">
        <f t="shared" si="20"/>
        <v>5627</v>
      </c>
      <c r="DK126" s="153">
        <v>6</v>
      </c>
      <c r="DL126" s="19">
        <v>0</v>
      </c>
      <c r="DM126" s="19" t="s">
        <v>953</v>
      </c>
    </row>
    <row r="127" spans="1:117" s="19" customFormat="1" x14ac:dyDescent="0.2">
      <c r="A127" s="53">
        <v>0</v>
      </c>
      <c r="B127" s="53">
        <v>1</v>
      </c>
      <c r="C127" s="53">
        <f t="shared" si="21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358</v>
      </c>
      <c r="P127" s="15" t="s">
        <v>515</v>
      </c>
      <c r="Q127" s="15">
        <v>123</v>
      </c>
      <c r="R127" s="42"/>
      <c r="S127" s="27" t="s">
        <v>163</v>
      </c>
      <c r="T127" s="21">
        <v>1956</v>
      </c>
      <c r="U127" s="28"/>
      <c r="V127" s="21">
        <v>1989</v>
      </c>
      <c r="W127" s="25"/>
      <c r="X127" s="21"/>
      <c r="Y127" s="25"/>
      <c r="Z127" s="21">
        <f t="shared" si="22"/>
        <v>24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23"/>
        <v>Körkel Agnes</v>
      </c>
      <c r="CR127" s="19">
        <f t="shared" si="24"/>
        <v>24</v>
      </c>
      <c r="CS127" s="19" t="str">
        <f t="shared" si="25"/>
        <v>E</v>
      </c>
      <c r="CT127" s="154">
        <v>5605</v>
      </c>
      <c r="CU127" s="126"/>
      <c r="CV127" s="125">
        <v>132</v>
      </c>
      <c r="CW127" s="33">
        <f t="shared" si="34"/>
        <v>5</v>
      </c>
      <c r="CX127" s="83" t="str">
        <f t="shared" si="35"/>
        <v>Kaufmännischer Mitarbeiter 2</v>
      </c>
      <c r="CY127" s="125">
        <v>132</v>
      </c>
      <c r="CZ127" s="33">
        <f t="shared" si="32"/>
        <v>5</v>
      </c>
      <c r="DA127" s="83" t="str">
        <f t="shared" si="33"/>
        <v>Kaufmännischer Mitarbeiter 2</v>
      </c>
      <c r="DB127" s="20"/>
      <c r="DC127" s="125">
        <v>132</v>
      </c>
      <c r="DD127" s="33">
        <f t="shared" si="36"/>
        <v>5</v>
      </c>
      <c r="DE127" s="83" t="str">
        <f t="shared" si="37"/>
        <v>Kaufmännischer Mitarbeiter 2</v>
      </c>
      <c r="DJ127" s="19">
        <f t="shared" si="20"/>
        <v>5605</v>
      </c>
      <c r="DK127" s="153">
        <v>7</v>
      </c>
      <c r="DL127" s="19">
        <v>0</v>
      </c>
      <c r="DM127" s="19" t="s">
        <v>955</v>
      </c>
    </row>
    <row r="128" spans="1:117" s="19" customFormat="1" x14ac:dyDescent="0.2">
      <c r="A128" s="53">
        <v>0</v>
      </c>
      <c r="B128" s="53">
        <v>1</v>
      </c>
      <c r="C128" s="53">
        <f t="shared" si="21"/>
        <v>0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518</v>
      </c>
      <c r="Q128" s="15">
        <v>124</v>
      </c>
      <c r="R128" s="42"/>
      <c r="S128" s="27" t="s">
        <v>257</v>
      </c>
      <c r="T128" s="21">
        <v>1953</v>
      </c>
      <c r="U128" s="28" t="s">
        <v>256</v>
      </c>
      <c r="V128" s="21">
        <v>2004</v>
      </c>
      <c r="W128" s="25"/>
      <c r="X128" s="21"/>
      <c r="Y128" s="25"/>
      <c r="Z128" s="21">
        <f t="shared" si="22"/>
        <v>9</v>
      </c>
      <c r="AA128" s="25" t="s">
        <v>339</v>
      </c>
      <c r="AB128" s="21" t="s">
        <v>142</v>
      </c>
      <c r="AC128" s="21"/>
      <c r="AE128" s="90" t="s">
        <v>425</v>
      </c>
      <c r="AF128" s="82"/>
      <c r="CP128" s="19" t="str">
        <f t="shared" si="23"/>
        <v>Kalt Susanne</v>
      </c>
      <c r="CR128" s="19">
        <f t="shared" si="24"/>
        <v>9</v>
      </c>
      <c r="CS128" s="19" t="str">
        <f t="shared" si="25"/>
        <v>E</v>
      </c>
      <c r="CT128" s="154">
        <v>6758</v>
      </c>
      <c r="CU128" s="126"/>
      <c r="CV128" s="125">
        <v>132</v>
      </c>
      <c r="CW128" s="33">
        <f t="shared" si="34"/>
        <v>5</v>
      </c>
      <c r="CX128" s="83" t="str">
        <f t="shared" si="35"/>
        <v>Kaufmännischer Mitarbeiter 2</v>
      </c>
      <c r="CY128" s="125">
        <v>132</v>
      </c>
      <c r="CZ128" s="33">
        <f t="shared" si="32"/>
        <v>5</v>
      </c>
      <c r="DA128" s="83" t="str">
        <f t="shared" si="33"/>
        <v>Kaufmännischer Mitarbeiter 2</v>
      </c>
      <c r="DB128" s="20"/>
      <c r="DC128" s="125">
        <v>132</v>
      </c>
      <c r="DD128" s="33">
        <f t="shared" si="36"/>
        <v>5</v>
      </c>
      <c r="DE128" s="83" t="str">
        <f t="shared" si="37"/>
        <v>Kaufmännischer Mitarbeiter 2</v>
      </c>
      <c r="DJ128" s="19">
        <f t="shared" si="20"/>
        <v>6758</v>
      </c>
      <c r="DK128" s="153">
        <v>6</v>
      </c>
      <c r="DL128" s="19">
        <v>0</v>
      </c>
      <c r="DM128" s="19" t="s">
        <v>955</v>
      </c>
    </row>
    <row r="129" spans="1:136" s="19" customFormat="1" x14ac:dyDescent="0.2">
      <c r="A129" s="53">
        <v>0</v>
      </c>
      <c r="B129" s="53">
        <v>1</v>
      </c>
      <c r="C129" s="53">
        <f t="shared" si="21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521</v>
      </c>
      <c r="Q129" s="15">
        <v>125</v>
      </c>
      <c r="R129" s="42" t="s">
        <v>345</v>
      </c>
      <c r="S129" s="27" t="s">
        <v>170</v>
      </c>
      <c r="T129" s="21">
        <v>1961</v>
      </c>
      <c r="U129" s="28" t="s">
        <v>169</v>
      </c>
      <c r="V129" s="21">
        <v>1980</v>
      </c>
      <c r="W129" s="25"/>
      <c r="X129" s="21"/>
      <c r="Y129" s="25"/>
      <c r="Z129" s="21">
        <f t="shared" si="22"/>
        <v>33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23"/>
        <v>Eilers Brigitte</v>
      </c>
      <c r="CR129" s="19">
        <f t="shared" si="24"/>
        <v>33</v>
      </c>
      <c r="CS129" s="19" t="str">
        <f t="shared" si="25"/>
        <v>E</v>
      </c>
      <c r="CT129" s="154">
        <v>6740</v>
      </c>
      <c r="CU129" s="126"/>
      <c r="CV129" s="125">
        <v>133</v>
      </c>
      <c r="CW129" s="33">
        <f t="shared" si="34"/>
        <v>6</v>
      </c>
      <c r="CX129" s="83" t="str">
        <f t="shared" si="35"/>
        <v>Kaufmännischer Mitarbeiter 3 / Gruppenchef 1</v>
      </c>
      <c r="CY129" s="125">
        <v>133</v>
      </c>
      <c r="CZ129" s="33">
        <f t="shared" si="32"/>
        <v>6</v>
      </c>
      <c r="DA129" s="83" t="str">
        <f t="shared" si="33"/>
        <v>Kaufmännischer Mitarbeiter 3 / Gruppenchef 1</v>
      </c>
      <c r="DB129" s="20"/>
      <c r="DC129" s="125">
        <v>133</v>
      </c>
      <c r="DD129" s="33">
        <f t="shared" si="36"/>
        <v>6</v>
      </c>
      <c r="DE129" s="83" t="str">
        <f t="shared" si="37"/>
        <v>Kaufmännischer Mitarbeiter 3 / Gruppenchef 1</v>
      </c>
      <c r="DJ129" s="19">
        <f t="shared" si="20"/>
        <v>6740</v>
      </c>
      <c r="DK129" s="153">
        <v>6</v>
      </c>
      <c r="DL129" s="19">
        <v>0</v>
      </c>
      <c r="DM129" s="185" t="s">
        <v>977</v>
      </c>
    </row>
    <row r="130" spans="1:136" s="19" customFormat="1" x14ac:dyDescent="0.2">
      <c r="A130" s="53">
        <v>0</v>
      </c>
      <c r="B130" s="53">
        <v>1</v>
      </c>
      <c r="C130" s="53">
        <f t="shared" si="21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361</v>
      </c>
      <c r="P130" s="15" t="s">
        <v>519</v>
      </c>
      <c r="Q130" s="15">
        <v>126</v>
      </c>
      <c r="R130" s="42"/>
      <c r="S130" s="27" t="s">
        <v>911</v>
      </c>
      <c r="T130" s="21">
        <v>1969</v>
      </c>
      <c r="U130" s="28" t="s">
        <v>245</v>
      </c>
      <c r="V130" s="21">
        <v>1988</v>
      </c>
      <c r="W130" s="25"/>
      <c r="X130" s="21"/>
      <c r="Y130" s="25"/>
      <c r="Z130" s="21">
        <f t="shared" si="22"/>
        <v>25</v>
      </c>
      <c r="AA130" s="25" t="s">
        <v>169</v>
      </c>
      <c r="AB130" s="21" t="s">
        <v>142</v>
      </c>
      <c r="AC130" s="21"/>
      <c r="AE130" s="90" t="s">
        <v>429</v>
      </c>
      <c r="AF130" s="82"/>
      <c r="CP130" s="19" t="str">
        <f t="shared" si="23"/>
        <v>Barth Sandra</v>
      </c>
      <c r="CR130" s="19">
        <f t="shared" si="24"/>
        <v>25</v>
      </c>
      <c r="CS130" s="19" t="str">
        <f t="shared" si="25"/>
        <v>E</v>
      </c>
      <c r="CT130" s="154">
        <v>7701</v>
      </c>
      <c r="CU130" s="126"/>
      <c r="CV130" s="125">
        <v>132</v>
      </c>
      <c r="CW130" s="33">
        <f t="shared" si="34"/>
        <v>5</v>
      </c>
      <c r="CX130" s="83" t="str">
        <f t="shared" si="35"/>
        <v>Kaufmännischer Mitarbeiter 2</v>
      </c>
      <c r="CY130" s="125">
        <v>132</v>
      </c>
      <c r="CZ130" s="33">
        <f t="shared" si="32"/>
        <v>5</v>
      </c>
      <c r="DA130" s="83" t="str">
        <f t="shared" si="33"/>
        <v>Kaufmännischer Mitarbeiter 2</v>
      </c>
      <c r="DB130" s="20"/>
      <c r="DC130" s="125">
        <v>132</v>
      </c>
      <c r="DD130" s="33">
        <f t="shared" si="36"/>
        <v>5</v>
      </c>
      <c r="DE130" s="83" t="str">
        <f t="shared" si="37"/>
        <v>Kaufmännischer Mitarbeiter 2</v>
      </c>
      <c r="DJ130" s="19">
        <f t="shared" si="20"/>
        <v>7701</v>
      </c>
      <c r="DK130" s="153">
        <v>7</v>
      </c>
      <c r="DL130" s="19">
        <v>0</v>
      </c>
      <c r="DM130" s="185" t="s">
        <v>977</v>
      </c>
    </row>
    <row r="131" spans="1:136" s="19" customFormat="1" x14ac:dyDescent="0.2">
      <c r="A131" s="53">
        <v>0</v>
      </c>
      <c r="B131" s="53"/>
      <c r="C131" s="53">
        <f t="shared" si="21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359</v>
      </c>
      <c r="P131" s="15" t="s">
        <v>522</v>
      </c>
      <c r="Q131" s="15">
        <v>127</v>
      </c>
      <c r="R131" s="42"/>
      <c r="S131" s="27" t="s">
        <v>171</v>
      </c>
      <c r="T131" s="21">
        <v>1960</v>
      </c>
      <c r="U131" s="28"/>
      <c r="V131" s="21">
        <v>1984</v>
      </c>
      <c r="W131" s="25"/>
      <c r="X131" s="21"/>
      <c r="Y131" s="25"/>
      <c r="Z131" s="21">
        <f t="shared" si="22"/>
        <v>29</v>
      </c>
      <c r="AA131" s="25" t="s">
        <v>172</v>
      </c>
      <c r="AB131" s="21" t="s">
        <v>147</v>
      </c>
      <c r="AC131" s="21"/>
      <c r="AE131" s="90" t="s">
        <v>430</v>
      </c>
      <c r="AF131" s="82"/>
      <c r="CP131" s="19" t="str">
        <f t="shared" si="23"/>
        <v>Schurrer Gabriel</v>
      </c>
      <c r="CR131" s="19">
        <f t="shared" si="24"/>
        <v>29</v>
      </c>
      <c r="CS131" s="19" t="str">
        <f t="shared" si="25"/>
        <v>F</v>
      </c>
      <c r="CT131" s="154">
        <v>7654</v>
      </c>
      <c r="CU131" s="126"/>
      <c r="CV131" s="125">
        <v>614</v>
      </c>
      <c r="CW131" s="33">
        <f t="shared" si="34"/>
        <v>4</v>
      </c>
      <c r="CX131" s="83" t="str">
        <f t="shared" si="35"/>
        <v>Laborassistenz 2</v>
      </c>
      <c r="CY131" s="125">
        <v>614</v>
      </c>
      <c r="CZ131" s="33">
        <f t="shared" si="32"/>
        <v>4</v>
      </c>
      <c r="DA131" s="83" t="str">
        <f t="shared" si="33"/>
        <v>Laborassistenz 2</v>
      </c>
      <c r="DB131" s="20"/>
      <c r="DC131" s="125">
        <v>614</v>
      </c>
      <c r="DD131" s="33">
        <f t="shared" si="36"/>
        <v>4</v>
      </c>
      <c r="DE131" s="83" t="str">
        <f t="shared" si="37"/>
        <v>Laborassistenz 2</v>
      </c>
      <c r="DJ131" s="19">
        <f t="shared" si="20"/>
        <v>7654</v>
      </c>
      <c r="DK131" s="153">
        <v>7</v>
      </c>
      <c r="DL131" s="19">
        <v>0</v>
      </c>
      <c r="DM131" s="19" t="s">
        <v>963</v>
      </c>
    </row>
    <row r="132" spans="1:136" s="19" customFormat="1" x14ac:dyDescent="0.2">
      <c r="A132" s="53">
        <v>0</v>
      </c>
      <c r="B132" s="53"/>
      <c r="C132" s="53">
        <f>IF(Z132&gt;=10,1,0)</f>
        <v>0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/>
      <c r="N132" s="59">
        <v>1</v>
      </c>
      <c r="O132" s="19" t="s">
        <v>360</v>
      </c>
      <c r="P132" s="15" t="s">
        <v>1016</v>
      </c>
      <c r="Q132" s="15">
        <v>128</v>
      </c>
      <c r="R132" s="161" t="s">
        <v>365</v>
      </c>
      <c r="S132" s="27" t="s">
        <v>1017</v>
      </c>
      <c r="T132" s="21">
        <v>1988</v>
      </c>
      <c r="U132" s="28" t="s">
        <v>265</v>
      </c>
      <c r="V132" s="21"/>
      <c r="W132" s="25"/>
      <c r="X132" s="21"/>
      <c r="Y132" s="25"/>
      <c r="Z132" s="21"/>
      <c r="AA132" s="25" t="s">
        <v>265</v>
      </c>
      <c r="AB132" s="21" t="s">
        <v>149</v>
      </c>
      <c r="AC132" s="21"/>
      <c r="AE132" s="90" t="s">
        <v>380</v>
      </c>
      <c r="AF132" s="82"/>
      <c r="CP132" s="19" t="str">
        <f t="shared" si="23"/>
        <v>Burger Stefan</v>
      </c>
      <c r="CT132" s="154">
        <v>9748</v>
      </c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  <c r="DJ132" s="19">
        <f t="shared" si="20"/>
        <v>9748</v>
      </c>
      <c r="DK132" s="153">
        <v>5</v>
      </c>
      <c r="DL132" s="19">
        <v>0</v>
      </c>
      <c r="DM132" s="185" t="s">
        <v>974</v>
      </c>
    </row>
    <row r="133" spans="1:136" s="19" customFormat="1" x14ac:dyDescent="0.2">
      <c r="A133" s="53">
        <v>0</v>
      </c>
      <c r="B133" s="53"/>
      <c r="C133" s="53">
        <f t="shared" si="2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623</v>
      </c>
      <c r="Q133" s="15">
        <v>129</v>
      </c>
      <c r="R133" s="42"/>
      <c r="S133" s="27" t="s">
        <v>622</v>
      </c>
      <c r="T133" s="21">
        <v>1994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23"/>
        <v>Börlin Claudio</v>
      </c>
      <c r="CT133" s="154">
        <v>9724</v>
      </c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  <c r="DJ133" s="19">
        <f t="shared" si="20"/>
        <v>9724</v>
      </c>
      <c r="DK133" s="153">
        <v>8</v>
      </c>
      <c r="DL133" s="19">
        <v>0</v>
      </c>
      <c r="DM133" s="185" t="s">
        <v>976</v>
      </c>
    </row>
    <row r="134" spans="1:136" s="19" customFormat="1" x14ac:dyDescent="0.2">
      <c r="A134" s="53">
        <v>0</v>
      </c>
      <c r="B134" s="53"/>
      <c r="C134" s="53">
        <f t="shared" si="2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360</v>
      </c>
      <c r="P134" s="15" t="s">
        <v>625</v>
      </c>
      <c r="Q134" s="15">
        <v>130</v>
      </c>
      <c r="R134" s="42"/>
      <c r="S134" s="27" t="s">
        <v>624</v>
      </c>
      <c r="T134" s="21">
        <v>1995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23"/>
        <v>Coray Cyrill</v>
      </c>
      <c r="CT134" s="154">
        <v>9725</v>
      </c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  <c r="DJ134" s="19">
        <f t="shared" si="20"/>
        <v>9725</v>
      </c>
      <c r="DK134" s="153">
        <v>8</v>
      </c>
      <c r="DL134" s="19">
        <v>0</v>
      </c>
      <c r="DM134" s="185" t="s">
        <v>976</v>
      </c>
    </row>
    <row r="135" spans="1:136" s="19" customFormat="1" x14ac:dyDescent="0.2">
      <c r="A135" s="53">
        <v>0</v>
      </c>
      <c r="B135" s="53"/>
      <c r="C135" s="53">
        <f t="shared" si="21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627</v>
      </c>
      <c r="Q135" s="15">
        <v>131</v>
      </c>
      <c r="R135" s="42"/>
      <c r="S135" s="27" t="s">
        <v>626</v>
      </c>
      <c r="T135" s="21">
        <v>1995</v>
      </c>
      <c r="U135" s="28" t="s">
        <v>628</v>
      </c>
      <c r="V135" s="21"/>
      <c r="W135" s="25"/>
      <c r="X135" s="21"/>
      <c r="Y135" s="25" t="s">
        <v>173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P135" s="19" t="str">
        <f t="shared" si="23"/>
        <v>Leubin Marco</v>
      </c>
      <c r="CT135" s="154">
        <v>9726</v>
      </c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  <c r="DJ135" s="19">
        <f t="shared" si="20"/>
        <v>9726</v>
      </c>
      <c r="DK135" s="153">
        <v>8</v>
      </c>
      <c r="DL135" s="19">
        <v>0</v>
      </c>
      <c r="DM135" s="185" t="s">
        <v>976</v>
      </c>
    </row>
    <row r="136" spans="1:136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361</v>
      </c>
      <c r="P136" s="15" t="s">
        <v>359</v>
      </c>
      <c r="Q136" s="15">
        <v>132</v>
      </c>
      <c r="R136" s="42"/>
      <c r="S136" s="27" t="s">
        <v>882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23"/>
        <v>Räuftlin Thomas</v>
      </c>
      <c r="CT136" s="154">
        <v>9729</v>
      </c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  <c r="DJ136" s="19">
        <f t="shared" ref="DJ136:DJ142" si="38">+CT136</f>
        <v>9729</v>
      </c>
      <c r="DK136" s="153">
        <v>8</v>
      </c>
      <c r="DL136" s="19">
        <v>0</v>
      </c>
      <c r="DM136" s="185" t="s">
        <v>976</v>
      </c>
    </row>
    <row r="137" spans="1:136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358</v>
      </c>
      <c r="P137" s="15" t="s">
        <v>904</v>
      </c>
      <c r="Q137" s="15">
        <v>133</v>
      </c>
      <c r="R137" s="42"/>
      <c r="S137" s="27" t="s">
        <v>863</v>
      </c>
      <c r="T137" s="21">
        <v>1992</v>
      </c>
      <c r="U137" s="28" t="s">
        <v>628</v>
      </c>
      <c r="V137" s="21"/>
      <c r="W137" s="25"/>
      <c r="X137" s="21"/>
      <c r="Y137" s="25" t="s">
        <v>176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23"/>
        <v>Denzler Benjamin</v>
      </c>
      <c r="CT137" s="154">
        <v>9730</v>
      </c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  <c r="DJ137" s="19">
        <f t="shared" si="38"/>
        <v>9730</v>
      </c>
      <c r="DK137" s="153">
        <v>8</v>
      </c>
      <c r="DL137" s="19">
        <v>0</v>
      </c>
      <c r="DM137" s="185" t="s">
        <v>976</v>
      </c>
    </row>
    <row r="138" spans="1:136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903</v>
      </c>
      <c r="Q138" s="15">
        <v>134</v>
      </c>
      <c r="R138" s="42"/>
      <c r="S138" s="27" t="s">
        <v>900</v>
      </c>
      <c r="T138" s="21">
        <v>1996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23"/>
        <v>Boschung Jan</v>
      </c>
      <c r="CT138" s="154">
        <v>9740</v>
      </c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  <c r="DJ138" s="19">
        <f t="shared" si="38"/>
        <v>9740</v>
      </c>
      <c r="DK138" s="153">
        <v>8</v>
      </c>
      <c r="DL138" s="19">
        <v>0</v>
      </c>
      <c r="DM138" s="185" t="s">
        <v>976</v>
      </c>
    </row>
    <row r="139" spans="1:136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359</v>
      </c>
      <c r="P139" s="15" t="s">
        <v>902</v>
      </c>
      <c r="Q139" s="15">
        <v>135</v>
      </c>
      <c r="R139" s="42"/>
      <c r="S139" s="27" t="s">
        <v>899</v>
      </c>
      <c r="T139" s="21">
        <v>1995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23"/>
        <v>Schmidlin Julian</v>
      </c>
      <c r="CT139" s="154">
        <v>9739</v>
      </c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  <c r="DJ139" s="19">
        <f>+CT139</f>
        <v>9739</v>
      </c>
      <c r="DK139" s="153">
        <v>8</v>
      </c>
      <c r="DL139" s="19">
        <v>0</v>
      </c>
      <c r="DM139" s="185" t="s">
        <v>976</v>
      </c>
      <c r="EF139"/>
    </row>
    <row r="140" spans="1:136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901</v>
      </c>
      <c r="Q140" s="15">
        <v>136</v>
      </c>
      <c r="R140" s="42"/>
      <c r="S140" s="27" t="s">
        <v>898</v>
      </c>
      <c r="T140" s="21">
        <v>1996</v>
      </c>
      <c r="U140" s="28" t="s">
        <v>628</v>
      </c>
      <c r="V140" s="21"/>
      <c r="W140" s="25"/>
      <c r="X140" s="21"/>
      <c r="Y140" s="25" t="s">
        <v>180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 t="shared" si="23"/>
        <v>Oswald Leroy</v>
      </c>
      <c r="CT140" s="154">
        <v>9738</v>
      </c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  <c r="DJ140" s="19">
        <f>+CT140</f>
        <v>9738</v>
      </c>
      <c r="DK140" s="153">
        <v>8</v>
      </c>
      <c r="DL140" s="19">
        <v>0</v>
      </c>
      <c r="DM140" s="185" t="s">
        <v>976</v>
      </c>
      <c r="EF140"/>
    </row>
    <row r="141" spans="1:136" s="19" customFormat="1" x14ac:dyDescent="0.2">
      <c r="A141" s="53">
        <v>0</v>
      </c>
      <c r="B141" s="53"/>
      <c r="C141" s="53">
        <f t="shared" si="21"/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1012</v>
      </c>
      <c r="Q141" s="15">
        <v>137</v>
      </c>
      <c r="R141" s="42"/>
      <c r="S141" s="27" t="s">
        <v>1010</v>
      </c>
      <c r="T141" s="21">
        <v>1997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>+S141</f>
        <v>Stucki</v>
      </c>
      <c r="CT141" s="154">
        <v>9739</v>
      </c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  <c r="DJ141" s="19">
        <f t="shared" si="38"/>
        <v>9739</v>
      </c>
      <c r="DK141" s="153">
        <v>8</v>
      </c>
      <c r="DL141" s="19">
        <v>0</v>
      </c>
      <c r="DM141" s="185" t="s">
        <v>976</v>
      </c>
      <c r="EF141"/>
    </row>
    <row r="142" spans="1:136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1013</v>
      </c>
      <c r="Q142" s="15">
        <v>138</v>
      </c>
      <c r="R142" s="42"/>
      <c r="S142" s="27" t="s">
        <v>1011</v>
      </c>
      <c r="T142" s="21">
        <v>1998</v>
      </c>
      <c r="U142" s="28" t="s">
        <v>628</v>
      </c>
      <c r="V142" s="21"/>
      <c r="W142" s="25"/>
      <c r="X142" s="21"/>
      <c r="Y142" s="25" t="s">
        <v>182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>+S142</f>
        <v>Kipfer</v>
      </c>
      <c r="CT142" s="154">
        <v>9738</v>
      </c>
      <c r="CU142" s="126"/>
      <c r="CV142" s="125"/>
      <c r="CW142" s="33"/>
      <c r="CX142" s="83"/>
      <c r="CY142" s="125"/>
      <c r="CZ142" s="33"/>
      <c r="DA142" s="83"/>
      <c r="DB142" s="20"/>
      <c r="DC142" s="33"/>
      <c r="DD142" s="33"/>
      <c r="DE142" s="83"/>
      <c r="DJ142" s="19">
        <f t="shared" si="38"/>
        <v>9738</v>
      </c>
      <c r="DK142" s="153">
        <v>8</v>
      </c>
      <c r="DL142" s="19">
        <v>0</v>
      </c>
      <c r="DM142" s="185" t="s">
        <v>976</v>
      </c>
      <c r="EF142"/>
    </row>
    <row r="143" spans="1:136" s="19" customFormat="1" x14ac:dyDescent="0.25">
      <c r="A143" s="66"/>
      <c r="B143" s="66"/>
      <c r="C143" s="66"/>
      <c r="D143" s="66"/>
      <c r="E143" s="66"/>
      <c r="F143" s="60"/>
      <c r="G143" s="60"/>
      <c r="H143" s="60"/>
      <c r="I143" s="60"/>
      <c r="J143" s="60"/>
      <c r="K143" s="60"/>
      <c r="L143" s="60"/>
      <c r="M143" s="60"/>
      <c r="N143" s="60"/>
      <c r="O143" s="67"/>
      <c r="P143" s="68"/>
      <c r="Q143" s="68"/>
      <c r="R143" s="44"/>
      <c r="S143" s="30" t="s">
        <v>183</v>
      </c>
      <c r="T143" s="31">
        <f>+Q142</f>
        <v>138</v>
      </c>
      <c r="U143" s="65" t="s">
        <v>700</v>
      </c>
      <c r="V143" s="32"/>
      <c r="W143" s="34"/>
      <c r="X143" s="32"/>
      <c r="Y143" s="40"/>
      <c r="Z143" s="33"/>
      <c r="AA143" s="34"/>
      <c r="AB143" s="33"/>
      <c r="AC143" s="35"/>
      <c r="AE143" s="84"/>
      <c r="AF143" s="83"/>
      <c r="CT143" s="126"/>
      <c r="CU143" s="126"/>
      <c r="CV143" s="141"/>
      <c r="CW143" s="141"/>
      <c r="CX143" s="126"/>
      <c r="CY143" s="141"/>
      <c r="CZ143" s="141"/>
      <c r="DA143" s="126"/>
      <c r="DB143" s="126"/>
      <c r="DC143" s="138"/>
      <c r="DD143" s="138"/>
      <c r="EF143"/>
    </row>
    <row r="144" spans="1:136" customFormat="1" x14ac:dyDescent="0.25">
      <c r="A144" s="48">
        <f t="shared" ref="A144:N144" si="39">SUM(A5:A142)</f>
        <v>9</v>
      </c>
      <c r="B144" s="48">
        <f t="shared" si="39"/>
        <v>36</v>
      </c>
      <c r="C144" s="48">
        <f t="shared" si="39"/>
        <v>89</v>
      </c>
      <c r="D144" s="48">
        <f t="shared" si="39"/>
        <v>28</v>
      </c>
      <c r="E144" s="48">
        <f t="shared" si="39"/>
        <v>37</v>
      </c>
      <c r="F144" s="48">
        <f t="shared" si="39"/>
        <v>1</v>
      </c>
      <c r="G144" s="48">
        <f t="shared" si="39"/>
        <v>2</v>
      </c>
      <c r="H144" s="48">
        <f t="shared" si="39"/>
        <v>33</v>
      </c>
      <c r="I144" s="48">
        <f t="shared" si="39"/>
        <v>36</v>
      </c>
      <c r="J144" s="48">
        <f t="shared" si="39"/>
        <v>12</v>
      </c>
      <c r="K144" s="48">
        <f t="shared" si="39"/>
        <v>10</v>
      </c>
      <c r="L144" s="48">
        <f t="shared" si="39"/>
        <v>20</v>
      </c>
      <c r="M144" s="48">
        <f t="shared" si="39"/>
        <v>5</v>
      </c>
      <c r="N144" s="48">
        <f t="shared" si="39"/>
        <v>1</v>
      </c>
      <c r="O144" s="64">
        <f>SUM(D144+E144+F144+I144+K144+L144+M144)</f>
        <v>137</v>
      </c>
      <c r="P144" s="12"/>
      <c r="Q144" s="12" t="s">
        <v>224</v>
      </c>
      <c r="R144" s="45" t="s">
        <v>342</v>
      </c>
      <c r="S144" s="11" t="s">
        <v>88</v>
      </c>
      <c r="T144" s="13"/>
      <c r="U144" s="37"/>
      <c r="V144" s="13"/>
      <c r="W144" s="123"/>
      <c r="X144" s="13"/>
      <c r="Y144" s="37"/>
      <c r="Z144" s="13" t="s">
        <v>185</v>
      </c>
      <c r="AA144" s="14" t="s">
        <v>290</v>
      </c>
      <c r="AB144" s="13"/>
      <c r="AC144" s="13"/>
      <c r="AD144" s="11"/>
      <c r="AE144" s="87" t="s">
        <v>382</v>
      </c>
      <c r="AF144" s="88" t="s">
        <v>385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  <c r="DQ144" s="19"/>
    </row>
    <row r="145" spans="1:136" customFormat="1" x14ac:dyDescent="0.25">
      <c r="A145" s="11">
        <f t="shared" ref="A145:N145" si="40">SUBTOTAL(9,A5:A142)</f>
        <v>9</v>
      </c>
      <c r="B145" s="11">
        <f t="shared" si="40"/>
        <v>36</v>
      </c>
      <c r="C145" s="11">
        <f t="shared" si="40"/>
        <v>89</v>
      </c>
      <c r="D145" s="11">
        <f t="shared" si="40"/>
        <v>28</v>
      </c>
      <c r="E145" s="11">
        <f t="shared" si="40"/>
        <v>37</v>
      </c>
      <c r="F145" s="11">
        <f t="shared" si="40"/>
        <v>1</v>
      </c>
      <c r="G145" s="11">
        <f t="shared" si="40"/>
        <v>2</v>
      </c>
      <c r="H145" s="11">
        <f t="shared" si="40"/>
        <v>33</v>
      </c>
      <c r="I145" s="11">
        <f t="shared" si="40"/>
        <v>36</v>
      </c>
      <c r="J145" s="11">
        <f t="shared" si="40"/>
        <v>12</v>
      </c>
      <c r="K145" s="11">
        <f t="shared" si="40"/>
        <v>10</v>
      </c>
      <c r="L145" s="11">
        <f t="shared" si="40"/>
        <v>20</v>
      </c>
      <c r="M145" s="11">
        <f t="shared" si="40"/>
        <v>5</v>
      </c>
      <c r="N145" s="11">
        <f t="shared" si="40"/>
        <v>1</v>
      </c>
      <c r="O145" s="64">
        <f>SUM(D145+E145+F145+I145+K145+L145+M145)</f>
        <v>137</v>
      </c>
      <c r="P145" s="12"/>
      <c r="Q145" s="12" t="s">
        <v>224</v>
      </c>
      <c r="R145" s="45" t="s">
        <v>370</v>
      </c>
      <c r="S145" s="11" t="s">
        <v>371</v>
      </c>
      <c r="T145" s="13"/>
      <c r="U145" s="37"/>
      <c r="V145" s="13"/>
      <c r="W145" s="123"/>
      <c r="X145" s="13"/>
      <c r="Y145" s="37"/>
      <c r="Z145" s="13" t="s">
        <v>186</v>
      </c>
      <c r="AA145" s="14" t="s">
        <v>886</v>
      </c>
      <c r="AB145" s="13"/>
      <c r="AC145" s="13"/>
      <c r="AD145" s="11"/>
      <c r="AE145" s="87" t="s">
        <v>373</v>
      </c>
      <c r="AF145" s="88" t="s">
        <v>97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  <c r="DK145" s="45" t="s">
        <v>980</v>
      </c>
      <c r="DQ145" s="19"/>
    </row>
    <row r="146" spans="1:136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51"/>
      <c r="K146" s="50"/>
      <c r="L146" s="50"/>
      <c r="M146" s="50"/>
      <c r="N146" s="50"/>
      <c r="O146" s="48"/>
      <c r="P146" s="12"/>
      <c r="Q146" s="12"/>
      <c r="R146" s="45" t="s">
        <v>369</v>
      </c>
      <c r="S146" s="11" t="s">
        <v>150</v>
      </c>
      <c r="T146" s="13"/>
      <c r="U146" s="37"/>
      <c r="V146" s="13"/>
      <c r="W146" s="123"/>
      <c r="X146" s="13"/>
      <c r="Y146" s="37"/>
      <c r="Z146" s="13" t="s">
        <v>189</v>
      </c>
      <c r="AA146" s="14" t="s">
        <v>187</v>
      </c>
      <c r="AB146" s="13"/>
      <c r="AC146" s="13"/>
      <c r="AD146" s="11"/>
      <c r="AE146" s="87" t="s">
        <v>375</v>
      </c>
      <c r="AF146" s="88" t="s">
        <v>386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  <c r="DK146" s="11" t="s">
        <v>986</v>
      </c>
      <c r="DQ146" s="19"/>
      <c r="EF146" s="11"/>
    </row>
    <row r="147" spans="1:136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69" t="s">
        <v>366</v>
      </c>
      <c r="Q147" s="69" t="s">
        <v>366</v>
      </c>
      <c r="R147" s="45" t="s">
        <v>341</v>
      </c>
      <c r="S147" s="11" t="s">
        <v>158</v>
      </c>
      <c r="T147" s="13"/>
      <c r="U147" s="37"/>
      <c r="V147" s="13"/>
      <c r="W147" s="123"/>
      <c r="X147" s="13"/>
      <c r="Y147" s="37"/>
      <c r="Z147" s="13" t="s">
        <v>876</v>
      </c>
      <c r="AA147" s="14" t="s">
        <v>877</v>
      </c>
      <c r="AB147" s="13"/>
      <c r="AC147" s="13"/>
      <c r="AD147" s="11"/>
      <c r="AE147" s="87" t="s">
        <v>376</v>
      </c>
      <c r="AF147" s="88" t="s">
        <v>110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  <c r="DK147" s="11" t="s">
        <v>987</v>
      </c>
      <c r="DQ147" s="19"/>
      <c r="EF147" s="11"/>
    </row>
    <row r="148" spans="1:136" customFormat="1" x14ac:dyDescent="0.25">
      <c r="A148" s="11"/>
      <c r="B148" s="11"/>
      <c r="C148" s="11"/>
      <c r="D148" s="49"/>
      <c r="E148" s="49"/>
      <c r="F148" s="50"/>
      <c r="G148" s="51"/>
      <c r="H148" s="51"/>
      <c r="I148" s="50"/>
      <c r="J148" s="11"/>
      <c r="K148" s="50"/>
      <c r="L148" s="50"/>
      <c r="M148" s="50"/>
      <c r="N148" s="50"/>
      <c r="O148" s="48"/>
      <c r="P148" s="12"/>
      <c r="Q148" s="12"/>
      <c r="R148" s="45" t="s">
        <v>368</v>
      </c>
      <c r="S148" s="11" t="s">
        <v>161</v>
      </c>
      <c r="T148" s="13"/>
      <c r="U148" s="37"/>
      <c r="V148" s="13"/>
      <c r="W148" s="123"/>
      <c r="X148" s="13"/>
      <c r="Y148" s="37"/>
      <c r="Z148" s="13" t="s">
        <v>887</v>
      </c>
      <c r="AA148" s="14" t="s">
        <v>888</v>
      </c>
      <c r="AB148" s="13"/>
      <c r="AC148" s="13"/>
      <c r="AD148" s="11"/>
      <c r="AE148" s="87" t="s">
        <v>379</v>
      </c>
      <c r="AF148" s="88" t="s">
        <v>387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5"/>
      <c r="CV148" s="49"/>
      <c r="CW148" s="49"/>
      <c r="CX148" s="11"/>
      <c r="CY148" s="49"/>
      <c r="CZ148" s="49"/>
      <c r="DA148" s="11"/>
      <c r="DB148" s="115"/>
      <c r="DC148" s="13"/>
      <c r="DD148" s="13"/>
      <c r="DE148" s="11"/>
      <c r="DH148" s="11"/>
      <c r="DI148" s="11"/>
      <c r="DJ148" s="11"/>
      <c r="DK148" s="11" t="s">
        <v>988</v>
      </c>
      <c r="DQ148" s="19"/>
      <c r="EF148" s="11"/>
    </row>
    <row r="149" spans="1:136" x14ac:dyDescent="0.25">
      <c r="R149" s="45" t="s">
        <v>367</v>
      </c>
      <c r="S149" s="11" t="s">
        <v>166</v>
      </c>
      <c r="AE149" s="87" t="s">
        <v>394</v>
      </c>
      <c r="AF149" s="88" t="s">
        <v>395</v>
      </c>
      <c r="DK149" s="11" t="s">
        <v>981</v>
      </c>
      <c r="DQ149" s="19"/>
    </row>
    <row r="150" spans="1:136" x14ac:dyDescent="0.25">
      <c r="R150" s="45" t="s">
        <v>365</v>
      </c>
      <c r="S150" s="11" t="s">
        <v>249</v>
      </c>
      <c r="AE150" s="87" t="s">
        <v>383</v>
      </c>
      <c r="AF150" s="88" t="s">
        <v>388</v>
      </c>
      <c r="DK150" s="11" t="s">
        <v>982</v>
      </c>
      <c r="DQ150" s="19"/>
    </row>
    <row r="151" spans="1:136" x14ac:dyDescent="0.25">
      <c r="AE151" s="91" t="s">
        <v>365</v>
      </c>
      <c r="AF151" s="89" t="s">
        <v>249</v>
      </c>
      <c r="DK151" s="11" t="s">
        <v>989</v>
      </c>
      <c r="DQ151" s="19"/>
    </row>
    <row r="152" spans="1:136" x14ac:dyDescent="0.25">
      <c r="AE152" s="80"/>
      <c r="DK152" s="11" t="s">
        <v>990</v>
      </c>
    </row>
    <row r="153" spans="1:136" x14ac:dyDescent="0.25">
      <c r="AE153" s="80" t="s">
        <v>408</v>
      </c>
      <c r="DK153" s="11" t="s">
        <v>991</v>
      </c>
    </row>
    <row r="154" spans="1:136" x14ac:dyDescent="0.25">
      <c r="O154" s="109"/>
      <c r="P154" s="110"/>
      <c r="Q154" s="111"/>
      <c r="R154" s="112"/>
      <c r="S154" s="113"/>
      <c r="AE154" s="80" t="s">
        <v>410</v>
      </c>
      <c r="DK154" s="11" t="s">
        <v>983</v>
      </c>
    </row>
    <row r="155" spans="1:136" x14ac:dyDescent="0.25">
      <c r="O155" s="109"/>
      <c r="P155" s="110"/>
      <c r="Q155" s="111"/>
      <c r="R155" s="112"/>
      <c r="S155" s="113"/>
      <c r="AE155" s="80" t="s">
        <v>409</v>
      </c>
      <c r="DK155" s="11" t="s">
        <v>984</v>
      </c>
    </row>
    <row r="156" spans="1:136" x14ac:dyDescent="0.25">
      <c r="O156" s="109"/>
      <c r="P156" s="110"/>
      <c r="Q156" s="111"/>
      <c r="R156" s="112"/>
      <c r="S156" s="113"/>
      <c r="AE156" s="80"/>
      <c r="DK156" s="11" t="s">
        <v>992</v>
      </c>
    </row>
    <row r="157" spans="1:136" x14ac:dyDescent="0.25">
      <c r="O157" s="114"/>
      <c r="P157" s="111"/>
      <c r="Q157" s="111"/>
      <c r="R157" s="112"/>
      <c r="S157" s="115"/>
      <c r="AE157" s="80" t="s">
        <v>411</v>
      </c>
      <c r="DK157" s="11" t="s">
        <v>985</v>
      </c>
    </row>
    <row r="158" spans="1:136" x14ac:dyDescent="0.25">
      <c r="AE158" s="80" t="s">
        <v>413</v>
      </c>
    </row>
    <row r="159" spans="1:136" x14ac:dyDescent="0.25">
      <c r="AE159" s="80" t="s">
        <v>412</v>
      </c>
      <c r="DL159" s="45" t="s">
        <v>993</v>
      </c>
    </row>
    <row r="160" spans="1:136" x14ac:dyDescent="0.25">
      <c r="AE160" s="80"/>
      <c r="DL160" s="11" t="s">
        <v>994</v>
      </c>
    </row>
    <row r="161" spans="31:119" x14ac:dyDescent="0.25">
      <c r="AE161" s="80"/>
      <c r="DL161" s="11" t="s">
        <v>995</v>
      </c>
    </row>
    <row r="162" spans="31:119" x14ac:dyDescent="0.25">
      <c r="AE162" s="80"/>
      <c r="DL162" s="11" t="s">
        <v>996</v>
      </c>
    </row>
    <row r="163" spans="31:119" x14ac:dyDescent="0.25">
      <c r="AE163" s="80"/>
      <c r="DL163" s="11" t="s">
        <v>997</v>
      </c>
    </row>
    <row r="164" spans="31:119" x14ac:dyDescent="0.25">
      <c r="AE164" s="80"/>
    </row>
    <row r="165" spans="31:119" x14ac:dyDescent="0.25">
      <c r="AE165" s="80"/>
    </row>
    <row r="166" spans="31:119" x14ac:dyDescent="0.25">
      <c r="AE166" s="80"/>
    </row>
    <row r="167" spans="31:119" x14ac:dyDescent="0.25">
      <c r="AE167" s="80"/>
    </row>
    <row r="168" spans="31:119" x14ac:dyDescent="0.25">
      <c r="AE168" s="80"/>
      <c r="DO168" s="11" t="s">
        <v>998</v>
      </c>
    </row>
    <row r="169" spans="31:119" x14ac:dyDescent="0.25">
      <c r="AE169" s="80"/>
    </row>
    <row r="170" spans="31:119" x14ac:dyDescent="0.25">
      <c r="AE170" s="80"/>
    </row>
    <row r="171" spans="31:119" x14ac:dyDescent="0.25">
      <c r="AE171" s="80"/>
      <c r="DH171" s="885" t="s">
        <v>78</v>
      </c>
      <c r="DI171" s="886"/>
      <c r="DJ171" s="887"/>
      <c r="DK171" s="173" t="s">
        <v>950</v>
      </c>
    </row>
    <row r="172" spans="31:119" x14ac:dyDescent="0.25">
      <c r="AE172" s="80"/>
      <c r="DH172" s="174" t="s">
        <v>76</v>
      </c>
      <c r="DI172" s="175" t="s">
        <v>77</v>
      </c>
      <c r="DJ172" s="176" t="s">
        <v>701</v>
      </c>
      <c r="DK172" s="171"/>
    </row>
    <row r="173" spans="31:119" x14ac:dyDescent="0.25">
      <c r="AE173" s="80"/>
      <c r="DH173" s="177">
        <v>101</v>
      </c>
      <c r="DI173" s="178" t="s">
        <v>712</v>
      </c>
      <c r="DJ173" s="179">
        <v>2</v>
      </c>
      <c r="DK173" s="171"/>
    </row>
    <row r="174" spans="31:119" x14ac:dyDescent="0.25">
      <c r="AE174" s="80"/>
      <c r="DH174" s="177">
        <v>102</v>
      </c>
      <c r="DI174" s="178" t="s">
        <v>713</v>
      </c>
      <c r="DJ174" s="179">
        <v>3</v>
      </c>
      <c r="DK174" s="171"/>
    </row>
    <row r="175" spans="31:119" x14ac:dyDescent="0.25">
      <c r="AE175" s="80"/>
      <c r="DH175" s="177">
        <v>103</v>
      </c>
      <c r="DI175" s="178" t="s">
        <v>714</v>
      </c>
      <c r="DJ175" s="179">
        <v>4</v>
      </c>
      <c r="DK175" s="171"/>
    </row>
    <row r="176" spans="31:119" x14ac:dyDescent="0.25">
      <c r="AE176" s="80"/>
      <c r="DH176" s="177">
        <v>104</v>
      </c>
      <c r="DI176" s="178" t="s">
        <v>715</v>
      </c>
      <c r="DJ176" s="179">
        <v>5</v>
      </c>
      <c r="DK176" s="171"/>
    </row>
    <row r="177" spans="31:115" x14ac:dyDescent="0.25">
      <c r="AE177" s="80"/>
      <c r="DH177" s="177">
        <v>111</v>
      </c>
      <c r="DI177" s="178" t="s">
        <v>716</v>
      </c>
      <c r="DJ177" s="179">
        <v>4</v>
      </c>
      <c r="DK177" s="171" t="s">
        <v>953</v>
      </c>
    </row>
    <row r="178" spans="31:115" x14ac:dyDescent="0.25">
      <c r="AE178" s="80"/>
      <c r="DH178" s="177">
        <v>112</v>
      </c>
      <c r="DI178" s="178" t="s">
        <v>717</v>
      </c>
      <c r="DJ178" s="179">
        <v>5</v>
      </c>
      <c r="DK178" s="171" t="s">
        <v>953</v>
      </c>
    </row>
    <row r="179" spans="31:115" x14ac:dyDescent="0.25">
      <c r="AE179" s="80"/>
      <c r="DH179" s="177">
        <v>121</v>
      </c>
      <c r="DI179" s="178" t="s">
        <v>718</v>
      </c>
      <c r="DJ179" s="179">
        <v>4</v>
      </c>
      <c r="DK179" s="171" t="s">
        <v>954</v>
      </c>
    </row>
    <row r="180" spans="31:115" x14ac:dyDescent="0.25">
      <c r="AE180" s="80"/>
      <c r="DH180" s="177">
        <v>122</v>
      </c>
      <c r="DI180" s="178" t="s">
        <v>719</v>
      </c>
      <c r="DJ180" s="179">
        <v>5</v>
      </c>
      <c r="DK180" s="171" t="s">
        <v>954</v>
      </c>
    </row>
    <row r="181" spans="31:115" x14ac:dyDescent="0.25">
      <c r="DH181" s="177">
        <v>123</v>
      </c>
      <c r="DI181" s="178" t="s">
        <v>720</v>
      </c>
      <c r="DJ181" s="179">
        <v>6</v>
      </c>
      <c r="DK181" s="171" t="s">
        <v>954</v>
      </c>
    </row>
    <row r="182" spans="31:115" x14ac:dyDescent="0.25">
      <c r="DH182" s="177">
        <v>124</v>
      </c>
      <c r="DI182" s="178" t="s">
        <v>721</v>
      </c>
      <c r="DJ182" s="179">
        <v>7</v>
      </c>
      <c r="DK182" s="171" t="s">
        <v>954</v>
      </c>
    </row>
    <row r="183" spans="31:115" x14ac:dyDescent="0.25">
      <c r="DH183" s="177">
        <v>131</v>
      </c>
      <c r="DI183" s="178" t="s">
        <v>722</v>
      </c>
      <c r="DJ183" s="179">
        <v>4</v>
      </c>
      <c r="DK183" s="171" t="s">
        <v>955</v>
      </c>
    </row>
    <row r="184" spans="31:115" x14ac:dyDescent="0.25">
      <c r="DH184" s="177">
        <v>132</v>
      </c>
      <c r="DI184" s="178" t="s">
        <v>723</v>
      </c>
      <c r="DJ184" s="179">
        <v>5</v>
      </c>
      <c r="DK184" s="171" t="s">
        <v>955</v>
      </c>
    </row>
    <row r="185" spans="31:115" x14ac:dyDescent="0.25">
      <c r="DH185" s="177">
        <v>133</v>
      </c>
      <c r="DI185" s="178" t="s">
        <v>724</v>
      </c>
      <c r="DJ185" s="179">
        <v>6</v>
      </c>
      <c r="DK185" s="171" t="s">
        <v>955</v>
      </c>
    </row>
    <row r="186" spans="31:115" x14ac:dyDescent="0.25">
      <c r="DH186" s="177">
        <v>134</v>
      </c>
      <c r="DI186" s="178" t="s">
        <v>725</v>
      </c>
      <c r="DJ186" s="179">
        <v>7</v>
      </c>
      <c r="DK186" s="171" t="s">
        <v>955</v>
      </c>
    </row>
    <row r="187" spans="31:115" x14ac:dyDescent="0.25">
      <c r="DH187" s="177">
        <v>138</v>
      </c>
      <c r="DI187" s="178" t="s">
        <v>726</v>
      </c>
      <c r="DJ187" s="179">
        <v>6</v>
      </c>
      <c r="DK187" s="171"/>
    </row>
    <row r="188" spans="31:115" x14ac:dyDescent="0.25">
      <c r="DH188" s="177">
        <v>139</v>
      </c>
      <c r="DI188" s="178" t="s">
        <v>727</v>
      </c>
      <c r="DJ188" s="179">
        <v>7</v>
      </c>
      <c r="DK188" s="171"/>
    </row>
    <row r="189" spans="31:115" x14ac:dyDescent="0.25">
      <c r="DH189" s="177">
        <v>141</v>
      </c>
      <c r="DI189" s="178" t="s">
        <v>728</v>
      </c>
      <c r="DJ189" s="179">
        <v>8</v>
      </c>
      <c r="DK189" s="171" t="s">
        <v>956</v>
      </c>
    </row>
    <row r="190" spans="31:115" x14ac:dyDescent="0.25">
      <c r="DH190" s="177">
        <v>142</v>
      </c>
      <c r="DI190" s="178" t="s">
        <v>729</v>
      </c>
      <c r="DJ190" s="179">
        <v>9</v>
      </c>
      <c r="DK190" s="171" t="s">
        <v>956</v>
      </c>
    </row>
    <row r="191" spans="31:115" x14ac:dyDescent="0.25">
      <c r="DH191" s="177">
        <v>143</v>
      </c>
      <c r="DI191" s="178" t="s">
        <v>730</v>
      </c>
      <c r="DJ191" s="179">
        <v>10</v>
      </c>
      <c r="DK191" s="171" t="s">
        <v>956</v>
      </c>
    </row>
    <row r="192" spans="31:115" x14ac:dyDescent="0.25">
      <c r="DH192" s="177">
        <v>144</v>
      </c>
      <c r="DI192" s="178" t="s">
        <v>731</v>
      </c>
      <c r="DJ192" s="179">
        <v>11</v>
      </c>
      <c r="DK192" s="171" t="s">
        <v>956</v>
      </c>
    </row>
    <row r="193" spans="112:115" x14ac:dyDescent="0.25">
      <c r="DH193" s="177">
        <v>150</v>
      </c>
      <c r="DI193" s="178" t="s">
        <v>732</v>
      </c>
      <c r="DJ193" s="179">
        <v>8</v>
      </c>
      <c r="DK193" s="171"/>
    </row>
    <row r="194" spans="112:115" x14ac:dyDescent="0.25">
      <c r="DH194" s="177">
        <v>151</v>
      </c>
      <c r="DI194" s="178" t="s">
        <v>733</v>
      </c>
      <c r="DJ194" s="179">
        <v>9</v>
      </c>
      <c r="DK194" s="171"/>
    </row>
    <row r="195" spans="112:115" x14ac:dyDescent="0.25">
      <c r="DH195" s="177">
        <v>152</v>
      </c>
      <c r="DI195" s="178" t="s">
        <v>734</v>
      </c>
      <c r="DJ195" s="179">
        <v>10</v>
      </c>
      <c r="DK195" s="171"/>
    </row>
    <row r="196" spans="112:115" x14ac:dyDescent="0.25">
      <c r="DH196" s="177">
        <v>153</v>
      </c>
      <c r="DI196" s="178" t="s">
        <v>735</v>
      </c>
      <c r="DJ196" s="179">
        <v>11</v>
      </c>
      <c r="DK196" s="171"/>
    </row>
    <row r="197" spans="112:115" x14ac:dyDescent="0.25">
      <c r="DH197" s="177">
        <v>154</v>
      </c>
      <c r="DI197" s="178" t="s">
        <v>736</v>
      </c>
      <c r="DJ197" s="179">
        <v>12</v>
      </c>
      <c r="DK197" s="171"/>
    </row>
    <row r="198" spans="112:115" x14ac:dyDescent="0.25">
      <c r="DH198" s="177">
        <v>161</v>
      </c>
      <c r="DI198" s="178" t="s">
        <v>737</v>
      </c>
      <c r="DJ198" s="179">
        <v>8</v>
      </c>
      <c r="DK198" s="171" t="s">
        <v>957</v>
      </c>
    </row>
    <row r="199" spans="112:115" x14ac:dyDescent="0.25">
      <c r="DH199" s="177">
        <v>162</v>
      </c>
      <c r="DI199" s="178" t="s">
        <v>738</v>
      </c>
      <c r="DJ199" s="179">
        <v>9</v>
      </c>
      <c r="DK199" s="171" t="s">
        <v>957</v>
      </c>
    </row>
    <row r="200" spans="112:115" x14ac:dyDescent="0.25">
      <c r="DH200" s="177">
        <v>163</v>
      </c>
      <c r="DI200" s="178" t="s">
        <v>739</v>
      </c>
      <c r="DJ200" s="179">
        <v>10</v>
      </c>
      <c r="DK200" s="171"/>
    </row>
    <row r="201" spans="112:115" x14ac:dyDescent="0.25">
      <c r="DH201" s="177">
        <v>164</v>
      </c>
      <c r="DI201" s="178" t="s">
        <v>740</v>
      </c>
      <c r="DJ201" s="179">
        <v>11</v>
      </c>
      <c r="DK201" s="171"/>
    </row>
    <row r="202" spans="112:115" x14ac:dyDescent="0.25">
      <c r="DH202" s="177">
        <v>171</v>
      </c>
      <c r="DI202" s="178" t="s">
        <v>741</v>
      </c>
      <c r="DJ202" s="179">
        <v>9</v>
      </c>
      <c r="DK202" s="171"/>
    </row>
    <row r="203" spans="112:115" x14ac:dyDescent="0.25">
      <c r="DH203" s="177">
        <v>172</v>
      </c>
      <c r="DI203" s="178" t="s">
        <v>742</v>
      </c>
      <c r="DJ203" s="179">
        <v>10</v>
      </c>
      <c r="DK203" s="171"/>
    </row>
    <row r="204" spans="112:115" x14ac:dyDescent="0.25">
      <c r="DH204" s="177">
        <v>173</v>
      </c>
      <c r="DI204" s="178" t="s">
        <v>743</v>
      </c>
      <c r="DJ204" s="179">
        <v>11</v>
      </c>
      <c r="DK204" s="171"/>
    </row>
    <row r="205" spans="112:115" x14ac:dyDescent="0.25">
      <c r="DH205" s="177">
        <v>174</v>
      </c>
      <c r="DI205" s="178" t="s">
        <v>744</v>
      </c>
      <c r="DJ205" s="179">
        <v>12</v>
      </c>
      <c r="DK205" s="171"/>
    </row>
    <row r="206" spans="112:115" x14ac:dyDescent="0.25">
      <c r="DH206" s="177">
        <v>181</v>
      </c>
      <c r="DI206" s="178" t="s">
        <v>745</v>
      </c>
      <c r="DJ206" s="179">
        <v>10</v>
      </c>
      <c r="DK206" s="171"/>
    </row>
    <row r="207" spans="112:115" x14ac:dyDescent="0.25">
      <c r="DH207" s="177">
        <v>183</v>
      </c>
      <c r="DI207" s="178" t="s">
        <v>746</v>
      </c>
      <c r="DJ207" s="179">
        <v>12</v>
      </c>
      <c r="DK207" s="171"/>
    </row>
    <row r="208" spans="112:115" x14ac:dyDescent="0.25">
      <c r="DH208" s="177">
        <v>191</v>
      </c>
      <c r="DI208" s="178" t="s">
        <v>747</v>
      </c>
      <c r="DJ208" s="179">
        <v>7</v>
      </c>
      <c r="DK208" s="171"/>
    </row>
    <row r="209" spans="112:115" x14ac:dyDescent="0.25">
      <c r="DH209" s="177">
        <v>192</v>
      </c>
      <c r="DI209" s="178" t="s">
        <v>748</v>
      </c>
      <c r="DJ209" s="179">
        <v>8</v>
      </c>
      <c r="DK209" s="171"/>
    </row>
    <row r="210" spans="112:115" x14ac:dyDescent="0.25">
      <c r="DH210" s="177">
        <v>193</v>
      </c>
      <c r="DI210" s="178" t="s">
        <v>749</v>
      </c>
      <c r="DJ210" s="179">
        <v>9</v>
      </c>
      <c r="DK210" s="171"/>
    </row>
    <row r="211" spans="112:115" x14ac:dyDescent="0.25">
      <c r="DH211" s="177">
        <v>201</v>
      </c>
      <c r="DI211" s="178" t="s">
        <v>750</v>
      </c>
      <c r="DJ211" s="179">
        <v>2</v>
      </c>
      <c r="DK211" s="171"/>
    </row>
    <row r="212" spans="112:115" x14ac:dyDescent="0.25">
      <c r="DH212" s="177">
        <v>202</v>
      </c>
      <c r="DI212" s="178" t="s">
        <v>751</v>
      </c>
      <c r="DJ212" s="179">
        <v>3</v>
      </c>
      <c r="DK212" s="171"/>
    </row>
    <row r="213" spans="112:115" x14ac:dyDescent="0.25">
      <c r="DH213" s="177">
        <v>211</v>
      </c>
      <c r="DI213" s="178" t="s">
        <v>752</v>
      </c>
      <c r="DJ213" s="179">
        <v>4</v>
      </c>
      <c r="DK213" s="171" t="s">
        <v>958</v>
      </c>
    </row>
    <row r="214" spans="112:115" x14ac:dyDescent="0.25">
      <c r="DH214" s="177">
        <v>212</v>
      </c>
      <c r="DI214" s="178" t="s">
        <v>753</v>
      </c>
      <c r="DJ214" s="179">
        <v>5</v>
      </c>
      <c r="DK214" s="171" t="s">
        <v>958</v>
      </c>
    </row>
    <row r="215" spans="112:115" x14ac:dyDescent="0.25">
      <c r="DH215" s="177">
        <v>213</v>
      </c>
      <c r="DI215" s="178" t="s">
        <v>754</v>
      </c>
      <c r="DJ215" s="179">
        <v>6</v>
      </c>
      <c r="DK215" s="171" t="s">
        <v>958</v>
      </c>
    </row>
    <row r="216" spans="112:115" x14ac:dyDescent="0.25">
      <c r="DH216" s="177">
        <v>214</v>
      </c>
      <c r="DI216" s="178" t="s">
        <v>755</v>
      </c>
      <c r="DJ216" s="179">
        <v>7</v>
      </c>
      <c r="DK216" s="171" t="s">
        <v>958</v>
      </c>
    </row>
    <row r="217" spans="112:115" x14ac:dyDescent="0.25">
      <c r="DH217" s="177">
        <v>221</v>
      </c>
      <c r="DI217" s="178" t="s">
        <v>756</v>
      </c>
      <c r="DJ217" s="179">
        <v>8</v>
      </c>
      <c r="DK217" s="171" t="s">
        <v>959</v>
      </c>
    </row>
    <row r="218" spans="112:115" x14ac:dyDescent="0.25">
      <c r="DH218" s="177">
        <v>222</v>
      </c>
      <c r="DI218" s="178" t="s">
        <v>757</v>
      </c>
      <c r="DJ218" s="179">
        <v>9</v>
      </c>
      <c r="DK218" s="171" t="s">
        <v>959</v>
      </c>
    </row>
    <row r="219" spans="112:115" x14ac:dyDescent="0.25">
      <c r="DH219" s="177">
        <v>223</v>
      </c>
      <c r="DI219" s="178" t="s">
        <v>758</v>
      </c>
      <c r="DJ219" s="179">
        <v>10</v>
      </c>
      <c r="DK219" s="171" t="s">
        <v>959</v>
      </c>
    </row>
    <row r="220" spans="112:115" x14ac:dyDescent="0.25">
      <c r="DH220" s="177">
        <v>224</v>
      </c>
      <c r="DI220" s="178" t="s">
        <v>759</v>
      </c>
      <c r="DJ220" s="179">
        <v>11</v>
      </c>
      <c r="DK220" s="171" t="s">
        <v>959</v>
      </c>
    </row>
    <row r="221" spans="112:115" x14ac:dyDescent="0.25">
      <c r="DH221" s="177">
        <v>241</v>
      </c>
      <c r="DI221" s="178" t="s">
        <v>760</v>
      </c>
      <c r="DJ221" s="179">
        <v>8</v>
      </c>
      <c r="DK221" s="171"/>
    </row>
    <row r="222" spans="112:115" x14ac:dyDescent="0.25">
      <c r="DH222" s="177">
        <v>242</v>
      </c>
      <c r="DI222" s="178" t="s">
        <v>761</v>
      </c>
      <c r="DJ222" s="179">
        <v>9</v>
      </c>
      <c r="DK222" s="171"/>
    </row>
    <row r="223" spans="112:115" x14ac:dyDescent="0.25">
      <c r="DH223" s="177">
        <v>243</v>
      </c>
      <c r="DI223" s="178" t="s">
        <v>762</v>
      </c>
      <c r="DJ223" s="179">
        <v>10</v>
      </c>
      <c r="DK223" s="171"/>
    </row>
    <row r="224" spans="112:115" x14ac:dyDescent="0.25">
      <c r="DH224" s="177">
        <v>244</v>
      </c>
      <c r="DI224" s="178" t="s">
        <v>763</v>
      </c>
      <c r="DJ224" s="179">
        <v>11</v>
      </c>
      <c r="DK224" s="171"/>
    </row>
    <row r="225" spans="112:115" x14ac:dyDescent="0.25">
      <c r="DH225" s="177">
        <v>250</v>
      </c>
      <c r="DI225" s="178" t="s">
        <v>764</v>
      </c>
      <c r="DJ225" s="179">
        <v>8</v>
      </c>
      <c r="DK225" s="171"/>
    </row>
    <row r="226" spans="112:115" x14ac:dyDescent="0.25">
      <c r="DH226" s="177">
        <v>251</v>
      </c>
      <c r="DI226" s="178" t="s">
        <v>765</v>
      </c>
      <c r="DJ226" s="179">
        <v>9</v>
      </c>
      <c r="DK226" s="171"/>
    </row>
    <row r="227" spans="112:115" x14ac:dyDescent="0.25">
      <c r="DH227" s="177">
        <v>252</v>
      </c>
      <c r="DI227" s="178" t="s">
        <v>766</v>
      </c>
      <c r="DJ227" s="179">
        <v>10</v>
      </c>
      <c r="DK227" s="171"/>
    </row>
    <row r="228" spans="112:115" x14ac:dyDescent="0.25">
      <c r="DH228" s="177">
        <v>253</v>
      </c>
      <c r="DI228" s="178" t="s">
        <v>767</v>
      </c>
      <c r="DJ228" s="179">
        <v>11</v>
      </c>
      <c r="DK228" s="171"/>
    </row>
    <row r="229" spans="112:115" x14ac:dyDescent="0.25">
      <c r="DH229" s="177">
        <v>254</v>
      </c>
      <c r="DI229" s="178" t="s">
        <v>768</v>
      </c>
      <c r="DJ229" s="179">
        <v>12</v>
      </c>
      <c r="DK229" s="171"/>
    </row>
    <row r="230" spans="112:115" x14ac:dyDescent="0.25">
      <c r="DH230" s="177">
        <v>351</v>
      </c>
      <c r="DI230" s="178" t="s">
        <v>769</v>
      </c>
      <c r="DJ230" s="179">
        <v>7</v>
      </c>
      <c r="DK230" s="171"/>
    </row>
    <row r="231" spans="112:115" x14ac:dyDescent="0.25">
      <c r="DH231" s="177">
        <v>352</v>
      </c>
      <c r="DI231" s="178" t="s">
        <v>770</v>
      </c>
      <c r="DJ231" s="179">
        <v>8</v>
      </c>
      <c r="DK231" s="171"/>
    </row>
    <row r="232" spans="112:115" x14ac:dyDescent="0.25">
      <c r="DH232" s="177">
        <v>353</v>
      </c>
      <c r="DI232" s="178" t="s">
        <v>771</v>
      </c>
      <c r="DJ232" s="179">
        <v>9</v>
      </c>
      <c r="DK232" s="171"/>
    </row>
    <row r="233" spans="112:115" x14ac:dyDescent="0.25">
      <c r="DH233" s="177">
        <v>354</v>
      </c>
      <c r="DI233" s="178" t="s">
        <v>772</v>
      </c>
      <c r="DJ233" s="179">
        <v>10</v>
      </c>
      <c r="DK233" s="171"/>
    </row>
    <row r="234" spans="112:115" x14ac:dyDescent="0.25">
      <c r="DH234" s="177">
        <v>355</v>
      </c>
      <c r="DI234" s="178" t="s">
        <v>773</v>
      </c>
      <c r="DJ234" s="179">
        <v>11</v>
      </c>
      <c r="DK234" s="171"/>
    </row>
    <row r="235" spans="112:115" x14ac:dyDescent="0.25">
      <c r="DH235" s="177">
        <v>356</v>
      </c>
      <c r="DI235" s="178" t="s">
        <v>774</v>
      </c>
      <c r="DJ235" s="179">
        <v>12</v>
      </c>
      <c r="DK235" s="171"/>
    </row>
    <row r="236" spans="112:115" x14ac:dyDescent="0.25">
      <c r="DH236" s="177">
        <v>361</v>
      </c>
      <c r="DI236" s="178" t="s">
        <v>775</v>
      </c>
      <c r="DJ236" s="179">
        <v>6</v>
      </c>
      <c r="DK236" s="171"/>
    </row>
    <row r="237" spans="112:115" x14ac:dyDescent="0.25">
      <c r="DH237" s="177">
        <v>362</v>
      </c>
      <c r="DI237" s="178" t="s">
        <v>776</v>
      </c>
      <c r="DJ237" s="179">
        <v>7</v>
      </c>
      <c r="DK237" s="171"/>
    </row>
    <row r="238" spans="112:115" x14ac:dyDescent="0.25">
      <c r="DH238" s="177">
        <v>363</v>
      </c>
      <c r="DI238" s="178" t="s">
        <v>777</v>
      </c>
      <c r="DJ238" s="179">
        <v>8</v>
      </c>
      <c r="DK238" s="171"/>
    </row>
    <row r="239" spans="112:115" x14ac:dyDescent="0.25">
      <c r="DH239" s="177">
        <v>364</v>
      </c>
      <c r="DI239" s="178" t="s">
        <v>778</v>
      </c>
      <c r="DJ239" s="179">
        <v>9</v>
      </c>
      <c r="DK239" s="171"/>
    </row>
    <row r="240" spans="112:115" x14ac:dyDescent="0.25">
      <c r="DH240" s="177">
        <v>366</v>
      </c>
      <c r="DI240" s="178" t="s">
        <v>779</v>
      </c>
      <c r="DJ240" s="179">
        <v>8</v>
      </c>
      <c r="DK240" s="171"/>
    </row>
    <row r="241" spans="112:115" x14ac:dyDescent="0.25">
      <c r="DH241" s="177">
        <v>367</v>
      </c>
      <c r="DI241" s="178" t="s">
        <v>780</v>
      </c>
      <c r="DJ241" s="179">
        <v>9</v>
      </c>
      <c r="DK241" s="171"/>
    </row>
    <row r="242" spans="112:115" x14ac:dyDescent="0.25">
      <c r="DH242" s="177">
        <v>368</v>
      </c>
      <c r="DI242" s="178" t="s">
        <v>781</v>
      </c>
      <c r="DJ242" s="179">
        <v>10</v>
      </c>
      <c r="DK242" s="171"/>
    </row>
    <row r="243" spans="112:115" x14ac:dyDescent="0.25">
      <c r="DH243" s="177">
        <v>371</v>
      </c>
      <c r="DI243" s="178" t="s">
        <v>782</v>
      </c>
      <c r="DJ243" s="179">
        <v>7</v>
      </c>
      <c r="DK243" s="171"/>
    </row>
    <row r="244" spans="112:115" x14ac:dyDescent="0.25">
      <c r="DH244" s="177">
        <v>372</v>
      </c>
      <c r="DI244" s="178" t="s">
        <v>783</v>
      </c>
      <c r="DJ244" s="179">
        <v>8</v>
      </c>
      <c r="DK244" s="171"/>
    </row>
    <row r="245" spans="112:115" x14ac:dyDescent="0.25">
      <c r="DH245" s="177">
        <v>373</v>
      </c>
      <c r="DI245" s="178" t="s">
        <v>784</v>
      </c>
      <c r="DJ245" s="179">
        <v>9</v>
      </c>
      <c r="DK245" s="171"/>
    </row>
    <row r="246" spans="112:115" x14ac:dyDescent="0.25">
      <c r="DH246" s="177">
        <v>374</v>
      </c>
      <c r="DI246" s="178" t="s">
        <v>785</v>
      </c>
      <c r="DJ246" s="179">
        <v>10</v>
      </c>
      <c r="DK246" s="171"/>
    </row>
    <row r="247" spans="112:115" x14ac:dyDescent="0.25">
      <c r="DH247" s="177">
        <v>375</v>
      </c>
      <c r="DI247" s="178" t="s">
        <v>786</v>
      </c>
      <c r="DJ247" s="179">
        <v>11</v>
      </c>
      <c r="DK247" s="171"/>
    </row>
    <row r="248" spans="112:115" x14ac:dyDescent="0.25">
      <c r="DH248" s="177">
        <v>376</v>
      </c>
      <c r="DI248" s="178" t="s">
        <v>787</v>
      </c>
      <c r="DJ248" s="179">
        <v>8</v>
      </c>
      <c r="DK248" s="171"/>
    </row>
    <row r="249" spans="112:115" x14ac:dyDescent="0.25">
      <c r="DH249" s="177">
        <v>377</v>
      </c>
      <c r="DI249" s="178" t="s">
        <v>788</v>
      </c>
      <c r="DJ249" s="179">
        <v>9</v>
      </c>
      <c r="DK249" s="171"/>
    </row>
    <row r="250" spans="112:115" x14ac:dyDescent="0.25">
      <c r="DH250" s="177">
        <v>378</v>
      </c>
      <c r="DI250" s="178" t="s">
        <v>789</v>
      </c>
      <c r="DJ250" s="179">
        <v>11</v>
      </c>
      <c r="DK250" s="171"/>
    </row>
    <row r="251" spans="112:115" x14ac:dyDescent="0.25">
      <c r="DH251" s="177">
        <v>381</v>
      </c>
      <c r="DI251" s="178" t="s">
        <v>732</v>
      </c>
      <c r="DJ251" s="179">
        <v>10</v>
      </c>
      <c r="DK251" s="171"/>
    </row>
    <row r="252" spans="112:115" x14ac:dyDescent="0.25">
      <c r="DH252" s="177">
        <v>382</v>
      </c>
      <c r="DI252" s="178" t="s">
        <v>733</v>
      </c>
      <c r="DJ252" s="179">
        <v>11</v>
      </c>
      <c r="DK252" s="171"/>
    </row>
    <row r="253" spans="112:115" x14ac:dyDescent="0.25">
      <c r="DH253" s="177">
        <v>383</v>
      </c>
      <c r="DI253" s="178" t="s">
        <v>734</v>
      </c>
      <c r="DJ253" s="179">
        <v>12</v>
      </c>
      <c r="DK253" s="171"/>
    </row>
    <row r="254" spans="112:115" x14ac:dyDescent="0.25">
      <c r="DH254" s="177">
        <v>410</v>
      </c>
      <c r="DI254" s="178" t="s">
        <v>790</v>
      </c>
      <c r="DJ254" s="179">
        <v>5</v>
      </c>
      <c r="DK254" s="171"/>
    </row>
    <row r="255" spans="112:115" x14ac:dyDescent="0.25">
      <c r="DH255" s="177">
        <v>411</v>
      </c>
      <c r="DI255" s="178" t="s">
        <v>791</v>
      </c>
      <c r="DJ255" s="179">
        <v>6</v>
      </c>
      <c r="DK255" s="171" t="s">
        <v>961</v>
      </c>
    </row>
    <row r="256" spans="112:115" x14ac:dyDescent="0.25">
      <c r="DH256" s="177">
        <v>412</v>
      </c>
      <c r="DI256" s="178" t="s">
        <v>792</v>
      </c>
      <c r="DJ256" s="179">
        <v>7</v>
      </c>
      <c r="DK256" s="171" t="s">
        <v>961</v>
      </c>
    </row>
    <row r="257" spans="112:115" x14ac:dyDescent="0.25">
      <c r="DH257" s="177">
        <v>413</v>
      </c>
      <c r="DI257" s="178" t="s">
        <v>793</v>
      </c>
      <c r="DJ257" s="179">
        <v>8</v>
      </c>
      <c r="DK257" s="171" t="s">
        <v>961</v>
      </c>
    </row>
    <row r="258" spans="112:115" x14ac:dyDescent="0.25">
      <c r="DH258" s="177">
        <v>420</v>
      </c>
      <c r="DI258" s="178" t="s">
        <v>794</v>
      </c>
      <c r="DJ258" s="179">
        <v>4</v>
      </c>
      <c r="DK258" s="171" t="s">
        <v>960</v>
      </c>
    </row>
    <row r="259" spans="112:115" x14ac:dyDescent="0.25">
      <c r="DH259" s="177">
        <v>421</v>
      </c>
      <c r="DI259" s="178" t="s">
        <v>795</v>
      </c>
      <c r="DJ259" s="179">
        <v>5</v>
      </c>
      <c r="DK259" s="171" t="s">
        <v>960</v>
      </c>
    </row>
    <row r="260" spans="112:115" x14ac:dyDescent="0.25">
      <c r="DH260" s="177">
        <v>422</v>
      </c>
      <c r="DI260" s="178" t="s">
        <v>796</v>
      </c>
      <c r="DJ260" s="179">
        <v>6</v>
      </c>
      <c r="DK260" s="171" t="s">
        <v>960</v>
      </c>
    </row>
    <row r="261" spans="112:115" x14ac:dyDescent="0.25">
      <c r="DH261" s="177">
        <v>423</v>
      </c>
      <c r="DI261" s="178" t="s">
        <v>797</v>
      </c>
      <c r="DJ261" s="179">
        <v>7</v>
      </c>
      <c r="DK261" s="171" t="s">
        <v>960</v>
      </c>
    </row>
    <row r="262" spans="112:115" x14ac:dyDescent="0.25">
      <c r="DH262" s="177">
        <v>424</v>
      </c>
      <c r="DI262" s="178" t="s">
        <v>798</v>
      </c>
      <c r="DJ262" s="179">
        <v>8</v>
      </c>
      <c r="DK262" s="171" t="s">
        <v>960</v>
      </c>
    </row>
    <row r="263" spans="112:115" x14ac:dyDescent="0.25">
      <c r="DH263" s="177">
        <v>430</v>
      </c>
      <c r="DI263" s="178" t="s">
        <v>799</v>
      </c>
      <c r="DJ263" s="179">
        <v>6</v>
      </c>
      <c r="DK263" s="171"/>
    </row>
    <row r="264" spans="112:115" x14ac:dyDescent="0.25">
      <c r="DH264" s="177">
        <v>431</v>
      </c>
      <c r="DI264" s="178" t="s">
        <v>800</v>
      </c>
      <c r="DJ264" s="179">
        <v>7</v>
      </c>
      <c r="DK264" s="171"/>
    </row>
    <row r="265" spans="112:115" x14ac:dyDescent="0.25">
      <c r="DH265" s="177">
        <v>432</v>
      </c>
      <c r="DI265" s="178" t="s">
        <v>801</v>
      </c>
      <c r="DJ265" s="179">
        <v>8</v>
      </c>
      <c r="DK265" s="171"/>
    </row>
    <row r="266" spans="112:115" x14ac:dyDescent="0.25">
      <c r="DH266" s="177">
        <v>433</v>
      </c>
      <c r="DI266" s="178" t="s">
        <v>802</v>
      </c>
      <c r="DJ266" s="179">
        <v>9</v>
      </c>
      <c r="DK266" s="171"/>
    </row>
    <row r="267" spans="112:115" x14ac:dyDescent="0.25">
      <c r="DH267" s="177">
        <v>434</v>
      </c>
      <c r="DI267" s="178" t="s">
        <v>803</v>
      </c>
      <c r="DJ267" s="179">
        <v>10</v>
      </c>
      <c r="DK267" s="171"/>
    </row>
    <row r="268" spans="112:115" x14ac:dyDescent="0.25">
      <c r="DH268" s="177">
        <v>441</v>
      </c>
      <c r="DI268" s="178" t="s">
        <v>804</v>
      </c>
      <c r="DJ268" s="179">
        <v>7</v>
      </c>
      <c r="DK268" s="171" t="s">
        <v>962</v>
      </c>
    </row>
    <row r="269" spans="112:115" x14ac:dyDescent="0.25">
      <c r="DH269" s="177">
        <v>442</v>
      </c>
      <c r="DI269" s="178" t="s">
        <v>805</v>
      </c>
      <c r="DJ269" s="179">
        <v>8</v>
      </c>
      <c r="DK269" s="171" t="s">
        <v>962</v>
      </c>
    </row>
    <row r="270" spans="112:115" x14ac:dyDescent="0.25">
      <c r="DH270" s="177">
        <v>443</v>
      </c>
      <c r="DI270" s="178" t="s">
        <v>806</v>
      </c>
      <c r="DJ270" s="179">
        <v>9</v>
      </c>
      <c r="DK270" s="171" t="s">
        <v>962</v>
      </c>
    </row>
    <row r="271" spans="112:115" x14ac:dyDescent="0.25">
      <c r="DH271" s="177">
        <v>444</v>
      </c>
      <c r="DI271" s="178" t="s">
        <v>807</v>
      </c>
      <c r="DJ271" s="179">
        <v>10</v>
      </c>
      <c r="DK271" s="171" t="s">
        <v>962</v>
      </c>
    </row>
    <row r="272" spans="112:115" x14ac:dyDescent="0.25">
      <c r="DH272" s="177">
        <v>451</v>
      </c>
      <c r="DI272" s="178" t="s">
        <v>808</v>
      </c>
      <c r="DJ272" s="179">
        <v>7</v>
      </c>
      <c r="DK272" s="171"/>
    </row>
    <row r="273" spans="112:115" x14ac:dyDescent="0.25">
      <c r="DH273" s="177">
        <v>452</v>
      </c>
      <c r="DI273" s="178" t="s">
        <v>809</v>
      </c>
      <c r="DJ273" s="179">
        <v>8</v>
      </c>
      <c r="DK273" s="171"/>
    </row>
    <row r="274" spans="112:115" x14ac:dyDescent="0.25">
      <c r="DH274" s="177">
        <v>453</v>
      </c>
      <c r="DI274" s="178" t="s">
        <v>810</v>
      </c>
      <c r="DJ274" s="179">
        <v>9</v>
      </c>
      <c r="DK274" s="171"/>
    </row>
    <row r="275" spans="112:115" x14ac:dyDescent="0.25">
      <c r="DH275" s="177">
        <v>454</v>
      </c>
      <c r="DI275" s="178" t="s">
        <v>811</v>
      </c>
      <c r="DJ275" s="179">
        <v>10</v>
      </c>
      <c r="DK275" s="171"/>
    </row>
    <row r="276" spans="112:115" x14ac:dyDescent="0.25">
      <c r="DH276" s="177">
        <v>460</v>
      </c>
      <c r="DI276" s="178" t="s">
        <v>812</v>
      </c>
      <c r="DJ276" s="179">
        <v>6</v>
      </c>
      <c r="DK276" s="171"/>
    </row>
    <row r="277" spans="112:115" x14ac:dyDescent="0.25">
      <c r="DH277" s="177">
        <v>461</v>
      </c>
      <c r="DI277" s="178" t="s">
        <v>813</v>
      </c>
      <c r="DJ277" s="179">
        <v>7</v>
      </c>
      <c r="DK277" s="171"/>
    </row>
    <row r="278" spans="112:115" x14ac:dyDescent="0.25">
      <c r="DH278" s="177">
        <v>462</v>
      </c>
      <c r="DI278" s="178" t="s">
        <v>814</v>
      </c>
      <c r="DJ278" s="179">
        <v>8</v>
      </c>
      <c r="DK278" s="171"/>
    </row>
    <row r="279" spans="112:115" x14ac:dyDescent="0.25">
      <c r="DH279" s="177">
        <v>463</v>
      </c>
      <c r="DI279" s="178" t="s">
        <v>815</v>
      </c>
      <c r="DJ279" s="179">
        <v>9</v>
      </c>
      <c r="DK279" s="171"/>
    </row>
    <row r="280" spans="112:115" x14ac:dyDescent="0.25">
      <c r="DH280" s="177">
        <v>464</v>
      </c>
      <c r="DI280" s="178" t="s">
        <v>816</v>
      </c>
      <c r="DJ280" s="179">
        <v>10</v>
      </c>
      <c r="DK280" s="171"/>
    </row>
    <row r="281" spans="112:115" x14ac:dyDescent="0.25">
      <c r="DH281" s="177">
        <v>490</v>
      </c>
      <c r="DI281" s="178" t="s">
        <v>732</v>
      </c>
      <c r="DJ281" s="179">
        <v>8</v>
      </c>
      <c r="DK281" s="171"/>
    </row>
    <row r="282" spans="112:115" x14ac:dyDescent="0.25">
      <c r="DH282" s="177">
        <v>491</v>
      </c>
      <c r="DI282" s="178" t="s">
        <v>733</v>
      </c>
      <c r="DJ282" s="179">
        <v>9</v>
      </c>
      <c r="DK282" s="171"/>
    </row>
    <row r="283" spans="112:115" x14ac:dyDescent="0.25">
      <c r="DH283" s="177">
        <v>492</v>
      </c>
      <c r="DI283" s="178" t="s">
        <v>734</v>
      </c>
      <c r="DJ283" s="179">
        <v>10</v>
      </c>
      <c r="DK283" s="171"/>
    </row>
    <row r="284" spans="112:115" x14ac:dyDescent="0.25">
      <c r="DH284" s="177">
        <v>493</v>
      </c>
      <c r="DI284" s="178" t="s">
        <v>817</v>
      </c>
      <c r="DJ284" s="179">
        <v>11</v>
      </c>
      <c r="DK284" s="171"/>
    </row>
    <row r="285" spans="112:115" x14ac:dyDescent="0.25">
      <c r="DH285" s="177">
        <v>494</v>
      </c>
      <c r="DI285" s="178" t="s">
        <v>736</v>
      </c>
      <c r="DJ285" s="179">
        <v>12</v>
      </c>
      <c r="DK285" s="171"/>
    </row>
    <row r="286" spans="112:115" x14ac:dyDescent="0.25">
      <c r="DH286" s="177">
        <v>501</v>
      </c>
      <c r="DI286" s="178" t="s">
        <v>818</v>
      </c>
      <c r="DJ286" s="179">
        <v>1</v>
      </c>
      <c r="DK286" s="171"/>
    </row>
    <row r="287" spans="112:115" x14ac:dyDescent="0.25">
      <c r="DH287" s="177">
        <v>502</v>
      </c>
      <c r="DI287" s="178" t="s">
        <v>819</v>
      </c>
      <c r="DJ287" s="179">
        <v>2</v>
      </c>
      <c r="DK287" s="171"/>
    </row>
    <row r="288" spans="112:115" x14ac:dyDescent="0.25">
      <c r="DH288" s="177">
        <v>504</v>
      </c>
      <c r="DI288" s="178" t="s">
        <v>821</v>
      </c>
      <c r="DJ288" s="179">
        <v>4</v>
      </c>
      <c r="DK288" s="171"/>
    </row>
    <row r="289" spans="112:115" x14ac:dyDescent="0.25">
      <c r="DH289" s="177">
        <v>506</v>
      </c>
      <c r="DI289" s="178" t="s">
        <v>822</v>
      </c>
      <c r="DJ289" s="179">
        <v>3</v>
      </c>
      <c r="DK289" s="171"/>
    </row>
    <row r="290" spans="112:115" x14ac:dyDescent="0.25">
      <c r="DH290" s="177">
        <v>507</v>
      </c>
      <c r="DI290" s="178" t="s">
        <v>823</v>
      </c>
      <c r="DJ290" s="179">
        <v>4</v>
      </c>
      <c r="DK290" s="171"/>
    </row>
    <row r="291" spans="112:115" x14ac:dyDescent="0.25">
      <c r="DH291" s="177">
        <v>503</v>
      </c>
      <c r="DI291" s="178" t="s">
        <v>820</v>
      </c>
      <c r="DJ291" s="179">
        <v>3</v>
      </c>
      <c r="DK291" s="171"/>
    </row>
    <row r="292" spans="112:115" x14ac:dyDescent="0.25">
      <c r="DH292" s="177">
        <v>508</v>
      </c>
      <c r="DI292" s="178" t="s">
        <v>824</v>
      </c>
      <c r="DJ292" s="179">
        <v>5</v>
      </c>
      <c r="DK292" s="171"/>
    </row>
    <row r="293" spans="112:115" x14ac:dyDescent="0.25">
      <c r="DH293" s="177">
        <v>509</v>
      </c>
      <c r="DI293" s="178" t="s">
        <v>825</v>
      </c>
      <c r="DJ293" s="179">
        <v>6</v>
      </c>
      <c r="DK293" s="171"/>
    </row>
    <row r="294" spans="112:115" x14ac:dyDescent="0.25">
      <c r="DH294" s="177">
        <v>511</v>
      </c>
      <c r="DI294" s="178" t="s">
        <v>826</v>
      </c>
      <c r="DJ294" s="179">
        <v>4</v>
      </c>
      <c r="DK294" s="171"/>
    </row>
    <row r="295" spans="112:115" x14ac:dyDescent="0.25">
      <c r="DH295" s="177">
        <v>512</v>
      </c>
      <c r="DI295" s="178" t="s">
        <v>827</v>
      </c>
      <c r="DJ295" s="179">
        <v>5</v>
      </c>
      <c r="DK295" s="171"/>
    </row>
    <row r="296" spans="112:115" x14ac:dyDescent="0.25">
      <c r="DH296" s="177">
        <v>513</v>
      </c>
      <c r="DI296" s="178" t="s">
        <v>828</v>
      </c>
      <c r="DJ296" s="179">
        <v>6</v>
      </c>
      <c r="DK296" s="171"/>
    </row>
    <row r="297" spans="112:115" x14ac:dyDescent="0.25">
      <c r="DH297" s="177">
        <v>514</v>
      </c>
      <c r="DI297" s="178" t="s">
        <v>829</v>
      </c>
      <c r="DJ297" s="179">
        <v>7</v>
      </c>
      <c r="DK297" s="171"/>
    </row>
    <row r="298" spans="112:115" x14ac:dyDescent="0.25">
      <c r="DH298" s="177">
        <v>516</v>
      </c>
      <c r="DI298" s="178" t="s">
        <v>830</v>
      </c>
      <c r="DJ298" s="179">
        <v>4</v>
      </c>
      <c r="DK298" s="171"/>
    </row>
    <row r="299" spans="112:115" x14ac:dyDescent="0.25">
      <c r="DH299" s="177">
        <v>517</v>
      </c>
      <c r="DI299" s="178" t="s">
        <v>831</v>
      </c>
      <c r="DJ299" s="179">
        <v>5</v>
      </c>
      <c r="DK299" s="171"/>
    </row>
    <row r="300" spans="112:115" x14ac:dyDescent="0.25">
      <c r="DH300" s="177">
        <v>518</v>
      </c>
      <c r="DI300" s="178" t="s">
        <v>832</v>
      </c>
      <c r="DJ300" s="179">
        <v>6</v>
      </c>
      <c r="DK300" s="171"/>
    </row>
    <row r="301" spans="112:115" x14ac:dyDescent="0.25">
      <c r="DH301" s="177">
        <v>521</v>
      </c>
      <c r="DI301" s="178" t="s">
        <v>833</v>
      </c>
      <c r="DJ301" s="179">
        <v>4</v>
      </c>
      <c r="DK301" s="171"/>
    </row>
    <row r="302" spans="112:115" x14ac:dyDescent="0.25">
      <c r="DH302" s="177">
        <v>522</v>
      </c>
      <c r="DI302" s="178" t="s">
        <v>834</v>
      </c>
      <c r="DJ302" s="179">
        <v>5</v>
      </c>
      <c r="DK302" s="171"/>
    </row>
    <row r="303" spans="112:115" x14ac:dyDescent="0.25">
      <c r="DH303" s="177">
        <v>523</v>
      </c>
      <c r="DI303" s="178" t="s">
        <v>835</v>
      </c>
      <c r="DJ303" s="179">
        <v>6</v>
      </c>
      <c r="DK303" s="171"/>
    </row>
    <row r="304" spans="112:115" x14ac:dyDescent="0.25">
      <c r="DH304" s="177">
        <v>524</v>
      </c>
      <c r="DI304" s="178" t="s">
        <v>836</v>
      </c>
      <c r="DJ304" s="179">
        <v>7</v>
      </c>
      <c r="DK304" s="171"/>
    </row>
    <row r="305" spans="112:115" x14ac:dyDescent="0.25">
      <c r="DH305" s="177">
        <v>531</v>
      </c>
      <c r="DI305" s="178" t="s">
        <v>837</v>
      </c>
      <c r="DJ305" s="179">
        <v>5</v>
      </c>
      <c r="DK305" s="171"/>
    </row>
    <row r="306" spans="112:115" x14ac:dyDescent="0.25">
      <c r="DH306" s="177">
        <v>532</v>
      </c>
      <c r="DI306" s="178" t="s">
        <v>838</v>
      </c>
      <c r="DJ306" s="179">
        <v>6</v>
      </c>
      <c r="DK306" s="171"/>
    </row>
    <row r="307" spans="112:115" x14ac:dyDescent="0.25">
      <c r="DH307" s="177">
        <v>533</v>
      </c>
      <c r="DI307" s="178" t="s">
        <v>839</v>
      </c>
      <c r="DJ307" s="179">
        <v>6</v>
      </c>
      <c r="DK307" s="171"/>
    </row>
    <row r="308" spans="112:115" x14ac:dyDescent="0.25">
      <c r="DH308" s="177">
        <v>534</v>
      </c>
      <c r="DI308" s="178" t="s">
        <v>840</v>
      </c>
      <c r="DJ308" s="179">
        <v>7</v>
      </c>
      <c r="DK308" s="171"/>
    </row>
    <row r="309" spans="112:115" x14ac:dyDescent="0.25">
      <c r="DH309" s="177">
        <v>541</v>
      </c>
      <c r="DI309" s="178" t="s">
        <v>841</v>
      </c>
      <c r="DJ309" s="179">
        <v>6</v>
      </c>
      <c r="DK309" s="171"/>
    </row>
    <row r="310" spans="112:115" x14ac:dyDescent="0.25">
      <c r="DH310" s="177">
        <v>542</v>
      </c>
      <c r="DI310" s="178" t="s">
        <v>842</v>
      </c>
      <c r="DJ310" s="179">
        <v>7</v>
      </c>
      <c r="DK310" s="171" t="s">
        <v>967</v>
      </c>
    </row>
    <row r="311" spans="112:115" x14ac:dyDescent="0.25">
      <c r="DH311" s="177">
        <v>543</v>
      </c>
      <c r="DI311" s="178" t="s">
        <v>843</v>
      </c>
      <c r="DJ311" s="179">
        <v>8</v>
      </c>
      <c r="DK311" s="171"/>
    </row>
    <row r="312" spans="112:115" x14ac:dyDescent="0.25">
      <c r="DH312" s="177">
        <v>544</v>
      </c>
      <c r="DI312" s="178" t="s">
        <v>844</v>
      </c>
      <c r="DJ312" s="179">
        <v>9</v>
      </c>
      <c r="DK312" s="171"/>
    </row>
    <row r="313" spans="112:115" x14ac:dyDescent="0.25">
      <c r="DH313" s="177">
        <v>545</v>
      </c>
      <c r="DI313" s="178" t="s">
        <v>845</v>
      </c>
      <c r="DJ313" s="179">
        <v>10</v>
      </c>
      <c r="DK313" s="171"/>
    </row>
    <row r="314" spans="112:115" x14ac:dyDescent="0.25">
      <c r="DH314" s="177">
        <v>550</v>
      </c>
      <c r="DI314" s="178" t="s">
        <v>846</v>
      </c>
      <c r="DJ314" s="179">
        <v>7</v>
      </c>
      <c r="DK314" s="171"/>
    </row>
    <row r="315" spans="112:115" x14ac:dyDescent="0.25">
      <c r="DH315" s="177">
        <v>551</v>
      </c>
      <c r="DI315" s="178" t="s">
        <v>732</v>
      </c>
      <c r="DJ315" s="179">
        <v>8</v>
      </c>
      <c r="DK315" s="171"/>
    </row>
    <row r="316" spans="112:115" x14ac:dyDescent="0.25">
      <c r="DH316" s="177">
        <v>552</v>
      </c>
      <c r="DI316" s="178" t="s">
        <v>733</v>
      </c>
      <c r="DJ316" s="179">
        <v>9</v>
      </c>
      <c r="DK316" s="171"/>
    </row>
    <row r="317" spans="112:115" x14ac:dyDescent="0.25">
      <c r="DH317" s="177">
        <v>553</v>
      </c>
      <c r="DI317" s="178" t="s">
        <v>734</v>
      </c>
      <c r="DJ317" s="179">
        <v>10</v>
      </c>
      <c r="DK317" s="171"/>
    </row>
    <row r="318" spans="112:115" x14ac:dyDescent="0.25">
      <c r="DH318" s="177">
        <v>554</v>
      </c>
      <c r="DI318" s="178" t="s">
        <v>817</v>
      </c>
      <c r="DJ318" s="179">
        <v>11</v>
      </c>
      <c r="DK318" s="171"/>
    </row>
    <row r="319" spans="112:115" x14ac:dyDescent="0.25">
      <c r="DH319" s="177">
        <v>555</v>
      </c>
      <c r="DI319" s="180" t="s">
        <v>736</v>
      </c>
      <c r="DJ319" s="179">
        <v>12</v>
      </c>
      <c r="DK319" s="171"/>
    </row>
    <row r="320" spans="112:115" x14ac:dyDescent="0.25">
      <c r="DH320" s="177">
        <v>561</v>
      </c>
      <c r="DI320" s="178" t="s">
        <v>847</v>
      </c>
      <c r="DJ320" s="179">
        <v>3</v>
      </c>
      <c r="DK320" s="171"/>
    </row>
    <row r="321" spans="112:115" x14ac:dyDescent="0.25">
      <c r="DH321" s="177">
        <v>562</v>
      </c>
      <c r="DI321" s="178" t="s">
        <v>848</v>
      </c>
      <c r="DJ321" s="179">
        <v>4</v>
      </c>
      <c r="DK321" s="171"/>
    </row>
    <row r="322" spans="112:115" x14ac:dyDescent="0.25">
      <c r="DH322" s="177">
        <v>563</v>
      </c>
      <c r="DI322" s="178" t="s">
        <v>849</v>
      </c>
      <c r="DJ322" s="179">
        <v>5</v>
      </c>
      <c r="DK322" s="171"/>
    </row>
    <row r="323" spans="112:115" x14ac:dyDescent="0.25">
      <c r="DH323" s="177">
        <v>564</v>
      </c>
      <c r="DI323" s="178" t="s">
        <v>850</v>
      </c>
      <c r="DJ323" s="179">
        <v>6</v>
      </c>
      <c r="DK323" s="171"/>
    </row>
    <row r="324" spans="112:115" x14ac:dyDescent="0.25">
      <c r="DH324" s="177">
        <v>565</v>
      </c>
      <c r="DI324" s="178" t="s">
        <v>851</v>
      </c>
      <c r="DJ324" s="179">
        <v>7</v>
      </c>
      <c r="DK324" s="171"/>
    </row>
    <row r="325" spans="112:115" x14ac:dyDescent="0.25">
      <c r="DH325" s="177">
        <v>566</v>
      </c>
      <c r="DI325" s="178" t="s">
        <v>0</v>
      </c>
      <c r="DJ325" s="179">
        <v>8</v>
      </c>
      <c r="DK325" s="171"/>
    </row>
    <row r="326" spans="112:115" x14ac:dyDescent="0.25">
      <c r="DH326" s="177">
        <v>571</v>
      </c>
      <c r="DI326" s="178" t="s">
        <v>1</v>
      </c>
      <c r="DJ326" s="179">
        <v>3</v>
      </c>
      <c r="DK326" s="171"/>
    </row>
    <row r="327" spans="112:115" x14ac:dyDescent="0.25">
      <c r="DH327" s="177">
        <v>572</v>
      </c>
      <c r="DI327" s="178" t="s">
        <v>2</v>
      </c>
      <c r="DJ327" s="179">
        <v>4</v>
      </c>
      <c r="DK327" s="171"/>
    </row>
    <row r="328" spans="112:115" x14ac:dyDescent="0.25">
      <c r="DH328" s="177">
        <v>573</v>
      </c>
      <c r="DI328" s="178" t="s">
        <v>3</v>
      </c>
      <c r="DJ328" s="179">
        <v>5</v>
      </c>
      <c r="DK328" s="171"/>
    </row>
    <row r="329" spans="112:115" x14ac:dyDescent="0.25">
      <c r="DH329" s="177">
        <v>574</v>
      </c>
      <c r="DI329" s="178" t="s">
        <v>4</v>
      </c>
      <c r="DJ329" s="179">
        <v>6</v>
      </c>
      <c r="DK329" s="171"/>
    </row>
    <row r="330" spans="112:115" x14ac:dyDescent="0.25">
      <c r="DH330" s="177">
        <v>575</v>
      </c>
      <c r="DI330" s="178" t="s">
        <v>5</v>
      </c>
      <c r="DJ330" s="179">
        <v>7</v>
      </c>
      <c r="DK330" s="171"/>
    </row>
    <row r="331" spans="112:115" x14ac:dyDescent="0.25">
      <c r="DH331" s="177">
        <v>576</v>
      </c>
      <c r="DI331" s="178" t="s">
        <v>6</v>
      </c>
      <c r="DJ331" s="179">
        <v>8</v>
      </c>
      <c r="DK331" s="171"/>
    </row>
    <row r="332" spans="112:115" x14ac:dyDescent="0.25">
      <c r="DH332" s="177">
        <v>577</v>
      </c>
      <c r="DI332" s="178" t="s">
        <v>7</v>
      </c>
      <c r="DJ332" s="181"/>
      <c r="DK332" s="171"/>
    </row>
    <row r="333" spans="112:115" x14ac:dyDescent="0.25">
      <c r="DH333" s="177">
        <v>578</v>
      </c>
      <c r="DI333" s="178" t="s">
        <v>8</v>
      </c>
      <c r="DJ333" s="179">
        <v>7</v>
      </c>
      <c r="DK333" s="171"/>
    </row>
    <row r="334" spans="112:115" x14ac:dyDescent="0.25">
      <c r="DH334" s="177">
        <v>580</v>
      </c>
      <c r="DI334" s="178" t="s">
        <v>9</v>
      </c>
      <c r="DJ334" s="179">
        <v>2</v>
      </c>
      <c r="DK334" s="171"/>
    </row>
    <row r="335" spans="112:115" x14ac:dyDescent="0.25">
      <c r="DH335" s="177">
        <v>581</v>
      </c>
      <c r="DI335" s="178" t="s">
        <v>10</v>
      </c>
      <c r="DJ335" s="179">
        <v>3</v>
      </c>
      <c r="DK335" s="171"/>
    </row>
    <row r="336" spans="112:115" x14ac:dyDescent="0.25">
      <c r="DH336" s="177">
        <v>582</v>
      </c>
      <c r="DI336" s="178" t="s">
        <v>11</v>
      </c>
      <c r="DJ336" s="179">
        <v>4</v>
      </c>
      <c r="DK336" s="171"/>
    </row>
    <row r="337" spans="112:115" x14ac:dyDescent="0.25">
      <c r="DH337" s="177">
        <v>583</v>
      </c>
      <c r="DI337" s="178" t="s">
        <v>12</v>
      </c>
      <c r="DJ337" s="179">
        <v>4</v>
      </c>
      <c r="DK337" s="171"/>
    </row>
    <row r="338" spans="112:115" x14ac:dyDescent="0.25">
      <c r="DH338" s="177">
        <v>584</v>
      </c>
      <c r="DI338" s="178" t="s">
        <v>13</v>
      </c>
      <c r="DJ338" s="179">
        <v>5</v>
      </c>
      <c r="DK338" s="171"/>
    </row>
    <row r="339" spans="112:115" x14ac:dyDescent="0.25">
      <c r="DH339" s="177">
        <v>585</v>
      </c>
      <c r="DI339" s="178" t="s">
        <v>14</v>
      </c>
      <c r="DJ339" s="179">
        <v>6</v>
      </c>
      <c r="DK339" s="171"/>
    </row>
    <row r="340" spans="112:115" x14ac:dyDescent="0.25">
      <c r="DH340" s="177">
        <v>586</v>
      </c>
      <c r="DI340" s="178" t="s">
        <v>15</v>
      </c>
      <c r="DJ340" s="179">
        <v>7</v>
      </c>
      <c r="DK340" s="171"/>
    </row>
    <row r="341" spans="112:115" x14ac:dyDescent="0.25">
      <c r="DH341" s="177">
        <v>587</v>
      </c>
      <c r="DI341" s="178" t="s">
        <v>16</v>
      </c>
      <c r="DJ341" s="179">
        <v>8</v>
      </c>
      <c r="DK341" s="171"/>
    </row>
    <row r="342" spans="112:115" x14ac:dyDescent="0.25">
      <c r="DH342" s="177">
        <v>590</v>
      </c>
      <c r="DI342" s="178" t="s">
        <v>846</v>
      </c>
      <c r="DJ342" s="179">
        <v>7</v>
      </c>
      <c r="DK342" s="171"/>
    </row>
    <row r="343" spans="112:115" x14ac:dyDescent="0.25">
      <c r="DH343" s="177">
        <v>591</v>
      </c>
      <c r="DI343" s="178" t="s">
        <v>17</v>
      </c>
      <c r="DJ343" s="179">
        <v>8</v>
      </c>
      <c r="DK343" s="171"/>
    </row>
    <row r="344" spans="112:115" x14ac:dyDescent="0.25">
      <c r="DH344" s="177">
        <v>592</v>
      </c>
      <c r="DI344" s="178" t="s">
        <v>18</v>
      </c>
      <c r="DJ344" s="179">
        <v>9</v>
      </c>
      <c r="DK344" s="171"/>
    </row>
    <row r="345" spans="112:115" x14ac:dyDescent="0.25">
      <c r="DH345" s="177">
        <v>593</v>
      </c>
      <c r="DI345" s="178" t="s">
        <v>19</v>
      </c>
      <c r="DJ345" s="179">
        <v>10</v>
      </c>
      <c r="DK345" s="171"/>
    </row>
    <row r="346" spans="112:115" x14ac:dyDescent="0.25">
      <c r="DH346" s="177">
        <v>594</v>
      </c>
      <c r="DI346" s="178" t="s">
        <v>20</v>
      </c>
      <c r="DJ346" s="179">
        <v>11</v>
      </c>
      <c r="DK346" s="171"/>
    </row>
    <row r="347" spans="112:115" x14ac:dyDescent="0.25">
      <c r="DH347" s="177">
        <v>601</v>
      </c>
      <c r="DI347" s="178" t="s">
        <v>21</v>
      </c>
      <c r="DJ347" s="179">
        <v>4</v>
      </c>
      <c r="DK347" s="171"/>
    </row>
    <row r="348" spans="112:115" x14ac:dyDescent="0.25">
      <c r="DH348" s="177">
        <v>602</v>
      </c>
      <c r="DI348" s="178" t="s">
        <v>22</v>
      </c>
      <c r="DJ348" s="179">
        <v>5</v>
      </c>
      <c r="DK348" s="171"/>
    </row>
    <row r="349" spans="112:115" x14ac:dyDescent="0.25">
      <c r="DH349" s="177">
        <v>603</v>
      </c>
      <c r="DI349" s="178" t="s">
        <v>23</v>
      </c>
      <c r="DJ349" s="179">
        <v>6</v>
      </c>
      <c r="DK349" s="171"/>
    </row>
    <row r="350" spans="112:115" x14ac:dyDescent="0.25">
      <c r="DH350" s="177">
        <v>604</v>
      </c>
      <c r="DI350" s="178" t="s">
        <v>24</v>
      </c>
      <c r="DJ350" s="179">
        <v>7</v>
      </c>
      <c r="DK350" s="171"/>
    </row>
    <row r="351" spans="112:115" x14ac:dyDescent="0.25">
      <c r="DH351" s="177">
        <v>611</v>
      </c>
      <c r="DI351" s="178" t="s">
        <v>25</v>
      </c>
      <c r="DJ351" s="179">
        <v>1</v>
      </c>
      <c r="DK351" s="171"/>
    </row>
    <row r="352" spans="112:115" x14ac:dyDescent="0.25">
      <c r="DH352" s="177">
        <v>612</v>
      </c>
      <c r="DI352" s="178" t="s">
        <v>26</v>
      </c>
      <c r="DJ352" s="179">
        <v>2</v>
      </c>
      <c r="DK352" s="171"/>
    </row>
    <row r="353" spans="112:115" x14ac:dyDescent="0.25">
      <c r="DH353" s="177">
        <v>613</v>
      </c>
      <c r="DI353" s="178" t="s">
        <v>27</v>
      </c>
      <c r="DJ353" s="179">
        <v>3</v>
      </c>
      <c r="DK353" s="171" t="s">
        <v>963</v>
      </c>
    </row>
    <row r="354" spans="112:115" x14ac:dyDescent="0.25">
      <c r="DH354" s="177">
        <v>614</v>
      </c>
      <c r="DI354" s="178" t="s">
        <v>28</v>
      </c>
      <c r="DJ354" s="179">
        <v>4</v>
      </c>
      <c r="DK354" s="171" t="s">
        <v>963</v>
      </c>
    </row>
    <row r="355" spans="112:115" x14ac:dyDescent="0.25">
      <c r="DH355" s="177">
        <v>631</v>
      </c>
      <c r="DI355" s="178" t="s">
        <v>29</v>
      </c>
      <c r="DJ355" s="179">
        <v>8</v>
      </c>
      <c r="DK355" s="171"/>
    </row>
    <row r="356" spans="112:115" x14ac:dyDescent="0.25">
      <c r="DH356" s="177">
        <v>632</v>
      </c>
      <c r="DI356" s="178" t="s">
        <v>30</v>
      </c>
      <c r="DJ356" s="179">
        <v>9</v>
      </c>
      <c r="DK356" s="171"/>
    </row>
    <row r="357" spans="112:115" x14ac:dyDescent="0.25">
      <c r="DH357" s="177">
        <v>633</v>
      </c>
      <c r="DI357" s="178" t="s">
        <v>31</v>
      </c>
      <c r="DJ357" s="179">
        <v>10</v>
      </c>
      <c r="DK357" s="171"/>
    </row>
    <row r="358" spans="112:115" x14ac:dyDescent="0.25">
      <c r="DH358" s="177">
        <v>634</v>
      </c>
      <c r="DI358" s="178" t="s">
        <v>32</v>
      </c>
      <c r="DJ358" s="179">
        <v>11</v>
      </c>
      <c r="DK358" s="171"/>
    </row>
    <row r="359" spans="112:115" x14ac:dyDescent="0.25">
      <c r="DH359" s="177">
        <v>690</v>
      </c>
      <c r="DI359" s="178" t="s">
        <v>732</v>
      </c>
      <c r="DJ359" s="179">
        <v>8</v>
      </c>
      <c r="DK359" s="171"/>
    </row>
    <row r="360" spans="112:115" x14ac:dyDescent="0.25">
      <c r="DH360" s="177">
        <v>691</v>
      </c>
      <c r="DI360" s="178" t="s">
        <v>733</v>
      </c>
      <c r="DJ360" s="179">
        <v>9</v>
      </c>
      <c r="DK360" s="171"/>
    </row>
    <row r="361" spans="112:115" x14ac:dyDescent="0.25">
      <c r="DH361" s="177">
        <v>692</v>
      </c>
      <c r="DI361" s="178" t="s">
        <v>734</v>
      </c>
      <c r="DJ361" s="179">
        <v>10</v>
      </c>
      <c r="DK361" s="171"/>
    </row>
    <row r="362" spans="112:115" x14ac:dyDescent="0.25">
      <c r="DH362" s="177">
        <v>693</v>
      </c>
      <c r="DI362" s="178" t="s">
        <v>817</v>
      </c>
      <c r="DJ362" s="179">
        <v>11</v>
      </c>
      <c r="DK362" s="171"/>
    </row>
    <row r="363" spans="112:115" x14ac:dyDescent="0.25">
      <c r="DH363" s="177">
        <v>694</v>
      </c>
      <c r="DI363" s="178" t="s">
        <v>736</v>
      </c>
      <c r="DJ363" s="179">
        <v>12</v>
      </c>
      <c r="DK363" s="171"/>
    </row>
    <row r="364" spans="112:115" x14ac:dyDescent="0.25">
      <c r="DH364" s="177">
        <v>706</v>
      </c>
      <c r="DI364" s="178" t="s">
        <v>33</v>
      </c>
      <c r="DJ364" s="179">
        <v>4</v>
      </c>
      <c r="DK364" s="171"/>
    </row>
    <row r="365" spans="112:115" x14ac:dyDescent="0.25">
      <c r="DH365" s="177">
        <v>707</v>
      </c>
      <c r="DI365" s="178" t="s">
        <v>34</v>
      </c>
      <c r="DJ365" s="179">
        <v>5</v>
      </c>
      <c r="DK365" s="171"/>
    </row>
    <row r="366" spans="112:115" x14ac:dyDescent="0.25">
      <c r="DH366" s="177">
        <v>708</v>
      </c>
      <c r="DI366" s="178" t="s">
        <v>35</v>
      </c>
      <c r="DJ366" s="179">
        <v>6</v>
      </c>
      <c r="DK366" s="171"/>
    </row>
    <row r="367" spans="112:115" x14ac:dyDescent="0.25">
      <c r="DH367" s="177">
        <v>709</v>
      </c>
      <c r="DI367" s="178" t="s">
        <v>36</v>
      </c>
      <c r="DJ367" s="179">
        <v>7</v>
      </c>
      <c r="DK367" s="171"/>
    </row>
    <row r="368" spans="112:115" x14ac:dyDescent="0.25">
      <c r="DH368" s="177">
        <v>710</v>
      </c>
      <c r="DI368" s="178" t="s">
        <v>37</v>
      </c>
      <c r="DJ368" s="179">
        <v>6</v>
      </c>
      <c r="DK368" s="171"/>
    </row>
    <row r="369" spans="112:115" x14ac:dyDescent="0.25">
      <c r="DH369" s="177">
        <v>711</v>
      </c>
      <c r="DI369" s="178" t="s">
        <v>38</v>
      </c>
      <c r="DJ369" s="179">
        <v>7</v>
      </c>
      <c r="DK369" s="171"/>
    </row>
    <row r="370" spans="112:115" x14ac:dyDescent="0.25">
      <c r="DH370" s="177">
        <v>712</v>
      </c>
      <c r="DI370" s="178" t="s">
        <v>39</v>
      </c>
      <c r="DJ370" s="179">
        <v>8</v>
      </c>
      <c r="DK370" s="171"/>
    </row>
    <row r="371" spans="112:115" x14ac:dyDescent="0.25">
      <c r="DH371" s="177">
        <v>713</v>
      </c>
      <c r="DI371" s="178" t="s">
        <v>40</v>
      </c>
      <c r="DJ371" s="179">
        <v>9</v>
      </c>
      <c r="DK371" s="171"/>
    </row>
    <row r="372" spans="112:115" x14ac:dyDescent="0.25">
      <c r="DH372" s="177">
        <v>714</v>
      </c>
      <c r="DI372" s="178" t="s">
        <v>41</v>
      </c>
      <c r="DJ372" s="179">
        <v>10</v>
      </c>
      <c r="DK372" s="171"/>
    </row>
    <row r="373" spans="112:115" x14ac:dyDescent="0.25">
      <c r="DH373" s="177">
        <v>720</v>
      </c>
      <c r="DI373" s="178" t="s">
        <v>42</v>
      </c>
      <c r="DJ373" s="179">
        <v>6</v>
      </c>
      <c r="DK373" s="171"/>
    </row>
    <row r="374" spans="112:115" x14ac:dyDescent="0.25">
      <c r="DH374" s="177">
        <v>721</v>
      </c>
      <c r="DI374" s="178" t="s">
        <v>43</v>
      </c>
      <c r="DJ374" s="179">
        <v>7</v>
      </c>
      <c r="DK374" s="171"/>
    </row>
    <row r="375" spans="112:115" x14ac:dyDescent="0.25">
      <c r="DH375" s="177">
        <v>722</v>
      </c>
      <c r="DI375" s="178" t="s">
        <v>44</v>
      </c>
      <c r="DJ375" s="179">
        <v>8</v>
      </c>
      <c r="DK375" s="171"/>
    </row>
    <row r="376" spans="112:115" x14ac:dyDescent="0.25">
      <c r="DH376" s="177">
        <v>723</v>
      </c>
      <c r="DI376" s="178" t="s">
        <v>45</v>
      </c>
      <c r="DJ376" s="179">
        <v>9</v>
      </c>
      <c r="DK376" s="171"/>
    </row>
    <row r="377" spans="112:115" x14ac:dyDescent="0.25">
      <c r="DH377" s="177">
        <v>724</v>
      </c>
      <c r="DI377" s="178" t="s">
        <v>46</v>
      </c>
      <c r="DJ377" s="179">
        <v>10</v>
      </c>
      <c r="DK377" s="171"/>
    </row>
    <row r="378" spans="112:115" x14ac:dyDescent="0.25">
      <c r="DH378" s="177">
        <v>731</v>
      </c>
      <c r="DI378" s="178" t="s">
        <v>47</v>
      </c>
      <c r="DJ378" s="179">
        <v>4</v>
      </c>
      <c r="DK378" s="171" t="s">
        <v>964</v>
      </c>
    </row>
    <row r="379" spans="112:115" x14ac:dyDescent="0.25">
      <c r="DH379" s="177">
        <v>732</v>
      </c>
      <c r="DI379" s="178" t="s">
        <v>48</v>
      </c>
      <c r="DJ379" s="179">
        <v>5</v>
      </c>
      <c r="DK379" s="171" t="s">
        <v>964</v>
      </c>
    </row>
    <row r="380" spans="112:115" x14ac:dyDescent="0.25">
      <c r="DH380" s="177">
        <v>733</v>
      </c>
      <c r="DI380" s="178" t="s">
        <v>49</v>
      </c>
      <c r="DJ380" s="179">
        <v>6</v>
      </c>
      <c r="DK380" s="171" t="s">
        <v>964</v>
      </c>
    </row>
    <row r="381" spans="112:115" x14ac:dyDescent="0.25">
      <c r="DH381" s="177">
        <v>741</v>
      </c>
      <c r="DI381" s="178" t="s">
        <v>50</v>
      </c>
      <c r="DJ381" s="179">
        <v>7</v>
      </c>
      <c r="DK381" s="171" t="s">
        <v>965</v>
      </c>
    </row>
    <row r="382" spans="112:115" x14ac:dyDescent="0.25">
      <c r="DH382" s="177">
        <v>742</v>
      </c>
      <c r="DI382" s="178" t="s">
        <v>51</v>
      </c>
      <c r="DJ382" s="179">
        <v>8</v>
      </c>
      <c r="DK382" s="171" t="s">
        <v>966</v>
      </c>
    </row>
    <row r="383" spans="112:115" x14ac:dyDescent="0.25">
      <c r="DH383" s="177">
        <v>743</v>
      </c>
      <c r="DI383" s="178" t="s">
        <v>52</v>
      </c>
      <c r="DJ383" s="179">
        <v>9</v>
      </c>
      <c r="DK383" s="171"/>
    </row>
    <row r="384" spans="112:115" x14ac:dyDescent="0.25">
      <c r="DH384" s="177">
        <v>750</v>
      </c>
      <c r="DI384" s="178" t="s">
        <v>732</v>
      </c>
      <c r="DJ384" s="179">
        <v>9</v>
      </c>
      <c r="DK384" s="171" t="s">
        <v>951</v>
      </c>
    </row>
    <row r="385" spans="112:115" x14ac:dyDescent="0.25">
      <c r="DH385" s="177">
        <v>751</v>
      </c>
      <c r="DI385" s="178" t="s">
        <v>733</v>
      </c>
      <c r="DJ385" s="179">
        <v>10</v>
      </c>
      <c r="DK385" s="171" t="s">
        <v>951</v>
      </c>
    </row>
    <row r="386" spans="112:115" x14ac:dyDescent="0.25">
      <c r="DH386" s="177">
        <v>752</v>
      </c>
      <c r="DI386" s="178" t="s">
        <v>734</v>
      </c>
      <c r="DJ386" s="179">
        <v>11</v>
      </c>
      <c r="DK386" s="171" t="s">
        <v>951</v>
      </c>
    </row>
    <row r="387" spans="112:115" x14ac:dyDescent="0.25">
      <c r="DH387" s="177">
        <v>753</v>
      </c>
      <c r="DI387" s="178" t="s">
        <v>735</v>
      </c>
      <c r="DJ387" s="179">
        <v>12</v>
      </c>
      <c r="DK387" s="171" t="s">
        <v>951</v>
      </c>
    </row>
    <row r="388" spans="112:115" x14ac:dyDescent="0.25">
      <c r="DH388" s="177">
        <v>760</v>
      </c>
      <c r="DI388" s="178" t="s">
        <v>53</v>
      </c>
      <c r="DJ388" s="179">
        <v>6</v>
      </c>
      <c r="DK388" s="171"/>
    </row>
    <row r="389" spans="112:115" x14ac:dyDescent="0.25">
      <c r="DH389" s="177">
        <v>761</v>
      </c>
      <c r="DI389" s="178" t="s">
        <v>54</v>
      </c>
      <c r="DJ389" s="179">
        <v>7</v>
      </c>
      <c r="DK389" s="171"/>
    </row>
    <row r="390" spans="112:115" x14ac:dyDescent="0.25">
      <c r="DH390" s="177">
        <v>762</v>
      </c>
      <c r="DI390" s="178" t="s">
        <v>55</v>
      </c>
      <c r="DJ390" s="179">
        <v>8</v>
      </c>
      <c r="DK390" s="171"/>
    </row>
    <row r="391" spans="112:115" x14ac:dyDescent="0.25">
      <c r="DH391" s="177">
        <v>763</v>
      </c>
      <c r="DI391" s="178" t="s">
        <v>56</v>
      </c>
      <c r="DJ391" s="179">
        <v>9</v>
      </c>
      <c r="DK391" s="171"/>
    </row>
    <row r="392" spans="112:115" x14ac:dyDescent="0.25">
      <c r="DH392" s="177">
        <v>764</v>
      </c>
      <c r="DI392" s="178" t="s">
        <v>57</v>
      </c>
      <c r="DJ392" s="179">
        <v>10</v>
      </c>
      <c r="DK392" s="171"/>
    </row>
    <row r="393" spans="112:115" x14ac:dyDescent="0.25">
      <c r="DH393" s="177">
        <v>770</v>
      </c>
      <c r="DI393" s="178" t="s">
        <v>53</v>
      </c>
      <c r="DJ393" s="179">
        <v>6</v>
      </c>
      <c r="DK393" s="171"/>
    </row>
    <row r="394" spans="112:115" x14ac:dyDescent="0.25">
      <c r="DH394" s="177">
        <v>771</v>
      </c>
      <c r="DI394" s="178" t="s">
        <v>54</v>
      </c>
      <c r="DJ394" s="179">
        <v>7</v>
      </c>
      <c r="DK394" s="171" t="s">
        <v>951</v>
      </c>
    </row>
    <row r="395" spans="112:115" x14ac:dyDescent="0.25">
      <c r="DH395" s="177">
        <v>772</v>
      </c>
      <c r="DI395" s="178" t="s">
        <v>55</v>
      </c>
      <c r="DJ395" s="179">
        <v>8</v>
      </c>
      <c r="DK395" s="171" t="s">
        <v>951</v>
      </c>
    </row>
    <row r="396" spans="112:115" x14ac:dyDescent="0.25">
      <c r="DH396" s="177">
        <v>773</v>
      </c>
      <c r="DI396" s="178" t="s">
        <v>56</v>
      </c>
      <c r="DJ396" s="179">
        <v>9</v>
      </c>
      <c r="DK396" s="171" t="s">
        <v>951</v>
      </c>
    </row>
    <row r="397" spans="112:115" x14ac:dyDescent="0.25">
      <c r="DH397" s="177">
        <v>774</v>
      </c>
      <c r="DI397" s="178" t="s">
        <v>57</v>
      </c>
      <c r="DJ397" s="179">
        <v>10</v>
      </c>
      <c r="DK397" s="171" t="s">
        <v>951</v>
      </c>
    </row>
    <row r="398" spans="112:115" x14ac:dyDescent="0.25">
      <c r="DH398" s="177">
        <v>780</v>
      </c>
      <c r="DI398" s="178" t="s">
        <v>53</v>
      </c>
      <c r="DJ398" s="179">
        <v>6</v>
      </c>
      <c r="DK398" s="171"/>
    </row>
    <row r="399" spans="112:115" x14ac:dyDescent="0.25">
      <c r="DH399" s="177">
        <v>780</v>
      </c>
      <c r="DI399" s="178" t="s">
        <v>53</v>
      </c>
      <c r="DJ399" s="179">
        <v>6</v>
      </c>
      <c r="DK399" s="171"/>
    </row>
    <row r="400" spans="112:115" x14ac:dyDescent="0.25">
      <c r="DH400" s="177">
        <v>781</v>
      </c>
      <c r="DI400" s="178" t="s">
        <v>54</v>
      </c>
      <c r="DJ400" s="179">
        <v>7</v>
      </c>
      <c r="DK400" s="171" t="s">
        <v>952</v>
      </c>
    </row>
    <row r="401" spans="112:115" x14ac:dyDescent="0.25">
      <c r="DH401" s="177">
        <v>781</v>
      </c>
      <c r="DI401" s="178" t="s">
        <v>54</v>
      </c>
      <c r="DJ401" s="179">
        <v>7</v>
      </c>
      <c r="DK401" s="171" t="s">
        <v>952</v>
      </c>
    </row>
    <row r="402" spans="112:115" x14ac:dyDescent="0.25">
      <c r="DH402" s="177">
        <v>782</v>
      </c>
      <c r="DI402" s="178" t="s">
        <v>55</v>
      </c>
      <c r="DJ402" s="179">
        <v>8</v>
      </c>
      <c r="DK402" s="171" t="s">
        <v>952</v>
      </c>
    </row>
    <row r="403" spans="112:115" x14ac:dyDescent="0.25">
      <c r="DH403" s="177">
        <v>782</v>
      </c>
      <c r="DI403" s="178" t="s">
        <v>55</v>
      </c>
      <c r="DJ403" s="179">
        <v>8</v>
      </c>
      <c r="DK403" s="171" t="s">
        <v>952</v>
      </c>
    </row>
    <row r="404" spans="112:115" x14ac:dyDescent="0.25">
      <c r="DH404" s="177">
        <v>783</v>
      </c>
      <c r="DI404" s="178" t="s">
        <v>56</v>
      </c>
      <c r="DJ404" s="179">
        <v>9</v>
      </c>
      <c r="DK404" s="171" t="s">
        <v>952</v>
      </c>
    </row>
    <row r="405" spans="112:115" x14ac:dyDescent="0.25">
      <c r="DH405" s="177">
        <v>783</v>
      </c>
      <c r="DI405" s="178" t="s">
        <v>56</v>
      </c>
      <c r="DJ405" s="179">
        <v>9</v>
      </c>
      <c r="DK405" s="171" t="s">
        <v>952</v>
      </c>
    </row>
    <row r="406" spans="112:115" x14ac:dyDescent="0.25">
      <c r="DH406" s="177">
        <v>784</v>
      </c>
      <c r="DI406" s="178" t="s">
        <v>57</v>
      </c>
      <c r="DJ406" s="179">
        <v>10</v>
      </c>
      <c r="DK406" s="171" t="s">
        <v>952</v>
      </c>
    </row>
    <row r="407" spans="112:115" x14ac:dyDescent="0.25">
      <c r="DH407" s="177">
        <v>784</v>
      </c>
      <c r="DI407" s="178" t="s">
        <v>57</v>
      </c>
      <c r="DJ407" s="179">
        <v>10</v>
      </c>
      <c r="DK407" s="171" t="s">
        <v>952</v>
      </c>
    </row>
    <row r="408" spans="112:115" x14ac:dyDescent="0.25">
      <c r="DH408" s="177">
        <v>811</v>
      </c>
      <c r="DI408" s="178" t="s">
        <v>58</v>
      </c>
      <c r="DJ408" s="179">
        <v>4</v>
      </c>
      <c r="DK408" s="171"/>
    </row>
    <row r="409" spans="112:115" x14ac:dyDescent="0.25">
      <c r="DH409" s="177">
        <v>812</v>
      </c>
      <c r="DI409" s="178" t="s">
        <v>59</v>
      </c>
      <c r="DJ409" s="179">
        <v>5</v>
      </c>
      <c r="DK409" s="171"/>
    </row>
    <row r="410" spans="112:115" x14ac:dyDescent="0.25">
      <c r="DH410" s="177">
        <v>813</v>
      </c>
      <c r="DI410" s="178" t="s">
        <v>60</v>
      </c>
      <c r="DJ410" s="179">
        <v>6</v>
      </c>
      <c r="DK410" s="171"/>
    </row>
    <row r="411" spans="112:115" x14ac:dyDescent="0.25">
      <c r="DH411" s="177">
        <v>814</v>
      </c>
      <c r="DI411" s="178" t="s">
        <v>61</v>
      </c>
      <c r="DJ411" s="179">
        <v>7</v>
      </c>
      <c r="DK411" s="171"/>
    </row>
    <row r="412" spans="112:115" x14ac:dyDescent="0.25">
      <c r="DH412" s="177">
        <v>821</v>
      </c>
      <c r="DI412" s="178" t="s">
        <v>62</v>
      </c>
      <c r="DJ412" s="179">
        <v>7</v>
      </c>
      <c r="DK412" s="171"/>
    </row>
    <row r="413" spans="112:115" x14ac:dyDescent="0.25">
      <c r="DH413" s="177">
        <v>822</v>
      </c>
      <c r="DI413" s="178" t="s">
        <v>63</v>
      </c>
      <c r="DJ413" s="179">
        <v>8</v>
      </c>
      <c r="DK413" s="171"/>
    </row>
    <row r="414" spans="112:115" x14ac:dyDescent="0.25">
      <c r="DH414" s="177">
        <v>823</v>
      </c>
      <c r="DI414" s="178" t="s">
        <v>64</v>
      </c>
      <c r="DJ414" s="179">
        <v>9</v>
      </c>
      <c r="DK414" s="171"/>
    </row>
    <row r="415" spans="112:115" x14ac:dyDescent="0.25">
      <c r="DH415" s="177">
        <v>824</v>
      </c>
      <c r="DI415" s="178" t="s">
        <v>65</v>
      </c>
      <c r="DJ415" s="179">
        <v>10</v>
      </c>
      <c r="DK415" s="171"/>
    </row>
    <row r="416" spans="112:115" x14ac:dyDescent="0.25">
      <c r="DH416" s="177">
        <v>850</v>
      </c>
      <c r="DI416" s="178" t="s">
        <v>732</v>
      </c>
      <c r="DJ416" s="179">
        <v>8</v>
      </c>
      <c r="DK416" s="171"/>
    </row>
    <row r="417" spans="112:115" x14ac:dyDescent="0.25">
      <c r="DH417" s="177">
        <v>851</v>
      </c>
      <c r="DI417" s="178" t="s">
        <v>733</v>
      </c>
      <c r="DJ417" s="179">
        <v>9</v>
      </c>
      <c r="DK417" s="171"/>
    </row>
    <row r="418" spans="112:115" x14ac:dyDescent="0.25">
      <c r="DH418" s="177">
        <v>852</v>
      </c>
      <c r="DI418" s="178" t="s">
        <v>734</v>
      </c>
      <c r="DJ418" s="179">
        <v>10</v>
      </c>
      <c r="DK418" s="171"/>
    </row>
    <row r="419" spans="112:115" x14ac:dyDescent="0.25">
      <c r="DH419" s="177">
        <v>853</v>
      </c>
      <c r="DI419" s="178" t="s">
        <v>735</v>
      </c>
      <c r="DJ419" s="179">
        <v>11</v>
      </c>
      <c r="DK419" s="171"/>
    </row>
    <row r="420" spans="112:115" x14ac:dyDescent="0.25">
      <c r="DH420" s="177">
        <v>951</v>
      </c>
      <c r="DI420" s="178" t="s">
        <v>66</v>
      </c>
      <c r="DJ420" s="179">
        <v>6</v>
      </c>
      <c r="DK420" s="171"/>
    </row>
    <row r="421" spans="112:115" x14ac:dyDescent="0.25">
      <c r="DH421" s="177">
        <v>952</v>
      </c>
      <c r="DI421" s="178" t="s">
        <v>67</v>
      </c>
      <c r="DJ421" s="179">
        <v>7</v>
      </c>
      <c r="DK421" s="171"/>
    </row>
    <row r="422" spans="112:115" x14ac:dyDescent="0.25">
      <c r="DH422" s="177">
        <v>953</v>
      </c>
      <c r="DI422" s="178" t="s">
        <v>68</v>
      </c>
      <c r="DJ422" s="179">
        <v>8</v>
      </c>
      <c r="DK422" s="171"/>
    </row>
    <row r="423" spans="112:115" x14ac:dyDescent="0.25">
      <c r="DH423" s="177">
        <v>954</v>
      </c>
      <c r="DI423" s="178" t="s">
        <v>69</v>
      </c>
      <c r="DJ423" s="179">
        <v>8</v>
      </c>
      <c r="DK423" s="171"/>
    </row>
    <row r="424" spans="112:115" x14ac:dyDescent="0.25">
      <c r="DH424" s="177">
        <v>955</v>
      </c>
      <c r="DI424" s="178" t="s">
        <v>70</v>
      </c>
      <c r="DJ424" s="179">
        <v>9</v>
      </c>
      <c r="DK424" s="171"/>
    </row>
    <row r="425" spans="112:115" x14ac:dyDescent="0.25">
      <c r="DH425" s="177">
        <v>961</v>
      </c>
      <c r="DI425" s="178" t="s">
        <v>71</v>
      </c>
      <c r="DJ425" s="179">
        <v>6</v>
      </c>
      <c r="DK425" s="171"/>
    </row>
    <row r="426" spans="112:115" x14ac:dyDescent="0.25">
      <c r="DH426" s="177">
        <v>962</v>
      </c>
      <c r="DI426" s="178" t="s">
        <v>72</v>
      </c>
      <c r="DJ426" s="179">
        <v>7</v>
      </c>
      <c r="DK426" s="171"/>
    </row>
    <row r="427" spans="112:115" x14ac:dyDescent="0.25">
      <c r="DH427" s="177">
        <v>963</v>
      </c>
      <c r="DI427" s="178" t="s">
        <v>73</v>
      </c>
      <c r="DJ427" s="179">
        <v>8</v>
      </c>
      <c r="DK427" s="171"/>
    </row>
    <row r="428" spans="112:115" x14ac:dyDescent="0.25">
      <c r="DH428" s="177">
        <v>971</v>
      </c>
      <c r="DI428" s="178" t="s">
        <v>74</v>
      </c>
      <c r="DJ428" s="179">
        <v>6</v>
      </c>
      <c r="DK428" s="171"/>
    </row>
    <row r="429" spans="112:115" x14ac:dyDescent="0.25">
      <c r="DH429" s="182">
        <v>972</v>
      </c>
      <c r="DI429" s="183" t="s">
        <v>75</v>
      </c>
      <c r="DJ429" s="184">
        <v>7</v>
      </c>
      <c r="DK429" s="172"/>
    </row>
  </sheetData>
  <autoFilter ref="A4:EG151"/>
  <mergeCells count="18">
    <mergeCell ref="DH171:DJ171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CV10 CV141:CV142 CY141:CY142 CY28:CY44 CY26 CY54 CY10:CY24 CY56:CY61 CY63 CY70:CY101 CY48:CY52 CY107:CY135 CV132:CV135">
    <cfRule type="cellIs" dxfId="54" priority="35" stopIfTrue="1" operator="notEqual">
      <formula>$DC10</formula>
    </cfRule>
  </conditionalFormatting>
  <conditionalFormatting sqref="CV107:CV131 CV26:CV44 CV54 CV11:CV24 CV56:CV61 CV63 CV70:CV101 CV47:CV52">
    <cfRule type="cellIs" dxfId="53" priority="36" stopIfTrue="1" operator="notEqual">
      <formula>$CY11</formula>
    </cfRule>
  </conditionalFormatting>
  <conditionalFormatting sqref="CV136:CV138 CY136:CY138">
    <cfRule type="cellIs" dxfId="52" priority="34" stopIfTrue="1" operator="notEqual">
      <formula>$DC136</formula>
    </cfRule>
  </conditionalFormatting>
  <conditionalFormatting sqref="CY102">
    <cfRule type="cellIs" dxfId="51" priority="32" stopIfTrue="1" operator="notEqual">
      <formula>$DC102</formula>
    </cfRule>
  </conditionalFormatting>
  <conditionalFormatting sqref="CV102">
    <cfRule type="cellIs" dxfId="50" priority="33" stopIfTrue="1" operator="notEqual">
      <formula>$CY102</formula>
    </cfRule>
  </conditionalFormatting>
  <conditionalFormatting sqref="CY103">
    <cfRule type="cellIs" dxfId="49" priority="30" stopIfTrue="1" operator="notEqual">
      <formula>$DC103</formula>
    </cfRule>
  </conditionalFormatting>
  <conditionalFormatting sqref="CV103">
    <cfRule type="cellIs" dxfId="48" priority="31" stopIfTrue="1" operator="notEqual">
      <formula>$CY103</formula>
    </cfRule>
  </conditionalFormatting>
  <conditionalFormatting sqref="CY104 CY106">
    <cfRule type="cellIs" dxfId="47" priority="28" stopIfTrue="1" operator="notEqual">
      <formula>$DC104</formula>
    </cfRule>
  </conditionalFormatting>
  <conditionalFormatting sqref="CY64">
    <cfRule type="cellIs" dxfId="46" priority="26" stopIfTrue="1" operator="notEqual">
      <formula>$DC64</formula>
    </cfRule>
  </conditionalFormatting>
  <conditionalFormatting sqref="CV104 CV106">
    <cfRule type="cellIs" dxfId="45" priority="29" stopIfTrue="1" operator="notEqual">
      <formula>$CY104</formula>
    </cfRule>
  </conditionalFormatting>
  <conditionalFormatting sqref="CV64">
    <cfRule type="cellIs" dxfId="44" priority="27" stopIfTrue="1" operator="notEqual">
      <formula>$CY64</formula>
    </cfRule>
  </conditionalFormatting>
  <conditionalFormatting sqref="CY66">
    <cfRule type="cellIs" dxfId="43" priority="24" stopIfTrue="1" operator="notEqual">
      <formula>$DC66</formula>
    </cfRule>
  </conditionalFormatting>
  <conditionalFormatting sqref="CV66">
    <cfRule type="cellIs" dxfId="42" priority="25" stopIfTrue="1" operator="notEqual">
      <formula>$CY66</formula>
    </cfRule>
  </conditionalFormatting>
  <conditionalFormatting sqref="CY67">
    <cfRule type="cellIs" dxfId="41" priority="22" stopIfTrue="1" operator="notEqual">
      <formula>$DC67</formula>
    </cfRule>
  </conditionalFormatting>
  <conditionalFormatting sqref="CV67">
    <cfRule type="cellIs" dxfId="40" priority="23" stopIfTrue="1" operator="notEqual">
      <formula>$CY67</formula>
    </cfRule>
  </conditionalFormatting>
  <conditionalFormatting sqref="CY46:CY47">
    <cfRule type="cellIs" dxfId="39" priority="20" stopIfTrue="1" operator="notEqual">
      <formula>$DC46</formula>
    </cfRule>
  </conditionalFormatting>
  <conditionalFormatting sqref="CV46">
    <cfRule type="cellIs" dxfId="38" priority="21" stopIfTrue="1" operator="notEqual">
      <formula>$CY46</formula>
    </cfRule>
  </conditionalFormatting>
  <conditionalFormatting sqref="CY55">
    <cfRule type="cellIs" dxfId="37" priority="18" stopIfTrue="1" operator="notEqual">
      <formula>$DC55</formula>
    </cfRule>
  </conditionalFormatting>
  <conditionalFormatting sqref="CV55">
    <cfRule type="cellIs" dxfId="36" priority="19" stopIfTrue="1" operator="notEqual">
      <formula>$CY55</formula>
    </cfRule>
  </conditionalFormatting>
  <conditionalFormatting sqref="CY45">
    <cfRule type="cellIs" dxfId="35" priority="17" stopIfTrue="1" operator="notEqual">
      <formula>$DC45</formula>
    </cfRule>
  </conditionalFormatting>
  <conditionalFormatting sqref="CV45">
    <cfRule type="cellIs" dxfId="34" priority="16" stopIfTrue="1" operator="notEqual">
      <formula>$CY45</formula>
    </cfRule>
  </conditionalFormatting>
  <conditionalFormatting sqref="CY25">
    <cfRule type="cellIs" dxfId="33" priority="14" stopIfTrue="1" operator="notEqual">
      <formula>$DC25</formula>
    </cfRule>
  </conditionalFormatting>
  <conditionalFormatting sqref="CV25">
    <cfRule type="cellIs" dxfId="32" priority="15" stopIfTrue="1" operator="notEqual">
      <formula>$CY25</formula>
    </cfRule>
  </conditionalFormatting>
  <conditionalFormatting sqref="CY53">
    <cfRule type="cellIs" dxfId="31" priority="12" stopIfTrue="1" operator="notEqual">
      <formula>$DC53</formula>
    </cfRule>
  </conditionalFormatting>
  <conditionalFormatting sqref="CV53">
    <cfRule type="cellIs" dxfId="30" priority="13" stopIfTrue="1" operator="notEqual">
      <formula>$CY53</formula>
    </cfRule>
  </conditionalFormatting>
  <conditionalFormatting sqref="CY62">
    <cfRule type="cellIs" dxfId="29" priority="10" stopIfTrue="1" operator="notEqual">
      <formula>$DC62</formula>
    </cfRule>
  </conditionalFormatting>
  <conditionalFormatting sqref="CV62">
    <cfRule type="cellIs" dxfId="28" priority="11" stopIfTrue="1" operator="notEqual">
      <formula>$CY62</formula>
    </cfRule>
  </conditionalFormatting>
  <conditionalFormatting sqref="CY65">
    <cfRule type="cellIs" dxfId="27" priority="8" stopIfTrue="1" operator="notEqual">
      <formula>$DC65</formula>
    </cfRule>
  </conditionalFormatting>
  <conditionalFormatting sqref="CV65">
    <cfRule type="cellIs" dxfId="26" priority="9" stopIfTrue="1" operator="notEqual">
      <formula>$CY65</formula>
    </cfRule>
  </conditionalFormatting>
  <conditionalFormatting sqref="CY105">
    <cfRule type="cellIs" dxfId="25" priority="6" stopIfTrue="1" operator="notEqual">
      <formula>$DC105</formula>
    </cfRule>
  </conditionalFormatting>
  <conditionalFormatting sqref="CV105">
    <cfRule type="cellIs" dxfId="24" priority="7" stopIfTrue="1" operator="notEqual">
      <formula>$CY105</formula>
    </cfRule>
  </conditionalFormatting>
  <conditionalFormatting sqref="CV139:CV140 CY139:CY140">
    <cfRule type="cellIs" dxfId="23" priority="5" stopIfTrue="1" operator="notEqual">
      <formula>$DC139</formula>
    </cfRule>
  </conditionalFormatting>
  <conditionalFormatting sqref="CY68">
    <cfRule type="cellIs" dxfId="22" priority="3" stopIfTrue="1" operator="notEqual">
      <formula>$DC68</formula>
    </cfRule>
  </conditionalFormatting>
  <conditionalFormatting sqref="CV68">
    <cfRule type="cellIs" dxfId="21" priority="4" stopIfTrue="1" operator="notEqual">
      <formula>$CY68</formula>
    </cfRule>
  </conditionalFormatting>
  <conditionalFormatting sqref="CY69">
    <cfRule type="cellIs" dxfId="20" priority="1" stopIfTrue="1" operator="notEqual">
      <formula>$DC69</formula>
    </cfRule>
  </conditionalFormatting>
  <conditionalFormatting sqref="CV69">
    <cfRule type="cellIs" dxfId="19" priority="2" stopIfTrue="1" operator="notEqual">
      <formula>$CY69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54.0 / Gültig ab: 01.11.13 / Seite &amp;P (&amp;N)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424"/>
  <sheetViews>
    <sheetView topLeftCell="A48" zoomScaleNormal="100" zoomScaleSheetLayoutView="75" workbookViewId="0">
      <selection activeCell="S54" sqref="S54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7.140625" style="11" customWidth="1"/>
    <col min="115" max="16384" width="3.7109375" style="11"/>
  </cols>
  <sheetData>
    <row r="1" spans="1:109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21"/>
      <c r="X1" s="10"/>
      <c r="Y1" s="39"/>
      <c r="Z1" s="9"/>
      <c r="AA1" s="9"/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</row>
    <row r="2" spans="1:109" s="1" customFormat="1" ht="12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917</v>
      </c>
      <c r="AC2" s="70"/>
      <c r="CU2" s="145"/>
      <c r="CV2" s="140"/>
      <c r="CW2" s="140"/>
      <c r="CY2" s="140"/>
      <c r="CZ2" s="140"/>
      <c r="DB2" s="145"/>
      <c r="DC2" s="2"/>
      <c r="DD2" s="2"/>
    </row>
    <row r="3" spans="1:109" s="19" customFormat="1" ht="15.75" x14ac:dyDescent="0.2">
      <c r="A3" s="909" t="s">
        <v>346</v>
      </c>
      <c r="B3" s="909" t="s">
        <v>347</v>
      </c>
      <c r="C3" s="909" t="s">
        <v>348</v>
      </c>
      <c r="D3" s="908" t="s">
        <v>349</v>
      </c>
      <c r="E3" s="908" t="s">
        <v>350</v>
      </c>
      <c r="F3" s="908" t="s">
        <v>351</v>
      </c>
      <c r="G3" s="909" t="s">
        <v>352</v>
      </c>
      <c r="H3" s="909" t="s">
        <v>110</v>
      </c>
      <c r="I3" s="908" t="s">
        <v>141</v>
      </c>
      <c r="J3" s="909" t="s">
        <v>353</v>
      </c>
      <c r="K3" s="910" t="s">
        <v>354</v>
      </c>
      <c r="L3" s="910" t="s">
        <v>355</v>
      </c>
      <c r="M3" s="910" t="s">
        <v>356</v>
      </c>
      <c r="N3" s="911" t="s">
        <v>398</v>
      </c>
      <c r="O3" s="909" t="s">
        <v>363</v>
      </c>
      <c r="P3" s="909" t="s">
        <v>431</v>
      </c>
      <c r="Q3" s="90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2012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09" s="19" customFormat="1" ht="39.200000000000003" customHeight="1" x14ac:dyDescent="0.2">
      <c r="A4" s="909"/>
      <c r="B4" s="909"/>
      <c r="C4" s="909"/>
      <c r="D4" s="908"/>
      <c r="E4" s="908"/>
      <c r="F4" s="908"/>
      <c r="G4" s="909"/>
      <c r="H4" s="909"/>
      <c r="I4" s="908"/>
      <c r="J4" s="909"/>
      <c r="K4" s="910"/>
      <c r="L4" s="910"/>
      <c r="M4" s="910"/>
      <c r="N4" s="911"/>
      <c r="O4" s="909"/>
      <c r="P4" s="909"/>
      <c r="Q4" s="90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</row>
    <row r="5" spans="1:109" s="19" customFormat="1" ht="40.5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330</v>
      </c>
      <c r="Z5" s="21">
        <f t="shared" ref="Z5:Z71" si="1">$AD$3-V5</f>
        <v>35</v>
      </c>
      <c r="AA5" s="25" t="s">
        <v>655</v>
      </c>
      <c r="AB5" s="21" t="s">
        <v>89</v>
      </c>
      <c r="AC5" s="21"/>
      <c r="AE5" s="90" t="s">
        <v>399</v>
      </c>
      <c r="AF5" s="82"/>
      <c r="CP5" s="19" t="str">
        <f t="shared" ref="CP5:CP71" si="2">+S5</f>
        <v>Giger Hans</v>
      </c>
      <c r="CR5" s="19">
        <f t="shared" ref="CR5:CR71" si="3">+Z5</f>
        <v>35</v>
      </c>
      <c r="CS5" s="19" t="str">
        <f t="shared" ref="CS5:CS71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</row>
    <row r="6" spans="1:109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21">
        <f t="shared" si="1"/>
        <v>30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30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</row>
    <row r="7" spans="1:109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21">
        <f t="shared" si="1"/>
        <v>29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29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</row>
    <row r="8" spans="1:109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120" t="s">
        <v>314</v>
      </c>
      <c r="X8" s="118">
        <v>2000</v>
      </c>
      <c r="Y8" s="28" t="s">
        <v>333</v>
      </c>
      <c r="Z8" s="21">
        <f t="shared" si="1"/>
        <v>25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25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</row>
    <row r="9" spans="1:109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21">
        <f t="shared" si="1"/>
        <v>25</v>
      </c>
      <c r="AA9" s="25" t="s">
        <v>658</v>
      </c>
      <c r="AB9" s="21" t="s">
        <v>306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25</v>
      </c>
      <c r="CS9" s="19" t="str">
        <f t="shared" si="4"/>
        <v xml:space="preserve"> A/B 1)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</row>
    <row r="10" spans="1:109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43</v>
      </c>
      <c r="AA10" s="25" t="s">
        <v>659</v>
      </c>
      <c r="AB10" s="21" t="s">
        <v>307</v>
      </c>
      <c r="AC10" s="21"/>
      <c r="AE10" s="90" t="s">
        <v>373</v>
      </c>
      <c r="AF10" s="82"/>
      <c r="CP10" s="19" t="str">
        <f t="shared" si="2"/>
        <v>Kalak Josef</v>
      </c>
      <c r="CR10" s="19">
        <f t="shared" si="3"/>
        <v>43</v>
      </c>
      <c r="CS10" s="19" t="str">
        <f t="shared" si="4"/>
        <v>B/A 2)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</row>
    <row r="11" spans="1:109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38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38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1" si="5">VLOOKUP($CY11,Funktionsbezeichnungen,3,0)</f>
        <v>10</v>
      </c>
      <c r="DA11" s="83" t="str">
        <f t="shared" ref="DA11:DA31" si="6">VLOOKUP($CY11,Funktionsbezeichnungen,2,0)</f>
        <v>Senior Projektingenieur</v>
      </c>
      <c r="DB11" s="20"/>
      <c r="DC11" s="125">
        <v>773</v>
      </c>
      <c r="DD11" s="33">
        <f t="shared" ref="DD11:DD44" si="7">VLOOKUP($DC11,Funktionsbezeichnungen,3,0)</f>
        <v>9</v>
      </c>
      <c r="DE11" s="83" t="str">
        <f t="shared" ref="DE11:DE44" si="8">VLOOKUP($DC11,Funktionsbezeichnungen,2,0)</f>
        <v>Projektingenieur 3</v>
      </c>
    </row>
    <row r="12" spans="1:109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21">
        <f t="shared" si="1"/>
        <v>27</v>
      </c>
      <c r="AA12" s="25" t="s">
        <v>660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27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9">VLOOKUP($CV12,Funktionsbezeichnungen,3,0)</f>
        <v>10</v>
      </c>
      <c r="CX12" s="83" t="str">
        <f t="shared" ref="CX12:CX43" si="10">VLOOKUP($CV12,Funktionsbezeichnungen,2,0)</f>
        <v>Senior Projektingenieur</v>
      </c>
      <c r="CY12" s="125">
        <v>784</v>
      </c>
      <c r="CZ12" s="33">
        <f t="shared" si="5"/>
        <v>10</v>
      </c>
      <c r="DA12" s="83" t="str">
        <f t="shared" si="6"/>
        <v>Senior Projektingenieur</v>
      </c>
      <c r="DB12" s="20"/>
      <c r="DC12" s="33">
        <v>783</v>
      </c>
      <c r="DD12" s="33">
        <f t="shared" si="7"/>
        <v>9</v>
      </c>
      <c r="DE12" s="83" t="str">
        <f t="shared" si="8"/>
        <v>Projektingenieur 3</v>
      </c>
    </row>
    <row r="13" spans="1:109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24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24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9"/>
        <v>10</v>
      </c>
      <c r="CX13" s="83" t="str">
        <f t="shared" si="10"/>
        <v>Senior Projektingenieur</v>
      </c>
      <c r="CY13" s="125">
        <v>774</v>
      </c>
      <c r="CZ13" s="33">
        <f t="shared" si="5"/>
        <v>10</v>
      </c>
      <c r="DA13" s="83" t="str">
        <f t="shared" si="6"/>
        <v>Senior Projektingenieur</v>
      </c>
      <c r="DB13" s="20"/>
      <c r="DC13" s="33">
        <v>773</v>
      </c>
      <c r="DD13" s="33">
        <f t="shared" si="7"/>
        <v>9</v>
      </c>
      <c r="DE13" s="83" t="str">
        <f t="shared" si="8"/>
        <v>Projektingenieur 3</v>
      </c>
    </row>
    <row r="14" spans="1:109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24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24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9"/>
        <v>10</v>
      </c>
      <c r="CX14" s="83" t="str">
        <f t="shared" si="10"/>
        <v>Senior Projektingenieur</v>
      </c>
      <c r="CY14" s="125">
        <v>773</v>
      </c>
      <c r="CZ14" s="33">
        <f t="shared" si="5"/>
        <v>9</v>
      </c>
      <c r="DA14" s="83" t="str">
        <f t="shared" si="6"/>
        <v>Projektingenieur 3</v>
      </c>
      <c r="DB14" s="20"/>
      <c r="DC14" s="33">
        <v>773</v>
      </c>
      <c r="DD14" s="33">
        <f t="shared" si="7"/>
        <v>9</v>
      </c>
      <c r="DE14" s="83" t="str">
        <f t="shared" si="8"/>
        <v>Projektingenieur 3</v>
      </c>
    </row>
    <row r="15" spans="1:109" s="19" customFormat="1" ht="15.75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31</v>
      </c>
      <c r="AA15" s="25" t="s">
        <v>662</v>
      </c>
      <c r="AB15" s="21" t="s">
        <v>308</v>
      </c>
      <c r="AC15" s="21"/>
      <c r="AE15" s="90" t="s">
        <v>373</v>
      </c>
      <c r="AF15" s="82"/>
      <c r="CP15" s="19" t="str">
        <f t="shared" si="2"/>
        <v>Schär Robert</v>
      </c>
      <c r="CR15" s="19">
        <f t="shared" si="3"/>
        <v>31</v>
      </c>
      <c r="CS15" s="19" t="str">
        <f t="shared" si="4"/>
        <v xml:space="preserve"> B/C 1)</v>
      </c>
      <c r="CT15" s="154">
        <v>5557</v>
      </c>
      <c r="CU15" s="126"/>
      <c r="CV15" s="125">
        <v>773</v>
      </c>
      <c r="CW15" s="33">
        <f t="shared" si="9"/>
        <v>9</v>
      </c>
      <c r="CX15" s="83" t="str">
        <f t="shared" si="10"/>
        <v>Projektingenieur 3</v>
      </c>
      <c r="CY15" s="125">
        <v>773</v>
      </c>
      <c r="CZ15" s="33">
        <f t="shared" si="5"/>
        <v>9</v>
      </c>
      <c r="DA15" s="83" t="str">
        <f t="shared" si="6"/>
        <v>Projektingenieur 3</v>
      </c>
      <c r="DB15" s="20"/>
      <c r="DC15" s="33">
        <v>773</v>
      </c>
      <c r="DD15" s="33">
        <f t="shared" si="7"/>
        <v>9</v>
      </c>
      <c r="DE15" s="83" t="str">
        <f t="shared" si="8"/>
        <v>Projektingenieur 3</v>
      </c>
    </row>
    <row r="16" spans="1:109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5" t="s">
        <v>90</v>
      </c>
      <c r="Z16" s="21">
        <f t="shared" si="1"/>
        <v>28</v>
      </c>
      <c r="AA16" s="25" t="s">
        <v>663</v>
      </c>
      <c r="AB16" s="21" t="s">
        <v>308</v>
      </c>
      <c r="AC16" s="21"/>
      <c r="AE16" s="90" t="s">
        <v>390</v>
      </c>
      <c r="AF16" s="82"/>
      <c r="CP16" s="19" t="str">
        <f t="shared" si="2"/>
        <v xml:space="preserve">Spieler Daniel </v>
      </c>
      <c r="CR16" s="19">
        <f t="shared" si="3"/>
        <v>28</v>
      </c>
      <c r="CS16" s="19" t="str">
        <f t="shared" si="4"/>
        <v xml:space="preserve"> B/C 1)</v>
      </c>
      <c r="CT16" s="154">
        <v>4209</v>
      </c>
      <c r="CU16" s="126"/>
      <c r="CV16" s="125">
        <v>773</v>
      </c>
      <c r="CW16" s="33">
        <f t="shared" si="9"/>
        <v>9</v>
      </c>
      <c r="CX16" s="83" t="str">
        <f t="shared" si="10"/>
        <v>Projektingenieur 3</v>
      </c>
      <c r="CY16" s="125">
        <v>773</v>
      </c>
      <c r="CZ16" s="33">
        <f t="shared" si="5"/>
        <v>9</v>
      </c>
      <c r="DA16" s="83" t="str">
        <f t="shared" si="6"/>
        <v>Projektingenieur 3</v>
      </c>
      <c r="DB16" s="20"/>
      <c r="DC16" s="33">
        <v>773</v>
      </c>
      <c r="DD16" s="33">
        <f t="shared" si="7"/>
        <v>9</v>
      </c>
      <c r="DE16" s="83" t="str">
        <f t="shared" si="8"/>
        <v>Projektingenieur 3</v>
      </c>
    </row>
    <row r="17" spans="1:109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5"/>
      <c r="X17" s="21"/>
      <c r="Y17" s="28" t="s">
        <v>222</v>
      </c>
      <c r="Z17" s="21">
        <f t="shared" si="1"/>
        <v>25</v>
      </c>
      <c r="AA17" s="25" t="s">
        <v>664</v>
      </c>
      <c r="AB17" s="21" t="s">
        <v>308</v>
      </c>
      <c r="AC17" s="21"/>
      <c r="AE17" s="90" t="s">
        <v>373</v>
      </c>
      <c r="AF17" s="82"/>
      <c r="CP17" s="19" t="str">
        <f t="shared" si="2"/>
        <v>Wecke Jürgen</v>
      </c>
      <c r="CR17" s="19">
        <f t="shared" si="3"/>
        <v>25</v>
      </c>
      <c r="CS17" s="19" t="str">
        <f t="shared" si="4"/>
        <v xml:space="preserve"> B/C 1)</v>
      </c>
      <c r="CT17" s="154">
        <v>4187</v>
      </c>
      <c r="CU17" s="126"/>
      <c r="CV17" s="125">
        <v>774</v>
      </c>
      <c r="CW17" s="33">
        <f t="shared" si="9"/>
        <v>10</v>
      </c>
      <c r="CX17" s="83" t="str">
        <f t="shared" si="10"/>
        <v>Senior Projektingenieur</v>
      </c>
      <c r="CY17" s="125">
        <v>773</v>
      </c>
      <c r="CZ17" s="33">
        <f t="shared" si="5"/>
        <v>9</v>
      </c>
      <c r="DA17" s="83" t="str">
        <f t="shared" si="6"/>
        <v>Projektingenieur 3</v>
      </c>
      <c r="DB17" s="20"/>
      <c r="DC17" s="33">
        <v>773</v>
      </c>
      <c r="DD17" s="33">
        <f t="shared" si="7"/>
        <v>9</v>
      </c>
      <c r="DE17" s="83" t="str">
        <f t="shared" si="8"/>
        <v>Projektingenieur 3</v>
      </c>
    </row>
    <row r="18" spans="1:109" s="19" customFormat="1" ht="30.75" customHeigh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200</v>
      </c>
      <c r="V18" s="21">
        <v>1987</v>
      </c>
      <c r="W18" s="25"/>
      <c r="X18" s="21"/>
      <c r="Y18" s="28" t="s">
        <v>223</v>
      </c>
      <c r="Z18" s="21">
        <f t="shared" si="1"/>
        <v>25</v>
      </c>
      <c r="AA18" s="25" t="s">
        <v>704</v>
      </c>
      <c r="AB18" s="21" t="s">
        <v>308</v>
      </c>
      <c r="AC18" s="21"/>
      <c r="AE18" s="90" t="s">
        <v>373</v>
      </c>
      <c r="AF18" s="82"/>
      <c r="CP18" s="19" t="str">
        <f t="shared" si="2"/>
        <v>Bäumle Michael</v>
      </c>
      <c r="CR18" s="19">
        <f t="shared" si="3"/>
        <v>25</v>
      </c>
      <c r="CS18" s="19" t="str">
        <f t="shared" si="4"/>
        <v xml:space="preserve"> B/C 1)</v>
      </c>
      <c r="CT18" s="154">
        <v>4179</v>
      </c>
      <c r="CU18" s="126"/>
      <c r="CV18" s="125">
        <v>773</v>
      </c>
      <c r="CW18" s="33">
        <f t="shared" si="9"/>
        <v>9</v>
      </c>
      <c r="CX18" s="83" t="str">
        <f t="shared" si="10"/>
        <v>Projektingenieur 3</v>
      </c>
      <c r="CY18" s="125">
        <v>773</v>
      </c>
      <c r="CZ18" s="33">
        <f t="shared" si="5"/>
        <v>9</v>
      </c>
      <c r="DA18" s="83" t="str">
        <f t="shared" si="6"/>
        <v>Projektingenieur 3</v>
      </c>
      <c r="DB18" s="20"/>
      <c r="DC18" s="33">
        <v>772</v>
      </c>
      <c r="DD18" s="33">
        <f t="shared" si="7"/>
        <v>8</v>
      </c>
      <c r="DE18" s="83" t="str">
        <f t="shared" si="8"/>
        <v>Projektingenieur 2</v>
      </c>
    </row>
    <row r="19" spans="1:109" s="19" customFormat="1" ht="15.75" x14ac:dyDescent="0.2">
      <c r="A19" s="53">
        <v>0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443</v>
      </c>
      <c r="Q19" s="15">
        <v>15</v>
      </c>
      <c r="R19" s="42"/>
      <c r="S19" s="27" t="s">
        <v>253</v>
      </c>
      <c r="T19" s="21">
        <v>1967</v>
      </c>
      <c r="U19" s="28" t="s">
        <v>194</v>
      </c>
      <c r="V19" s="21">
        <v>1992</v>
      </c>
      <c r="W19" s="120" t="s">
        <v>314</v>
      </c>
      <c r="X19" s="118">
        <v>1999</v>
      </c>
      <c r="Y19" s="26" t="s">
        <v>315</v>
      </c>
      <c r="Z19" s="21">
        <f t="shared" si="1"/>
        <v>20</v>
      </c>
      <c r="AA19" s="25" t="s">
        <v>665</v>
      </c>
      <c r="AB19" s="21" t="s">
        <v>308</v>
      </c>
      <c r="AC19" s="21"/>
      <c r="AE19" s="90" t="s">
        <v>619</v>
      </c>
      <c r="AF19" s="82"/>
      <c r="CP19" s="19" t="str">
        <f t="shared" si="2"/>
        <v>Suter Thomas</v>
      </c>
      <c r="CR19" s="19">
        <f t="shared" si="3"/>
        <v>20</v>
      </c>
      <c r="CS19" s="19" t="str">
        <f t="shared" si="4"/>
        <v xml:space="preserve"> B/C 1)</v>
      </c>
      <c r="CT19" s="154">
        <v>3201</v>
      </c>
      <c r="CU19" s="126"/>
      <c r="CV19" s="125">
        <v>774</v>
      </c>
      <c r="CW19" s="33">
        <f t="shared" si="9"/>
        <v>10</v>
      </c>
      <c r="CX19" s="83" t="str">
        <f t="shared" si="10"/>
        <v>Senior Projektingenieur</v>
      </c>
      <c r="CY19" s="125">
        <v>774</v>
      </c>
      <c r="CZ19" s="33">
        <f t="shared" si="5"/>
        <v>10</v>
      </c>
      <c r="DA19" s="83" t="str">
        <f t="shared" si="6"/>
        <v>Senior Projektingenieur</v>
      </c>
      <c r="DB19" s="20"/>
      <c r="DC19" s="33">
        <v>773</v>
      </c>
      <c r="DD19" s="33">
        <f t="shared" si="7"/>
        <v>9</v>
      </c>
      <c r="DE19" s="83" t="str">
        <f t="shared" si="8"/>
        <v>Projektingenieur 3</v>
      </c>
    </row>
    <row r="20" spans="1:109" s="19" customFormat="1" ht="27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461</v>
      </c>
      <c r="Q20" s="15">
        <v>16</v>
      </c>
      <c r="R20" s="42"/>
      <c r="S20" s="27" t="s">
        <v>234</v>
      </c>
      <c r="T20" s="21">
        <v>1972</v>
      </c>
      <c r="U20" s="28" t="s">
        <v>195</v>
      </c>
      <c r="V20" s="21">
        <v>1996</v>
      </c>
      <c r="W20" s="120" t="s">
        <v>314</v>
      </c>
      <c r="X20" s="118">
        <v>2002</v>
      </c>
      <c r="Y20" s="28" t="s">
        <v>547</v>
      </c>
      <c r="Z20" s="21">
        <f t="shared" si="1"/>
        <v>16</v>
      </c>
      <c r="AA20" s="25" t="s">
        <v>676</v>
      </c>
      <c r="AB20" s="21" t="s">
        <v>308</v>
      </c>
      <c r="AC20" s="21"/>
      <c r="AE20" s="90" t="s">
        <v>373</v>
      </c>
      <c r="AF20" s="82"/>
      <c r="CP20" s="19" t="str">
        <f t="shared" si="2"/>
        <v>Müller Thomas</v>
      </c>
      <c r="CR20" s="19">
        <f t="shared" si="3"/>
        <v>16</v>
      </c>
      <c r="CS20" s="19" t="str">
        <f t="shared" si="4"/>
        <v xml:space="preserve"> B/C 1)</v>
      </c>
      <c r="CT20" s="154">
        <v>4276</v>
      </c>
      <c r="CU20" s="126"/>
      <c r="CV20" s="125">
        <v>773</v>
      </c>
      <c r="CW20" s="33">
        <f t="shared" si="9"/>
        <v>9</v>
      </c>
      <c r="CX20" s="83" t="str">
        <f t="shared" si="10"/>
        <v>Projektingenieur 3</v>
      </c>
      <c r="CY20" s="125">
        <v>773</v>
      </c>
      <c r="CZ20" s="33">
        <f t="shared" si="5"/>
        <v>9</v>
      </c>
      <c r="DA20" s="83" t="str">
        <f t="shared" si="6"/>
        <v>Projektingenieur 3</v>
      </c>
      <c r="DB20" s="20"/>
      <c r="DC20" s="33">
        <v>772</v>
      </c>
      <c r="DD20" s="33">
        <f t="shared" si="7"/>
        <v>8</v>
      </c>
      <c r="DE20" s="83" t="str">
        <f t="shared" si="8"/>
        <v>Projektingenieur 2</v>
      </c>
    </row>
    <row r="21" spans="1:109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120" t="s">
        <v>324</v>
      </c>
      <c r="X21" s="118">
        <v>2007</v>
      </c>
      <c r="Y21" s="28" t="s">
        <v>317</v>
      </c>
      <c r="Z21" s="21">
        <f t="shared" si="1"/>
        <v>15</v>
      </c>
      <c r="AA21" s="25" t="s">
        <v>705</v>
      </c>
      <c r="AB21" s="21" t="s">
        <v>308</v>
      </c>
      <c r="AC21" s="21"/>
      <c r="AE21" s="90" t="s">
        <v>373</v>
      </c>
      <c r="AF21" s="82"/>
      <c r="CP21" s="19" t="str">
        <f t="shared" si="2"/>
        <v>Brunkhorst Marc</v>
      </c>
      <c r="CR21" s="19">
        <f t="shared" si="3"/>
        <v>15</v>
      </c>
      <c r="CS21" s="19" t="str">
        <f t="shared" si="4"/>
        <v xml:space="preserve"> B/C 1)</v>
      </c>
      <c r="CT21" s="154">
        <v>7679</v>
      </c>
      <c r="CU21" s="126"/>
      <c r="CV21" s="125">
        <v>773</v>
      </c>
      <c r="CW21" s="33">
        <f t="shared" si="9"/>
        <v>9</v>
      </c>
      <c r="CX21" s="83" t="str">
        <f t="shared" si="10"/>
        <v>Projektingenieur 3</v>
      </c>
      <c r="CY21" s="125">
        <v>773</v>
      </c>
      <c r="CZ21" s="33">
        <f t="shared" si="5"/>
        <v>9</v>
      </c>
      <c r="DA21" s="83" t="str">
        <f t="shared" si="6"/>
        <v>Projektingenieur 3</v>
      </c>
      <c r="DB21" s="20"/>
      <c r="DC21" s="33">
        <v>772</v>
      </c>
      <c r="DD21" s="33">
        <f t="shared" si="7"/>
        <v>8</v>
      </c>
      <c r="DE21" s="83" t="str">
        <f t="shared" si="8"/>
        <v>Projektingenieur 2</v>
      </c>
    </row>
    <row r="22" spans="1:109" s="19" customFormat="1" ht="15.75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444</v>
      </c>
      <c r="Q22" s="15">
        <v>18</v>
      </c>
      <c r="R22" s="16"/>
      <c r="S22" s="20" t="s">
        <v>103</v>
      </c>
      <c r="T22" s="21">
        <v>1953</v>
      </c>
      <c r="U22" s="28" t="s">
        <v>195</v>
      </c>
      <c r="V22" s="21">
        <v>1976</v>
      </c>
      <c r="W22" s="25"/>
      <c r="X22" s="21"/>
      <c r="Y22" s="28" t="s">
        <v>104</v>
      </c>
      <c r="Z22" s="21">
        <f t="shared" si="1"/>
        <v>36</v>
      </c>
      <c r="AA22" s="25" t="s">
        <v>666</v>
      </c>
      <c r="AB22" s="21" t="s">
        <v>309</v>
      </c>
      <c r="AC22" s="21"/>
      <c r="AE22" s="90" t="s">
        <v>373</v>
      </c>
      <c r="AF22" s="82"/>
      <c r="CP22" s="19" t="str">
        <f t="shared" si="2"/>
        <v>Freiermuth Fritz</v>
      </c>
      <c r="CR22" s="19">
        <f t="shared" si="3"/>
        <v>36</v>
      </c>
      <c r="CS22" s="19" t="str">
        <f t="shared" si="4"/>
        <v xml:space="preserve"> C/B 3)</v>
      </c>
      <c r="CT22" s="154">
        <v>2143</v>
      </c>
      <c r="CU22" s="126"/>
      <c r="CV22" s="125">
        <v>751</v>
      </c>
      <c r="CW22" s="33">
        <f t="shared" si="9"/>
        <v>10</v>
      </c>
      <c r="CX22" s="83" t="str">
        <f t="shared" si="10"/>
        <v>Vorgesetzter  -  2. Stufe</v>
      </c>
      <c r="CY22" s="124">
        <v>751</v>
      </c>
      <c r="CZ22" s="33">
        <f t="shared" si="5"/>
        <v>10</v>
      </c>
      <c r="DA22" s="83" t="str">
        <f t="shared" si="6"/>
        <v>Vorgesetzter  -  2. Stufe</v>
      </c>
      <c r="DB22" s="20"/>
      <c r="DC22" s="124">
        <v>751</v>
      </c>
      <c r="DD22" s="33">
        <f t="shared" si="7"/>
        <v>10</v>
      </c>
      <c r="DE22" s="83" t="str">
        <f t="shared" si="8"/>
        <v>Vorgesetzter  -  2. Stufe</v>
      </c>
    </row>
    <row r="23" spans="1:109" s="19" customFormat="1" ht="15.75" x14ac:dyDescent="0.2">
      <c r="A23" s="53">
        <v>0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574</v>
      </c>
      <c r="Q23" s="15">
        <v>19</v>
      </c>
      <c r="R23" s="16"/>
      <c r="S23" s="20" t="s">
        <v>571</v>
      </c>
      <c r="T23" s="21">
        <v>1953</v>
      </c>
      <c r="U23" s="26" t="s">
        <v>572</v>
      </c>
      <c r="V23" s="21">
        <v>1978</v>
      </c>
      <c r="W23" s="26"/>
      <c r="X23" s="21"/>
      <c r="Y23" s="28" t="s">
        <v>573</v>
      </c>
      <c r="Z23" s="21">
        <f t="shared" si="1"/>
        <v>34</v>
      </c>
      <c r="AA23" s="25" t="s">
        <v>97</v>
      </c>
      <c r="AB23" s="21" t="s">
        <v>309</v>
      </c>
      <c r="AC23" s="21"/>
      <c r="AE23" s="90" t="s">
        <v>373</v>
      </c>
      <c r="AF23" s="82"/>
      <c r="CP23" s="19" t="str">
        <f t="shared" si="2"/>
        <v>Bosshard Heinz</v>
      </c>
      <c r="CR23" s="19">
        <f t="shared" si="3"/>
        <v>34</v>
      </c>
      <c r="CS23" s="19" t="str">
        <f t="shared" si="4"/>
        <v xml:space="preserve"> C/B 3)</v>
      </c>
      <c r="CT23" s="154">
        <v>3205</v>
      </c>
      <c r="CU23" s="126"/>
      <c r="CV23" s="125">
        <v>773</v>
      </c>
      <c r="CW23" s="33">
        <f t="shared" si="9"/>
        <v>9</v>
      </c>
      <c r="CX23" s="83" t="str">
        <f t="shared" si="10"/>
        <v>Projektingenieur 3</v>
      </c>
      <c r="CY23" s="125">
        <v>773</v>
      </c>
      <c r="CZ23" s="33">
        <f t="shared" si="5"/>
        <v>9</v>
      </c>
      <c r="DA23" s="83" t="str">
        <f t="shared" si="6"/>
        <v>Projektingenieur 3</v>
      </c>
      <c r="DB23" s="20"/>
      <c r="DC23" s="33">
        <v>772</v>
      </c>
      <c r="DD23" s="33">
        <f t="shared" si="7"/>
        <v>8</v>
      </c>
      <c r="DE23" s="83" t="str">
        <f t="shared" si="8"/>
        <v>Projektingenieur 2</v>
      </c>
    </row>
    <row r="24" spans="1:109" s="19" customFormat="1" ht="15.75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7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459</v>
      </c>
      <c r="Q24" s="15">
        <v>20</v>
      </c>
      <c r="R24" s="42"/>
      <c r="S24" s="27" t="s">
        <v>184</v>
      </c>
      <c r="T24" s="21">
        <v>1971</v>
      </c>
      <c r="U24" s="28" t="s">
        <v>194</v>
      </c>
      <c r="V24" s="21">
        <v>1996</v>
      </c>
      <c r="W24" s="25"/>
      <c r="X24" s="21"/>
      <c r="Y24" s="28" t="s">
        <v>91</v>
      </c>
      <c r="Z24" s="21">
        <f t="shared" si="1"/>
        <v>16</v>
      </c>
      <c r="AA24" s="25" t="s">
        <v>674</v>
      </c>
      <c r="AB24" s="21" t="s">
        <v>309</v>
      </c>
      <c r="AC24" s="21"/>
      <c r="AE24" s="90" t="s">
        <v>373</v>
      </c>
      <c r="AF24" s="82"/>
      <c r="CP24" s="19" t="str">
        <f t="shared" si="2"/>
        <v>Fuchs André</v>
      </c>
      <c r="CR24" s="19">
        <f t="shared" si="3"/>
        <v>16</v>
      </c>
      <c r="CS24" s="19" t="str">
        <f t="shared" si="4"/>
        <v xml:space="preserve"> C/B 3)</v>
      </c>
      <c r="CT24" s="154">
        <v>4255</v>
      </c>
      <c r="CU24" s="126"/>
      <c r="CV24" s="125">
        <v>773</v>
      </c>
      <c r="CW24" s="33">
        <f t="shared" si="9"/>
        <v>9</v>
      </c>
      <c r="CX24" s="83" t="str">
        <f t="shared" si="10"/>
        <v>Projektingenieur 3</v>
      </c>
      <c r="CY24" s="125">
        <v>773</v>
      </c>
      <c r="CZ24" s="33">
        <f t="shared" si="5"/>
        <v>9</v>
      </c>
      <c r="DA24" s="83" t="str">
        <f t="shared" si="6"/>
        <v>Projektingenieur 3</v>
      </c>
      <c r="DB24" s="20"/>
      <c r="DC24" s="33">
        <v>772</v>
      </c>
      <c r="DD24" s="33">
        <f t="shared" si="7"/>
        <v>8</v>
      </c>
      <c r="DE24" s="83" t="str">
        <f t="shared" si="8"/>
        <v>Projektingenieur 2</v>
      </c>
    </row>
    <row r="25" spans="1:109" s="19" customFormat="1" ht="27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358</v>
      </c>
      <c r="P25" s="15" t="s">
        <v>462</v>
      </c>
      <c r="Q25" s="15">
        <v>21</v>
      </c>
      <c r="R25" s="42"/>
      <c r="S25" s="27" t="s">
        <v>125</v>
      </c>
      <c r="T25" s="21">
        <v>1969</v>
      </c>
      <c r="U25" s="28" t="s">
        <v>194</v>
      </c>
      <c r="V25" s="21">
        <v>1997</v>
      </c>
      <c r="W25" s="25"/>
      <c r="X25" s="21"/>
      <c r="Y25" s="28" t="s">
        <v>336</v>
      </c>
      <c r="Z25" s="21">
        <f t="shared" si="1"/>
        <v>15</v>
      </c>
      <c r="AA25" s="25" t="s">
        <v>677</v>
      </c>
      <c r="AB25" s="21" t="s">
        <v>309</v>
      </c>
      <c r="AC25" s="21"/>
      <c r="AE25" s="90" t="s">
        <v>373</v>
      </c>
      <c r="AF25" s="82"/>
      <c r="CP25" s="19" t="str">
        <f t="shared" si="2"/>
        <v>Rauchfleisch Alexander</v>
      </c>
      <c r="CR25" s="19">
        <f t="shared" si="3"/>
        <v>15</v>
      </c>
      <c r="CS25" s="19" t="str">
        <f t="shared" si="4"/>
        <v xml:space="preserve"> C/B 3)</v>
      </c>
      <c r="CT25" s="154">
        <v>4254</v>
      </c>
      <c r="CU25" s="126"/>
      <c r="CV25" s="125">
        <v>773</v>
      </c>
      <c r="CW25" s="33">
        <f t="shared" si="9"/>
        <v>9</v>
      </c>
      <c r="CX25" s="83" t="str">
        <f t="shared" si="10"/>
        <v>Projektingenieur 3</v>
      </c>
      <c r="CY25" s="125">
        <v>773</v>
      </c>
      <c r="CZ25" s="33">
        <f t="shared" si="5"/>
        <v>9</v>
      </c>
      <c r="DA25" s="83" t="str">
        <f t="shared" si="6"/>
        <v>Projektingenieur 3</v>
      </c>
      <c r="DB25" s="20"/>
      <c r="DC25" s="33">
        <v>772</v>
      </c>
      <c r="DD25" s="33">
        <f t="shared" si="7"/>
        <v>8</v>
      </c>
      <c r="DE25" s="83" t="str">
        <f t="shared" si="8"/>
        <v>Projektingenieur 2</v>
      </c>
    </row>
    <row r="26" spans="1:109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360</v>
      </c>
      <c r="P26" s="15" t="s">
        <v>463</v>
      </c>
      <c r="Q26" s="15">
        <v>22</v>
      </c>
      <c r="R26" s="42"/>
      <c r="S26" s="27" t="s">
        <v>190</v>
      </c>
      <c r="T26" s="21">
        <v>1972</v>
      </c>
      <c r="U26" s="28" t="s">
        <v>194</v>
      </c>
      <c r="V26" s="21">
        <v>1997</v>
      </c>
      <c r="W26" s="25"/>
      <c r="X26" s="21"/>
      <c r="Y26" s="28" t="s">
        <v>202</v>
      </c>
      <c r="Z26" s="21">
        <f t="shared" si="1"/>
        <v>15</v>
      </c>
      <c r="AA26" s="25" t="s">
        <v>678</v>
      </c>
      <c r="AB26" s="21" t="s">
        <v>309</v>
      </c>
      <c r="AC26" s="21"/>
      <c r="AE26" s="90" t="s">
        <v>402</v>
      </c>
      <c r="AF26" s="82"/>
      <c r="CP26" s="19" t="str">
        <f t="shared" si="2"/>
        <v>Stoffel Patric</v>
      </c>
      <c r="CR26" s="19">
        <f t="shared" si="3"/>
        <v>15</v>
      </c>
      <c r="CS26" s="19" t="str">
        <f t="shared" si="4"/>
        <v xml:space="preserve"> C/B 3)</v>
      </c>
      <c r="CT26" s="154">
        <v>4258</v>
      </c>
      <c r="CU26" s="126"/>
      <c r="CV26" s="125">
        <v>773</v>
      </c>
      <c r="CW26" s="33">
        <f t="shared" si="9"/>
        <v>9</v>
      </c>
      <c r="CX26" s="83" t="str">
        <f t="shared" si="10"/>
        <v>Projektingenieur 3</v>
      </c>
      <c r="CY26" s="125">
        <v>773</v>
      </c>
      <c r="CZ26" s="33">
        <f t="shared" si="5"/>
        <v>9</v>
      </c>
      <c r="DA26" s="83" t="str">
        <f t="shared" si="6"/>
        <v>Projektingenieur 3</v>
      </c>
      <c r="DB26" s="20"/>
      <c r="DC26" s="33">
        <v>772</v>
      </c>
      <c r="DD26" s="33">
        <f t="shared" si="7"/>
        <v>8</v>
      </c>
      <c r="DE26" s="83" t="str">
        <f t="shared" si="8"/>
        <v>Projektingenieur 2</v>
      </c>
    </row>
    <row r="27" spans="1:109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7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21">
        <f t="shared" si="1"/>
        <v>14</v>
      </c>
      <c r="AA27" s="25" t="s">
        <v>679</v>
      </c>
      <c r="AB27" s="21" t="s">
        <v>309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14</v>
      </c>
      <c r="CS27" s="19" t="str">
        <f t="shared" si="4"/>
        <v xml:space="preserve"> C/B 3)</v>
      </c>
      <c r="CT27" s="154">
        <v>4263</v>
      </c>
      <c r="CU27" s="126"/>
      <c r="CV27" s="125">
        <v>773</v>
      </c>
      <c r="CW27" s="33">
        <f t="shared" si="9"/>
        <v>9</v>
      </c>
      <c r="CX27" s="83" t="str">
        <f t="shared" si="10"/>
        <v>Projektingenieur 3</v>
      </c>
      <c r="CY27" s="125">
        <v>773</v>
      </c>
      <c r="CZ27" s="33">
        <f t="shared" si="5"/>
        <v>9</v>
      </c>
      <c r="DA27" s="83" t="str">
        <f t="shared" si="6"/>
        <v>Projektingenieur 3</v>
      </c>
      <c r="DB27" s="20"/>
      <c r="DC27" s="33">
        <v>772</v>
      </c>
      <c r="DD27" s="33">
        <f t="shared" si="7"/>
        <v>8</v>
      </c>
      <c r="DE27" s="83" t="str">
        <f t="shared" si="8"/>
        <v>Projektingenieur 2</v>
      </c>
    </row>
    <row r="28" spans="1:109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6" t="s">
        <v>198</v>
      </c>
      <c r="V28" s="21">
        <v>1971</v>
      </c>
      <c r="W28" s="26"/>
      <c r="X28" s="21"/>
      <c r="Y28" s="28" t="s">
        <v>91</v>
      </c>
      <c r="Z28" s="21">
        <f t="shared" si="1"/>
        <v>41</v>
      </c>
      <c r="AA28" s="25" t="s">
        <v>670</v>
      </c>
      <c r="AB28" s="21" t="s">
        <v>885</v>
      </c>
      <c r="AC28" s="21"/>
      <c r="AE28" s="90" t="s">
        <v>373</v>
      </c>
      <c r="AF28" s="82"/>
      <c r="CP28" s="19" t="str">
        <f t="shared" si="2"/>
        <v>Yelman Mahir</v>
      </c>
      <c r="CR28" s="19">
        <f t="shared" si="3"/>
        <v>41</v>
      </c>
      <c r="CS28" s="152" t="str">
        <f t="shared" si="4"/>
        <v xml:space="preserve"> C/B 5)</v>
      </c>
      <c r="CT28" s="154">
        <v>4162</v>
      </c>
      <c r="CU28" s="126"/>
      <c r="CV28" s="125">
        <v>773</v>
      </c>
      <c r="CW28" s="33">
        <f t="shared" si="9"/>
        <v>9</v>
      </c>
      <c r="CX28" s="83" t="str">
        <f t="shared" si="10"/>
        <v>Projektingenieur 3</v>
      </c>
      <c r="CY28" s="125">
        <v>772</v>
      </c>
      <c r="CZ28" s="33">
        <f t="shared" si="5"/>
        <v>8</v>
      </c>
      <c r="DA28" s="83" t="str">
        <f t="shared" si="6"/>
        <v>Projektingenieur 2</v>
      </c>
      <c r="DB28" s="20"/>
      <c r="DC28" s="33">
        <v>772</v>
      </c>
      <c r="DD28" s="33">
        <f t="shared" si="7"/>
        <v>8</v>
      </c>
      <c r="DE28" s="83" t="str">
        <f t="shared" si="8"/>
        <v>Projektingenieur 2</v>
      </c>
    </row>
    <row r="29" spans="1:109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36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36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9"/>
        <v>8</v>
      </c>
      <c r="CX29" s="83" t="str">
        <f t="shared" si="10"/>
        <v>Projektingenieur 2</v>
      </c>
      <c r="CY29" s="125">
        <v>772</v>
      </c>
      <c r="CZ29" s="33">
        <f t="shared" si="5"/>
        <v>8</v>
      </c>
      <c r="DA29" s="83" t="str">
        <f t="shared" si="6"/>
        <v>Projektingenieur 2</v>
      </c>
      <c r="DB29" s="20"/>
      <c r="DC29" s="33">
        <v>772</v>
      </c>
      <c r="DD29" s="33">
        <f t="shared" si="7"/>
        <v>8</v>
      </c>
      <c r="DE29" s="83" t="str">
        <f t="shared" si="8"/>
        <v>Projektingenieur 2</v>
      </c>
    </row>
    <row r="30" spans="1:109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31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31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9"/>
        <v>8</v>
      </c>
      <c r="CX30" s="83" t="str">
        <f t="shared" si="10"/>
        <v>Projektingenieur 2</v>
      </c>
      <c r="CY30" s="125">
        <v>772</v>
      </c>
      <c r="CZ30" s="33">
        <f t="shared" si="5"/>
        <v>8</v>
      </c>
      <c r="DA30" s="83" t="str">
        <f t="shared" si="6"/>
        <v>Projektingenieur 2</v>
      </c>
      <c r="DB30" s="20"/>
      <c r="DC30" s="33">
        <v>772</v>
      </c>
      <c r="DD30" s="33">
        <f t="shared" si="7"/>
        <v>8</v>
      </c>
      <c r="DE30" s="83" t="str">
        <f t="shared" si="8"/>
        <v>Projektingenieur 2</v>
      </c>
    </row>
    <row r="31" spans="1:109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26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26</v>
      </c>
      <c r="CS31" s="19" t="str">
        <f t="shared" si="4"/>
        <v>C</v>
      </c>
      <c r="CT31" s="154">
        <v>4269</v>
      </c>
      <c r="CU31" s="126"/>
      <c r="CV31" s="125">
        <v>772</v>
      </c>
      <c r="CW31" s="33">
        <f t="shared" si="9"/>
        <v>8</v>
      </c>
      <c r="CX31" s="83" t="str">
        <f t="shared" si="10"/>
        <v>Projektingenieur 2</v>
      </c>
      <c r="CY31" s="125">
        <v>772</v>
      </c>
      <c r="CZ31" s="33">
        <f t="shared" si="5"/>
        <v>8</v>
      </c>
      <c r="DA31" s="83" t="str">
        <f t="shared" si="6"/>
        <v>Projektingenieur 2</v>
      </c>
      <c r="DB31" s="20"/>
      <c r="DC31" s="33">
        <v>772</v>
      </c>
      <c r="DD31" s="33">
        <f t="shared" si="7"/>
        <v>8</v>
      </c>
      <c r="DE31" s="83" t="str">
        <f t="shared" si="8"/>
        <v>Projektingenieur 2</v>
      </c>
    </row>
    <row r="32" spans="1:109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117</v>
      </c>
      <c r="V32" s="21">
        <v>1990</v>
      </c>
      <c r="W32" s="25"/>
      <c r="X32" s="21"/>
      <c r="Y32" s="28" t="s">
        <v>875</v>
      </c>
      <c r="Z32" s="21">
        <f t="shared" si="1"/>
        <v>22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Wick Bernd</v>
      </c>
      <c r="CR32" s="19">
        <f t="shared" si="3"/>
        <v>22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9"/>
        <v>8</v>
      </c>
      <c r="CX32" s="83" t="str">
        <f t="shared" si="10"/>
        <v>Projektingenieur 2</v>
      </c>
      <c r="CY32" s="125"/>
      <c r="CZ32" s="33"/>
      <c r="DA32" s="83"/>
      <c r="DB32" s="20"/>
      <c r="DC32" s="33">
        <v>772</v>
      </c>
      <c r="DD32" s="33">
        <f t="shared" si="7"/>
        <v>8</v>
      </c>
      <c r="DE32" s="83" t="str">
        <f t="shared" si="8"/>
        <v>Projektingenieur 2</v>
      </c>
    </row>
    <row r="33" spans="1:109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18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18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9"/>
        <v>8</v>
      </c>
      <c r="CX33" s="83" t="str">
        <f t="shared" si="10"/>
        <v>Projektingenieur 2</v>
      </c>
      <c r="CY33" s="125">
        <v>772</v>
      </c>
      <c r="CZ33" s="33">
        <f t="shared" ref="CZ33:CZ44" si="11">VLOOKUP($CY33,Funktionsbezeichnungen,3,0)</f>
        <v>8</v>
      </c>
      <c r="DA33" s="83" t="str">
        <f t="shared" ref="DA33:DA44" si="12">VLOOKUP($CY33,Funktionsbezeichnungen,2,0)</f>
        <v>Projektingenieur 2</v>
      </c>
      <c r="DB33" s="20"/>
      <c r="DC33" s="33">
        <v>772</v>
      </c>
      <c r="DD33" s="33">
        <f t="shared" si="7"/>
        <v>8</v>
      </c>
      <c r="DE33" s="83" t="str">
        <f t="shared" si="8"/>
        <v>Projektingenieur 2</v>
      </c>
    </row>
    <row r="34" spans="1:109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16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16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9"/>
        <v>8</v>
      </c>
      <c r="CX34" s="83" t="str">
        <f t="shared" si="10"/>
        <v>Projektingenieur 2</v>
      </c>
      <c r="CY34" s="125">
        <v>772</v>
      </c>
      <c r="CZ34" s="33">
        <f t="shared" si="11"/>
        <v>8</v>
      </c>
      <c r="DA34" s="83" t="str">
        <f t="shared" si="12"/>
        <v>Projektingenieur 2</v>
      </c>
      <c r="DB34" s="20"/>
      <c r="DC34" s="33">
        <v>772</v>
      </c>
      <c r="DD34" s="33">
        <f t="shared" si="7"/>
        <v>8</v>
      </c>
      <c r="DE34" s="83" t="str">
        <f t="shared" si="8"/>
        <v>Projektingenieur 2</v>
      </c>
    </row>
    <row r="35" spans="1:109" s="19" customFormat="1" ht="24.95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460</v>
      </c>
      <c r="Q35" s="15">
        <v>31</v>
      </c>
      <c r="R35" s="42"/>
      <c r="S35" s="27" t="s">
        <v>231</v>
      </c>
      <c r="T35" s="21">
        <v>1967</v>
      </c>
      <c r="U35" s="28" t="s">
        <v>232</v>
      </c>
      <c r="V35" s="21">
        <v>1996</v>
      </c>
      <c r="W35" s="25"/>
      <c r="X35" s="21"/>
      <c r="Y35" s="28" t="s">
        <v>233</v>
      </c>
      <c r="Z35" s="21">
        <f t="shared" si="1"/>
        <v>16</v>
      </c>
      <c r="AA35" s="25" t="s">
        <v>675</v>
      </c>
      <c r="AB35" s="21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16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9"/>
        <v>8</v>
      </c>
      <c r="CX35" s="83" t="str">
        <f t="shared" si="10"/>
        <v>Projektingenieur 2</v>
      </c>
      <c r="CY35" s="125">
        <v>782</v>
      </c>
      <c r="CZ35" s="33">
        <f t="shared" si="11"/>
        <v>8</v>
      </c>
      <c r="DA35" s="83" t="str">
        <f t="shared" si="12"/>
        <v>Projektingenieur 2</v>
      </c>
      <c r="DB35" s="20"/>
      <c r="DC35" s="33">
        <v>782</v>
      </c>
      <c r="DD35" s="33">
        <f t="shared" si="7"/>
        <v>8</v>
      </c>
      <c r="DE35" s="83" t="str">
        <f t="shared" si="8"/>
        <v>Projektingenieur 2</v>
      </c>
    </row>
    <row r="36" spans="1:109" s="19" customFormat="1" x14ac:dyDescent="0.2">
      <c r="A36" s="53">
        <v>0</v>
      </c>
      <c r="B36" s="53">
        <v>1</v>
      </c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361</v>
      </c>
      <c r="P36" s="15" t="s">
        <v>465</v>
      </c>
      <c r="Q36" s="15">
        <v>32</v>
      </c>
      <c r="R36" s="42"/>
      <c r="S36" s="27" t="s">
        <v>262</v>
      </c>
      <c r="T36" s="21">
        <v>1969</v>
      </c>
      <c r="U36" s="28" t="s">
        <v>117</v>
      </c>
      <c r="V36" s="21">
        <v>1998</v>
      </c>
      <c r="W36" s="25"/>
      <c r="X36" s="21"/>
      <c r="Y36" s="28" t="s">
        <v>263</v>
      </c>
      <c r="Z36" s="21">
        <f t="shared" si="1"/>
        <v>14</v>
      </c>
      <c r="AA36" s="25" t="s">
        <v>680</v>
      </c>
      <c r="AB36" s="21" t="s">
        <v>105</v>
      </c>
      <c r="AC36" s="21"/>
      <c r="AE36" s="157" t="s">
        <v>373</v>
      </c>
      <c r="AF36" s="82"/>
      <c r="CP36" s="19" t="str">
        <f t="shared" si="2"/>
        <v>Haas Gabi</v>
      </c>
      <c r="CR36" s="19">
        <f t="shared" si="3"/>
        <v>14</v>
      </c>
      <c r="CS36" s="19" t="str">
        <f t="shared" si="4"/>
        <v>C</v>
      </c>
      <c r="CT36" s="154">
        <v>4288</v>
      </c>
      <c r="CU36" s="126"/>
      <c r="CV36" s="125">
        <v>772</v>
      </c>
      <c r="CW36" s="33">
        <f t="shared" si="9"/>
        <v>8</v>
      </c>
      <c r="CX36" s="83" t="str">
        <f t="shared" si="10"/>
        <v>Projektingenieur 2</v>
      </c>
      <c r="CY36" s="125">
        <v>772</v>
      </c>
      <c r="CZ36" s="33">
        <f t="shared" si="11"/>
        <v>8</v>
      </c>
      <c r="DA36" s="83" t="str">
        <f t="shared" si="12"/>
        <v>Projektingenieur 2</v>
      </c>
      <c r="DB36" s="20"/>
      <c r="DC36" s="33">
        <v>772</v>
      </c>
      <c r="DD36" s="33">
        <f t="shared" si="7"/>
        <v>8</v>
      </c>
      <c r="DE36" s="83" t="str">
        <f t="shared" si="8"/>
        <v>Projektingenieur 2</v>
      </c>
    </row>
    <row r="37" spans="1:109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5"/>
      <c r="X37" s="21"/>
      <c r="Y37" s="28" t="s">
        <v>247</v>
      </c>
      <c r="Z37" s="21">
        <f t="shared" si="1"/>
        <v>14</v>
      </c>
      <c r="AA37" s="25" t="s">
        <v>392</v>
      </c>
      <c r="AB37" s="21" t="s">
        <v>105</v>
      </c>
      <c r="AC37" s="21"/>
      <c r="AE37" s="90" t="s">
        <v>404</v>
      </c>
      <c r="AF37" s="82"/>
      <c r="CP37" s="19" t="str">
        <f t="shared" si="2"/>
        <v>Martin Dirk</v>
      </c>
      <c r="CR37" s="19">
        <f t="shared" si="3"/>
        <v>14</v>
      </c>
      <c r="CS37" s="19" t="str">
        <f t="shared" si="4"/>
        <v>C</v>
      </c>
      <c r="CT37" s="154">
        <v>7696</v>
      </c>
      <c r="CU37" s="126"/>
      <c r="CV37" s="125">
        <v>772</v>
      </c>
      <c r="CW37" s="33">
        <f t="shared" si="9"/>
        <v>8</v>
      </c>
      <c r="CX37" s="83" t="str">
        <f t="shared" si="10"/>
        <v>Projektingenieur 2</v>
      </c>
      <c r="CY37" s="125">
        <v>772</v>
      </c>
      <c r="CZ37" s="33">
        <f t="shared" si="11"/>
        <v>8</v>
      </c>
      <c r="DA37" s="83" t="str">
        <f t="shared" si="12"/>
        <v>Projektingenieur 2</v>
      </c>
      <c r="DB37" s="20"/>
      <c r="DC37" s="33">
        <v>772</v>
      </c>
      <c r="DD37" s="33">
        <f t="shared" si="7"/>
        <v>8</v>
      </c>
      <c r="DE37" s="83" t="str">
        <f t="shared" si="8"/>
        <v>Projektingenieur 2</v>
      </c>
    </row>
    <row r="38" spans="1:109" s="19" customFormat="1" x14ac:dyDescent="0.2">
      <c r="A38" s="53">
        <v>0</v>
      </c>
      <c r="B38" s="53">
        <v>1</v>
      </c>
      <c r="C38" s="53">
        <f t="shared" si="0"/>
        <v>1</v>
      </c>
      <c r="D38" s="55">
        <v>1</v>
      </c>
      <c r="E38" s="55"/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360</v>
      </c>
      <c r="P38" s="15" t="s">
        <v>549</v>
      </c>
      <c r="Q38" s="15">
        <v>34</v>
      </c>
      <c r="R38" s="42"/>
      <c r="S38" s="27" t="s">
        <v>550</v>
      </c>
      <c r="T38" s="21">
        <v>1974</v>
      </c>
      <c r="U38" s="28" t="s">
        <v>197</v>
      </c>
      <c r="V38" s="21">
        <v>1999</v>
      </c>
      <c r="W38" s="120" t="s">
        <v>616</v>
      </c>
      <c r="X38" s="118">
        <v>2009</v>
      </c>
      <c r="Y38" s="28"/>
      <c r="Z38" s="21">
        <f t="shared" si="1"/>
        <v>13</v>
      </c>
      <c r="AA38" s="25" t="s">
        <v>681</v>
      </c>
      <c r="AB38" s="21" t="s">
        <v>105</v>
      </c>
      <c r="AC38" s="21"/>
      <c r="AE38" s="90" t="s">
        <v>373</v>
      </c>
      <c r="AF38" s="82"/>
      <c r="CP38" s="19" t="str">
        <f t="shared" si="2"/>
        <v>Raupp Daniela</v>
      </c>
      <c r="CR38" s="19">
        <f t="shared" si="3"/>
        <v>13</v>
      </c>
      <c r="CS38" s="19" t="str">
        <f t="shared" si="4"/>
        <v>C</v>
      </c>
      <c r="CT38" s="154">
        <v>3204</v>
      </c>
      <c r="CU38" s="126"/>
      <c r="CV38" s="125">
        <v>772</v>
      </c>
      <c r="CW38" s="33">
        <f t="shared" si="9"/>
        <v>8</v>
      </c>
      <c r="CX38" s="83" t="str">
        <f t="shared" si="10"/>
        <v>Projektingenieur 2</v>
      </c>
      <c r="CY38" s="125">
        <v>772</v>
      </c>
      <c r="CZ38" s="33">
        <f t="shared" si="11"/>
        <v>8</v>
      </c>
      <c r="DA38" s="83" t="str">
        <f t="shared" si="12"/>
        <v>Projektingenieur 2</v>
      </c>
      <c r="DB38" s="20"/>
      <c r="DC38" s="33">
        <v>772</v>
      </c>
      <c r="DD38" s="33">
        <f t="shared" si="7"/>
        <v>8</v>
      </c>
      <c r="DE38" s="83" t="str">
        <f t="shared" si="8"/>
        <v>Projektingenieur 2</v>
      </c>
    </row>
    <row r="39" spans="1:109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7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12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12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9"/>
        <v>8</v>
      </c>
      <c r="CX39" s="83" t="str">
        <f t="shared" si="10"/>
        <v>Projektingenieur 2</v>
      </c>
      <c r="CY39" s="125">
        <v>772</v>
      </c>
      <c r="CZ39" s="33">
        <f t="shared" si="11"/>
        <v>8</v>
      </c>
      <c r="DA39" s="83" t="str">
        <f t="shared" si="12"/>
        <v>Projektingenieur 2</v>
      </c>
      <c r="DB39" s="20"/>
      <c r="DC39" s="33">
        <v>772</v>
      </c>
      <c r="DD39" s="33">
        <f t="shared" si="7"/>
        <v>8</v>
      </c>
      <c r="DE39" s="83" t="str">
        <f t="shared" si="8"/>
        <v>Projektingenieur 2</v>
      </c>
    </row>
    <row r="40" spans="1:109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12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12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9"/>
        <v>8</v>
      </c>
      <c r="CX40" s="83" t="str">
        <f t="shared" si="10"/>
        <v>Projektingenieur 2</v>
      </c>
      <c r="CY40" s="125">
        <v>772</v>
      </c>
      <c r="CZ40" s="33">
        <f t="shared" si="11"/>
        <v>8</v>
      </c>
      <c r="DA40" s="83" t="str">
        <f t="shared" si="12"/>
        <v>Projektingenieur 2</v>
      </c>
      <c r="DB40" s="20"/>
      <c r="DC40" s="33">
        <v>772</v>
      </c>
      <c r="DD40" s="33">
        <f t="shared" si="7"/>
        <v>8</v>
      </c>
      <c r="DE40" s="83" t="str">
        <f t="shared" si="8"/>
        <v>Projektingenieur 2</v>
      </c>
    </row>
    <row r="41" spans="1:109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7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11</v>
      </c>
      <c r="AA41" s="25" t="s">
        <v>605</v>
      </c>
      <c r="AB41" s="21" t="s">
        <v>105</v>
      </c>
      <c r="AC41" s="21"/>
      <c r="AE41" s="157" t="s">
        <v>891</v>
      </c>
      <c r="AF41" s="82"/>
      <c r="CP41" s="19" t="str">
        <f t="shared" si="2"/>
        <v>Chroust Steffi</v>
      </c>
      <c r="CR41" s="19">
        <f t="shared" si="3"/>
        <v>11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9"/>
        <v>8</v>
      </c>
      <c r="CX41" s="83" t="str">
        <f t="shared" si="10"/>
        <v>Projektingenieur 2</v>
      </c>
      <c r="CY41" s="125">
        <v>782</v>
      </c>
      <c r="CZ41" s="33">
        <f t="shared" si="11"/>
        <v>8</v>
      </c>
      <c r="DA41" s="83" t="str">
        <f t="shared" si="12"/>
        <v>Projektingenieur 2</v>
      </c>
      <c r="DB41" s="20"/>
      <c r="DC41" s="33">
        <v>781</v>
      </c>
      <c r="DD41" s="33">
        <f t="shared" si="7"/>
        <v>7</v>
      </c>
      <c r="DE41" s="83" t="str">
        <f t="shared" si="8"/>
        <v>Projektingenieur 1</v>
      </c>
    </row>
    <row r="42" spans="1:109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7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11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11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9"/>
        <v>8</v>
      </c>
      <c r="CX42" s="83" t="str">
        <f t="shared" si="10"/>
        <v>Projektingenieur 2</v>
      </c>
      <c r="CY42" s="125">
        <v>772</v>
      </c>
      <c r="CZ42" s="33">
        <f t="shared" si="11"/>
        <v>8</v>
      </c>
      <c r="DA42" s="83" t="str">
        <f t="shared" si="12"/>
        <v>Projektingenieur 2</v>
      </c>
      <c r="DB42" s="20"/>
      <c r="DC42" s="33">
        <v>771</v>
      </c>
      <c r="DD42" s="33">
        <f t="shared" si="7"/>
        <v>7</v>
      </c>
      <c r="DE42" s="83" t="str">
        <f t="shared" si="8"/>
        <v>Projektingenieur 1</v>
      </c>
    </row>
    <row r="43" spans="1:109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7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/>
      <c r="Z43" s="21">
        <f t="shared" si="1"/>
        <v>11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11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9"/>
        <v>8</v>
      </c>
      <c r="CX43" s="83" t="str">
        <f t="shared" si="10"/>
        <v>Projektingenieur 2</v>
      </c>
      <c r="CY43" s="125">
        <v>772</v>
      </c>
      <c r="CZ43" s="33">
        <f t="shared" si="11"/>
        <v>8</v>
      </c>
      <c r="DA43" s="83" t="str">
        <f t="shared" si="12"/>
        <v>Projektingenieur 2</v>
      </c>
      <c r="DB43" s="20"/>
      <c r="DC43" s="33">
        <v>771</v>
      </c>
      <c r="DD43" s="33">
        <f t="shared" si="7"/>
        <v>7</v>
      </c>
      <c r="DE43" s="83" t="str">
        <f t="shared" si="8"/>
        <v>Projektingenieur 1</v>
      </c>
    </row>
    <row r="44" spans="1:109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7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21">
        <f t="shared" si="1"/>
        <v>11</v>
      </c>
      <c r="AA44" s="25" t="s">
        <v>682</v>
      </c>
      <c r="AB44" s="21" t="s">
        <v>878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11</v>
      </c>
      <c r="CS44" s="19" t="str">
        <f t="shared" si="4"/>
        <v xml:space="preserve"> C/D 1)</v>
      </c>
      <c r="CT44" s="154">
        <v>4299</v>
      </c>
      <c r="CU44" s="126"/>
      <c r="CV44" s="125">
        <v>782</v>
      </c>
      <c r="CW44" s="33">
        <f t="shared" ref="CW44:CW78" si="13">VLOOKUP($CV44,Funktionsbezeichnungen,3,0)</f>
        <v>8</v>
      </c>
      <c r="CX44" s="83" t="str">
        <f t="shared" ref="CX44:CX78" si="14">VLOOKUP($CV44,Funktionsbezeichnungen,2,0)</f>
        <v>Projektingenieur 2</v>
      </c>
      <c r="CY44" s="125">
        <v>782</v>
      </c>
      <c r="CZ44" s="33">
        <f t="shared" si="11"/>
        <v>8</v>
      </c>
      <c r="DA44" s="83" t="str">
        <f t="shared" si="12"/>
        <v>Projektingenieur 2</v>
      </c>
      <c r="DB44" s="20"/>
      <c r="DC44" s="33">
        <v>782</v>
      </c>
      <c r="DD44" s="33">
        <f t="shared" si="7"/>
        <v>8</v>
      </c>
      <c r="DE44" s="83" t="str">
        <f t="shared" si="8"/>
        <v>Projektingenieur 2</v>
      </c>
    </row>
    <row r="45" spans="1:109" s="19" customFormat="1" ht="25.5" customHeight="1" x14ac:dyDescent="0.2">
      <c r="A45" s="53">
        <v>0</v>
      </c>
      <c r="B45" s="53">
        <v>1</v>
      </c>
      <c r="C45" s="53"/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918</v>
      </c>
      <c r="Q45" s="15">
        <v>41</v>
      </c>
      <c r="R45" s="42"/>
      <c r="S45" s="27" t="s">
        <v>919</v>
      </c>
      <c r="T45" s="21">
        <v>1962</v>
      </c>
      <c r="U45" s="28" t="s">
        <v>920</v>
      </c>
      <c r="V45" s="21">
        <v>1992</v>
      </c>
      <c r="W45" s="25" t="s">
        <v>921</v>
      </c>
      <c r="X45" s="21">
        <v>2002</v>
      </c>
      <c r="Y45" s="28" t="s">
        <v>922</v>
      </c>
      <c r="Z45" s="21">
        <f>$AD$3-V45</f>
        <v>20</v>
      </c>
      <c r="AA45" s="25" t="s">
        <v>923</v>
      </c>
      <c r="AB45" s="21" t="s">
        <v>121</v>
      </c>
      <c r="AC45" s="21"/>
      <c r="AE45" s="157" t="s">
        <v>375</v>
      </c>
      <c r="AF45" s="82"/>
      <c r="CP45" s="19" t="str">
        <f>+S45</f>
        <v>Niedermeyer Friederike</v>
      </c>
      <c r="CR45" s="19">
        <f>+Z45</f>
        <v>20</v>
      </c>
      <c r="CS45" s="19" t="str">
        <f>+AB45</f>
        <v>D</v>
      </c>
      <c r="CT45" s="154">
        <v>4307</v>
      </c>
      <c r="CU45" s="126"/>
      <c r="CV45" s="125">
        <v>782</v>
      </c>
      <c r="CW45" s="33">
        <f t="shared" si="13"/>
        <v>8</v>
      </c>
      <c r="CX45" s="83" t="str">
        <f t="shared" si="14"/>
        <v>Projektingenieur 2</v>
      </c>
      <c r="CY45" s="125">
        <v>782</v>
      </c>
      <c r="CZ45" s="33">
        <f t="shared" ref="CZ45:CZ80" si="15">VLOOKUP($CY45,Funktionsbezeichnungen,3,0)</f>
        <v>8</v>
      </c>
      <c r="DA45" s="83" t="str">
        <f t="shared" ref="DA45:DA80" si="16">VLOOKUP($CY45,Funktionsbezeichnungen,2,0)</f>
        <v>Projektingenieur 2</v>
      </c>
      <c r="DB45" s="20"/>
      <c r="DC45" s="33">
        <v>781</v>
      </c>
      <c r="DD45" s="33">
        <f t="shared" ref="DD45:DD80" si="17">VLOOKUP($DC45,Funktionsbezeichnungen,3,0)</f>
        <v>7</v>
      </c>
      <c r="DE45" s="83" t="str">
        <f t="shared" ref="DE45:DE80" si="18">VLOOKUP($DC45,Funktionsbezeichnungen,2,0)</f>
        <v>Projektingenieur 1</v>
      </c>
    </row>
    <row r="46" spans="1:109" s="19" customFormat="1" ht="25.5" customHeight="1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865</v>
      </c>
      <c r="Q46" s="15">
        <v>42</v>
      </c>
      <c r="R46" s="42"/>
      <c r="S46" s="27" t="s">
        <v>866</v>
      </c>
      <c r="T46" s="21">
        <v>1969</v>
      </c>
      <c r="U46" s="28" t="s">
        <v>869</v>
      </c>
      <c r="V46" s="21">
        <v>1999</v>
      </c>
      <c r="W46" s="25" t="s">
        <v>867</v>
      </c>
      <c r="X46" s="21">
        <v>2011</v>
      </c>
      <c r="Y46" s="28" t="s">
        <v>868</v>
      </c>
      <c r="Z46" s="21">
        <f t="shared" si="1"/>
        <v>13</v>
      </c>
      <c r="AA46" s="25" t="s">
        <v>565</v>
      </c>
      <c r="AB46" s="21" t="s">
        <v>121</v>
      </c>
      <c r="AC46" s="21"/>
      <c r="AE46" s="157" t="s">
        <v>373</v>
      </c>
      <c r="AF46" s="82"/>
      <c r="CP46" s="19" t="str">
        <f t="shared" si="2"/>
        <v>Betzold Alexander</v>
      </c>
      <c r="CR46" s="19">
        <f t="shared" si="3"/>
        <v>13</v>
      </c>
      <c r="CS46" s="19" t="str">
        <f t="shared" si="4"/>
        <v>D</v>
      </c>
      <c r="CT46" s="154">
        <v>4306</v>
      </c>
      <c r="CU46" s="126"/>
      <c r="CV46" s="125">
        <v>782</v>
      </c>
      <c r="CW46" s="33">
        <f t="shared" si="13"/>
        <v>8</v>
      </c>
      <c r="CX46" s="83" t="str">
        <f t="shared" si="14"/>
        <v>Projektingenieur 2</v>
      </c>
      <c r="CY46" s="125">
        <v>782</v>
      </c>
      <c r="CZ46" s="33">
        <f t="shared" si="15"/>
        <v>8</v>
      </c>
      <c r="DA46" s="83" t="str">
        <f t="shared" si="16"/>
        <v>Projektingenieur 2</v>
      </c>
      <c r="DB46" s="20"/>
      <c r="DC46" s="33">
        <v>781</v>
      </c>
      <c r="DD46" s="33">
        <f t="shared" si="17"/>
        <v>7</v>
      </c>
      <c r="DE46" s="83" t="str">
        <f t="shared" si="18"/>
        <v>Projektingenieur 1</v>
      </c>
    </row>
    <row r="47" spans="1:109" s="19" customFormat="1" ht="23.85" customHeight="1" x14ac:dyDescent="0.2">
      <c r="A47" s="53">
        <v>0</v>
      </c>
      <c r="B47" s="53">
        <v>1</v>
      </c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644</v>
      </c>
      <c r="Q47" s="15">
        <v>43</v>
      </c>
      <c r="R47" s="42"/>
      <c r="S47" s="27" t="s">
        <v>645</v>
      </c>
      <c r="T47" s="21">
        <v>1973</v>
      </c>
      <c r="U47" s="28" t="s">
        <v>646</v>
      </c>
      <c r="V47" s="21">
        <v>1999</v>
      </c>
      <c r="W47" s="25"/>
      <c r="X47" s="21"/>
      <c r="Y47" s="28" t="s">
        <v>647</v>
      </c>
      <c r="Z47" s="21">
        <f t="shared" si="1"/>
        <v>13</v>
      </c>
      <c r="AA47" s="25" t="s">
        <v>269</v>
      </c>
      <c r="AB47" s="21" t="s">
        <v>121</v>
      </c>
      <c r="AC47" s="21"/>
      <c r="AE47" s="157" t="s">
        <v>373</v>
      </c>
      <c r="AF47" s="82"/>
      <c r="CP47" s="19" t="str">
        <f t="shared" si="2"/>
        <v>Luible Judith</v>
      </c>
      <c r="CR47" s="19">
        <f t="shared" si="3"/>
        <v>13</v>
      </c>
      <c r="CS47" s="19" t="str">
        <f t="shared" si="4"/>
        <v>D</v>
      </c>
      <c r="CT47" s="154">
        <v>4355</v>
      </c>
      <c r="CU47" s="126"/>
      <c r="CV47" s="125">
        <v>772</v>
      </c>
      <c r="CW47" s="33">
        <f t="shared" si="13"/>
        <v>8</v>
      </c>
      <c r="CX47" s="83" t="str">
        <f t="shared" si="14"/>
        <v>Projektingenieur 2</v>
      </c>
      <c r="CY47" s="125">
        <v>772</v>
      </c>
      <c r="CZ47" s="33">
        <f t="shared" si="15"/>
        <v>8</v>
      </c>
      <c r="DA47" s="83" t="str">
        <f t="shared" si="16"/>
        <v>Projektingenieur 2</v>
      </c>
      <c r="DB47" s="20"/>
      <c r="DC47" s="33">
        <v>771</v>
      </c>
      <c r="DD47" s="33">
        <f t="shared" si="17"/>
        <v>7</v>
      </c>
      <c r="DE47" s="83" t="str">
        <f t="shared" si="18"/>
        <v>Projektingenieur 1</v>
      </c>
    </row>
    <row r="48" spans="1:109" s="19" customFormat="1" ht="24.95" customHeight="1" x14ac:dyDescent="0.2">
      <c r="A48" s="53">
        <v>0</v>
      </c>
      <c r="B48" s="53"/>
      <c r="C48" s="53">
        <f t="shared" si="0"/>
        <v>0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7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21">
        <f t="shared" si="1"/>
        <v>8</v>
      </c>
      <c r="AA48" s="25" t="s">
        <v>565</v>
      </c>
      <c r="AB48" s="21" t="s">
        <v>121</v>
      </c>
      <c r="AC48" s="21"/>
      <c r="AE48" s="90" t="s">
        <v>373</v>
      </c>
      <c r="AF48" s="82"/>
      <c r="CP48" s="19" t="str">
        <f t="shared" si="2"/>
        <v>That Pueng</v>
      </c>
      <c r="CR48" s="19">
        <f t="shared" si="3"/>
        <v>8</v>
      </c>
      <c r="CS48" s="19" t="str">
        <f t="shared" si="4"/>
        <v>D</v>
      </c>
      <c r="CT48" s="154">
        <v>4345</v>
      </c>
      <c r="CU48" s="126"/>
      <c r="CV48" s="125">
        <v>782</v>
      </c>
      <c r="CW48" s="33">
        <f t="shared" si="13"/>
        <v>8</v>
      </c>
      <c r="CX48" s="83" t="str">
        <f t="shared" si="14"/>
        <v>Projektingenieur 2</v>
      </c>
      <c r="CY48" s="125">
        <v>782</v>
      </c>
      <c r="CZ48" s="33">
        <f t="shared" si="15"/>
        <v>8</v>
      </c>
      <c r="DA48" s="83" t="str">
        <f t="shared" si="16"/>
        <v>Projektingenieur 2</v>
      </c>
      <c r="DB48" s="20"/>
      <c r="DC48" s="33">
        <v>781</v>
      </c>
      <c r="DD48" s="33">
        <f t="shared" si="17"/>
        <v>7</v>
      </c>
      <c r="DE48" s="83" t="str">
        <f t="shared" si="18"/>
        <v>Projektingenieur 1</v>
      </c>
    </row>
    <row r="49" spans="1:109" s="19" customFormat="1" x14ac:dyDescent="0.2">
      <c r="A49" s="53">
        <v>0</v>
      </c>
      <c r="B49" s="53"/>
      <c r="C49" s="53">
        <f t="shared" si="0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7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1"/>
        <v>8</v>
      </c>
      <c r="AA49" s="25" t="s">
        <v>671</v>
      </c>
      <c r="AB49" s="21" t="s">
        <v>121</v>
      </c>
      <c r="AC49" s="21"/>
      <c r="AE49" s="90" t="s">
        <v>373</v>
      </c>
      <c r="AF49" s="82"/>
      <c r="CP49" s="19" t="str">
        <f t="shared" si="2"/>
        <v>Hausammann Cédric</v>
      </c>
      <c r="CR49" s="19">
        <f t="shared" si="3"/>
        <v>8</v>
      </c>
      <c r="CS49" s="19" t="str">
        <f t="shared" si="4"/>
        <v>D</v>
      </c>
      <c r="CT49" s="154">
        <v>9648</v>
      </c>
      <c r="CU49" s="126"/>
      <c r="CV49" s="125">
        <v>772</v>
      </c>
      <c r="CW49" s="33">
        <f t="shared" si="13"/>
        <v>8</v>
      </c>
      <c r="CX49" s="83" t="str">
        <f t="shared" si="14"/>
        <v>Projektingenieur 2</v>
      </c>
      <c r="CY49" s="125">
        <v>772</v>
      </c>
      <c r="CZ49" s="33">
        <f t="shared" si="15"/>
        <v>8</v>
      </c>
      <c r="DA49" s="83" t="str">
        <f t="shared" si="16"/>
        <v>Projektingenieur 2</v>
      </c>
      <c r="DB49" s="20"/>
      <c r="DC49" s="33">
        <v>771</v>
      </c>
      <c r="DD49" s="33">
        <f t="shared" si="17"/>
        <v>7</v>
      </c>
      <c r="DE49" s="83" t="str">
        <f t="shared" si="18"/>
        <v>Projektingenieur 1</v>
      </c>
    </row>
    <row r="50" spans="1:109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7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7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7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3"/>
        <v>8</v>
      </c>
      <c r="CX50" s="83" t="str">
        <f t="shared" si="14"/>
        <v>Projektingenieur 2</v>
      </c>
      <c r="CY50" s="125">
        <v>772</v>
      </c>
      <c r="CZ50" s="33">
        <f t="shared" si="15"/>
        <v>8</v>
      </c>
      <c r="DA50" s="83" t="str">
        <f t="shared" si="16"/>
        <v>Projektingenieur 2</v>
      </c>
      <c r="DB50" s="20"/>
      <c r="DC50" s="33">
        <v>771</v>
      </c>
      <c r="DD50" s="33">
        <f t="shared" si="17"/>
        <v>7</v>
      </c>
      <c r="DE50" s="83" t="str">
        <f t="shared" si="18"/>
        <v>Projektingenieur 1</v>
      </c>
    </row>
    <row r="51" spans="1:109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7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7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7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3"/>
        <v>8</v>
      </c>
      <c r="CX51" s="83" t="str">
        <f t="shared" si="14"/>
        <v>Projektingenieur 2</v>
      </c>
      <c r="CY51" s="125">
        <v>771</v>
      </c>
      <c r="CZ51" s="33">
        <f t="shared" si="15"/>
        <v>7</v>
      </c>
      <c r="DA51" s="83" t="str">
        <f t="shared" si="16"/>
        <v>Projektingenieur 1</v>
      </c>
      <c r="DB51" s="20"/>
      <c r="DC51" s="33">
        <v>771</v>
      </c>
      <c r="DD51" s="33">
        <f t="shared" si="17"/>
        <v>7</v>
      </c>
      <c r="DE51" s="83" t="str">
        <f t="shared" si="18"/>
        <v>Projektingenieur 1</v>
      </c>
    </row>
    <row r="52" spans="1:109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7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6</v>
      </c>
      <c r="AA52" s="25" t="s">
        <v>108</v>
      </c>
      <c r="AB52" s="21" t="s">
        <v>121</v>
      </c>
      <c r="AC52" s="21"/>
      <c r="AE52" s="157" t="s">
        <v>373</v>
      </c>
      <c r="AF52" s="82"/>
      <c r="CP52" s="19" t="str">
        <f t="shared" si="2"/>
        <v>Akdeniz Veysel</v>
      </c>
      <c r="CR52" s="19">
        <f t="shared" si="3"/>
        <v>6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3"/>
        <v>8</v>
      </c>
      <c r="CX52" s="83" t="str">
        <f t="shared" si="14"/>
        <v>Projektingenieur 2</v>
      </c>
      <c r="CY52" s="125">
        <v>772</v>
      </c>
      <c r="CZ52" s="33">
        <f t="shared" si="15"/>
        <v>8</v>
      </c>
      <c r="DA52" s="83" t="str">
        <f t="shared" si="16"/>
        <v>Projektingenieur 2</v>
      </c>
      <c r="DB52" s="20"/>
      <c r="DC52" s="33">
        <v>771</v>
      </c>
      <c r="DD52" s="33">
        <f t="shared" si="17"/>
        <v>7</v>
      </c>
      <c r="DE52" s="83" t="str">
        <f t="shared" si="18"/>
        <v>Projektingenieur 1</v>
      </c>
    </row>
    <row r="53" spans="1:109" s="19" customFormat="1" x14ac:dyDescent="0.2">
      <c r="A53" s="53">
        <v>0</v>
      </c>
      <c r="B53" s="53">
        <v>1</v>
      </c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475</v>
      </c>
      <c r="Q53" s="15">
        <v>49</v>
      </c>
      <c r="R53" s="42"/>
      <c r="S53" s="27" t="s">
        <v>298</v>
      </c>
      <c r="T53" s="21">
        <v>1982</v>
      </c>
      <c r="U53" s="28" t="s">
        <v>908</v>
      </c>
      <c r="V53" s="21">
        <v>2006</v>
      </c>
      <c r="W53" s="25" t="s">
        <v>907</v>
      </c>
      <c r="X53" s="21">
        <v>2007</v>
      </c>
      <c r="Y53" s="28"/>
      <c r="Z53" s="21">
        <f t="shared" si="1"/>
        <v>6</v>
      </c>
      <c r="AA53" s="25" t="s">
        <v>861</v>
      </c>
      <c r="AB53" s="21" t="s">
        <v>121</v>
      </c>
      <c r="AC53" s="21"/>
      <c r="AE53" s="147" t="s">
        <v>373</v>
      </c>
      <c r="AF53" s="82"/>
      <c r="CP53" s="19" t="str">
        <f t="shared" si="2"/>
        <v>Lange Stephanie</v>
      </c>
      <c r="CR53" s="19">
        <f t="shared" si="3"/>
        <v>6</v>
      </c>
      <c r="CS53" s="19" t="str">
        <f t="shared" si="4"/>
        <v>D</v>
      </c>
      <c r="CT53" s="154">
        <v>4296</v>
      </c>
      <c r="CU53" s="126"/>
      <c r="CV53" s="125">
        <v>772</v>
      </c>
      <c r="CW53" s="33">
        <f t="shared" si="13"/>
        <v>8</v>
      </c>
      <c r="CX53" s="83" t="str">
        <f t="shared" si="14"/>
        <v>Projektingenieur 2</v>
      </c>
      <c r="CY53" s="125">
        <v>772</v>
      </c>
      <c r="CZ53" s="33">
        <f t="shared" si="15"/>
        <v>8</v>
      </c>
      <c r="DA53" s="83" t="str">
        <f t="shared" si="16"/>
        <v>Projektingenieur 2</v>
      </c>
      <c r="DB53" s="20"/>
      <c r="DC53" s="33">
        <v>771</v>
      </c>
      <c r="DD53" s="33">
        <f t="shared" si="17"/>
        <v>7</v>
      </c>
      <c r="DE53" s="83" t="str">
        <f t="shared" si="18"/>
        <v>Projektingenieur 1</v>
      </c>
    </row>
    <row r="54" spans="1:109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7" t="s">
        <v>587</v>
      </c>
      <c r="T54" s="21">
        <v>1981</v>
      </c>
      <c r="U54" s="28" t="s">
        <v>908</v>
      </c>
      <c r="V54" s="21">
        <v>2007</v>
      </c>
      <c r="W54" s="25" t="s">
        <v>907</v>
      </c>
      <c r="X54" s="21">
        <v>2008</v>
      </c>
      <c r="Y54" s="28"/>
      <c r="Z54" s="21">
        <f t="shared" si="1"/>
        <v>5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5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3"/>
        <v>8</v>
      </c>
      <c r="CX54" s="83" t="str">
        <f t="shared" si="14"/>
        <v>Projektingenieur 2</v>
      </c>
      <c r="CY54" s="125">
        <v>771</v>
      </c>
      <c r="CZ54" s="33">
        <f t="shared" si="15"/>
        <v>7</v>
      </c>
      <c r="DA54" s="83" t="str">
        <f t="shared" si="16"/>
        <v>Projektingenieur 1</v>
      </c>
      <c r="DB54" s="20"/>
      <c r="DC54" s="33">
        <v>771</v>
      </c>
      <c r="DD54" s="33">
        <f t="shared" si="17"/>
        <v>7</v>
      </c>
      <c r="DE54" s="83" t="str">
        <f t="shared" si="18"/>
        <v>Projektingenieur 1</v>
      </c>
    </row>
    <row r="55" spans="1:109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>
        <v>1</v>
      </c>
      <c r="I55" s="56"/>
      <c r="J55" s="54"/>
      <c r="K55" s="56"/>
      <c r="L55" s="56"/>
      <c r="M55" s="56"/>
      <c r="N55" s="58"/>
      <c r="O55" s="52" t="s">
        <v>358</v>
      </c>
      <c r="P55" s="15" t="s">
        <v>474</v>
      </c>
      <c r="Q55" s="15">
        <v>51</v>
      </c>
      <c r="R55" s="42"/>
      <c r="S55" s="27" t="s">
        <v>300</v>
      </c>
      <c r="T55" s="21">
        <v>1980</v>
      </c>
      <c r="U55" s="28" t="s">
        <v>198</v>
      </c>
      <c r="V55" s="21">
        <v>2008</v>
      </c>
      <c r="W55" s="25"/>
      <c r="X55" s="21"/>
      <c r="Y55" s="28"/>
      <c r="Z55" s="21">
        <f t="shared" si="1"/>
        <v>4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 t="shared" si="2"/>
        <v>Budry Marcel</v>
      </c>
      <c r="CR55" s="152">
        <f t="shared" si="3"/>
        <v>4</v>
      </c>
      <c r="CS55" s="19" t="str">
        <f t="shared" si="4"/>
        <v>D</v>
      </c>
      <c r="CT55" s="154">
        <v>4298</v>
      </c>
      <c r="CU55" s="126"/>
      <c r="CV55" s="125">
        <v>772</v>
      </c>
      <c r="CW55" s="33">
        <f t="shared" si="13"/>
        <v>8</v>
      </c>
      <c r="CX55" s="83" t="str">
        <f t="shared" si="14"/>
        <v>Projektingenieur 2</v>
      </c>
      <c r="CY55" s="125">
        <v>771</v>
      </c>
      <c r="CZ55" s="33">
        <f t="shared" si="15"/>
        <v>7</v>
      </c>
      <c r="DA55" s="83" t="str">
        <f t="shared" si="16"/>
        <v>Projektingenieur 1</v>
      </c>
      <c r="DB55" s="20"/>
      <c r="DC55" s="33">
        <v>771</v>
      </c>
      <c r="DD55" s="33">
        <f t="shared" si="17"/>
        <v>7</v>
      </c>
      <c r="DE55" s="83" t="str">
        <f t="shared" si="18"/>
        <v>Projektingenieur 1</v>
      </c>
    </row>
    <row r="56" spans="1:109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7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4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4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3"/>
        <v>8</v>
      </c>
      <c r="CX56" s="83" t="str">
        <f t="shared" si="14"/>
        <v>Projektingenieur 2</v>
      </c>
      <c r="CY56" s="125">
        <v>771</v>
      </c>
      <c r="CZ56" s="33">
        <f t="shared" si="15"/>
        <v>7</v>
      </c>
      <c r="DA56" s="83" t="str">
        <f t="shared" si="16"/>
        <v>Projektingenieur 1</v>
      </c>
      <c r="DB56" s="20"/>
      <c r="DC56" s="33">
        <v>771</v>
      </c>
      <c r="DD56" s="33">
        <f t="shared" si="17"/>
        <v>7</v>
      </c>
      <c r="DE56" s="83" t="str">
        <f t="shared" si="18"/>
        <v>Projektingenieur 1</v>
      </c>
    </row>
    <row r="57" spans="1:109" s="19" customFormat="1" ht="27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7" t="s">
        <v>213</v>
      </c>
      <c r="T57" s="21">
        <v>1985</v>
      </c>
      <c r="U57" s="28" t="s">
        <v>570</v>
      </c>
      <c r="V57" s="21">
        <v>2008</v>
      </c>
      <c r="W57" s="25"/>
      <c r="X57" s="21"/>
      <c r="Y57" s="28"/>
      <c r="Z57" s="21">
        <f t="shared" si="1"/>
        <v>4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4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3"/>
        <v>8</v>
      </c>
      <c r="CX57" s="83" t="str">
        <f t="shared" si="14"/>
        <v>Projektingenieur 2</v>
      </c>
      <c r="CY57" s="125">
        <v>771</v>
      </c>
      <c r="CZ57" s="33">
        <f t="shared" si="15"/>
        <v>7</v>
      </c>
      <c r="DA57" s="83" t="str">
        <f t="shared" si="16"/>
        <v>Projektingenieur 1</v>
      </c>
      <c r="DB57" s="20"/>
      <c r="DC57" s="33">
        <v>771</v>
      </c>
      <c r="DD57" s="33">
        <f t="shared" si="17"/>
        <v>7</v>
      </c>
      <c r="DE57" s="83" t="str">
        <f t="shared" si="18"/>
        <v>Projektingenieur 1</v>
      </c>
    </row>
    <row r="58" spans="1:109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7" t="s">
        <v>281</v>
      </c>
      <c r="T58" s="21">
        <v>1983</v>
      </c>
      <c r="U58" s="28" t="s">
        <v>908</v>
      </c>
      <c r="V58" s="21">
        <v>2008</v>
      </c>
      <c r="W58" s="25" t="s">
        <v>907</v>
      </c>
      <c r="X58" s="21">
        <v>2009</v>
      </c>
      <c r="Y58" s="28"/>
      <c r="Z58" s="21">
        <f t="shared" si="1"/>
        <v>4</v>
      </c>
      <c r="AA58" s="25" t="s">
        <v>108</v>
      </c>
      <c r="AB58" s="21" t="s">
        <v>121</v>
      </c>
      <c r="AC58" s="21"/>
      <c r="AE58" s="157" t="s">
        <v>895</v>
      </c>
      <c r="AF58" s="82"/>
      <c r="CP58" s="19" t="str">
        <f t="shared" si="2"/>
        <v>Wieland Manuel</v>
      </c>
      <c r="CR58" s="19">
        <f t="shared" si="3"/>
        <v>4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3"/>
        <v>7</v>
      </c>
      <c r="CX58" s="83" t="str">
        <f t="shared" si="14"/>
        <v>Projektingenieur 1</v>
      </c>
      <c r="CY58" s="125">
        <v>771</v>
      </c>
      <c r="CZ58" s="33">
        <f t="shared" si="15"/>
        <v>7</v>
      </c>
      <c r="DA58" s="83" t="str">
        <f t="shared" si="16"/>
        <v>Projektingenieur 1</v>
      </c>
      <c r="DB58" s="20"/>
      <c r="DC58" s="33">
        <v>771</v>
      </c>
      <c r="DD58" s="33">
        <f t="shared" si="17"/>
        <v>7</v>
      </c>
      <c r="DE58" s="83" t="str">
        <f t="shared" si="18"/>
        <v>Projektingenieur 1</v>
      </c>
    </row>
    <row r="59" spans="1:109" s="19" customFormat="1" ht="27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528</v>
      </c>
      <c r="Q59" s="15">
        <v>55</v>
      </c>
      <c r="R59" s="42"/>
      <c r="S59" s="27" t="s">
        <v>529</v>
      </c>
      <c r="T59" s="21">
        <v>1984</v>
      </c>
      <c r="U59" s="28" t="s">
        <v>570</v>
      </c>
      <c r="V59" s="21">
        <v>2009</v>
      </c>
      <c r="W59" s="25"/>
      <c r="X59" s="21"/>
      <c r="Y59" s="28"/>
      <c r="Z59" s="21">
        <f t="shared" si="1"/>
        <v>3</v>
      </c>
      <c r="AA59" s="25" t="s">
        <v>108</v>
      </c>
      <c r="AB59" s="21" t="s">
        <v>121</v>
      </c>
      <c r="AC59" s="21"/>
      <c r="AE59" s="90" t="s">
        <v>375</v>
      </c>
      <c r="AF59" s="82"/>
      <c r="CP59" s="19" t="str">
        <f t="shared" si="2"/>
        <v>Jung Roman</v>
      </c>
      <c r="CR59" s="19">
        <f t="shared" si="3"/>
        <v>3</v>
      </c>
      <c r="CS59" s="19" t="str">
        <f t="shared" si="4"/>
        <v>D</v>
      </c>
      <c r="CT59" s="154">
        <v>8565</v>
      </c>
      <c r="CU59" s="126"/>
      <c r="CV59" s="125">
        <v>771</v>
      </c>
      <c r="CW59" s="33">
        <f t="shared" si="13"/>
        <v>7</v>
      </c>
      <c r="CX59" s="83" t="str">
        <f t="shared" si="14"/>
        <v>Projektingenieur 1</v>
      </c>
      <c r="CY59" s="125">
        <v>771</v>
      </c>
      <c r="CZ59" s="33">
        <f t="shared" si="15"/>
        <v>7</v>
      </c>
      <c r="DA59" s="83" t="str">
        <f t="shared" si="16"/>
        <v>Projektingenieur 1</v>
      </c>
      <c r="DB59" s="20"/>
      <c r="DC59" s="33">
        <v>771</v>
      </c>
      <c r="DD59" s="33">
        <f t="shared" si="17"/>
        <v>7</v>
      </c>
      <c r="DE59" s="83" t="str">
        <f t="shared" si="18"/>
        <v>Projektingenieur 1</v>
      </c>
    </row>
    <row r="60" spans="1:109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7" t="s">
        <v>295</v>
      </c>
      <c r="T60" s="21">
        <v>1987</v>
      </c>
      <c r="U60" s="28" t="s">
        <v>198</v>
      </c>
      <c r="V60" s="21">
        <v>2009</v>
      </c>
      <c r="W60" s="25"/>
      <c r="X60" s="21"/>
      <c r="Y60" s="28"/>
      <c r="Z60" s="21">
        <f t="shared" si="1"/>
        <v>3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Schoeffel Daniel</v>
      </c>
      <c r="CR60" s="19">
        <f t="shared" si="3"/>
        <v>3</v>
      </c>
      <c r="CS60" s="19" t="str">
        <f t="shared" si="4"/>
        <v>D</v>
      </c>
      <c r="CT60" s="154">
        <v>8569</v>
      </c>
      <c r="CU60" s="126"/>
      <c r="CV60" s="125">
        <v>771</v>
      </c>
      <c r="CW60" s="33">
        <f t="shared" si="13"/>
        <v>7</v>
      </c>
      <c r="CX60" s="83" t="str">
        <f t="shared" si="14"/>
        <v>Projektingenieur 1</v>
      </c>
      <c r="CY60" s="125">
        <v>771</v>
      </c>
      <c r="CZ60" s="33">
        <f t="shared" si="15"/>
        <v>7</v>
      </c>
      <c r="DA60" s="83" t="str">
        <f t="shared" si="16"/>
        <v>Projektingenieur 1</v>
      </c>
      <c r="DB60" s="20"/>
      <c r="DC60" s="33">
        <v>771</v>
      </c>
      <c r="DD60" s="33">
        <f t="shared" si="17"/>
        <v>7</v>
      </c>
      <c r="DE60" s="83" t="str">
        <f t="shared" si="18"/>
        <v>Projektingenieur 1</v>
      </c>
    </row>
    <row r="61" spans="1:109" s="19" customFormat="1" ht="27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7" t="s">
        <v>636</v>
      </c>
      <c r="T61" s="21">
        <v>1986</v>
      </c>
      <c r="U61" s="28" t="s">
        <v>570</v>
      </c>
      <c r="V61" s="21">
        <v>2010</v>
      </c>
      <c r="W61" s="25"/>
      <c r="X61" s="21"/>
      <c r="Y61" s="28"/>
      <c r="Z61" s="21">
        <f t="shared" si="1"/>
        <v>2</v>
      </c>
      <c r="AA61" s="25" t="s">
        <v>269</v>
      </c>
      <c r="AB61" s="21" t="s">
        <v>121</v>
      </c>
      <c r="AC61" s="21"/>
      <c r="AE61" s="90" t="s">
        <v>375</v>
      </c>
      <c r="AF61" s="82"/>
      <c r="CP61" s="19" t="str">
        <f t="shared" si="2"/>
        <v>Bianchi Emmanuelle</v>
      </c>
      <c r="CR61" s="152">
        <f t="shared" si="3"/>
        <v>2</v>
      </c>
      <c r="CS61" s="153" t="str">
        <f t="shared" si="4"/>
        <v>D</v>
      </c>
      <c r="CT61" s="154">
        <v>7706</v>
      </c>
      <c r="CU61" s="126"/>
      <c r="CV61" s="125">
        <v>771</v>
      </c>
      <c r="CW61" s="33">
        <f t="shared" si="13"/>
        <v>7</v>
      </c>
      <c r="CX61" s="83" t="str">
        <f t="shared" si="14"/>
        <v>Projektingenieur 1</v>
      </c>
      <c r="CY61" s="125">
        <v>770</v>
      </c>
      <c r="CZ61" s="33">
        <f t="shared" si="15"/>
        <v>6</v>
      </c>
      <c r="DA61" s="83" t="str">
        <f t="shared" si="16"/>
        <v>Vorstufe Projektingenieur</v>
      </c>
      <c r="DB61" s="20"/>
      <c r="DC61" s="33">
        <v>771</v>
      </c>
      <c r="DD61" s="33">
        <f t="shared" si="17"/>
        <v>7</v>
      </c>
      <c r="DE61" s="83" t="str">
        <f t="shared" si="18"/>
        <v>Projektingenieur 1</v>
      </c>
    </row>
    <row r="62" spans="1:109" s="19" customFormat="1" ht="24.95" customHeigh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361</v>
      </c>
      <c r="P62" s="15" t="s">
        <v>637</v>
      </c>
      <c r="Q62" s="15">
        <v>58</v>
      </c>
      <c r="R62" s="42"/>
      <c r="S62" s="27" t="s">
        <v>638</v>
      </c>
      <c r="T62" s="21">
        <v>1981</v>
      </c>
      <c r="U62" s="28" t="s">
        <v>639</v>
      </c>
      <c r="V62" s="21">
        <v>2010</v>
      </c>
      <c r="W62" s="119" t="s">
        <v>706</v>
      </c>
      <c r="X62" s="118">
        <v>2011</v>
      </c>
      <c r="Y62" s="28"/>
      <c r="Z62" s="21">
        <f t="shared" si="1"/>
        <v>2</v>
      </c>
      <c r="AA62" s="25" t="s">
        <v>565</v>
      </c>
      <c r="AB62" s="21" t="s">
        <v>121</v>
      </c>
      <c r="AC62" s="21"/>
      <c r="AE62" s="90" t="s">
        <v>375</v>
      </c>
      <c r="AF62" s="82"/>
      <c r="CP62" s="19" t="str">
        <f t="shared" si="2"/>
        <v>Vischer David</v>
      </c>
      <c r="CR62" s="152">
        <f t="shared" si="3"/>
        <v>2</v>
      </c>
      <c r="CS62" s="19" t="str">
        <f t="shared" si="4"/>
        <v>D</v>
      </c>
      <c r="CT62" s="154">
        <v>4303</v>
      </c>
      <c r="CU62" s="126"/>
      <c r="CV62" s="125">
        <v>781</v>
      </c>
      <c r="CW62" s="33">
        <f t="shared" si="13"/>
        <v>7</v>
      </c>
      <c r="CX62" s="83" t="str">
        <f t="shared" si="14"/>
        <v>Projektingenieur 1</v>
      </c>
      <c r="CY62" s="125">
        <v>780</v>
      </c>
      <c r="CZ62" s="33">
        <f t="shared" si="15"/>
        <v>6</v>
      </c>
      <c r="DA62" s="83" t="str">
        <f t="shared" si="16"/>
        <v>Vorstufe Projektingenieur</v>
      </c>
      <c r="DB62" s="20"/>
      <c r="DC62" s="33">
        <v>781</v>
      </c>
      <c r="DD62" s="33">
        <f t="shared" si="17"/>
        <v>7</v>
      </c>
      <c r="DE62" s="83" t="str">
        <f t="shared" si="18"/>
        <v>Projektingenieur 1</v>
      </c>
    </row>
    <row r="63" spans="1:109" s="19" customFormat="1" ht="25.5" customHeight="1" x14ac:dyDescent="0.2">
      <c r="A63" s="53">
        <v>0</v>
      </c>
      <c r="B63" s="53"/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7" t="s">
        <v>697</v>
      </c>
      <c r="T63" s="21">
        <v>1984</v>
      </c>
      <c r="U63" s="28" t="s">
        <v>570</v>
      </c>
      <c r="V63" s="21">
        <v>2010</v>
      </c>
      <c r="W63" s="25"/>
      <c r="X63" s="21"/>
      <c r="Y63" s="28"/>
      <c r="Z63" s="21">
        <f>$AD$3-V63</f>
        <v>2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>+S63</f>
        <v>Indermitte Martin</v>
      </c>
      <c r="CR63" s="152">
        <f>+Z63</f>
        <v>2</v>
      </c>
      <c r="CS63" s="153" t="str">
        <f>+AB63</f>
        <v>D</v>
      </c>
      <c r="CT63" s="154">
        <v>4901</v>
      </c>
      <c r="CU63" s="126"/>
      <c r="CV63" s="125">
        <v>771</v>
      </c>
      <c r="CW63" s="33">
        <f t="shared" si="13"/>
        <v>7</v>
      </c>
      <c r="CX63" s="83" t="str">
        <f t="shared" si="14"/>
        <v>Projektingenieur 1</v>
      </c>
      <c r="CY63" s="125">
        <v>770</v>
      </c>
      <c r="CZ63" s="33">
        <f t="shared" si="15"/>
        <v>6</v>
      </c>
      <c r="DA63" s="83" t="str">
        <f t="shared" si="16"/>
        <v>Vorstufe Projektingenieur</v>
      </c>
      <c r="DB63" s="20"/>
      <c r="DC63" s="33">
        <v>771</v>
      </c>
      <c r="DD63" s="33">
        <f t="shared" si="17"/>
        <v>7</v>
      </c>
      <c r="DE63" s="83" t="str">
        <f t="shared" si="18"/>
        <v>Projektingenieur 1</v>
      </c>
    </row>
    <row r="64" spans="1:109" s="19" customFormat="1" ht="25.5" customHeight="1" x14ac:dyDescent="0.2">
      <c r="A64" s="53">
        <v>0</v>
      </c>
      <c r="B64" s="53"/>
      <c r="C64" s="53">
        <f>IF(Z64&gt;=10,1,0)</f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909</v>
      </c>
      <c r="Q64" s="15">
        <v>60</v>
      </c>
      <c r="R64" s="42"/>
      <c r="S64" s="27" t="s">
        <v>910</v>
      </c>
      <c r="T64" s="21">
        <v>1987</v>
      </c>
      <c r="U64" s="28" t="s">
        <v>570</v>
      </c>
      <c r="V64" s="21">
        <v>2012</v>
      </c>
      <c r="W64" s="25"/>
      <c r="X64" s="21"/>
      <c r="Y64" s="28"/>
      <c r="Z64" s="21">
        <f>$AD$3-V64</f>
        <v>0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>+S64</f>
        <v>Frei Lukas</v>
      </c>
      <c r="CR64" s="152">
        <f>+Z64</f>
        <v>0</v>
      </c>
      <c r="CS64" s="153" t="str">
        <f>+AB64</f>
        <v>D</v>
      </c>
      <c r="CT64" s="154">
        <v>4308</v>
      </c>
      <c r="CU64" s="126"/>
      <c r="CV64" s="125">
        <v>771</v>
      </c>
      <c r="CW64" s="33">
        <f t="shared" si="13"/>
        <v>7</v>
      </c>
      <c r="CX64" s="83" t="str">
        <f t="shared" si="14"/>
        <v>Projektingenieur 1</v>
      </c>
      <c r="CY64" s="125">
        <v>770</v>
      </c>
      <c r="CZ64" s="33">
        <f t="shared" si="15"/>
        <v>6</v>
      </c>
      <c r="DA64" s="83" t="str">
        <f t="shared" si="16"/>
        <v>Vorstufe Projektingenieur</v>
      </c>
      <c r="DB64" s="20"/>
      <c r="DC64" s="33">
        <v>771</v>
      </c>
      <c r="DD64" s="33">
        <f t="shared" si="17"/>
        <v>7</v>
      </c>
      <c r="DE64" s="83" t="str">
        <f t="shared" si="18"/>
        <v>Projektingenieur 1</v>
      </c>
    </row>
    <row r="65" spans="1:109" s="19" customFormat="1" ht="25.5" customHeight="1" x14ac:dyDescent="0.2">
      <c r="A65" s="53">
        <v>0</v>
      </c>
      <c r="B65" s="53"/>
      <c r="C65" s="53">
        <f>IF(Z65&gt;=10,1,0)</f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360</v>
      </c>
      <c r="P65" s="15" t="s">
        <v>912</v>
      </c>
      <c r="Q65" s="15">
        <v>61</v>
      </c>
      <c r="R65" s="42"/>
      <c r="S65" s="27" t="s">
        <v>913</v>
      </c>
      <c r="T65" s="21">
        <v>1987</v>
      </c>
      <c r="U65" s="28" t="s">
        <v>570</v>
      </c>
      <c r="V65" s="21">
        <v>2012</v>
      </c>
      <c r="W65" s="25"/>
      <c r="X65" s="21"/>
      <c r="Y65" s="28"/>
      <c r="Z65" s="21">
        <f>$AD$3-V65</f>
        <v>0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>+S65</f>
        <v>D'Arco Marcel</v>
      </c>
      <c r="CR65" s="152">
        <f>+Z65</f>
        <v>0</v>
      </c>
      <c r="CS65" s="153" t="str">
        <f>+AB65</f>
        <v>D</v>
      </c>
      <c r="CT65" s="154">
        <v>4310</v>
      </c>
      <c r="CU65" s="126"/>
      <c r="CV65" s="125">
        <v>771</v>
      </c>
      <c r="CW65" s="33">
        <f t="shared" si="13"/>
        <v>7</v>
      </c>
      <c r="CX65" s="83" t="str">
        <f t="shared" si="14"/>
        <v>Projektingenieur 1</v>
      </c>
      <c r="CY65" s="125">
        <v>770</v>
      </c>
      <c r="CZ65" s="33">
        <f t="shared" si="15"/>
        <v>6</v>
      </c>
      <c r="DA65" s="83" t="str">
        <f t="shared" si="16"/>
        <v>Vorstufe Projektingenieur</v>
      </c>
      <c r="DB65" s="20"/>
      <c r="DC65" s="33">
        <v>771</v>
      </c>
      <c r="DD65" s="33">
        <f t="shared" si="17"/>
        <v>7</v>
      </c>
      <c r="DE65" s="83" t="str">
        <f t="shared" si="18"/>
        <v>Projektingenieur 1</v>
      </c>
    </row>
    <row r="66" spans="1:109" s="19" customFormat="1" ht="25.5" customHeight="1" x14ac:dyDescent="0.2">
      <c r="A66" s="53">
        <v>0</v>
      </c>
      <c r="B66" s="53">
        <v>1</v>
      </c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360</v>
      </c>
      <c r="P66" s="15" t="s">
        <v>914</v>
      </c>
      <c r="Q66" s="15">
        <v>62</v>
      </c>
      <c r="R66" s="42"/>
      <c r="S66" s="27" t="s">
        <v>915</v>
      </c>
      <c r="T66" s="21">
        <v>1989</v>
      </c>
      <c r="U66" s="28" t="s">
        <v>570</v>
      </c>
      <c r="V66" s="21">
        <v>2012</v>
      </c>
      <c r="W66" s="25"/>
      <c r="X66" s="21"/>
      <c r="Y66" s="28"/>
      <c r="Z66" s="21">
        <f t="shared" si="1"/>
        <v>0</v>
      </c>
      <c r="AA66" s="25" t="s">
        <v>916</v>
      </c>
      <c r="AB66" s="21" t="s">
        <v>121</v>
      </c>
      <c r="AC66" s="21"/>
      <c r="AE66" s="90" t="s">
        <v>375</v>
      </c>
      <c r="AF66" s="82"/>
      <c r="CP66" s="19" t="str">
        <f t="shared" si="2"/>
        <v>Vögtli Jöelle</v>
      </c>
      <c r="CR66" s="152">
        <f t="shared" si="3"/>
        <v>0</v>
      </c>
      <c r="CS66" s="153" t="str">
        <f t="shared" si="4"/>
        <v>D</v>
      </c>
      <c r="CT66" s="154">
        <v>4309</v>
      </c>
      <c r="CU66" s="126"/>
      <c r="CV66" s="125">
        <v>771</v>
      </c>
      <c r="CW66" s="33">
        <f t="shared" si="13"/>
        <v>7</v>
      </c>
      <c r="CX66" s="83" t="str">
        <f t="shared" si="14"/>
        <v>Projektingenieur 1</v>
      </c>
      <c r="CY66" s="125">
        <v>770</v>
      </c>
      <c r="CZ66" s="33">
        <f t="shared" si="15"/>
        <v>6</v>
      </c>
      <c r="DA66" s="83" t="str">
        <f t="shared" si="16"/>
        <v>Vorstufe Projektingenieur</v>
      </c>
      <c r="DB66" s="20"/>
      <c r="DC66" s="33">
        <v>771</v>
      </c>
      <c r="DD66" s="33">
        <f t="shared" si="17"/>
        <v>7</v>
      </c>
      <c r="DE66" s="83" t="str">
        <f t="shared" si="18"/>
        <v>Projektingenieur 1</v>
      </c>
    </row>
    <row r="67" spans="1:109" s="19" customFormat="1" ht="15.75" x14ac:dyDescent="0.2">
      <c r="A67" s="53">
        <v>0</v>
      </c>
      <c r="B67" s="53"/>
      <c r="C67" s="53">
        <f t="shared" si="0"/>
        <v>1</v>
      </c>
      <c r="D67" s="55"/>
      <c r="E67" s="55"/>
      <c r="F67" s="56"/>
      <c r="G67" s="54"/>
      <c r="H67" s="54"/>
      <c r="I67" s="56">
        <v>1</v>
      </c>
      <c r="J67" s="54"/>
      <c r="K67" s="56"/>
      <c r="L67" s="56"/>
      <c r="M67" s="56"/>
      <c r="N67" s="58"/>
      <c r="O67" s="52" t="s">
        <v>361</v>
      </c>
      <c r="P67" s="15" t="s">
        <v>476</v>
      </c>
      <c r="Q67" s="15">
        <v>63</v>
      </c>
      <c r="R67" s="43" t="s">
        <v>370</v>
      </c>
      <c r="S67" s="29" t="s">
        <v>127</v>
      </c>
      <c r="T67" s="21">
        <v>1956</v>
      </c>
      <c r="U67" s="28" t="s">
        <v>126</v>
      </c>
      <c r="V67" s="21">
        <v>1976</v>
      </c>
      <c r="W67" s="25"/>
      <c r="X67" s="21"/>
      <c r="Y67" s="28" t="s">
        <v>242</v>
      </c>
      <c r="Z67" s="21">
        <f t="shared" si="1"/>
        <v>36</v>
      </c>
      <c r="AA67" s="25" t="s">
        <v>686</v>
      </c>
      <c r="AB67" s="21" t="s">
        <v>878</v>
      </c>
      <c r="AC67" s="21"/>
      <c r="AE67" s="90" t="s">
        <v>423</v>
      </c>
      <c r="AF67" s="82"/>
      <c r="CP67" s="19" t="str">
        <f t="shared" si="2"/>
        <v>Aebi Roger</v>
      </c>
      <c r="CR67" s="19">
        <f t="shared" si="3"/>
        <v>36</v>
      </c>
      <c r="CS67" s="19" t="str">
        <f t="shared" si="4"/>
        <v xml:space="preserve"> C/D 1)</v>
      </c>
      <c r="CT67" s="154">
        <v>6622</v>
      </c>
      <c r="CU67" s="126"/>
      <c r="CV67" s="125">
        <v>772</v>
      </c>
      <c r="CW67" s="33">
        <f t="shared" si="13"/>
        <v>8</v>
      </c>
      <c r="CX67" s="83" t="str">
        <f t="shared" si="14"/>
        <v>Projektingenieur 2</v>
      </c>
      <c r="CY67" s="125">
        <v>772</v>
      </c>
      <c r="CZ67" s="33">
        <f t="shared" si="15"/>
        <v>8</v>
      </c>
      <c r="DA67" s="83" t="str">
        <f t="shared" si="16"/>
        <v>Projektingenieur 2</v>
      </c>
      <c r="DB67" s="20"/>
      <c r="DC67" s="33">
        <v>772</v>
      </c>
      <c r="DD67" s="33">
        <f t="shared" si="17"/>
        <v>8</v>
      </c>
      <c r="DE67" s="83" t="str">
        <f t="shared" si="18"/>
        <v>Projektingenieur 2</v>
      </c>
    </row>
    <row r="68" spans="1:109" s="19" customFormat="1" ht="15.75" x14ac:dyDescent="0.2">
      <c r="A68" s="53">
        <v>0</v>
      </c>
      <c r="B68" s="53"/>
      <c r="C68" s="53">
        <f t="shared" si="0"/>
        <v>1</v>
      </c>
      <c r="D68" s="55"/>
      <c r="E68" s="55"/>
      <c r="F68" s="56"/>
      <c r="G68" s="54"/>
      <c r="H68" s="54">
        <v>1</v>
      </c>
      <c r="I68" s="56">
        <v>1</v>
      </c>
      <c r="J68" s="54"/>
      <c r="K68" s="56"/>
      <c r="L68" s="56"/>
      <c r="M68" s="56"/>
      <c r="N68" s="58"/>
      <c r="O68" s="52" t="s">
        <v>358</v>
      </c>
      <c r="P68" s="15" t="s">
        <v>477</v>
      </c>
      <c r="Q68" s="15">
        <v>64</v>
      </c>
      <c r="R68" s="16"/>
      <c r="S68" s="20" t="s">
        <v>134</v>
      </c>
      <c r="T68" s="21">
        <v>1954</v>
      </c>
      <c r="U68" s="28" t="s">
        <v>126</v>
      </c>
      <c r="V68" s="21">
        <v>1974</v>
      </c>
      <c r="W68" s="25"/>
      <c r="X68" s="21"/>
      <c r="Y68" s="28" t="s">
        <v>135</v>
      </c>
      <c r="Z68" s="21">
        <f t="shared" si="1"/>
        <v>38</v>
      </c>
      <c r="AA68" s="25" t="s">
        <v>110</v>
      </c>
      <c r="AB68" s="21" t="s">
        <v>879</v>
      </c>
      <c r="AC68" s="21"/>
      <c r="AE68" s="90" t="s">
        <v>404</v>
      </c>
      <c r="AF68" s="82"/>
      <c r="CP68" s="19" t="str">
        <f t="shared" si="2"/>
        <v>Imesch Robert</v>
      </c>
      <c r="CR68" s="19">
        <f t="shared" si="3"/>
        <v>38</v>
      </c>
      <c r="CS68" s="19" t="str">
        <f t="shared" si="4"/>
        <v xml:space="preserve"> D/C 3)</v>
      </c>
      <c r="CT68" s="154">
        <v>4249</v>
      </c>
      <c r="CU68" s="126"/>
      <c r="CV68" s="125">
        <v>772</v>
      </c>
      <c r="CW68" s="33">
        <f t="shared" si="13"/>
        <v>8</v>
      </c>
      <c r="CX68" s="83" t="str">
        <f t="shared" si="14"/>
        <v>Projektingenieur 2</v>
      </c>
      <c r="CY68" s="125">
        <v>772</v>
      </c>
      <c r="CZ68" s="33">
        <f t="shared" si="15"/>
        <v>8</v>
      </c>
      <c r="DA68" s="83" t="str">
        <f t="shared" si="16"/>
        <v>Projektingenieur 2</v>
      </c>
      <c r="DB68" s="20"/>
      <c r="DC68" s="33">
        <v>772</v>
      </c>
      <c r="DD68" s="33">
        <f t="shared" si="17"/>
        <v>8</v>
      </c>
      <c r="DE68" s="83" t="str">
        <f t="shared" si="18"/>
        <v>Projektingenieur 2</v>
      </c>
    </row>
    <row r="69" spans="1:109" s="19" customFormat="1" ht="15.75" x14ac:dyDescent="0.2">
      <c r="A69" s="53">
        <v>0</v>
      </c>
      <c r="B69" s="53"/>
      <c r="C69" s="53">
        <f t="shared" si="0"/>
        <v>1</v>
      </c>
      <c r="D69" s="55"/>
      <c r="E69" s="55"/>
      <c r="F69" s="56"/>
      <c r="G69" s="54"/>
      <c r="H69" s="54">
        <v>1</v>
      </c>
      <c r="I69" s="56">
        <v>1</v>
      </c>
      <c r="J69" s="54">
        <v>1</v>
      </c>
      <c r="K69" s="56"/>
      <c r="L69" s="56"/>
      <c r="M69" s="56"/>
      <c r="N69" s="58"/>
      <c r="O69" s="52" t="s">
        <v>358</v>
      </c>
      <c r="P69" s="15" t="s">
        <v>478</v>
      </c>
      <c r="Q69" s="15">
        <v>65</v>
      </c>
      <c r="R69" s="16"/>
      <c r="S69" s="20" t="s">
        <v>136</v>
      </c>
      <c r="T69" s="21">
        <v>1955</v>
      </c>
      <c r="U69" s="28" t="s">
        <v>126</v>
      </c>
      <c r="V69" s="21">
        <v>1975</v>
      </c>
      <c r="W69" s="25"/>
      <c r="X69" s="21"/>
      <c r="Y69" s="28" t="s">
        <v>135</v>
      </c>
      <c r="Z69" s="21">
        <f t="shared" si="1"/>
        <v>37</v>
      </c>
      <c r="AA69" s="25" t="s">
        <v>110</v>
      </c>
      <c r="AB69" s="21" t="s">
        <v>879</v>
      </c>
      <c r="AC69" s="21"/>
      <c r="AE69" s="90" t="s">
        <v>404</v>
      </c>
      <c r="AF69" s="82"/>
      <c r="CP69" s="19" t="str">
        <f t="shared" si="2"/>
        <v>Flückiger Hans Peter</v>
      </c>
      <c r="CR69" s="19">
        <f t="shared" si="3"/>
        <v>37</v>
      </c>
      <c r="CS69" s="19" t="str">
        <f t="shared" si="4"/>
        <v xml:space="preserve"> D/C 3)</v>
      </c>
      <c r="CT69" s="154">
        <v>4250</v>
      </c>
      <c r="CU69" s="126"/>
      <c r="CV69" s="125">
        <v>772</v>
      </c>
      <c r="CW69" s="33">
        <f t="shared" si="13"/>
        <v>8</v>
      </c>
      <c r="CX69" s="83" t="str">
        <f t="shared" si="14"/>
        <v>Projektingenieur 2</v>
      </c>
      <c r="CY69" s="125">
        <v>772</v>
      </c>
      <c r="CZ69" s="33">
        <f t="shared" si="15"/>
        <v>8</v>
      </c>
      <c r="DA69" s="83" t="str">
        <f t="shared" si="16"/>
        <v>Projektingenieur 2</v>
      </c>
      <c r="DB69" s="20"/>
      <c r="DC69" s="33">
        <v>772</v>
      </c>
      <c r="DD69" s="33">
        <f t="shared" si="17"/>
        <v>8</v>
      </c>
      <c r="DE69" s="83" t="str">
        <f t="shared" si="18"/>
        <v>Projektingenieur 2</v>
      </c>
    </row>
    <row r="70" spans="1:109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/>
      <c r="G70" s="54"/>
      <c r="H70" s="54"/>
      <c r="I70" s="56">
        <v>1</v>
      </c>
      <c r="J70" s="54">
        <v>1</v>
      </c>
      <c r="K70" s="56"/>
      <c r="L70" s="56"/>
      <c r="M70" s="56"/>
      <c r="N70" s="58"/>
      <c r="O70" s="52" t="s">
        <v>359</v>
      </c>
      <c r="P70" s="15" t="s">
        <v>479</v>
      </c>
      <c r="Q70" s="15">
        <v>66</v>
      </c>
      <c r="R70" s="16"/>
      <c r="S70" s="20" t="s">
        <v>130</v>
      </c>
      <c r="T70" s="21">
        <v>1949</v>
      </c>
      <c r="U70" s="28" t="s">
        <v>126</v>
      </c>
      <c r="V70" s="21">
        <v>1969</v>
      </c>
      <c r="W70" s="25"/>
      <c r="X70" s="21"/>
      <c r="Y70" s="28"/>
      <c r="Z70" s="21">
        <f t="shared" si="1"/>
        <v>43</v>
      </c>
      <c r="AA70" s="25" t="s">
        <v>687</v>
      </c>
      <c r="AB70" s="21" t="s">
        <v>121</v>
      </c>
      <c r="AC70" s="21"/>
      <c r="AE70" s="90" t="s">
        <v>422</v>
      </c>
      <c r="AF70" s="82"/>
      <c r="CP70" s="19" t="str">
        <f t="shared" si="2"/>
        <v>Ziegler Bruno</v>
      </c>
      <c r="CR70" s="19">
        <f t="shared" si="3"/>
        <v>43</v>
      </c>
      <c r="CS70" s="19" t="str">
        <f t="shared" si="4"/>
        <v>D</v>
      </c>
      <c r="CT70" s="154">
        <v>4147</v>
      </c>
      <c r="CU70" s="126"/>
      <c r="CV70" s="125">
        <v>742</v>
      </c>
      <c r="CW70" s="33">
        <f t="shared" si="13"/>
        <v>8</v>
      </c>
      <c r="CX70" s="83" t="str">
        <f t="shared" si="14"/>
        <v>Konstrukteur 5  / Fachplaner 5 / Gruppenchef 3</v>
      </c>
      <c r="CY70" s="125">
        <v>742</v>
      </c>
      <c r="CZ70" s="33">
        <f t="shared" si="15"/>
        <v>8</v>
      </c>
      <c r="DA70" s="83" t="str">
        <f t="shared" si="16"/>
        <v>Konstrukteur 5  / Fachplaner 5 / Gruppenchef 3</v>
      </c>
      <c r="DB70" s="20"/>
      <c r="DC70" s="33">
        <v>742</v>
      </c>
      <c r="DD70" s="33">
        <f t="shared" si="17"/>
        <v>8</v>
      </c>
      <c r="DE70" s="83" t="str">
        <f t="shared" si="18"/>
        <v>Konstrukteur 5  / Fachplaner 5 / Gruppenchef 3</v>
      </c>
    </row>
    <row r="71" spans="1:109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>
        <v>1</v>
      </c>
      <c r="H71" s="54">
        <v>1</v>
      </c>
      <c r="I71" s="56">
        <v>1</v>
      </c>
      <c r="J71" s="54"/>
      <c r="K71" s="56"/>
      <c r="L71" s="56"/>
      <c r="M71" s="56"/>
      <c r="N71" s="58"/>
      <c r="O71" s="52" t="s">
        <v>359</v>
      </c>
      <c r="P71" s="15" t="s">
        <v>481</v>
      </c>
      <c r="Q71" s="15">
        <v>67</v>
      </c>
      <c r="R71" s="16"/>
      <c r="S71" s="20" t="s">
        <v>132</v>
      </c>
      <c r="T71" s="21">
        <v>1951</v>
      </c>
      <c r="U71" s="28" t="s">
        <v>107</v>
      </c>
      <c r="V71" s="21">
        <v>1973</v>
      </c>
      <c r="W71" s="25"/>
      <c r="X71" s="21"/>
      <c r="Y71" s="28" t="s">
        <v>372</v>
      </c>
      <c r="Z71" s="21">
        <f t="shared" si="1"/>
        <v>39</v>
      </c>
      <c r="AA71" s="25" t="s">
        <v>689</v>
      </c>
      <c r="AB71" s="21" t="s">
        <v>121</v>
      </c>
      <c r="AC71" s="21"/>
      <c r="AE71" s="90" t="s">
        <v>393</v>
      </c>
      <c r="AF71" s="82"/>
      <c r="CP71" s="19" t="str">
        <f t="shared" si="2"/>
        <v>Benda Raymond</v>
      </c>
      <c r="CR71" s="19">
        <f t="shared" si="3"/>
        <v>39</v>
      </c>
      <c r="CS71" s="19" t="str">
        <f t="shared" si="4"/>
        <v>D</v>
      </c>
      <c r="CT71" s="154">
        <v>6601</v>
      </c>
      <c r="CU71" s="126"/>
      <c r="CV71" s="125">
        <v>771</v>
      </c>
      <c r="CW71" s="33">
        <f t="shared" si="13"/>
        <v>7</v>
      </c>
      <c r="CX71" s="83" t="str">
        <f t="shared" si="14"/>
        <v>Projektingenieur 1</v>
      </c>
      <c r="CY71" s="125">
        <v>771</v>
      </c>
      <c r="CZ71" s="33">
        <f t="shared" si="15"/>
        <v>7</v>
      </c>
      <c r="DA71" s="83" t="str">
        <f t="shared" si="16"/>
        <v>Projektingenieur 1</v>
      </c>
      <c r="DB71" s="20"/>
      <c r="DC71" s="33">
        <v>771</v>
      </c>
      <c r="DD71" s="33">
        <f t="shared" si="17"/>
        <v>7</v>
      </c>
      <c r="DE71" s="83" t="str">
        <f t="shared" si="18"/>
        <v>Projektingenieur 1</v>
      </c>
    </row>
    <row r="72" spans="1:109" s="19" customFormat="1" x14ac:dyDescent="0.2">
      <c r="A72" s="53">
        <v>0</v>
      </c>
      <c r="B72" s="53"/>
      <c r="C72" s="53">
        <f t="shared" ref="C72:C140" si="19">IF(Z72&gt;=10,1,0)</f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358</v>
      </c>
      <c r="P72" s="15" t="s">
        <v>482</v>
      </c>
      <c r="Q72" s="15">
        <v>68</v>
      </c>
      <c r="R72" s="16"/>
      <c r="S72" s="20" t="s">
        <v>260</v>
      </c>
      <c r="T72" s="21">
        <v>1956</v>
      </c>
      <c r="U72" s="28" t="s">
        <v>126</v>
      </c>
      <c r="V72" s="21">
        <v>1973</v>
      </c>
      <c r="W72" s="25"/>
      <c r="X72" s="21"/>
      <c r="Y72" s="28"/>
      <c r="Z72" s="21">
        <f t="shared" ref="Z72:Z128" si="20">$AD$3-V72</f>
        <v>39</v>
      </c>
      <c r="AA72" s="25" t="s">
        <v>139</v>
      </c>
      <c r="AB72" s="21" t="s">
        <v>121</v>
      </c>
      <c r="AC72" s="21"/>
      <c r="AE72" s="90" t="s">
        <v>377</v>
      </c>
      <c r="AF72" s="82"/>
      <c r="CP72" s="19" t="str">
        <f t="shared" ref="CP72:CP128" si="21">+S72</f>
        <v>Allemann  Bertrand</v>
      </c>
      <c r="CR72" s="19">
        <f t="shared" ref="CR72:CR128" si="22">+Z72</f>
        <v>39</v>
      </c>
      <c r="CS72" s="19" t="str">
        <f t="shared" ref="CS72:CS128" si="23">+AB72</f>
        <v>D</v>
      </c>
      <c r="CT72" s="154">
        <v>5631</v>
      </c>
      <c r="CU72" s="126"/>
      <c r="CV72" s="125">
        <v>741</v>
      </c>
      <c r="CW72" s="33">
        <f t="shared" si="13"/>
        <v>7</v>
      </c>
      <c r="CX72" s="83" t="str">
        <f t="shared" si="14"/>
        <v>Konstrukteur 4 / Fachplaner 4 / Gruppenchef 2</v>
      </c>
      <c r="CY72" s="125">
        <v>741</v>
      </c>
      <c r="CZ72" s="33">
        <f t="shared" si="15"/>
        <v>7</v>
      </c>
      <c r="DA72" s="83" t="str">
        <f t="shared" si="16"/>
        <v>Konstrukteur 4 / Fachplaner 4 / Gruppenchef 2</v>
      </c>
      <c r="DB72" s="20"/>
      <c r="DC72" s="33">
        <v>742</v>
      </c>
      <c r="DD72" s="33">
        <f t="shared" si="17"/>
        <v>8</v>
      </c>
      <c r="DE72" s="83" t="str">
        <f t="shared" si="18"/>
        <v>Konstrukteur 5  / Fachplaner 5 / Gruppenchef 3</v>
      </c>
    </row>
    <row r="73" spans="1:109" s="19" customFormat="1" x14ac:dyDescent="0.2">
      <c r="A73" s="53">
        <v>0</v>
      </c>
      <c r="B73" s="53"/>
      <c r="C73" s="53">
        <f t="shared" si="19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360</v>
      </c>
      <c r="P73" s="15" t="s">
        <v>483</v>
      </c>
      <c r="Q73" s="15">
        <v>69</v>
      </c>
      <c r="R73" s="16"/>
      <c r="S73" s="20" t="s">
        <v>137</v>
      </c>
      <c r="T73" s="21">
        <v>1958</v>
      </c>
      <c r="U73" s="28" t="s">
        <v>126</v>
      </c>
      <c r="V73" s="21">
        <v>1977</v>
      </c>
      <c r="W73" s="25"/>
      <c r="X73" s="21"/>
      <c r="Y73" s="28"/>
      <c r="Z73" s="21">
        <f t="shared" si="20"/>
        <v>35</v>
      </c>
      <c r="AA73" s="25" t="s">
        <v>129</v>
      </c>
      <c r="AB73" s="21" t="s">
        <v>121</v>
      </c>
      <c r="AC73" s="21"/>
      <c r="AE73" s="90" t="s">
        <v>377</v>
      </c>
      <c r="AF73" s="82"/>
      <c r="CP73" s="19" t="str">
        <f t="shared" si="21"/>
        <v>Lenherr Paul</v>
      </c>
      <c r="CR73" s="19">
        <f t="shared" si="22"/>
        <v>35</v>
      </c>
      <c r="CS73" s="19" t="str">
        <f t="shared" si="23"/>
        <v>D</v>
      </c>
      <c r="CT73" s="154">
        <v>6628</v>
      </c>
      <c r="CU73" s="126"/>
      <c r="CV73" s="125">
        <v>741</v>
      </c>
      <c r="CW73" s="33">
        <f t="shared" si="13"/>
        <v>7</v>
      </c>
      <c r="CX73" s="83" t="str">
        <f t="shared" si="14"/>
        <v>Konstrukteur 4 / Fachplaner 4 / Gruppenchef 2</v>
      </c>
      <c r="CY73" s="125">
        <v>741</v>
      </c>
      <c r="CZ73" s="33">
        <f t="shared" si="15"/>
        <v>7</v>
      </c>
      <c r="DA73" s="83" t="str">
        <f t="shared" si="16"/>
        <v>Konstrukteur 4 / Fachplaner 4 / Gruppenchef 2</v>
      </c>
      <c r="DB73" s="20"/>
      <c r="DC73" s="33">
        <v>742</v>
      </c>
      <c r="DD73" s="33">
        <f t="shared" si="17"/>
        <v>8</v>
      </c>
      <c r="DE73" s="83" t="str">
        <f t="shared" si="18"/>
        <v>Konstrukteur 5  / Fachplaner 5 / Gruppenchef 3</v>
      </c>
    </row>
    <row r="74" spans="1:109" s="19" customFormat="1" x14ac:dyDescent="0.2">
      <c r="A74" s="53">
        <v>0</v>
      </c>
      <c r="B74" s="53"/>
      <c r="C74" s="53">
        <f t="shared" si="19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484</v>
      </c>
      <c r="Q74" s="15">
        <v>70</v>
      </c>
      <c r="R74" s="16"/>
      <c r="S74" s="20" t="s">
        <v>271</v>
      </c>
      <c r="T74" s="21">
        <v>1958</v>
      </c>
      <c r="U74" s="28" t="s">
        <v>126</v>
      </c>
      <c r="V74" s="21">
        <v>1978</v>
      </c>
      <c r="W74" s="25"/>
      <c r="X74" s="21"/>
      <c r="Y74" s="28"/>
      <c r="Z74" s="21">
        <f t="shared" si="20"/>
        <v>34</v>
      </c>
      <c r="AA74" s="25" t="s">
        <v>687</v>
      </c>
      <c r="AB74" s="21" t="s">
        <v>121</v>
      </c>
      <c r="AC74" s="21"/>
      <c r="AE74" s="90" t="s">
        <v>420</v>
      </c>
      <c r="AF74" s="82"/>
      <c r="CP74" s="19" t="str">
        <f t="shared" si="21"/>
        <v>von Schallen Urs</v>
      </c>
      <c r="CR74" s="19">
        <f t="shared" si="22"/>
        <v>34</v>
      </c>
      <c r="CS74" s="19" t="str">
        <f t="shared" si="23"/>
        <v>D</v>
      </c>
      <c r="CT74" s="154">
        <v>6659</v>
      </c>
      <c r="CU74" s="126"/>
      <c r="CV74" s="125">
        <v>742</v>
      </c>
      <c r="CW74" s="33">
        <f t="shared" si="13"/>
        <v>8</v>
      </c>
      <c r="CX74" s="83" t="str">
        <f t="shared" si="14"/>
        <v>Konstrukteur 5  / Fachplaner 5 / Gruppenchef 3</v>
      </c>
      <c r="CY74" s="125">
        <v>742</v>
      </c>
      <c r="CZ74" s="33">
        <f t="shared" si="15"/>
        <v>8</v>
      </c>
      <c r="DA74" s="83" t="str">
        <f t="shared" si="16"/>
        <v>Konstrukteur 5  / Fachplaner 5 / Gruppenchef 3</v>
      </c>
      <c r="DB74" s="20"/>
      <c r="DC74" s="33">
        <v>742</v>
      </c>
      <c r="DD74" s="33">
        <f t="shared" si="17"/>
        <v>8</v>
      </c>
      <c r="DE74" s="83" t="str">
        <f t="shared" si="18"/>
        <v>Konstrukteur 5  / Fachplaner 5 / Gruppenchef 3</v>
      </c>
    </row>
    <row r="75" spans="1:109" s="19" customFormat="1" x14ac:dyDescent="0.2">
      <c r="A75" s="53">
        <v>0</v>
      </c>
      <c r="B75" s="53"/>
      <c r="C75" s="53">
        <f t="shared" si="19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632</v>
      </c>
      <c r="Q75" s="15">
        <v>71</v>
      </c>
      <c r="R75" s="16"/>
      <c r="S75" s="20" t="s">
        <v>633</v>
      </c>
      <c r="T75" s="21">
        <v>1958</v>
      </c>
      <c r="U75" s="28" t="s">
        <v>634</v>
      </c>
      <c r="V75" s="21">
        <v>1980</v>
      </c>
      <c r="W75" s="25"/>
      <c r="X75" s="21"/>
      <c r="Y75" s="28"/>
      <c r="Z75" s="21">
        <f t="shared" si="20"/>
        <v>32</v>
      </c>
      <c r="AA75" s="25" t="s">
        <v>107</v>
      </c>
      <c r="AB75" s="21" t="s">
        <v>121</v>
      </c>
      <c r="AC75" s="21"/>
      <c r="AE75" s="157" t="s">
        <v>892</v>
      </c>
      <c r="AF75" s="82"/>
      <c r="CP75" s="19" t="str">
        <f t="shared" si="21"/>
        <v>Schneider Martin</v>
      </c>
      <c r="CR75" s="19">
        <f t="shared" si="22"/>
        <v>32</v>
      </c>
      <c r="CS75" s="19" t="str">
        <f t="shared" si="23"/>
        <v>D</v>
      </c>
      <c r="CT75" s="154">
        <v>4354</v>
      </c>
      <c r="CU75" s="126"/>
      <c r="CV75" s="125">
        <v>741</v>
      </c>
      <c r="CW75" s="33">
        <f t="shared" si="13"/>
        <v>7</v>
      </c>
      <c r="CX75" s="83" t="str">
        <f t="shared" si="14"/>
        <v>Konstrukteur 4 / Fachplaner 4 / Gruppenchef 2</v>
      </c>
      <c r="CY75" s="125">
        <v>741</v>
      </c>
      <c r="CZ75" s="33">
        <f t="shared" si="15"/>
        <v>7</v>
      </c>
      <c r="DA75" s="83" t="str">
        <f t="shared" si="16"/>
        <v>Konstrukteur 4 / Fachplaner 4 / Gruppenchef 2</v>
      </c>
      <c r="DB75" s="20"/>
      <c r="DC75" s="33">
        <v>742</v>
      </c>
      <c r="DD75" s="33">
        <f t="shared" si="17"/>
        <v>8</v>
      </c>
      <c r="DE75" s="83" t="str">
        <f t="shared" si="18"/>
        <v>Konstrukteur 5  / Fachplaner 5 / Gruppenchef 3</v>
      </c>
    </row>
    <row r="76" spans="1:109" s="19" customFormat="1" x14ac:dyDescent="0.2">
      <c r="A76" s="53">
        <v>0</v>
      </c>
      <c r="B76" s="53"/>
      <c r="C76" s="53">
        <f t="shared" si="19"/>
        <v>1</v>
      </c>
      <c r="D76" s="55"/>
      <c r="E76" s="55"/>
      <c r="F76" s="56"/>
      <c r="G76" s="54"/>
      <c r="H76" s="54">
        <v>1</v>
      </c>
      <c r="I76" s="56">
        <v>1</v>
      </c>
      <c r="J76" s="54">
        <v>1</v>
      </c>
      <c r="K76" s="56"/>
      <c r="L76" s="56"/>
      <c r="M76" s="56"/>
      <c r="N76" s="58"/>
      <c r="O76" s="52" t="s">
        <v>359</v>
      </c>
      <c r="P76" s="15" t="s">
        <v>485</v>
      </c>
      <c r="Q76" s="15">
        <v>72</v>
      </c>
      <c r="R76" s="16"/>
      <c r="S76" s="20" t="s">
        <v>261</v>
      </c>
      <c r="T76" s="21">
        <v>1959</v>
      </c>
      <c r="U76" s="28" t="s">
        <v>126</v>
      </c>
      <c r="V76" s="21">
        <v>1981</v>
      </c>
      <c r="W76" s="25"/>
      <c r="X76" s="21"/>
      <c r="Y76" s="28"/>
      <c r="Z76" s="21">
        <f t="shared" si="20"/>
        <v>31</v>
      </c>
      <c r="AA76" s="25" t="s">
        <v>110</v>
      </c>
      <c r="AB76" s="21" t="s">
        <v>121</v>
      </c>
      <c r="AC76" s="21"/>
      <c r="AE76" s="157" t="s">
        <v>893</v>
      </c>
      <c r="AF76" s="82"/>
      <c r="CP76" s="19" t="str">
        <f t="shared" si="21"/>
        <v>Ortlieb Hans-Rudi</v>
      </c>
      <c r="CR76" s="19">
        <f t="shared" si="22"/>
        <v>31</v>
      </c>
      <c r="CS76" s="19" t="str">
        <f t="shared" si="23"/>
        <v>D</v>
      </c>
      <c r="CT76" s="154">
        <v>5630</v>
      </c>
      <c r="CU76" s="126"/>
      <c r="CV76" s="125">
        <v>771</v>
      </c>
      <c r="CW76" s="33">
        <f t="shared" si="13"/>
        <v>7</v>
      </c>
      <c r="CX76" s="83" t="str">
        <f t="shared" si="14"/>
        <v>Projektingenieur 1</v>
      </c>
      <c r="CY76" s="125">
        <v>741</v>
      </c>
      <c r="CZ76" s="33">
        <f t="shared" si="15"/>
        <v>7</v>
      </c>
      <c r="DA76" s="83" t="str">
        <f t="shared" si="16"/>
        <v>Konstrukteur 4 / Fachplaner 4 / Gruppenchef 2</v>
      </c>
      <c r="DB76" s="20"/>
      <c r="DC76" s="33">
        <v>742</v>
      </c>
      <c r="DD76" s="33">
        <f t="shared" si="17"/>
        <v>8</v>
      </c>
      <c r="DE76" s="83" t="str">
        <f t="shared" si="18"/>
        <v>Konstrukteur 5  / Fachplaner 5 / Gruppenchef 3</v>
      </c>
    </row>
    <row r="77" spans="1:109" s="19" customFormat="1" x14ac:dyDescent="0.2">
      <c r="A77" s="53">
        <v>0</v>
      </c>
      <c r="B77" s="53">
        <v>1</v>
      </c>
      <c r="C77" s="53">
        <f t="shared" si="19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552</v>
      </c>
      <c r="Q77" s="15">
        <v>73</v>
      </c>
      <c r="R77" s="16"/>
      <c r="S77" s="20" t="s">
        <v>553</v>
      </c>
      <c r="T77" s="21">
        <v>1959</v>
      </c>
      <c r="U77" s="28" t="s">
        <v>239</v>
      </c>
      <c r="V77" s="21">
        <v>1983</v>
      </c>
      <c r="W77" s="25"/>
      <c r="X77" s="21"/>
      <c r="Y77" s="28" t="s">
        <v>555</v>
      </c>
      <c r="Z77" s="21">
        <f t="shared" si="20"/>
        <v>29</v>
      </c>
      <c r="AA77" s="25" t="s">
        <v>554</v>
      </c>
      <c r="AB77" s="21" t="s">
        <v>121</v>
      </c>
      <c r="AC77" s="21"/>
      <c r="AE77" s="90" t="s">
        <v>377</v>
      </c>
      <c r="AF77" s="82"/>
      <c r="CP77" s="19" t="str">
        <f t="shared" si="21"/>
        <v>Bollhalder Angelika</v>
      </c>
      <c r="CR77" s="19">
        <f t="shared" si="22"/>
        <v>29</v>
      </c>
      <c r="CS77" s="19" t="str">
        <f t="shared" si="23"/>
        <v>D</v>
      </c>
      <c r="CT77" s="154">
        <v>4344</v>
      </c>
      <c r="CU77" s="126"/>
      <c r="CV77" s="125">
        <v>741</v>
      </c>
      <c r="CW77" s="33">
        <f t="shared" si="13"/>
        <v>7</v>
      </c>
      <c r="CX77" s="83" t="str">
        <f t="shared" si="14"/>
        <v>Konstrukteur 4 / Fachplaner 4 / Gruppenchef 2</v>
      </c>
      <c r="CY77" s="125">
        <v>741</v>
      </c>
      <c r="CZ77" s="33">
        <f t="shared" si="15"/>
        <v>7</v>
      </c>
      <c r="DA77" s="83" t="str">
        <f t="shared" si="16"/>
        <v>Konstrukteur 4 / Fachplaner 4 / Gruppenchef 2</v>
      </c>
      <c r="DB77" s="20"/>
      <c r="DC77" s="33">
        <v>742</v>
      </c>
      <c r="DD77" s="33">
        <f t="shared" si="17"/>
        <v>8</v>
      </c>
      <c r="DE77" s="83" t="str">
        <f t="shared" si="18"/>
        <v>Konstrukteur 5  / Fachplaner 5 / Gruppenchef 3</v>
      </c>
    </row>
    <row r="78" spans="1:109" s="19" customFormat="1" x14ac:dyDescent="0.2">
      <c r="A78" s="53">
        <v>0</v>
      </c>
      <c r="B78" s="53"/>
      <c r="C78" s="53">
        <f t="shared" si="19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486</v>
      </c>
      <c r="Q78" s="15">
        <v>74</v>
      </c>
      <c r="R78" s="16"/>
      <c r="S78" s="20" t="s">
        <v>138</v>
      </c>
      <c r="T78" s="21">
        <v>1964</v>
      </c>
      <c r="U78" s="28" t="s">
        <v>126</v>
      </c>
      <c r="V78" s="21">
        <v>1985</v>
      </c>
      <c r="W78" s="25"/>
      <c r="X78" s="21"/>
      <c r="Y78" s="28" t="s">
        <v>203</v>
      </c>
      <c r="Z78" s="21">
        <f t="shared" si="20"/>
        <v>27</v>
      </c>
      <c r="AA78" s="25" t="s">
        <v>110</v>
      </c>
      <c r="AB78" s="21" t="s">
        <v>121</v>
      </c>
      <c r="AC78" s="21"/>
      <c r="AE78" s="157" t="s">
        <v>376</v>
      </c>
      <c r="AF78" s="82"/>
      <c r="CP78" s="19" t="str">
        <f t="shared" si="21"/>
        <v>Oehen Beat</v>
      </c>
      <c r="CR78" s="19">
        <f t="shared" si="22"/>
        <v>27</v>
      </c>
      <c r="CS78" s="19" t="str">
        <f t="shared" si="23"/>
        <v>D</v>
      </c>
      <c r="CT78" s="154">
        <v>7622</v>
      </c>
      <c r="CU78" s="126"/>
      <c r="CV78" s="125">
        <v>772</v>
      </c>
      <c r="CW78" s="33">
        <f t="shared" si="13"/>
        <v>8</v>
      </c>
      <c r="CX78" s="83" t="str">
        <f t="shared" si="14"/>
        <v>Projektingenieur 2</v>
      </c>
      <c r="CY78" s="125">
        <v>772</v>
      </c>
      <c r="CZ78" s="33">
        <f t="shared" si="15"/>
        <v>8</v>
      </c>
      <c r="DA78" s="83" t="str">
        <f t="shared" si="16"/>
        <v>Projektingenieur 2</v>
      </c>
      <c r="DB78" s="20"/>
      <c r="DC78" s="125">
        <v>772</v>
      </c>
      <c r="DD78" s="33">
        <f t="shared" si="17"/>
        <v>8</v>
      </c>
      <c r="DE78" s="83" t="str">
        <f t="shared" si="18"/>
        <v>Projektingenieur 2</v>
      </c>
    </row>
    <row r="79" spans="1:109" s="19" customFormat="1" x14ac:dyDescent="0.2">
      <c r="A79" s="53">
        <v>0</v>
      </c>
      <c r="B79" s="53"/>
      <c r="C79" s="53">
        <f t="shared" si="19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487</v>
      </c>
      <c r="Q79" s="15">
        <v>75</v>
      </c>
      <c r="R79" s="16"/>
      <c r="S79" s="20" t="s">
        <v>145</v>
      </c>
      <c r="T79" s="21">
        <v>1970</v>
      </c>
      <c r="U79" s="28" t="s">
        <v>126</v>
      </c>
      <c r="V79" s="21">
        <v>1988</v>
      </c>
      <c r="W79" s="25"/>
      <c r="X79" s="21"/>
      <c r="Y79" s="28"/>
      <c r="Z79" s="21">
        <f t="shared" si="20"/>
        <v>24</v>
      </c>
      <c r="AA79" s="25" t="s">
        <v>129</v>
      </c>
      <c r="AB79" s="21" t="s">
        <v>121</v>
      </c>
      <c r="AC79" s="21"/>
      <c r="AE79" s="90" t="s">
        <v>377</v>
      </c>
      <c r="AF79" s="82"/>
      <c r="CP79" s="19" t="str">
        <f t="shared" si="21"/>
        <v>Bucher Oliver</v>
      </c>
      <c r="CR79" s="19">
        <f t="shared" si="22"/>
        <v>24</v>
      </c>
      <c r="CS79" s="19" t="str">
        <f t="shared" si="23"/>
        <v>D</v>
      </c>
      <c r="CT79" s="154">
        <v>7641</v>
      </c>
      <c r="CU79" s="126"/>
      <c r="CV79" s="125">
        <v>741</v>
      </c>
      <c r="CW79" s="33">
        <f t="shared" ref="CW79:CW114" si="24">VLOOKUP($CV79,Funktionsbezeichnungen,3,0)</f>
        <v>7</v>
      </c>
      <c r="CX79" s="83" t="str">
        <f t="shared" ref="CX79:CX114" si="25">VLOOKUP($CV79,Funktionsbezeichnungen,2,0)</f>
        <v>Konstrukteur 4 / Fachplaner 4 / Gruppenchef 2</v>
      </c>
      <c r="CY79" s="125">
        <v>741</v>
      </c>
      <c r="CZ79" s="33">
        <f t="shared" si="15"/>
        <v>7</v>
      </c>
      <c r="DA79" s="83" t="str">
        <f t="shared" si="16"/>
        <v>Konstrukteur 4 / Fachplaner 4 / Gruppenchef 2</v>
      </c>
      <c r="DB79" s="20"/>
      <c r="DC79" s="125">
        <v>742</v>
      </c>
      <c r="DD79" s="33">
        <f t="shared" si="17"/>
        <v>8</v>
      </c>
      <c r="DE79" s="83" t="str">
        <f t="shared" si="18"/>
        <v>Konstrukteur 5  / Fachplaner 5 / Gruppenchef 3</v>
      </c>
    </row>
    <row r="80" spans="1:109" s="19" customFormat="1" x14ac:dyDescent="0.2">
      <c r="A80" s="53">
        <v>0</v>
      </c>
      <c r="B80" s="53"/>
      <c r="C80" s="53">
        <f t="shared" si="19"/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361</v>
      </c>
      <c r="P80" s="15" t="s">
        <v>488</v>
      </c>
      <c r="Q80" s="15">
        <v>76</v>
      </c>
      <c r="R80" s="16"/>
      <c r="S80" s="20" t="s">
        <v>144</v>
      </c>
      <c r="T80" s="21">
        <v>1968</v>
      </c>
      <c r="U80" s="28" t="s">
        <v>126</v>
      </c>
      <c r="V80" s="21">
        <v>1989</v>
      </c>
      <c r="W80" s="25"/>
      <c r="X80" s="21"/>
      <c r="Y80" s="28" t="s">
        <v>287</v>
      </c>
      <c r="Z80" s="21">
        <f t="shared" si="20"/>
        <v>23</v>
      </c>
      <c r="AA80" s="25" t="s">
        <v>288</v>
      </c>
      <c r="AB80" s="21" t="s">
        <v>121</v>
      </c>
      <c r="AC80" s="21"/>
      <c r="AE80" s="90" t="s">
        <v>375</v>
      </c>
      <c r="AF80" s="82"/>
      <c r="CP80" s="19" t="str">
        <f t="shared" si="21"/>
        <v>Hagen Stefan</v>
      </c>
      <c r="CR80" s="19">
        <f t="shared" si="22"/>
        <v>23</v>
      </c>
      <c r="CS80" s="19" t="str">
        <f t="shared" si="23"/>
        <v>D</v>
      </c>
      <c r="CT80" s="154">
        <v>6741</v>
      </c>
      <c r="CU80" s="126"/>
      <c r="CV80" s="125">
        <v>741</v>
      </c>
      <c r="CW80" s="33">
        <f t="shared" si="24"/>
        <v>7</v>
      </c>
      <c r="CX80" s="83" t="str">
        <f t="shared" si="25"/>
        <v>Konstrukteur 4 / Fachplaner 4 / Gruppenchef 2</v>
      </c>
      <c r="CY80" s="125">
        <v>741</v>
      </c>
      <c r="CZ80" s="33">
        <f t="shared" si="15"/>
        <v>7</v>
      </c>
      <c r="DA80" s="83" t="str">
        <f t="shared" si="16"/>
        <v>Konstrukteur 4 / Fachplaner 4 / Gruppenchef 2</v>
      </c>
      <c r="DB80" s="20"/>
      <c r="DC80" s="125">
        <v>742</v>
      </c>
      <c r="DD80" s="33">
        <f t="shared" si="17"/>
        <v>8</v>
      </c>
      <c r="DE80" s="83" t="str">
        <f t="shared" si="18"/>
        <v>Konstrukteur 5  / Fachplaner 5 / Gruppenchef 3</v>
      </c>
    </row>
    <row r="81" spans="1:109" s="19" customFormat="1" x14ac:dyDescent="0.2">
      <c r="A81" s="53">
        <v>0</v>
      </c>
      <c r="B81" s="53"/>
      <c r="C81" s="53">
        <f t="shared" si="19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359</v>
      </c>
      <c r="P81" s="15" t="s">
        <v>489</v>
      </c>
      <c r="Q81" s="15">
        <v>77</v>
      </c>
      <c r="R81" s="16"/>
      <c r="S81" s="20" t="s">
        <v>146</v>
      </c>
      <c r="T81" s="21">
        <v>1970</v>
      </c>
      <c r="U81" s="28" t="s">
        <v>126</v>
      </c>
      <c r="V81" s="21">
        <v>1991</v>
      </c>
      <c r="W81" s="25"/>
      <c r="X81" s="21"/>
      <c r="Y81" s="28"/>
      <c r="Z81" s="21">
        <f t="shared" si="20"/>
        <v>21</v>
      </c>
      <c r="AA81" s="25" t="s">
        <v>129</v>
      </c>
      <c r="AB81" s="21" t="s">
        <v>121</v>
      </c>
      <c r="AC81" s="21"/>
      <c r="AE81" s="90" t="s">
        <v>377</v>
      </c>
      <c r="AF81" s="82"/>
      <c r="CP81" s="19" t="str">
        <f t="shared" si="21"/>
        <v>Hardmeyer Christian</v>
      </c>
      <c r="CR81" s="19">
        <f t="shared" si="22"/>
        <v>21</v>
      </c>
      <c r="CS81" s="19" t="str">
        <f t="shared" si="23"/>
        <v>D</v>
      </c>
      <c r="CT81" s="154">
        <v>9618</v>
      </c>
      <c r="CU81" s="126"/>
      <c r="CV81" s="125">
        <v>741</v>
      </c>
      <c r="CW81" s="33">
        <f t="shared" si="24"/>
        <v>7</v>
      </c>
      <c r="CX81" s="83" t="str">
        <f t="shared" si="25"/>
        <v>Konstrukteur 4 / Fachplaner 4 / Gruppenchef 2</v>
      </c>
      <c r="CY81" s="125">
        <v>741</v>
      </c>
      <c r="CZ81" s="33">
        <f t="shared" ref="CZ81:CZ98" si="26">VLOOKUP($CY81,Funktionsbezeichnungen,3,0)</f>
        <v>7</v>
      </c>
      <c r="DA81" s="83" t="str">
        <f t="shared" ref="DA81:DA98" si="27">VLOOKUP($CY81,Funktionsbezeichnungen,2,0)</f>
        <v>Konstrukteur 4 / Fachplaner 4 / Gruppenchef 2</v>
      </c>
      <c r="DB81" s="20"/>
      <c r="DC81" s="125">
        <v>742</v>
      </c>
      <c r="DD81" s="33">
        <f t="shared" ref="DD81:DD116" si="28">VLOOKUP($DC81,Funktionsbezeichnungen,3,0)</f>
        <v>8</v>
      </c>
      <c r="DE81" s="83" t="str">
        <f t="shared" ref="DE81:DE116" si="29">VLOOKUP($DC81,Funktionsbezeichnungen,2,0)</f>
        <v>Konstrukteur 5  / Fachplaner 5 / Gruppenchef 3</v>
      </c>
    </row>
    <row r="82" spans="1:109" s="19" customFormat="1" x14ac:dyDescent="0.2">
      <c r="A82" s="53">
        <v>0</v>
      </c>
      <c r="B82" s="53"/>
      <c r="C82" s="53">
        <f t="shared" si="19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360</v>
      </c>
      <c r="P82" s="15" t="s">
        <v>490</v>
      </c>
      <c r="Q82" s="15">
        <v>78</v>
      </c>
      <c r="R82" s="16"/>
      <c r="S82" s="20" t="s">
        <v>148</v>
      </c>
      <c r="T82" s="21">
        <v>1970</v>
      </c>
      <c r="U82" s="28" t="s">
        <v>126</v>
      </c>
      <c r="V82" s="21">
        <v>1992</v>
      </c>
      <c r="W82" s="25"/>
      <c r="X82" s="21"/>
      <c r="Y82" s="28"/>
      <c r="Z82" s="21">
        <f t="shared" si="20"/>
        <v>20</v>
      </c>
      <c r="AA82" s="25" t="s">
        <v>129</v>
      </c>
      <c r="AB82" s="21" t="s">
        <v>121</v>
      </c>
      <c r="AC82" s="21"/>
      <c r="AE82" s="90" t="s">
        <v>421</v>
      </c>
      <c r="AF82" s="82"/>
      <c r="CP82" s="19" t="str">
        <f t="shared" si="21"/>
        <v>Wira Stephane</v>
      </c>
      <c r="CR82" s="19">
        <f t="shared" si="22"/>
        <v>20</v>
      </c>
      <c r="CS82" s="19" t="str">
        <f t="shared" si="23"/>
        <v>D</v>
      </c>
      <c r="CT82" s="154">
        <v>9623</v>
      </c>
      <c r="CU82" s="126"/>
      <c r="CV82" s="125">
        <v>742</v>
      </c>
      <c r="CW82" s="33">
        <f t="shared" si="24"/>
        <v>8</v>
      </c>
      <c r="CX82" s="83" t="str">
        <f t="shared" si="25"/>
        <v>Konstrukteur 5  / Fachplaner 5 / Gruppenchef 3</v>
      </c>
      <c r="CY82" s="125">
        <v>742</v>
      </c>
      <c r="CZ82" s="33">
        <f t="shared" si="26"/>
        <v>8</v>
      </c>
      <c r="DA82" s="83" t="str">
        <f t="shared" si="27"/>
        <v>Konstrukteur 5  / Fachplaner 5 / Gruppenchef 3</v>
      </c>
      <c r="DB82" s="20"/>
      <c r="DC82" s="125">
        <v>742</v>
      </c>
      <c r="DD82" s="33">
        <f t="shared" si="28"/>
        <v>8</v>
      </c>
      <c r="DE82" s="83" t="str">
        <f t="shared" si="29"/>
        <v>Konstrukteur 5  / Fachplaner 5 / Gruppenchef 3</v>
      </c>
    </row>
    <row r="83" spans="1:109" s="19" customFormat="1" x14ac:dyDescent="0.2">
      <c r="A83" s="53">
        <v>0</v>
      </c>
      <c r="B83" s="53"/>
      <c r="C83" s="53">
        <f t="shared" si="19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568</v>
      </c>
      <c r="Q83" s="15">
        <v>79</v>
      </c>
      <c r="R83" s="16"/>
      <c r="S83" s="20" t="s">
        <v>569</v>
      </c>
      <c r="T83" s="21">
        <v>1973</v>
      </c>
      <c r="U83" s="28" t="s">
        <v>126</v>
      </c>
      <c r="V83" s="21">
        <v>1993</v>
      </c>
      <c r="W83" s="25"/>
      <c r="X83" s="21"/>
      <c r="Y83" s="28"/>
      <c r="Z83" s="21">
        <f t="shared" si="20"/>
        <v>19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1"/>
        <v>Heiniger Christoph</v>
      </c>
      <c r="CR83" s="19">
        <f t="shared" si="22"/>
        <v>19</v>
      </c>
      <c r="CS83" s="19" t="str">
        <f t="shared" si="23"/>
        <v>D</v>
      </c>
      <c r="CT83" s="154">
        <v>4346</v>
      </c>
      <c r="CU83" s="126"/>
      <c r="CV83" s="125">
        <v>741</v>
      </c>
      <c r="CW83" s="33">
        <f t="shared" si="24"/>
        <v>7</v>
      </c>
      <c r="CX83" s="83" t="str">
        <f t="shared" si="25"/>
        <v>Konstrukteur 4 / Fachplaner 4 / Gruppenchef 2</v>
      </c>
      <c r="CY83" s="125">
        <v>741</v>
      </c>
      <c r="CZ83" s="33">
        <f t="shared" si="26"/>
        <v>7</v>
      </c>
      <c r="DA83" s="83" t="str">
        <f t="shared" si="27"/>
        <v>Konstrukteur 4 / Fachplaner 4 / Gruppenchef 2</v>
      </c>
      <c r="DB83" s="20"/>
      <c r="DC83" s="125">
        <v>742</v>
      </c>
      <c r="DD83" s="33">
        <f t="shared" si="28"/>
        <v>8</v>
      </c>
      <c r="DE83" s="83" t="str">
        <f t="shared" si="29"/>
        <v>Konstrukteur 5  / Fachplaner 5 / Gruppenchef 3</v>
      </c>
    </row>
    <row r="84" spans="1:109" s="19" customFormat="1" x14ac:dyDescent="0.2">
      <c r="A84" s="53">
        <v>0</v>
      </c>
      <c r="B84" s="53"/>
      <c r="C84" s="53">
        <f t="shared" si="19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493</v>
      </c>
      <c r="Q84" s="15">
        <v>80</v>
      </c>
      <c r="R84" s="16"/>
      <c r="S84" s="20" t="s">
        <v>294</v>
      </c>
      <c r="T84" s="21">
        <v>1976</v>
      </c>
      <c r="U84" s="28" t="s">
        <v>126</v>
      </c>
      <c r="V84" s="21">
        <v>1998</v>
      </c>
      <c r="W84" s="25"/>
      <c r="X84" s="21"/>
      <c r="Y84" s="28"/>
      <c r="Z84" s="21">
        <f t="shared" si="20"/>
        <v>14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21"/>
        <v>Humbel Sven</v>
      </c>
      <c r="CR84" s="19">
        <f t="shared" si="22"/>
        <v>14</v>
      </c>
      <c r="CS84" s="19" t="str">
        <f t="shared" si="23"/>
        <v>D</v>
      </c>
      <c r="CT84" s="154">
        <v>9654</v>
      </c>
      <c r="CU84" s="126"/>
      <c r="CV84" s="125">
        <v>741</v>
      </c>
      <c r="CW84" s="33">
        <f t="shared" si="24"/>
        <v>7</v>
      </c>
      <c r="CX84" s="83" t="str">
        <f t="shared" si="25"/>
        <v>Konstrukteur 4 / Fachplaner 4 / Gruppenchef 2</v>
      </c>
      <c r="CY84" s="125">
        <v>741</v>
      </c>
      <c r="CZ84" s="33">
        <f t="shared" si="26"/>
        <v>7</v>
      </c>
      <c r="DA84" s="83" t="str">
        <f t="shared" si="27"/>
        <v>Konstrukteur 4 / Fachplaner 4 / Gruppenchef 2</v>
      </c>
      <c r="DB84" s="20"/>
      <c r="DC84" s="125">
        <v>742</v>
      </c>
      <c r="DD84" s="33">
        <f t="shared" si="28"/>
        <v>8</v>
      </c>
      <c r="DE84" s="83" t="str">
        <f t="shared" si="29"/>
        <v>Konstrukteur 5  / Fachplaner 5 / Gruppenchef 3</v>
      </c>
    </row>
    <row r="85" spans="1:109" s="19" customFormat="1" x14ac:dyDescent="0.2">
      <c r="A85" s="53">
        <v>0</v>
      </c>
      <c r="B85" s="53"/>
      <c r="C85" s="53">
        <f t="shared" si="19"/>
        <v>1</v>
      </c>
      <c r="D85" s="55"/>
      <c r="E85" s="55"/>
      <c r="F85" s="56"/>
      <c r="G85" s="54"/>
      <c r="H85" s="54">
        <v>1</v>
      </c>
      <c r="I85" s="56">
        <v>1</v>
      </c>
      <c r="J85" s="54">
        <v>1</v>
      </c>
      <c r="K85" s="56"/>
      <c r="L85" s="56"/>
      <c r="M85" s="56"/>
      <c r="N85" s="58"/>
      <c r="O85" s="52" t="s">
        <v>358</v>
      </c>
      <c r="P85" s="15" t="s">
        <v>531</v>
      </c>
      <c r="Q85" s="15">
        <v>81</v>
      </c>
      <c r="R85" s="42"/>
      <c r="S85" s="27" t="s">
        <v>254</v>
      </c>
      <c r="T85" s="21">
        <v>1979</v>
      </c>
      <c r="U85" s="28" t="s">
        <v>126</v>
      </c>
      <c r="V85" s="21">
        <v>1999</v>
      </c>
      <c r="W85" s="119" t="s">
        <v>530</v>
      </c>
      <c r="X85" s="118">
        <v>2008</v>
      </c>
      <c r="Y85" s="25"/>
      <c r="Z85" s="21">
        <f t="shared" si="20"/>
        <v>13</v>
      </c>
      <c r="AA85" s="25" t="s">
        <v>110</v>
      </c>
      <c r="AB85" s="21" t="s">
        <v>121</v>
      </c>
      <c r="AC85" s="21"/>
      <c r="AE85" s="90" t="s">
        <v>376</v>
      </c>
      <c r="AF85" s="82"/>
      <c r="CP85" s="19" t="str">
        <f t="shared" si="21"/>
        <v>Sigrist Dominik</v>
      </c>
      <c r="CR85" s="19">
        <f t="shared" si="22"/>
        <v>13</v>
      </c>
      <c r="CS85" s="19" t="str">
        <f t="shared" si="23"/>
        <v>D</v>
      </c>
      <c r="CT85" s="154">
        <v>6759</v>
      </c>
      <c r="CU85" s="126"/>
      <c r="CV85" s="125">
        <v>771</v>
      </c>
      <c r="CW85" s="33">
        <f t="shared" si="24"/>
        <v>7</v>
      </c>
      <c r="CX85" s="83" t="str">
        <f t="shared" si="25"/>
        <v>Projektingenieur 1</v>
      </c>
      <c r="CY85" s="125">
        <v>771</v>
      </c>
      <c r="CZ85" s="33">
        <f t="shared" si="26"/>
        <v>7</v>
      </c>
      <c r="DA85" s="83" t="str">
        <f t="shared" si="27"/>
        <v>Projektingenieur 1</v>
      </c>
      <c r="DB85" s="20"/>
      <c r="DC85" s="125">
        <v>771</v>
      </c>
      <c r="DD85" s="33">
        <f t="shared" si="28"/>
        <v>7</v>
      </c>
      <c r="DE85" s="83" t="str">
        <f t="shared" si="29"/>
        <v>Projektingenieur 1</v>
      </c>
    </row>
    <row r="86" spans="1:109" s="19" customFormat="1" x14ac:dyDescent="0.2">
      <c r="A86" s="53">
        <v>0</v>
      </c>
      <c r="B86" s="53"/>
      <c r="C86" s="53">
        <f t="shared" si="19"/>
        <v>1</v>
      </c>
      <c r="D86" s="55"/>
      <c r="E86" s="55"/>
      <c r="F86" s="56"/>
      <c r="G86" s="54"/>
      <c r="H86" s="54">
        <v>1</v>
      </c>
      <c r="I86" s="56">
        <v>1</v>
      </c>
      <c r="J86" s="54"/>
      <c r="K86" s="56"/>
      <c r="L86" s="56"/>
      <c r="M86" s="56"/>
      <c r="N86" s="58"/>
      <c r="O86" s="52" t="s">
        <v>361</v>
      </c>
      <c r="P86" s="15" t="s">
        <v>494</v>
      </c>
      <c r="Q86" s="15">
        <v>82</v>
      </c>
      <c r="R86" s="42"/>
      <c r="S86" s="27" t="s">
        <v>178</v>
      </c>
      <c r="T86" s="21">
        <v>1978</v>
      </c>
      <c r="U86" s="28" t="s">
        <v>235</v>
      </c>
      <c r="V86" s="21">
        <v>2001</v>
      </c>
      <c r="W86" s="25"/>
      <c r="X86" s="21"/>
      <c r="Y86" s="25" t="s">
        <v>289</v>
      </c>
      <c r="Z86" s="21">
        <f t="shared" si="20"/>
        <v>11</v>
      </c>
      <c r="AA86" s="25" t="s">
        <v>110</v>
      </c>
      <c r="AB86" s="21" t="s">
        <v>121</v>
      </c>
      <c r="AC86" s="21"/>
      <c r="AE86" s="90" t="s">
        <v>376</v>
      </c>
      <c r="AF86" s="82"/>
      <c r="CP86" s="19" t="str">
        <f t="shared" si="21"/>
        <v>Thalmann Patric</v>
      </c>
      <c r="CR86" s="19">
        <f t="shared" si="22"/>
        <v>11</v>
      </c>
      <c r="CS86" s="19" t="str">
        <f t="shared" si="23"/>
        <v>D</v>
      </c>
      <c r="CT86" s="154">
        <v>9658</v>
      </c>
      <c r="CU86" s="126"/>
      <c r="CV86" s="125">
        <v>771</v>
      </c>
      <c r="CW86" s="33">
        <f t="shared" si="24"/>
        <v>7</v>
      </c>
      <c r="CX86" s="83" t="str">
        <f t="shared" si="25"/>
        <v>Projektingenieur 1</v>
      </c>
      <c r="CY86" s="125">
        <v>771</v>
      </c>
      <c r="CZ86" s="33">
        <f t="shared" si="26"/>
        <v>7</v>
      </c>
      <c r="DA86" s="83" t="str">
        <f t="shared" si="27"/>
        <v>Projektingenieur 1</v>
      </c>
      <c r="DB86" s="20"/>
      <c r="DC86" s="125">
        <v>771</v>
      </c>
      <c r="DD86" s="33">
        <f t="shared" si="28"/>
        <v>7</v>
      </c>
      <c r="DE86" s="83" t="str">
        <f t="shared" si="29"/>
        <v>Projektingenieur 1</v>
      </c>
    </row>
    <row r="87" spans="1:109" s="19" customFormat="1" ht="15.75" x14ac:dyDescent="0.2">
      <c r="A87" s="53">
        <v>0</v>
      </c>
      <c r="B87" s="53"/>
      <c r="C87" s="53">
        <f t="shared" si="19"/>
        <v>1</v>
      </c>
      <c r="D87" s="55"/>
      <c r="E87" s="55"/>
      <c r="F87" s="56"/>
      <c r="G87" s="54"/>
      <c r="H87" s="54"/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491</v>
      </c>
      <c r="Q87" s="15">
        <v>83</v>
      </c>
      <c r="R87" s="16"/>
      <c r="S87" s="20" t="s">
        <v>140</v>
      </c>
      <c r="T87" s="21">
        <v>1955</v>
      </c>
      <c r="U87" s="28" t="s">
        <v>126</v>
      </c>
      <c r="V87" s="21">
        <v>1973</v>
      </c>
      <c r="W87" s="25"/>
      <c r="X87" s="21"/>
      <c r="Y87" s="28"/>
      <c r="Z87" s="21">
        <f t="shared" si="20"/>
        <v>39</v>
      </c>
      <c r="AA87" s="25" t="s">
        <v>129</v>
      </c>
      <c r="AB87" s="21" t="s">
        <v>880</v>
      </c>
      <c r="AC87" s="21"/>
      <c r="AE87" s="90" t="s">
        <v>377</v>
      </c>
      <c r="AF87" s="82"/>
      <c r="CP87" s="19" t="str">
        <f t="shared" si="21"/>
        <v>Wespiser Charles</v>
      </c>
      <c r="CR87" s="19">
        <f t="shared" si="22"/>
        <v>39</v>
      </c>
      <c r="CS87" s="19" t="str">
        <f t="shared" si="23"/>
        <v xml:space="preserve"> E/D 1)</v>
      </c>
      <c r="CT87" s="154">
        <v>5545</v>
      </c>
      <c r="CU87" s="126"/>
      <c r="CV87" s="125">
        <v>741</v>
      </c>
      <c r="CW87" s="33">
        <f t="shared" si="24"/>
        <v>7</v>
      </c>
      <c r="CX87" s="83" t="str">
        <f t="shared" si="25"/>
        <v>Konstrukteur 4 / Fachplaner 4 / Gruppenchef 2</v>
      </c>
      <c r="CY87" s="125">
        <v>741</v>
      </c>
      <c r="CZ87" s="33">
        <f t="shared" si="26"/>
        <v>7</v>
      </c>
      <c r="DA87" s="83" t="str">
        <f t="shared" si="27"/>
        <v>Konstrukteur 4 / Fachplaner 4 / Gruppenchef 2</v>
      </c>
      <c r="DB87" s="20"/>
      <c r="DC87" s="125">
        <v>741</v>
      </c>
      <c r="DD87" s="33">
        <f t="shared" si="28"/>
        <v>7</v>
      </c>
      <c r="DE87" s="83" t="str">
        <f t="shared" si="29"/>
        <v>Konstrukteur 4 / Fachplaner 4 / Gruppenchef 2</v>
      </c>
    </row>
    <row r="88" spans="1:109" s="19" customFormat="1" ht="15.75" x14ac:dyDescent="0.2">
      <c r="A88" s="53">
        <v>0</v>
      </c>
      <c r="B88" s="53">
        <v>1</v>
      </c>
      <c r="C88" s="53">
        <f t="shared" si="19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492</v>
      </c>
      <c r="Q88" s="15">
        <v>84</v>
      </c>
      <c r="R88" s="16"/>
      <c r="S88" s="20" t="s">
        <v>143</v>
      </c>
      <c r="T88" s="21">
        <v>1968</v>
      </c>
      <c r="U88" s="28" t="s">
        <v>128</v>
      </c>
      <c r="V88" s="21">
        <v>1989</v>
      </c>
      <c r="W88" s="25"/>
      <c r="X88" s="21"/>
      <c r="Y88" s="28"/>
      <c r="Z88" s="21">
        <f t="shared" si="20"/>
        <v>23</v>
      </c>
      <c r="AA88" s="25" t="s">
        <v>710</v>
      </c>
      <c r="AB88" s="21" t="s">
        <v>880</v>
      </c>
      <c r="AC88" s="21"/>
      <c r="AE88" s="90" t="s">
        <v>377</v>
      </c>
      <c r="AF88" s="82"/>
      <c r="CP88" s="19" t="str">
        <f t="shared" si="21"/>
        <v>Nicolosi Lucia</v>
      </c>
      <c r="CR88" s="19">
        <f t="shared" si="22"/>
        <v>23</v>
      </c>
      <c r="CS88" s="19" t="str">
        <f t="shared" si="23"/>
        <v xml:space="preserve"> E/D 1)</v>
      </c>
      <c r="CT88" s="154">
        <v>7637</v>
      </c>
      <c r="CU88" s="126"/>
      <c r="CV88" s="125">
        <v>741</v>
      </c>
      <c r="CW88" s="33">
        <f t="shared" si="24"/>
        <v>7</v>
      </c>
      <c r="CX88" s="83" t="str">
        <f t="shared" si="25"/>
        <v>Konstrukteur 4 / Fachplaner 4 / Gruppenchef 2</v>
      </c>
      <c r="CY88" s="125">
        <v>741</v>
      </c>
      <c r="CZ88" s="33">
        <f t="shared" si="26"/>
        <v>7</v>
      </c>
      <c r="DA88" s="83" t="str">
        <f t="shared" si="27"/>
        <v>Konstrukteur 4 / Fachplaner 4 / Gruppenchef 2</v>
      </c>
      <c r="DB88" s="20"/>
      <c r="DC88" s="125">
        <v>741</v>
      </c>
      <c r="DD88" s="33">
        <f t="shared" si="28"/>
        <v>7</v>
      </c>
      <c r="DE88" s="83" t="str">
        <f t="shared" si="29"/>
        <v>Konstrukteur 4 / Fachplaner 4 / Gruppenchef 2</v>
      </c>
    </row>
    <row r="89" spans="1:109" s="19" customFormat="1" x14ac:dyDescent="0.2">
      <c r="A89" s="53">
        <v>0</v>
      </c>
      <c r="B89" s="53"/>
      <c r="C89" s="53">
        <f t="shared" si="19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652</v>
      </c>
      <c r="Q89" s="15">
        <v>85</v>
      </c>
      <c r="R89" s="16"/>
      <c r="S89" s="20" t="s">
        <v>651</v>
      </c>
      <c r="T89" s="21">
        <v>1967</v>
      </c>
      <c r="U89" s="28" t="s">
        <v>653</v>
      </c>
      <c r="V89" s="21">
        <v>1988</v>
      </c>
      <c r="W89" s="25"/>
      <c r="X89" s="21"/>
      <c r="Y89" s="28"/>
      <c r="Z89" s="21">
        <f t="shared" si="20"/>
        <v>24</v>
      </c>
      <c r="AA89" s="25" t="s">
        <v>653</v>
      </c>
      <c r="AB89" s="21" t="s">
        <v>142</v>
      </c>
      <c r="AC89" s="21"/>
      <c r="AE89" s="90" t="s">
        <v>378</v>
      </c>
      <c r="AF89" s="82"/>
      <c r="CP89" s="19" t="str">
        <f t="shared" si="21"/>
        <v>Dettwiler Markus</v>
      </c>
      <c r="CR89" s="19">
        <f t="shared" si="22"/>
        <v>24</v>
      </c>
      <c r="CS89" s="19" t="str">
        <f t="shared" si="23"/>
        <v>E</v>
      </c>
      <c r="CT89" s="154">
        <v>5639</v>
      </c>
      <c r="CU89" s="126"/>
      <c r="CV89" s="125">
        <v>741</v>
      </c>
      <c r="CW89" s="33">
        <f t="shared" si="24"/>
        <v>7</v>
      </c>
      <c r="CX89" s="83" t="str">
        <f t="shared" si="25"/>
        <v>Konstrukteur 4 / Fachplaner 4 / Gruppenchef 2</v>
      </c>
      <c r="CY89" s="125">
        <v>741</v>
      </c>
      <c r="CZ89" s="33">
        <f t="shared" si="26"/>
        <v>7</v>
      </c>
      <c r="DA89" s="83" t="str">
        <f t="shared" si="27"/>
        <v>Konstrukteur 4 / Fachplaner 4 / Gruppenchef 2</v>
      </c>
      <c r="DB89" s="20"/>
      <c r="DC89" s="125">
        <v>741</v>
      </c>
      <c r="DD89" s="33">
        <f t="shared" si="28"/>
        <v>7</v>
      </c>
      <c r="DE89" s="83" t="str">
        <f t="shared" si="29"/>
        <v>Konstrukteur 4 / Fachplaner 4 / Gruppenchef 2</v>
      </c>
    </row>
    <row r="90" spans="1:109" s="19" customFormat="1" x14ac:dyDescent="0.2">
      <c r="A90" s="53">
        <v>0</v>
      </c>
      <c r="B90" s="53"/>
      <c r="C90" s="53">
        <f t="shared" si="19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358</v>
      </c>
      <c r="P90" s="15" t="s">
        <v>558</v>
      </c>
      <c r="Q90" s="15">
        <v>86</v>
      </c>
      <c r="R90" s="16"/>
      <c r="S90" s="20" t="s">
        <v>559</v>
      </c>
      <c r="T90" s="21">
        <v>1973</v>
      </c>
      <c r="U90" s="28" t="s">
        <v>560</v>
      </c>
      <c r="V90" s="21">
        <v>1994</v>
      </c>
      <c r="W90" s="25"/>
      <c r="X90" s="21"/>
      <c r="Y90" s="28"/>
      <c r="Z90" s="21">
        <f t="shared" si="20"/>
        <v>18</v>
      </c>
      <c r="AA90" s="25" t="s">
        <v>235</v>
      </c>
      <c r="AB90" s="21" t="s">
        <v>142</v>
      </c>
      <c r="AC90" s="21"/>
      <c r="AE90" s="90" t="s">
        <v>378</v>
      </c>
      <c r="AF90" s="82"/>
      <c r="CP90" s="19" t="str">
        <f t="shared" si="21"/>
        <v>Enderlen Francois</v>
      </c>
      <c r="CR90" s="19">
        <f t="shared" si="22"/>
        <v>18</v>
      </c>
      <c r="CS90" s="19" t="str">
        <f t="shared" si="23"/>
        <v>E</v>
      </c>
      <c r="CT90" s="154">
        <v>5636</v>
      </c>
      <c r="CU90" s="126"/>
      <c r="CV90" s="125">
        <v>741</v>
      </c>
      <c r="CW90" s="33">
        <f t="shared" si="24"/>
        <v>7</v>
      </c>
      <c r="CX90" s="83" t="str">
        <f t="shared" si="25"/>
        <v>Konstrukteur 4 / Fachplaner 4 / Gruppenchef 2</v>
      </c>
      <c r="CY90" s="125">
        <v>741</v>
      </c>
      <c r="CZ90" s="33">
        <f t="shared" si="26"/>
        <v>7</v>
      </c>
      <c r="DA90" s="83" t="str">
        <f t="shared" si="27"/>
        <v>Konstrukteur 4 / Fachplaner 4 / Gruppenchef 2</v>
      </c>
      <c r="DB90" s="20"/>
      <c r="DC90" s="125">
        <v>741</v>
      </c>
      <c r="DD90" s="33">
        <f t="shared" si="28"/>
        <v>7</v>
      </c>
      <c r="DE90" s="83" t="str">
        <f t="shared" si="29"/>
        <v>Konstrukteur 4 / Fachplaner 4 / Gruppenchef 2</v>
      </c>
    </row>
    <row r="91" spans="1:109" s="19" customFormat="1" x14ac:dyDescent="0.2">
      <c r="A91" s="53">
        <v>0</v>
      </c>
      <c r="B91" s="53"/>
      <c r="C91" s="53">
        <f t="shared" si="19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497</v>
      </c>
      <c r="Q91" s="15">
        <v>87</v>
      </c>
      <c r="R91" s="16"/>
      <c r="S91" s="20" t="s">
        <v>179</v>
      </c>
      <c r="T91" s="21">
        <v>1982</v>
      </c>
      <c r="U91" s="28" t="s">
        <v>235</v>
      </c>
      <c r="V91" s="21">
        <v>2002</v>
      </c>
      <c r="W91" s="25"/>
      <c r="X91" s="21"/>
      <c r="Y91" s="25"/>
      <c r="Z91" s="21">
        <f t="shared" si="20"/>
        <v>10</v>
      </c>
      <c r="AA91" s="25" t="s">
        <v>129</v>
      </c>
      <c r="AB91" s="21" t="s">
        <v>142</v>
      </c>
      <c r="AC91" s="21"/>
      <c r="AE91" s="157" t="s">
        <v>894</v>
      </c>
      <c r="AF91" s="82"/>
      <c r="CP91" s="19" t="str">
        <f t="shared" si="21"/>
        <v>Delmas Marc</v>
      </c>
      <c r="CR91" s="19">
        <f t="shared" si="22"/>
        <v>10</v>
      </c>
      <c r="CS91" s="19" t="str">
        <f t="shared" si="23"/>
        <v>E</v>
      </c>
      <c r="CT91" s="154">
        <v>9660</v>
      </c>
      <c r="CU91" s="126"/>
      <c r="CV91" s="125">
        <v>741</v>
      </c>
      <c r="CW91" s="33">
        <f t="shared" si="24"/>
        <v>7</v>
      </c>
      <c r="CX91" s="83" t="str">
        <f t="shared" si="25"/>
        <v>Konstrukteur 4 / Fachplaner 4 / Gruppenchef 2</v>
      </c>
      <c r="CY91" s="125">
        <v>733</v>
      </c>
      <c r="CZ91" s="33">
        <f t="shared" si="26"/>
        <v>6</v>
      </c>
      <c r="DA91" s="83" t="str">
        <f t="shared" si="27"/>
        <v>Konstrukteur 3 / -planer 3 / Gruppenchef 1</v>
      </c>
      <c r="DB91" s="20"/>
      <c r="DC91" s="125">
        <v>733</v>
      </c>
      <c r="DD91" s="125">
        <f t="shared" si="28"/>
        <v>6</v>
      </c>
      <c r="DE91" s="83" t="str">
        <f t="shared" si="29"/>
        <v>Konstrukteur 3 / -planer 3 / Gruppenchef 1</v>
      </c>
    </row>
    <row r="92" spans="1:109" s="19" customFormat="1" ht="15" x14ac:dyDescent="0.2">
      <c r="A92" s="53">
        <v>0</v>
      </c>
      <c r="B92" s="53"/>
      <c r="C92" s="53">
        <f t="shared" si="19"/>
        <v>0</v>
      </c>
      <c r="D92" s="55"/>
      <c r="E92" s="55"/>
      <c r="F92" s="55"/>
      <c r="G92" s="53"/>
      <c r="H92" s="53"/>
      <c r="I92" s="55">
        <v>1</v>
      </c>
      <c r="J92" s="53"/>
      <c r="K92" s="55"/>
      <c r="L92" s="55"/>
      <c r="M92" s="55"/>
      <c r="N92" s="59"/>
      <c r="O92" s="19" t="s">
        <v>358</v>
      </c>
      <c r="P92" s="15" t="s">
        <v>523</v>
      </c>
      <c r="Q92" s="15">
        <v>88</v>
      </c>
      <c r="R92" s="42"/>
      <c r="S92" s="27" t="s">
        <v>258</v>
      </c>
      <c r="T92" s="21">
        <v>1988</v>
      </c>
      <c r="U92" s="28" t="s">
        <v>235</v>
      </c>
      <c r="V92" s="21">
        <v>2008</v>
      </c>
      <c r="W92" s="25"/>
      <c r="X92" s="21"/>
      <c r="Y92" s="25"/>
      <c r="Z92" s="21">
        <f t="shared" si="20"/>
        <v>4</v>
      </c>
      <c r="AA92" s="25" t="s">
        <v>862</v>
      </c>
      <c r="AB92" s="21" t="s">
        <v>881</v>
      </c>
      <c r="AC92" s="21"/>
      <c r="AE92" s="90" t="s">
        <v>860</v>
      </c>
      <c r="AF92" s="82"/>
      <c r="CP92" s="19" t="str">
        <f t="shared" si="21"/>
        <v>Räuchle Tobias</v>
      </c>
      <c r="CR92" s="19">
        <f t="shared" si="22"/>
        <v>4</v>
      </c>
      <c r="CS92" s="19" t="str">
        <f t="shared" si="23"/>
        <v>F/E 4)</v>
      </c>
      <c r="CT92" s="154">
        <v>9691</v>
      </c>
      <c r="CU92" s="126"/>
      <c r="CV92" s="125">
        <v>732</v>
      </c>
      <c r="CW92" s="33">
        <f t="shared" si="24"/>
        <v>5</v>
      </c>
      <c r="CX92" s="83" t="str">
        <f t="shared" si="25"/>
        <v>Konstrukteur 2 / -planer 2</v>
      </c>
      <c r="CY92" s="125">
        <v>732</v>
      </c>
      <c r="CZ92" s="33">
        <f t="shared" si="26"/>
        <v>5</v>
      </c>
      <c r="DA92" s="83" t="str">
        <f t="shared" si="27"/>
        <v>Konstrukteur 2 / -planer 2</v>
      </c>
      <c r="DB92" s="20"/>
      <c r="DC92" s="33">
        <v>732</v>
      </c>
      <c r="DD92" s="33">
        <f t="shared" si="28"/>
        <v>5</v>
      </c>
      <c r="DE92" s="83" t="str">
        <f t="shared" si="29"/>
        <v>Konstrukteur 2 / -planer 2</v>
      </c>
    </row>
    <row r="93" spans="1:109" s="19" customFormat="1" x14ac:dyDescent="0.2">
      <c r="A93" s="53">
        <v>0</v>
      </c>
      <c r="B93" s="53"/>
      <c r="C93" s="53">
        <f t="shared" si="19"/>
        <v>0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617</v>
      </c>
      <c r="Q93" s="15">
        <v>89</v>
      </c>
      <c r="R93" s="42"/>
      <c r="S93" s="27" t="s">
        <v>618</v>
      </c>
      <c r="T93" s="21">
        <v>1985</v>
      </c>
      <c r="U93" s="28" t="s">
        <v>235</v>
      </c>
      <c r="V93" s="21">
        <v>2006</v>
      </c>
      <c r="W93" s="25"/>
      <c r="X93" s="21"/>
      <c r="Y93" s="25"/>
      <c r="Z93" s="21">
        <f t="shared" si="20"/>
        <v>6</v>
      </c>
      <c r="AA93" s="25" t="s">
        <v>235</v>
      </c>
      <c r="AB93" s="21" t="s">
        <v>147</v>
      </c>
      <c r="AC93" s="21"/>
      <c r="AE93" s="90" t="s">
        <v>378</v>
      </c>
      <c r="AF93" s="82"/>
      <c r="CP93" s="19" t="str">
        <f t="shared" si="21"/>
        <v>Zeltner Viktor</v>
      </c>
      <c r="CR93" s="19">
        <f t="shared" si="22"/>
        <v>6</v>
      </c>
      <c r="CS93" s="19" t="str">
        <f t="shared" si="23"/>
        <v>F</v>
      </c>
      <c r="CT93" s="154">
        <v>6765</v>
      </c>
      <c r="CU93" s="126"/>
      <c r="CV93" s="125">
        <v>733</v>
      </c>
      <c r="CW93" s="33">
        <f t="shared" si="24"/>
        <v>6</v>
      </c>
      <c r="CX93" s="83" t="str">
        <f t="shared" si="25"/>
        <v>Konstrukteur 3 / -planer 3 / Gruppenchef 1</v>
      </c>
      <c r="CY93" s="125">
        <v>732</v>
      </c>
      <c r="CZ93" s="33">
        <f t="shared" si="26"/>
        <v>5</v>
      </c>
      <c r="DA93" s="83" t="str">
        <f t="shared" si="27"/>
        <v>Konstrukteur 2 / -planer 2</v>
      </c>
      <c r="DB93" s="20"/>
      <c r="DC93" s="33">
        <v>732</v>
      </c>
      <c r="DD93" s="33">
        <f t="shared" si="28"/>
        <v>5</v>
      </c>
      <c r="DE93" s="83" t="str">
        <f t="shared" si="29"/>
        <v>Konstrukteur 2 / -planer 2</v>
      </c>
    </row>
    <row r="94" spans="1:109" s="19" customFormat="1" x14ac:dyDescent="0.2">
      <c r="A94" s="53">
        <v>0</v>
      </c>
      <c r="B94" s="53"/>
      <c r="C94" s="53">
        <f t="shared" si="19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20"/>
        <v>5</v>
      </c>
      <c r="AA94" s="25" t="s">
        <v>235</v>
      </c>
      <c r="AB94" s="21" t="s">
        <v>147</v>
      </c>
      <c r="AC94" s="21"/>
      <c r="AE94" s="157" t="s">
        <v>377</v>
      </c>
      <c r="AF94" s="82"/>
      <c r="CP94" s="19" t="str">
        <f t="shared" si="21"/>
        <v>Will Cédric</v>
      </c>
      <c r="CR94" s="19">
        <f t="shared" si="22"/>
        <v>5</v>
      </c>
      <c r="CS94" s="19" t="str">
        <f t="shared" si="23"/>
        <v>F</v>
      </c>
      <c r="CT94" s="154">
        <v>9688</v>
      </c>
      <c r="CU94" s="126"/>
      <c r="CV94" s="125">
        <v>732</v>
      </c>
      <c r="CW94" s="33">
        <f t="shared" si="24"/>
        <v>5</v>
      </c>
      <c r="CX94" s="83" t="str">
        <f t="shared" si="25"/>
        <v>Konstrukteur 2 / -planer 2</v>
      </c>
      <c r="CY94" s="125">
        <v>732</v>
      </c>
      <c r="CZ94" s="33">
        <f t="shared" si="26"/>
        <v>5</v>
      </c>
      <c r="DA94" s="83" t="str">
        <f t="shared" si="27"/>
        <v>Konstrukteur 2 / -planer 2</v>
      </c>
      <c r="DB94" s="20"/>
      <c r="DC94" s="33">
        <v>732</v>
      </c>
      <c r="DD94" s="33">
        <f t="shared" si="28"/>
        <v>5</v>
      </c>
      <c r="DE94" s="83" t="str">
        <f t="shared" si="29"/>
        <v>Konstrukteur 2 / -planer 2</v>
      </c>
    </row>
    <row r="95" spans="1:109" s="19" customFormat="1" x14ac:dyDescent="0.2">
      <c r="A95" s="53">
        <v>0</v>
      </c>
      <c r="B95" s="53"/>
      <c r="C95" s="53">
        <f t="shared" si="19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20"/>
        <v>5</v>
      </c>
      <c r="AA95" s="25" t="s">
        <v>235</v>
      </c>
      <c r="AB95" s="21" t="s">
        <v>147</v>
      </c>
      <c r="AC95" s="21"/>
      <c r="AE95" s="90" t="s">
        <v>378</v>
      </c>
      <c r="AF95" s="82"/>
      <c r="CP95" s="19" t="str">
        <f t="shared" si="21"/>
        <v>Wernli Sebastian</v>
      </c>
      <c r="CR95" s="19">
        <f t="shared" si="22"/>
        <v>5</v>
      </c>
      <c r="CS95" s="19" t="str">
        <f t="shared" si="23"/>
        <v>F</v>
      </c>
      <c r="CT95" s="154">
        <v>9687</v>
      </c>
      <c r="CU95" s="126"/>
      <c r="CV95" s="125">
        <v>732</v>
      </c>
      <c r="CW95" s="33">
        <f t="shared" si="24"/>
        <v>5</v>
      </c>
      <c r="CX95" s="83" t="str">
        <f t="shared" si="25"/>
        <v>Konstrukteur 2 / -planer 2</v>
      </c>
      <c r="CY95" s="125">
        <v>732</v>
      </c>
      <c r="CZ95" s="33">
        <f t="shared" si="26"/>
        <v>5</v>
      </c>
      <c r="DA95" s="83" t="str">
        <f t="shared" si="27"/>
        <v>Konstrukteur 2 / -planer 2</v>
      </c>
      <c r="DB95" s="20"/>
      <c r="DC95" s="33">
        <v>732</v>
      </c>
      <c r="DD95" s="33">
        <f t="shared" si="28"/>
        <v>5</v>
      </c>
      <c r="DE95" s="83" t="str">
        <f t="shared" si="29"/>
        <v>Konstrukteur 2 / -planer 2</v>
      </c>
    </row>
    <row r="96" spans="1:109" s="19" customFormat="1" x14ac:dyDescent="0.2">
      <c r="A96" s="53">
        <v>0</v>
      </c>
      <c r="B96" s="53"/>
      <c r="C96" s="53">
        <f t="shared" si="19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5"/>
      <c r="X96" s="21"/>
      <c r="Y96" s="25"/>
      <c r="Z96" s="21">
        <f t="shared" si="20"/>
        <v>4</v>
      </c>
      <c r="AA96" s="25" t="s">
        <v>235</v>
      </c>
      <c r="AB96" s="21" t="s">
        <v>147</v>
      </c>
      <c r="AC96" s="21"/>
      <c r="AE96" s="90" t="s">
        <v>378</v>
      </c>
      <c r="AF96" s="82"/>
      <c r="CP96" s="19" t="str">
        <f t="shared" si="21"/>
        <v>Breiter Michael</v>
      </c>
      <c r="CR96" s="19">
        <f t="shared" si="22"/>
        <v>4</v>
      </c>
      <c r="CS96" s="19" t="str">
        <f t="shared" si="23"/>
        <v>F</v>
      </c>
      <c r="CT96" s="154">
        <v>7702</v>
      </c>
      <c r="CU96" s="126"/>
      <c r="CV96" s="125">
        <v>732</v>
      </c>
      <c r="CW96" s="33">
        <f t="shared" si="24"/>
        <v>5</v>
      </c>
      <c r="CX96" s="83" t="str">
        <f t="shared" si="25"/>
        <v>Konstrukteur 2 / -planer 2</v>
      </c>
      <c r="CY96" s="125">
        <v>732</v>
      </c>
      <c r="CZ96" s="33">
        <f t="shared" si="26"/>
        <v>5</v>
      </c>
      <c r="DA96" s="83" t="str">
        <f t="shared" si="27"/>
        <v>Konstrukteur 2 / -planer 2</v>
      </c>
      <c r="DB96" s="20"/>
      <c r="DC96" s="33">
        <v>732</v>
      </c>
      <c r="DD96" s="33">
        <f t="shared" si="28"/>
        <v>5</v>
      </c>
      <c r="DE96" s="83" t="str">
        <f t="shared" si="29"/>
        <v>Konstrukteur 2 / -planer 2</v>
      </c>
    </row>
    <row r="97" spans="1:109" s="19" customFormat="1" x14ac:dyDescent="0.2">
      <c r="A97" s="53">
        <v>0</v>
      </c>
      <c r="B97" s="53"/>
      <c r="C97" s="53">
        <f t="shared" si="19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5"/>
      <c r="X97" s="21"/>
      <c r="Y97" s="25"/>
      <c r="Z97" s="21">
        <f t="shared" si="20"/>
        <v>3</v>
      </c>
      <c r="AA97" s="25" t="s">
        <v>235</v>
      </c>
      <c r="AB97" s="21" t="s">
        <v>147</v>
      </c>
      <c r="AC97" s="21"/>
      <c r="AE97" s="90" t="s">
        <v>378</v>
      </c>
      <c r="AF97" s="82"/>
      <c r="CP97" s="19" t="str">
        <f t="shared" si="21"/>
        <v>Charmillot Stéphane</v>
      </c>
      <c r="CR97" s="19">
        <f t="shared" si="22"/>
        <v>3</v>
      </c>
      <c r="CS97" s="19" t="str">
        <f t="shared" si="23"/>
        <v>F</v>
      </c>
      <c r="CT97" s="154">
        <v>9710</v>
      </c>
      <c r="CU97" s="126"/>
      <c r="CV97" s="125">
        <v>732</v>
      </c>
      <c r="CW97" s="33">
        <f t="shared" si="24"/>
        <v>5</v>
      </c>
      <c r="CX97" s="83" t="str">
        <f t="shared" si="25"/>
        <v>Konstrukteur 2 / -planer 2</v>
      </c>
      <c r="CY97" s="125">
        <v>731</v>
      </c>
      <c r="CZ97" s="33">
        <f t="shared" si="26"/>
        <v>4</v>
      </c>
      <c r="DA97" s="83" t="str">
        <f t="shared" si="27"/>
        <v>Konstrukteur 1 / -planer 1</v>
      </c>
      <c r="DB97" s="20"/>
      <c r="DC97" s="33">
        <v>732</v>
      </c>
      <c r="DD97" s="33">
        <f t="shared" si="28"/>
        <v>5</v>
      </c>
      <c r="DE97" s="83" t="str">
        <f t="shared" si="29"/>
        <v>Konstrukteur 2 / -planer 2</v>
      </c>
    </row>
    <row r="98" spans="1:109" s="19" customFormat="1" x14ac:dyDescent="0.2">
      <c r="A98" s="53">
        <v>0</v>
      </c>
      <c r="B98" s="53"/>
      <c r="C98" s="53">
        <f t="shared" si="19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5"/>
      <c r="X98" s="21"/>
      <c r="Y98" s="25"/>
      <c r="Z98" s="21">
        <f t="shared" si="20"/>
        <v>2</v>
      </c>
      <c r="AA98" s="25" t="s">
        <v>235</v>
      </c>
      <c r="AB98" s="21" t="s">
        <v>147</v>
      </c>
      <c r="AC98" s="21"/>
      <c r="AE98" s="90" t="s">
        <v>378</v>
      </c>
      <c r="AF98" s="82"/>
      <c r="CP98" s="19" t="str">
        <f t="shared" si="21"/>
        <v>Niederberger Benjamin</v>
      </c>
      <c r="CR98" s="19">
        <f t="shared" si="22"/>
        <v>2</v>
      </c>
      <c r="CS98" s="19" t="str">
        <f t="shared" si="23"/>
        <v>F</v>
      </c>
      <c r="CT98" s="154">
        <v>9701</v>
      </c>
      <c r="CU98" s="126"/>
      <c r="CV98" s="125">
        <v>731</v>
      </c>
      <c r="CW98" s="33">
        <f t="shared" si="24"/>
        <v>4</v>
      </c>
      <c r="CX98" s="83" t="str">
        <f t="shared" si="25"/>
        <v>Konstrukteur 1 / -planer 1</v>
      </c>
      <c r="CY98" s="125">
        <v>731</v>
      </c>
      <c r="CZ98" s="33">
        <f t="shared" si="26"/>
        <v>4</v>
      </c>
      <c r="DA98" s="83" t="str">
        <f t="shared" si="27"/>
        <v>Konstrukteur 1 / -planer 1</v>
      </c>
      <c r="DB98" s="20"/>
      <c r="DC98" s="33">
        <v>731</v>
      </c>
      <c r="DD98" s="33">
        <f t="shared" si="28"/>
        <v>4</v>
      </c>
      <c r="DE98" s="83" t="str">
        <f t="shared" si="29"/>
        <v>Konstrukteur 1 / -planer 1</v>
      </c>
    </row>
    <row r="99" spans="1:109" s="19" customFormat="1" x14ac:dyDescent="0.2">
      <c r="A99" s="53">
        <v>0</v>
      </c>
      <c r="B99" s="53"/>
      <c r="C99" s="53">
        <f>IF(Z99&gt;=10,1,0)</f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361</v>
      </c>
      <c r="P99" s="15" t="s">
        <v>527</v>
      </c>
      <c r="Q99" s="15">
        <v>95</v>
      </c>
      <c r="R99" s="42"/>
      <c r="S99" s="27" t="s">
        <v>297</v>
      </c>
      <c r="T99" s="21">
        <v>1988</v>
      </c>
      <c r="U99" s="28" t="s">
        <v>235</v>
      </c>
      <c r="V99" s="21">
        <v>2011</v>
      </c>
      <c r="W99" s="25"/>
      <c r="X99" s="21"/>
      <c r="Y99" s="25"/>
      <c r="Z99" s="21">
        <f>$AD$3-V99</f>
        <v>1</v>
      </c>
      <c r="AA99" s="25" t="s">
        <v>235</v>
      </c>
      <c r="AB99" s="21" t="s">
        <v>149</v>
      </c>
      <c r="AC99" s="21"/>
      <c r="AE99" s="90" t="s">
        <v>378</v>
      </c>
      <c r="AF99" s="82"/>
      <c r="CP99" s="19" t="str">
        <f>+S99</f>
        <v>Schneider Alexander</v>
      </c>
      <c r="CR99" s="19">
        <f>+Z99</f>
        <v>1</v>
      </c>
      <c r="CS99" s="19" t="str">
        <f>+AB99</f>
        <v>G</v>
      </c>
      <c r="CT99" s="155">
        <v>8571</v>
      </c>
      <c r="CU99" s="156"/>
      <c r="CV99" s="125">
        <v>731</v>
      </c>
      <c r="CW99" s="33">
        <f t="shared" si="24"/>
        <v>4</v>
      </c>
      <c r="CX99" s="83" t="str">
        <f t="shared" si="25"/>
        <v>Konstrukteur 1 / -planer 1</v>
      </c>
      <c r="CY99" s="125"/>
      <c r="CZ99" s="33"/>
      <c r="DA99" s="83"/>
      <c r="DB99" s="20"/>
      <c r="DC99" s="33">
        <v>731</v>
      </c>
      <c r="DD99" s="33">
        <f t="shared" si="28"/>
        <v>4</v>
      </c>
      <c r="DE99" s="83" t="str">
        <f t="shared" si="29"/>
        <v>Konstrukteur 1 / -planer 1</v>
      </c>
    </row>
    <row r="100" spans="1:109" s="19" customFormat="1" x14ac:dyDescent="0.2">
      <c r="A100" s="53">
        <v>0</v>
      </c>
      <c r="B100" s="53"/>
      <c r="C100" s="53">
        <f>IF(Z100&gt;=10,1,0)</f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526</v>
      </c>
      <c r="Q100" s="15">
        <v>96</v>
      </c>
      <c r="R100" s="42"/>
      <c r="S100" s="27" t="s">
        <v>296</v>
      </c>
      <c r="T100" s="21">
        <v>1991</v>
      </c>
      <c r="U100" s="28" t="s">
        <v>235</v>
      </c>
      <c r="V100" s="21">
        <v>2011</v>
      </c>
      <c r="W100" s="25"/>
      <c r="X100" s="21"/>
      <c r="Y100" s="25"/>
      <c r="Z100" s="21">
        <f>$AD$3-V100</f>
        <v>1</v>
      </c>
      <c r="AA100" s="25" t="s">
        <v>235</v>
      </c>
      <c r="AB100" s="21" t="s">
        <v>149</v>
      </c>
      <c r="AC100" s="21"/>
      <c r="AE100" s="90" t="s">
        <v>378</v>
      </c>
      <c r="AF100" s="82"/>
      <c r="CP100" s="19" t="str">
        <f>+S100</f>
        <v>Barth Yanick</v>
      </c>
      <c r="CR100" s="19">
        <f>+Z100</f>
        <v>1</v>
      </c>
      <c r="CS100" s="19" t="str">
        <f>+AB100</f>
        <v>G</v>
      </c>
      <c r="CT100" s="155">
        <v>8571</v>
      </c>
      <c r="CU100" s="156"/>
      <c r="CV100" s="125">
        <v>731</v>
      </c>
      <c r="CW100" s="33">
        <f t="shared" si="24"/>
        <v>4</v>
      </c>
      <c r="CX100" s="83" t="str">
        <f t="shared" si="25"/>
        <v>Konstrukteur 1 / -planer 1</v>
      </c>
      <c r="CY100" s="125"/>
      <c r="CZ100" s="33"/>
      <c r="DA100" s="83"/>
      <c r="DB100" s="20"/>
      <c r="DC100" s="33">
        <v>731</v>
      </c>
      <c r="DD100" s="33">
        <f t="shared" si="28"/>
        <v>4</v>
      </c>
      <c r="DE100" s="83" t="str">
        <f t="shared" si="29"/>
        <v>Konstrukteur 1 / -planer 1</v>
      </c>
    </row>
    <row r="101" spans="1:109" s="19" customFormat="1" x14ac:dyDescent="0.2">
      <c r="A101" s="53">
        <v>0</v>
      </c>
      <c r="B101" s="53">
        <v>1</v>
      </c>
      <c r="C101" s="53">
        <f>IF(Z101&gt;=10,1,0)</f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905</v>
      </c>
      <c r="Q101" s="15">
        <v>97</v>
      </c>
      <c r="R101" s="42"/>
      <c r="S101" s="27" t="s">
        <v>906</v>
      </c>
      <c r="T101" s="21">
        <v>1990</v>
      </c>
      <c r="U101" s="28" t="s">
        <v>239</v>
      </c>
      <c r="V101" s="21">
        <v>2012</v>
      </c>
      <c r="W101" s="25"/>
      <c r="X101" s="21"/>
      <c r="Y101" s="25"/>
      <c r="Z101" s="21">
        <f>$AD$3-V101</f>
        <v>0</v>
      </c>
      <c r="AA101" s="25" t="s">
        <v>239</v>
      </c>
      <c r="AB101" s="21" t="s">
        <v>149</v>
      </c>
      <c r="AC101" s="21"/>
      <c r="AE101" s="90" t="s">
        <v>378</v>
      </c>
      <c r="AF101" s="82"/>
      <c r="CP101" s="160" t="str">
        <f>+S101</f>
        <v>Zymeri Shaha</v>
      </c>
      <c r="CR101" s="19">
        <f>+Z101</f>
        <v>0</v>
      </c>
      <c r="CS101" s="19" t="str">
        <f>+AB101</f>
        <v>G</v>
      </c>
      <c r="CT101" s="159">
        <v>9733</v>
      </c>
      <c r="CU101" s="156"/>
      <c r="CV101" s="158">
        <v>731</v>
      </c>
      <c r="CW101" s="33">
        <f t="shared" si="24"/>
        <v>4</v>
      </c>
      <c r="CX101" s="83" t="str">
        <f t="shared" si="25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28"/>
        <v>4</v>
      </c>
      <c r="DE101" s="83" t="str">
        <f t="shared" si="29"/>
        <v>Konstrukteur 1 / -planer 1</v>
      </c>
    </row>
    <row r="102" spans="1:109" s="19" customFormat="1" x14ac:dyDescent="0.2">
      <c r="A102" s="53">
        <v>0</v>
      </c>
      <c r="B102" s="53"/>
      <c r="C102" s="53">
        <f>IF(Z102&gt;=10,1,0)</f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361</v>
      </c>
      <c r="P102" s="15" t="s">
        <v>542</v>
      </c>
      <c r="Q102" s="15">
        <v>98</v>
      </c>
      <c r="R102" s="42"/>
      <c r="S102" s="27" t="s">
        <v>538</v>
      </c>
      <c r="T102" s="21">
        <v>1992</v>
      </c>
      <c r="U102" s="28" t="s">
        <v>235</v>
      </c>
      <c r="V102" s="21">
        <v>2012</v>
      </c>
      <c r="W102" s="25"/>
      <c r="X102" s="21"/>
      <c r="Y102" s="25"/>
      <c r="Z102" s="21">
        <f>$AD$3-V102</f>
        <v>0</v>
      </c>
      <c r="AA102" s="25" t="s">
        <v>235</v>
      </c>
      <c r="AB102" s="21" t="s">
        <v>149</v>
      </c>
      <c r="AC102" s="21"/>
      <c r="AE102" s="90" t="s">
        <v>378</v>
      </c>
      <c r="AF102" s="82"/>
      <c r="CP102" s="19" t="str">
        <f>+S102</f>
        <v>Rüegsegger Stefan</v>
      </c>
      <c r="CR102" s="19">
        <f>+Z102</f>
        <v>0</v>
      </c>
      <c r="CS102" s="19" t="str">
        <f>+AB102</f>
        <v>G</v>
      </c>
      <c r="CT102" s="155"/>
      <c r="CU102" s="156"/>
      <c r="CV102" s="125">
        <v>731</v>
      </c>
      <c r="CW102" s="33">
        <f t="shared" si="24"/>
        <v>4</v>
      </c>
      <c r="CX102" s="83" t="str">
        <f t="shared" si="25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28"/>
        <v>4</v>
      </c>
      <c r="DE102" s="83" t="str">
        <f t="shared" si="29"/>
        <v>Konstrukteur 1 / -planer 1</v>
      </c>
    </row>
    <row r="103" spans="1:109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359</v>
      </c>
      <c r="P103" s="15" t="s">
        <v>543</v>
      </c>
      <c r="Q103" s="15">
        <v>99</v>
      </c>
      <c r="R103" s="42"/>
      <c r="S103" s="27" t="s">
        <v>539</v>
      </c>
      <c r="T103" s="21">
        <v>1992</v>
      </c>
      <c r="U103" s="28" t="s">
        <v>235</v>
      </c>
      <c r="V103" s="21">
        <v>2012</v>
      </c>
      <c r="W103" s="25"/>
      <c r="X103" s="21"/>
      <c r="Y103" s="25"/>
      <c r="Z103" s="21">
        <f>$AD$3-V103</f>
        <v>0</v>
      </c>
      <c r="AA103" s="25" t="s">
        <v>235</v>
      </c>
      <c r="AB103" s="21" t="s">
        <v>149</v>
      </c>
      <c r="AC103" s="21"/>
      <c r="AE103" s="90" t="s">
        <v>378</v>
      </c>
      <c r="AF103" s="82"/>
      <c r="CP103" s="19" t="str">
        <f>+S103</f>
        <v>Schwyn Timm</v>
      </c>
      <c r="CR103" s="19">
        <f>+Z103</f>
        <v>0</v>
      </c>
      <c r="CS103" s="19" t="str">
        <f>+AB103</f>
        <v>G</v>
      </c>
      <c r="CT103" s="155"/>
      <c r="CU103" s="156"/>
      <c r="CV103" s="125">
        <v>731</v>
      </c>
      <c r="CW103" s="33">
        <f t="shared" si="24"/>
        <v>4</v>
      </c>
      <c r="CX103" s="83" t="str">
        <f t="shared" si="25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28"/>
        <v>4</v>
      </c>
      <c r="DE103" s="83" t="str">
        <f t="shared" si="29"/>
        <v>Konstrukteur 1 / -planer 1</v>
      </c>
    </row>
    <row r="104" spans="1:109" s="19" customFormat="1" x14ac:dyDescent="0.2">
      <c r="A104" s="53">
        <v>0</v>
      </c>
      <c r="B104" s="53">
        <v>1</v>
      </c>
      <c r="C104" s="53">
        <f t="shared" si="19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500</v>
      </c>
      <c r="Q104" s="15">
        <v>100</v>
      </c>
      <c r="R104" s="42" t="s">
        <v>343</v>
      </c>
      <c r="S104" s="27" t="s">
        <v>152</v>
      </c>
      <c r="T104" s="21">
        <v>1952</v>
      </c>
      <c r="U104" s="28" t="s">
        <v>151</v>
      </c>
      <c r="V104" s="21">
        <v>1971</v>
      </c>
      <c r="W104" s="25"/>
      <c r="X104" s="21"/>
      <c r="Y104" s="25"/>
      <c r="Z104" s="21">
        <f t="shared" si="20"/>
        <v>41</v>
      </c>
      <c r="AA104" s="25" t="s">
        <v>696</v>
      </c>
      <c r="AB104" s="21" t="s">
        <v>121</v>
      </c>
      <c r="AC104" s="21"/>
      <c r="AE104" s="90" t="s">
        <v>425</v>
      </c>
      <c r="AF104" s="82"/>
      <c r="CP104" s="19" t="str">
        <f t="shared" si="21"/>
        <v>Meister Christine</v>
      </c>
      <c r="CR104" s="19">
        <f t="shared" si="22"/>
        <v>41</v>
      </c>
      <c r="CS104" s="19" t="str">
        <f t="shared" si="23"/>
        <v>D</v>
      </c>
      <c r="CT104" s="154">
        <v>4245</v>
      </c>
      <c r="CU104" s="126"/>
      <c r="CV104" s="125">
        <v>134</v>
      </c>
      <c r="CW104" s="33">
        <f t="shared" si="24"/>
        <v>7</v>
      </c>
      <c r="CX104" s="83" t="str">
        <f t="shared" si="25"/>
        <v>Kaufmännischer Mitarbeiter 4 / Gruppenchef 2</v>
      </c>
      <c r="CY104" s="125">
        <v>134</v>
      </c>
      <c r="CZ104" s="33">
        <f t="shared" ref="CZ104:CZ128" si="30">VLOOKUP($CY104,Funktionsbezeichnungen,3,0)</f>
        <v>7</v>
      </c>
      <c r="DA104" s="83" t="str">
        <f t="shared" ref="DA104:DA128" si="31">VLOOKUP($CY104,Funktionsbezeichnungen,2,0)</f>
        <v>Kaufmännischer Mitarbeiter 4 / Gruppenchef 2</v>
      </c>
      <c r="DB104" s="20"/>
      <c r="DC104" s="125">
        <v>134</v>
      </c>
      <c r="DD104" s="33">
        <f t="shared" si="28"/>
        <v>7</v>
      </c>
      <c r="DE104" s="83" t="str">
        <f t="shared" si="29"/>
        <v>Kaufmännischer Mitarbeiter 4 / Gruppenchef 2</v>
      </c>
    </row>
    <row r="105" spans="1:109" s="19" customFormat="1" ht="25.5" customHeight="1" x14ac:dyDescent="0.2">
      <c r="A105" s="53">
        <v>0</v>
      </c>
      <c r="B105" s="53">
        <v>1</v>
      </c>
      <c r="C105" s="53">
        <f t="shared" si="19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357</v>
      </c>
      <c r="P105" s="15" t="s">
        <v>501</v>
      </c>
      <c r="Q105" s="15">
        <v>101</v>
      </c>
      <c r="R105" s="42"/>
      <c r="S105" s="27" t="s">
        <v>207</v>
      </c>
      <c r="T105" s="21">
        <v>1954</v>
      </c>
      <c r="U105" s="28" t="s">
        <v>210</v>
      </c>
      <c r="V105" s="21">
        <v>1971</v>
      </c>
      <c r="W105" s="25"/>
      <c r="X105" s="21"/>
      <c r="Y105" s="25"/>
      <c r="Z105" s="21">
        <f t="shared" si="20"/>
        <v>41</v>
      </c>
      <c r="AA105" s="25" t="s">
        <v>209</v>
      </c>
      <c r="AB105" s="21" t="s">
        <v>121</v>
      </c>
      <c r="AC105" s="21"/>
      <c r="AE105" s="90" t="s">
        <v>453</v>
      </c>
      <c r="AF105" s="82"/>
      <c r="CP105" s="19" t="str">
        <f t="shared" si="21"/>
        <v>Derezynski Françoise</v>
      </c>
      <c r="CR105" s="19">
        <f t="shared" si="22"/>
        <v>41</v>
      </c>
      <c r="CS105" s="19" t="str">
        <f t="shared" si="23"/>
        <v>D</v>
      </c>
      <c r="CT105" s="154">
        <v>4266</v>
      </c>
      <c r="CU105" s="126"/>
      <c r="CV105" s="125">
        <v>134</v>
      </c>
      <c r="CW105" s="33">
        <f t="shared" si="24"/>
        <v>7</v>
      </c>
      <c r="CX105" s="83" t="str">
        <f t="shared" si="25"/>
        <v>Kaufmännischer Mitarbeiter 4 / Gruppenchef 2</v>
      </c>
      <c r="CY105" s="125">
        <v>134</v>
      </c>
      <c r="CZ105" s="33">
        <f t="shared" si="30"/>
        <v>7</v>
      </c>
      <c r="DA105" s="83" t="str">
        <f t="shared" si="31"/>
        <v>Kaufmännischer Mitarbeiter 4 / Gruppenchef 2</v>
      </c>
      <c r="DB105" s="20"/>
      <c r="DC105" s="125">
        <v>134</v>
      </c>
      <c r="DD105" s="33">
        <f t="shared" si="28"/>
        <v>7</v>
      </c>
      <c r="DE105" s="83" t="str">
        <f t="shared" si="29"/>
        <v>Kaufmännischer Mitarbeiter 4 / Gruppenchef 2</v>
      </c>
    </row>
    <row r="106" spans="1:109" s="19" customFormat="1" x14ac:dyDescent="0.2">
      <c r="A106" s="53">
        <v>0</v>
      </c>
      <c r="B106" s="53">
        <v>1</v>
      </c>
      <c r="C106" s="53">
        <f t="shared" si="19"/>
        <v>1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502</v>
      </c>
      <c r="Q106" s="15">
        <v>102</v>
      </c>
      <c r="R106" s="16"/>
      <c r="S106" s="20" t="s">
        <v>153</v>
      </c>
      <c r="T106" s="21">
        <v>1953</v>
      </c>
      <c r="U106" s="28" t="s">
        <v>215</v>
      </c>
      <c r="V106" s="21">
        <v>1977</v>
      </c>
      <c r="W106" s="25" t="s">
        <v>318</v>
      </c>
      <c r="X106" s="21">
        <v>2000</v>
      </c>
      <c r="Y106" s="28" t="s">
        <v>319</v>
      </c>
      <c r="Z106" s="21">
        <f t="shared" si="20"/>
        <v>35</v>
      </c>
      <c r="AA106" s="25" t="s">
        <v>695</v>
      </c>
      <c r="AB106" s="21" t="s">
        <v>121</v>
      </c>
      <c r="AC106" s="21"/>
      <c r="AE106" s="90" t="s">
        <v>456</v>
      </c>
      <c r="AF106" s="82"/>
      <c r="CP106" s="19" t="str">
        <f t="shared" si="21"/>
        <v>Szirt Madeleine</v>
      </c>
      <c r="CR106" s="19">
        <f t="shared" si="22"/>
        <v>35</v>
      </c>
      <c r="CS106" s="19" t="str">
        <f t="shared" si="23"/>
        <v>D</v>
      </c>
      <c r="CT106" s="154">
        <v>4216</v>
      </c>
      <c r="CU106" s="126"/>
      <c r="CV106" s="125">
        <v>162</v>
      </c>
      <c r="CW106" s="33">
        <f t="shared" si="24"/>
        <v>9</v>
      </c>
      <c r="CX106" s="83" t="str">
        <f t="shared" si="25"/>
        <v>Personal-Fachspezialist 2</v>
      </c>
      <c r="CY106" s="125">
        <v>162</v>
      </c>
      <c r="CZ106" s="33">
        <f t="shared" si="30"/>
        <v>9</v>
      </c>
      <c r="DA106" s="83" t="str">
        <f t="shared" si="31"/>
        <v>Personal-Fachspezialist 2</v>
      </c>
      <c r="DB106" s="20"/>
      <c r="DC106" s="125">
        <v>162</v>
      </c>
      <c r="DD106" s="33">
        <f t="shared" si="28"/>
        <v>9</v>
      </c>
      <c r="DE106" s="83" t="str">
        <f t="shared" si="29"/>
        <v>Personal-Fachspezialist 2</v>
      </c>
    </row>
    <row r="107" spans="1:109" s="19" customFormat="1" x14ac:dyDescent="0.2">
      <c r="A107" s="53">
        <v>0</v>
      </c>
      <c r="B107" s="53">
        <v>1</v>
      </c>
      <c r="C107" s="53">
        <f t="shared" si="19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503</v>
      </c>
      <c r="Q107" s="15">
        <v>103</v>
      </c>
      <c r="R107" s="42"/>
      <c r="S107" s="27" t="s">
        <v>650</v>
      </c>
      <c r="T107" s="21">
        <v>1961</v>
      </c>
      <c r="U107" s="28" t="s">
        <v>155</v>
      </c>
      <c r="V107" s="21">
        <v>1982</v>
      </c>
      <c r="W107" s="25"/>
      <c r="X107" s="21"/>
      <c r="Y107" s="25" t="s">
        <v>323</v>
      </c>
      <c r="Z107" s="21">
        <f t="shared" si="20"/>
        <v>30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21"/>
        <v>Peier Doris</v>
      </c>
      <c r="CR107" s="19">
        <f t="shared" si="22"/>
        <v>30</v>
      </c>
      <c r="CS107" s="19" t="str">
        <f t="shared" si="23"/>
        <v>D</v>
      </c>
      <c r="CT107" s="154">
        <v>5581</v>
      </c>
      <c r="CU107" s="126"/>
      <c r="CV107" s="125">
        <v>134</v>
      </c>
      <c r="CW107" s="33">
        <f t="shared" si="24"/>
        <v>7</v>
      </c>
      <c r="CX107" s="83" t="str">
        <f t="shared" si="25"/>
        <v>Kaufmännischer Mitarbeiter 4 / Gruppenchef 2</v>
      </c>
      <c r="CY107" s="125">
        <v>134</v>
      </c>
      <c r="CZ107" s="33">
        <f t="shared" si="30"/>
        <v>7</v>
      </c>
      <c r="DA107" s="83" t="str">
        <f t="shared" si="31"/>
        <v>Kaufmännischer Mitarbeiter 4 / Gruppenchef 2</v>
      </c>
      <c r="DB107" s="20"/>
      <c r="DC107" s="125">
        <v>134</v>
      </c>
      <c r="DD107" s="33">
        <f t="shared" si="28"/>
        <v>7</v>
      </c>
      <c r="DE107" s="83" t="str">
        <f t="shared" si="29"/>
        <v>Kaufmännischer Mitarbeiter 4 / Gruppenchef 2</v>
      </c>
    </row>
    <row r="108" spans="1:109" s="19" customFormat="1" x14ac:dyDescent="0.2">
      <c r="A108" s="53">
        <v>0</v>
      </c>
      <c r="B108" s="53">
        <v>1</v>
      </c>
      <c r="C108" s="53">
        <f t="shared" si="19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359</v>
      </c>
      <c r="P108" s="15" t="s">
        <v>607</v>
      </c>
      <c r="Q108" s="15">
        <v>104</v>
      </c>
      <c r="R108" s="42"/>
      <c r="S108" s="27" t="s">
        <v>608</v>
      </c>
      <c r="T108" s="21">
        <v>1966</v>
      </c>
      <c r="U108" s="28" t="s">
        <v>151</v>
      </c>
      <c r="V108" s="21">
        <v>1985</v>
      </c>
      <c r="W108" s="25"/>
      <c r="X108" s="21"/>
      <c r="Y108" s="25"/>
      <c r="Z108" s="21">
        <f t="shared" si="20"/>
        <v>27</v>
      </c>
      <c r="AA108" s="25" t="s">
        <v>696</v>
      </c>
      <c r="AB108" s="21" t="s">
        <v>121</v>
      </c>
      <c r="AC108" s="21"/>
      <c r="AE108" s="90" t="s">
        <v>425</v>
      </c>
      <c r="AF108" s="82"/>
      <c r="CP108" s="19" t="str">
        <f t="shared" si="21"/>
        <v>Beuret Agnès</v>
      </c>
      <c r="CR108" s="19">
        <f t="shared" si="22"/>
        <v>27</v>
      </c>
      <c r="CS108" s="19" t="str">
        <f t="shared" si="23"/>
        <v>D</v>
      </c>
      <c r="CT108" s="154">
        <v>4352</v>
      </c>
      <c r="CU108" s="126"/>
      <c r="CV108" s="125">
        <v>134</v>
      </c>
      <c r="CW108" s="33">
        <f t="shared" si="24"/>
        <v>7</v>
      </c>
      <c r="CX108" s="83" t="str">
        <f t="shared" si="25"/>
        <v>Kaufmännischer Mitarbeiter 4 / Gruppenchef 2</v>
      </c>
      <c r="CY108" s="125">
        <v>134</v>
      </c>
      <c r="CZ108" s="33">
        <f t="shared" si="30"/>
        <v>7</v>
      </c>
      <c r="DA108" s="83" t="str">
        <f t="shared" si="31"/>
        <v>Kaufmännischer Mitarbeiter 4 / Gruppenchef 2</v>
      </c>
      <c r="DB108" s="20"/>
      <c r="DC108" s="125">
        <v>134</v>
      </c>
      <c r="DD108" s="33">
        <f t="shared" si="28"/>
        <v>7</v>
      </c>
      <c r="DE108" s="83" t="str">
        <f t="shared" si="29"/>
        <v>Kaufmännischer Mitarbeiter 4 / Gruppenchef 2</v>
      </c>
    </row>
    <row r="109" spans="1:109" s="19" customFormat="1" x14ac:dyDescent="0.2">
      <c r="A109" s="53">
        <v>0</v>
      </c>
      <c r="B109" s="53">
        <v>1</v>
      </c>
      <c r="C109" s="53">
        <f t="shared" si="19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508</v>
      </c>
      <c r="Q109" s="15">
        <v>105</v>
      </c>
      <c r="R109" s="42"/>
      <c r="S109" s="27" t="s">
        <v>164</v>
      </c>
      <c r="T109" s="21">
        <v>1970</v>
      </c>
      <c r="U109" s="28" t="s">
        <v>165</v>
      </c>
      <c r="V109" s="21">
        <v>1990</v>
      </c>
      <c r="W109" s="25"/>
      <c r="X109" s="21"/>
      <c r="Y109" s="25"/>
      <c r="Z109" s="21">
        <f t="shared" si="20"/>
        <v>22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21"/>
        <v>Weider Noelle</v>
      </c>
      <c r="CR109" s="19">
        <f t="shared" si="22"/>
        <v>22</v>
      </c>
      <c r="CS109" s="19" t="str">
        <f t="shared" si="23"/>
        <v>D</v>
      </c>
      <c r="CT109" s="154">
        <v>5604</v>
      </c>
      <c r="CU109" s="126"/>
      <c r="CV109" s="125">
        <v>134</v>
      </c>
      <c r="CW109" s="33">
        <f t="shared" si="24"/>
        <v>7</v>
      </c>
      <c r="CX109" s="83" t="str">
        <f t="shared" si="25"/>
        <v>Kaufmännischer Mitarbeiter 4 / Gruppenchef 2</v>
      </c>
      <c r="CY109" s="125">
        <v>134</v>
      </c>
      <c r="CZ109" s="33">
        <f t="shared" si="30"/>
        <v>7</v>
      </c>
      <c r="DA109" s="83" t="str">
        <f t="shared" si="31"/>
        <v>Kaufmännischer Mitarbeiter 4 / Gruppenchef 2</v>
      </c>
      <c r="DB109" s="20"/>
      <c r="DC109" s="125">
        <v>134</v>
      </c>
      <c r="DD109" s="33">
        <f t="shared" si="28"/>
        <v>7</v>
      </c>
      <c r="DE109" s="83" t="str">
        <f t="shared" si="29"/>
        <v>Kaufmännischer Mitarbeiter 4 / Gruppenchef 2</v>
      </c>
    </row>
    <row r="110" spans="1:109" s="19" customFormat="1" ht="38.25" customHeight="1" x14ac:dyDescent="0.2">
      <c r="A110" s="53">
        <v>0</v>
      </c>
      <c r="B110" s="53"/>
      <c r="C110" s="53">
        <f t="shared" si="19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504</v>
      </c>
      <c r="Q110" s="15">
        <v>106</v>
      </c>
      <c r="R110" s="42"/>
      <c r="S110" s="27" t="s">
        <v>157</v>
      </c>
      <c r="T110" s="21">
        <v>1976</v>
      </c>
      <c r="U110" s="28" t="s">
        <v>320</v>
      </c>
      <c r="V110" s="21">
        <v>2002</v>
      </c>
      <c r="W110" s="25" t="s">
        <v>321</v>
      </c>
      <c r="X110" s="21">
        <v>2005</v>
      </c>
      <c r="Y110" s="25"/>
      <c r="Z110" s="21">
        <f t="shared" si="20"/>
        <v>10</v>
      </c>
      <c r="AA110" s="25" t="s">
        <v>694</v>
      </c>
      <c r="AB110" s="21" t="s">
        <v>121</v>
      </c>
      <c r="AC110" s="21"/>
      <c r="AE110" s="90" t="s">
        <v>455</v>
      </c>
      <c r="AF110" s="82"/>
      <c r="CP110" s="19" t="str">
        <f t="shared" si="21"/>
        <v>Kiefer Patrick</v>
      </c>
      <c r="CR110" s="19">
        <f t="shared" si="22"/>
        <v>10</v>
      </c>
      <c r="CS110" s="19" t="str">
        <f t="shared" si="23"/>
        <v>D</v>
      </c>
      <c r="CT110" s="154">
        <v>6753</v>
      </c>
      <c r="CU110" s="126"/>
      <c r="CV110" s="125">
        <v>223</v>
      </c>
      <c r="CW110" s="33">
        <f t="shared" si="24"/>
        <v>10</v>
      </c>
      <c r="CX110" s="83" t="str">
        <f t="shared" si="25"/>
        <v>Finanz-Fachspezialist / Controller 3</v>
      </c>
      <c r="CY110" s="125">
        <v>223</v>
      </c>
      <c r="CZ110" s="33">
        <f t="shared" si="30"/>
        <v>10</v>
      </c>
      <c r="DA110" s="83" t="str">
        <f t="shared" si="31"/>
        <v>Finanz-Fachspezialist / Controller 3</v>
      </c>
      <c r="DB110" s="20"/>
      <c r="DC110" s="125">
        <v>223</v>
      </c>
      <c r="DD110" s="33">
        <f t="shared" si="28"/>
        <v>10</v>
      </c>
      <c r="DE110" s="83" t="str">
        <f t="shared" si="29"/>
        <v>Finanz-Fachspezialist / Controller 3</v>
      </c>
    </row>
    <row r="111" spans="1:109" s="19" customFormat="1" ht="25.5" customHeight="1" x14ac:dyDescent="0.2">
      <c r="A111" s="53">
        <v>0</v>
      </c>
      <c r="B111" s="53"/>
      <c r="C111" s="53">
        <f t="shared" si="19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5" t="s">
        <v>327</v>
      </c>
      <c r="Z111" s="21">
        <f t="shared" si="20"/>
        <v>10</v>
      </c>
      <c r="AA111" s="25" t="s">
        <v>326</v>
      </c>
      <c r="AB111" s="21" t="s">
        <v>121</v>
      </c>
      <c r="AC111" s="21"/>
      <c r="AE111" s="90" t="s">
        <v>375</v>
      </c>
      <c r="AF111" s="82"/>
      <c r="CP111" s="19" t="str">
        <f t="shared" si="21"/>
        <v>Fischer Michel</v>
      </c>
      <c r="CR111" s="19">
        <f t="shared" si="22"/>
        <v>10</v>
      </c>
      <c r="CS111" s="19" t="str">
        <f t="shared" si="23"/>
        <v>D</v>
      </c>
      <c r="CT111" s="154">
        <v>8655</v>
      </c>
      <c r="CU111" s="126"/>
      <c r="CV111" s="125">
        <v>542</v>
      </c>
      <c r="CW111" s="33">
        <f t="shared" si="24"/>
        <v>7</v>
      </c>
      <c r="CX111" s="83" t="str">
        <f t="shared" si="25"/>
        <v>Technischer Sachbearbeiter 2</v>
      </c>
      <c r="CY111" s="125">
        <v>541</v>
      </c>
      <c r="CZ111" s="33">
        <f t="shared" si="30"/>
        <v>6</v>
      </c>
      <c r="DA111" s="83" t="str">
        <f t="shared" si="31"/>
        <v>Technischer Sachbearbeiter 1</v>
      </c>
      <c r="DB111" s="20"/>
      <c r="DC111" s="125">
        <v>351</v>
      </c>
      <c r="DD111" s="33">
        <f t="shared" si="28"/>
        <v>7</v>
      </c>
      <c r="DE111" s="83" t="str">
        <f t="shared" si="29"/>
        <v>Marketing - / Product - Manager 1</v>
      </c>
    </row>
    <row r="112" spans="1:109" s="19" customFormat="1" x14ac:dyDescent="0.2">
      <c r="A112" s="53">
        <v>0</v>
      </c>
      <c r="B112" s="53">
        <v>1</v>
      </c>
      <c r="C112" s="53">
        <f t="shared" si="19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360</v>
      </c>
      <c r="P112" s="15" t="s">
        <v>582</v>
      </c>
      <c r="Q112" s="15">
        <v>108</v>
      </c>
      <c r="R112" s="42"/>
      <c r="S112" s="27" t="s">
        <v>583</v>
      </c>
      <c r="T112" s="21">
        <v>1959</v>
      </c>
      <c r="U112" s="28" t="s">
        <v>397</v>
      </c>
      <c r="V112" s="21">
        <v>1976</v>
      </c>
      <c r="W112" s="25"/>
      <c r="X112" s="21"/>
      <c r="Y112" s="25"/>
      <c r="Z112" s="21">
        <f t="shared" si="20"/>
        <v>36</v>
      </c>
      <c r="AA112" s="25" t="s">
        <v>584</v>
      </c>
      <c r="AB112" s="21" t="s">
        <v>142</v>
      </c>
      <c r="AC112" s="21"/>
      <c r="AE112" s="90" t="s">
        <v>585</v>
      </c>
      <c r="AF112" s="82"/>
      <c r="CP112" s="19" t="str">
        <f t="shared" si="21"/>
        <v>Willig Martine</v>
      </c>
      <c r="CR112" s="19">
        <f t="shared" si="22"/>
        <v>36</v>
      </c>
      <c r="CS112" s="19" t="str">
        <f t="shared" si="23"/>
        <v>E</v>
      </c>
      <c r="CT112" s="154">
        <v>5637</v>
      </c>
      <c r="CU112" s="126"/>
      <c r="CV112" s="125">
        <v>133</v>
      </c>
      <c r="CW112" s="33">
        <f t="shared" si="24"/>
        <v>6</v>
      </c>
      <c r="CX112" s="83" t="str">
        <f t="shared" si="25"/>
        <v>Kaufmännischer Mitarbeiter 3 / Gruppenchef 1</v>
      </c>
      <c r="CY112" s="125">
        <v>133</v>
      </c>
      <c r="CZ112" s="33">
        <f t="shared" si="30"/>
        <v>6</v>
      </c>
      <c r="DA112" s="83" t="str">
        <f t="shared" si="31"/>
        <v>Kaufmännischer Mitarbeiter 3 / Gruppenchef 1</v>
      </c>
      <c r="DB112" s="20"/>
      <c r="DC112" s="125">
        <v>133</v>
      </c>
      <c r="DD112" s="33">
        <f t="shared" si="28"/>
        <v>6</v>
      </c>
      <c r="DE112" s="83" t="str">
        <f t="shared" si="29"/>
        <v>Kaufmännischer Mitarbeiter 3 / Gruppenchef 1</v>
      </c>
    </row>
    <row r="113" spans="1:109" s="19" customFormat="1" x14ac:dyDescent="0.2">
      <c r="A113" s="53">
        <v>0</v>
      </c>
      <c r="B113" s="53">
        <v>1</v>
      </c>
      <c r="C113" s="53">
        <f t="shared" si="19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507</v>
      </c>
      <c r="Q113" s="15">
        <v>109</v>
      </c>
      <c r="R113" s="42"/>
      <c r="S113" s="27" t="s">
        <v>259</v>
      </c>
      <c r="T113" s="21">
        <v>1957</v>
      </c>
      <c r="U113" s="28" t="s">
        <v>151</v>
      </c>
      <c r="V113" s="21">
        <v>1977</v>
      </c>
      <c r="W113" s="25"/>
      <c r="X113" s="21"/>
      <c r="Y113" s="25"/>
      <c r="Z113" s="21">
        <f t="shared" si="20"/>
        <v>35</v>
      </c>
      <c r="AA113" s="25" t="s">
        <v>156</v>
      </c>
      <c r="AB113" s="21" t="s">
        <v>142</v>
      </c>
      <c r="AC113" s="21"/>
      <c r="AE113" s="90" t="s">
        <v>457</v>
      </c>
      <c r="AF113" s="82"/>
      <c r="CP113" s="19" t="str">
        <f t="shared" si="21"/>
        <v>Meichtry Anna</v>
      </c>
      <c r="CR113" s="19">
        <f t="shared" si="22"/>
        <v>35</v>
      </c>
      <c r="CS113" s="19" t="str">
        <f t="shared" si="23"/>
        <v>E</v>
      </c>
      <c r="CT113" s="154">
        <v>5629</v>
      </c>
      <c r="CU113" s="126"/>
      <c r="CV113" s="125">
        <v>133</v>
      </c>
      <c r="CW113" s="33">
        <f t="shared" si="24"/>
        <v>6</v>
      </c>
      <c r="CX113" s="83" t="str">
        <f t="shared" si="25"/>
        <v>Kaufmännischer Mitarbeiter 3 / Gruppenchef 1</v>
      </c>
      <c r="CY113" s="125">
        <v>133</v>
      </c>
      <c r="CZ113" s="33">
        <f t="shared" si="30"/>
        <v>6</v>
      </c>
      <c r="DA113" s="83" t="str">
        <f t="shared" si="31"/>
        <v>Kaufmännischer Mitarbeiter 3 / Gruppenchef 1</v>
      </c>
      <c r="DB113" s="20"/>
      <c r="DC113" s="125">
        <v>133</v>
      </c>
      <c r="DD113" s="33">
        <f t="shared" si="28"/>
        <v>6</v>
      </c>
      <c r="DE113" s="83" t="str">
        <f t="shared" si="29"/>
        <v>Kaufmännischer Mitarbeiter 3 / Gruppenchef 1</v>
      </c>
    </row>
    <row r="114" spans="1:109" s="19" customFormat="1" x14ac:dyDescent="0.2">
      <c r="A114" s="53">
        <v>0</v>
      </c>
      <c r="B114" s="53">
        <v>1</v>
      </c>
      <c r="C114" s="53">
        <f t="shared" si="19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357</v>
      </c>
      <c r="P114" s="15" t="s">
        <v>506</v>
      </c>
      <c r="Q114" s="15">
        <v>110</v>
      </c>
      <c r="R114" s="42"/>
      <c r="S114" s="27" t="s">
        <v>291</v>
      </c>
      <c r="T114" s="21">
        <v>1967</v>
      </c>
      <c r="U114" s="28" t="s">
        <v>151</v>
      </c>
      <c r="V114" s="21">
        <v>1987</v>
      </c>
      <c r="W114" s="25"/>
      <c r="X114" s="21"/>
      <c r="Y114" s="25"/>
      <c r="Z114" s="21">
        <f t="shared" si="20"/>
        <v>25</v>
      </c>
      <c r="AA114" s="25" t="s">
        <v>691</v>
      </c>
      <c r="AB114" s="21" t="s">
        <v>142</v>
      </c>
      <c r="AC114" s="21"/>
      <c r="AE114" s="90" t="s">
        <v>457</v>
      </c>
      <c r="AF114" s="82"/>
      <c r="CP114" s="19" t="str">
        <f t="shared" si="21"/>
        <v>Bader Jacqueline</v>
      </c>
      <c r="CR114" s="19">
        <f t="shared" si="22"/>
        <v>25</v>
      </c>
      <c r="CS114" s="19" t="str">
        <f t="shared" si="23"/>
        <v>E</v>
      </c>
      <c r="CT114" s="154">
        <v>7700</v>
      </c>
      <c r="CU114" s="126"/>
      <c r="CV114" s="125">
        <v>212</v>
      </c>
      <c r="CW114" s="33">
        <f t="shared" si="24"/>
        <v>5</v>
      </c>
      <c r="CX114" s="83" t="str">
        <f t="shared" si="25"/>
        <v>Buchhalter 2</v>
      </c>
      <c r="CY114" s="125">
        <v>212</v>
      </c>
      <c r="CZ114" s="33">
        <f t="shared" si="30"/>
        <v>5</v>
      </c>
      <c r="DA114" s="83" t="str">
        <f t="shared" si="31"/>
        <v>Buchhalter 2</v>
      </c>
      <c r="DB114" s="20"/>
      <c r="DC114" s="125">
        <v>212</v>
      </c>
      <c r="DD114" s="33">
        <f t="shared" si="28"/>
        <v>5</v>
      </c>
      <c r="DE114" s="83" t="str">
        <f t="shared" si="29"/>
        <v>Buchhalter 2</v>
      </c>
    </row>
    <row r="115" spans="1:109" s="19" customFormat="1" x14ac:dyDescent="0.2">
      <c r="A115" s="53">
        <v>0</v>
      </c>
      <c r="B115" s="53">
        <v>1</v>
      </c>
      <c r="C115" s="53">
        <f t="shared" si="19"/>
        <v>0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510</v>
      </c>
      <c r="Q115" s="15">
        <v>111</v>
      </c>
      <c r="R115" s="42"/>
      <c r="S115" s="27" t="s">
        <v>278</v>
      </c>
      <c r="T115" s="21">
        <v>1985</v>
      </c>
      <c r="U115" s="28" t="s">
        <v>279</v>
      </c>
      <c r="V115" s="21">
        <v>2005</v>
      </c>
      <c r="W115" s="25"/>
      <c r="X115" s="21"/>
      <c r="Y115" s="25"/>
      <c r="Z115" s="21">
        <f t="shared" si="20"/>
        <v>7</v>
      </c>
      <c r="AA115" s="25" t="s">
        <v>691</v>
      </c>
      <c r="AB115" s="21" t="s">
        <v>142</v>
      </c>
      <c r="AC115" s="21"/>
      <c r="AE115" s="90" t="s">
        <v>457</v>
      </c>
      <c r="AF115" s="82"/>
      <c r="CP115" s="19" t="str">
        <f t="shared" si="21"/>
        <v>Oruk Makbule</v>
      </c>
      <c r="CR115" s="19">
        <f t="shared" si="22"/>
        <v>7</v>
      </c>
      <c r="CS115" s="19" t="str">
        <f t="shared" si="23"/>
        <v>E</v>
      </c>
      <c r="CT115" s="154">
        <v>6762</v>
      </c>
      <c r="CU115" s="126"/>
      <c r="CV115" s="125">
        <v>212</v>
      </c>
      <c r="CW115" s="33">
        <f t="shared" ref="CW115:CW128" si="32">VLOOKUP($CV115,Funktionsbezeichnungen,3,0)</f>
        <v>5</v>
      </c>
      <c r="CX115" s="83" t="str">
        <f t="shared" ref="CX115:CX128" si="33">VLOOKUP($CV115,Funktionsbezeichnungen,2,0)</f>
        <v>Buchhalter 2</v>
      </c>
      <c r="CY115" s="125">
        <v>212</v>
      </c>
      <c r="CZ115" s="33">
        <f t="shared" si="30"/>
        <v>5</v>
      </c>
      <c r="DA115" s="83" t="str">
        <f t="shared" si="31"/>
        <v>Buchhalter 2</v>
      </c>
      <c r="DB115" s="20"/>
      <c r="DC115" s="125">
        <v>212</v>
      </c>
      <c r="DD115" s="33">
        <f t="shared" si="28"/>
        <v>5</v>
      </c>
      <c r="DE115" s="83" t="str">
        <f t="shared" si="29"/>
        <v>Buchhalter 2</v>
      </c>
    </row>
    <row r="116" spans="1:109" s="19" customFormat="1" x14ac:dyDescent="0.2">
      <c r="A116" s="53">
        <v>0</v>
      </c>
      <c r="B116" s="53"/>
      <c r="C116" s="53">
        <f t="shared" si="19"/>
        <v>1</v>
      </c>
      <c r="D116" s="55"/>
      <c r="E116" s="55"/>
      <c r="F116" s="55"/>
      <c r="G116" s="53"/>
      <c r="H116" s="53"/>
      <c r="I116" s="55"/>
      <c r="J116" s="53"/>
      <c r="K116" s="55"/>
      <c r="L116" s="55"/>
      <c r="M116" s="55">
        <v>1</v>
      </c>
      <c r="N116" s="59"/>
      <c r="O116" s="19" t="s">
        <v>361</v>
      </c>
      <c r="P116" s="15" t="s">
        <v>511</v>
      </c>
      <c r="Q116" s="15">
        <v>112</v>
      </c>
      <c r="R116" s="42" t="s">
        <v>341</v>
      </c>
      <c r="S116" s="27" t="s">
        <v>159</v>
      </c>
      <c r="T116" s="21">
        <v>1959</v>
      </c>
      <c r="U116" s="28" t="s">
        <v>126</v>
      </c>
      <c r="V116" s="21">
        <v>1979</v>
      </c>
      <c r="W116" s="25"/>
      <c r="X116" s="21"/>
      <c r="Y116" s="25" t="s">
        <v>340</v>
      </c>
      <c r="Z116" s="21">
        <f t="shared" si="20"/>
        <v>33</v>
      </c>
      <c r="AA116" s="25" t="s">
        <v>160</v>
      </c>
      <c r="AB116" s="21" t="s">
        <v>105</v>
      </c>
      <c r="AC116" s="21"/>
      <c r="AE116" s="90" t="s">
        <v>426</v>
      </c>
      <c r="AF116" s="82"/>
      <c r="CP116" s="19" t="str">
        <f t="shared" si="21"/>
        <v>Steg Günther</v>
      </c>
      <c r="CR116" s="19">
        <f t="shared" si="22"/>
        <v>33</v>
      </c>
      <c r="CS116" s="19" t="str">
        <f t="shared" si="23"/>
        <v>C</v>
      </c>
      <c r="CT116" s="154">
        <v>4226</v>
      </c>
      <c r="CU116" s="126"/>
      <c r="CV116" s="125">
        <v>413</v>
      </c>
      <c r="CW116" s="33">
        <f t="shared" si="32"/>
        <v>8</v>
      </c>
      <c r="CX116" s="83" t="str">
        <f t="shared" si="33"/>
        <v>Senior System-Controller</v>
      </c>
      <c r="CY116" s="125">
        <v>413</v>
      </c>
      <c r="CZ116" s="33">
        <f t="shared" si="30"/>
        <v>8</v>
      </c>
      <c r="DA116" s="83" t="str">
        <f t="shared" si="31"/>
        <v>Senior System-Controller</v>
      </c>
      <c r="DB116" s="20"/>
      <c r="DC116" s="125">
        <v>413</v>
      </c>
      <c r="DD116" s="33">
        <f t="shared" si="28"/>
        <v>8</v>
      </c>
      <c r="DE116" s="83" t="str">
        <f t="shared" si="29"/>
        <v>Senior System-Controller</v>
      </c>
    </row>
    <row r="117" spans="1:109" s="19" customFormat="1" ht="25.5" customHeight="1" x14ac:dyDescent="0.2">
      <c r="A117" s="53">
        <v>0</v>
      </c>
      <c r="B117" s="53"/>
      <c r="C117" s="53">
        <f t="shared" si="19"/>
        <v>1</v>
      </c>
      <c r="D117" s="55"/>
      <c r="E117" s="55"/>
      <c r="F117" s="55"/>
      <c r="G117" s="53">
        <v>1</v>
      </c>
      <c r="H117" s="53"/>
      <c r="I117" s="55"/>
      <c r="J117" s="53"/>
      <c r="K117" s="55"/>
      <c r="L117" s="55"/>
      <c r="M117" s="55">
        <v>1</v>
      </c>
      <c r="N117" s="59"/>
      <c r="O117" s="19" t="s">
        <v>361</v>
      </c>
      <c r="P117" s="15" t="s">
        <v>533</v>
      </c>
      <c r="Q117" s="15">
        <v>113</v>
      </c>
      <c r="R117" s="42"/>
      <c r="S117" s="27" t="s">
        <v>532</v>
      </c>
      <c r="T117" s="21">
        <v>1966</v>
      </c>
      <c r="U117" s="28" t="s">
        <v>534</v>
      </c>
      <c r="V117" s="21">
        <v>1992</v>
      </c>
      <c r="W117" s="25" t="s">
        <v>535</v>
      </c>
      <c r="X117" s="21">
        <v>1995</v>
      </c>
      <c r="Y117" s="25" t="s">
        <v>211</v>
      </c>
      <c r="Z117" s="21">
        <f t="shared" si="20"/>
        <v>20</v>
      </c>
      <c r="AA117" s="25" t="s">
        <v>692</v>
      </c>
      <c r="AB117" s="21" t="s">
        <v>105</v>
      </c>
      <c r="AC117" s="21"/>
      <c r="AE117" s="90" t="s">
        <v>537</v>
      </c>
      <c r="AF117" s="82"/>
      <c r="CP117" s="19" t="str">
        <f t="shared" si="21"/>
        <v>Grimm Stephan</v>
      </c>
      <c r="CR117" s="19">
        <f t="shared" si="22"/>
        <v>20</v>
      </c>
      <c r="CS117" s="19" t="str">
        <f t="shared" si="23"/>
        <v>C</v>
      </c>
      <c r="CT117" s="154">
        <v>3203</v>
      </c>
      <c r="CU117" s="126"/>
      <c r="CV117" s="125">
        <v>443</v>
      </c>
      <c r="CW117" s="33">
        <f t="shared" si="32"/>
        <v>9</v>
      </c>
      <c r="CX117" s="83" t="str">
        <f t="shared" si="33"/>
        <v>System-Spezialist 3</v>
      </c>
      <c r="CY117" s="125">
        <v>443</v>
      </c>
      <c r="CZ117" s="33">
        <f t="shared" si="30"/>
        <v>9</v>
      </c>
      <c r="DA117" s="83" t="str">
        <f t="shared" si="31"/>
        <v>System-Spezialist 3</v>
      </c>
      <c r="DB117" s="20"/>
      <c r="DC117" s="125">
        <v>413</v>
      </c>
      <c r="DD117" s="33">
        <f t="shared" ref="DD117:DD128" si="34">VLOOKUP($DC117,Funktionsbezeichnungen,3,0)</f>
        <v>8</v>
      </c>
      <c r="DE117" s="83" t="str">
        <f t="shared" ref="DE117:DE128" si="35">VLOOKUP($DC117,Funktionsbezeichnungen,2,0)</f>
        <v>Senior System-Controller</v>
      </c>
    </row>
    <row r="118" spans="1:109" s="19" customFormat="1" x14ac:dyDescent="0.2">
      <c r="A118" s="53">
        <v>0</v>
      </c>
      <c r="B118" s="53"/>
      <c r="C118" s="53">
        <f t="shared" si="19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512</v>
      </c>
      <c r="Q118" s="15">
        <v>114</v>
      </c>
      <c r="R118" s="42"/>
      <c r="S118" s="27" t="s">
        <v>204</v>
      </c>
      <c r="T118" s="21">
        <v>1978</v>
      </c>
      <c r="U118" s="28" t="s">
        <v>277</v>
      </c>
      <c r="V118" s="21">
        <v>1999</v>
      </c>
      <c r="W118" s="25"/>
      <c r="X118" s="21"/>
      <c r="Y118" s="25" t="s">
        <v>316</v>
      </c>
      <c r="Z118" s="21">
        <f t="shared" si="20"/>
        <v>13</v>
      </c>
      <c r="AA118" s="25" t="s">
        <v>205</v>
      </c>
      <c r="AB118" s="21" t="s">
        <v>121</v>
      </c>
      <c r="AC118" s="21"/>
      <c r="AE118" s="90" t="s">
        <v>427</v>
      </c>
      <c r="AF118" s="82"/>
      <c r="CP118" s="19" t="str">
        <f t="shared" si="21"/>
        <v>Hänni Alexander</v>
      </c>
      <c r="CR118" s="19">
        <f t="shared" si="22"/>
        <v>13</v>
      </c>
      <c r="CS118" s="19" t="str">
        <f t="shared" si="23"/>
        <v>D</v>
      </c>
      <c r="CT118" s="154">
        <v>6755</v>
      </c>
      <c r="CU118" s="126"/>
      <c r="CV118" s="125">
        <v>423</v>
      </c>
      <c r="CW118" s="33">
        <f t="shared" si="32"/>
        <v>7</v>
      </c>
      <c r="CX118" s="83" t="str">
        <f t="shared" si="33"/>
        <v>IC-Berater / -Techniker 3 / LAN-Supporter</v>
      </c>
      <c r="CY118" s="125">
        <v>422</v>
      </c>
      <c r="CZ118" s="33">
        <f t="shared" si="30"/>
        <v>6</v>
      </c>
      <c r="DA118" s="83" t="str">
        <f t="shared" si="31"/>
        <v>IC-Berater / -Techniker 2 / LAN-Grundstufe</v>
      </c>
      <c r="DB118" s="20"/>
      <c r="DC118" s="125">
        <v>422</v>
      </c>
      <c r="DD118" s="33">
        <f t="shared" si="34"/>
        <v>6</v>
      </c>
      <c r="DE118" s="83" t="str">
        <f t="shared" si="35"/>
        <v>IC-Berater / -Techniker 2 / LAN-Grundstufe</v>
      </c>
    </row>
    <row r="119" spans="1:109" s="19" customFormat="1" x14ac:dyDescent="0.2">
      <c r="A119" s="53">
        <v>0</v>
      </c>
      <c r="B119" s="53">
        <v>1</v>
      </c>
      <c r="C119" s="53">
        <f t="shared" si="19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513</v>
      </c>
      <c r="Q119" s="15">
        <v>115</v>
      </c>
      <c r="R119" s="42" t="s">
        <v>344</v>
      </c>
      <c r="S119" s="27" t="s">
        <v>272</v>
      </c>
      <c r="T119" s="21">
        <v>1967</v>
      </c>
      <c r="U119" s="28" t="s">
        <v>274</v>
      </c>
      <c r="V119" s="21">
        <v>1986</v>
      </c>
      <c r="W119" s="25"/>
      <c r="X119" s="21"/>
      <c r="Y119" s="25"/>
      <c r="Z119" s="21">
        <f t="shared" si="20"/>
        <v>26</v>
      </c>
      <c r="AA119" s="25" t="s">
        <v>693</v>
      </c>
      <c r="AB119" s="21" t="s">
        <v>121</v>
      </c>
      <c r="AC119" s="21"/>
      <c r="AE119" s="90" t="s">
        <v>454</v>
      </c>
      <c r="AF119" s="82"/>
      <c r="CP119" s="19" t="str">
        <f t="shared" si="21"/>
        <v>Gerber Beatrice</v>
      </c>
      <c r="CR119" s="19">
        <f t="shared" si="22"/>
        <v>26</v>
      </c>
      <c r="CS119" s="19" t="str">
        <f t="shared" si="23"/>
        <v>D</v>
      </c>
      <c r="CT119" s="154">
        <v>4289</v>
      </c>
      <c r="CU119" s="126"/>
      <c r="CV119" s="125">
        <v>141</v>
      </c>
      <c r="CW119" s="33">
        <f t="shared" si="32"/>
        <v>8</v>
      </c>
      <c r="CX119" s="83" t="str">
        <f t="shared" si="33"/>
        <v>Kaufmännischer Fachspezialist 1</v>
      </c>
      <c r="CY119" s="125">
        <v>141</v>
      </c>
      <c r="CZ119" s="33">
        <f t="shared" si="30"/>
        <v>8</v>
      </c>
      <c r="DA119" s="83" t="str">
        <f t="shared" si="31"/>
        <v>Kaufmännischer Fachspezialist 1</v>
      </c>
      <c r="DB119" s="20"/>
      <c r="DC119" s="125">
        <v>141</v>
      </c>
      <c r="DD119" s="33">
        <f t="shared" si="34"/>
        <v>8</v>
      </c>
      <c r="DE119" s="83" t="str">
        <f t="shared" si="35"/>
        <v>Kaufmännischer Fachspezialist 1</v>
      </c>
    </row>
    <row r="120" spans="1:109" s="19" customFormat="1" x14ac:dyDescent="0.2">
      <c r="A120" s="53">
        <v>0</v>
      </c>
      <c r="B120" s="53">
        <v>1</v>
      </c>
      <c r="C120" s="53">
        <f t="shared" si="19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358</v>
      </c>
      <c r="P120" s="15" t="s">
        <v>514</v>
      </c>
      <c r="Q120" s="15">
        <v>116</v>
      </c>
      <c r="R120" s="42"/>
      <c r="S120" s="27" t="s">
        <v>230</v>
      </c>
      <c r="T120" s="21">
        <v>1965</v>
      </c>
      <c r="U120" s="28" t="s">
        <v>151</v>
      </c>
      <c r="V120" s="21">
        <v>1984</v>
      </c>
      <c r="W120" s="25"/>
      <c r="X120" s="21"/>
      <c r="Y120" s="25"/>
      <c r="Z120" s="21">
        <f t="shared" si="20"/>
        <v>28</v>
      </c>
      <c r="AA120" s="25" t="s">
        <v>339</v>
      </c>
      <c r="AB120" s="21" t="s">
        <v>121</v>
      </c>
      <c r="AC120" s="21"/>
      <c r="AE120" s="90" t="s">
        <v>425</v>
      </c>
      <c r="AF120" s="82"/>
      <c r="CP120" s="19" t="str">
        <f t="shared" si="21"/>
        <v>Eichenberger Sylvia</v>
      </c>
      <c r="CR120" s="19">
        <f t="shared" si="22"/>
        <v>28</v>
      </c>
      <c r="CS120" s="19" t="str">
        <f t="shared" si="23"/>
        <v>D</v>
      </c>
      <c r="CT120" s="154">
        <v>5626</v>
      </c>
      <c r="CU120" s="126"/>
      <c r="CV120" s="125">
        <v>134</v>
      </c>
      <c r="CW120" s="33">
        <f t="shared" si="32"/>
        <v>7</v>
      </c>
      <c r="CX120" s="83" t="str">
        <f t="shared" si="33"/>
        <v>Kaufmännischer Mitarbeiter 4 / Gruppenchef 2</v>
      </c>
      <c r="CY120" s="125">
        <v>134</v>
      </c>
      <c r="CZ120" s="33">
        <f t="shared" si="30"/>
        <v>7</v>
      </c>
      <c r="DA120" s="83" t="str">
        <f t="shared" si="31"/>
        <v>Kaufmännischer Mitarbeiter 4 / Gruppenchef 2</v>
      </c>
      <c r="DB120" s="20"/>
      <c r="DC120" s="125">
        <v>134</v>
      </c>
      <c r="DD120" s="33">
        <f t="shared" si="34"/>
        <v>7</v>
      </c>
      <c r="DE120" s="83" t="str">
        <f t="shared" si="35"/>
        <v>Kaufmännischer Mitarbeiter 4 / Gruppenchef 2</v>
      </c>
    </row>
    <row r="121" spans="1:109" s="19" customFormat="1" x14ac:dyDescent="0.2">
      <c r="A121" s="53">
        <v>0</v>
      </c>
      <c r="B121" s="53">
        <v>1</v>
      </c>
      <c r="C121" s="53">
        <f t="shared" si="19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360</v>
      </c>
      <c r="P121" s="15" t="s">
        <v>505</v>
      </c>
      <c r="Q121" s="15">
        <v>117</v>
      </c>
      <c r="R121" s="42"/>
      <c r="S121" s="27" t="s">
        <v>396</v>
      </c>
      <c r="T121" s="21">
        <v>1965</v>
      </c>
      <c r="U121" s="28" t="s">
        <v>397</v>
      </c>
      <c r="V121" s="21">
        <v>1985</v>
      </c>
      <c r="W121" s="25"/>
      <c r="X121" s="21"/>
      <c r="Y121" s="25"/>
      <c r="Z121" s="21">
        <f t="shared" si="20"/>
        <v>27</v>
      </c>
      <c r="AA121" s="25" t="s">
        <v>339</v>
      </c>
      <c r="AB121" s="21" t="s">
        <v>121</v>
      </c>
      <c r="AC121" s="21"/>
      <c r="AE121" s="90" t="s">
        <v>425</v>
      </c>
      <c r="AF121" s="82"/>
      <c r="CP121" s="19" t="str">
        <f t="shared" si="21"/>
        <v>Ehret-Kreutz Elke</v>
      </c>
      <c r="CR121" s="19">
        <f t="shared" si="22"/>
        <v>27</v>
      </c>
      <c r="CS121" s="19" t="str">
        <f t="shared" si="23"/>
        <v>D</v>
      </c>
      <c r="CT121" s="154">
        <v>5633</v>
      </c>
      <c r="CU121" s="126"/>
      <c r="CV121" s="125">
        <v>134</v>
      </c>
      <c r="CW121" s="33">
        <f t="shared" si="32"/>
        <v>7</v>
      </c>
      <c r="CX121" s="83" t="str">
        <f t="shared" si="33"/>
        <v>Kaufmännischer Mitarbeiter 4 / Gruppenchef 2</v>
      </c>
      <c r="CY121" s="125">
        <v>134</v>
      </c>
      <c r="CZ121" s="33">
        <f t="shared" si="30"/>
        <v>7</v>
      </c>
      <c r="DA121" s="83" t="str">
        <f t="shared" si="31"/>
        <v>Kaufmännischer Mitarbeiter 4 / Gruppenchef 2</v>
      </c>
      <c r="DB121" s="20"/>
      <c r="DC121" s="125">
        <v>134</v>
      </c>
      <c r="DD121" s="33">
        <f t="shared" si="34"/>
        <v>7</v>
      </c>
      <c r="DE121" s="83" t="str">
        <f t="shared" si="35"/>
        <v>Kaufmännischer Mitarbeiter 4 / Gruppenchef 2</v>
      </c>
    </row>
    <row r="122" spans="1:109" s="19" customFormat="1" x14ac:dyDescent="0.2">
      <c r="A122" s="53">
        <v>0</v>
      </c>
      <c r="B122" s="53">
        <v>1</v>
      </c>
      <c r="C122" s="53">
        <f t="shared" si="1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579</v>
      </c>
      <c r="Q122" s="15">
        <v>118</v>
      </c>
      <c r="R122" s="42"/>
      <c r="S122" s="27" t="s">
        <v>580</v>
      </c>
      <c r="T122" s="21">
        <v>1965</v>
      </c>
      <c r="U122" s="28" t="s">
        <v>581</v>
      </c>
      <c r="V122" s="21">
        <v>1985</v>
      </c>
      <c r="W122" s="25"/>
      <c r="X122" s="21"/>
      <c r="Y122" s="25"/>
      <c r="Z122" s="21">
        <f t="shared" si="20"/>
        <v>27</v>
      </c>
      <c r="AA122" s="25" t="s">
        <v>414</v>
      </c>
      <c r="AB122" s="21" t="s">
        <v>142</v>
      </c>
      <c r="AC122" s="21"/>
      <c r="AE122" s="90" t="s">
        <v>428</v>
      </c>
      <c r="AF122" s="82"/>
      <c r="CP122" s="19" t="str">
        <f t="shared" si="21"/>
        <v>Boschung Brigitte</v>
      </c>
      <c r="CR122" s="19">
        <f t="shared" si="22"/>
        <v>27</v>
      </c>
      <c r="CS122" s="19" t="str">
        <f t="shared" si="23"/>
        <v>E</v>
      </c>
      <c r="CT122" s="154">
        <v>7703</v>
      </c>
      <c r="CU122" s="126"/>
      <c r="CV122" s="125">
        <v>112</v>
      </c>
      <c r="CW122" s="33">
        <f t="shared" si="32"/>
        <v>5</v>
      </c>
      <c r="CX122" s="83" t="str">
        <f t="shared" si="33"/>
        <v>Réceptionist / Telefonist / Service-Disponent 2</v>
      </c>
      <c r="CY122" s="125">
        <v>112</v>
      </c>
      <c r="CZ122" s="33">
        <f t="shared" si="30"/>
        <v>5</v>
      </c>
      <c r="DA122" s="83" t="str">
        <f t="shared" si="31"/>
        <v>Réceptionist / Telefonist / Service-Disponent 2</v>
      </c>
      <c r="DB122" s="20"/>
      <c r="DC122" s="125">
        <v>112</v>
      </c>
      <c r="DD122" s="33">
        <f t="shared" si="34"/>
        <v>5</v>
      </c>
      <c r="DE122" s="83" t="str">
        <f t="shared" si="35"/>
        <v>Réceptionist / Telefonist / Service-Disponent 2</v>
      </c>
    </row>
    <row r="123" spans="1:109" s="19" customFormat="1" x14ac:dyDescent="0.2">
      <c r="A123" s="53">
        <v>0</v>
      </c>
      <c r="B123" s="53">
        <v>1</v>
      </c>
      <c r="C123" s="53">
        <f t="shared" si="1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884</v>
      </c>
      <c r="Q123" s="15">
        <v>119</v>
      </c>
      <c r="R123" s="42"/>
      <c r="S123" s="27" t="s">
        <v>883</v>
      </c>
      <c r="T123" s="21">
        <v>1970</v>
      </c>
      <c r="U123" s="28" t="s">
        <v>264</v>
      </c>
      <c r="V123" s="21">
        <v>1987</v>
      </c>
      <c r="W123" s="25"/>
      <c r="X123" s="21"/>
      <c r="Y123" s="25"/>
      <c r="Z123" s="21">
        <f t="shared" si="20"/>
        <v>25</v>
      </c>
      <c r="AA123" s="25" t="s">
        <v>414</v>
      </c>
      <c r="AB123" s="21" t="s">
        <v>142</v>
      </c>
      <c r="AC123" s="21"/>
      <c r="AE123" s="90" t="s">
        <v>428</v>
      </c>
      <c r="AF123" s="82"/>
      <c r="CP123" s="19" t="str">
        <f t="shared" si="21"/>
        <v>Wirtz Christine</v>
      </c>
      <c r="CR123" s="19">
        <f t="shared" si="22"/>
        <v>25</v>
      </c>
      <c r="CS123" s="19" t="str">
        <f t="shared" si="23"/>
        <v>E</v>
      </c>
      <c r="CT123" s="154">
        <v>5627</v>
      </c>
      <c r="CU123" s="126"/>
      <c r="CV123" s="125">
        <v>112</v>
      </c>
      <c r="CW123" s="33">
        <f t="shared" si="32"/>
        <v>5</v>
      </c>
      <c r="CX123" s="83" t="str">
        <f t="shared" si="33"/>
        <v>Réceptionist / Telefonist / Service-Disponent 2</v>
      </c>
      <c r="CY123" s="125">
        <v>112</v>
      </c>
      <c r="CZ123" s="33">
        <f t="shared" si="30"/>
        <v>5</v>
      </c>
      <c r="DA123" s="83" t="str">
        <f t="shared" si="31"/>
        <v>Réceptionist / Telefonist / Service-Disponent 2</v>
      </c>
      <c r="DB123" s="20"/>
      <c r="DC123" s="125">
        <v>112</v>
      </c>
      <c r="DD123" s="33">
        <f t="shared" si="34"/>
        <v>5</v>
      </c>
      <c r="DE123" s="83" t="str">
        <f t="shared" si="35"/>
        <v>Réceptionist / Telefonist / Service-Disponent 2</v>
      </c>
    </row>
    <row r="124" spans="1:109" s="19" customFormat="1" x14ac:dyDescent="0.2">
      <c r="A124" s="53">
        <v>0</v>
      </c>
      <c r="B124" s="53">
        <v>1</v>
      </c>
      <c r="C124" s="53">
        <f t="shared" si="1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358</v>
      </c>
      <c r="P124" s="15" t="s">
        <v>515</v>
      </c>
      <c r="Q124" s="15">
        <v>120</v>
      </c>
      <c r="R124" s="42"/>
      <c r="S124" s="27" t="s">
        <v>163</v>
      </c>
      <c r="T124" s="21">
        <v>1956</v>
      </c>
      <c r="U124" s="28"/>
      <c r="V124" s="21">
        <v>1989</v>
      </c>
      <c r="W124" s="25"/>
      <c r="X124" s="21"/>
      <c r="Y124" s="25"/>
      <c r="Z124" s="21">
        <f t="shared" si="20"/>
        <v>23</v>
      </c>
      <c r="AA124" s="25" t="s">
        <v>339</v>
      </c>
      <c r="AB124" s="21" t="s">
        <v>142</v>
      </c>
      <c r="AC124" s="21"/>
      <c r="AE124" s="90" t="s">
        <v>425</v>
      </c>
      <c r="AF124" s="82"/>
      <c r="CP124" s="19" t="str">
        <f t="shared" si="21"/>
        <v>Körkel Agnes</v>
      </c>
      <c r="CR124" s="19">
        <f t="shared" si="22"/>
        <v>23</v>
      </c>
      <c r="CS124" s="19" t="str">
        <f t="shared" si="23"/>
        <v>E</v>
      </c>
      <c r="CT124" s="154">
        <v>5605</v>
      </c>
      <c r="CU124" s="126"/>
      <c r="CV124" s="125">
        <v>132</v>
      </c>
      <c r="CW124" s="33">
        <f t="shared" si="32"/>
        <v>5</v>
      </c>
      <c r="CX124" s="83" t="str">
        <f t="shared" si="33"/>
        <v>Kaufmännischer Mitarbeiter 2</v>
      </c>
      <c r="CY124" s="125">
        <v>132</v>
      </c>
      <c r="CZ124" s="33">
        <f t="shared" si="30"/>
        <v>5</v>
      </c>
      <c r="DA124" s="83" t="str">
        <f t="shared" si="31"/>
        <v>Kaufmännischer Mitarbeiter 2</v>
      </c>
      <c r="DB124" s="20"/>
      <c r="DC124" s="125">
        <v>132</v>
      </c>
      <c r="DD124" s="33">
        <f t="shared" si="34"/>
        <v>5</v>
      </c>
      <c r="DE124" s="83" t="str">
        <f t="shared" si="35"/>
        <v>Kaufmännischer Mitarbeiter 2</v>
      </c>
    </row>
    <row r="125" spans="1:109" s="19" customFormat="1" x14ac:dyDescent="0.2">
      <c r="A125" s="53">
        <v>0</v>
      </c>
      <c r="B125" s="53">
        <v>1</v>
      </c>
      <c r="C125" s="53">
        <f t="shared" si="19"/>
        <v>0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361</v>
      </c>
      <c r="P125" s="15" t="s">
        <v>518</v>
      </c>
      <c r="Q125" s="15">
        <v>121</v>
      </c>
      <c r="R125" s="42"/>
      <c r="S125" s="27" t="s">
        <v>257</v>
      </c>
      <c r="T125" s="21">
        <v>1953</v>
      </c>
      <c r="U125" s="28" t="s">
        <v>256</v>
      </c>
      <c r="V125" s="21">
        <v>2004</v>
      </c>
      <c r="W125" s="25"/>
      <c r="X125" s="21"/>
      <c r="Y125" s="25"/>
      <c r="Z125" s="21">
        <f t="shared" si="20"/>
        <v>8</v>
      </c>
      <c r="AA125" s="25" t="s">
        <v>339</v>
      </c>
      <c r="AB125" s="21" t="s">
        <v>142</v>
      </c>
      <c r="AC125" s="21"/>
      <c r="AE125" s="90" t="s">
        <v>425</v>
      </c>
      <c r="AF125" s="82"/>
      <c r="CP125" s="19" t="str">
        <f t="shared" si="21"/>
        <v>Kalt Susanne</v>
      </c>
      <c r="CR125" s="19">
        <f t="shared" si="22"/>
        <v>8</v>
      </c>
      <c r="CS125" s="19" t="str">
        <f t="shared" si="23"/>
        <v>E</v>
      </c>
      <c r="CT125" s="154">
        <v>6758</v>
      </c>
      <c r="CU125" s="126"/>
      <c r="CV125" s="125">
        <v>132</v>
      </c>
      <c r="CW125" s="33">
        <f t="shared" si="32"/>
        <v>5</v>
      </c>
      <c r="CX125" s="83" t="str">
        <f t="shared" si="33"/>
        <v>Kaufmännischer Mitarbeiter 2</v>
      </c>
      <c r="CY125" s="125">
        <v>132</v>
      </c>
      <c r="CZ125" s="33">
        <f t="shared" si="30"/>
        <v>5</v>
      </c>
      <c r="DA125" s="83" t="str">
        <f t="shared" si="31"/>
        <v>Kaufmännischer Mitarbeiter 2</v>
      </c>
      <c r="DB125" s="20"/>
      <c r="DC125" s="125">
        <v>132</v>
      </c>
      <c r="DD125" s="33">
        <f t="shared" si="34"/>
        <v>5</v>
      </c>
      <c r="DE125" s="83" t="str">
        <f t="shared" si="35"/>
        <v>Kaufmännischer Mitarbeiter 2</v>
      </c>
    </row>
    <row r="126" spans="1:109" s="19" customFormat="1" x14ac:dyDescent="0.2">
      <c r="A126" s="53">
        <v>0</v>
      </c>
      <c r="B126" s="53">
        <v>1</v>
      </c>
      <c r="C126" s="53">
        <f t="shared" si="19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521</v>
      </c>
      <c r="Q126" s="15">
        <v>122</v>
      </c>
      <c r="R126" s="42" t="s">
        <v>345</v>
      </c>
      <c r="S126" s="27" t="s">
        <v>170</v>
      </c>
      <c r="T126" s="21">
        <v>1961</v>
      </c>
      <c r="U126" s="28" t="s">
        <v>169</v>
      </c>
      <c r="V126" s="21">
        <v>1980</v>
      </c>
      <c r="W126" s="25"/>
      <c r="X126" s="21"/>
      <c r="Y126" s="25"/>
      <c r="Z126" s="21">
        <f t="shared" si="20"/>
        <v>32</v>
      </c>
      <c r="AA126" s="25" t="s">
        <v>169</v>
      </c>
      <c r="AB126" s="21" t="s">
        <v>142</v>
      </c>
      <c r="AC126" s="21"/>
      <c r="AE126" s="90" t="s">
        <v>429</v>
      </c>
      <c r="AF126" s="82"/>
      <c r="CP126" s="19" t="str">
        <f t="shared" si="21"/>
        <v>Eilers Brigitte</v>
      </c>
      <c r="CR126" s="19">
        <f t="shared" si="22"/>
        <v>32</v>
      </c>
      <c r="CS126" s="19" t="str">
        <f t="shared" si="23"/>
        <v>E</v>
      </c>
      <c r="CT126" s="154">
        <v>6740</v>
      </c>
      <c r="CU126" s="126"/>
      <c r="CV126" s="125">
        <v>133</v>
      </c>
      <c r="CW126" s="33">
        <f t="shared" si="32"/>
        <v>6</v>
      </c>
      <c r="CX126" s="83" t="str">
        <f t="shared" si="33"/>
        <v>Kaufmännischer Mitarbeiter 3 / Gruppenchef 1</v>
      </c>
      <c r="CY126" s="125">
        <v>133</v>
      </c>
      <c r="CZ126" s="33">
        <f t="shared" si="30"/>
        <v>6</v>
      </c>
      <c r="DA126" s="83" t="str">
        <f t="shared" si="31"/>
        <v>Kaufmännischer Mitarbeiter 3 / Gruppenchef 1</v>
      </c>
      <c r="DB126" s="20"/>
      <c r="DC126" s="125">
        <v>133</v>
      </c>
      <c r="DD126" s="33">
        <f t="shared" si="34"/>
        <v>6</v>
      </c>
      <c r="DE126" s="83" t="str">
        <f t="shared" si="35"/>
        <v>Kaufmännischer Mitarbeiter 3 / Gruppenchef 1</v>
      </c>
    </row>
    <row r="127" spans="1:109" s="19" customFormat="1" x14ac:dyDescent="0.2">
      <c r="A127" s="53">
        <v>0</v>
      </c>
      <c r="B127" s="53">
        <v>1</v>
      </c>
      <c r="C127" s="53">
        <f t="shared" si="19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361</v>
      </c>
      <c r="P127" s="15" t="s">
        <v>519</v>
      </c>
      <c r="Q127" s="15">
        <v>123</v>
      </c>
      <c r="R127" s="42"/>
      <c r="S127" s="27" t="s">
        <v>911</v>
      </c>
      <c r="T127" s="21">
        <v>1969</v>
      </c>
      <c r="U127" s="28" t="s">
        <v>245</v>
      </c>
      <c r="V127" s="21">
        <v>1988</v>
      </c>
      <c r="W127" s="25"/>
      <c r="X127" s="21"/>
      <c r="Y127" s="25"/>
      <c r="Z127" s="21">
        <f t="shared" si="20"/>
        <v>24</v>
      </c>
      <c r="AA127" s="25" t="s">
        <v>169</v>
      </c>
      <c r="AB127" s="21" t="s">
        <v>142</v>
      </c>
      <c r="AC127" s="21"/>
      <c r="AE127" s="90" t="s">
        <v>429</v>
      </c>
      <c r="AF127" s="82"/>
      <c r="CP127" s="19" t="str">
        <f t="shared" si="21"/>
        <v>Barth Sandra</v>
      </c>
      <c r="CR127" s="19">
        <f t="shared" si="22"/>
        <v>24</v>
      </c>
      <c r="CS127" s="19" t="str">
        <f t="shared" si="23"/>
        <v>E</v>
      </c>
      <c r="CT127" s="154">
        <v>7701</v>
      </c>
      <c r="CU127" s="126"/>
      <c r="CV127" s="125">
        <v>132</v>
      </c>
      <c r="CW127" s="33">
        <f t="shared" si="32"/>
        <v>5</v>
      </c>
      <c r="CX127" s="83" t="str">
        <f t="shared" si="33"/>
        <v>Kaufmännischer Mitarbeiter 2</v>
      </c>
      <c r="CY127" s="125">
        <v>132</v>
      </c>
      <c r="CZ127" s="33">
        <f t="shared" si="30"/>
        <v>5</v>
      </c>
      <c r="DA127" s="83" t="str">
        <f t="shared" si="31"/>
        <v>Kaufmännischer Mitarbeiter 2</v>
      </c>
      <c r="DB127" s="20"/>
      <c r="DC127" s="125">
        <v>132</v>
      </c>
      <c r="DD127" s="33">
        <f t="shared" si="34"/>
        <v>5</v>
      </c>
      <c r="DE127" s="83" t="str">
        <f t="shared" si="35"/>
        <v>Kaufmännischer Mitarbeiter 2</v>
      </c>
    </row>
    <row r="128" spans="1:109" s="19" customFormat="1" x14ac:dyDescent="0.2">
      <c r="A128" s="53">
        <v>0</v>
      </c>
      <c r="B128" s="53"/>
      <c r="C128" s="53">
        <f t="shared" si="19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359</v>
      </c>
      <c r="P128" s="15" t="s">
        <v>522</v>
      </c>
      <c r="Q128" s="15">
        <v>124</v>
      </c>
      <c r="R128" s="42"/>
      <c r="S128" s="27" t="s">
        <v>171</v>
      </c>
      <c r="T128" s="21">
        <v>1960</v>
      </c>
      <c r="U128" s="28"/>
      <c r="V128" s="21">
        <v>1984</v>
      </c>
      <c r="W128" s="25"/>
      <c r="X128" s="21"/>
      <c r="Y128" s="25"/>
      <c r="Z128" s="21">
        <f t="shared" si="20"/>
        <v>28</v>
      </c>
      <c r="AA128" s="25" t="s">
        <v>172</v>
      </c>
      <c r="AB128" s="21" t="s">
        <v>147</v>
      </c>
      <c r="AC128" s="21"/>
      <c r="AE128" s="90" t="s">
        <v>430</v>
      </c>
      <c r="AF128" s="82"/>
      <c r="CP128" s="19" t="str">
        <f t="shared" si="21"/>
        <v>Schurrer Gabriel</v>
      </c>
      <c r="CR128" s="19">
        <f t="shared" si="22"/>
        <v>28</v>
      </c>
      <c r="CS128" s="19" t="str">
        <f t="shared" si="23"/>
        <v>F</v>
      </c>
      <c r="CT128" s="154">
        <v>7654</v>
      </c>
      <c r="CU128" s="126"/>
      <c r="CV128" s="125">
        <v>614</v>
      </c>
      <c r="CW128" s="33">
        <f t="shared" si="32"/>
        <v>4</v>
      </c>
      <c r="CX128" s="83" t="str">
        <f t="shared" si="33"/>
        <v>Laborassistenz 2</v>
      </c>
      <c r="CY128" s="125">
        <v>614</v>
      </c>
      <c r="CZ128" s="33">
        <f t="shared" si="30"/>
        <v>4</v>
      </c>
      <c r="DA128" s="83" t="str">
        <f t="shared" si="31"/>
        <v>Laborassistenz 2</v>
      </c>
      <c r="DB128" s="20"/>
      <c r="DC128" s="125">
        <v>614</v>
      </c>
      <c r="DD128" s="33">
        <f t="shared" si="34"/>
        <v>4</v>
      </c>
      <c r="DE128" s="83" t="str">
        <f t="shared" si="35"/>
        <v>Laborassistenz 2</v>
      </c>
    </row>
    <row r="129" spans="1:114" s="19" customFormat="1" x14ac:dyDescent="0.2">
      <c r="A129" s="53">
        <v>0</v>
      </c>
      <c r="B129" s="53"/>
      <c r="C129" s="53">
        <f>IF(Z129&gt;=10,1,0)</f>
        <v>0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/>
      <c r="N129" s="59">
        <v>1</v>
      </c>
      <c r="O129" s="19" t="s">
        <v>361</v>
      </c>
      <c r="P129" s="15" t="s">
        <v>897</v>
      </c>
      <c r="Q129" s="15">
        <v>125</v>
      </c>
      <c r="R129" s="161" t="s">
        <v>365</v>
      </c>
      <c r="S129" s="27" t="s">
        <v>896</v>
      </c>
      <c r="T129" s="21">
        <v>1990</v>
      </c>
      <c r="U129" s="28" t="s">
        <v>265</v>
      </c>
      <c r="V129" s="21"/>
      <c r="W129" s="25"/>
      <c r="X129" s="21"/>
      <c r="Y129" s="25"/>
      <c r="Z129" s="21"/>
      <c r="AA129" s="25" t="s">
        <v>265</v>
      </c>
      <c r="AB129" s="21" t="s">
        <v>149</v>
      </c>
      <c r="AC129" s="21"/>
      <c r="AE129" s="90" t="s">
        <v>380</v>
      </c>
      <c r="AF129" s="82"/>
      <c r="CT129" s="154"/>
      <c r="CU129" s="126"/>
      <c r="CV129" s="125"/>
      <c r="CW129" s="33"/>
      <c r="CX129" s="83"/>
      <c r="CY129" s="125"/>
      <c r="CZ129" s="33"/>
      <c r="DA129" s="83"/>
      <c r="DB129" s="20"/>
      <c r="DC129" s="33"/>
      <c r="DD129" s="33"/>
      <c r="DE129" s="83"/>
    </row>
    <row r="130" spans="1:114" s="19" customFormat="1" x14ac:dyDescent="0.2">
      <c r="A130" s="53">
        <v>0</v>
      </c>
      <c r="B130" s="53"/>
      <c r="C130" s="53">
        <f>IF(Z130&gt;=10,1,0)</f>
        <v>0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/>
      <c r="N130" s="59">
        <v>1</v>
      </c>
      <c r="O130" s="19" t="s">
        <v>358</v>
      </c>
      <c r="P130" s="15" t="s">
        <v>925</v>
      </c>
      <c r="Q130" s="15">
        <v>126</v>
      </c>
      <c r="R130" s="161"/>
      <c r="S130" s="27" t="s">
        <v>924</v>
      </c>
      <c r="T130" s="21">
        <v>1993</v>
      </c>
      <c r="U130" s="28" t="s">
        <v>248</v>
      </c>
      <c r="V130" s="21"/>
      <c r="W130" s="25"/>
      <c r="X130" s="21"/>
      <c r="Y130" s="25"/>
      <c r="Z130" s="21"/>
      <c r="AA130" s="25" t="s">
        <v>248</v>
      </c>
      <c r="AB130" s="21" t="s">
        <v>149</v>
      </c>
      <c r="AC130" s="21"/>
      <c r="AE130" s="90" t="s">
        <v>380</v>
      </c>
      <c r="AF130" s="82"/>
      <c r="CT130" s="154"/>
      <c r="CU130" s="126"/>
      <c r="CV130" s="125"/>
      <c r="CW130" s="33"/>
      <c r="CX130" s="83"/>
      <c r="CY130" s="125"/>
      <c r="CZ130" s="33"/>
      <c r="DA130" s="83"/>
      <c r="DB130" s="20"/>
      <c r="DC130" s="33"/>
      <c r="DD130" s="33"/>
      <c r="DE130" s="83"/>
    </row>
    <row r="131" spans="1:114" s="19" customFormat="1" x14ac:dyDescent="0.2">
      <c r="A131" s="53">
        <v>0</v>
      </c>
      <c r="B131" s="53"/>
      <c r="C131" s="53">
        <f t="shared" si="19"/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360</v>
      </c>
      <c r="P131" s="15" t="s">
        <v>590</v>
      </c>
      <c r="Q131" s="15">
        <v>127</v>
      </c>
      <c r="R131" s="42"/>
      <c r="S131" s="27" t="s">
        <v>591</v>
      </c>
      <c r="T131" s="21">
        <v>1992</v>
      </c>
      <c r="U131" s="28" t="s">
        <v>235</v>
      </c>
      <c r="V131" s="21"/>
      <c r="W131" s="25"/>
      <c r="X131" s="21"/>
      <c r="Y131" s="25" t="s">
        <v>173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CT131" s="154"/>
      <c r="CU131" s="126"/>
      <c r="CV131" s="125"/>
      <c r="CW131" s="33"/>
      <c r="CX131" s="83"/>
      <c r="CY131" s="125"/>
      <c r="CZ131" s="33"/>
      <c r="DA131" s="83"/>
      <c r="DB131" s="20"/>
      <c r="DC131" s="33"/>
      <c r="DD131" s="33"/>
      <c r="DE131" s="83"/>
    </row>
    <row r="132" spans="1:114" s="19" customFormat="1" x14ac:dyDescent="0.2">
      <c r="A132" s="53">
        <v>0</v>
      </c>
      <c r="B132" s="53"/>
      <c r="C132" s="53">
        <f t="shared" si="19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358</v>
      </c>
      <c r="P132" s="15" t="s">
        <v>594</v>
      </c>
      <c r="Q132" s="15">
        <v>128</v>
      </c>
      <c r="R132" s="42"/>
      <c r="S132" s="27" t="s">
        <v>595</v>
      </c>
      <c r="T132" s="21">
        <v>1992</v>
      </c>
      <c r="U132" s="28" t="s">
        <v>235</v>
      </c>
      <c r="V132" s="21"/>
      <c r="W132" s="25"/>
      <c r="X132" s="21"/>
      <c r="Y132" s="25" t="s">
        <v>173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CT132" s="154"/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</row>
    <row r="133" spans="1:114" s="19" customFormat="1" x14ac:dyDescent="0.2">
      <c r="A133" s="53">
        <v>0</v>
      </c>
      <c r="B133" s="53"/>
      <c r="C133" s="53">
        <f t="shared" si="19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593</v>
      </c>
      <c r="Q133" s="15">
        <v>129</v>
      </c>
      <c r="R133" s="42"/>
      <c r="S133" s="27" t="s">
        <v>592</v>
      </c>
      <c r="T133" s="21">
        <v>1993</v>
      </c>
      <c r="U133" s="28" t="s">
        <v>235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T133" s="154"/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</row>
    <row r="134" spans="1:114" s="19" customFormat="1" x14ac:dyDescent="0.2">
      <c r="A134" s="53">
        <v>0</v>
      </c>
      <c r="B134" s="53"/>
      <c r="C134" s="53">
        <f t="shared" si="19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361</v>
      </c>
      <c r="P134" s="15" t="s">
        <v>623</v>
      </c>
      <c r="Q134" s="15">
        <v>130</v>
      </c>
      <c r="R134" s="42"/>
      <c r="S134" s="27" t="s">
        <v>622</v>
      </c>
      <c r="T134" s="21">
        <v>1994</v>
      </c>
      <c r="U134" s="28" t="s">
        <v>628</v>
      </c>
      <c r="V134" s="21"/>
      <c r="W134" s="25"/>
      <c r="X134" s="21"/>
      <c r="Y134" s="25" t="s">
        <v>176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T134" s="154"/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</row>
    <row r="135" spans="1:114" s="19" customFormat="1" x14ac:dyDescent="0.2">
      <c r="A135" s="53">
        <v>0</v>
      </c>
      <c r="B135" s="53"/>
      <c r="C135" s="53">
        <f t="shared" si="19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625</v>
      </c>
      <c r="Q135" s="15">
        <v>131</v>
      </c>
      <c r="R135" s="42"/>
      <c r="S135" s="27" t="s">
        <v>624</v>
      </c>
      <c r="T135" s="21">
        <v>1995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T135" s="154"/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</row>
    <row r="136" spans="1:114" s="19" customFormat="1" x14ac:dyDescent="0.2">
      <c r="A136" s="53">
        <v>0</v>
      </c>
      <c r="B136" s="53"/>
      <c r="C136" s="53">
        <f t="shared" si="19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627</v>
      </c>
      <c r="Q136" s="15">
        <v>132</v>
      </c>
      <c r="R136" s="42"/>
      <c r="S136" s="27" t="s">
        <v>626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T136" s="154"/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</row>
    <row r="137" spans="1:114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359</v>
      </c>
      <c r="Q137" s="15">
        <v>133</v>
      </c>
      <c r="R137" s="42"/>
      <c r="S137" s="27" t="s">
        <v>882</v>
      </c>
      <c r="T137" s="21">
        <v>1995</v>
      </c>
      <c r="U137" s="28" t="s">
        <v>628</v>
      </c>
      <c r="V137" s="21"/>
      <c r="W137" s="25"/>
      <c r="X137" s="21"/>
      <c r="Y137" s="25" t="s">
        <v>180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T137" s="154"/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</row>
    <row r="138" spans="1:114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904</v>
      </c>
      <c r="Q138" s="15">
        <v>134</v>
      </c>
      <c r="R138" s="42"/>
      <c r="S138" s="27" t="s">
        <v>863</v>
      </c>
      <c r="T138" s="21">
        <v>1992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T138" s="154"/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</row>
    <row r="139" spans="1:114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903</v>
      </c>
      <c r="Q139" s="15">
        <v>135</v>
      </c>
      <c r="R139" s="42"/>
      <c r="S139" s="27" t="s">
        <v>900</v>
      </c>
      <c r="T139" s="21">
        <v>1996</v>
      </c>
      <c r="U139" s="28" t="s">
        <v>628</v>
      </c>
      <c r="V139" s="21"/>
      <c r="W139" s="25"/>
      <c r="X139" s="21"/>
      <c r="Y139" s="25" t="s">
        <v>182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T139" s="154"/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</row>
    <row r="140" spans="1:114" s="19" customFormat="1" x14ac:dyDescent="0.2">
      <c r="A140" s="53">
        <v>0</v>
      </c>
      <c r="B140" s="53"/>
      <c r="C140" s="53">
        <f t="shared" si="19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902</v>
      </c>
      <c r="Q140" s="15">
        <v>136</v>
      </c>
      <c r="R140" s="42"/>
      <c r="S140" s="27" t="s">
        <v>899</v>
      </c>
      <c r="T140" s="21">
        <v>1995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T140" s="154"/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</row>
    <row r="141" spans="1:114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901</v>
      </c>
      <c r="Q141" s="15">
        <v>137</v>
      </c>
      <c r="R141" s="42"/>
      <c r="S141" s="27" t="s">
        <v>898</v>
      </c>
      <c r="T141" s="21">
        <v>1996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T141" s="154"/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</row>
    <row r="142" spans="1:114" s="19" customFormat="1" x14ac:dyDescent="0.25">
      <c r="A142" s="66"/>
      <c r="B142" s="66"/>
      <c r="C142" s="66"/>
      <c r="D142" s="66"/>
      <c r="E142" s="66"/>
      <c r="F142" s="60"/>
      <c r="G142" s="60"/>
      <c r="H142" s="60"/>
      <c r="I142" s="60"/>
      <c r="J142" s="60"/>
      <c r="K142" s="60"/>
      <c r="L142" s="60"/>
      <c r="M142" s="60"/>
      <c r="N142" s="60"/>
      <c r="O142" s="67"/>
      <c r="P142" s="68"/>
      <c r="Q142" s="68"/>
      <c r="R142" s="44"/>
      <c r="S142" s="30" t="s">
        <v>183</v>
      </c>
      <c r="T142" s="31">
        <f>+Q141</f>
        <v>137</v>
      </c>
      <c r="U142" s="65" t="s">
        <v>700</v>
      </c>
      <c r="V142" s="32"/>
      <c r="W142" s="34"/>
      <c r="X142" s="32"/>
      <c r="Y142" s="40"/>
      <c r="Z142" s="33"/>
      <c r="AA142" s="34"/>
      <c r="AB142" s="33"/>
      <c r="AC142" s="35"/>
      <c r="AE142" s="84"/>
      <c r="AF142" s="83"/>
      <c r="CT142" s="126"/>
      <c r="CU142" s="126"/>
      <c r="CV142" s="141"/>
      <c r="CW142" s="141"/>
      <c r="CX142" s="126"/>
      <c r="CY142" s="141"/>
      <c r="CZ142" s="141"/>
      <c r="DA142" s="126"/>
      <c r="DB142" s="126"/>
      <c r="DC142" s="138"/>
      <c r="DD142" s="138"/>
    </row>
    <row r="143" spans="1:114" customFormat="1" x14ac:dyDescent="0.25">
      <c r="A143" s="48">
        <f t="shared" ref="A143:N143" si="36">SUM(A5:A141)</f>
        <v>9</v>
      </c>
      <c r="B143" s="48">
        <f t="shared" si="36"/>
        <v>34</v>
      </c>
      <c r="C143" s="48">
        <f t="shared" si="36"/>
        <v>90</v>
      </c>
      <c r="D143" s="48">
        <f t="shared" si="36"/>
        <v>27</v>
      </c>
      <c r="E143" s="48">
        <f t="shared" si="36"/>
        <v>34</v>
      </c>
      <c r="F143" s="48">
        <f t="shared" si="36"/>
        <v>1</v>
      </c>
      <c r="G143" s="48">
        <f t="shared" si="36"/>
        <v>2</v>
      </c>
      <c r="H143" s="48">
        <f t="shared" si="36"/>
        <v>36</v>
      </c>
      <c r="I143" s="48">
        <f t="shared" si="36"/>
        <v>37</v>
      </c>
      <c r="J143" s="48">
        <f t="shared" si="36"/>
        <v>13</v>
      </c>
      <c r="K143" s="48">
        <f t="shared" si="36"/>
        <v>11</v>
      </c>
      <c r="L143" s="48">
        <f t="shared" si="36"/>
        <v>20</v>
      </c>
      <c r="M143" s="48">
        <f t="shared" si="36"/>
        <v>5</v>
      </c>
      <c r="N143" s="48">
        <f t="shared" si="36"/>
        <v>2</v>
      </c>
      <c r="O143" s="64">
        <f>SUM(D143+E143+F143+I143+K143+L143+M143)</f>
        <v>135</v>
      </c>
      <c r="P143" s="12"/>
      <c r="Q143" s="12" t="s">
        <v>224</v>
      </c>
      <c r="R143" s="45" t="s">
        <v>342</v>
      </c>
      <c r="S143" s="11" t="s">
        <v>88</v>
      </c>
      <c r="T143" s="13"/>
      <c r="U143" s="37"/>
      <c r="V143" s="13"/>
      <c r="W143" s="123"/>
      <c r="X143" s="13"/>
      <c r="Y143" s="37"/>
      <c r="Z143" s="13" t="s">
        <v>185</v>
      </c>
      <c r="AA143" s="14" t="s">
        <v>290</v>
      </c>
      <c r="AB143" s="13"/>
      <c r="AC143" s="13"/>
      <c r="AD143" s="11"/>
      <c r="AE143" s="87" t="s">
        <v>382</v>
      </c>
      <c r="AF143" s="88" t="s">
        <v>385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115"/>
      <c r="DC143" s="13"/>
      <c r="DD143" s="13"/>
      <c r="DE143" s="11"/>
      <c r="DH143" s="11"/>
      <c r="DI143" s="11"/>
      <c r="DJ143" s="11"/>
    </row>
    <row r="144" spans="1:114" customFormat="1" x14ac:dyDescent="0.25">
      <c r="A144" s="11">
        <f t="shared" ref="A144:N144" si="37">SUBTOTAL(9,A5:A141)</f>
        <v>9</v>
      </c>
      <c r="B144" s="11">
        <f t="shared" si="37"/>
        <v>34</v>
      </c>
      <c r="C144" s="11">
        <f t="shared" si="37"/>
        <v>90</v>
      </c>
      <c r="D144" s="11">
        <f t="shared" si="37"/>
        <v>27</v>
      </c>
      <c r="E144" s="11">
        <f t="shared" si="37"/>
        <v>34</v>
      </c>
      <c r="F144" s="11">
        <f t="shared" si="37"/>
        <v>1</v>
      </c>
      <c r="G144" s="11">
        <f t="shared" si="37"/>
        <v>2</v>
      </c>
      <c r="H144" s="11">
        <f t="shared" si="37"/>
        <v>36</v>
      </c>
      <c r="I144" s="11">
        <f t="shared" si="37"/>
        <v>37</v>
      </c>
      <c r="J144" s="11">
        <f t="shared" si="37"/>
        <v>13</v>
      </c>
      <c r="K144" s="11">
        <f t="shared" si="37"/>
        <v>11</v>
      </c>
      <c r="L144" s="11">
        <f t="shared" si="37"/>
        <v>20</v>
      </c>
      <c r="M144" s="11">
        <f t="shared" si="37"/>
        <v>5</v>
      </c>
      <c r="N144" s="11">
        <f t="shared" si="37"/>
        <v>2</v>
      </c>
      <c r="O144" s="64">
        <f>SUM(D144+E144+F144+I144+K144+L144+M144)</f>
        <v>135</v>
      </c>
      <c r="P144" s="12"/>
      <c r="Q144" s="12" t="s">
        <v>224</v>
      </c>
      <c r="R144" s="45" t="s">
        <v>370</v>
      </c>
      <c r="S144" s="11" t="s">
        <v>371</v>
      </c>
      <c r="T144" s="13"/>
      <c r="U144" s="37"/>
      <c r="V144" s="13"/>
      <c r="W144" s="123"/>
      <c r="X144" s="13"/>
      <c r="Y144" s="37"/>
      <c r="Z144" s="13" t="s">
        <v>186</v>
      </c>
      <c r="AA144" s="14" t="s">
        <v>886</v>
      </c>
      <c r="AB144" s="13"/>
      <c r="AC144" s="13"/>
      <c r="AD144" s="11"/>
      <c r="AE144" s="87" t="s">
        <v>373</v>
      </c>
      <c r="AF144" s="88" t="s">
        <v>97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</row>
    <row r="145" spans="1:114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51"/>
      <c r="K145" s="50"/>
      <c r="L145" s="50"/>
      <c r="M145" s="50"/>
      <c r="N145" s="50"/>
      <c r="O145" s="48"/>
      <c r="P145" s="12"/>
      <c r="Q145" s="12"/>
      <c r="R145" s="45" t="s">
        <v>369</v>
      </c>
      <c r="S145" s="11" t="s">
        <v>150</v>
      </c>
      <c r="T145" s="13"/>
      <c r="U145" s="37"/>
      <c r="V145" s="13"/>
      <c r="W145" s="123"/>
      <c r="X145" s="13"/>
      <c r="Y145" s="37"/>
      <c r="Z145" s="13" t="s">
        <v>189</v>
      </c>
      <c r="AA145" s="14" t="s">
        <v>187</v>
      </c>
      <c r="AB145" s="13"/>
      <c r="AC145" s="13"/>
      <c r="AD145" s="11"/>
      <c r="AE145" s="87" t="s">
        <v>375</v>
      </c>
      <c r="AF145" s="88" t="s">
        <v>386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</row>
    <row r="146" spans="1:114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11"/>
      <c r="K146" s="50"/>
      <c r="L146" s="50"/>
      <c r="M146" s="50"/>
      <c r="N146" s="50"/>
      <c r="O146" s="48"/>
      <c r="P146" s="69" t="s">
        <v>366</v>
      </c>
      <c r="Q146" s="69" t="s">
        <v>366</v>
      </c>
      <c r="R146" s="45" t="s">
        <v>341</v>
      </c>
      <c r="S146" s="11" t="s">
        <v>158</v>
      </c>
      <c r="T146" s="13"/>
      <c r="U146" s="37"/>
      <c r="V146" s="13"/>
      <c r="W146" s="123"/>
      <c r="X146" s="13"/>
      <c r="Y146" s="37"/>
      <c r="Z146" s="13" t="s">
        <v>876</v>
      </c>
      <c r="AA146" s="14" t="s">
        <v>877</v>
      </c>
      <c r="AB146" s="13"/>
      <c r="AC146" s="13"/>
      <c r="AD146" s="11"/>
      <c r="AE146" s="87" t="s">
        <v>376</v>
      </c>
      <c r="AF146" s="88" t="s">
        <v>110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</row>
    <row r="147" spans="1:114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12"/>
      <c r="Q147" s="12"/>
      <c r="R147" s="45" t="s">
        <v>368</v>
      </c>
      <c r="S147" s="11" t="s">
        <v>161</v>
      </c>
      <c r="T147" s="13"/>
      <c r="U147" s="37"/>
      <c r="V147" s="13"/>
      <c r="W147" s="123"/>
      <c r="X147" s="13"/>
      <c r="Y147" s="37"/>
      <c r="Z147" s="13" t="s">
        <v>887</v>
      </c>
      <c r="AA147" s="14" t="s">
        <v>888</v>
      </c>
      <c r="AB147" s="13"/>
      <c r="AC147" s="13"/>
      <c r="AD147" s="11"/>
      <c r="AE147" s="87" t="s">
        <v>379</v>
      </c>
      <c r="AF147" s="88" t="s">
        <v>387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</row>
    <row r="148" spans="1:114" x14ac:dyDescent="0.25">
      <c r="R148" s="45" t="s">
        <v>367</v>
      </c>
      <c r="S148" s="11" t="s">
        <v>166</v>
      </c>
      <c r="AE148" s="87" t="s">
        <v>394</v>
      </c>
      <c r="AF148" s="88" t="s">
        <v>395</v>
      </c>
    </row>
    <row r="149" spans="1:114" x14ac:dyDescent="0.25">
      <c r="R149" s="45" t="s">
        <v>365</v>
      </c>
      <c r="S149" s="11" t="s">
        <v>249</v>
      </c>
      <c r="AE149" s="87" t="s">
        <v>383</v>
      </c>
      <c r="AF149" s="88" t="s">
        <v>388</v>
      </c>
    </row>
    <row r="150" spans="1:114" x14ac:dyDescent="0.25">
      <c r="AE150" s="91" t="s">
        <v>365</v>
      </c>
      <c r="AF150" s="89" t="s">
        <v>249</v>
      </c>
    </row>
    <row r="151" spans="1:114" x14ac:dyDescent="0.25">
      <c r="AE151" s="80"/>
    </row>
    <row r="152" spans="1:114" x14ac:dyDescent="0.25">
      <c r="AE152" s="80" t="s">
        <v>408</v>
      </c>
    </row>
    <row r="153" spans="1:114" x14ac:dyDescent="0.25">
      <c r="O153" s="109"/>
      <c r="P153" s="110"/>
      <c r="Q153" s="111"/>
      <c r="R153" s="112"/>
      <c r="S153" s="113"/>
      <c r="AE153" s="80" t="s">
        <v>410</v>
      </c>
    </row>
    <row r="154" spans="1:114" x14ac:dyDescent="0.25">
      <c r="O154" s="109"/>
      <c r="P154" s="110"/>
      <c r="Q154" s="111"/>
      <c r="R154" s="112"/>
      <c r="S154" s="113"/>
      <c r="AE154" s="80" t="s">
        <v>409</v>
      </c>
    </row>
    <row r="155" spans="1:114" x14ac:dyDescent="0.25">
      <c r="O155" s="109"/>
      <c r="P155" s="110"/>
      <c r="Q155" s="111"/>
      <c r="R155" s="112"/>
      <c r="S155" s="113"/>
      <c r="AE155" s="80"/>
    </row>
    <row r="156" spans="1:114" x14ac:dyDescent="0.25">
      <c r="O156" s="114"/>
      <c r="P156" s="111"/>
      <c r="Q156" s="111"/>
      <c r="R156" s="112"/>
      <c r="S156" s="115"/>
      <c r="AE156" s="80" t="s">
        <v>411</v>
      </c>
    </row>
    <row r="157" spans="1:114" x14ac:dyDescent="0.25">
      <c r="AE157" s="80" t="s">
        <v>413</v>
      </c>
    </row>
    <row r="158" spans="1:114" x14ac:dyDescent="0.25">
      <c r="AE158" s="80" t="s">
        <v>412</v>
      </c>
    </row>
    <row r="159" spans="1:114" x14ac:dyDescent="0.25">
      <c r="AE159" s="80"/>
    </row>
    <row r="160" spans="1:114" x14ac:dyDescent="0.25">
      <c r="AE160" s="80"/>
    </row>
    <row r="161" spans="31:114" x14ac:dyDescent="0.25">
      <c r="AE161" s="80"/>
    </row>
    <row r="162" spans="31:114" x14ac:dyDescent="0.25">
      <c r="AE162" s="80"/>
    </row>
    <row r="163" spans="31:114" x14ac:dyDescent="0.25">
      <c r="AE163" s="80"/>
    </row>
    <row r="164" spans="31:114" x14ac:dyDescent="0.25">
      <c r="AE164" s="80"/>
    </row>
    <row r="165" spans="31:114" x14ac:dyDescent="0.25">
      <c r="AE165" s="80"/>
    </row>
    <row r="166" spans="31:114" x14ac:dyDescent="0.25">
      <c r="AE166" s="80"/>
      <c r="DH166" s="885" t="s">
        <v>78</v>
      </c>
      <c r="DI166" s="886"/>
      <c r="DJ166" s="887"/>
    </row>
    <row r="167" spans="31:114" x14ac:dyDescent="0.25">
      <c r="AE167" s="80"/>
      <c r="DH167" s="127" t="s">
        <v>76</v>
      </c>
      <c r="DI167" s="128" t="s">
        <v>77</v>
      </c>
      <c r="DJ167" s="129" t="s">
        <v>701</v>
      </c>
    </row>
    <row r="168" spans="31:114" x14ac:dyDescent="0.25">
      <c r="AE168" s="80"/>
      <c r="DH168" s="130">
        <v>101</v>
      </c>
      <c r="DI168" s="131" t="s">
        <v>712</v>
      </c>
      <c r="DJ168" s="135">
        <v>2</v>
      </c>
    </row>
    <row r="169" spans="31:114" x14ac:dyDescent="0.25">
      <c r="AE169" s="80"/>
      <c r="DH169" s="130">
        <v>102</v>
      </c>
      <c r="DI169" s="131" t="s">
        <v>713</v>
      </c>
      <c r="DJ169" s="135">
        <v>3</v>
      </c>
    </row>
    <row r="170" spans="31:114" x14ac:dyDescent="0.25">
      <c r="AE170" s="80"/>
      <c r="DH170" s="130">
        <v>103</v>
      </c>
      <c r="DI170" s="131" t="s">
        <v>714</v>
      </c>
      <c r="DJ170" s="135">
        <v>4</v>
      </c>
    </row>
    <row r="171" spans="31:114" x14ac:dyDescent="0.25">
      <c r="AE171" s="80"/>
      <c r="DH171" s="130">
        <v>104</v>
      </c>
      <c r="DI171" s="131" t="s">
        <v>715</v>
      </c>
      <c r="DJ171" s="135">
        <v>5</v>
      </c>
    </row>
    <row r="172" spans="31:114" x14ac:dyDescent="0.25">
      <c r="AE172" s="80"/>
      <c r="DH172" s="130">
        <v>111</v>
      </c>
      <c r="DI172" s="131" t="s">
        <v>716</v>
      </c>
      <c r="DJ172" s="135">
        <v>4</v>
      </c>
    </row>
    <row r="173" spans="31:114" x14ac:dyDescent="0.25">
      <c r="AE173" s="80"/>
      <c r="DH173" s="130">
        <v>112</v>
      </c>
      <c r="DI173" s="131" t="s">
        <v>717</v>
      </c>
      <c r="DJ173" s="135">
        <v>5</v>
      </c>
    </row>
    <row r="174" spans="31:114" x14ac:dyDescent="0.25">
      <c r="AE174" s="80"/>
      <c r="DH174" s="130">
        <v>121</v>
      </c>
      <c r="DI174" s="131" t="s">
        <v>718</v>
      </c>
      <c r="DJ174" s="135">
        <v>4</v>
      </c>
    </row>
    <row r="175" spans="31:114" x14ac:dyDescent="0.25">
      <c r="AE175" s="80"/>
      <c r="DH175" s="130">
        <v>122</v>
      </c>
      <c r="DI175" s="131" t="s">
        <v>719</v>
      </c>
      <c r="DJ175" s="135">
        <v>5</v>
      </c>
    </row>
    <row r="176" spans="31:114" x14ac:dyDescent="0.25">
      <c r="DH176" s="130">
        <v>123</v>
      </c>
      <c r="DI176" s="131" t="s">
        <v>720</v>
      </c>
      <c r="DJ176" s="135">
        <v>6</v>
      </c>
    </row>
    <row r="177" spans="112:114" x14ac:dyDescent="0.25">
      <c r="DH177" s="130">
        <v>124</v>
      </c>
      <c r="DI177" s="131" t="s">
        <v>721</v>
      </c>
      <c r="DJ177" s="135">
        <v>7</v>
      </c>
    </row>
    <row r="178" spans="112:114" x14ac:dyDescent="0.25">
      <c r="DH178" s="130">
        <v>131</v>
      </c>
      <c r="DI178" s="131" t="s">
        <v>722</v>
      </c>
      <c r="DJ178" s="135">
        <v>4</v>
      </c>
    </row>
    <row r="179" spans="112:114" x14ac:dyDescent="0.25">
      <c r="DH179" s="130">
        <v>132</v>
      </c>
      <c r="DI179" s="131" t="s">
        <v>723</v>
      </c>
      <c r="DJ179" s="135">
        <v>5</v>
      </c>
    </row>
    <row r="180" spans="112:114" x14ac:dyDescent="0.25">
      <c r="DH180" s="130">
        <v>133</v>
      </c>
      <c r="DI180" s="131" t="s">
        <v>724</v>
      </c>
      <c r="DJ180" s="135">
        <v>6</v>
      </c>
    </row>
    <row r="181" spans="112:114" x14ac:dyDescent="0.25">
      <c r="DH181" s="130">
        <v>134</v>
      </c>
      <c r="DI181" s="131" t="s">
        <v>725</v>
      </c>
      <c r="DJ181" s="135">
        <v>7</v>
      </c>
    </row>
    <row r="182" spans="112:114" x14ac:dyDescent="0.25">
      <c r="DH182" s="130">
        <v>138</v>
      </c>
      <c r="DI182" s="131" t="s">
        <v>726</v>
      </c>
      <c r="DJ182" s="135">
        <v>6</v>
      </c>
    </row>
    <row r="183" spans="112:114" x14ac:dyDescent="0.25">
      <c r="DH183" s="130">
        <v>139</v>
      </c>
      <c r="DI183" s="131" t="s">
        <v>727</v>
      </c>
      <c r="DJ183" s="135">
        <v>7</v>
      </c>
    </row>
    <row r="184" spans="112:114" x14ac:dyDescent="0.25">
      <c r="DH184" s="130">
        <v>141</v>
      </c>
      <c r="DI184" s="131" t="s">
        <v>728</v>
      </c>
      <c r="DJ184" s="135">
        <v>8</v>
      </c>
    </row>
    <row r="185" spans="112:114" x14ac:dyDescent="0.25">
      <c r="DH185" s="130">
        <v>142</v>
      </c>
      <c r="DI185" s="131" t="s">
        <v>729</v>
      </c>
      <c r="DJ185" s="135">
        <v>9</v>
      </c>
    </row>
    <row r="186" spans="112:114" x14ac:dyDescent="0.25">
      <c r="DH186" s="130">
        <v>143</v>
      </c>
      <c r="DI186" s="131" t="s">
        <v>730</v>
      </c>
      <c r="DJ186" s="135">
        <v>10</v>
      </c>
    </row>
    <row r="187" spans="112:114" x14ac:dyDescent="0.25">
      <c r="DH187" s="130">
        <v>144</v>
      </c>
      <c r="DI187" s="131" t="s">
        <v>731</v>
      </c>
      <c r="DJ187" s="135">
        <v>11</v>
      </c>
    </row>
    <row r="188" spans="112:114" x14ac:dyDescent="0.25">
      <c r="DH188" s="130">
        <v>150</v>
      </c>
      <c r="DI188" s="131" t="s">
        <v>732</v>
      </c>
      <c r="DJ188" s="135">
        <v>8</v>
      </c>
    </row>
    <row r="189" spans="112:114" x14ac:dyDescent="0.25">
      <c r="DH189" s="130">
        <v>151</v>
      </c>
      <c r="DI189" s="131" t="s">
        <v>733</v>
      </c>
      <c r="DJ189" s="135">
        <v>9</v>
      </c>
    </row>
    <row r="190" spans="112:114" x14ac:dyDescent="0.25">
      <c r="DH190" s="130">
        <v>152</v>
      </c>
      <c r="DI190" s="131" t="s">
        <v>734</v>
      </c>
      <c r="DJ190" s="135">
        <v>10</v>
      </c>
    </row>
    <row r="191" spans="112:114" x14ac:dyDescent="0.25">
      <c r="DH191" s="130">
        <v>153</v>
      </c>
      <c r="DI191" s="131" t="s">
        <v>735</v>
      </c>
      <c r="DJ191" s="135">
        <v>11</v>
      </c>
    </row>
    <row r="192" spans="112:114" x14ac:dyDescent="0.25">
      <c r="DH192" s="130">
        <v>154</v>
      </c>
      <c r="DI192" s="131" t="s">
        <v>736</v>
      </c>
      <c r="DJ192" s="135">
        <v>12</v>
      </c>
    </row>
    <row r="193" spans="112:114" x14ac:dyDescent="0.25">
      <c r="DH193" s="130">
        <v>161</v>
      </c>
      <c r="DI193" s="131" t="s">
        <v>737</v>
      </c>
      <c r="DJ193" s="135">
        <v>8</v>
      </c>
    </row>
    <row r="194" spans="112:114" x14ac:dyDescent="0.25">
      <c r="DH194" s="130">
        <v>162</v>
      </c>
      <c r="DI194" s="131" t="s">
        <v>738</v>
      </c>
      <c r="DJ194" s="135">
        <v>9</v>
      </c>
    </row>
    <row r="195" spans="112:114" x14ac:dyDescent="0.25">
      <c r="DH195" s="130">
        <v>163</v>
      </c>
      <c r="DI195" s="131" t="s">
        <v>739</v>
      </c>
      <c r="DJ195" s="135">
        <v>10</v>
      </c>
    </row>
    <row r="196" spans="112:114" x14ac:dyDescent="0.25">
      <c r="DH196" s="130">
        <v>164</v>
      </c>
      <c r="DI196" s="131" t="s">
        <v>740</v>
      </c>
      <c r="DJ196" s="135">
        <v>11</v>
      </c>
    </row>
    <row r="197" spans="112:114" x14ac:dyDescent="0.25">
      <c r="DH197" s="130">
        <v>171</v>
      </c>
      <c r="DI197" s="131" t="s">
        <v>741</v>
      </c>
      <c r="DJ197" s="135">
        <v>9</v>
      </c>
    </row>
    <row r="198" spans="112:114" x14ac:dyDescent="0.25">
      <c r="DH198" s="130">
        <v>172</v>
      </c>
      <c r="DI198" s="131" t="s">
        <v>742</v>
      </c>
      <c r="DJ198" s="135">
        <v>10</v>
      </c>
    </row>
    <row r="199" spans="112:114" x14ac:dyDescent="0.25">
      <c r="DH199" s="130">
        <v>173</v>
      </c>
      <c r="DI199" s="131" t="s">
        <v>743</v>
      </c>
      <c r="DJ199" s="135">
        <v>11</v>
      </c>
    </row>
    <row r="200" spans="112:114" x14ac:dyDescent="0.25">
      <c r="DH200" s="130">
        <v>174</v>
      </c>
      <c r="DI200" s="131" t="s">
        <v>744</v>
      </c>
      <c r="DJ200" s="135">
        <v>12</v>
      </c>
    </row>
    <row r="201" spans="112:114" x14ac:dyDescent="0.25">
      <c r="DH201" s="130">
        <v>181</v>
      </c>
      <c r="DI201" s="131" t="s">
        <v>745</v>
      </c>
      <c r="DJ201" s="135">
        <v>10</v>
      </c>
    </row>
    <row r="202" spans="112:114" x14ac:dyDescent="0.25">
      <c r="DH202" s="130">
        <v>183</v>
      </c>
      <c r="DI202" s="131" t="s">
        <v>746</v>
      </c>
      <c r="DJ202" s="135">
        <v>12</v>
      </c>
    </row>
    <row r="203" spans="112:114" x14ac:dyDescent="0.25">
      <c r="DH203" s="130">
        <v>191</v>
      </c>
      <c r="DI203" s="131" t="s">
        <v>747</v>
      </c>
      <c r="DJ203" s="135">
        <v>7</v>
      </c>
    </row>
    <row r="204" spans="112:114" x14ac:dyDescent="0.25">
      <c r="DH204" s="130">
        <v>192</v>
      </c>
      <c r="DI204" s="131" t="s">
        <v>748</v>
      </c>
      <c r="DJ204" s="135">
        <v>8</v>
      </c>
    </row>
    <row r="205" spans="112:114" x14ac:dyDescent="0.25">
      <c r="DH205" s="130">
        <v>193</v>
      </c>
      <c r="DI205" s="131" t="s">
        <v>749</v>
      </c>
      <c r="DJ205" s="135">
        <v>9</v>
      </c>
    </row>
    <row r="206" spans="112:114" x14ac:dyDescent="0.25">
      <c r="DH206" s="130">
        <v>201</v>
      </c>
      <c r="DI206" s="131" t="s">
        <v>750</v>
      </c>
      <c r="DJ206" s="135">
        <v>2</v>
      </c>
    </row>
    <row r="207" spans="112:114" x14ac:dyDescent="0.25">
      <c r="DH207" s="130">
        <v>202</v>
      </c>
      <c r="DI207" s="131" t="s">
        <v>751</v>
      </c>
      <c r="DJ207" s="135">
        <v>3</v>
      </c>
    </row>
    <row r="208" spans="112:114" x14ac:dyDescent="0.25">
      <c r="DH208" s="130">
        <v>211</v>
      </c>
      <c r="DI208" s="131" t="s">
        <v>752</v>
      </c>
      <c r="DJ208" s="135">
        <v>4</v>
      </c>
    </row>
    <row r="209" spans="112:114" x14ac:dyDescent="0.25">
      <c r="DH209" s="130">
        <v>212</v>
      </c>
      <c r="DI209" s="131" t="s">
        <v>753</v>
      </c>
      <c r="DJ209" s="135">
        <v>5</v>
      </c>
    </row>
    <row r="210" spans="112:114" x14ac:dyDescent="0.25">
      <c r="DH210" s="130">
        <v>213</v>
      </c>
      <c r="DI210" s="131" t="s">
        <v>754</v>
      </c>
      <c r="DJ210" s="135">
        <v>6</v>
      </c>
    </row>
    <row r="211" spans="112:114" x14ac:dyDescent="0.25">
      <c r="DH211" s="130">
        <v>214</v>
      </c>
      <c r="DI211" s="131" t="s">
        <v>755</v>
      </c>
      <c r="DJ211" s="135">
        <v>7</v>
      </c>
    </row>
    <row r="212" spans="112:114" x14ac:dyDescent="0.25">
      <c r="DH212" s="130">
        <v>221</v>
      </c>
      <c r="DI212" s="131" t="s">
        <v>756</v>
      </c>
      <c r="DJ212" s="135">
        <v>8</v>
      </c>
    </row>
    <row r="213" spans="112:114" x14ac:dyDescent="0.25">
      <c r="DH213" s="130">
        <v>222</v>
      </c>
      <c r="DI213" s="131" t="s">
        <v>757</v>
      </c>
      <c r="DJ213" s="135">
        <v>9</v>
      </c>
    </row>
    <row r="214" spans="112:114" x14ac:dyDescent="0.25">
      <c r="DH214" s="130">
        <v>223</v>
      </c>
      <c r="DI214" s="131" t="s">
        <v>758</v>
      </c>
      <c r="DJ214" s="135">
        <v>10</v>
      </c>
    </row>
    <row r="215" spans="112:114" x14ac:dyDescent="0.25">
      <c r="DH215" s="130">
        <v>224</v>
      </c>
      <c r="DI215" s="131" t="s">
        <v>759</v>
      </c>
      <c r="DJ215" s="135">
        <v>11</v>
      </c>
    </row>
    <row r="216" spans="112:114" x14ac:dyDescent="0.25">
      <c r="DH216" s="130">
        <v>241</v>
      </c>
      <c r="DI216" s="131" t="s">
        <v>760</v>
      </c>
      <c r="DJ216" s="135">
        <v>8</v>
      </c>
    </row>
    <row r="217" spans="112:114" x14ac:dyDescent="0.25">
      <c r="DH217" s="130">
        <v>242</v>
      </c>
      <c r="DI217" s="131" t="s">
        <v>761</v>
      </c>
      <c r="DJ217" s="135">
        <v>9</v>
      </c>
    </row>
    <row r="218" spans="112:114" x14ac:dyDescent="0.25">
      <c r="DH218" s="130">
        <v>243</v>
      </c>
      <c r="DI218" s="131" t="s">
        <v>762</v>
      </c>
      <c r="DJ218" s="135">
        <v>10</v>
      </c>
    </row>
    <row r="219" spans="112:114" x14ac:dyDescent="0.25">
      <c r="DH219" s="130">
        <v>244</v>
      </c>
      <c r="DI219" s="131" t="s">
        <v>763</v>
      </c>
      <c r="DJ219" s="135">
        <v>11</v>
      </c>
    </row>
    <row r="220" spans="112:114" x14ac:dyDescent="0.25">
      <c r="DH220" s="130">
        <v>250</v>
      </c>
      <c r="DI220" s="131" t="s">
        <v>764</v>
      </c>
      <c r="DJ220" s="135">
        <v>8</v>
      </c>
    </row>
    <row r="221" spans="112:114" x14ac:dyDescent="0.25">
      <c r="DH221" s="130">
        <v>251</v>
      </c>
      <c r="DI221" s="131" t="s">
        <v>765</v>
      </c>
      <c r="DJ221" s="135">
        <v>9</v>
      </c>
    </row>
    <row r="222" spans="112:114" x14ac:dyDescent="0.25">
      <c r="DH222" s="130">
        <v>252</v>
      </c>
      <c r="DI222" s="131" t="s">
        <v>766</v>
      </c>
      <c r="DJ222" s="135">
        <v>10</v>
      </c>
    </row>
    <row r="223" spans="112:114" x14ac:dyDescent="0.25">
      <c r="DH223" s="130">
        <v>253</v>
      </c>
      <c r="DI223" s="131" t="s">
        <v>767</v>
      </c>
      <c r="DJ223" s="135">
        <v>11</v>
      </c>
    </row>
    <row r="224" spans="112:114" x14ac:dyDescent="0.25">
      <c r="DH224" s="130">
        <v>254</v>
      </c>
      <c r="DI224" s="131" t="s">
        <v>768</v>
      </c>
      <c r="DJ224" s="135">
        <v>12</v>
      </c>
    </row>
    <row r="225" spans="112:114" x14ac:dyDescent="0.25">
      <c r="DH225" s="130">
        <v>351</v>
      </c>
      <c r="DI225" s="131" t="s">
        <v>769</v>
      </c>
      <c r="DJ225" s="135">
        <v>7</v>
      </c>
    </row>
    <row r="226" spans="112:114" x14ac:dyDescent="0.25">
      <c r="DH226" s="130">
        <v>352</v>
      </c>
      <c r="DI226" s="131" t="s">
        <v>770</v>
      </c>
      <c r="DJ226" s="135">
        <v>8</v>
      </c>
    </row>
    <row r="227" spans="112:114" x14ac:dyDescent="0.25">
      <c r="DH227" s="130">
        <v>353</v>
      </c>
      <c r="DI227" s="131" t="s">
        <v>771</v>
      </c>
      <c r="DJ227" s="135">
        <v>9</v>
      </c>
    </row>
    <row r="228" spans="112:114" x14ac:dyDescent="0.25">
      <c r="DH228" s="130">
        <v>354</v>
      </c>
      <c r="DI228" s="131" t="s">
        <v>772</v>
      </c>
      <c r="DJ228" s="135">
        <v>10</v>
      </c>
    </row>
    <row r="229" spans="112:114" x14ac:dyDescent="0.25">
      <c r="DH229" s="130">
        <v>355</v>
      </c>
      <c r="DI229" s="131" t="s">
        <v>773</v>
      </c>
      <c r="DJ229" s="135">
        <v>11</v>
      </c>
    </row>
    <row r="230" spans="112:114" x14ac:dyDescent="0.25">
      <c r="DH230" s="130">
        <v>356</v>
      </c>
      <c r="DI230" s="131" t="s">
        <v>774</v>
      </c>
      <c r="DJ230" s="135">
        <v>12</v>
      </c>
    </row>
    <row r="231" spans="112:114" x14ac:dyDescent="0.25">
      <c r="DH231" s="130">
        <v>361</v>
      </c>
      <c r="DI231" s="131" t="s">
        <v>775</v>
      </c>
      <c r="DJ231" s="135">
        <v>6</v>
      </c>
    </row>
    <row r="232" spans="112:114" x14ac:dyDescent="0.25">
      <c r="DH232" s="130">
        <v>362</v>
      </c>
      <c r="DI232" s="131" t="s">
        <v>776</v>
      </c>
      <c r="DJ232" s="135">
        <v>7</v>
      </c>
    </row>
    <row r="233" spans="112:114" x14ac:dyDescent="0.25">
      <c r="DH233" s="130">
        <v>363</v>
      </c>
      <c r="DI233" s="131" t="s">
        <v>777</v>
      </c>
      <c r="DJ233" s="135">
        <v>8</v>
      </c>
    </row>
    <row r="234" spans="112:114" x14ac:dyDescent="0.25">
      <c r="DH234" s="130">
        <v>364</v>
      </c>
      <c r="DI234" s="131" t="s">
        <v>778</v>
      </c>
      <c r="DJ234" s="135">
        <v>9</v>
      </c>
    </row>
    <row r="235" spans="112:114" x14ac:dyDescent="0.25">
      <c r="DH235" s="130">
        <v>366</v>
      </c>
      <c r="DI235" s="131" t="s">
        <v>779</v>
      </c>
      <c r="DJ235" s="135">
        <v>8</v>
      </c>
    </row>
    <row r="236" spans="112:114" x14ac:dyDescent="0.25">
      <c r="DH236" s="130">
        <v>367</v>
      </c>
      <c r="DI236" s="131" t="s">
        <v>780</v>
      </c>
      <c r="DJ236" s="135">
        <v>9</v>
      </c>
    </row>
    <row r="237" spans="112:114" x14ac:dyDescent="0.25">
      <c r="DH237" s="130">
        <v>368</v>
      </c>
      <c r="DI237" s="131" t="s">
        <v>781</v>
      </c>
      <c r="DJ237" s="135">
        <v>10</v>
      </c>
    </row>
    <row r="238" spans="112:114" x14ac:dyDescent="0.25">
      <c r="DH238" s="130">
        <v>371</v>
      </c>
      <c r="DI238" s="131" t="s">
        <v>782</v>
      </c>
      <c r="DJ238" s="135">
        <v>7</v>
      </c>
    </row>
    <row r="239" spans="112:114" x14ac:dyDescent="0.25">
      <c r="DH239" s="130">
        <v>372</v>
      </c>
      <c r="DI239" s="131" t="s">
        <v>783</v>
      </c>
      <c r="DJ239" s="135">
        <v>8</v>
      </c>
    </row>
    <row r="240" spans="112:114" x14ac:dyDescent="0.25">
      <c r="DH240" s="130">
        <v>373</v>
      </c>
      <c r="DI240" s="131" t="s">
        <v>784</v>
      </c>
      <c r="DJ240" s="135">
        <v>9</v>
      </c>
    </row>
    <row r="241" spans="112:114" x14ac:dyDescent="0.25">
      <c r="DH241" s="130">
        <v>374</v>
      </c>
      <c r="DI241" s="131" t="s">
        <v>785</v>
      </c>
      <c r="DJ241" s="135">
        <v>10</v>
      </c>
    </row>
    <row r="242" spans="112:114" x14ac:dyDescent="0.25">
      <c r="DH242" s="130">
        <v>375</v>
      </c>
      <c r="DI242" s="131" t="s">
        <v>786</v>
      </c>
      <c r="DJ242" s="135">
        <v>11</v>
      </c>
    </row>
    <row r="243" spans="112:114" x14ac:dyDescent="0.25">
      <c r="DH243" s="130">
        <v>376</v>
      </c>
      <c r="DI243" s="131" t="s">
        <v>787</v>
      </c>
      <c r="DJ243" s="135">
        <v>8</v>
      </c>
    </row>
    <row r="244" spans="112:114" x14ac:dyDescent="0.25">
      <c r="DH244" s="130">
        <v>377</v>
      </c>
      <c r="DI244" s="131" t="s">
        <v>788</v>
      </c>
      <c r="DJ244" s="135">
        <v>9</v>
      </c>
    </row>
    <row r="245" spans="112:114" x14ac:dyDescent="0.25">
      <c r="DH245" s="130">
        <v>378</v>
      </c>
      <c r="DI245" s="131" t="s">
        <v>789</v>
      </c>
      <c r="DJ245" s="135">
        <v>11</v>
      </c>
    </row>
    <row r="246" spans="112:114" x14ac:dyDescent="0.25">
      <c r="DH246" s="130">
        <v>381</v>
      </c>
      <c r="DI246" s="131" t="s">
        <v>732</v>
      </c>
      <c r="DJ246" s="135">
        <v>10</v>
      </c>
    </row>
    <row r="247" spans="112:114" x14ac:dyDescent="0.25">
      <c r="DH247" s="130">
        <v>382</v>
      </c>
      <c r="DI247" s="131" t="s">
        <v>733</v>
      </c>
      <c r="DJ247" s="135">
        <v>11</v>
      </c>
    </row>
    <row r="248" spans="112:114" x14ac:dyDescent="0.25">
      <c r="DH248" s="130">
        <v>383</v>
      </c>
      <c r="DI248" s="131" t="s">
        <v>734</v>
      </c>
      <c r="DJ248" s="135">
        <v>12</v>
      </c>
    </row>
    <row r="249" spans="112:114" x14ac:dyDescent="0.25">
      <c r="DH249" s="130">
        <v>410</v>
      </c>
      <c r="DI249" s="131" t="s">
        <v>790</v>
      </c>
      <c r="DJ249" s="135">
        <v>5</v>
      </c>
    </row>
    <row r="250" spans="112:114" x14ac:dyDescent="0.25">
      <c r="DH250" s="130">
        <v>411</v>
      </c>
      <c r="DI250" s="131" t="s">
        <v>791</v>
      </c>
      <c r="DJ250" s="135">
        <v>6</v>
      </c>
    </row>
    <row r="251" spans="112:114" x14ac:dyDescent="0.25">
      <c r="DH251" s="130">
        <v>412</v>
      </c>
      <c r="DI251" s="131" t="s">
        <v>792</v>
      </c>
      <c r="DJ251" s="135">
        <v>7</v>
      </c>
    </row>
    <row r="252" spans="112:114" x14ac:dyDescent="0.25">
      <c r="DH252" s="130">
        <v>413</v>
      </c>
      <c r="DI252" s="131" t="s">
        <v>793</v>
      </c>
      <c r="DJ252" s="135">
        <v>8</v>
      </c>
    </row>
    <row r="253" spans="112:114" x14ac:dyDescent="0.25">
      <c r="DH253" s="130">
        <v>420</v>
      </c>
      <c r="DI253" s="131" t="s">
        <v>794</v>
      </c>
      <c r="DJ253" s="135">
        <v>4</v>
      </c>
    </row>
    <row r="254" spans="112:114" x14ac:dyDescent="0.25">
      <c r="DH254" s="130">
        <v>421</v>
      </c>
      <c r="DI254" s="131" t="s">
        <v>795</v>
      </c>
      <c r="DJ254" s="135">
        <v>5</v>
      </c>
    </row>
    <row r="255" spans="112:114" x14ac:dyDescent="0.25">
      <c r="DH255" s="130">
        <v>422</v>
      </c>
      <c r="DI255" s="131" t="s">
        <v>796</v>
      </c>
      <c r="DJ255" s="135">
        <v>6</v>
      </c>
    </row>
    <row r="256" spans="112:114" x14ac:dyDescent="0.25">
      <c r="DH256" s="130">
        <v>423</v>
      </c>
      <c r="DI256" s="131" t="s">
        <v>797</v>
      </c>
      <c r="DJ256" s="135">
        <v>7</v>
      </c>
    </row>
    <row r="257" spans="112:114" x14ac:dyDescent="0.25">
      <c r="DH257" s="130">
        <v>424</v>
      </c>
      <c r="DI257" s="131" t="s">
        <v>798</v>
      </c>
      <c r="DJ257" s="135">
        <v>8</v>
      </c>
    </row>
    <row r="258" spans="112:114" x14ac:dyDescent="0.25">
      <c r="DH258" s="130">
        <v>430</v>
      </c>
      <c r="DI258" s="131" t="s">
        <v>799</v>
      </c>
      <c r="DJ258" s="135">
        <v>6</v>
      </c>
    </row>
    <row r="259" spans="112:114" x14ac:dyDescent="0.25">
      <c r="DH259" s="130">
        <v>431</v>
      </c>
      <c r="DI259" s="131" t="s">
        <v>800</v>
      </c>
      <c r="DJ259" s="135">
        <v>7</v>
      </c>
    </row>
    <row r="260" spans="112:114" x14ac:dyDescent="0.25">
      <c r="DH260" s="130">
        <v>432</v>
      </c>
      <c r="DI260" s="131" t="s">
        <v>801</v>
      </c>
      <c r="DJ260" s="135">
        <v>8</v>
      </c>
    </row>
    <row r="261" spans="112:114" x14ac:dyDescent="0.25">
      <c r="DH261" s="130">
        <v>433</v>
      </c>
      <c r="DI261" s="131" t="s">
        <v>802</v>
      </c>
      <c r="DJ261" s="135">
        <v>9</v>
      </c>
    </row>
    <row r="262" spans="112:114" x14ac:dyDescent="0.25">
      <c r="DH262" s="130">
        <v>434</v>
      </c>
      <c r="DI262" s="131" t="s">
        <v>803</v>
      </c>
      <c r="DJ262" s="135">
        <v>10</v>
      </c>
    </row>
    <row r="263" spans="112:114" x14ac:dyDescent="0.25">
      <c r="DH263" s="130">
        <v>441</v>
      </c>
      <c r="DI263" s="131" t="s">
        <v>804</v>
      </c>
      <c r="DJ263" s="135">
        <v>7</v>
      </c>
    </row>
    <row r="264" spans="112:114" x14ac:dyDescent="0.25">
      <c r="DH264" s="130">
        <v>442</v>
      </c>
      <c r="DI264" s="131" t="s">
        <v>805</v>
      </c>
      <c r="DJ264" s="135">
        <v>8</v>
      </c>
    </row>
    <row r="265" spans="112:114" x14ac:dyDescent="0.25">
      <c r="DH265" s="130">
        <v>443</v>
      </c>
      <c r="DI265" s="131" t="s">
        <v>806</v>
      </c>
      <c r="DJ265" s="135">
        <v>9</v>
      </c>
    </row>
    <row r="266" spans="112:114" x14ac:dyDescent="0.25">
      <c r="DH266" s="130">
        <v>444</v>
      </c>
      <c r="DI266" s="131" t="s">
        <v>807</v>
      </c>
      <c r="DJ266" s="135">
        <v>10</v>
      </c>
    </row>
    <row r="267" spans="112:114" x14ac:dyDescent="0.25">
      <c r="DH267" s="130">
        <v>451</v>
      </c>
      <c r="DI267" s="131" t="s">
        <v>808</v>
      </c>
      <c r="DJ267" s="135">
        <v>7</v>
      </c>
    </row>
    <row r="268" spans="112:114" x14ac:dyDescent="0.25">
      <c r="DH268" s="130">
        <v>452</v>
      </c>
      <c r="DI268" s="131" t="s">
        <v>809</v>
      </c>
      <c r="DJ268" s="135">
        <v>8</v>
      </c>
    </row>
    <row r="269" spans="112:114" x14ac:dyDescent="0.25">
      <c r="DH269" s="130">
        <v>453</v>
      </c>
      <c r="DI269" s="131" t="s">
        <v>810</v>
      </c>
      <c r="DJ269" s="135">
        <v>9</v>
      </c>
    </row>
    <row r="270" spans="112:114" x14ac:dyDescent="0.25">
      <c r="DH270" s="130">
        <v>454</v>
      </c>
      <c r="DI270" s="131" t="s">
        <v>811</v>
      </c>
      <c r="DJ270" s="135">
        <v>10</v>
      </c>
    </row>
    <row r="271" spans="112:114" x14ac:dyDescent="0.25">
      <c r="DH271" s="130">
        <v>460</v>
      </c>
      <c r="DI271" s="131" t="s">
        <v>812</v>
      </c>
      <c r="DJ271" s="135">
        <v>6</v>
      </c>
    </row>
    <row r="272" spans="112:114" x14ac:dyDescent="0.25">
      <c r="DH272" s="130">
        <v>461</v>
      </c>
      <c r="DI272" s="131" t="s">
        <v>813</v>
      </c>
      <c r="DJ272" s="135">
        <v>7</v>
      </c>
    </row>
    <row r="273" spans="112:114" x14ac:dyDescent="0.25">
      <c r="DH273" s="130">
        <v>462</v>
      </c>
      <c r="DI273" s="131" t="s">
        <v>814</v>
      </c>
      <c r="DJ273" s="135">
        <v>8</v>
      </c>
    </row>
    <row r="274" spans="112:114" x14ac:dyDescent="0.25">
      <c r="DH274" s="130">
        <v>463</v>
      </c>
      <c r="DI274" s="131" t="s">
        <v>815</v>
      </c>
      <c r="DJ274" s="135">
        <v>9</v>
      </c>
    </row>
    <row r="275" spans="112:114" x14ac:dyDescent="0.25">
      <c r="DH275" s="130">
        <v>464</v>
      </c>
      <c r="DI275" s="131" t="s">
        <v>816</v>
      </c>
      <c r="DJ275" s="135">
        <v>10</v>
      </c>
    </row>
    <row r="276" spans="112:114" x14ac:dyDescent="0.25">
      <c r="DH276" s="130">
        <v>490</v>
      </c>
      <c r="DI276" s="131" t="s">
        <v>732</v>
      </c>
      <c r="DJ276" s="135">
        <v>8</v>
      </c>
    </row>
    <row r="277" spans="112:114" x14ac:dyDescent="0.25">
      <c r="DH277" s="130">
        <v>491</v>
      </c>
      <c r="DI277" s="131" t="s">
        <v>733</v>
      </c>
      <c r="DJ277" s="135">
        <v>9</v>
      </c>
    </row>
    <row r="278" spans="112:114" x14ac:dyDescent="0.25">
      <c r="DH278" s="130">
        <v>492</v>
      </c>
      <c r="DI278" s="131" t="s">
        <v>734</v>
      </c>
      <c r="DJ278" s="135">
        <v>10</v>
      </c>
    </row>
    <row r="279" spans="112:114" x14ac:dyDescent="0.25">
      <c r="DH279" s="130">
        <v>493</v>
      </c>
      <c r="DI279" s="131" t="s">
        <v>817</v>
      </c>
      <c r="DJ279" s="135">
        <v>11</v>
      </c>
    </row>
    <row r="280" spans="112:114" x14ac:dyDescent="0.25">
      <c r="DH280" s="130">
        <v>494</v>
      </c>
      <c r="DI280" s="131" t="s">
        <v>736</v>
      </c>
      <c r="DJ280" s="135">
        <v>12</v>
      </c>
    </row>
    <row r="281" spans="112:114" x14ac:dyDescent="0.25">
      <c r="DH281" s="130">
        <v>501</v>
      </c>
      <c r="DI281" s="131" t="s">
        <v>818</v>
      </c>
      <c r="DJ281" s="135">
        <v>1</v>
      </c>
    </row>
    <row r="282" spans="112:114" x14ac:dyDescent="0.25">
      <c r="DH282" s="130">
        <v>502</v>
      </c>
      <c r="DI282" s="131" t="s">
        <v>819</v>
      </c>
      <c r="DJ282" s="135">
        <v>2</v>
      </c>
    </row>
    <row r="283" spans="112:114" x14ac:dyDescent="0.25">
      <c r="DH283" s="130">
        <v>504</v>
      </c>
      <c r="DI283" s="131" t="s">
        <v>821</v>
      </c>
      <c r="DJ283" s="135">
        <v>4</v>
      </c>
    </row>
    <row r="284" spans="112:114" x14ac:dyDescent="0.25">
      <c r="DH284" s="130">
        <v>506</v>
      </c>
      <c r="DI284" s="131" t="s">
        <v>822</v>
      </c>
      <c r="DJ284" s="135">
        <v>3</v>
      </c>
    </row>
    <row r="285" spans="112:114" x14ac:dyDescent="0.25">
      <c r="DH285" s="130">
        <v>507</v>
      </c>
      <c r="DI285" s="131" t="s">
        <v>823</v>
      </c>
      <c r="DJ285" s="135">
        <v>4</v>
      </c>
    </row>
    <row r="286" spans="112:114" x14ac:dyDescent="0.25">
      <c r="DH286" s="130">
        <v>503</v>
      </c>
      <c r="DI286" s="131" t="s">
        <v>820</v>
      </c>
      <c r="DJ286" s="135">
        <v>3</v>
      </c>
    </row>
    <row r="287" spans="112:114" x14ac:dyDescent="0.25">
      <c r="DH287" s="130">
        <v>508</v>
      </c>
      <c r="DI287" s="131" t="s">
        <v>824</v>
      </c>
      <c r="DJ287" s="135">
        <v>5</v>
      </c>
    </row>
    <row r="288" spans="112:114" x14ac:dyDescent="0.25">
      <c r="DH288" s="130">
        <v>509</v>
      </c>
      <c r="DI288" s="131" t="s">
        <v>825</v>
      </c>
      <c r="DJ288" s="135">
        <v>6</v>
      </c>
    </row>
    <row r="289" spans="112:114" x14ac:dyDescent="0.25">
      <c r="DH289" s="130">
        <v>511</v>
      </c>
      <c r="DI289" s="131" t="s">
        <v>826</v>
      </c>
      <c r="DJ289" s="135">
        <v>4</v>
      </c>
    </row>
    <row r="290" spans="112:114" x14ac:dyDescent="0.25">
      <c r="DH290" s="130">
        <v>512</v>
      </c>
      <c r="DI290" s="131" t="s">
        <v>827</v>
      </c>
      <c r="DJ290" s="135">
        <v>5</v>
      </c>
    </row>
    <row r="291" spans="112:114" x14ac:dyDescent="0.25">
      <c r="DH291" s="130">
        <v>513</v>
      </c>
      <c r="DI291" s="131" t="s">
        <v>828</v>
      </c>
      <c r="DJ291" s="135">
        <v>6</v>
      </c>
    </row>
    <row r="292" spans="112:114" x14ac:dyDescent="0.25">
      <c r="DH292" s="130">
        <v>514</v>
      </c>
      <c r="DI292" s="131" t="s">
        <v>829</v>
      </c>
      <c r="DJ292" s="135">
        <v>7</v>
      </c>
    </row>
    <row r="293" spans="112:114" x14ac:dyDescent="0.25">
      <c r="DH293" s="130">
        <v>516</v>
      </c>
      <c r="DI293" s="131" t="s">
        <v>830</v>
      </c>
      <c r="DJ293" s="135">
        <v>4</v>
      </c>
    </row>
    <row r="294" spans="112:114" x14ac:dyDescent="0.25">
      <c r="DH294" s="130">
        <v>517</v>
      </c>
      <c r="DI294" s="131" t="s">
        <v>831</v>
      </c>
      <c r="DJ294" s="135">
        <v>5</v>
      </c>
    </row>
    <row r="295" spans="112:114" x14ac:dyDescent="0.25">
      <c r="DH295" s="130">
        <v>518</v>
      </c>
      <c r="DI295" s="131" t="s">
        <v>832</v>
      </c>
      <c r="DJ295" s="135">
        <v>6</v>
      </c>
    </row>
    <row r="296" spans="112:114" x14ac:dyDescent="0.25">
      <c r="DH296" s="130">
        <v>521</v>
      </c>
      <c r="DI296" s="131" t="s">
        <v>833</v>
      </c>
      <c r="DJ296" s="135">
        <v>4</v>
      </c>
    </row>
    <row r="297" spans="112:114" x14ac:dyDescent="0.25">
      <c r="DH297" s="130">
        <v>522</v>
      </c>
      <c r="DI297" s="131" t="s">
        <v>834</v>
      </c>
      <c r="DJ297" s="135">
        <v>5</v>
      </c>
    </row>
    <row r="298" spans="112:114" x14ac:dyDescent="0.25">
      <c r="DH298" s="130">
        <v>523</v>
      </c>
      <c r="DI298" s="131" t="s">
        <v>835</v>
      </c>
      <c r="DJ298" s="135">
        <v>6</v>
      </c>
    </row>
    <row r="299" spans="112:114" x14ac:dyDescent="0.25">
      <c r="DH299" s="130">
        <v>524</v>
      </c>
      <c r="DI299" s="131" t="s">
        <v>836</v>
      </c>
      <c r="DJ299" s="135">
        <v>7</v>
      </c>
    </row>
    <row r="300" spans="112:114" x14ac:dyDescent="0.25">
      <c r="DH300" s="130">
        <v>531</v>
      </c>
      <c r="DI300" s="131" t="s">
        <v>837</v>
      </c>
      <c r="DJ300" s="135">
        <v>5</v>
      </c>
    </row>
    <row r="301" spans="112:114" x14ac:dyDescent="0.25">
      <c r="DH301" s="130">
        <v>532</v>
      </c>
      <c r="DI301" s="131" t="s">
        <v>838</v>
      </c>
      <c r="DJ301" s="135">
        <v>6</v>
      </c>
    </row>
    <row r="302" spans="112:114" x14ac:dyDescent="0.25">
      <c r="DH302" s="130">
        <v>533</v>
      </c>
      <c r="DI302" s="131" t="s">
        <v>839</v>
      </c>
      <c r="DJ302" s="135">
        <v>6</v>
      </c>
    </row>
    <row r="303" spans="112:114" x14ac:dyDescent="0.25">
      <c r="DH303" s="130">
        <v>534</v>
      </c>
      <c r="DI303" s="131" t="s">
        <v>840</v>
      </c>
      <c r="DJ303" s="135">
        <v>7</v>
      </c>
    </row>
    <row r="304" spans="112:114" x14ac:dyDescent="0.25">
      <c r="DH304" s="130">
        <v>541</v>
      </c>
      <c r="DI304" s="131" t="s">
        <v>841</v>
      </c>
      <c r="DJ304" s="135">
        <v>6</v>
      </c>
    </row>
    <row r="305" spans="112:114" x14ac:dyDescent="0.25">
      <c r="DH305" s="130">
        <v>542</v>
      </c>
      <c r="DI305" s="131" t="s">
        <v>842</v>
      </c>
      <c r="DJ305" s="135">
        <v>7</v>
      </c>
    </row>
    <row r="306" spans="112:114" x14ac:dyDescent="0.25">
      <c r="DH306" s="130">
        <v>543</v>
      </c>
      <c r="DI306" s="131" t="s">
        <v>843</v>
      </c>
      <c r="DJ306" s="135">
        <v>8</v>
      </c>
    </row>
    <row r="307" spans="112:114" x14ac:dyDescent="0.25">
      <c r="DH307" s="130">
        <v>544</v>
      </c>
      <c r="DI307" s="131" t="s">
        <v>844</v>
      </c>
      <c r="DJ307" s="135">
        <v>9</v>
      </c>
    </row>
    <row r="308" spans="112:114" x14ac:dyDescent="0.25">
      <c r="DH308" s="130">
        <v>545</v>
      </c>
      <c r="DI308" s="131" t="s">
        <v>845</v>
      </c>
      <c r="DJ308" s="135">
        <v>10</v>
      </c>
    </row>
    <row r="309" spans="112:114" x14ac:dyDescent="0.25">
      <c r="DH309" s="130">
        <v>550</v>
      </c>
      <c r="DI309" s="131" t="s">
        <v>846</v>
      </c>
      <c r="DJ309" s="135">
        <v>7</v>
      </c>
    </row>
    <row r="310" spans="112:114" x14ac:dyDescent="0.25">
      <c r="DH310" s="130">
        <v>551</v>
      </c>
      <c r="DI310" s="131" t="s">
        <v>732</v>
      </c>
      <c r="DJ310" s="135">
        <v>8</v>
      </c>
    </row>
    <row r="311" spans="112:114" x14ac:dyDescent="0.25">
      <c r="DH311" s="130">
        <v>552</v>
      </c>
      <c r="DI311" s="131" t="s">
        <v>733</v>
      </c>
      <c r="DJ311" s="135">
        <v>9</v>
      </c>
    </row>
    <row r="312" spans="112:114" x14ac:dyDescent="0.25">
      <c r="DH312" s="130">
        <v>553</v>
      </c>
      <c r="DI312" s="131" t="s">
        <v>734</v>
      </c>
      <c r="DJ312" s="135">
        <v>10</v>
      </c>
    </row>
    <row r="313" spans="112:114" x14ac:dyDescent="0.25">
      <c r="DH313" s="130">
        <v>554</v>
      </c>
      <c r="DI313" s="131" t="s">
        <v>817</v>
      </c>
      <c r="DJ313" s="135">
        <v>11</v>
      </c>
    </row>
    <row r="314" spans="112:114" x14ac:dyDescent="0.25">
      <c r="DH314" s="130">
        <v>555</v>
      </c>
      <c r="DI314" s="132" t="s">
        <v>736</v>
      </c>
      <c r="DJ314" s="135">
        <v>12</v>
      </c>
    </row>
    <row r="315" spans="112:114" x14ac:dyDescent="0.25">
      <c r="DH315" s="130">
        <v>561</v>
      </c>
      <c r="DI315" s="131" t="s">
        <v>847</v>
      </c>
      <c r="DJ315" s="135">
        <v>3</v>
      </c>
    </row>
    <row r="316" spans="112:114" x14ac:dyDescent="0.25">
      <c r="DH316" s="130">
        <v>562</v>
      </c>
      <c r="DI316" s="131" t="s">
        <v>848</v>
      </c>
      <c r="DJ316" s="135">
        <v>4</v>
      </c>
    </row>
    <row r="317" spans="112:114" x14ac:dyDescent="0.25">
      <c r="DH317" s="130">
        <v>563</v>
      </c>
      <c r="DI317" s="131" t="s">
        <v>849</v>
      </c>
      <c r="DJ317" s="135">
        <v>5</v>
      </c>
    </row>
    <row r="318" spans="112:114" x14ac:dyDescent="0.25">
      <c r="DH318" s="130">
        <v>564</v>
      </c>
      <c r="DI318" s="131" t="s">
        <v>850</v>
      </c>
      <c r="DJ318" s="135">
        <v>6</v>
      </c>
    </row>
    <row r="319" spans="112:114" x14ac:dyDescent="0.25">
      <c r="DH319" s="130">
        <v>565</v>
      </c>
      <c r="DI319" s="131" t="s">
        <v>851</v>
      </c>
      <c r="DJ319" s="135">
        <v>7</v>
      </c>
    </row>
    <row r="320" spans="112:114" x14ac:dyDescent="0.25">
      <c r="DH320" s="130">
        <v>566</v>
      </c>
      <c r="DI320" s="131" t="s">
        <v>0</v>
      </c>
      <c r="DJ320" s="135">
        <v>8</v>
      </c>
    </row>
    <row r="321" spans="112:114" x14ac:dyDescent="0.25">
      <c r="DH321" s="130">
        <v>571</v>
      </c>
      <c r="DI321" s="131" t="s">
        <v>1</v>
      </c>
      <c r="DJ321" s="135">
        <v>3</v>
      </c>
    </row>
    <row r="322" spans="112:114" x14ac:dyDescent="0.25">
      <c r="DH322" s="130">
        <v>572</v>
      </c>
      <c r="DI322" s="131" t="s">
        <v>2</v>
      </c>
      <c r="DJ322" s="135">
        <v>4</v>
      </c>
    </row>
    <row r="323" spans="112:114" x14ac:dyDescent="0.25">
      <c r="DH323" s="130">
        <v>573</v>
      </c>
      <c r="DI323" s="131" t="s">
        <v>3</v>
      </c>
      <c r="DJ323" s="135">
        <v>5</v>
      </c>
    </row>
    <row r="324" spans="112:114" x14ac:dyDescent="0.25">
      <c r="DH324" s="130">
        <v>574</v>
      </c>
      <c r="DI324" s="131" t="s">
        <v>4</v>
      </c>
      <c r="DJ324" s="135">
        <v>6</v>
      </c>
    </row>
    <row r="325" spans="112:114" x14ac:dyDescent="0.25">
      <c r="DH325" s="130">
        <v>575</v>
      </c>
      <c r="DI325" s="131" t="s">
        <v>5</v>
      </c>
      <c r="DJ325" s="135">
        <v>7</v>
      </c>
    </row>
    <row r="326" spans="112:114" x14ac:dyDescent="0.25">
      <c r="DH326" s="130">
        <v>576</v>
      </c>
      <c r="DI326" s="131" t="s">
        <v>6</v>
      </c>
      <c r="DJ326" s="135">
        <v>8</v>
      </c>
    </row>
    <row r="327" spans="112:114" x14ac:dyDescent="0.25">
      <c r="DH327" s="130">
        <v>577</v>
      </c>
      <c r="DI327" s="131" t="s">
        <v>7</v>
      </c>
      <c r="DJ327" s="136"/>
    </row>
    <row r="328" spans="112:114" x14ac:dyDescent="0.25">
      <c r="DH328" s="130">
        <v>578</v>
      </c>
      <c r="DI328" s="131" t="s">
        <v>8</v>
      </c>
      <c r="DJ328" s="135">
        <v>7</v>
      </c>
    </row>
    <row r="329" spans="112:114" x14ac:dyDescent="0.25">
      <c r="DH329" s="130">
        <v>580</v>
      </c>
      <c r="DI329" s="131" t="s">
        <v>9</v>
      </c>
      <c r="DJ329" s="135">
        <v>2</v>
      </c>
    </row>
    <row r="330" spans="112:114" x14ac:dyDescent="0.25">
      <c r="DH330" s="130">
        <v>581</v>
      </c>
      <c r="DI330" s="131" t="s">
        <v>10</v>
      </c>
      <c r="DJ330" s="135">
        <v>3</v>
      </c>
    </row>
    <row r="331" spans="112:114" x14ac:dyDescent="0.25">
      <c r="DH331" s="130">
        <v>582</v>
      </c>
      <c r="DI331" s="131" t="s">
        <v>11</v>
      </c>
      <c r="DJ331" s="135">
        <v>4</v>
      </c>
    </row>
    <row r="332" spans="112:114" x14ac:dyDescent="0.25">
      <c r="DH332" s="130">
        <v>583</v>
      </c>
      <c r="DI332" s="131" t="s">
        <v>12</v>
      </c>
      <c r="DJ332" s="135">
        <v>4</v>
      </c>
    </row>
    <row r="333" spans="112:114" x14ac:dyDescent="0.25">
      <c r="DH333" s="130">
        <v>584</v>
      </c>
      <c r="DI333" s="131" t="s">
        <v>13</v>
      </c>
      <c r="DJ333" s="135">
        <v>5</v>
      </c>
    </row>
    <row r="334" spans="112:114" x14ac:dyDescent="0.25">
      <c r="DH334" s="130">
        <v>585</v>
      </c>
      <c r="DI334" s="131" t="s">
        <v>14</v>
      </c>
      <c r="DJ334" s="135">
        <v>6</v>
      </c>
    </row>
    <row r="335" spans="112:114" x14ac:dyDescent="0.25">
      <c r="DH335" s="130">
        <v>586</v>
      </c>
      <c r="DI335" s="131" t="s">
        <v>15</v>
      </c>
      <c r="DJ335" s="135">
        <v>7</v>
      </c>
    </row>
    <row r="336" spans="112:114" x14ac:dyDescent="0.25">
      <c r="DH336" s="130">
        <v>587</v>
      </c>
      <c r="DI336" s="131" t="s">
        <v>16</v>
      </c>
      <c r="DJ336" s="135">
        <v>8</v>
      </c>
    </row>
    <row r="337" spans="112:114" x14ac:dyDescent="0.25">
      <c r="DH337" s="130">
        <v>590</v>
      </c>
      <c r="DI337" s="131" t="s">
        <v>846</v>
      </c>
      <c r="DJ337" s="135">
        <v>7</v>
      </c>
    </row>
    <row r="338" spans="112:114" x14ac:dyDescent="0.25">
      <c r="DH338" s="130">
        <v>591</v>
      </c>
      <c r="DI338" s="131" t="s">
        <v>17</v>
      </c>
      <c r="DJ338" s="135">
        <v>8</v>
      </c>
    </row>
    <row r="339" spans="112:114" x14ac:dyDescent="0.25">
      <c r="DH339" s="130">
        <v>592</v>
      </c>
      <c r="DI339" s="131" t="s">
        <v>18</v>
      </c>
      <c r="DJ339" s="135">
        <v>9</v>
      </c>
    </row>
    <row r="340" spans="112:114" x14ac:dyDescent="0.25">
      <c r="DH340" s="130">
        <v>593</v>
      </c>
      <c r="DI340" s="131" t="s">
        <v>19</v>
      </c>
      <c r="DJ340" s="135">
        <v>10</v>
      </c>
    </row>
    <row r="341" spans="112:114" x14ac:dyDescent="0.25">
      <c r="DH341" s="130">
        <v>594</v>
      </c>
      <c r="DI341" s="131" t="s">
        <v>20</v>
      </c>
      <c r="DJ341" s="135">
        <v>11</v>
      </c>
    </row>
    <row r="342" spans="112:114" x14ac:dyDescent="0.25">
      <c r="DH342" s="130">
        <v>601</v>
      </c>
      <c r="DI342" s="131" t="s">
        <v>21</v>
      </c>
      <c r="DJ342" s="135">
        <v>4</v>
      </c>
    </row>
    <row r="343" spans="112:114" x14ac:dyDescent="0.25">
      <c r="DH343" s="130">
        <v>602</v>
      </c>
      <c r="DI343" s="131" t="s">
        <v>22</v>
      </c>
      <c r="DJ343" s="135">
        <v>5</v>
      </c>
    </row>
    <row r="344" spans="112:114" x14ac:dyDescent="0.25">
      <c r="DH344" s="130">
        <v>603</v>
      </c>
      <c r="DI344" s="131" t="s">
        <v>23</v>
      </c>
      <c r="DJ344" s="135">
        <v>6</v>
      </c>
    </row>
    <row r="345" spans="112:114" x14ac:dyDescent="0.25">
      <c r="DH345" s="130">
        <v>604</v>
      </c>
      <c r="DI345" s="131" t="s">
        <v>24</v>
      </c>
      <c r="DJ345" s="135">
        <v>7</v>
      </c>
    </row>
    <row r="346" spans="112:114" x14ac:dyDescent="0.25">
      <c r="DH346" s="130">
        <v>611</v>
      </c>
      <c r="DI346" s="131" t="s">
        <v>25</v>
      </c>
      <c r="DJ346" s="135">
        <v>1</v>
      </c>
    </row>
    <row r="347" spans="112:114" x14ac:dyDescent="0.25">
      <c r="DH347" s="130">
        <v>612</v>
      </c>
      <c r="DI347" s="131" t="s">
        <v>26</v>
      </c>
      <c r="DJ347" s="135">
        <v>2</v>
      </c>
    </row>
    <row r="348" spans="112:114" x14ac:dyDescent="0.25">
      <c r="DH348" s="130">
        <v>613</v>
      </c>
      <c r="DI348" s="131" t="s">
        <v>27</v>
      </c>
      <c r="DJ348" s="135">
        <v>3</v>
      </c>
    </row>
    <row r="349" spans="112:114" x14ac:dyDescent="0.25">
      <c r="DH349" s="130">
        <v>614</v>
      </c>
      <c r="DI349" s="131" t="s">
        <v>28</v>
      </c>
      <c r="DJ349" s="135">
        <v>4</v>
      </c>
    </row>
    <row r="350" spans="112:114" x14ac:dyDescent="0.25">
      <c r="DH350" s="130">
        <v>631</v>
      </c>
      <c r="DI350" s="131" t="s">
        <v>29</v>
      </c>
      <c r="DJ350" s="135">
        <v>8</v>
      </c>
    </row>
    <row r="351" spans="112:114" x14ac:dyDescent="0.25">
      <c r="DH351" s="130">
        <v>632</v>
      </c>
      <c r="DI351" s="131" t="s">
        <v>30</v>
      </c>
      <c r="DJ351" s="135">
        <v>9</v>
      </c>
    </row>
    <row r="352" spans="112:114" x14ac:dyDescent="0.25">
      <c r="DH352" s="130">
        <v>633</v>
      </c>
      <c r="DI352" s="131" t="s">
        <v>31</v>
      </c>
      <c r="DJ352" s="135">
        <v>10</v>
      </c>
    </row>
    <row r="353" spans="112:114" x14ac:dyDescent="0.25">
      <c r="DH353" s="130">
        <v>634</v>
      </c>
      <c r="DI353" s="131" t="s">
        <v>32</v>
      </c>
      <c r="DJ353" s="135">
        <v>11</v>
      </c>
    </row>
    <row r="354" spans="112:114" x14ac:dyDescent="0.25">
      <c r="DH354" s="130">
        <v>690</v>
      </c>
      <c r="DI354" s="131" t="s">
        <v>732</v>
      </c>
      <c r="DJ354" s="135">
        <v>8</v>
      </c>
    </row>
    <row r="355" spans="112:114" x14ac:dyDescent="0.25">
      <c r="DH355" s="130">
        <v>691</v>
      </c>
      <c r="DI355" s="131" t="s">
        <v>733</v>
      </c>
      <c r="DJ355" s="135">
        <v>9</v>
      </c>
    </row>
    <row r="356" spans="112:114" x14ac:dyDescent="0.25">
      <c r="DH356" s="130">
        <v>692</v>
      </c>
      <c r="DI356" s="131" t="s">
        <v>734</v>
      </c>
      <c r="DJ356" s="135">
        <v>10</v>
      </c>
    </row>
    <row r="357" spans="112:114" x14ac:dyDescent="0.25">
      <c r="DH357" s="130">
        <v>693</v>
      </c>
      <c r="DI357" s="131" t="s">
        <v>817</v>
      </c>
      <c r="DJ357" s="135">
        <v>11</v>
      </c>
    </row>
    <row r="358" spans="112:114" x14ac:dyDescent="0.25">
      <c r="DH358" s="130">
        <v>694</v>
      </c>
      <c r="DI358" s="131" t="s">
        <v>736</v>
      </c>
      <c r="DJ358" s="135">
        <v>12</v>
      </c>
    </row>
    <row r="359" spans="112:114" x14ac:dyDescent="0.25">
      <c r="DH359" s="130">
        <v>706</v>
      </c>
      <c r="DI359" s="131" t="s">
        <v>33</v>
      </c>
      <c r="DJ359" s="135">
        <v>4</v>
      </c>
    </row>
    <row r="360" spans="112:114" x14ac:dyDescent="0.25">
      <c r="DH360" s="130">
        <v>707</v>
      </c>
      <c r="DI360" s="131" t="s">
        <v>34</v>
      </c>
      <c r="DJ360" s="135">
        <v>5</v>
      </c>
    </row>
    <row r="361" spans="112:114" x14ac:dyDescent="0.25">
      <c r="DH361" s="130">
        <v>708</v>
      </c>
      <c r="DI361" s="131" t="s">
        <v>35</v>
      </c>
      <c r="DJ361" s="135">
        <v>6</v>
      </c>
    </row>
    <row r="362" spans="112:114" x14ac:dyDescent="0.25">
      <c r="DH362" s="130">
        <v>709</v>
      </c>
      <c r="DI362" s="131" t="s">
        <v>36</v>
      </c>
      <c r="DJ362" s="135">
        <v>7</v>
      </c>
    </row>
    <row r="363" spans="112:114" x14ac:dyDescent="0.25">
      <c r="DH363" s="130">
        <v>710</v>
      </c>
      <c r="DI363" s="131" t="s">
        <v>37</v>
      </c>
      <c r="DJ363" s="135">
        <v>6</v>
      </c>
    </row>
    <row r="364" spans="112:114" x14ac:dyDescent="0.25">
      <c r="DH364" s="130">
        <v>711</v>
      </c>
      <c r="DI364" s="131" t="s">
        <v>38</v>
      </c>
      <c r="DJ364" s="135">
        <v>7</v>
      </c>
    </row>
    <row r="365" spans="112:114" x14ac:dyDescent="0.25">
      <c r="DH365" s="130">
        <v>712</v>
      </c>
      <c r="DI365" s="131" t="s">
        <v>39</v>
      </c>
      <c r="DJ365" s="135">
        <v>8</v>
      </c>
    </row>
    <row r="366" spans="112:114" x14ac:dyDescent="0.25">
      <c r="DH366" s="130">
        <v>713</v>
      </c>
      <c r="DI366" s="131" t="s">
        <v>40</v>
      </c>
      <c r="DJ366" s="135">
        <v>9</v>
      </c>
    </row>
    <row r="367" spans="112:114" x14ac:dyDescent="0.25">
      <c r="DH367" s="130">
        <v>714</v>
      </c>
      <c r="DI367" s="131" t="s">
        <v>41</v>
      </c>
      <c r="DJ367" s="135">
        <v>10</v>
      </c>
    </row>
    <row r="368" spans="112:114" x14ac:dyDescent="0.25">
      <c r="DH368" s="130">
        <v>720</v>
      </c>
      <c r="DI368" s="131" t="s">
        <v>42</v>
      </c>
      <c r="DJ368" s="135">
        <v>6</v>
      </c>
    </row>
    <row r="369" spans="112:114" x14ac:dyDescent="0.25">
      <c r="DH369" s="130">
        <v>721</v>
      </c>
      <c r="DI369" s="131" t="s">
        <v>43</v>
      </c>
      <c r="DJ369" s="135">
        <v>7</v>
      </c>
    </row>
    <row r="370" spans="112:114" x14ac:dyDescent="0.25">
      <c r="DH370" s="130">
        <v>722</v>
      </c>
      <c r="DI370" s="131" t="s">
        <v>44</v>
      </c>
      <c r="DJ370" s="135">
        <v>8</v>
      </c>
    </row>
    <row r="371" spans="112:114" x14ac:dyDescent="0.25">
      <c r="DH371" s="130">
        <v>723</v>
      </c>
      <c r="DI371" s="131" t="s">
        <v>45</v>
      </c>
      <c r="DJ371" s="135">
        <v>9</v>
      </c>
    </row>
    <row r="372" spans="112:114" x14ac:dyDescent="0.25">
      <c r="DH372" s="130">
        <v>724</v>
      </c>
      <c r="DI372" s="131" t="s">
        <v>46</v>
      </c>
      <c r="DJ372" s="135">
        <v>10</v>
      </c>
    </row>
    <row r="373" spans="112:114" x14ac:dyDescent="0.25">
      <c r="DH373" s="130">
        <v>731</v>
      </c>
      <c r="DI373" s="131" t="s">
        <v>47</v>
      </c>
      <c r="DJ373" s="135">
        <v>4</v>
      </c>
    </row>
    <row r="374" spans="112:114" x14ac:dyDescent="0.25">
      <c r="DH374" s="130">
        <v>732</v>
      </c>
      <c r="DI374" s="131" t="s">
        <v>48</v>
      </c>
      <c r="DJ374" s="135">
        <v>5</v>
      </c>
    </row>
    <row r="375" spans="112:114" x14ac:dyDescent="0.25">
      <c r="DH375" s="130">
        <v>733</v>
      </c>
      <c r="DI375" s="131" t="s">
        <v>49</v>
      </c>
      <c r="DJ375" s="135">
        <v>6</v>
      </c>
    </row>
    <row r="376" spans="112:114" x14ac:dyDescent="0.25">
      <c r="DH376" s="130">
        <v>741</v>
      </c>
      <c r="DI376" s="131" t="s">
        <v>50</v>
      </c>
      <c r="DJ376" s="135">
        <v>7</v>
      </c>
    </row>
    <row r="377" spans="112:114" x14ac:dyDescent="0.25">
      <c r="DH377" s="130">
        <v>742</v>
      </c>
      <c r="DI377" s="131" t="s">
        <v>51</v>
      </c>
      <c r="DJ377" s="135">
        <v>8</v>
      </c>
    </row>
    <row r="378" spans="112:114" x14ac:dyDescent="0.25">
      <c r="DH378" s="130">
        <v>743</v>
      </c>
      <c r="DI378" s="131" t="s">
        <v>52</v>
      </c>
      <c r="DJ378" s="135">
        <v>9</v>
      </c>
    </row>
    <row r="379" spans="112:114" x14ac:dyDescent="0.25">
      <c r="DH379" s="130">
        <v>750</v>
      </c>
      <c r="DI379" s="131" t="s">
        <v>732</v>
      </c>
      <c r="DJ379" s="135">
        <v>9</v>
      </c>
    </row>
    <row r="380" spans="112:114" x14ac:dyDescent="0.25">
      <c r="DH380" s="130">
        <v>751</v>
      </c>
      <c r="DI380" s="131" t="s">
        <v>733</v>
      </c>
      <c r="DJ380" s="135">
        <v>10</v>
      </c>
    </row>
    <row r="381" spans="112:114" x14ac:dyDescent="0.25">
      <c r="DH381" s="130">
        <v>752</v>
      </c>
      <c r="DI381" s="131" t="s">
        <v>734</v>
      </c>
      <c r="DJ381" s="135">
        <v>11</v>
      </c>
    </row>
    <row r="382" spans="112:114" x14ac:dyDescent="0.25">
      <c r="DH382" s="130">
        <v>753</v>
      </c>
      <c r="DI382" s="131" t="s">
        <v>735</v>
      </c>
      <c r="DJ382" s="135">
        <v>12</v>
      </c>
    </row>
    <row r="383" spans="112:114" x14ac:dyDescent="0.25">
      <c r="DH383" s="130">
        <v>760</v>
      </c>
      <c r="DI383" s="131" t="s">
        <v>53</v>
      </c>
      <c r="DJ383" s="135">
        <v>6</v>
      </c>
    </row>
    <row r="384" spans="112:114" x14ac:dyDescent="0.25">
      <c r="DH384" s="130">
        <v>761</v>
      </c>
      <c r="DI384" s="131" t="s">
        <v>54</v>
      </c>
      <c r="DJ384" s="135">
        <v>7</v>
      </c>
    </row>
    <row r="385" spans="112:114" x14ac:dyDescent="0.25">
      <c r="DH385" s="130">
        <v>762</v>
      </c>
      <c r="DI385" s="131" t="s">
        <v>55</v>
      </c>
      <c r="DJ385" s="135">
        <v>8</v>
      </c>
    </row>
    <row r="386" spans="112:114" x14ac:dyDescent="0.25">
      <c r="DH386" s="130">
        <v>763</v>
      </c>
      <c r="DI386" s="131" t="s">
        <v>56</v>
      </c>
      <c r="DJ386" s="135">
        <v>9</v>
      </c>
    </row>
    <row r="387" spans="112:114" x14ac:dyDescent="0.25">
      <c r="DH387" s="130">
        <v>764</v>
      </c>
      <c r="DI387" s="131" t="s">
        <v>57</v>
      </c>
      <c r="DJ387" s="135">
        <v>10</v>
      </c>
    </row>
    <row r="388" spans="112:114" x14ac:dyDescent="0.25">
      <c r="DH388" s="130">
        <v>770</v>
      </c>
      <c r="DI388" s="131" t="s">
        <v>53</v>
      </c>
      <c r="DJ388" s="135">
        <v>6</v>
      </c>
    </row>
    <row r="389" spans="112:114" x14ac:dyDescent="0.25">
      <c r="DH389" s="130">
        <v>771</v>
      </c>
      <c r="DI389" s="131" t="s">
        <v>54</v>
      </c>
      <c r="DJ389" s="135">
        <v>7</v>
      </c>
    </row>
    <row r="390" spans="112:114" x14ac:dyDescent="0.25">
      <c r="DH390" s="130">
        <v>772</v>
      </c>
      <c r="DI390" s="131" t="s">
        <v>55</v>
      </c>
      <c r="DJ390" s="135">
        <v>8</v>
      </c>
    </row>
    <row r="391" spans="112:114" x14ac:dyDescent="0.25">
      <c r="DH391" s="130">
        <v>773</v>
      </c>
      <c r="DI391" s="131" t="s">
        <v>56</v>
      </c>
      <c r="DJ391" s="135">
        <v>9</v>
      </c>
    </row>
    <row r="392" spans="112:114" x14ac:dyDescent="0.25">
      <c r="DH392" s="130">
        <v>774</v>
      </c>
      <c r="DI392" s="131" t="s">
        <v>57</v>
      </c>
      <c r="DJ392" s="135">
        <v>10</v>
      </c>
    </row>
    <row r="393" spans="112:114" x14ac:dyDescent="0.25">
      <c r="DH393" s="130">
        <v>780</v>
      </c>
      <c r="DI393" s="131" t="s">
        <v>53</v>
      </c>
      <c r="DJ393" s="135">
        <v>6</v>
      </c>
    </row>
    <row r="394" spans="112:114" x14ac:dyDescent="0.25">
      <c r="DH394" s="130">
        <v>780</v>
      </c>
      <c r="DI394" s="131" t="s">
        <v>53</v>
      </c>
      <c r="DJ394" s="135">
        <v>6</v>
      </c>
    </row>
    <row r="395" spans="112:114" x14ac:dyDescent="0.25">
      <c r="DH395" s="130">
        <v>781</v>
      </c>
      <c r="DI395" s="131" t="s">
        <v>54</v>
      </c>
      <c r="DJ395" s="135">
        <v>7</v>
      </c>
    </row>
    <row r="396" spans="112:114" x14ac:dyDescent="0.25">
      <c r="DH396" s="130">
        <v>781</v>
      </c>
      <c r="DI396" s="131" t="s">
        <v>54</v>
      </c>
      <c r="DJ396" s="135">
        <v>7</v>
      </c>
    </row>
    <row r="397" spans="112:114" x14ac:dyDescent="0.25">
      <c r="DH397" s="130">
        <v>782</v>
      </c>
      <c r="DI397" s="131" t="s">
        <v>55</v>
      </c>
      <c r="DJ397" s="135">
        <v>8</v>
      </c>
    </row>
    <row r="398" spans="112:114" x14ac:dyDescent="0.25">
      <c r="DH398" s="130">
        <v>782</v>
      </c>
      <c r="DI398" s="131" t="s">
        <v>55</v>
      </c>
      <c r="DJ398" s="135">
        <v>8</v>
      </c>
    </row>
    <row r="399" spans="112:114" x14ac:dyDescent="0.25">
      <c r="DH399" s="130">
        <v>783</v>
      </c>
      <c r="DI399" s="131" t="s">
        <v>56</v>
      </c>
      <c r="DJ399" s="135">
        <v>9</v>
      </c>
    </row>
    <row r="400" spans="112:114" x14ac:dyDescent="0.25">
      <c r="DH400" s="130">
        <v>783</v>
      </c>
      <c r="DI400" s="131" t="s">
        <v>56</v>
      </c>
      <c r="DJ400" s="135">
        <v>9</v>
      </c>
    </row>
    <row r="401" spans="112:114" x14ac:dyDescent="0.25">
      <c r="DH401" s="130">
        <v>784</v>
      </c>
      <c r="DI401" s="131" t="s">
        <v>57</v>
      </c>
      <c r="DJ401" s="135">
        <v>10</v>
      </c>
    </row>
    <row r="402" spans="112:114" x14ac:dyDescent="0.25">
      <c r="DH402" s="130">
        <v>784</v>
      </c>
      <c r="DI402" s="131" t="s">
        <v>57</v>
      </c>
      <c r="DJ402" s="135">
        <v>10</v>
      </c>
    </row>
    <row r="403" spans="112:114" x14ac:dyDescent="0.25">
      <c r="DH403" s="130">
        <v>811</v>
      </c>
      <c r="DI403" s="131" t="s">
        <v>58</v>
      </c>
      <c r="DJ403" s="135">
        <v>4</v>
      </c>
    </row>
    <row r="404" spans="112:114" x14ac:dyDescent="0.25">
      <c r="DH404" s="130">
        <v>812</v>
      </c>
      <c r="DI404" s="131" t="s">
        <v>59</v>
      </c>
      <c r="DJ404" s="135">
        <v>5</v>
      </c>
    </row>
    <row r="405" spans="112:114" x14ac:dyDescent="0.25">
      <c r="DH405" s="130">
        <v>813</v>
      </c>
      <c r="DI405" s="131" t="s">
        <v>60</v>
      </c>
      <c r="DJ405" s="135">
        <v>6</v>
      </c>
    </row>
    <row r="406" spans="112:114" x14ac:dyDescent="0.25">
      <c r="DH406" s="130">
        <v>814</v>
      </c>
      <c r="DI406" s="131" t="s">
        <v>61</v>
      </c>
      <c r="DJ406" s="135">
        <v>7</v>
      </c>
    </row>
    <row r="407" spans="112:114" x14ac:dyDescent="0.25">
      <c r="DH407" s="130">
        <v>821</v>
      </c>
      <c r="DI407" s="131" t="s">
        <v>62</v>
      </c>
      <c r="DJ407" s="135">
        <v>7</v>
      </c>
    </row>
    <row r="408" spans="112:114" x14ac:dyDescent="0.25">
      <c r="DH408" s="130">
        <v>822</v>
      </c>
      <c r="DI408" s="131" t="s">
        <v>63</v>
      </c>
      <c r="DJ408" s="135">
        <v>8</v>
      </c>
    </row>
    <row r="409" spans="112:114" x14ac:dyDescent="0.25">
      <c r="DH409" s="130">
        <v>823</v>
      </c>
      <c r="DI409" s="131" t="s">
        <v>64</v>
      </c>
      <c r="DJ409" s="135">
        <v>9</v>
      </c>
    </row>
    <row r="410" spans="112:114" x14ac:dyDescent="0.25">
      <c r="DH410" s="130">
        <v>824</v>
      </c>
      <c r="DI410" s="131" t="s">
        <v>65</v>
      </c>
      <c r="DJ410" s="135">
        <v>10</v>
      </c>
    </row>
    <row r="411" spans="112:114" x14ac:dyDescent="0.25">
      <c r="DH411" s="130">
        <v>850</v>
      </c>
      <c r="DI411" s="131" t="s">
        <v>732</v>
      </c>
      <c r="DJ411" s="135">
        <v>8</v>
      </c>
    </row>
    <row r="412" spans="112:114" x14ac:dyDescent="0.25">
      <c r="DH412" s="130">
        <v>851</v>
      </c>
      <c r="DI412" s="131" t="s">
        <v>733</v>
      </c>
      <c r="DJ412" s="135">
        <v>9</v>
      </c>
    </row>
    <row r="413" spans="112:114" x14ac:dyDescent="0.25">
      <c r="DH413" s="130">
        <v>852</v>
      </c>
      <c r="DI413" s="131" t="s">
        <v>734</v>
      </c>
      <c r="DJ413" s="135">
        <v>10</v>
      </c>
    </row>
    <row r="414" spans="112:114" x14ac:dyDescent="0.25">
      <c r="DH414" s="130">
        <v>853</v>
      </c>
      <c r="DI414" s="131" t="s">
        <v>735</v>
      </c>
      <c r="DJ414" s="135">
        <v>11</v>
      </c>
    </row>
    <row r="415" spans="112:114" x14ac:dyDescent="0.25">
      <c r="DH415" s="130">
        <v>951</v>
      </c>
      <c r="DI415" s="131" t="s">
        <v>66</v>
      </c>
      <c r="DJ415" s="135">
        <v>6</v>
      </c>
    </row>
    <row r="416" spans="112:114" x14ac:dyDescent="0.25">
      <c r="DH416" s="130">
        <v>952</v>
      </c>
      <c r="DI416" s="131" t="s">
        <v>67</v>
      </c>
      <c r="DJ416" s="135">
        <v>7</v>
      </c>
    </row>
    <row r="417" spans="112:114" x14ac:dyDescent="0.25">
      <c r="DH417" s="130">
        <v>953</v>
      </c>
      <c r="DI417" s="131" t="s">
        <v>68</v>
      </c>
      <c r="DJ417" s="135">
        <v>8</v>
      </c>
    </row>
    <row r="418" spans="112:114" x14ac:dyDescent="0.25">
      <c r="DH418" s="130">
        <v>954</v>
      </c>
      <c r="DI418" s="131" t="s">
        <v>69</v>
      </c>
      <c r="DJ418" s="135">
        <v>8</v>
      </c>
    </row>
    <row r="419" spans="112:114" x14ac:dyDescent="0.25">
      <c r="DH419" s="130">
        <v>955</v>
      </c>
      <c r="DI419" s="131" t="s">
        <v>70</v>
      </c>
      <c r="DJ419" s="135">
        <v>9</v>
      </c>
    </row>
    <row r="420" spans="112:114" x14ac:dyDescent="0.25">
      <c r="DH420" s="130">
        <v>961</v>
      </c>
      <c r="DI420" s="131" t="s">
        <v>71</v>
      </c>
      <c r="DJ420" s="135">
        <v>6</v>
      </c>
    </row>
    <row r="421" spans="112:114" x14ac:dyDescent="0.25">
      <c r="DH421" s="130">
        <v>962</v>
      </c>
      <c r="DI421" s="131" t="s">
        <v>72</v>
      </c>
      <c r="DJ421" s="135">
        <v>7</v>
      </c>
    </row>
    <row r="422" spans="112:114" x14ac:dyDescent="0.25">
      <c r="DH422" s="130">
        <v>963</v>
      </c>
      <c r="DI422" s="131" t="s">
        <v>73</v>
      </c>
      <c r="DJ422" s="135">
        <v>8</v>
      </c>
    </row>
    <row r="423" spans="112:114" x14ac:dyDescent="0.25">
      <c r="DH423" s="130">
        <v>971</v>
      </c>
      <c r="DI423" s="131" t="s">
        <v>74</v>
      </c>
      <c r="DJ423" s="135">
        <v>6</v>
      </c>
    </row>
    <row r="424" spans="112:114" x14ac:dyDescent="0.25">
      <c r="DH424" s="133">
        <v>972</v>
      </c>
      <c r="DI424" s="134" t="s">
        <v>75</v>
      </c>
      <c r="DJ424" s="137">
        <v>7</v>
      </c>
    </row>
  </sheetData>
  <autoFilter ref="A4:DJ150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H166:DJ166"/>
    <mergeCell ref="K3:K4"/>
    <mergeCell ref="L3:L4"/>
    <mergeCell ref="M3:M4"/>
    <mergeCell ref="N3:N4"/>
    <mergeCell ref="O3:O4"/>
  </mergeCells>
  <conditionalFormatting sqref="CY10:CY21 CV10 CY23:CY44 CV140:CV141 CY140:CY141 CY66:CY99 CV129 CY104:CY129 CY47:CY62 CY131:CY136 CV131:CV136">
    <cfRule type="cellIs" dxfId="18" priority="19" stopIfTrue="1" operator="notEqual">
      <formula>$DC10</formula>
    </cfRule>
  </conditionalFormatting>
  <conditionalFormatting sqref="CV11:CV44 CV104:CV128 CV66:CV99 CV46:CV62">
    <cfRule type="cellIs" dxfId="17" priority="20" stopIfTrue="1" operator="notEqual">
      <formula>$CY11</formula>
    </cfRule>
  </conditionalFormatting>
  <conditionalFormatting sqref="CV137:CV139 CY137:CY139">
    <cfRule type="cellIs" dxfId="16" priority="17" stopIfTrue="1" operator="notEqual">
      <formula>$DC137</formula>
    </cfRule>
  </conditionalFormatting>
  <conditionalFormatting sqref="CY100">
    <cfRule type="cellIs" dxfId="15" priority="15" stopIfTrue="1" operator="notEqual">
      <formula>$DC100</formula>
    </cfRule>
  </conditionalFormatting>
  <conditionalFormatting sqref="CV100">
    <cfRule type="cellIs" dxfId="14" priority="16" stopIfTrue="1" operator="notEqual">
      <formula>$CY100</formula>
    </cfRule>
  </conditionalFormatting>
  <conditionalFormatting sqref="CY101">
    <cfRule type="cellIs" dxfId="13" priority="13" stopIfTrue="1" operator="notEqual">
      <formula>$DC101</formula>
    </cfRule>
  </conditionalFormatting>
  <conditionalFormatting sqref="CV101">
    <cfRule type="cellIs" dxfId="12" priority="14" stopIfTrue="1" operator="notEqual">
      <formula>$CY101</formula>
    </cfRule>
  </conditionalFormatting>
  <conditionalFormatting sqref="CY102:CY103">
    <cfRule type="cellIs" dxfId="11" priority="11" stopIfTrue="1" operator="notEqual">
      <formula>$DC102</formula>
    </cfRule>
  </conditionalFormatting>
  <conditionalFormatting sqref="CY63">
    <cfRule type="cellIs" dxfId="10" priority="9" stopIfTrue="1" operator="notEqual">
      <formula>$DC63</formula>
    </cfRule>
  </conditionalFormatting>
  <conditionalFormatting sqref="CV102:CV103">
    <cfRule type="cellIs" dxfId="9" priority="12" stopIfTrue="1" operator="notEqual">
      <formula>$CY102</formula>
    </cfRule>
  </conditionalFormatting>
  <conditionalFormatting sqref="CV63">
    <cfRule type="cellIs" dxfId="8" priority="10" stopIfTrue="1" operator="notEqual">
      <formula>$CY63</formula>
    </cfRule>
  </conditionalFormatting>
  <conditionalFormatting sqref="CY64">
    <cfRule type="cellIs" dxfId="7" priority="7" stopIfTrue="1" operator="notEqual">
      <formula>$DC64</formula>
    </cfRule>
  </conditionalFormatting>
  <conditionalFormatting sqref="CV64">
    <cfRule type="cellIs" dxfId="6" priority="8" stopIfTrue="1" operator="notEqual">
      <formula>$CY64</formula>
    </cfRule>
  </conditionalFormatting>
  <conditionalFormatting sqref="CY65">
    <cfRule type="cellIs" dxfId="5" priority="5" stopIfTrue="1" operator="notEqual">
      <formula>$DC65</formula>
    </cfRule>
  </conditionalFormatting>
  <conditionalFormatting sqref="CV65">
    <cfRule type="cellIs" dxfId="4" priority="6" stopIfTrue="1" operator="notEqual">
      <formula>$CY65</formula>
    </cfRule>
  </conditionalFormatting>
  <conditionalFormatting sqref="CY45:CY46">
    <cfRule type="cellIs" dxfId="3" priority="2" stopIfTrue="1" operator="notEqual">
      <formula>$DC45</formula>
    </cfRule>
  </conditionalFormatting>
  <conditionalFormatting sqref="CV45">
    <cfRule type="cellIs" dxfId="2" priority="4" stopIfTrue="1" operator="notEqual">
      <formula>$CY45</formula>
    </cfRule>
  </conditionalFormatting>
  <conditionalFormatting sqref="CV130 CY130">
    <cfRule type="cellIs" dxfId="1" priority="1" stopIfTrue="1" operator="notEqual">
      <formula>$DC130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45.0 / Gültig ab: 01.11.12 / Seite &amp;P (&amp;N)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21"/>
  <sheetViews>
    <sheetView zoomScaleNormal="100" zoomScaleSheetLayoutView="75" workbookViewId="0">
      <pane ySplit="4" topLeftCell="A42" activePane="bottomLeft" state="frozen"/>
      <selection pane="bottomLeft" activeCell="V55" sqref="V5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68" width="5.42578125" style="11" customWidth="1"/>
    <col min="69" max="69" width="8.5703125" style="11" customWidth="1"/>
    <col min="70" max="70" width="9.28515625" style="49" customWidth="1"/>
    <col min="71" max="71" width="4.7109375" style="49" customWidth="1"/>
    <col min="72" max="72" width="29.85546875" style="11" customWidth="1"/>
    <col min="73" max="73" width="1.5703125" style="115" customWidth="1"/>
    <col min="74" max="74" width="9.28515625" style="13" customWidth="1"/>
    <col min="75" max="75" width="4.7109375" style="13" customWidth="1"/>
    <col min="76" max="76" width="29.85546875" style="11" customWidth="1"/>
    <col min="77" max="78" width="11.42578125" customWidth="1"/>
    <col min="79" max="79" width="3.7109375" style="11" customWidth="1"/>
    <col min="80" max="80" width="34.7109375" style="11" customWidth="1"/>
    <col min="81" max="81" width="7.140625" style="11" customWidth="1"/>
    <col min="82" max="16384" width="3.7109375" style="11"/>
  </cols>
  <sheetData>
    <row r="1" spans="1:76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21"/>
      <c r="X1" s="10"/>
      <c r="Y1" s="39"/>
      <c r="Z1" s="9"/>
      <c r="AA1" s="9"/>
      <c r="AB1" s="9"/>
      <c r="AC1" s="9"/>
      <c r="BR1" s="142" t="s">
        <v>856</v>
      </c>
      <c r="BS1" s="143"/>
      <c r="BT1" s="144"/>
      <c r="BV1" s="142" t="s">
        <v>857</v>
      </c>
      <c r="BW1" s="143"/>
      <c r="BX1" s="144"/>
    </row>
    <row r="2" spans="1:76" s="1" customFormat="1" ht="12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871</v>
      </c>
      <c r="AC2" s="70"/>
      <c r="BR2" s="140"/>
      <c r="BS2" s="140"/>
      <c r="BU2" s="145"/>
      <c r="BV2" s="2"/>
      <c r="BW2" s="2"/>
    </row>
    <row r="3" spans="1:76" s="19" customFormat="1" ht="15.75" x14ac:dyDescent="0.2">
      <c r="A3" s="912" t="s">
        <v>346</v>
      </c>
      <c r="B3" s="912" t="s">
        <v>347</v>
      </c>
      <c r="C3" s="912" t="s">
        <v>348</v>
      </c>
      <c r="D3" s="914" t="s">
        <v>349</v>
      </c>
      <c r="E3" s="914" t="s">
        <v>350</v>
      </c>
      <c r="F3" s="914" t="s">
        <v>351</v>
      </c>
      <c r="G3" s="912" t="s">
        <v>352</v>
      </c>
      <c r="H3" s="912" t="s">
        <v>110</v>
      </c>
      <c r="I3" s="914" t="s">
        <v>141</v>
      </c>
      <c r="J3" s="912" t="s">
        <v>353</v>
      </c>
      <c r="K3" s="913" t="s">
        <v>354</v>
      </c>
      <c r="L3" s="913" t="s">
        <v>355</v>
      </c>
      <c r="M3" s="913" t="s">
        <v>356</v>
      </c>
      <c r="N3" s="915" t="s">
        <v>398</v>
      </c>
      <c r="O3" s="912" t="s">
        <v>363</v>
      </c>
      <c r="P3" s="912" t="s">
        <v>431</v>
      </c>
      <c r="Q3" s="912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2011</v>
      </c>
      <c r="AE3" s="81" t="s">
        <v>384</v>
      </c>
      <c r="AF3" s="83"/>
      <c r="BQ3" s="83" t="s">
        <v>703</v>
      </c>
      <c r="BR3" s="33" t="s">
        <v>702</v>
      </c>
      <c r="BS3" s="33" t="s">
        <v>701</v>
      </c>
      <c r="BT3" s="139" t="s">
        <v>78</v>
      </c>
      <c r="BU3" s="146"/>
      <c r="BV3" s="33" t="s">
        <v>702</v>
      </c>
      <c r="BW3" s="33" t="s">
        <v>701</v>
      </c>
      <c r="BX3" s="139" t="s">
        <v>78</v>
      </c>
    </row>
    <row r="4" spans="1:76" s="19" customFormat="1" ht="39.200000000000003" customHeight="1" x14ac:dyDescent="0.2">
      <c r="A4" s="912"/>
      <c r="B4" s="912"/>
      <c r="C4" s="912"/>
      <c r="D4" s="914"/>
      <c r="E4" s="914"/>
      <c r="F4" s="914"/>
      <c r="G4" s="912"/>
      <c r="H4" s="912"/>
      <c r="I4" s="914"/>
      <c r="J4" s="912"/>
      <c r="K4" s="913"/>
      <c r="L4" s="913"/>
      <c r="M4" s="913"/>
      <c r="N4" s="915"/>
      <c r="O4" s="912"/>
      <c r="P4" s="912"/>
      <c r="Q4" s="912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BQ4" s="83"/>
      <c r="BR4" s="125"/>
      <c r="BS4" s="125"/>
      <c r="BT4" s="83"/>
      <c r="BU4" s="20"/>
      <c r="BV4" s="33"/>
      <c r="BW4" s="33"/>
      <c r="BX4" s="83"/>
    </row>
    <row r="5" spans="1:76" s="19" customFormat="1" ht="40.5" x14ac:dyDescent="0.2">
      <c r="A5" s="53">
        <v>1</v>
      </c>
      <c r="B5" s="53"/>
      <c r="C5" s="53">
        <f t="shared" ref="C5:C3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330</v>
      </c>
      <c r="Z5" s="21">
        <f t="shared" ref="Z5:Z37" si="1">$AD$3-V5</f>
        <v>34</v>
      </c>
      <c r="AA5" s="25" t="s">
        <v>655</v>
      </c>
      <c r="AB5" s="21" t="s">
        <v>89</v>
      </c>
      <c r="AC5" s="21"/>
      <c r="AE5" s="90" t="s">
        <v>399</v>
      </c>
      <c r="AF5" s="82"/>
      <c r="BQ5" s="83">
        <v>2139</v>
      </c>
      <c r="BR5" s="124">
        <v>753</v>
      </c>
      <c r="BS5" s="33">
        <f>VLOOKUP($BR5,Funktionsbezeichnungen,3,0)</f>
        <v>12</v>
      </c>
      <c r="BT5" s="83" t="str">
        <f>VLOOKUP($BR5,Funktionsbezeichnungen,2,0)</f>
        <v>Vorgesetzter  -  4 . Stufe</v>
      </c>
      <c r="BU5" s="20"/>
      <c r="BV5" s="124">
        <v>753</v>
      </c>
      <c r="BW5" s="33">
        <f>VLOOKUP($BV5,Funktionsbezeichnungen,3,0)</f>
        <v>12</v>
      </c>
      <c r="BX5" s="83" t="str">
        <f>VLOOKUP($BV5,Funktionsbezeichnungen,2,0)</f>
        <v>Vorgesetzter  -  4 . Stufe</v>
      </c>
    </row>
    <row r="6" spans="1:76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21">
        <f t="shared" si="1"/>
        <v>29</v>
      </c>
      <c r="AA6" s="25" t="s">
        <v>656</v>
      </c>
      <c r="AB6" s="21" t="s">
        <v>89</v>
      </c>
      <c r="AC6" s="21"/>
      <c r="AE6" s="90" t="s">
        <v>399</v>
      </c>
      <c r="AF6" s="82"/>
      <c r="BQ6" s="83">
        <v>5558</v>
      </c>
      <c r="BR6" s="124">
        <v>753</v>
      </c>
      <c r="BS6" s="33">
        <f>VLOOKUP($BR6,Funktionsbezeichnungen,3,0)</f>
        <v>12</v>
      </c>
      <c r="BT6" s="83" t="str">
        <f>VLOOKUP($BR6,Funktionsbezeichnungen,2,0)</f>
        <v>Vorgesetzter  -  4 . Stufe</v>
      </c>
      <c r="BU6" s="20"/>
      <c r="BV6" s="124">
        <v>753</v>
      </c>
      <c r="BW6" s="33">
        <f>VLOOKUP($BV6,Funktionsbezeichnungen,3,0)</f>
        <v>12</v>
      </c>
      <c r="BX6" s="83" t="str">
        <f>VLOOKUP($BV6,Funktionsbezeichnungen,2,0)</f>
        <v>Vorgesetzter  -  4 . Stufe</v>
      </c>
    </row>
    <row r="7" spans="1:76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21">
        <f t="shared" si="1"/>
        <v>28</v>
      </c>
      <c r="AA7" s="25" t="s">
        <v>657</v>
      </c>
      <c r="AB7" s="21" t="s">
        <v>89</v>
      </c>
      <c r="AC7" s="21"/>
      <c r="AE7" s="90" t="s">
        <v>399</v>
      </c>
      <c r="AF7" s="82"/>
      <c r="BQ7" s="83">
        <v>4155</v>
      </c>
      <c r="BR7" s="124">
        <v>753</v>
      </c>
      <c r="BS7" s="33">
        <f>VLOOKUP($BR7,Funktionsbezeichnungen,3,0)</f>
        <v>12</v>
      </c>
      <c r="BT7" s="83" t="str">
        <f>VLOOKUP($BR7,Funktionsbezeichnungen,2,0)</f>
        <v>Vorgesetzter  -  4 . Stufe</v>
      </c>
      <c r="BU7" s="20"/>
      <c r="BV7" s="124">
        <v>753</v>
      </c>
      <c r="BW7" s="33">
        <f>VLOOKUP($BV7,Funktionsbezeichnungen,3,0)</f>
        <v>12</v>
      </c>
      <c r="BX7" s="83" t="str">
        <f>VLOOKUP($BV7,Funktionsbezeichnungen,2,0)</f>
        <v>Vorgesetzter  -  4 . Stufe</v>
      </c>
    </row>
    <row r="8" spans="1:76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120" t="s">
        <v>314</v>
      </c>
      <c r="X8" s="118">
        <v>2000</v>
      </c>
      <c r="Y8" s="28" t="s">
        <v>333</v>
      </c>
      <c r="Z8" s="21">
        <f t="shared" si="1"/>
        <v>24</v>
      </c>
      <c r="AA8" s="25" t="s">
        <v>667</v>
      </c>
      <c r="AB8" s="21" t="s">
        <v>89</v>
      </c>
      <c r="AC8" s="21"/>
      <c r="AE8" s="90" t="s">
        <v>400</v>
      </c>
      <c r="AF8" s="82"/>
      <c r="BQ8" s="83">
        <v>5574</v>
      </c>
      <c r="BR8" s="124">
        <v>753</v>
      </c>
      <c r="BS8" s="33">
        <f>VLOOKUP($BR8,Funktionsbezeichnungen,3,0)</f>
        <v>12</v>
      </c>
      <c r="BT8" s="83" t="str">
        <f>VLOOKUP($BR8,Funktionsbezeichnungen,2,0)</f>
        <v>Vorgesetzter  -  4 . Stufe</v>
      </c>
      <c r="BU8" s="20"/>
      <c r="BV8" s="124">
        <v>753</v>
      </c>
      <c r="BW8" s="33">
        <f>VLOOKUP($BV8,Funktionsbezeichnungen,3,0)</f>
        <v>12</v>
      </c>
      <c r="BX8" s="83" t="str">
        <f>VLOOKUP($BV8,Funktionsbezeichnungen,2,0)</f>
        <v>Vorgesetzter  -  4 . Stufe</v>
      </c>
    </row>
    <row r="9" spans="1:76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21">
        <f t="shared" si="1"/>
        <v>24</v>
      </c>
      <c r="AA9" s="25" t="s">
        <v>658</v>
      </c>
      <c r="AB9" s="21" t="s">
        <v>306</v>
      </c>
      <c r="AC9" s="21"/>
      <c r="AE9" s="90" t="s">
        <v>401</v>
      </c>
      <c r="AF9" s="82"/>
      <c r="BQ9" s="83">
        <v>4182</v>
      </c>
      <c r="BR9" s="124">
        <v>753</v>
      </c>
      <c r="BS9" s="33">
        <f>VLOOKUP($BR9,Funktionsbezeichnungen,3,0)</f>
        <v>12</v>
      </c>
      <c r="BT9" s="83" t="str">
        <f>VLOOKUP($BR9,Funktionsbezeichnungen,2,0)</f>
        <v>Vorgesetzter  -  4 . Stufe</v>
      </c>
      <c r="BU9" s="20"/>
      <c r="BV9" s="124">
        <v>753</v>
      </c>
      <c r="BW9" s="33">
        <f>VLOOKUP($BV9,Funktionsbezeichnungen,3,0)</f>
        <v>12</v>
      </c>
      <c r="BX9" s="83" t="str">
        <f>VLOOKUP($BV9,Funktionsbezeichnungen,2,0)</f>
        <v>Vorgesetzter  -  4 . Stufe</v>
      </c>
    </row>
    <row r="10" spans="1:76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42</v>
      </c>
      <c r="AA10" s="25" t="s">
        <v>659</v>
      </c>
      <c r="AB10" s="21" t="s">
        <v>307</v>
      </c>
      <c r="AC10" s="21"/>
      <c r="AE10" s="90" t="s">
        <v>373</v>
      </c>
      <c r="AF10" s="82"/>
      <c r="BQ10" s="83">
        <v>3136</v>
      </c>
      <c r="BR10" s="125" t="s">
        <v>711</v>
      </c>
      <c r="BS10" s="33"/>
      <c r="BT10" s="83"/>
      <c r="BU10" s="20"/>
      <c r="BV10" s="125" t="s">
        <v>711</v>
      </c>
      <c r="BW10" s="125" t="s">
        <v>711</v>
      </c>
      <c r="BX10" s="83"/>
    </row>
    <row r="11" spans="1:76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37</v>
      </c>
      <c r="AA11" s="25" t="s">
        <v>97</v>
      </c>
      <c r="AB11" s="21" t="s">
        <v>95</v>
      </c>
      <c r="AC11" s="21"/>
      <c r="AE11" s="90" t="s">
        <v>402</v>
      </c>
      <c r="AF11" s="82"/>
      <c r="BQ11" s="83">
        <v>3148</v>
      </c>
      <c r="BR11" s="125">
        <v>774</v>
      </c>
      <c r="BS11" s="33">
        <f t="shared" ref="BS11:BS43" si="2">VLOOKUP($BR11,Funktionsbezeichnungen,3,0)</f>
        <v>10</v>
      </c>
      <c r="BT11" s="83" t="str">
        <f t="shared" ref="BT11:BT43" si="3">VLOOKUP($BR11,Funktionsbezeichnungen,2,0)</f>
        <v>Senior Projektingenieur</v>
      </c>
      <c r="BU11" s="20"/>
      <c r="BV11" s="125">
        <v>773</v>
      </c>
      <c r="BW11" s="33">
        <f t="shared" ref="BW11:BW41" si="4">VLOOKUP($BV11,Funktionsbezeichnungen,3,0)</f>
        <v>9</v>
      </c>
      <c r="BX11" s="83" t="str">
        <f t="shared" ref="BX11:BX41" si="5">VLOOKUP($BV11,Funktionsbezeichnungen,2,0)</f>
        <v>Projektingenieur 3</v>
      </c>
    </row>
    <row r="12" spans="1:76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21">
        <f t="shared" si="1"/>
        <v>26</v>
      </c>
      <c r="AA12" s="25" t="s">
        <v>660</v>
      </c>
      <c r="AB12" s="21" t="s">
        <v>95</v>
      </c>
      <c r="AC12" s="21"/>
      <c r="AE12" s="90" t="s">
        <v>373</v>
      </c>
      <c r="AF12" s="82"/>
      <c r="BQ12" s="83">
        <v>5625</v>
      </c>
      <c r="BR12" s="125">
        <v>784</v>
      </c>
      <c r="BS12" s="33">
        <f t="shared" si="2"/>
        <v>10</v>
      </c>
      <c r="BT12" s="83" t="str">
        <f t="shared" si="3"/>
        <v>Senior Projektingenieur</v>
      </c>
      <c r="BU12" s="20"/>
      <c r="BV12" s="33">
        <v>783</v>
      </c>
      <c r="BW12" s="33">
        <f t="shared" si="4"/>
        <v>9</v>
      </c>
      <c r="BX12" s="83" t="str">
        <f t="shared" si="5"/>
        <v>Projektingenieur 3</v>
      </c>
    </row>
    <row r="13" spans="1:76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23</v>
      </c>
      <c r="AA13" s="25" t="s">
        <v>661</v>
      </c>
      <c r="AB13" s="21" t="s">
        <v>95</v>
      </c>
      <c r="AC13" s="21"/>
      <c r="AE13" s="90" t="s">
        <v>418</v>
      </c>
      <c r="AF13" s="82"/>
      <c r="BQ13" s="83">
        <v>4168</v>
      </c>
      <c r="BR13" s="125">
        <v>774</v>
      </c>
      <c r="BS13" s="33">
        <f t="shared" si="2"/>
        <v>10</v>
      </c>
      <c r="BT13" s="83" t="str">
        <f t="shared" si="3"/>
        <v>Senior Projektingenieur</v>
      </c>
      <c r="BU13" s="20"/>
      <c r="BV13" s="33">
        <v>773</v>
      </c>
      <c r="BW13" s="33">
        <f t="shared" si="4"/>
        <v>9</v>
      </c>
      <c r="BX13" s="83" t="str">
        <f t="shared" si="5"/>
        <v>Projektingenieur 3</v>
      </c>
    </row>
    <row r="14" spans="1:76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23</v>
      </c>
      <c r="AA14" s="25" t="s">
        <v>669</v>
      </c>
      <c r="AB14" s="21" t="s">
        <v>95</v>
      </c>
      <c r="AC14" s="21"/>
      <c r="AE14" s="90" t="s">
        <v>373</v>
      </c>
      <c r="AF14" s="82"/>
      <c r="BQ14" s="83">
        <v>4176</v>
      </c>
      <c r="BR14" s="125">
        <v>773</v>
      </c>
      <c r="BS14" s="33">
        <f t="shared" si="2"/>
        <v>9</v>
      </c>
      <c r="BT14" s="83" t="str">
        <f t="shared" si="3"/>
        <v>Projektingenieur 3</v>
      </c>
      <c r="BU14" s="20"/>
      <c r="BV14" s="33">
        <v>773</v>
      </c>
      <c r="BW14" s="33">
        <f t="shared" si="4"/>
        <v>9</v>
      </c>
      <c r="BX14" s="83" t="str">
        <f t="shared" si="5"/>
        <v>Projektingenieur 3</v>
      </c>
    </row>
    <row r="15" spans="1:76" s="19" customFormat="1" ht="15.75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30</v>
      </c>
      <c r="AA15" s="25" t="s">
        <v>662</v>
      </c>
      <c r="AB15" s="21" t="s">
        <v>308</v>
      </c>
      <c r="AC15" s="21"/>
      <c r="AE15" s="90" t="s">
        <v>373</v>
      </c>
      <c r="AF15" s="82"/>
      <c r="BQ15" s="83">
        <v>5557</v>
      </c>
      <c r="BR15" s="125">
        <v>773</v>
      </c>
      <c r="BS15" s="33">
        <f t="shared" si="2"/>
        <v>9</v>
      </c>
      <c r="BT15" s="83" t="str">
        <f t="shared" si="3"/>
        <v>Projektingenieur 3</v>
      </c>
      <c r="BU15" s="20"/>
      <c r="BV15" s="33">
        <v>773</v>
      </c>
      <c r="BW15" s="33">
        <f t="shared" si="4"/>
        <v>9</v>
      </c>
      <c r="BX15" s="83" t="str">
        <f t="shared" si="5"/>
        <v>Projektingenieur 3</v>
      </c>
    </row>
    <row r="16" spans="1:76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5" t="s">
        <v>90</v>
      </c>
      <c r="Z16" s="21">
        <f t="shared" si="1"/>
        <v>27</v>
      </c>
      <c r="AA16" s="25" t="s">
        <v>663</v>
      </c>
      <c r="AB16" s="21" t="s">
        <v>308</v>
      </c>
      <c r="AC16" s="21"/>
      <c r="AE16" s="90" t="s">
        <v>390</v>
      </c>
      <c r="AF16" s="82"/>
      <c r="BQ16" s="83">
        <v>4209</v>
      </c>
      <c r="BR16" s="125">
        <v>773</v>
      </c>
      <c r="BS16" s="33">
        <f t="shared" si="2"/>
        <v>9</v>
      </c>
      <c r="BT16" s="83" t="str">
        <f t="shared" si="3"/>
        <v>Projektingenieur 3</v>
      </c>
      <c r="BU16" s="20"/>
      <c r="BV16" s="33">
        <v>773</v>
      </c>
      <c r="BW16" s="33">
        <f t="shared" si="4"/>
        <v>9</v>
      </c>
      <c r="BX16" s="83" t="str">
        <f t="shared" si="5"/>
        <v>Projektingenieur 3</v>
      </c>
    </row>
    <row r="17" spans="1:76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5"/>
      <c r="X17" s="21"/>
      <c r="Y17" s="28" t="s">
        <v>222</v>
      </c>
      <c r="Z17" s="21">
        <f t="shared" si="1"/>
        <v>24</v>
      </c>
      <c r="AA17" s="25" t="s">
        <v>664</v>
      </c>
      <c r="AB17" s="21" t="s">
        <v>308</v>
      </c>
      <c r="AC17" s="21"/>
      <c r="AE17" s="90" t="s">
        <v>373</v>
      </c>
      <c r="AF17" s="82"/>
      <c r="BQ17" s="83">
        <v>4187</v>
      </c>
      <c r="BR17" s="125">
        <v>773</v>
      </c>
      <c r="BS17" s="33">
        <f t="shared" si="2"/>
        <v>9</v>
      </c>
      <c r="BT17" s="83" t="str">
        <f t="shared" si="3"/>
        <v>Projektingenieur 3</v>
      </c>
      <c r="BU17" s="20"/>
      <c r="BV17" s="33">
        <v>773</v>
      </c>
      <c r="BW17" s="33">
        <f t="shared" si="4"/>
        <v>9</v>
      </c>
      <c r="BX17" s="83" t="str">
        <f t="shared" si="5"/>
        <v>Projektingenieur 3</v>
      </c>
    </row>
    <row r="18" spans="1:76" s="19" customFormat="1" ht="15.75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443</v>
      </c>
      <c r="Q18" s="15">
        <v>14</v>
      </c>
      <c r="R18" s="42"/>
      <c r="S18" s="27" t="s">
        <v>253</v>
      </c>
      <c r="T18" s="21">
        <v>1967</v>
      </c>
      <c r="U18" s="28" t="s">
        <v>194</v>
      </c>
      <c r="V18" s="21">
        <v>1992</v>
      </c>
      <c r="W18" s="120" t="s">
        <v>314</v>
      </c>
      <c r="X18" s="118">
        <v>1999</v>
      </c>
      <c r="Y18" s="26" t="s">
        <v>315</v>
      </c>
      <c r="Z18" s="21">
        <f t="shared" si="1"/>
        <v>19</v>
      </c>
      <c r="AA18" s="25" t="s">
        <v>665</v>
      </c>
      <c r="AB18" s="21" t="s">
        <v>308</v>
      </c>
      <c r="AC18" s="21"/>
      <c r="AE18" s="90" t="s">
        <v>619</v>
      </c>
      <c r="AF18" s="82"/>
      <c r="BQ18" s="83">
        <v>3201</v>
      </c>
      <c r="BR18" s="125">
        <v>774</v>
      </c>
      <c r="BS18" s="33">
        <f t="shared" si="2"/>
        <v>10</v>
      </c>
      <c r="BT18" s="83" t="str">
        <f t="shared" si="3"/>
        <v>Senior Projektingenieur</v>
      </c>
      <c r="BU18" s="20"/>
      <c r="BV18" s="33">
        <v>773</v>
      </c>
      <c r="BW18" s="33">
        <f t="shared" si="4"/>
        <v>9</v>
      </c>
      <c r="BX18" s="83" t="str">
        <f t="shared" si="5"/>
        <v>Projektingenieur 3</v>
      </c>
    </row>
    <row r="19" spans="1:76" s="19" customFormat="1" ht="15.75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444</v>
      </c>
      <c r="Q19" s="15">
        <v>15</v>
      </c>
      <c r="R19" s="16"/>
      <c r="S19" s="20" t="s">
        <v>103</v>
      </c>
      <c r="T19" s="21">
        <v>1953</v>
      </c>
      <c r="U19" s="28" t="s">
        <v>195</v>
      </c>
      <c r="V19" s="21">
        <v>1976</v>
      </c>
      <c r="W19" s="25"/>
      <c r="X19" s="21"/>
      <c r="Y19" s="28" t="s">
        <v>104</v>
      </c>
      <c r="Z19" s="21">
        <f t="shared" si="1"/>
        <v>35</v>
      </c>
      <c r="AA19" s="25" t="s">
        <v>666</v>
      </c>
      <c r="AB19" s="21" t="s">
        <v>309</v>
      </c>
      <c r="AC19" s="21"/>
      <c r="AE19" s="90" t="s">
        <v>373</v>
      </c>
      <c r="AF19" s="82"/>
      <c r="BQ19" s="83">
        <v>2143</v>
      </c>
      <c r="BR19" s="124">
        <v>751</v>
      </c>
      <c r="BS19" s="33">
        <f t="shared" si="2"/>
        <v>10</v>
      </c>
      <c r="BT19" s="83" t="str">
        <f t="shared" si="3"/>
        <v>Vorgesetzter  -  2. Stufe</v>
      </c>
      <c r="BU19" s="20"/>
      <c r="BV19" s="124">
        <v>751</v>
      </c>
      <c r="BW19" s="33">
        <f t="shared" si="4"/>
        <v>10</v>
      </c>
      <c r="BX19" s="83" t="str">
        <f t="shared" si="5"/>
        <v>Vorgesetzter  -  2. Stufe</v>
      </c>
    </row>
    <row r="20" spans="1:76" s="19" customFormat="1" ht="30.75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5"/>
      <c r="X20" s="21"/>
      <c r="Y20" s="28" t="s">
        <v>223</v>
      </c>
      <c r="Z20" s="21">
        <f t="shared" si="1"/>
        <v>24</v>
      </c>
      <c r="AA20" s="25" t="s">
        <v>704</v>
      </c>
      <c r="AB20" s="22" t="s">
        <v>267</v>
      </c>
      <c r="AC20" s="21"/>
      <c r="AE20" s="90" t="s">
        <v>373</v>
      </c>
      <c r="AF20" s="82"/>
      <c r="BQ20" s="83">
        <v>4179</v>
      </c>
      <c r="BR20" s="125">
        <v>773</v>
      </c>
      <c r="BS20" s="33">
        <f t="shared" si="2"/>
        <v>9</v>
      </c>
      <c r="BT20" s="83" t="str">
        <f t="shared" si="3"/>
        <v>Projektingenieur 3</v>
      </c>
      <c r="BU20" s="20"/>
      <c r="BV20" s="33">
        <v>772</v>
      </c>
      <c r="BW20" s="33">
        <f t="shared" si="4"/>
        <v>8</v>
      </c>
      <c r="BX20" s="83" t="str">
        <f t="shared" si="5"/>
        <v>Projektingenieur 2</v>
      </c>
    </row>
    <row r="21" spans="1:76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120" t="s">
        <v>324</v>
      </c>
      <c r="X21" s="118">
        <v>2007</v>
      </c>
      <c r="Y21" s="28" t="s">
        <v>317</v>
      </c>
      <c r="Z21" s="21">
        <f t="shared" si="1"/>
        <v>14</v>
      </c>
      <c r="AA21" s="25" t="s">
        <v>705</v>
      </c>
      <c r="AB21" s="21" t="s">
        <v>267</v>
      </c>
      <c r="AC21" s="21"/>
      <c r="AE21" s="90" t="s">
        <v>373</v>
      </c>
      <c r="AF21" s="82"/>
      <c r="BQ21" s="83">
        <v>7679</v>
      </c>
      <c r="BR21" s="125">
        <v>773</v>
      </c>
      <c r="BS21" s="33">
        <f t="shared" si="2"/>
        <v>9</v>
      </c>
      <c r="BT21" s="83" t="str">
        <f t="shared" si="3"/>
        <v>Projektingenieur 3</v>
      </c>
      <c r="BU21" s="20"/>
      <c r="BV21" s="33">
        <v>772</v>
      </c>
      <c r="BW21" s="33">
        <f t="shared" si="4"/>
        <v>8</v>
      </c>
      <c r="BX21" s="83" t="str">
        <f t="shared" si="5"/>
        <v>Projektingenieur 2</v>
      </c>
    </row>
    <row r="22" spans="1:76" s="19" customFormat="1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/>
      <c r="I22" s="56"/>
      <c r="J22" s="54"/>
      <c r="K22" s="56"/>
      <c r="L22" s="56"/>
      <c r="M22" s="56"/>
      <c r="N22" s="58"/>
      <c r="O22" s="52" t="s">
        <v>360</v>
      </c>
      <c r="P22" s="15" t="s">
        <v>446</v>
      </c>
      <c r="Q22" s="15">
        <v>18</v>
      </c>
      <c r="R22" s="16"/>
      <c r="S22" s="20" t="s">
        <v>109</v>
      </c>
      <c r="T22" s="21">
        <v>1947</v>
      </c>
      <c r="U22" s="26" t="s">
        <v>198</v>
      </c>
      <c r="V22" s="21">
        <v>1971</v>
      </c>
      <c r="W22" s="26"/>
      <c r="X22" s="21"/>
      <c r="Y22" s="28" t="s">
        <v>91</v>
      </c>
      <c r="Z22" s="21">
        <f t="shared" si="1"/>
        <v>40</v>
      </c>
      <c r="AA22" s="25" t="s">
        <v>670</v>
      </c>
      <c r="AB22" s="21" t="s">
        <v>105</v>
      </c>
      <c r="AC22" s="21"/>
      <c r="AE22" s="90" t="s">
        <v>373</v>
      </c>
      <c r="AF22" s="82"/>
      <c r="BQ22" s="83">
        <v>4162</v>
      </c>
      <c r="BR22" s="125">
        <v>772</v>
      </c>
      <c r="BS22" s="33">
        <f t="shared" si="2"/>
        <v>8</v>
      </c>
      <c r="BT22" s="83" t="str">
        <f t="shared" si="3"/>
        <v>Projektingenieur 2</v>
      </c>
      <c r="BU22" s="20"/>
      <c r="BV22" s="33">
        <v>772</v>
      </c>
      <c r="BW22" s="33">
        <f t="shared" si="4"/>
        <v>8</v>
      </c>
      <c r="BX22" s="83" t="str">
        <f t="shared" si="5"/>
        <v>Projektingenieur 2</v>
      </c>
    </row>
    <row r="23" spans="1:76" s="19" customFormat="1" x14ac:dyDescent="0.2">
      <c r="A23" s="53">
        <v>0</v>
      </c>
      <c r="B23" s="53"/>
      <c r="C23" s="53">
        <f t="shared" si="0"/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361</v>
      </c>
      <c r="P23" s="15" t="s">
        <v>447</v>
      </c>
      <c r="Q23" s="15">
        <v>19</v>
      </c>
      <c r="R23" s="16"/>
      <c r="S23" s="20" t="s">
        <v>111</v>
      </c>
      <c r="T23" s="21">
        <v>1954</v>
      </c>
      <c r="U23" s="28" t="s">
        <v>195</v>
      </c>
      <c r="V23" s="21">
        <v>1976</v>
      </c>
      <c r="W23" s="25"/>
      <c r="X23" s="21"/>
      <c r="Y23" s="28" t="s">
        <v>547</v>
      </c>
      <c r="Z23" s="21">
        <f t="shared" si="1"/>
        <v>35</v>
      </c>
      <c r="AA23" s="25" t="s">
        <v>671</v>
      </c>
      <c r="AB23" s="21" t="s">
        <v>105</v>
      </c>
      <c r="AC23" s="21"/>
      <c r="AE23" s="90" t="s">
        <v>415</v>
      </c>
      <c r="AF23" s="82"/>
      <c r="BQ23" s="83">
        <v>3160</v>
      </c>
      <c r="BR23" s="125">
        <v>772</v>
      </c>
      <c r="BS23" s="33">
        <f t="shared" si="2"/>
        <v>8</v>
      </c>
      <c r="BT23" s="83" t="str">
        <f t="shared" si="3"/>
        <v>Projektingenieur 2</v>
      </c>
      <c r="BU23" s="20"/>
      <c r="BV23" s="33">
        <v>772</v>
      </c>
      <c r="BW23" s="33">
        <f t="shared" si="4"/>
        <v>8</v>
      </c>
      <c r="BX23" s="83" t="str">
        <f t="shared" si="5"/>
        <v>Projektingenieur 2</v>
      </c>
    </row>
    <row r="24" spans="1:76" s="19" customFormat="1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574</v>
      </c>
      <c r="Q24" s="15">
        <v>20</v>
      </c>
      <c r="R24" s="16"/>
      <c r="S24" s="20" t="s">
        <v>571</v>
      </c>
      <c r="T24" s="21">
        <v>1953</v>
      </c>
      <c r="U24" s="26" t="s">
        <v>572</v>
      </c>
      <c r="V24" s="21">
        <v>1978</v>
      </c>
      <c r="W24" s="26"/>
      <c r="X24" s="21"/>
      <c r="Y24" s="28" t="s">
        <v>573</v>
      </c>
      <c r="Z24" s="21">
        <f t="shared" si="1"/>
        <v>33</v>
      </c>
      <c r="AA24" s="25" t="s">
        <v>97</v>
      </c>
      <c r="AB24" s="21" t="s">
        <v>105</v>
      </c>
      <c r="AC24" s="21"/>
      <c r="AE24" s="90" t="s">
        <v>373</v>
      </c>
      <c r="AF24" s="82"/>
      <c r="BQ24" s="83">
        <v>3205</v>
      </c>
      <c r="BR24" s="125">
        <v>773</v>
      </c>
      <c r="BS24" s="33">
        <f t="shared" si="2"/>
        <v>9</v>
      </c>
      <c r="BT24" s="83" t="str">
        <f t="shared" si="3"/>
        <v>Projektingenieur 3</v>
      </c>
      <c r="BU24" s="20"/>
      <c r="BV24" s="33">
        <v>772</v>
      </c>
      <c r="BW24" s="33">
        <f t="shared" si="4"/>
        <v>8</v>
      </c>
      <c r="BX24" s="83" t="str">
        <f t="shared" si="5"/>
        <v>Projektingenieur 2</v>
      </c>
    </row>
    <row r="25" spans="1:76" s="19" customFormat="1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359</v>
      </c>
      <c r="P25" s="15" t="s">
        <v>448</v>
      </c>
      <c r="Q25" s="15">
        <v>21</v>
      </c>
      <c r="R25" s="16"/>
      <c r="S25" s="20" t="s">
        <v>112</v>
      </c>
      <c r="T25" s="21">
        <v>1956</v>
      </c>
      <c r="U25" s="26" t="s">
        <v>854</v>
      </c>
      <c r="V25" s="21">
        <v>1981</v>
      </c>
      <c r="W25" s="25" t="s">
        <v>855</v>
      </c>
      <c r="X25" s="21">
        <v>1990</v>
      </c>
      <c r="Y25" s="28" t="s">
        <v>329</v>
      </c>
      <c r="Z25" s="21">
        <f t="shared" si="1"/>
        <v>30</v>
      </c>
      <c r="AA25" s="25" t="s">
        <v>671</v>
      </c>
      <c r="AB25" s="21" t="s">
        <v>105</v>
      </c>
      <c r="AC25" s="21"/>
      <c r="AE25" s="90" t="s">
        <v>389</v>
      </c>
      <c r="AF25" s="82"/>
      <c r="BQ25" s="83">
        <v>4185</v>
      </c>
      <c r="BR25" s="125">
        <v>772</v>
      </c>
      <c r="BS25" s="33">
        <f>VLOOKUP($BR25,Funktionsbezeichnungen,3,0)</f>
        <v>8</v>
      </c>
      <c r="BT25" s="83" t="str">
        <f>VLOOKUP($BR25,Funktionsbezeichnungen,2,0)</f>
        <v>Projektingenieur 2</v>
      </c>
      <c r="BU25" s="20"/>
      <c r="BV25" s="33">
        <v>772</v>
      </c>
      <c r="BW25" s="33">
        <f>VLOOKUP($BV25,Funktionsbezeichnungen,3,0)</f>
        <v>8</v>
      </c>
      <c r="BX25" s="83" t="str">
        <f>VLOOKUP($BV25,Funktionsbezeichnungen,2,0)</f>
        <v>Projektingenieur 2</v>
      </c>
    </row>
    <row r="26" spans="1:76" s="19" customFormat="1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450</v>
      </c>
      <c r="Q26" s="15">
        <v>22</v>
      </c>
      <c r="R26" s="16"/>
      <c r="S26" s="20" t="s">
        <v>214</v>
      </c>
      <c r="T26" s="21">
        <v>1960</v>
      </c>
      <c r="U26" s="28" t="s">
        <v>237</v>
      </c>
      <c r="V26" s="21">
        <v>1986</v>
      </c>
      <c r="W26" s="25"/>
      <c r="X26" s="21"/>
      <c r="Y26" s="28" t="s">
        <v>228</v>
      </c>
      <c r="Z26" s="21">
        <f t="shared" si="1"/>
        <v>25</v>
      </c>
      <c r="AA26" s="25" t="s">
        <v>672</v>
      </c>
      <c r="AB26" s="21" t="s">
        <v>105</v>
      </c>
      <c r="AC26" s="21"/>
      <c r="AE26" s="90" t="s">
        <v>373</v>
      </c>
      <c r="AF26" s="82"/>
      <c r="BQ26" s="83">
        <v>4269</v>
      </c>
      <c r="BR26" s="125">
        <v>772</v>
      </c>
      <c r="BS26" s="33">
        <f t="shared" si="2"/>
        <v>8</v>
      </c>
      <c r="BT26" s="83" t="str">
        <f t="shared" si="3"/>
        <v>Projektingenieur 2</v>
      </c>
      <c r="BU26" s="20"/>
      <c r="BV26" s="33">
        <v>772</v>
      </c>
      <c r="BW26" s="33">
        <f t="shared" si="4"/>
        <v>8</v>
      </c>
      <c r="BX26" s="83" t="str">
        <f t="shared" si="5"/>
        <v>Projektingenieur 2</v>
      </c>
    </row>
    <row r="27" spans="1:76" s="19" customFormat="1" x14ac:dyDescent="0.2">
      <c r="A27" s="53">
        <v>0</v>
      </c>
      <c r="B27" s="53"/>
      <c r="C27" s="53">
        <f>IF(Z27&gt;=10,1,0)</f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361</v>
      </c>
      <c r="P27" s="15" t="s">
        <v>873</v>
      </c>
      <c r="Q27" s="15">
        <v>23</v>
      </c>
      <c r="R27" s="16"/>
      <c r="S27" s="20" t="s">
        <v>874</v>
      </c>
      <c r="T27" s="21">
        <v>1959</v>
      </c>
      <c r="U27" s="26" t="s">
        <v>198</v>
      </c>
      <c r="V27" s="21">
        <v>1990</v>
      </c>
      <c r="W27" s="25"/>
      <c r="X27" s="21"/>
      <c r="Y27" s="28" t="s">
        <v>875</v>
      </c>
      <c r="Z27" s="21">
        <f>$AD$3-V27</f>
        <v>21</v>
      </c>
      <c r="AA27" s="25" t="s">
        <v>671</v>
      </c>
      <c r="AB27" s="21" t="s">
        <v>105</v>
      </c>
      <c r="AC27" s="21"/>
      <c r="AE27" s="90" t="s">
        <v>389</v>
      </c>
      <c r="AF27" s="82"/>
      <c r="BQ27" s="83">
        <v>3208</v>
      </c>
      <c r="BR27" s="125">
        <v>772</v>
      </c>
      <c r="BS27" s="33">
        <f>VLOOKUP($BR27,Funktionsbezeichnungen,3,0)</f>
        <v>8</v>
      </c>
      <c r="BT27" s="83" t="str">
        <f>VLOOKUP($BR27,Funktionsbezeichnungen,2,0)</f>
        <v>Projektingenieur 2</v>
      </c>
      <c r="BU27" s="20"/>
      <c r="BV27" s="33">
        <v>772</v>
      </c>
      <c r="BW27" s="33">
        <f>VLOOKUP($BV27,Funktionsbezeichnungen,3,0)</f>
        <v>8</v>
      </c>
      <c r="BX27" s="83" t="str">
        <f>VLOOKUP($BV27,Funktionsbezeichnungen,2,0)</f>
        <v>Projektingenieur 2</v>
      </c>
    </row>
    <row r="28" spans="1:76" s="19" customFormat="1" x14ac:dyDescent="0.2">
      <c r="A28" s="53">
        <v>1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359</v>
      </c>
      <c r="P28" s="15" t="s">
        <v>452</v>
      </c>
      <c r="Q28" s="15">
        <v>24</v>
      </c>
      <c r="R28" s="42"/>
      <c r="S28" s="27" t="s">
        <v>122</v>
      </c>
      <c r="T28" s="21">
        <v>1968</v>
      </c>
      <c r="U28" s="28" t="s">
        <v>201</v>
      </c>
      <c r="V28" s="21">
        <v>1994</v>
      </c>
      <c r="W28" s="25"/>
      <c r="X28" s="21"/>
      <c r="Y28" s="26" t="s">
        <v>123</v>
      </c>
      <c r="Z28" s="21">
        <f t="shared" si="1"/>
        <v>17</v>
      </c>
      <c r="AA28" s="25" t="s">
        <v>673</v>
      </c>
      <c r="AB28" s="21" t="s">
        <v>105</v>
      </c>
      <c r="AC28" s="21"/>
      <c r="AE28" s="90" t="s">
        <v>373</v>
      </c>
      <c r="AF28" s="82"/>
      <c r="BQ28" s="83">
        <v>4246</v>
      </c>
      <c r="BR28" s="125">
        <v>772</v>
      </c>
      <c r="BS28" s="33">
        <f t="shared" si="2"/>
        <v>8</v>
      </c>
      <c r="BT28" s="83" t="str">
        <f t="shared" si="3"/>
        <v>Projektingenieur 2</v>
      </c>
      <c r="BU28" s="20"/>
      <c r="BV28" s="33">
        <v>772</v>
      </c>
      <c r="BW28" s="33">
        <f t="shared" si="4"/>
        <v>8</v>
      </c>
      <c r="BX28" s="83" t="str">
        <f t="shared" si="5"/>
        <v>Projektingenieur 2</v>
      </c>
    </row>
    <row r="29" spans="1:76" s="19" customForma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360</v>
      </c>
      <c r="P29" s="15" t="s">
        <v>458</v>
      </c>
      <c r="Q29" s="15">
        <v>25</v>
      </c>
      <c r="R29" s="16"/>
      <c r="S29" s="20" t="s">
        <v>275</v>
      </c>
      <c r="T29" s="21">
        <v>1969</v>
      </c>
      <c r="U29" s="28" t="s">
        <v>299</v>
      </c>
      <c r="V29" s="21">
        <v>1996</v>
      </c>
      <c r="W29" s="25"/>
      <c r="X29" s="21"/>
      <c r="Y29" s="25" t="s">
        <v>276</v>
      </c>
      <c r="Z29" s="21">
        <f t="shared" si="1"/>
        <v>15</v>
      </c>
      <c r="AA29" s="25" t="s">
        <v>110</v>
      </c>
      <c r="AB29" s="21" t="s">
        <v>105</v>
      </c>
      <c r="AC29" s="21"/>
      <c r="AE29" s="90" t="s">
        <v>376</v>
      </c>
      <c r="AF29" s="82"/>
      <c r="BQ29" s="83">
        <v>4291</v>
      </c>
      <c r="BR29" s="125">
        <v>772</v>
      </c>
      <c r="BS29" s="33">
        <f t="shared" si="2"/>
        <v>8</v>
      </c>
      <c r="BT29" s="83" t="str">
        <f t="shared" si="3"/>
        <v>Projektingenieur 2</v>
      </c>
      <c r="BU29" s="20"/>
      <c r="BV29" s="33">
        <v>772</v>
      </c>
      <c r="BW29" s="33">
        <f t="shared" si="4"/>
        <v>8</v>
      </c>
      <c r="BX29" s="83" t="str">
        <f t="shared" si="5"/>
        <v>Projektingenieur 2</v>
      </c>
    </row>
    <row r="30" spans="1:76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7">
        <v>1</v>
      </c>
      <c r="I30" s="56"/>
      <c r="J30" s="54"/>
      <c r="K30" s="56"/>
      <c r="L30" s="56"/>
      <c r="M30" s="56"/>
      <c r="N30" s="58"/>
      <c r="O30" s="52" t="s">
        <v>360</v>
      </c>
      <c r="P30" s="15" t="s">
        <v>459</v>
      </c>
      <c r="Q30" s="15">
        <v>26</v>
      </c>
      <c r="R30" s="42"/>
      <c r="S30" s="27" t="s">
        <v>184</v>
      </c>
      <c r="T30" s="21">
        <v>1971</v>
      </c>
      <c r="U30" s="28" t="s">
        <v>194</v>
      </c>
      <c r="V30" s="21">
        <v>1996</v>
      </c>
      <c r="W30" s="25"/>
      <c r="X30" s="21"/>
      <c r="Y30" s="28" t="s">
        <v>91</v>
      </c>
      <c r="Z30" s="21">
        <f t="shared" si="1"/>
        <v>15</v>
      </c>
      <c r="AA30" s="25" t="s">
        <v>674</v>
      </c>
      <c r="AB30" s="21" t="s">
        <v>105</v>
      </c>
      <c r="AC30" s="21"/>
      <c r="AE30" s="90" t="s">
        <v>373</v>
      </c>
      <c r="AF30" s="82"/>
      <c r="BQ30" s="83">
        <v>4255</v>
      </c>
      <c r="BR30" s="125">
        <v>773</v>
      </c>
      <c r="BS30" s="33">
        <f t="shared" si="2"/>
        <v>9</v>
      </c>
      <c r="BT30" s="83" t="str">
        <f t="shared" si="3"/>
        <v>Projektingenieur 3</v>
      </c>
      <c r="BU30" s="20"/>
      <c r="BV30" s="33">
        <v>772</v>
      </c>
      <c r="BW30" s="33">
        <f t="shared" si="4"/>
        <v>8</v>
      </c>
      <c r="BX30" s="83" t="str">
        <f t="shared" si="5"/>
        <v>Projektingenieur 2</v>
      </c>
    </row>
    <row r="31" spans="1:76" s="19" customFormat="1" ht="24.95" customHeight="1" x14ac:dyDescent="0.2">
      <c r="A31" s="53">
        <v>0</v>
      </c>
      <c r="B31" s="53">
        <v>1</v>
      </c>
      <c r="C31" s="53">
        <f t="shared" si="0"/>
        <v>1</v>
      </c>
      <c r="D31" s="55"/>
      <c r="E31" s="55"/>
      <c r="F31" s="56">
        <v>1</v>
      </c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460</v>
      </c>
      <c r="Q31" s="15">
        <v>27</v>
      </c>
      <c r="R31" s="42"/>
      <c r="S31" s="27" t="s">
        <v>231</v>
      </c>
      <c r="T31" s="21">
        <v>1967</v>
      </c>
      <c r="U31" s="28" t="s">
        <v>232</v>
      </c>
      <c r="V31" s="21">
        <v>1996</v>
      </c>
      <c r="W31" s="25"/>
      <c r="X31" s="21"/>
      <c r="Y31" s="28" t="s">
        <v>233</v>
      </c>
      <c r="Z31" s="21">
        <f t="shared" si="1"/>
        <v>15</v>
      </c>
      <c r="AA31" s="25" t="s">
        <v>675</v>
      </c>
      <c r="AB31" s="21" t="s">
        <v>105</v>
      </c>
      <c r="AC31" s="21"/>
      <c r="AE31" s="90" t="s">
        <v>373</v>
      </c>
      <c r="AF31" s="82"/>
      <c r="BQ31" s="83">
        <v>4277</v>
      </c>
      <c r="BR31" s="125">
        <v>782</v>
      </c>
      <c r="BS31" s="33">
        <f t="shared" si="2"/>
        <v>8</v>
      </c>
      <c r="BT31" s="83" t="str">
        <f t="shared" si="3"/>
        <v>Projektingenieur 2</v>
      </c>
      <c r="BU31" s="20"/>
      <c r="BV31" s="33">
        <v>782</v>
      </c>
      <c r="BW31" s="33">
        <f t="shared" si="4"/>
        <v>8</v>
      </c>
      <c r="BX31" s="83" t="str">
        <f t="shared" si="5"/>
        <v>Projektingenieur 2</v>
      </c>
    </row>
    <row r="32" spans="1:76" s="19" customFormat="1" ht="27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358</v>
      </c>
      <c r="P32" s="15" t="s">
        <v>461</v>
      </c>
      <c r="Q32" s="15">
        <v>28</v>
      </c>
      <c r="R32" s="42"/>
      <c r="S32" s="27" t="s">
        <v>234</v>
      </c>
      <c r="T32" s="21">
        <v>1972</v>
      </c>
      <c r="U32" s="28" t="s">
        <v>195</v>
      </c>
      <c r="V32" s="21">
        <v>1996</v>
      </c>
      <c r="W32" s="120" t="s">
        <v>314</v>
      </c>
      <c r="X32" s="118">
        <v>2002</v>
      </c>
      <c r="Y32" s="28" t="s">
        <v>547</v>
      </c>
      <c r="Z32" s="21">
        <f t="shared" si="1"/>
        <v>15</v>
      </c>
      <c r="AA32" s="25" t="s">
        <v>676</v>
      </c>
      <c r="AB32" s="21" t="s">
        <v>105</v>
      </c>
      <c r="AC32" s="21"/>
      <c r="AE32" s="90" t="s">
        <v>373</v>
      </c>
      <c r="AF32" s="82"/>
      <c r="BQ32" s="83">
        <v>4276</v>
      </c>
      <c r="BR32" s="125">
        <v>773</v>
      </c>
      <c r="BS32" s="33">
        <f t="shared" si="2"/>
        <v>9</v>
      </c>
      <c r="BT32" s="83" t="str">
        <f t="shared" si="3"/>
        <v>Projektingenieur 3</v>
      </c>
      <c r="BU32" s="20"/>
      <c r="BV32" s="33">
        <v>772</v>
      </c>
      <c r="BW32" s="33">
        <f t="shared" si="4"/>
        <v>8</v>
      </c>
      <c r="BX32" s="83" t="str">
        <f t="shared" si="5"/>
        <v>Projektingenieur 2</v>
      </c>
    </row>
    <row r="33" spans="1:76" s="19" customFormat="1" ht="27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462</v>
      </c>
      <c r="Q33" s="15">
        <v>29</v>
      </c>
      <c r="R33" s="42"/>
      <c r="S33" s="27" t="s">
        <v>125</v>
      </c>
      <c r="T33" s="21">
        <v>1969</v>
      </c>
      <c r="U33" s="28" t="s">
        <v>194</v>
      </c>
      <c r="V33" s="21">
        <v>1997</v>
      </c>
      <c r="W33" s="25"/>
      <c r="X33" s="21"/>
      <c r="Y33" s="28" t="s">
        <v>336</v>
      </c>
      <c r="Z33" s="21">
        <f t="shared" si="1"/>
        <v>14</v>
      </c>
      <c r="AA33" s="25" t="s">
        <v>677</v>
      </c>
      <c r="AB33" s="21" t="s">
        <v>105</v>
      </c>
      <c r="AC33" s="21"/>
      <c r="AE33" s="90" t="s">
        <v>373</v>
      </c>
      <c r="AF33" s="82"/>
      <c r="BQ33" s="83">
        <v>4254</v>
      </c>
      <c r="BR33" s="125">
        <v>773</v>
      </c>
      <c r="BS33" s="33">
        <f t="shared" si="2"/>
        <v>9</v>
      </c>
      <c r="BT33" s="83" t="str">
        <f t="shared" si="3"/>
        <v>Projektingenieur 3</v>
      </c>
      <c r="BU33" s="20"/>
      <c r="BV33" s="33">
        <v>772</v>
      </c>
      <c r="BW33" s="33">
        <f t="shared" si="4"/>
        <v>8</v>
      </c>
      <c r="BX33" s="83" t="str">
        <f t="shared" si="5"/>
        <v>Projektingenieur 2</v>
      </c>
    </row>
    <row r="34" spans="1:76" s="19" customFormat="1" ht="27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463</v>
      </c>
      <c r="Q34" s="15">
        <v>30</v>
      </c>
      <c r="R34" s="42"/>
      <c r="S34" s="27" t="s">
        <v>190</v>
      </c>
      <c r="T34" s="21">
        <v>1972</v>
      </c>
      <c r="U34" s="28" t="s">
        <v>194</v>
      </c>
      <c r="V34" s="21">
        <v>1997</v>
      </c>
      <c r="W34" s="25"/>
      <c r="X34" s="21"/>
      <c r="Y34" s="28" t="s">
        <v>202</v>
      </c>
      <c r="Z34" s="21">
        <f t="shared" si="1"/>
        <v>14</v>
      </c>
      <c r="AA34" s="25" t="s">
        <v>678</v>
      </c>
      <c r="AB34" s="21" t="s">
        <v>105</v>
      </c>
      <c r="AC34" s="21"/>
      <c r="AE34" s="90" t="s">
        <v>402</v>
      </c>
      <c r="AF34" s="82"/>
      <c r="BQ34" s="83">
        <v>4258</v>
      </c>
      <c r="BR34" s="125">
        <v>773</v>
      </c>
      <c r="BS34" s="33">
        <f t="shared" si="2"/>
        <v>9</v>
      </c>
      <c r="BT34" s="83" t="str">
        <f t="shared" si="3"/>
        <v>Projektingenieur 3</v>
      </c>
      <c r="BU34" s="20"/>
      <c r="BV34" s="33">
        <v>772</v>
      </c>
      <c r="BW34" s="33">
        <f t="shared" si="4"/>
        <v>8</v>
      </c>
      <c r="BX34" s="83" t="str">
        <f t="shared" si="5"/>
        <v>Projektingenieur 2</v>
      </c>
    </row>
    <row r="35" spans="1:76" s="19" customFormat="1" ht="27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464</v>
      </c>
      <c r="Q35" s="15">
        <v>31</v>
      </c>
      <c r="R35" s="42"/>
      <c r="S35" s="27" t="s">
        <v>206</v>
      </c>
      <c r="T35" s="21">
        <v>1969</v>
      </c>
      <c r="U35" s="28" t="s">
        <v>221</v>
      </c>
      <c r="V35" s="21">
        <v>1998</v>
      </c>
      <c r="W35" s="25"/>
      <c r="X35" s="21"/>
      <c r="Y35" s="28" t="s">
        <v>548</v>
      </c>
      <c r="Z35" s="21">
        <f t="shared" si="1"/>
        <v>13</v>
      </c>
      <c r="AA35" s="25" t="s">
        <v>679</v>
      </c>
      <c r="AB35" s="21" t="s">
        <v>105</v>
      </c>
      <c r="AC35" s="21"/>
      <c r="AE35" s="90" t="s">
        <v>402</v>
      </c>
      <c r="AF35" s="82"/>
      <c r="BQ35" s="83">
        <v>4263</v>
      </c>
      <c r="BR35" s="125">
        <v>773</v>
      </c>
      <c r="BS35" s="33">
        <f t="shared" si="2"/>
        <v>9</v>
      </c>
      <c r="BT35" s="83" t="str">
        <f t="shared" si="3"/>
        <v>Projektingenieur 3</v>
      </c>
      <c r="BU35" s="20"/>
      <c r="BV35" s="33">
        <v>772</v>
      </c>
      <c r="BW35" s="33">
        <f t="shared" si="4"/>
        <v>8</v>
      </c>
      <c r="BX35" s="83" t="str">
        <f t="shared" si="5"/>
        <v>Projektingenieur 2</v>
      </c>
    </row>
    <row r="36" spans="1:76" s="19" customFormat="1" x14ac:dyDescent="0.2">
      <c r="A36" s="53">
        <v>0</v>
      </c>
      <c r="B36" s="53">
        <v>1</v>
      </c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361</v>
      </c>
      <c r="P36" s="15" t="s">
        <v>465</v>
      </c>
      <c r="Q36" s="15">
        <v>32</v>
      </c>
      <c r="R36" s="42"/>
      <c r="S36" s="27" t="s">
        <v>262</v>
      </c>
      <c r="T36" s="21">
        <v>1969</v>
      </c>
      <c r="U36" s="28" t="s">
        <v>117</v>
      </c>
      <c r="V36" s="21">
        <v>1998</v>
      </c>
      <c r="W36" s="25"/>
      <c r="X36" s="21"/>
      <c r="Y36" s="28" t="s">
        <v>263</v>
      </c>
      <c r="Z36" s="21">
        <f t="shared" si="1"/>
        <v>13</v>
      </c>
      <c r="AA36" s="25" t="s">
        <v>680</v>
      </c>
      <c r="AB36" s="21" t="s">
        <v>105</v>
      </c>
      <c r="AC36" s="21"/>
      <c r="AE36" s="90" t="s">
        <v>403</v>
      </c>
      <c r="AF36" s="82"/>
      <c r="BQ36" s="83">
        <v>4288</v>
      </c>
      <c r="BR36" s="125">
        <v>772</v>
      </c>
      <c r="BS36" s="33">
        <f t="shared" si="2"/>
        <v>8</v>
      </c>
      <c r="BT36" s="83" t="str">
        <f t="shared" si="3"/>
        <v>Projektingenieur 2</v>
      </c>
      <c r="BU36" s="20"/>
      <c r="BV36" s="33">
        <v>772</v>
      </c>
      <c r="BW36" s="33">
        <f t="shared" si="4"/>
        <v>8</v>
      </c>
      <c r="BX36" s="83" t="str">
        <f t="shared" si="5"/>
        <v>Projektingenieur 2</v>
      </c>
    </row>
    <row r="37" spans="1:76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5"/>
      <c r="X37" s="21"/>
      <c r="Y37" s="28" t="s">
        <v>247</v>
      </c>
      <c r="Z37" s="21">
        <f t="shared" si="1"/>
        <v>13</v>
      </c>
      <c r="AA37" s="25" t="s">
        <v>392</v>
      </c>
      <c r="AB37" s="21" t="s">
        <v>105</v>
      </c>
      <c r="AC37" s="21"/>
      <c r="AE37" s="90" t="s">
        <v>404</v>
      </c>
      <c r="AF37" s="82"/>
      <c r="BQ37" s="83">
        <v>7696</v>
      </c>
      <c r="BR37" s="125">
        <v>772</v>
      </c>
      <c r="BS37" s="33">
        <f t="shared" si="2"/>
        <v>8</v>
      </c>
      <c r="BT37" s="83" t="str">
        <f t="shared" si="3"/>
        <v>Projektingenieur 2</v>
      </c>
      <c r="BU37" s="20"/>
      <c r="BV37" s="33">
        <v>772</v>
      </c>
      <c r="BW37" s="33">
        <f t="shared" si="4"/>
        <v>8</v>
      </c>
      <c r="BX37" s="83" t="str">
        <f t="shared" si="5"/>
        <v>Projektingenieur 2</v>
      </c>
    </row>
    <row r="38" spans="1:76" s="19" customFormat="1" x14ac:dyDescent="0.2">
      <c r="A38" s="53">
        <v>0</v>
      </c>
      <c r="B38" s="53">
        <v>1</v>
      </c>
      <c r="C38" s="53">
        <f t="shared" ref="C38:C69" si="6">IF(Z38&gt;=10,1,0)</f>
        <v>1</v>
      </c>
      <c r="D38" s="55">
        <v>1</v>
      </c>
      <c r="E38" s="55"/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360</v>
      </c>
      <c r="P38" s="15" t="s">
        <v>549</v>
      </c>
      <c r="Q38" s="15">
        <v>34</v>
      </c>
      <c r="R38" s="42"/>
      <c r="S38" s="27" t="s">
        <v>550</v>
      </c>
      <c r="T38" s="21">
        <v>1974</v>
      </c>
      <c r="U38" s="28" t="s">
        <v>197</v>
      </c>
      <c r="V38" s="21">
        <v>1999</v>
      </c>
      <c r="W38" s="120" t="s">
        <v>616</v>
      </c>
      <c r="X38" s="118">
        <v>2009</v>
      </c>
      <c r="Y38" s="28"/>
      <c r="Z38" s="21">
        <f t="shared" ref="Z38:Z69" si="7">$AD$3-V38</f>
        <v>12</v>
      </c>
      <c r="AA38" s="25" t="s">
        <v>681</v>
      </c>
      <c r="AB38" s="21" t="s">
        <v>105</v>
      </c>
      <c r="AC38" s="21"/>
      <c r="AE38" s="90" t="s">
        <v>373</v>
      </c>
      <c r="AF38" s="82"/>
      <c r="BQ38" s="83">
        <v>3204</v>
      </c>
      <c r="BR38" s="125">
        <v>772</v>
      </c>
      <c r="BS38" s="33">
        <f t="shared" si="2"/>
        <v>8</v>
      </c>
      <c r="BT38" s="83" t="str">
        <f t="shared" si="3"/>
        <v>Projektingenieur 2</v>
      </c>
      <c r="BU38" s="20"/>
      <c r="BV38" s="33">
        <v>772</v>
      </c>
      <c r="BW38" s="33">
        <f t="shared" si="4"/>
        <v>8</v>
      </c>
      <c r="BX38" s="83" t="str">
        <f t="shared" si="5"/>
        <v>Projektingenieur 2</v>
      </c>
    </row>
    <row r="39" spans="1:76" s="19" customFormat="1" x14ac:dyDescent="0.2">
      <c r="A39" s="53">
        <v>0</v>
      </c>
      <c r="B39" s="53"/>
      <c r="C39" s="53">
        <f t="shared" si="6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7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7"/>
        <v>11</v>
      </c>
      <c r="AA39" s="25" t="s">
        <v>97</v>
      </c>
      <c r="AB39" s="21" t="s">
        <v>105</v>
      </c>
      <c r="AC39" s="21"/>
      <c r="AE39" s="90" t="s">
        <v>373</v>
      </c>
      <c r="AF39" s="82"/>
      <c r="BQ39" s="83">
        <v>4900</v>
      </c>
      <c r="BR39" s="125">
        <v>772</v>
      </c>
      <c r="BS39" s="33">
        <f t="shared" si="2"/>
        <v>8</v>
      </c>
      <c r="BT39" s="83" t="str">
        <f t="shared" si="3"/>
        <v>Projektingenieur 2</v>
      </c>
      <c r="BU39" s="20"/>
      <c r="BV39" s="33">
        <v>772</v>
      </c>
      <c r="BW39" s="33">
        <f t="shared" si="4"/>
        <v>8</v>
      </c>
      <c r="BX39" s="83" t="str">
        <f t="shared" si="5"/>
        <v>Projektingenieur 2</v>
      </c>
    </row>
    <row r="40" spans="1:76" s="19" customFormat="1" x14ac:dyDescent="0.2">
      <c r="A40" s="53">
        <v>0</v>
      </c>
      <c r="B40" s="53"/>
      <c r="C40" s="53">
        <f t="shared" si="6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7"/>
        <v>11</v>
      </c>
      <c r="AA40" s="25" t="s">
        <v>97</v>
      </c>
      <c r="AB40" s="21" t="s">
        <v>105</v>
      </c>
      <c r="AC40" s="21"/>
      <c r="AE40" s="90" t="s">
        <v>620</v>
      </c>
      <c r="AF40" s="82"/>
      <c r="BQ40" s="83">
        <v>3206</v>
      </c>
      <c r="BR40" s="125">
        <v>772</v>
      </c>
      <c r="BS40" s="33">
        <f t="shared" si="2"/>
        <v>8</v>
      </c>
      <c r="BT40" s="83" t="str">
        <f t="shared" si="3"/>
        <v>Projektingenieur 2</v>
      </c>
      <c r="BU40" s="20"/>
      <c r="BV40" s="33">
        <v>772</v>
      </c>
      <c r="BW40" s="33">
        <f t="shared" si="4"/>
        <v>8</v>
      </c>
      <c r="BX40" s="83" t="str">
        <f t="shared" si="5"/>
        <v>Projektingenieur 2</v>
      </c>
    </row>
    <row r="41" spans="1:76" s="19" customFormat="1" ht="25.5" customHeight="1" x14ac:dyDescent="0.2">
      <c r="A41" s="53">
        <v>0</v>
      </c>
      <c r="B41" s="53"/>
      <c r="C41" s="53">
        <f t="shared" si="6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361</v>
      </c>
      <c r="P41" s="15" t="s">
        <v>469</v>
      </c>
      <c r="Q41" s="15">
        <v>37</v>
      </c>
      <c r="R41" s="42"/>
      <c r="S41" s="27" t="s">
        <v>301</v>
      </c>
      <c r="T41" s="21">
        <v>1975</v>
      </c>
      <c r="U41" s="28" t="s">
        <v>302</v>
      </c>
      <c r="V41" s="21">
        <v>2001</v>
      </c>
      <c r="W41" s="25"/>
      <c r="X41" s="21"/>
      <c r="Y41" s="28" t="s">
        <v>303</v>
      </c>
      <c r="Z41" s="21">
        <f t="shared" si="7"/>
        <v>10</v>
      </c>
      <c r="AA41" s="25" t="s">
        <v>682</v>
      </c>
      <c r="AB41" s="21" t="s">
        <v>192</v>
      </c>
      <c r="AC41" s="21"/>
      <c r="AE41" s="90" t="s">
        <v>373</v>
      </c>
      <c r="AF41" s="82"/>
      <c r="BQ41" s="83">
        <v>4299</v>
      </c>
      <c r="BR41" s="125">
        <v>782</v>
      </c>
      <c r="BS41" s="33">
        <f t="shared" si="2"/>
        <v>8</v>
      </c>
      <c r="BT41" s="83" t="str">
        <f t="shared" si="3"/>
        <v>Projektingenieur 2</v>
      </c>
      <c r="BU41" s="20"/>
      <c r="BV41" s="33">
        <v>782</v>
      </c>
      <c r="BW41" s="33">
        <f t="shared" si="4"/>
        <v>8</v>
      </c>
      <c r="BX41" s="83" t="str">
        <f t="shared" si="5"/>
        <v>Projektingenieur 2</v>
      </c>
    </row>
    <row r="42" spans="1:76" s="19" customFormat="1" ht="25.5" customHeight="1" x14ac:dyDescent="0.2">
      <c r="A42" s="53">
        <v>0</v>
      </c>
      <c r="B42" s="53"/>
      <c r="C42" s="53">
        <f t="shared" si="6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865</v>
      </c>
      <c r="Q42" s="15">
        <v>38</v>
      </c>
      <c r="R42" s="42"/>
      <c r="S42" s="27" t="s">
        <v>866</v>
      </c>
      <c r="T42" s="21">
        <v>1969</v>
      </c>
      <c r="U42" s="28" t="s">
        <v>869</v>
      </c>
      <c r="V42" s="21">
        <v>1999</v>
      </c>
      <c r="W42" s="25" t="s">
        <v>867</v>
      </c>
      <c r="X42" s="21">
        <v>2011</v>
      </c>
      <c r="Y42" s="28" t="s">
        <v>868</v>
      </c>
      <c r="Z42" s="21">
        <f t="shared" si="7"/>
        <v>12</v>
      </c>
      <c r="AA42" s="25" t="s">
        <v>565</v>
      </c>
      <c r="AB42" s="21" t="s">
        <v>121</v>
      </c>
      <c r="AC42" s="21"/>
      <c r="AE42" s="90" t="s">
        <v>375</v>
      </c>
      <c r="AF42" s="82"/>
      <c r="BQ42" s="148">
        <v>4306</v>
      </c>
      <c r="BR42" s="149">
        <v>781</v>
      </c>
      <c r="BS42" s="150">
        <f t="shared" si="2"/>
        <v>7</v>
      </c>
      <c r="BT42" s="148" t="str">
        <f t="shared" si="3"/>
        <v>Projektingenieur 1</v>
      </c>
      <c r="BU42" s="151"/>
      <c r="BV42" s="150"/>
      <c r="BW42" s="150"/>
      <c r="BX42" s="148"/>
    </row>
    <row r="43" spans="1:76" s="19" customFormat="1" ht="23.85" customHeight="1" x14ac:dyDescent="0.2">
      <c r="A43" s="53">
        <v>0</v>
      </c>
      <c r="B43" s="53">
        <v>1</v>
      </c>
      <c r="C43" s="53">
        <f t="shared" si="6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644</v>
      </c>
      <c r="Q43" s="15">
        <v>39</v>
      </c>
      <c r="R43" s="42"/>
      <c r="S43" s="27" t="s">
        <v>645</v>
      </c>
      <c r="T43" s="21">
        <v>1973</v>
      </c>
      <c r="U43" s="28" t="s">
        <v>646</v>
      </c>
      <c r="V43" s="21">
        <v>1999</v>
      </c>
      <c r="W43" s="25"/>
      <c r="X43" s="21"/>
      <c r="Y43" s="28" t="s">
        <v>647</v>
      </c>
      <c r="Z43" s="21">
        <f t="shared" si="7"/>
        <v>12</v>
      </c>
      <c r="AA43" s="25" t="s">
        <v>269</v>
      </c>
      <c r="AB43" s="21" t="s">
        <v>121</v>
      </c>
      <c r="AC43" s="21"/>
      <c r="AE43" s="90" t="s">
        <v>375</v>
      </c>
      <c r="AF43" s="82"/>
      <c r="BQ43" s="83">
        <v>4355</v>
      </c>
      <c r="BR43" s="125">
        <v>772</v>
      </c>
      <c r="BS43" s="33">
        <f t="shared" si="2"/>
        <v>8</v>
      </c>
      <c r="BT43" s="83" t="str">
        <f t="shared" si="3"/>
        <v>Projektingenieur 2</v>
      </c>
      <c r="BU43" s="20"/>
      <c r="BV43" s="33">
        <v>771</v>
      </c>
      <c r="BW43" s="33">
        <f t="shared" ref="BW43:BW74" si="8">VLOOKUP($BV43,Funktionsbezeichnungen,3,0)</f>
        <v>7</v>
      </c>
      <c r="BX43" s="83" t="str">
        <f t="shared" ref="BX43:BX74" si="9">VLOOKUP($BV43,Funktionsbezeichnungen,2,0)</f>
        <v>Projektingenieur 1</v>
      </c>
    </row>
    <row r="44" spans="1:76" s="19" customFormat="1" x14ac:dyDescent="0.2">
      <c r="A44" s="53">
        <v>0</v>
      </c>
      <c r="B44" s="53">
        <v>1</v>
      </c>
      <c r="C44" s="53">
        <f t="shared" si="6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7" t="s">
        <v>227</v>
      </c>
      <c r="T44" s="21">
        <v>1976</v>
      </c>
      <c r="U44" s="28" t="s">
        <v>604</v>
      </c>
      <c r="V44" s="21">
        <v>2001</v>
      </c>
      <c r="W44" s="25"/>
      <c r="X44" s="21"/>
      <c r="Y44" s="28" t="s">
        <v>106</v>
      </c>
      <c r="Z44" s="21">
        <f t="shared" si="7"/>
        <v>10</v>
      </c>
      <c r="AA44" s="25" t="s">
        <v>605</v>
      </c>
      <c r="AB44" s="21" t="s">
        <v>121</v>
      </c>
      <c r="AC44" s="21"/>
      <c r="AE44" s="90" t="s">
        <v>374</v>
      </c>
      <c r="AF44" s="82"/>
      <c r="BQ44" s="83">
        <v>4275</v>
      </c>
      <c r="BR44" s="125">
        <v>782</v>
      </c>
      <c r="BS44" s="33">
        <f t="shared" ref="BS44:BS75" si="10">VLOOKUP($BR44,Funktionsbezeichnungen,3,0)</f>
        <v>8</v>
      </c>
      <c r="BT44" s="83" t="str">
        <f t="shared" ref="BT44:BT75" si="11">VLOOKUP($BR44,Funktionsbezeichnungen,2,0)</f>
        <v>Projektingenieur 2</v>
      </c>
      <c r="BU44" s="20"/>
      <c r="BV44" s="33">
        <v>781</v>
      </c>
      <c r="BW44" s="33">
        <f t="shared" si="8"/>
        <v>7</v>
      </c>
      <c r="BX44" s="83" t="str">
        <f t="shared" si="9"/>
        <v>Projektingenieur 1</v>
      </c>
    </row>
    <row r="45" spans="1:76" s="19" customFormat="1" x14ac:dyDescent="0.2">
      <c r="A45" s="53">
        <v>0</v>
      </c>
      <c r="B45" s="53"/>
      <c r="C45" s="53">
        <f t="shared" si="6"/>
        <v>1</v>
      </c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359</v>
      </c>
      <c r="P45" s="15" t="s">
        <v>471</v>
      </c>
      <c r="Q45" s="15">
        <v>41</v>
      </c>
      <c r="R45" s="42"/>
      <c r="S45" s="27" t="s">
        <v>229</v>
      </c>
      <c r="T45" s="21">
        <v>1976</v>
      </c>
      <c r="U45" s="28" t="s">
        <v>241</v>
      </c>
      <c r="V45" s="21">
        <v>2001</v>
      </c>
      <c r="W45" s="25"/>
      <c r="X45" s="21"/>
      <c r="Y45" s="28" t="s">
        <v>337</v>
      </c>
      <c r="Z45" s="21">
        <f t="shared" si="7"/>
        <v>10</v>
      </c>
      <c r="AA45" s="25" t="s">
        <v>683</v>
      </c>
      <c r="AB45" s="21" t="s">
        <v>121</v>
      </c>
      <c r="AC45" s="21"/>
      <c r="AE45" s="90" t="s">
        <v>373</v>
      </c>
      <c r="AF45" s="82"/>
      <c r="BQ45" s="83">
        <v>7695</v>
      </c>
      <c r="BR45" s="125">
        <v>772</v>
      </c>
      <c r="BS45" s="33">
        <f t="shared" si="10"/>
        <v>8</v>
      </c>
      <c r="BT45" s="83" t="str">
        <f t="shared" si="11"/>
        <v>Projektingenieur 2</v>
      </c>
      <c r="BU45" s="20"/>
      <c r="BV45" s="33">
        <v>771</v>
      </c>
      <c r="BW45" s="33">
        <f t="shared" si="8"/>
        <v>7</v>
      </c>
      <c r="BX45" s="83" t="str">
        <f t="shared" si="9"/>
        <v>Projektingenieur 1</v>
      </c>
    </row>
    <row r="46" spans="1:76" s="19" customFormat="1" x14ac:dyDescent="0.2">
      <c r="A46" s="53">
        <v>0</v>
      </c>
      <c r="B46" s="53">
        <v>1</v>
      </c>
      <c r="C46" s="53">
        <f t="shared" si="6"/>
        <v>1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360</v>
      </c>
      <c r="P46" s="15" t="s">
        <v>588</v>
      </c>
      <c r="Q46" s="15">
        <v>42</v>
      </c>
      <c r="R46" s="42"/>
      <c r="S46" s="27" t="s">
        <v>589</v>
      </c>
      <c r="T46" s="21">
        <v>1976</v>
      </c>
      <c r="U46" s="28" t="s">
        <v>194</v>
      </c>
      <c r="V46" s="21">
        <v>2001</v>
      </c>
      <c r="W46" s="25"/>
      <c r="X46" s="21"/>
      <c r="Y46" s="28"/>
      <c r="Z46" s="21">
        <f t="shared" si="7"/>
        <v>10</v>
      </c>
      <c r="AA46" s="25" t="s">
        <v>684</v>
      </c>
      <c r="AB46" s="21" t="s">
        <v>121</v>
      </c>
      <c r="AC46" s="21"/>
      <c r="AE46" s="90" t="s">
        <v>373</v>
      </c>
      <c r="AF46" s="82"/>
      <c r="BQ46" s="83">
        <v>4350</v>
      </c>
      <c r="BR46" s="125">
        <v>772</v>
      </c>
      <c r="BS46" s="33">
        <f t="shared" si="10"/>
        <v>8</v>
      </c>
      <c r="BT46" s="83" t="str">
        <f t="shared" si="11"/>
        <v>Projektingenieur 2</v>
      </c>
      <c r="BU46" s="20"/>
      <c r="BV46" s="33">
        <v>771</v>
      </c>
      <c r="BW46" s="33">
        <f t="shared" si="8"/>
        <v>7</v>
      </c>
      <c r="BX46" s="83" t="str">
        <f t="shared" si="9"/>
        <v>Projektingenieur 1</v>
      </c>
    </row>
    <row r="47" spans="1:76" s="19" customFormat="1" x14ac:dyDescent="0.2">
      <c r="A47" s="53">
        <v>0</v>
      </c>
      <c r="B47" s="53"/>
      <c r="C47" s="53">
        <f t="shared" si="6"/>
        <v>0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359</v>
      </c>
      <c r="P47" s="15" t="s">
        <v>707</v>
      </c>
      <c r="Q47" s="15">
        <v>43</v>
      </c>
      <c r="R47" s="42"/>
      <c r="S47" s="27" t="s">
        <v>708</v>
      </c>
      <c r="T47" s="21">
        <v>1974</v>
      </c>
      <c r="U47" s="28" t="s">
        <v>198</v>
      </c>
      <c r="V47" s="21">
        <v>2003</v>
      </c>
      <c r="W47" s="25"/>
      <c r="X47" s="21"/>
      <c r="Y47" s="28"/>
      <c r="Z47" s="21">
        <f t="shared" si="7"/>
        <v>8</v>
      </c>
      <c r="AA47" s="25" t="s">
        <v>698</v>
      </c>
      <c r="AB47" s="21" t="s">
        <v>121</v>
      </c>
      <c r="AC47" s="21"/>
      <c r="AE47" s="90" t="s">
        <v>375</v>
      </c>
      <c r="AF47" s="82"/>
      <c r="BQ47" s="83">
        <v>4305</v>
      </c>
      <c r="BR47" s="125">
        <v>772</v>
      </c>
      <c r="BS47" s="33">
        <f t="shared" si="10"/>
        <v>8</v>
      </c>
      <c r="BT47" s="83" t="str">
        <f t="shared" si="11"/>
        <v>Projektingenieur 2</v>
      </c>
      <c r="BU47" s="20"/>
      <c r="BV47" s="33">
        <v>771</v>
      </c>
      <c r="BW47" s="33">
        <f t="shared" si="8"/>
        <v>7</v>
      </c>
      <c r="BX47" s="83" t="str">
        <f t="shared" si="9"/>
        <v>Projektingenieur 1</v>
      </c>
    </row>
    <row r="48" spans="1:76" s="19" customFormat="1" ht="24.95" customHeight="1" x14ac:dyDescent="0.2">
      <c r="A48" s="53">
        <v>0</v>
      </c>
      <c r="B48" s="53"/>
      <c r="C48" s="53">
        <f t="shared" si="6"/>
        <v>0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7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21">
        <f t="shared" si="7"/>
        <v>7</v>
      </c>
      <c r="AA48" s="25" t="s">
        <v>565</v>
      </c>
      <c r="AB48" s="21" t="s">
        <v>121</v>
      </c>
      <c r="AC48" s="21"/>
      <c r="AE48" s="90" t="s">
        <v>373</v>
      </c>
      <c r="AF48" s="82"/>
      <c r="BQ48" s="83">
        <v>4345</v>
      </c>
      <c r="BR48" s="125">
        <v>782</v>
      </c>
      <c r="BS48" s="33">
        <f t="shared" si="10"/>
        <v>8</v>
      </c>
      <c r="BT48" s="83" t="str">
        <f t="shared" si="11"/>
        <v>Projektingenieur 2</v>
      </c>
      <c r="BU48" s="20"/>
      <c r="BV48" s="33">
        <v>781</v>
      </c>
      <c r="BW48" s="33">
        <f t="shared" si="8"/>
        <v>7</v>
      </c>
      <c r="BX48" s="83" t="str">
        <f t="shared" si="9"/>
        <v>Projektingenieur 1</v>
      </c>
    </row>
    <row r="49" spans="1:76" s="19" customFormat="1" x14ac:dyDescent="0.2">
      <c r="A49" s="53">
        <v>0</v>
      </c>
      <c r="B49" s="53"/>
      <c r="C49" s="53">
        <f t="shared" si="6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7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7"/>
        <v>7</v>
      </c>
      <c r="AA49" s="25" t="s">
        <v>671</v>
      </c>
      <c r="AB49" s="21" t="s">
        <v>121</v>
      </c>
      <c r="AC49" s="21"/>
      <c r="AE49" s="147" t="s">
        <v>373</v>
      </c>
      <c r="AF49" s="82"/>
      <c r="BQ49" s="83">
        <v>9648</v>
      </c>
      <c r="BR49" s="125">
        <v>772</v>
      </c>
      <c r="BS49" s="33">
        <f t="shared" si="10"/>
        <v>8</v>
      </c>
      <c r="BT49" s="83" t="str">
        <f t="shared" si="11"/>
        <v>Projektingenieur 2</v>
      </c>
      <c r="BU49" s="20"/>
      <c r="BV49" s="33">
        <v>771</v>
      </c>
      <c r="BW49" s="33">
        <f t="shared" si="8"/>
        <v>7</v>
      </c>
      <c r="BX49" s="83" t="str">
        <f t="shared" si="9"/>
        <v>Projektingenieur 1</v>
      </c>
    </row>
    <row r="50" spans="1:76" s="19" customFormat="1" x14ac:dyDescent="0.2">
      <c r="A50" s="53">
        <v>0</v>
      </c>
      <c r="B50" s="53"/>
      <c r="C50" s="53">
        <f t="shared" si="6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7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7"/>
        <v>6</v>
      </c>
      <c r="AA50" s="25" t="s">
        <v>671</v>
      </c>
      <c r="AB50" s="21" t="s">
        <v>121</v>
      </c>
      <c r="AC50" s="21"/>
      <c r="AE50" s="90" t="s">
        <v>373</v>
      </c>
      <c r="AF50" s="82"/>
      <c r="BQ50" s="83">
        <v>4294</v>
      </c>
      <c r="BR50" s="125">
        <v>772</v>
      </c>
      <c r="BS50" s="33">
        <f t="shared" si="10"/>
        <v>8</v>
      </c>
      <c r="BT50" s="83" t="str">
        <f t="shared" si="11"/>
        <v>Projektingenieur 2</v>
      </c>
      <c r="BU50" s="20"/>
      <c r="BV50" s="33">
        <v>771</v>
      </c>
      <c r="BW50" s="33">
        <f t="shared" si="8"/>
        <v>7</v>
      </c>
      <c r="BX50" s="83" t="str">
        <f t="shared" si="9"/>
        <v>Projektingenieur 1</v>
      </c>
    </row>
    <row r="51" spans="1:76" s="19" customFormat="1" x14ac:dyDescent="0.2">
      <c r="A51" s="53">
        <v>0</v>
      </c>
      <c r="B51" s="53">
        <v>1</v>
      </c>
      <c r="C51" s="53">
        <f t="shared" si="6"/>
        <v>0</v>
      </c>
      <c r="D51" s="55"/>
      <c r="E51" s="55"/>
      <c r="F51" s="56">
        <v>1</v>
      </c>
      <c r="G51" s="54"/>
      <c r="H51" s="54"/>
      <c r="I51" s="56"/>
      <c r="J51" s="54"/>
      <c r="K51" s="56"/>
      <c r="L51" s="56"/>
      <c r="M51" s="56"/>
      <c r="N51" s="58"/>
      <c r="O51" s="52" t="s">
        <v>359</v>
      </c>
      <c r="P51" s="15" t="s">
        <v>596</v>
      </c>
      <c r="Q51" s="15">
        <v>47</v>
      </c>
      <c r="R51" s="42"/>
      <c r="S51" s="27" t="s">
        <v>597</v>
      </c>
      <c r="T51" s="21">
        <v>1978</v>
      </c>
      <c r="U51" s="28" t="s">
        <v>225</v>
      </c>
      <c r="V51" s="21">
        <v>2005</v>
      </c>
      <c r="W51" s="25"/>
      <c r="X51" s="21"/>
      <c r="Y51" s="28"/>
      <c r="Z51" s="21">
        <f t="shared" si="7"/>
        <v>6</v>
      </c>
      <c r="AA51" s="25" t="s">
        <v>208</v>
      </c>
      <c r="AB51" s="21" t="s">
        <v>121</v>
      </c>
      <c r="AC51" s="21"/>
      <c r="AE51" s="90" t="s">
        <v>375</v>
      </c>
      <c r="AF51" s="82"/>
      <c r="BQ51" s="83">
        <v>4351</v>
      </c>
      <c r="BR51" s="125">
        <v>782</v>
      </c>
      <c r="BS51" s="33">
        <f t="shared" si="10"/>
        <v>8</v>
      </c>
      <c r="BT51" s="83" t="str">
        <f t="shared" si="11"/>
        <v>Projektingenieur 2</v>
      </c>
      <c r="BU51" s="20"/>
      <c r="BV51" s="33">
        <v>781</v>
      </c>
      <c r="BW51" s="33">
        <f t="shared" si="8"/>
        <v>7</v>
      </c>
      <c r="BX51" s="83" t="str">
        <f t="shared" si="9"/>
        <v>Projektingenieur 1</v>
      </c>
    </row>
    <row r="52" spans="1:76" s="19" customFormat="1" x14ac:dyDescent="0.2">
      <c r="A52" s="53">
        <v>0</v>
      </c>
      <c r="B52" s="53">
        <v>1</v>
      </c>
      <c r="C52" s="53">
        <f t="shared" si="6"/>
        <v>0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360</v>
      </c>
      <c r="P52" s="15" t="s">
        <v>612</v>
      </c>
      <c r="Q52" s="15">
        <v>48</v>
      </c>
      <c r="R52" s="42"/>
      <c r="S52" s="27" t="s">
        <v>613</v>
      </c>
      <c r="T52" s="21">
        <v>1980</v>
      </c>
      <c r="U52" s="28" t="s">
        <v>198</v>
      </c>
      <c r="V52" s="21">
        <v>2005</v>
      </c>
      <c r="W52" s="25"/>
      <c r="X52" s="21"/>
      <c r="Y52" s="28"/>
      <c r="Z52" s="21">
        <f t="shared" si="7"/>
        <v>6</v>
      </c>
      <c r="AA52" s="25" t="s">
        <v>685</v>
      </c>
      <c r="AB52" s="21" t="s">
        <v>121</v>
      </c>
      <c r="AC52" s="21"/>
      <c r="AE52" s="147" t="s">
        <v>376</v>
      </c>
      <c r="AF52" s="82"/>
      <c r="BQ52" s="83">
        <v>4353</v>
      </c>
      <c r="BR52" s="125">
        <v>771</v>
      </c>
      <c r="BS52" s="33">
        <f t="shared" si="10"/>
        <v>7</v>
      </c>
      <c r="BT52" s="83" t="str">
        <f t="shared" si="11"/>
        <v>Projektingenieur 1</v>
      </c>
      <c r="BU52" s="20"/>
      <c r="BV52" s="33">
        <v>771</v>
      </c>
      <c r="BW52" s="33">
        <f t="shared" si="8"/>
        <v>7</v>
      </c>
      <c r="BX52" s="83" t="str">
        <f t="shared" si="9"/>
        <v>Projektingenieur 1</v>
      </c>
    </row>
    <row r="53" spans="1:76" s="19" customFormat="1" x14ac:dyDescent="0.2">
      <c r="A53" s="53">
        <v>0</v>
      </c>
      <c r="B53" s="53"/>
      <c r="C53" s="53">
        <f t="shared" si="6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473</v>
      </c>
      <c r="Q53" s="15">
        <v>49</v>
      </c>
      <c r="R53" s="42"/>
      <c r="S53" s="27" t="s">
        <v>284</v>
      </c>
      <c r="T53" s="21">
        <v>1980</v>
      </c>
      <c r="U53" s="28" t="s">
        <v>198</v>
      </c>
      <c r="V53" s="21">
        <v>2006</v>
      </c>
      <c r="W53" s="25"/>
      <c r="X53" s="21"/>
      <c r="Y53" s="28"/>
      <c r="Z53" s="21">
        <f t="shared" si="7"/>
        <v>5</v>
      </c>
      <c r="AA53" s="25" t="s">
        <v>108</v>
      </c>
      <c r="AB53" s="21" t="s">
        <v>121</v>
      </c>
      <c r="AC53" s="21"/>
      <c r="AE53" s="90" t="s">
        <v>375</v>
      </c>
      <c r="AF53" s="82"/>
      <c r="BQ53" s="83">
        <v>4293</v>
      </c>
      <c r="BR53" s="125">
        <v>772</v>
      </c>
      <c r="BS53" s="33">
        <f t="shared" si="10"/>
        <v>8</v>
      </c>
      <c r="BT53" s="83" t="str">
        <f t="shared" si="11"/>
        <v>Projektingenieur 2</v>
      </c>
      <c r="BU53" s="20"/>
      <c r="BV53" s="33">
        <v>771</v>
      </c>
      <c r="BW53" s="33">
        <f t="shared" si="8"/>
        <v>7</v>
      </c>
      <c r="BX53" s="83" t="str">
        <f t="shared" si="9"/>
        <v>Projektingenieur 1</v>
      </c>
    </row>
    <row r="54" spans="1:76" s="19" customFormat="1" x14ac:dyDescent="0.2">
      <c r="A54" s="53">
        <v>0</v>
      </c>
      <c r="B54" s="53">
        <v>1</v>
      </c>
      <c r="C54" s="53">
        <f t="shared" si="6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358</v>
      </c>
      <c r="P54" s="15" t="s">
        <v>475</v>
      </c>
      <c r="Q54" s="15">
        <v>50</v>
      </c>
      <c r="R54" s="42"/>
      <c r="S54" s="27" t="s">
        <v>298</v>
      </c>
      <c r="T54" s="21">
        <v>1982</v>
      </c>
      <c r="U54" s="28" t="s">
        <v>603</v>
      </c>
      <c r="V54" s="21">
        <v>2007</v>
      </c>
      <c r="W54" s="25"/>
      <c r="X54" s="21"/>
      <c r="Y54" s="28"/>
      <c r="Z54" s="21">
        <f t="shared" si="7"/>
        <v>4</v>
      </c>
      <c r="AA54" s="25" t="s">
        <v>861</v>
      </c>
      <c r="AB54" s="21" t="s">
        <v>121</v>
      </c>
      <c r="AC54" s="21"/>
      <c r="AE54" s="147" t="s">
        <v>859</v>
      </c>
      <c r="AF54" s="82"/>
      <c r="BQ54" s="83">
        <v>4296</v>
      </c>
      <c r="BR54" s="125">
        <v>772</v>
      </c>
      <c r="BS54" s="33">
        <f t="shared" si="10"/>
        <v>8</v>
      </c>
      <c r="BT54" s="83" t="str">
        <f t="shared" si="11"/>
        <v>Projektingenieur 2</v>
      </c>
      <c r="BU54" s="20"/>
      <c r="BV54" s="33">
        <v>771</v>
      </c>
      <c r="BW54" s="33">
        <f t="shared" si="8"/>
        <v>7</v>
      </c>
      <c r="BX54" s="83" t="str">
        <f t="shared" si="9"/>
        <v>Projektingenieur 1</v>
      </c>
    </row>
    <row r="55" spans="1:76" s="19" customFormat="1" x14ac:dyDescent="0.2">
      <c r="A55" s="53">
        <v>0</v>
      </c>
      <c r="B55" s="53"/>
      <c r="C55" s="53">
        <f t="shared" si="6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359</v>
      </c>
      <c r="P55" s="15" t="s">
        <v>586</v>
      </c>
      <c r="Q55" s="15">
        <v>51</v>
      </c>
      <c r="R55" s="42"/>
      <c r="S55" s="27" t="s">
        <v>587</v>
      </c>
      <c r="T55" s="21">
        <v>1981</v>
      </c>
      <c r="U55" s="28" t="s">
        <v>603</v>
      </c>
      <c r="V55" s="21">
        <v>2008</v>
      </c>
      <c r="W55" s="25"/>
      <c r="X55" s="21"/>
      <c r="Y55" s="28"/>
      <c r="Z55" s="21">
        <f t="shared" si="7"/>
        <v>3</v>
      </c>
      <c r="AA55" s="25" t="s">
        <v>108</v>
      </c>
      <c r="AB55" s="21" t="s">
        <v>121</v>
      </c>
      <c r="AC55" s="21"/>
      <c r="AE55" s="90" t="s">
        <v>375</v>
      </c>
      <c r="AF55" s="82"/>
      <c r="BQ55" s="83">
        <v>4349</v>
      </c>
      <c r="BR55" s="125">
        <v>771</v>
      </c>
      <c r="BS55" s="33">
        <f t="shared" si="10"/>
        <v>7</v>
      </c>
      <c r="BT55" s="83" t="str">
        <f t="shared" si="11"/>
        <v>Projektingenieur 1</v>
      </c>
      <c r="BU55" s="20"/>
      <c r="BV55" s="33">
        <v>771</v>
      </c>
      <c r="BW55" s="33">
        <f t="shared" si="8"/>
        <v>7</v>
      </c>
      <c r="BX55" s="83" t="str">
        <f t="shared" si="9"/>
        <v>Projektingenieur 1</v>
      </c>
    </row>
    <row r="56" spans="1:76" s="19" customFormat="1" x14ac:dyDescent="0.2">
      <c r="A56" s="53">
        <v>0</v>
      </c>
      <c r="B56" s="53"/>
      <c r="C56" s="53">
        <f t="shared" si="6"/>
        <v>0</v>
      </c>
      <c r="D56" s="55"/>
      <c r="E56" s="55">
        <v>1</v>
      </c>
      <c r="F56" s="56"/>
      <c r="G56" s="54"/>
      <c r="H56" s="54">
        <v>1</v>
      </c>
      <c r="I56" s="56"/>
      <c r="J56" s="54"/>
      <c r="K56" s="56"/>
      <c r="L56" s="56"/>
      <c r="M56" s="56"/>
      <c r="N56" s="58"/>
      <c r="O56" s="52" t="s">
        <v>358</v>
      </c>
      <c r="P56" s="15" t="s">
        <v>474</v>
      </c>
      <c r="Q56" s="15">
        <v>52</v>
      </c>
      <c r="R56" s="42"/>
      <c r="S56" s="27" t="s">
        <v>300</v>
      </c>
      <c r="T56" s="21">
        <v>1980</v>
      </c>
      <c r="U56" s="28" t="s">
        <v>198</v>
      </c>
      <c r="V56" s="21">
        <v>2008</v>
      </c>
      <c r="W56" s="25"/>
      <c r="X56" s="21"/>
      <c r="Y56" s="28"/>
      <c r="Z56" s="21">
        <f t="shared" si="7"/>
        <v>3</v>
      </c>
      <c r="AA56" s="25" t="s">
        <v>108</v>
      </c>
      <c r="AB56" s="21" t="s">
        <v>121</v>
      </c>
      <c r="AC56" s="21"/>
      <c r="AE56" s="90" t="s">
        <v>375</v>
      </c>
      <c r="AF56" s="82"/>
      <c r="BQ56" s="83">
        <v>4298</v>
      </c>
      <c r="BR56" s="125">
        <v>771</v>
      </c>
      <c r="BS56" s="33">
        <f t="shared" si="10"/>
        <v>7</v>
      </c>
      <c r="BT56" s="83" t="str">
        <f t="shared" si="11"/>
        <v>Projektingenieur 1</v>
      </c>
      <c r="BU56" s="20"/>
      <c r="BV56" s="33">
        <v>771</v>
      </c>
      <c r="BW56" s="33">
        <f t="shared" si="8"/>
        <v>7</v>
      </c>
      <c r="BX56" s="83" t="str">
        <f t="shared" si="9"/>
        <v>Projektingenieur 1</v>
      </c>
    </row>
    <row r="57" spans="1:76" s="19" customFormat="1" x14ac:dyDescent="0.2">
      <c r="A57" s="53">
        <v>0</v>
      </c>
      <c r="B57" s="53"/>
      <c r="C57" s="53">
        <f t="shared" si="6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551</v>
      </c>
      <c r="Q57" s="15">
        <v>53</v>
      </c>
      <c r="R57" s="42"/>
      <c r="S57" s="27" t="s">
        <v>563</v>
      </c>
      <c r="T57" s="21">
        <v>1985</v>
      </c>
      <c r="U57" s="28" t="s">
        <v>240</v>
      </c>
      <c r="V57" s="21">
        <v>2008</v>
      </c>
      <c r="W57" s="25"/>
      <c r="X57" s="21"/>
      <c r="Y57" s="28"/>
      <c r="Z57" s="21">
        <f t="shared" si="7"/>
        <v>3</v>
      </c>
      <c r="AA57" s="25" t="s">
        <v>108</v>
      </c>
      <c r="AB57" s="21" t="s">
        <v>121</v>
      </c>
      <c r="AC57" s="21"/>
      <c r="AE57" s="90" t="s">
        <v>375</v>
      </c>
      <c r="AF57" s="82"/>
      <c r="BQ57" s="83">
        <v>4343</v>
      </c>
      <c r="BR57" s="125">
        <v>771</v>
      </c>
      <c r="BS57" s="33">
        <f t="shared" si="10"/>
        <v>7</v>
      </c>
      <c r="BT57" s="83" t="str">
        <f t="shared" si="11"/>
        <v>Projektingenieur 1</v>
      </c>
      <c r="BU57" s="20"/>
      <c r="BV57" s="33">
        <v>771</v>
      </c>
      <c r="BW57" s="33">
        <f t="shared" si="8"/>
        <v>7</v>
      </c>
      <c r="BX57" s="83" t="str">
        <f t="shared" si="9"/>
        <v>Projektingenieur 1</v>
      </c>
    </row>
    <row r="58" spans="1:76" s="19" customFormat="1" ht="27" x14ac:dyDescent="0.2">
      <c r="A58" s="53">
        <v>0</v>
      </c>
      <c r="B58" s="53"/>
      <c r="C58" s="53">
        <f t="shared" si="6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567</v>
      </c>
      <c r="Q58" s="15">
        <v>54</v>
      </c>
      <c r="R58" s="42"/>
      <c r="S58" s="27" t="s">
        <v>213</v>
      </c>
      <c r="T58" s="21">
        <v>1985</v>
      </c>
      <c r="U58" s="28" t="s">
        <v>570</v>
      </c>
      <c r="V58" s="21">
        <v>2008</v>
      </c>
      <c r="W58" s="25"/>
      <c r="X58" s="21"/>
      <c r="Y58" s="28"/>
      <c r="Z58" s="21">
        <f t="shared" si="7"/>
        <v>3</v>
      </c>
      <c r="AA58" s="25" t="s">
        <v>108</v>
      </c>
      <c r="AB58" s="21" t="s">
        <v>121</v>
      </c>
      <c r="AC58" s="21"/>
      <c r="AE58" s="90" t="s">
        <v>375</v>
      </c>
      <c r="AF58" s="82"/>
      <c r="BQ58" s="83">
        <v>9677</v>
      </c>
      <c r="BR58" s="125">
        <v>771</v>
      </c>
      <c r="BS58" s="33">
        <f t="shared" si="10"/>
        <v>7</v>
      </c>
      <c r="BT58" s="83" t="str">
        <f t="shared" si="11"/>
        <v>Projektingenieur 1</v>
      </c>
      <c r="BU58" s="20"/>
      <c r="BV58" s="33">
        <v>771</v>
      </c>
      <c r="BW58" s="33">
        <f t="shared" si="8"/>
        <v>7</v>
      </c>
      <c r="BX58" s="83" t="str">
        <f t="shared" si="9"/>
        <v>Projektingenieur 1</v>
      </c>
    </row>
    <row r="59" spans="1:76" s="19" customFormat="1" x14ac:dyDescent="0.2">
      <c r="A59" s="53">
        <v>0</v>
      </c>
      <c r="B59" s="53"/>
      <c r="C59" s="53">
        <f t="shared" si="6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598</v>
      </c>
      <c r="Q59" s="15">
        <v>55</v>
      </c>
      <c r="R59" s="42"/>
      <c r="S59" s="27" t="s">
        <v>281</v>
      </c>
      <c r="T59" s="21">
        <v>1983</v>
      </c>
      <c r="U59" s="28" t="s">
        <v>603</v>
      </c>
      <c r="V59" s="21">
        <v>2009</v>
      </c>
      <c r="W59" s="25"/>
      <c r="X59" s="21"/>
      <c r="Y59" s="28"/>
      <c r="Z59" s="21">
        <f t="shared" si="7"/>
        <v>2</v>
      </c>
      <c r="AA59" s="25" t="s">
        <v>108</v>
      </c>
      <c r="AB59" s="21" t="s">
        <v>121</v>
      </c>
      <c r="AC59" s="21"/>
      <c r="AE59" s="90" t="s">
        <v>375</v>
      </c>
      <c r="AF59" s="82"/>
      <c r="BQ59" s="83">
        <v>9698</v>
      </c>
      <c r="BR59" s="125">
        <v>771</v>
      </c>
      <c r="BS59" s="33">
        <f t="shared" si="10"/>
        <v>7</v>
      </c>
      <c r="BT59" s="83" t="str">
        <f t="shared" si="11"/>
        <v>Projektingenieur 1</v>
      </c>
      <c r="BU59" s="20"/>
      <c r="BV59" s="33">
        <v>771</v>
      </c>
      <c r="BW59" s="33">
        <f t="shared" si="8"/>
        <v>7</v>
      </c>
      <c r="BX59" s="83" t="str">
        <f t="shared" si="9"/>
        <v>Projektingenieur 1</v>
      </c>
    </row>
    <row r="60" spans="1:76" s="19" customFormat="1" ht="27" x14ac:dyDescent="0.2">
      <c r="A60" s="53">
        <v>0</v>
      </c>
      <c r="B60" s="53"/>
      <c r="C60" s="53">
        <f t="shared" si="6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7" t="s">
        <v>529</v>
      </c>
      <c r="T60" s="21">
        <v>1984</v>
      </c>
      <c r="U60" s="28" t="s">
        <v>570</v>
      </c>
      <c r="V60" s="21">
        <v>2009</v>
      </c>
      <c r="W60" s="25"/>
      <c r="X60" s="21"/>
      <c r="Y60" s="28"/>
      <c r="Z60" s="21">
        <f t="shared" si="7"/>
        <v>2</v>
      </c>
      <c r="AA60" s="25" t="s">
        <v>108</v>
      </c>
      <c r="AB60" s="21" t="s">
        <v>121</v>
      </c>
      <c r="AC60" s="21"/>
      <c r="AE60" s="90" t="s">
        <v>375</v>
      </c>
      <c r="AF60" s="82"/>
      <c r="BQ60" s="83">
        <v>8565</v>
      </c>
      <c r="BR60" s="125">
        <v>771</v>
      </c>
      <c r="BS60" s="33">
        <f t="shared" si="10"/>
        <v>7</v>
      </c>
      <c r="BT60" s="83" t="str">
        <f t="shared" si="11"/>
        <v>Projektingenieur 1</v>
      </c>
      <c r="BU60" s="20"/>
      <c r="BV60" s="33">
        <v>771</v>
      </c>
      <c r="BW60" s="33">
        <f t="shared" si="8"/>
        <v>7</v>
      </c>
      <c r="BX60" s="83" t="str">
        <f t="shared" si="9"/>
        <v>Projektingenieur 1</v>
      </c>
    </row>
    <row r="61" spans="1:76" s="19" customFormat="1" x14ac:dyDescent="0.2">
      <c r="A61" s="53">
        <v>0</v>
      </c>
      <c r="B61" s="53"/>
      <c r="C61" s="53">
        <f t="shared" si="6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7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7"/>
        <v>2</v>
      </c>
      <c r="AA61" s="25" t="s">
        <v>108</v>
      </c>
      <c r="AB61" s="21" t="s">
        <v>121</v>
      </c>
      <c r="AC61" s="21"/>
      <c r="AE61" s="90" t="s">
        <v>375</v>
      </c>
      <c r="AF61" s="82"/>
      <c r="BQ61" s="83">
        <v>8569</v>
      </c>
      <c r="BR61" s="125">
        <v>771</v>
      </c>
      <c r="BS61" s="33">
        <f t="shared" si="10"/>
        <v>7</v>
      </c>
      <c r="BT61" s="83" t="str">
        <f t="shared" si="11"/>
        <v>Projektingenieur 1</v>
      </c>
      <c r="BU61" s="20"/>
      <c r="BV61" s="33">
        <v>771</v>
      </c>
      <c r="BW61" s="33">
        <f t="shared" si="8"/>
        <v>7</v>
      </c>
      <c r="BX61" s="83" t="str">
        <f t="shared" si="9"/>
        <v>Projektingenieur 1</v>
      </c>
    </row>
    <row r="62" spans="1:76" s="19" customFormat="1" ht="27" x14ac:dyDescent="0.2">
      <c r="A62" s="53">
        <v>0</v>
      </c>
      <c r="B62" s="53">
        <v>1</v>
      </c>
      <c r="C62" s="53">
        <f t="shared" si="6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635</v>
      </c>
      <c r="Q62" s="15">
        <v>58</v>
      </c>
      <c r="R62" s="42"/>
      <c r="S62" s="27" t="s">
        <v>636</v>
      </c>
      <c r="T62" s="21">
        <v>1986</v>
      </c>
      <c r="U62" s="28" t="s">
        <v>570</v>
      </c>
      <c r="V62" s="21">
        <v>2010</v>
      </c>
      <c r="W62" s="25"/>
      <c r="X62" s="21"/>
      <c r="Y62" s="28"/>
      <c r="Z62" s="21">
        <f t="shared" si="7"/>
        <v>1</v>
      </c>
      <c r="AA62" s="25" t="s">
        <v>269</v>
      </c>
      <c r="AB62" s="21" t="s">
        <v>121</v>
      </c>
      <c r="AC62" s="21"/>
      <c r="AE62" s="90" t="s">
        <v>375</v>
      </c>
      <c r="AF62" s="82"/>
      <c r="BQ62" s="83">
        <v>7706</v>
      </c>
      <c r="BR62" s="125">
        <v>770</v>
      </c>
      <c r="BS62" s="33">
        <f t="shared" si="10"/>
        <v>6</v>
      </c>
      <c r="BT62" s="83" t="str">
        <f t="shared" si="11"/>
        <v>Vorstufe Projektingenieur</v>
      </c>
      <c r="BU62" s="20"/>
      <c r="BV62" s="33">
        <v>771</v>
      </c>
      <c r="BW62" s="33">
        <f t="shared" si="8"/>
        <v>7</v>
      </c>
      <c r="BX62" s="83" t="str">
        <f t="shared" si="9"/>
        <v>Projektingenieur 1</v>
      </c>
    </row>
    <row r="63" spans="1:76" s="19" customFormat="1" ht="24.95" customHeight="1" x14ac:dyDescent="0.2">
      <c r="A63" s="53">
        <v>0</v>
      </c>
      <c r="B63" s="53"/>
      <c r="C63" s="53">
        <f t="shared" si="6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361</v>
      </c>
      <c r="P63" s="15" t="s">
        <v>637</v>
      </c>
      <c r="Q63" s="15">
        <v>59</v>
      </c>
      <c r="R63" s="42"/>
      <c r="S63" s="27" t="s">
        <v>638</v>
      </c>
      <c r="T63" s="21">
        <v>1981</v>
      </c>
      <c r="U63" s="28" t="s">
        <v>639</v>
      </c>
      <c r="V63" s="21">
        <v>2010</v>
      </c>
      <c r="W63" s="119" t="s">
        <v>706</v>
      </c>
      <c r="X63" s="118">
        <v>2011</v>
      </c>
      <c r="Y63" s="28"/>
      <c r="Z63" s="21">
        <f t="shared" si="7"/>
        <v>1</v>
      </c>
      <c r="AA63" s="25" t="s">
        <v>565</v>
      </c>
      <c r="AB63" s="21" t="s">
        <v>121</v>
      </c>
      <c r="AC63" s="21"/>
      <c r="AE63" s="90" t="s">
        <v>375</v>
      </c>
      <c r="AF63" s="82"/>
      <c r="BQ63" s="83">
        <v>4303</v>
      </c>
      <c r="BR63" s="125">
        <v>780</v>
      </c>
      <c r="BS63" s="33">
        <f t="shared" si="10"/>
        <v>6</v>
      </c>
      <c r="BT63" s="83" t="str">
        <f t="shared" si="11"/>
        <v>Vorstufe Projektingenieur</v>
      </c>
      <c r="BU63" s="20"/>
      <c r="BV63" s="33">
        <v>781</v>
      </c>
      <c r="BW63" s="33">
        <f t="shared" si="8"/>
        <v>7</v>
      </c>
      <c r="BX63" s="83" t="str">
        <f t="shared" si="9"/>
        <v>Projektingenieur 1</v>
      </c>
    </row>
    <row r="64" spans="1:76" s="19" customFormat="1" ht="25.5" customHeight="1" x14ac:dyDescent="0.2">
      <c r="A64" s="53">
        <v>0</v>
      </c>
      <c r="B64" s="53"/>
      <c r="C64" s="53">
        <f t="shared" si="6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7" t="s">
        <v>697</v>
      </c>
      <c r="T64" s="21">
        <v>1984</v>
      </c>
      <c r="U64" s="28" t="s">
        <v>570</v>
      </c>
      <c r="V64" s="21">
        <v>2010</v>
      </c>
      <c r="W64" s="25"/>
      <c r="X64" s="21"/>
      <c r="Y64" s="28"/>
      <c r="Z64" s="21">
        <f t="shared" si="7"/>
        <v>1</v>
      </c>
      <c r="AA64" s="25" t="s">
        <v>698</v>
      </c>
      <c r="AB64" s="21" t="s">
        <v>121</v>
      </c>
      <c r="AC64" s="21"/>
      <c r="AE64" s="90" t="s">
        <v>375</v>
      </c>
      <c r="AF64" s="82"/>
      <c r="BQ64" s="83">
        <v>4901</v>
      </c>
      <c r="BR64" s="125">
        <v>770</v>
      </c>
      <c r="BS64" s="33">
        <f t="shared" si="10"/>
        <v>6</v>
      </c>
      <c r="BT64" s="83" t="str">
        <f t="shared" si="11"/>
        <v>Vorstufe Projektingenieur</v>
      </c>
      <c r="BU64" s="20"/>
      <c r="BV64" s="33">
        <v>771</v>
      </c>
      <c r="BW64" s="33">
        <f t="shared" si="8"/>
        <v>7</v>
      </c>
      <c r="BX64" s="83" t="str">
        <f t="shared" si="9"/>
        <v>Projektingenieur 1</v>
      </c>
    </row>
    <row r="65" spans="1:76" s="19" customFormat="1" x14ac:dyDescent="0.2">
      <c r="A65" s="53">
        <v>0</v>
      </c>
      <c r="B65" s="53"/>
      <c r="C65" s="53">
        <f t="shared" si="6"/>
        <v>1</v>
      </c>
      <c r="D65" s="55"/>
      <c r="E65" s="55"/>
      <c r="F65" s="56"/>
      <c r="G65" s="54"/>
      <c r="H65" s="54"/>
      <c r="I65" s="56">
        <v>1</v>
      </c>
      <c r="J65" s="54"/>
      <c r="K65" s="56"/>
      <c r="L65" s="56"/>
      <c r="M65" s="56"/>
      <c r="N65" s="58"/>
      <c r="O65" s="52" t="s">
        <v>361</v>
      </c>
      <c r="P65" s="15" t="s">
        <v>476</v>
      </c>
      <c r="Q65" s="15">
        <v>61</v>
      </c>
      <c r="R65" s="43" t="s">
        <v>370</v>
      </c>
      <c r="S65" s="29" t="s">
        <v>127</v>
      </c>
      <c r="T65" s="21">
        <v>1956</v>
      </c>
      <c r="U65" s="28" t="s">
        <v>126</v>
      </c>
      <c r="V65" s="21">
        <v>1976</v>
      </c>
      <c r="W65" s="25"/>
      <c r="X65" s="21"/>
      <c r="Y65" s="28" t="s">
        <v>242</v>
      </c>
      <c r="Z65" s="21">
        <f t="shared" si="7"/>
        <v>35</v>
      </c>
      <c r="AA65" s="25" t="s">
        <v>686</v>
      </c>
      <c r="AB65" s="21" t="s">
        <v>192</v>
      </c>
      <c r="AC65" s="21"/>
      <c r="AE65" s="90" t="s">
        <v>423</v>
      </c>
      <c r="AF65" s="82"/>
      <c r="BQ65" s="83">
        <v>6622</v>
      </c>
      <c r="BR65" s="125">
        <v>772</v>
      </c>
      <c r="BS65" s="33">
        <f t="shared" si="10"/>
        <v>8</v>
      </c>
      <c r="BT65" s="83" t="str">
        <f t="shared" si="11"/>
        <v>Projektingenieur 2</v>
      </c>
      <c r="BU65" s="20"/>
      <c r="BV65" s="33">
        <v>772</v>
      </c>
      <c r="BW65" s="33">
        <f t="shared" si="8"/>
        <v>8</v>
      </c>
      <c r="BX65" s="83" t="str">
        <f t="shared" si="9"/>
        <v>Projektingenieur 2</v>
      </c>
    </row>
    <row r="66" spans="1:76" s="19" customFormat="1" x14ac:dyDescent="0.2">
      <c r="A66" s="53">
        <v>0</v>
      </c>
      <c r="B66" s="53"/>
      <c r="C66" s="53">
        <f t="shared" si="6"/>
        <v>1</v>
      </c>
      <c r="D66" s="55"/>
      <c r="E66" s="55"/>
      <c r="F66" s="56"/>
      <c r="G66" s="54"/>
      <c r="H66" s="54">
        <v>1</v>
      </c>
      <c r="I66" s="56">
        <v>1</v>
      </c>
      <c r="J66" s="54"/>
      <c r="K66" s="56"/>
      <c r="L66" s="56"/>
      <c r="M66" s="56"/>
      <c r="N66" s="58"/>
      <c r="O66" s="52" t="s">
        <v>358</v>
      </c>
      <c r="P66" s="15" t="s">
        <v>477</v>
      </c>
      <c r="Q66" s="15">
        <v>62</v>
      </c>
      <c r="R66" s="16"/>
      <c r="S66" s="20" t="s">
        <v>134</v>
      </c>
      <c r="T66" s="21">
        <v>1954</v>
      </c>
      <c r="U66" s="28" t="s">
        <v>126</v>
      </c>
      <c r="V66" s="21">
        <v>1974</v>
      </c>
      <c r="W66" s="25"/>
      <c r="X66" s="21"/>
      <c r="Y66" s="28" t="s">
        <v>135</v>
      </c>
      <c r="Z66" s="21">
        <f t="shared" si="7"/>
        <v>37</v>
      </c>
      <c r="AA66" s="25" t="s">
        <v>110</v>
      </c>
      <c r="AB66" s="21" t="s">
        <v>268</v>
      </c>
      <c r="AC66" s="21"/>
      <c r="AE66" s="147" t="s">
        <v>404</v>
      </c>
      <c r="AF66" s="82"/>
      <c r="BQ66" s="83">
        <v>4249</v>
      </c>
      <c r="BR66" s="125">
        <v>772</v>
      </c>
      <c r="BS66" s="33">
        <f t="shared" si="10"/>
        <v>8</v>
      </c>
      <c r="BT66" s="83" t="str">
        <f t="shared" si="11"/>
        <v>Projektingenieur 2</v>
      </c>
      <c r="BU66" s="20"/>
      <c r="BV66" s="33">
        <v>772</v>
      </c>
      <c r="BW66" s="33">
        <f t="shared" si="8"/>
        <v>8</v>
      </c>
      <c r="BX66" s="83" t="str">
        <f t="shared" si="9"/>
        <v>Projektingenieur 2</v>
      </c>
    </row>
    <row r="67" spans="1:76" s="19" customFormat="1" x14ac:dyDescent="0.2">
      <c r="A67" s="53">
        <v>0</v>
      </c>
      <c r="B67" s="53"/>
      <c r="C67" s="53">
        <f t="shared" si="6"/>
        <v>1</v>
      </c>
      <c r="D67" s="55"/>
      <c r="E67" s="55"/>
      <c r="F67" s="56"/>
      <c r="G67" s="54"/>
      <c r="H67" s="54">
        <v>1</v>
      </c>
      <c r="I67" s="56">
        <v>1</v>
      </c>
      <c r="J67" s="54">
        <v>1</v>
      </c>
      <c r="K67" s="56"/>
      <c r="L67" s="56"/>
      <c r="M67" s="56"/>
      <c r="N67" s="58"/>
      <c r="O67" s="52" t="s">
        <v>358</v>
      </c>
      <c r="P67" s="15" t="s">
        <v>478</v>
      </c>
      <c r="Q67" s="15">
        <v>63</v>
      </c>
      <c r="R67" s="16"/>
      <c r="S67" s="20" t="s">
        <v>136</v>
      </c>
      <c r="T67" s="21">
        <v>1955</v>
      </c>
      <c r="U67" s="28" t="s">
        <v>126</v>
      </c>
      <c r="V67" s="21">
        <v>1975</v>
      </c>
      <c r="W67" s="25"/>
      <c r="X67" s="21"/>
      <c r="Y67" s="28" t="s">
        <v>135</v>
      </c>
      <c r="Z67" s="21">
        <f t="shared" si="7"/>
        <v>36</v>
      </c>
      <c r="AA67" s="25" t="s">
        <v>110</v>
      </c>
      <c r="AB67" s="21" t="s">
        <v>268</v>
      </c>
      <c r="AC67" s="21"/>
      <c r="AE67" s="147" t="s">
        <v>404</v>
      </c>
      <c r="AF67" s="82"/>
      <c r="BQ67" s="83">
        <v>4250</v>
      </c>
      <c r="BR67" s="125">
        <v>772</v>
      </c>
      <c r="BS67" s="33">
        <f t="shared" si="10"/>
        <v>8</v>
      </c>
      <c r="BT67" s="83" t="str">
        <f t="shared" si="11"/>
        <v>Projektingenieur 2</v>
      </c>
      <c r="BU67" s="20"/>
      <c r="BV67" s="33">
        <v>772</v>
      </c>
      <c r="BW67" s="33">
        <f t="shared" si="8"/>
        <v>8</v>
      </c>
      <c r="BX67" s="83" t="str">
        <f t="shared" si="9"/>
        <v>Projektingenieur 2</v>
      </c>
    </row>
    <row r="68" spans="1:76" s="19" customFormat="1" x14ac:dyDescent="0.2">
      <c r="A68" s="53">
        <v>0</v>
      </c>
      <c r="B68" s="53"/>
      <c r="C68" s="53">
        <f t="shared" si="6"/>
        <v>1</v>
      </c>
      <c r="D68" s="55"/>
      <c r="E68" s="55"/>
      <c r="F68" s="56"/>
      <c r="G68" s="54"/>
      <c r="H68" s="54"/>
      <c r="I68" s="56">
        <v>1</v>
      </c>
      <c r="J68" s="54">
        <v>1</v>
      </c>
      <c r="K68" s="56"/>
      <c r="L68" s="56"/>
      <c r="M68" s="56"/>
      <c r="N68" s="58"/>
      <c r="O68" s="52" t="s">
        <v>359</v>
      </c>
      <c r="P68" s="15" t="s">
        <v>479</v>
      </c>
      <c r="Q68" s="15">
        <v>64</v>
      </c>
      <c r="R68" s="16"/>
      <c r="S68" s="20" t="s">
        <v>130</v>
      </c>
      <c r="T68" s="21">
        <v>1949</v>
      </c>
      <c r="U68" s="28" t="s">
        <v>126</v>
      </c>
      <c r="V68" s="21">
        <v>1969</v>
      </c>
      <c r="W68" s="25"/>
      <c r="X68" s="21"/>
      <c r="Y68" s="28"/>
      <c r="Z68" s="21">
        <f t="shared" si="7"/>
        <v>42</v>
      </c>
      <c r="AA68" s="25" t="s">
        <v>687</v>
      </c>
      <c r="AB68" s="21" t="s">
        <v>121</v>
      </c>
      <c r="AC68" s="21"/>
      <c r="AE68" s="90" t="s">
        <v>422</v>
      </c>
      <c r="AF68" s="82"/>
      <c r="BQ68" s="83">
        <v>4147</v>
      </c>
      <c r="BR68" s="125">
        <v>742</v>
      </c>
      <c r="BS68" s="33">
        <f t="shared" si="10"/>
        <v>8</v>
      </c>
      <c r="BT68" s="83" t="str">
        <f t="shared" si="11"/>
        <v>Konstrukteur 5  / Fachplaner 5 / Gruppenchef 3</v>
      </c>
      <c r="BU68" s="20"/>
      <c r="BV68" s="33">
        <v>742</v>
      </c>
      <c r="BW68" s="33">
        <f t="shared" si="8"/>
        <v>8</v>
      </c>
      <c r="BX68" s="83" t="str">
        <f t="shared" si="9"/>
        <v>Konstrukteur 5  / Fachplaner 5 / Gruppenchef 3</v>
      </c>
    </row>
    <row r="69" spans="1:76" s="19" customFormat="1" x14ac:dyDescent="0.2">
      <c r="A69" s="53">
        <v>0</v>
      </c>
      <c r="B69" s="53"/>
      <c r="C69" s="53">
        <f t="shared" si="6"/>
        <v>1</v>
      </c>
      <c r="D69" s="55"/>
      <c r="E69" s="55"/>
      <c r="F69" s="56"/>
      <c r="G69" s="54"/>
      <c r="H69" s="54"/>
      <c r="I69" s="56">
        <v>1</v>
      </c>
      <c r="J69" s="54">
        <v>1</v>
      </c>
      <c r="K69" s="56"/>
      <c r="L69" s="56"/>
      <c r="M69" s="56"/>
      <c r="N69" s="58"/>
      <c r="O69" s="52" t="s">
        <v>361</v>
      </c>
      <c r="P69" s="15" t="s">
        <v>480</v>
      </c>
      <c r="Q69" s="15">
        <v>65</v>
      </c>
      <c r="R69" s="16"/>
      <c r="S69" s="20" t="s">
        <v>131</v>
      </c>
      <c r="T69" s="21">
        <v>1952</v>
      </c>
      <c r="U69" s="28" t="s">
        <v>126</v>
      </c>
      <c r="V69" s="21">
        <v>1973</v>
      </c>
      <c r="W69" s="25"/>
      <c r="X69" s="21"/>
      <c r="Y69" s="28"/>
      <c r="Z69" s="21">
        <f t="shared" si="7"/>
        <v>38</v>
      </c>
      <c r="AA69" s="25" t="s">
        <v>688</v>
      </c>
      <c r="AB69" s="21" t="s">
        <v>121</v>
      </c>
      <c r="AC69" s="21"/>
      <c r="AE69" s="90" t="s">
        <v>416</v>
      </c>
      <c r="AF69" s="82"/>
      <c r="BQ69" s="83">
        <v>6699</v>
      </c>
      <c r="BR69" s="125">
        <v>742</v>
      </c>
      <c r="BS69" s="33">
        <f t="shared" si="10"/>
        <v>8</v>
      </c>
      <c r="BT69" s="83" t="str">
        <f t="shared" si="11"/>
        <v>Konstrukteur 5  / Fachplaner 5 / Gruppenchef 3</v>
      </c>
      <c r="BU69" s="20"/>
      <c r="BV69" s="33">
        <v>742</v>
      </c>
      <c r="BW69" s="33">
        <f t="shared" si="8"/>
        <v>8</v>
      </c>
      <c r="BX69" s="83" t="str">
        <f t="shared" si="9"/>
        <v>Konstrukteur 5  / Fachplaner 5 / Gruppenchef 3</v>
      </c>
    </row>
    <row r="70" spans="1:76" s="19" customFormat="1" x14ac:dyDescent="0.2">
      <c r="A70" s="53">
        <v>0</v>
      </c>
      <c r="B70" s="53"/>
      <c r="C70" s="53">
        <f t="shared" ref="C70:C101" si="12">IF(Z70&gt;=10,1,0)</f>
        <v>1</v>
      </c>
      <c r="D70" s="55"/>
      <c r="E70" s="55"/>
      <c r="F70" s="56"/>
      <c r="G70" s="54">
        <v>1</v>
      </c>
      <c r="H70" s="54">
        <v>1</v>
      </c>
      <c r="I70" s="56">
        <v>1</v>
      </c>
      <c r="J70" s="54"/>
      <c r="K70" s="56"/>
      <c r="L70" s="56"/>
      <c r="M70" s="56"/>
      <c r="N70" s="58"/>
      <c r="O70" s="52" t="s">
        <v>359</v>
      </c>
      <c r="P70" s="15" t="s">
        <v>481</v>
      </c>
      <c r="Q70" s="15">
        <v>66</v>
      </c>
      <c r="R70" s="16"/>
      <c r="S70" s="20" t="s">
        <v>132</v>
      </c>
      <c r="T70" s="21">
        <v>1951</v>
      </c>
      <c r="U70" s="28" t="s">
        <v>107</v>
      </c>
      <c r="V70" s="21">
        <v>1973</v>
      </c>
      <c r="W70" s="25"/>
      <c r="X70" s="21"/>
      <c r="Y70" s="28" t="s">
        <v>372</v>
      </c>
      <c r="Z70" s="21">
        <f t="shared" ref="Z70:Z101" si="13">$AD$3-V70</f>
        <v>38</v>
      </c>
      <c r="AA70" s="25" t="s">
        <v>689</v>
      </c>
      <c r="AB70" s="21" t="s">
        <v>121</v>
      </c>
      <c r="AC70" s="21"/>
      <c r="AE70" s="90" t="s">
        <v>393</v>
      </c>
      <c r="AF70" s="82"/>
      <c r="BQ70" s="83">
        <v>6601</v>
      </c>
      <c r="BR70" s="125">
        <v>771</v>
      </c>
      <c r="BS70" s="33">
        <f t="shared" si="10"/>
        <v>7</v>
      </c>
      <c r="BT70" s="83" t="str">
        <f t="shared" si="11"/>
        <v>Projektingenieur 1</v>
      </c>
      <c r="BU70" s="20"/>
      <c r="BV70" s="33">
        <v>771</v>
      </c>
      <c r="BW70" s="33">
        <f t="shared" si="8"/>
        <v>7</v>
      </c>
      <c r="BX70" s="83" t="str">
        <f t="shared" si="9"/>
        <v>Projektingenieur 1</v>
      </c>
    </row>
    <row r="71" spans="1:76" s="19" customFormat="1" x14ac:dyDescent="0.2">
      <c r="A71" s="53">
        <v>0</v>
      </c>
      <c r="B71" s="53"/>
      <c r="C71" s="53">
        <f t="shared" si="12"/>
        <v>1</v>
      </c>
      <c r="D71" s="55"/>
      <c r="E71" s="55"/>
      <c r="F71" s="56"/>
      <c r="G71" s="54"/>
      <c r="H71" s="54"/>
      <c r="I71" s="56">
        <v>1</v>
      </c>
      <c r="J71" s="54">
        <v>1</v>
      </c>
      <c r="K71" s="56"/>
      <c r="L71" s="56"/>
      <c r="M71" s="56"/>
      <c r="N71" s="58"/>
      <c r="O71" s="52" t="s">
        <v>358</v>
      </c>
      <c r="P71" s="15" t="s">
        <v>482</v>
      </c>
      <c r="Q71" s="15">
        <v>67</v>
      </c>
      <c r="R71" s="16"/>
      <c r="S71" s="20" t="s">
        <v>260</v>
      </c>
      <c r="T71" s="21">
        <v>1956</v>
      </c>
      <c r="U71" s="28" t="s">
        <v>126</v>
      </c>
      <c r="V71" s="21">
        <v>1973</v>
      </c>
      <c r="W71" s="25"/>
      <c r="X71" s="21"/>
      <c r="Y71" s="28"/>
      <c r="Z71" s="21">
        <f t="shared" si="13"/>
        <v>38</v>
      </c>
      <c r="AA71" s="25" t="s">
        <v>139</v>
      </c>
      <c r="AB71" s="21" t="s">
        <v>121</v>
      </c>
      <c r="AC71" s="21"/>
      <c r="AE71" s="90" t="s">
        <v>377</v>
      </c>
      <c r="AF71" s="82"/>
      <c r="BQ71" s="83">
        <v>5631</v>
      </c>
      <c r="BR71" s="125">
        <v>741</v>
      </c>
      <c r="BS71" s="33">
        <f t="shared" si="10"/>
        <v>7</v>
      </c>
      <c r="BT71" s="83" t="str">
        <f t="shared" si="11"/>
        <v>Konstrukteur 4 / Fachplaner 4 / Gruppenchef 2</v>
      </c>
      <c r="BU71" s="20"/>
      <c r="BV71" s="33">
        <v>742</v>
      </c>
      <c r="BW71" s="33">
        <f t="shared" si="8"/>
        <v>8</v>
      </c>
      <c r="BX71" s="83" t="str">
        <f t="shared" si="9"/>
        <v>Konstrukteur 5  / Fachplaner 5 / Gruppenchef 3</v>
      </c>
    </row>
    <row r="72" spans="1:76" s="19" customFormat="1" x14ac:dyDescent="0.2">
      <c r="A72" s="53">
        <v>0</v>
      </c>
      <c r="B72" s="53"/>
      <c r="C72" s="53">
        <f t="shared" si="12"/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360</v>
      </c>
      <c r="P72" s="15" t="s">
        <v>483</v>
      </c>
      <c r="Q72" s="15">
        <v>68</v>
      </c>
      <c r="R72" s="16"/>
      <c r="S72" s="20" t="s">
        <v>137</v>
      </c>
      <c r="T72" s="21">
        <v>1958</v>
      </c>
      <c r="U72" s="28" t="s">
        <v>126</v>
      </c>
      <c r="V72" s="21">
        <v>1977</v>
      </c>
      <c r="W72" s="25"/>
      <c r="X72" s="21"/>
      <c r="Y72" s="28"/>
      <c r="Z72" s="21">
        <f t="shared" si="13"/>
        <v>34</v>
      </c>
      <c r="AA72" s="25" t="s">
        <v>129</v>
      </c>
      <c r="AB72" s="21" t="s">
        <v>121</v>
      </c>
      <c r="AC72" s="21"/>
      <c r="AE72" s="90" t="s">
        <v>377</v>
      </c>
      <c r="AF72" s="82"/>
      <c r="BQ72" s="83">
        <v>6628</v>
      </c>
      <c r="BR72" s="125">
        <v>741</v>
      </c>
      <c r="BS72" s="33">
        <f t="shared" si="10"/>
        <v>7</v>
      </c>
      <c r="BT72" s="83" t="str">
        <f t="shared" si="11"/>
        <v>Konstrukteur 4 / Fachplaner 4 / Gruppenchef 2</v>
      </c>
      <c r="BU72" s="20"/>
      <c r="BV72" s="33">
        <v>742</v>
      </c>
      <c r="BW72" s="33">
        <f t="shared" si="8"/>
        <v>8</v>
      </c>
      <c r="BX72" s="83" t="str">
        <f t="shared" si="9"/>
        <v>Konstrukteur 5  / Fachplaner 5 / Gruppenchef 3</v>
      </c>
    </row>
    <row r="73" spans="1:76" s="19" customFormat="1" x14ac:dyDescent="0.2">
      <c r="A73" s="53">
        <v>0</v>
      </c>
      <c r="B73" s="53"/>
      <c r="C73" s="53">
        <f t="shared" si="12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484</v>
      </c>
      <c r="Q73" s="15">
        <v>69</v>
      </c>
      <c r="R73" s="16"/>
      <c r="S73" s="20" t="s">
        <v>271</v>
      </c>
      <c r="T73" s="21">
        <v>1958</v>
      </c>
      <c r="U73" s="28" t="s">
        <v>126</v>
      </c>
      <c r="V73" s="21">
        <v>1978</v>
      </c>
      <c r="W73" s="25"/>
      <c r="X73" s="21"/>
      <c r="Y73" s="28"/>
      <c r="Z73" s="21">
        <f t="shared" si="13"/>
        <v>33</v>
      </c>
      <c r="AA73" s="25" t="s">
        <v>687</v>
      </c>
      <c r="AB73" s="21" t="s">
        <v>121</v>
      </c>
      <c r="AC73" s="21"/>
      <c r="AE73" s="90" t="s">
        <v>420</v>
      </c>
      <c r="AF73" s="82"/>
      <c r="BQ73" s="83">
        <v>6659</v>
      </c>
      <c r="BR73" s="125">
        <v>742</v>
      </c>
      <c r="BS73" s="33">
        <f t="shared" si="10"/>
        <v>8</v>
      </c>
      <c r="BT73" s="83" t="str">
        <f t="shared" si="11"/>
        <v>Konstrukteur 5  / Fachplaner 5 / Gruppenchef 3</v>
      </c>
      <c r="BU73" s="20"/>
      <c r="BV73" s="33">
        <v>742</v>
      </c>
      <c r="BW73" s="33">
        <f t="shared" si="8"/>
        <v>8</v>
      </c>
      <c r="BX73" s="83" t="str">
        <f t="shared" si="9"/>
        <v>Konstrukteur 5  / Fachplaner 5 / Gruppenchef 3</v>
      </c>
    </row>
    <row r="74" spans="1:76" s="19" customFormat="1" x14ac:dyDescent="0.2">
      <c r="A74" s="53">
        <v>0</v>
      </c>
      <c r="B74" s="53"/>
      <c r="C74" s="53">
        <f t="shared" si="12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359</v>
      </c>
      <c r="P74" s="15" t="s">
        <v>632</v>
      </c>
      <c r="Q74" s="15">
        <v>70</v>
      </c>
      <c r="R74" s="16"/>
      <c r="S74" s="20" t="s">
        <v>633</v>
      </c>
      <c r="T74" s="21">
        <v>1958</v>
      </c>
      <c r="U74" s="28" t="s">
        <v>634</v>
      </c>
      <c r="V74" s="21">
        <v>1980</v>
      </c>
      <c r="W74" s="25"/>
      <c r="X74" s="21"/>
      <c r="Y74" s="28"/>
      <c r="Z74" s="21">
        <f t="shared" si="13"/>
        <v>31</v>
      </c>
      <c r="AA74" s="25" t="s">
        <v>129</v>
      </c>
      <c r="AB74" s="21" t="s">
        <v>121</v>
      </c>
      <c r="AC74" s="21"/>
      <c r="AE74" s="90" t="s">
        <v>420</v>
      </c>
      <c r="AF74" s="82"/>
      <c r="BQ74" s="83">
        <v>4354</v>
      </c>
      <c r="BR74" s="125">
        <v>741</v>
      </c>
      <c r="BS74" s="33">
        <f t="shared" si="10"/>
        <v>7</v>
      </c>
      <c r="BT74" s="83" t="str">
        <f t="shared" si="11"/>
        <v>Konstrukteur 4 / Fachplaner 4 / Gruppenchef 2</v>
      </c>
      <c r="BU74" s="20"/>
      <c r="BV74" s="33">
        <v>742</v>
      </c>
      <c r="BW74" s="33">
        <f t="shared" si="8"/>
        <v>8</v>
      </c>
      <c r="BX74" s="83" t="str">
        <f t="shared" si="9"/>
        <v>Konstrukteur 5  / Fachplaner 5 / Gruppenchef 3</v>
      </c>
    </row>
    <row r="75" spans="1:76" s="19" customFormat="1" x14ac:dyDescent="0.2">
      <c r="A75" s="53">
        <v>0</v>
      </c>
      <c r="B75" s="53"/>
      <c r="C75" s="53">
        <f t="shared" si="12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485</v>
      </c>
      <c r="Q75" s="15">
        <v>71</v>
      </c>
      <c r="R75" s="16"/>
      <c r="S75" s="20" t="s">
        <v>261</v>
      </c>
      <c r="T75" s="21">
        <v>1959</v>
      </c>
      <c r="U75" s="28" t="s">
        <v>126</v>
      </c>
      <c r="V75" s="21">
        <v>1981</v>
      </c>
      <c r="W75" s="25"/>
      <c r="X75" s="21"/>
      <c r="Y75" s="28"/>
      <c r="Z75" s="21">
        <f t="shared" si="13"/>
        <v>30</v>
      </c>
      <c r="AA75" s="25" t="s">
        <v>139</v>
      </c>
      <c r="AB75" s="21" t="s">
        <v>121</v>
      </c>
      <c r="AC75" s="21"/>
      <c r="AE75" s="90" t="s">
        <v>377</v>
      </c>
      <c r="AF75" s="82"/>
      <c r="BQ75" s="83">
        <v>5630</v>
      </c>
      <c r="BR75" s="125">
        <v>741</v>
      </c>
      <c r="BS75" s="33">
        <f t="shared" si="10"/>
        <v>7</v>
      </c>
      <c r="BT75" s="83" t="str">
        <f t="shared" si="11"/>
        <v>Konstrukteur 4 / Fachplaner 4 / Gruppenchef 2</v>
      </c>
      <c r="BU75" s="20"/>
      <c r="BV75" s="33">
        <v>742</v>
      </c>
      <c r="BW75" s="33">
        <f t="shared" ref="BW75:BW106" si="14">VLOOKUP($BV75,Funktionsbezeichnungen,3,0)</f>
        <v>8</v>
      </c>
      <c r="BX75" s="83" t="str">
        <f t="shared" ref="BX75:BX106" si="15">VLOOKUP($BV75,Funktionsbezeichnungen,2,0)</f>
        <v>Konstrukteur 5  / Fachplaner 5 / Gruppenchef 3</v>
      </c>
    </row>
    <row r="76" spans="1:76" s="19" customFormat="1" x14ac:dyDescent="0.2">
      <c r="A76" s="53">
        <v>0</v>
      </c>
      <c r="B76" s="53">
        <v>1</v>
      </c>
      <c r="C76" s="53">
        <f t="shared" si="12"/>
        <v>1</v>
      </c>
      <c r="D76" s="55"/>
      <c r="E76" s="55"/>
      <c r="F76" s="56"/>
      <c r="G76" s="54"/>
      <c r="H76" s="54"/>
      <c r="I76" s="56">
        <v>1</v>
      </c>
      <c r="J76" s="54">
        <v>1</v>
      </c>
      <c r="K76" s="56"/>
      <c r="L76" s="56"/>
      <c r="M76" s="56"/>
      <c r="N76" s="58"/>
      <c r="O76" s="52" t="s">
        <v>358</v>
      </c>
      <c r="P76" s="15" t="s">
        <v>552</v>
      </c>
      <c r="Q76" s="15">
        <v>72</v>
      </c>
      <c r="R76" s="16"/>
      <c r="S76" s="20" t="s">
        <v>553</v>
      </c>
      <c r="T76" s="21">
        <v>1959</v>
      </c>
      <c r="U76" s="28" t="s">
        <v>239</v>
      </c>
      <c r="V76" s="21">
        <v>1983</v>
      </c>
      <c r="W76" s="25"/>
      <c r="X76" s="21"/>
      <c r="Y76" s="28" t="s">
        <v>555</v>
      </c>
      <c r="Z76" s="21">
        <f t="shared" si="13"/>
        <v>28</v>
      </c>
      <c r="AA76" s="25" t="s">
        <v>554</v>
      </c>
      <c r="AB76" s="21" t="s">
        <v>121</v>
      </c>
      <c r="AC76" s="21"/>
      <c r="AE76" s="90" t="s">
        <v>377</v>
      </c>
      <c r="AF76" s="82"/>
      <c r="BQ76" s="83">
        <v>4344</v>
      </c>
      <c r="BR76" s="125">
        <v>741</v>
      </c>
      <c r="BS76" s="33">
        <f t="shared" ref="BS76:BS107" si="16">VLOOKUP($BR76,Funktionsbezeichnungen,3,0)</f>
        <v>7</v>
      </c>
      <c r="BT76" s="83" t="str">
        <f t="shared" ref="BT76:BT107" si="17">VLOOKUP($BR76,Funktionsbezeichnungen,2,0)</f>
        <v>Konstrukteur 4 / Fachplaner 4 / Gruppenchef 2</v>
      </c>
      <c r="BU76" s="20"/>
      <c r="BV76" s="33">
        <v>742</v>
      </c>
      <c r="BW76" s="33">
        <f t="shared" si="14"/>
        <v>8</v>
      </c>
      <c r="BX76" s="83" t="str">
        <f t="shared" si="15"/>
        <v>Konstrukteur 5  / Fachplaner 5 / Gruppenchef 3</v>
      </c>
    </row>
    <row r="77" spans="1:76" s="19" customFormat="1" x14ac:dyDescent="0.2">
      <c r="A77" s="53">
        <v>0</v>
      </c>
      <c r="B77" s="53"/>
      <c r="C77" s="53">
        <f t="shared" si="12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13"/>
        <v>26</v>
      </c>
      <c r="AA77" s="25" t="s">
        <v>110</v>
      </c>
      <c r="AB77" s="21" t="s">
        <v>121</v>
      </c>
      <c r="AC77" s="21"/>
      <c r="AE77" s="90" t="s">
        <v>405</v>
      </c>
      <c r="AF77" s="82"/>
      <c r="BQ77" s="83">
        <v>7622</v>
      </c>
      <c r="BR77" s="125">
        <v>772</v>
      </c>
      <c r="BS77" s="33">
        <f t="shared" si="16"/>
        <v>8</v>
      </c>
      <c r="BT77" s="83" t="str">
        <f t="shared" si="17"/>
        <v>Projektingenieur 2</v>
      </c>
      <c r="BU77" s="20"/>
      <c r="BV77" s="125">
        <v>772</v>
      </c>
      <c r="BW77" s="33">
        <f t="shared" si="14"/>
        <v>8</v>
      </c>
      <c r="BX77" s="83" t="str">
        <f t="shared" si="15"/>
        <v>Projektingenieur 2</v>
      </c>
    </row>
    <row r="78" spans="1:76" s="19" customFormat="1" x14ac:dyDescent="0.2">
      <c r="A78" s="53">
        <v>0</v>
      </c>
      <c r="B78" s="53"/>
      <c r="C78" s="53">
        <f t="shared" si="12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487</v>
      </c>
      <c r="Q78" s="15">
        <v>74</v>
      </c>
      <c r="R78" s="16"/>
      <c r="S78" s="20" t="s">
        <v>145</v>
      </c>
      <c r="T78" s="21">
        <v>1970</v>
      </c>
      <c r="U78" s="28" t="s">
        <v>126</v>
      </c>
      <c r="V78" s="21">
        <v>1988</v>
      </c>
      <c r="W78" s="25"/>
      <c r="X78" s="21"/>
      <c r="Y78" s="28"/>
      <c r="Z78" s="21">
        <f t="shared" si="13"/>
        <v>23</v>
      </c>
      <c r="AA78" s="25" t="s">
        <v>129</v>
      </c>
      <c r="AB78" s="21" t="s">
        <v>121</v>
      </c>
      <c r="AC78" s="21"/>
      <c r="AE78" s="90" t="s">
        <v>377</v>
      </c>
      <c r="AF78" s="82"/>
      <c r="BQ78" s="83">
        <v>7641</v>
      </c>
      <c r="BR78" s="125">
        <v>741</v>
      </c>
      <c r="BS78" s="33">
        <f t="shared" si="16"/>
        <v>7</v>
      </c>
      <c r="BT78" s="83" t="str">
        <f t="shared" si="17"/>
        <v>Konstrukteur 4 / Fachplaner 4 / Gruppenchef 2</v>
      </c>
      <c r="BU78" s="20"/>
      <c r="BV78" s="125">
        <v>742</v>
      </c>
      <c r="BW78" s="33">
        <f t="shared" si="14"/>
        <v>8</v>
      </c>
      <c r="BX78" s="83" t="str">
        <f t="shared" si="15"/>
        <v>Konstrukteur 5  / Fachplaner 5 / Gruppenchef 3</v>
      </c>
    </row>
    <row r="79" spans="1:76" s="19" customFormat="1" x14ac:dyDescent="0.2">
      <c r="A79" s="53">
        <v>0</v>
      </c>
      <c r="B79" s="53"/>
      <c r="C79" s="53">
        <f t="shared" si="12"/>
        <v>1</v>
      </c>
      <c r="D79" s="55"/>
      <c r="E79" s="55"/>
      <c r="F79" s="56"/>
      <c r="G79" s="54"/>
      <c r="H79" s="54"/>
      <c r="I79" s="56">
        <v>1</v>
      </c>
      <c r="J79" s="54"/>
      <c r="K79" s="56"/>
      <c r="L79" s="56"/>
      <c r="M79" s="56"/>
      <c r="N79" s="58"/>
      <c r="O79" s="52" t="s">
        <v>361</v>
      </c>
      <c r="P79" s="15" t="s">
        <v>488</v>
      </c>
      <c r="Q79" s="15">
        <v>75</v>
      </c>
      <c r="R79" s="16"/>
      <c r="S79" s="20" t="s">
        <v>144</v>
      </c>
      <c r="T79" s="21">
        <v>1968</v>
      </c>
      <c r="U79" s="28" t="s">
        <v>126</v>
      </c>
      <c r="V79" s="21">
        <v>1989</v>
      </c>
      <c r="W79" s="25"/>
      <c r="X79" s="21"/>
      <c r="Y79" s="28" t="s">
        <v>287</v>
      </c>
      <c r="Z79" s="21">
        <f t="shared" si="13"/>
        <v>22</v>
      </c>
      <c r="AA79" s="25" t="s">
        <v>288</v>
      </c>
      <c r="AB79" s="21" t="s">
        <v>121</v>
      </c>
      <c r="AC79" s="21"/>
      <c r="AE79" s="90" t="s">
        <v>375</v>
      </c>
      <c r="AF79" s="82"/>
      <c r="BQ79" s="83">
        <v>6741</v>
      </c>
      <c r="BR79" s="125">
        <v>741</v>
      </c>
      <c r="BS79" s="33">
        <f t="shared" si="16"/>
        <v>7</v>
      </c>
      <c r="BT79" s="83" t="str">
        <f t="shared" si="17"/>
        <v>Konstrukteur 4 / Fachplaner 4 / Gruppenchef 2</v>
      </c>
      <c r="BU79" s="20"/>
      <c r="BV79" s="125">
        <v>742</v>
      </c>
      <c r="BW79" s="33">
        <f t="shared" si="14"/>
        <v>8</v>
      </c>
      <c r="BX79" s="83" t="str">
        <f t="shared" si="15"/>
        <v>Konstrukteur 5  / Fachplaner 5 / Gruppenchef 3</v>
      </c>
    </row>
    <row r="80" spans="1:76" s="19" customFormat="1" x14ac:dyDescent="0.2">
      <c r="A80" s="53">
        <v>0</v>
      </c>
      <c r="B80" s="53"/>
      <c r="C80" s="53">
        <f t="shared" si="12"/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359</v>
      </c>
      <c r="P80" s="15" t="s">
        <v>489</v>
      </c>
      <c r="Q80" s="15">
        <v>76</v>
      </c>
      <c r="R80" s="16"/>
      <c r="S80" s="20" t="s">
        <v>146</v>
      </c>
      <c r="T80" s="21">
        <v>1970</v>
      </c>
      <c r="U80" s="28" t="s">
        <v>126</v>
      </c>
      <c r="V80" s="21">
        <v>1991</v>
      </c>
      <c r="W80" s="25"/>
      <c r="X80" s="21"/>
      <c r="Y80" s="28"/>
      <c r="Z80" s="21">
        <f t="shared" si="13"/>
        <v>20</v>
      </c>
      <c r="AA80" s="25" t="s">
        <v>129</v>
      </c>
      <c r="AB80" s="21" t="s">
        <v>121</v>
      </c>
      <c r="AC80" s="21"/>
      <c r="AE80" s="90" t="s">
        <v>377</v>
      </c>
      <c r="AF80" s="82"/>
      <c r="BQ80" s="83">
        <v>9618</v>
      </c>
      <c r="BR80" s="125">
        <v>741</v>
      </c>
      <c r="BS80" s="33">
        <f t="shared" si="16"/>
        <v>7</v>
      </c>
      <c r="BT80" s="83" t="str">
        <f t="shared" si="17"/>
        <v>Konstrukteur 4 / Fachplaner 4 / Gruppenchef 2</v>
      </c>
      <c r="BU80" s="20"/>
      <c r="BV80" s="125">
        <v>742</v>
      </c>
      <c r="BW80" s="33">
        <f t="shared" si="14"/>
        <v>8</v>
      </c>
      <c r="BX80" s="83" t="str">
        <f t="shared" si="15"/>
        <v>Konstrukteur 5  / Fachplaner 5 / Gruppenchef 3</v>
      </c>
    </row>
    <row r="81" spans="1:76" s="19" customFormat="1" x14ac:dyDescent="0.2">
      <c r="A81" s="53">
        <v>0</v>
      </c>
      <c r="B81" s="53"/>
      <c r="C81" s="53">
        <f t="shared" si="12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360</v>
      </c>
      <c r="P81" s="15" t="s">
        <v>490</v>
      </c>
      <c r="Q81" s="15">
        <v>77</v>
      </c>
      <c r="R81" s="16"/>
      <c r="S81" s="20" t="s">
        <v>148</v>
      </c>
      <c r="T81" s="21">
        <v>1970</v>
      </c>
      <c r="U81" s="28" t="s">
        <v>126</v>
      </c>
      <c r="V81" s="21">
        <v>1992</v>
      </c>
      <c r="W81" s="25"/>
      <c r="X81" s="21"/>
      <c r="Y81" s="28"/>
      <c r="Z81" s="21">
        <f t="shared" si="13"/>
        <v>19</v>
      </c>
      <c r="AA81" s="25" t="s">
        <v>129</v>
      </c>
      <c r="AB81" s="21" t="s">
        <v>121</v>
      </c>
      <c r="AC81" s="21"/>
      <c r="AE81" s="90" t="s">
        <v>421</v>
      </c>
      <c r="AF81" s="82"/>
      <c r="BQ81" s="83">
        <v>9623</v>
      </c>
      <c r="BR81" s="125">
        <v>742</v>
      </c>
      <c r="BS81" s="33">
        <f t="shared" si="16"/>
        <v>8</v>
      </c>
      <c r="BT81" s="83" t="str">
        <f t="shared" si="17"/>
        <v>Konstrukteur 5  / Fachplaner 5 / Gruppenchef 3</v>
      </c>
      <c r="BU81" s="20"/>
      <c r="BV81" s="125">
        <v>742</v>
      </c>
      <c r="BW81" s="33">
        <f t="shared" si="14"/>
        <v>8</v>
      </c>
      <c r="BX81" s="83" t="str">
        <f t="shared" si="15"/>
        <v>Konstrukteur 5  / Fachplaner 5 / Gruppenchef 3</v>
      </c>
    </row>
    <row r="82" spans="1:76" s="19" customFormat="1" x14ac:dyDescent="0.2">
      <c r="A82" s="53">
        <v>0</v>
      </c>
      <c r="B82" s="53"/>
      <c r="C82" s="53">
        <f t="shared" si="12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360</v>
      </c>
      <c r="P82" s="15" t="s">
        <v>568</v>
      </c>
      <c r="Q82" s="15">
        <v>78</v>
      </c>
      <c r="R82" s="16"/>
      <c r="S82" s="20" t="s">
        <v>569</v>
      </c>
      <c r="T82" s="21">
        <v>1973</v>
      </c>
      <c r="U82" s="28" t="s">
        <v>126</v>
      </c>
      <c r="V82" s="21">
        <v>1993</v>
      </c>
      <c r="W82" s="25"/>
      <c r="X82" s="21"/>
      <c r="Y82" s="28"/>
      <c r="Z82" s="21">
        <f t="shared" si="13"/>
        <v>18</v>
      </c>
      <c r="AA82" s="25" t="s">
        <v>129</v>
      </c>
      <c r="AB82" s="21" t="s">
        <v>121</v>
      </c>
      <c r="AC82" s="21"/>
      <c r="AE82" s="90" t="s">
        <v>377</v>
      </c>
      <c r="AF82" s="82"/>
      <c r="BQ82" s="83">
        <v>4346</v>
      </c>
      <c r="BR82" s="125">
        <v>741</v>
      </c>
      <c r="BS82" s="33">
        <f t="shared" si="16"/>
        <v>7</v>
      </c>
      <c r="BT82" s="83" t="str">
        <f t="shared" si="17"/>
        <v>Konstrukteur 4 / Fachplaner 4 / Gruppenchef 2</v>
      </c>
      <c r="BU82" s="20"/>
      <c r="BV82" s="125">
        <v>742</v>
      </c>
      <c r="BW82" s="33">
        <f t="shared" si="14"/>
        <v>8</v>
      </c>
      <c r="BX82" s="83" t="str">
        <f t="shared" si="15"/>
        <v>Konstrukteur 5  / Fachplaner 5 / Gruppenchef 3</v>
      </c>
    </row>
    <row r="83" spans="1:76" s="19" customFormat="1" x14ac:dyDescent="0.2">
      <c r="A83" s="53">
        <v>0</v>
      </c>
      <c r="B83" s="53"/>
      <c r="C83" s="53">
        <f t="shared" si="12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493</v>
      </c>
      <c r="Q83" s="15">
        <v>79</v>
      </c>
      <c r="R83" s="16"/>
      <c r="S83" s="20" t="s">
        <v>294</v>
      </c>
      <c r="T83" s="21">
        <v>1976</v>
      </c>
      <c r="U83" s="28" t="s">
        <v>126</v>
      </c>
      <c r="V83" s="21">
        <v>1998</v>
      </c>
      <c r="W83" s="25"/>
      <c r="X83" s="21"/>
      <c r="Y83" s="28"/>
      <c r="Z83" s="21">
        <f t="shared" si="13"/>
        <v>13</v>
      </c>
      <c r="AA83" s="25" t="s">
        <v>129</v>
      </c>
      <c r="AB83" s="21" t="s">
        <v>121</v>
      </c>
      <c r="AC83" s="21"/>
      <c r="AE83" s="90" t="s">
        <v>377</v>
      </c>
      <c r="AF83" s="82"/>
      <c r="BQ83" s="83">
        <v>9654</v>
      </c>
      <c r="BR83" s="125">
        <v>741</v>
      </c>
      <c r="BS83" s="33">
        <f t="shared" si="16"/>
        <v>7</v>
      </c>
      <c r="BT83" s="83" t="str">
        <f t="shared" si="17"/>
        <v>Konstrukteur 4 / Fachplaner 4 / Gruppenchef 2</v>
      </c>
      <c r="BU83" s="20"/>
      <c r="BV83" s="125">
        <v>742</v>
      </c>
      <c r="BW83" s="33">
        <f t="shared" si="14"/>
        <v>8</v>
      </c>
      <c r="BX83" s="83" t="str">
        <f t="shared" si="15"/>
        <v>Konstrukteur 5  / Fachplaner 5 / Gruppenchef 3</v>
      </c>
    </row>
    <row r="84" spans="1:76" s="19" customFormat="1" x14ac:dyDescent="0.2">
      <c r="A84" s="53">
        <v>0</v>
      </c>
      <c r="B84" s="53"/>
      <c r="C84" s="53">
        <f t="shared" si="12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491</v>
      </c>
      <c r="Q84" s="15">
        <v>80</v>
      </c>
      <c r="R84" s="16"/>
      <c r="S84" s="20" t="s">
        <v>140</v>
      </c>
      <c r="T84" s="21">
        <v>1955</v>
      </c>
      <c r="U84" s="28" t="s">
        <v>126</v>
      </c>
      <c r="V84" s="21">
        <v>1973</v>
      </c>
      <c r="W84" s="25"/>
      <c r="X84" s="21"/>
      <c r="Y84" s="28"/>
      <c r="Z84" s="21">
        <f t="shared" si="13"/>
        <v>38</v>
      </c>
      <c r="AA84" s="25" t="s">
        <v>129</v>
      </c>
      <c r="AB84" s="21" t="s">
        <v>142</v>
      </c>
      <c r="AC84" s="21"/>
      <c r="AE84" s="90" t="s">
        <v>377</v>
      </c>
      <c r="AF84" s="82"/>
      <c r="BQ84" s="83">
        <v>5545</v>
      </c>
      <c r="BR84" s="125">
        <v>741</v>
      </c>
      <c r="BS84" s="33">
        <f t="shared" si="16"/>
        <v>7</v>
      </c>
      <c r="BT84" s="83" t="str">
        <f t="shared" si="17"/>
        <v>Konstrukteur 4 / Fachplaner 4 / Gruppenchef 2</v>
      </c>
      <c r="BU84" s="20"/>
      <c r="BV84" s="125">
        <v>741</v>
      </c>
      <c r="BW84" s="33">
        <f t="shared" si="14"/>
        <v>7</v>
      </c>
      <c r="BX84" s="83" t="str">
        <f t="shared" si="15"/>
        <v>Konstrukteur 4 / Fachplaner 4 / Gruppenchef 2</v>
      </c>
    </row>
    <row r="85" spans="1:76" s="19" customFormat="1" x14ac:dyDescent="0.2">
      <c r="A85" s="53">
        <v>0</v>
      </c>
      <c r="B85" s="53"/>
      <c r="C85" s="53">
        <f t="shared" si="12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652</v>
      </c>
      <c r="Q85" s="15">
        <v>81</v>
      </c>
      <c r="R85" s="16"/>
      <c r="S85" s="20" t="s">
        <v>651</v>
      </c>
      <c r="T85" s="21">
        <v>1967</v>
      </c>
      <c r="U85" s="28" t="s">
        <v>653</v>
      </c>
      <c r="V85" s="21">
        <v>1988</v>
      </c>
      <c r="W85" s="25"/>
      <c r="X85" s="21"/>
      <c r="Y85" s="28"/>
      <c r="Z85" s="21">
        <f t="shared" si="13"/>
        <v>23</v>
      </c>
      <c r="AA85" s="25" t="s">
        <v>653</v>
      </c>
      <c r="AB85" s="21" t="s">
        <v>142</v>
      </c>
      <c r="AC85" s="21"/>
      <c r="AE85" s="90" t="s">
        <v>378</v>
      </c>
      <c r="AF85" s="82"/>
      <c r="BQ85" s="83">
        <v>5639</v>
      </c>
      <c r="BR85" s="125">
        <v>741</v>
      </c>
      <c r="BS85" s="33">
        <f t="shared" si="16"/>
        <v>7</v>
      </c>
      <c r="BT85" s="83" t="str">
        <f t="shared" si="17"/>
        <v>Konstrukteur 4 / Fachplaner 4 / Gruppenchef 2</v>
      </c>
      <c r="BU85" s="20"/>
      <c r="BV85" s="125">
        <v>741</v>
      </c>
      <c r="BW85" s="33">
        <f t="shared" si="14"/>
        <v>7</v>
      </c>
      <c r="BX85" s="83" t="str">
        <f t="shared" si="15"/>
        <v>Konstrukteur 4 / Fachplaner 4 / Gruppenchef 2</v>
      </c>
    </row>
    <row r="86" spans="1:76" s="19" customFormat="1" x14ac:dyDescent="0.2">
      <c r="A86" s="53">
        <v>0</v>
      </c>
      <c r="B86" s="53">
        <v>1</v>
      </c>
      <c r="C86" s="53">
        <f t="shared" si="12"/>
        <v>1</v>
      </c>
      <c r="D86" s="55"/>
      <c r="E86" s="55"/>
      <c r="F86" s="56"/>
      <c r="G86" s="54"/>
      <c r="H86" s="54"/>
      <c r="I86" s="56">
        <v>1</v>
      </c>
      <c r="J86" s="54"/>
      <c r="K86" s="56"/>
      <c r="L86" s="56"/>
      <c r="M86" s="56"/>
      <c r="N86" s="58"/>
      <c r="O86" s="52" t="s">
        <v>361</v>
      </c>
      <c r="P86" s="15" t="s">
        <v>492</v>
      </c>
      <c r="Q86" s="15">
        <v>82</v>
      </c>
      <c r="R86" s="16"/>
      <c r="S86" s="20" t="s">
        <v>143</v>
      </c>
      <c r="T86" s="21">
        <v>1968</v>
      </c>
      <c r="U86" s="28" t="s">
        <v>128</v>
      </c>
      <c r="V86" s="21">
        <v>1989</v>
      </c>
      <c r="W86" s="25"/>
      <c r="X86" s="21"/>
      <c r="Y86" s="28"/>
      <c r="Z86" s="21">
        <f t="shared" si="13"/>
        <v>22</v>
      </c>
      <c r="AA86" s="25" t="s">
        <v>710</v>
      </c>
      <c r="AB86" s="21" t="s">
        <v>142</v>
      </c>
      <c r="AC86" s="21"/>
      <c r="AE86" s="90" t="s">
        <v>377</v>
      </c>
      <c r="AF86" s="82"/>
      <c r="BQ86" s="83">
        <v>7637</v>
      </c>
      <c r="BR86" s="125">
        <v>741</v>
      </c>
      <c r="BS86" s="33">
        <f t="shared" si="16"/>
        <v>7</v>
      </c>
      <c r="BT86" s="83" t="str">
        <f t="shared" si="17"/>
        <v>Konstrukteur 4 / Fachplaner 4 / Gruppenchef 2</v>
      </c>
      <c r="BU86" s="20"/>
      <c r="BV86" s="125">
        <v>741</v>
      </c>
      <c r="BW86" s="33">
        <f t="shared" si="14"/>
        <v>7</v>
      </c>
      <c r="BX86" s="83" t="str">
        <f t="shared" si="15"/>
        <v>Konstrukteur 4 / Fachplaner 4 / Gruppenchef 2</v>
      </c>
    </row>
    <row r="87" spans="1:76" s="19" customFormat="1" x14ac:dyDescent="0.2">
      <c r="A87" s="53">
        <v>0</v>
      </c>
      <c r="B87" s="53"/>
      <c r="C87" s="53">
        <f t="shared" si="12"/>
        <v>1</v>
      </c>
      <c r="D87" s="55"/>
      <c r="E87" s="55"/>
      <c r="F87" s="56"/>
      <c r="G87" s="54"/>
      <c r="H87" s="54"/>
      <c r="I87" s="56">
        <v>1</v>
      </c>
      <c r="J87" s="54"/>
      <c r="K87" s="56"/>
      <c r="L87" s="56"/>
      <c r="M87" s="56"/>
      <c r="N87" s="58"/>
      <c r="O87" s="52" t="s">
        <v>358</v>
      </c>
      <c r="P87" s="15" t="s">
        <v>558</v>
      </c>
      <c r="Q87" s="15">
        <v>83</v>
      </c>
      <c r="R87" s="16"/>
      <c r="S87" s="20" t="s">
        <v>559</v>
      </c>
      <c r="T87" s="21">
        <v>1973</v>
      </c>
      <c r="U87" s="28" t="s">
        <v>560</v>
      </c>
      <c r="V87" s="21">
        <v>1994</v>
      </c>
      <c r="W87" s="25"/>
      <c r="X87" s="21"/>
      <c r="Y87" s="28"/>
      <c r="Z87" s="21">
        <f t="shared" si="13"/>
        <v>17</v>
      </c>
      <c r="AA87" s="25" t="s">
        <v>235</v>
      </c>
      <c r="AB87" s="21" t="s">
        <v>142</v>
      </c>
      <c r="AC87" s="21"/>
      <c r="AE87" s="90" t="s">
        <v>378</v>
      </c>
      <c r="AF87" s="82"/>
      <c r="BQ87" s="83">
        <v>5636</v>
      </c>
      <c r="BR87" s="125">
        <v>741</v>
      </c>
      <c r="BS87" s="33">
        <f t="shared" si="16"/>
        <v>7</v>
      </c>
      <c r="BT87" s="83" t="str">
        <f t="shared" si="17"/>
        <v>Konstrukteur 4 / Fachplaner 4 / Gruppenchef 2</v>
      </c>
      <c r="BU87" s="20"/>
      <c r="BV87" s="125">
        <v>741</v>
      </c>
      <c r="BW87" s="33">
        <f t="shared" si="14"/>
        <v>7</v>
      </c>
      <c r="BX87" s="83" t="str">
        <f t="shared" si="15"/>
        <v>Konstrukteur 4 / Fachplaner 4 / Gruppenchef 2</v>
      </c>
    </row>
    <row r="88" spans="1:76" s="19" customFormat="1" x14ac:dyDescent="0.2">
      <c r="A88" s="53">
        <v>0</v>
      </c>
      <c r="B88" s="53">
        <v>1</v>
      </c>
      <c r="C88" s="53">
        <f t="shared" si="12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358</v>
      </c>
      <c r="P88" s="15" t="s">
        <v>495</v>
      </c>
      <c r="Q88" s="15">
        <v>84</v>
      </c>
      <c r="R88" s="16"/>
      <c r="S88" s="20" t="s">
        <v>282</v>
      </c>
      <c r="T88" s="21">
        <v>1979</v>
      </c>
      <c r="U88" s="28" t="s">
        <v>128</v>
      </c>
      <c r="V88" s="21">
        <v>1999</v>
      </c>
      <c r="W88" s="25"/>
      <c r="X88" s="21"/>
      <c r="Y88" s="26"/>
      <c r="Z88" s="21">
        <f t="shared" si="13"/>
        <v>12</v>
      </c>
      <c r="AA88" s="25" t="s">
        <v>554</v>
      </c>
      <c r="AB88" s="21" t="s">
        <v>142</v>
      </c>
      <c r="AC88" s="21"/>
      <c r="AE88" s="90" t="s">
        <v>377</v>
      </c>
      <c r="AF88" s="82"/>
      <c r="BQ88" s="83">
        <v>7694</v>
      </c>
      <c r="BR88" s="125">
        <v>733</v>
      </c>
      <c r="BS88" s="33">
        <f t="shared" si="16"/>
        <v>6</v>
      </c>
      <c r="BT88" s="83" t="str">
        <f t="shared" si="17"/>
        <v>Konstrukteur 3 / -planer 3 / Gruppenchef 1</v>
      </c>
      <c r="BU88" s="20"/>
      <c r="BV88" s="125">
        <v>741</v>
      </c>
      <c r="BW88" s="33">
        <f t="shared" si="14"/>
        <v>7</v>
      </c>
      <c r="BX88" s="83" t="str">
        <f t="shared" si="15"/>
        <v>Konstrukteur 4 / Fachplaner 4 / Gruppenchef 2</v>
      </c>
    </row>
    <row r="89" spans="1:76" s="19" customFormat="1" x14ac:dyDescent="0.2">
      <c r="A89" s="53">
        <v>0</v>
      </c>
      <c r="B89" s="53"/>
      <c r="C89" s="53">
        <f t="shared" si="12"/>
        <v>1</v>
      </c>
      <c r="D89" s="55"/>
      <c r="E89" s="55"/>
      <c r="F89" s="56"/>
      <c r="G89" s="54"/>
      <c r="H89" s="54">
        <v>1</v>
      </c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531</v>
      </c>
      <c r="Q89" s="15">
        <v>85</v>
      </c>
      <c r="R89" s="42"/>
      <c r="S89" s="27" t="s">
        <v>254</v>
      </c>
      <c r="T89" s="21">
        <v>1979</v>
      </c>
      <c r="U89" s="28" t="s">
        <v>126</v>
      </c>
      <c r="V89" s="21">
        <v>1999</v>
      </c>
      <c r="W89" s="119" t="s">
        <v>530</v>
      </c>
      <c r="X89" s="118">
        <v>2008</v>
      </c>
      <c r="Y89" s="25"/>
      <c r="Z89" s="21">
        <f t="shared" si="13"/>
        <v>12</v>
      </c>
      <c r="AA89" s="25" t="s">
        <v>110</v>
      </c>
      <c r="AB89" s="21" t="s">
        <v>142</v>
      </c>
      <c r="AC89" s="21"/>
      <c r="AE89" s="90" t="s">
        <v>376</v>
      </c>
      <c r="AF89" s="82"/>
      <c r="BQ89" s="83">
        <v>6759</v>
      </c>
      <c r="BR89" s="125">
        <v>771</v>
      </c>
      <c r="BS89" s="33">
        <f t="shared" si="16"/>
        <v>7</v>
      </c>
      <c r="BT89" s="83" t="str">
        <f t="shared" si="17"/>
        <v>Projektingenieur 1</v>
      </c>
      <c r="BU89" s="20"/>
      <c r="BV89" s="125">
        <v>771</v>
      </c>
      <c r="BW89" s="33">
        <f t="shared" si="14"/>
        <v>7</v>
      </c>
      <c r="BX89" s="83" t="str">
        <f t="shared" si="15"/>
        <v>Projektingenieur 1</v>
      </c>
    </row>
    <row r="90" spans="1:76" s="19" customFormat="1" x14ac:dyDescent="0.2">
      <c r="A90" s="53">
        <v>0</v>
      </c>
      <c r="B90" s="53"/>
      <c r="C90" s="53">
        <f t="shared" si="12"/>
        <v>1</v>
      </c>
      <c r="D90" s="55"/>
      <c r="E90" s="55"/>
      <c r="F90" s="56"/>
      <c r="G90" s="54"/>
      <c r="H90" s="54">
        <v>1</v>
      </c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494</v>
      </c>
      <c r="Q90" s="15">
        <v>86</v>
      </c>
      <c r="R90" s="42"/>
      <c r="S90" s="27" t="s">
        <v>178</v>
      </c>
      <c r="T90" s="21">
        <v>1978</v>
      </c>
      <c r="U90" s="28" t="s">
        <v>235</v>
      </c>
      <c r="V90" s="21">
        <v>2001</v>
      </c>
      <c r="W90" s="25"/>
      <c r="X90" s="21"/>
      <c r="Y90" s="25" t="s">
        <v>289</v>
      </c>
      <c r="Z90" s="21">
        <f t="shared" si="13"/>
        <v>10</v>
      </c>
      <c r="AA90" s="25" t="s">
        <v>110</v>
      </c>
      <c r="AB90" s="21" t="s">
        <v>142</v>
      </c>
      <c r="AC90" s="21"/>
      <c r="AE90" s="90" t="s">
        <v>376</v>
      </c>
      <c r="AF90" s="82"/>
      <c r="BQ90" s="83">
        <v>9658</v>
      </c>
      <c r="BR90" s="125">
        <v>771</v>
      </c>
      <c r="BS90" s="33">
        <f t="shared" si="16"/>
        <v>7</v>
      </c>
      <c r="BT90" s="83" t="str">
        <f t="shared" si="17"/>
        <v>Projektingenieur 1</v>
      </c>
      <c r="BU90" s="20"/>
      <c r="BV90" s="125">
        <v>771</v>
      </c>
      <c r="BW90" s="33">
        <f t="shared" si="14"/>
        <v>7</v>
      </c>
      <c r="BX90" s="83" t="str">
        <f t="shared" si="15"/>
        <v>Projektingenieur 1</v>
      </c>
    </row>
    <row r="91" spans="1:76" s="19" customFormat="1" x14ac:dyDescent="0.2">
      <c r="A91" s="53">
        <v>0</v>
      </c>
      <c r="B91" s="53"/>
      <c r="C91" s="53">
        <f t="shared" si="12"/>
        <v>0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497</v>
      </c>
      <c r="Q91" s="15">
        <v>87</v>
      </c>
      <c r="R91" s="16"/>
      <c r="S91" s="20" t="s">
        <v>179</v>
      </c>
      <c r="T91" s="21">
        <v>1982</v>
      </c>
      <c r="U91" s="28" t="s">
        <v>235</v>
      </c>
      <c r="V91" s="21">
        <v>2002</v>
      </c>
      <c r="W91" s="25"/>
      <c r="X91" s="21"/>
      <c r="Y91" s="25"/>
      <c r="Z91" s="21">
        <f t="shared" si="13"/>
        <v>9</v>
      </c>
      <c r="AA91" s="25" t="s">
        <v>235</v>
      </c>
      <c r="AB91" s="21" t="s">
        <v>147</v>
      </c>
      <c r="AC91" s="21"/>
      <c r="AE91" s="90" t="s">
        <v>377</v>
      </c>
      <c r="AF91" s="82"/>
      <c r="BQ91" s="83">
        <v>9660</v>
      </c>
      <c r="BR91" s="125">
        <v>733</v>
      </c>
      <c r="BS91" s="33">
        <f t="shared" si="16"/>
        <v>6</v>
      </c>
      <c r="BT91" s="83" t="str">
        <f t="shared" si="17"/>
        <v>Konstrukteur 3 / -planer 3 / Gruppenchef 1</v>
      </c>
      <c r="BU91" s="20"/>
      <c r="BV91" s="125">
        <v>733</v>
      </c>
      <c r="BW91" s="125">
        <f t="shared" si="14"/>
        <v>6</v>
      </c>
      <c r="BX91" s="83" t="str">
        <f t="shared" si="15"/>
        <v>Konstrukteur 3 / -planer 3 / Gruppenchef 1</v>
      </c>
    </row>
    <row r="92" spans="1:76" s="19" customFormat="1" x14ac:dyDescent="0.2">
      <c r="A92" s="53">
        <v>0</v>
      </c>
      <c r="B92" s="53"/>
      <c r="C92" s="53">
        <f t="shared" si="12"/>
        <v>0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358</v>
      </c>
      <c r="P92" s="15" t="s">
        <v>617</v>
      </c>
      <c r="Q92" s="15">
        <v>88</v>
      </c>
      <c r="R92" s="42"/>
      <c r="S92" s="27" t="s">
        <v>618</v>
      </c>
      <c r="T92" s="21">
        <v>1985</v>
      </c>
      <c r="U92" s="28" t="s">
        <v>235</v>
      </c>
      <c r="V92" s="21">
        <v>2006</v>
      </c>
      <c r="W92" s="25"/>
      <c r="X92" s="21"/>
      <c r="Y92" s="25"/>
      <c r="Z92" s="21">
        <f t="shared" si="13"/>
        <v>5</v>
      </c>
      <c r="AA92" s="25" t="s">
        <v>235</v>
      </c>
      <c r="AB92" s="21" t="s">
        <v>147</v>
      </c>
      <c r="AC92" s="21"/>
      <c r="AE92" s="90" t="s">
        <v>378</v>
      </c>
      <c r="AF92" s="82"/>
      <c r="BQ92" s="83">
        <v>6765</v>
      </c>
      <c r="BR92" s="125">
        <v>732</v>
      </c>
      <c r="BS92" s="33">
        <f t="shared" si="16"/>
        <v>5</v>
      </c>
      <c r="BT92" s="83" t="str">
        <f t="shared" si="17"/>
        <v>Konstrukteur 2 / -planer 2</v>
      </c>
      <c r="BU92" s="20"/>
      <c r="BV92" s="33">
        <v>732</v>
      </c>
      <c r="BW92" s="33">
        <f t="shared" si="14"/>
        <v>5</v>
      </c>
      <c r="BX92" s="83" t="str">
        <f t="shared" si="15"/>
        <v>Konstrukteur 2 / -planer 2</v>
      </c>
    </row>
    <row r="93" spans="1:76" s="19" customFormat="1" x14ac:dyDescent="0.2">
      <c r="A93" s="53">
        <v>0</v>
      </c>
      <c r="B93" s="53"/>
      <c r="C93" s="53">
        <f t="shared" si="12"/>
        <v>0</v>
      </c>
      <c r="D93" s="55"/>
      <c r="E93" s="55"/>
      <c r="F93" s="55"/>
      <c r="G93" s="53"/>
      <c r="H93" s="53"/>
      <c r="I93" s="55">
        <v>1</v>
      </c>
      <c r="J93" s="53"/>
      <c r="K93" s="55"/>
      <c r="L93" s="55"/>
      <c r="M93" s="55"/>
      <c r="N93" s="59"/>
      <c r="O93" s="19" t="s">
        <v>360</v>
      </c>
      <c r="P93" s="15" t="s">
        <v>629</v>
      </c>
      <c r="Q93" s="15">
        <v>89</v>
      </c>
      <c r="R93" s="42"/>
      <c r="S93" s="27" t="s">
        <v>630</v>
      </c>
      <c r="T93" s="21">
        <v>1986</v>
      </c>
      <c r="U93" s="28" t="s">
        <v>631</v>
      </c>
      <c r="V93" s="21">
        <v>2006</v>
      </c>
      <c r="W93" s="25"/>
      <c r="X93" s="21"/>
      <c r="Y93" s="25"/>
      <c r="Z93" s="21">
        <f t="shared" si="13"/>
        <v>5</v>
      </c>
      <c r="AA93" s="25" t="s">
        <v>631</v>
      </c>
      <c r="AB93" s="21" t="s">
        <v>147</v>
      </c>
      <c r="AC93" s="21"/>
      <c r="AE93" s="90" t="s">
        <v>378</v>
      </c>
      <c r="AF93" s="82"/>
      <c r="BQ93" s="83">
        <v>7705</v>
      </c>
      <c r="BR93" s="125">
        <v>732</v>
      </c>
      <c r="BS93" s="33">
        <f t="shared" si="16"/>
        <v>5</v>
      </c>
      <c r="BT93" s="83" t="str">
        <f t="shared" si="17"/>
        <v>Konstrukteur 2 / -planer 2</v>
      </c>
      <c r="BU93" s="20"/>
      <c r="BV93" s="33">
        <v>732</v>
      </c>
      <c r="BW93" s="33">
        <f t="shared" si="14"/>
        <v>5</v>
      </c>
      <c r="BX93" s="83" t="str">
        <f t="shared" si="15"/>
        <v>Konstrukteur 2 / -planer 2</v>
      </c>
    </row>
    <row r="94" spans="1:76" s="19" customFormat="1" x14ac:dyDescent="0.2">
      <c r="A94" s="53">
        <v>0</v>
      </c>
      <c r="B94" s="53"/>
      <c r="C94" s="53">
        <f t="shared" si="12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13"/>
        <v>4</v>
      </c>
      <c r="AA94" s="25" t="s">
        <v>235</v>
      </c>
      <c r="AB94" s="21" t="s">
        <v>147</v>
      </c>
      <c r="AC94" s="21"/>
      <c r="AE94" s="90" t="s">
        <v>378</v>
      </c>
      <c r="AF94" s="82"/>
      <c r="BQ94" s="83">
        <v>9688</v>
      </c>
      <c r="BR94" s="125">
        <v>732</v>
      </c>
      <c r="BS94" s="33">
        <f t="shared" si="16"/>
        <v>5</v>
      </c>
      <c r="BT94" s="83" t="str">
        <f t="shared" si="17"/>
        <v>Konstrukteur 2 / -planer 2</v>
      </c>
      <c r="BU94" s="20"/>
      <c r="BV94" s="33">
        <v>732</v>
      </c>
      <c r="BW94" s="33">
        <f t="shared" si="14"/>
        <v>5</v>
      </c>
      <c r="BX94" s="83" t="str">
        <f t="shared" si="15"/>
        <v>Konstrukteur 2 / -planer 2</v>
      </c>
    </row>
    <row r="95" spans="1:76" s="19" customFormat="1" x14ac:dyDescent="0.2">
      <c r="A95" s="53">
        <v>0</v>
      </c>
      <c r="B95" s="53"/>
      <c r="C95" s="53">
        <f t="shared" si="12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13"/>
        <v>4</v>
      </c>
      <c r="AA95" s="25" t="s">
        <v>235</v>
      </c>
      <c r="AB95" s="21" t="s">
        <v>147</v>
      </c>
      <c r="AC95" s="21"/>
      <c r="AE95" s="90" t="s">
        <v>378</v>
      </c>
      <c r="AF95" s="82"/>
      <c r="BQ95" s="83">
        <v>9687</v>
      </c>
      <c r="BR95" s="125">
        <v>732</v>
      </c>
      <c r="BS95" s="33">
        <f t="shared" si="16"/>
        <v>5</v>
      </c>
      <c r="BT95" s="83" t="str">
        <f t="shared" si="17"/>
        <v>Konstrukteur 2 / -planer 2</v>
      </c>
      <c r="BU95" s="20"/>
      <c r="BV95" s="33">
        <v>732</v>
      </c>
      <c r="BW95" s="33">
        <f t="shared" si="14"/>
        <v>5</v>
      </c>
      <c r="BX95" s="83" t="str">
        <f t="shared" si="15"/>
        <v>Konstrukteur 2 / -planer 2</v>
      </c>
    </row>
    <row r="96" spans="1:76" s="19" customFormat="1" x14ac:dyDescent="0.2">
      <c r="A96" s="53">
        <v>0</v>
      </c>
      <c r="B96" s="53"/>
      <c r="C96" s="53">
        <f t="shared" si="12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523</v>
      </c>
      <c r="Q96" s="15">
        <v>92</v>
      </c>
      <c r="R96" s="42"/>
      <c r="S96" s="27" t="s">
        <v>258</v>
      </c>
      <c r="T96" s="21">
        <v>1988</v>
      </c>
      <c r="U96" s="28" t="s">
        <v>235</v>
      </c>
      <c r="V96" s="21">
        <v>2008</v>
      </c>
      <c r="W96" s="25"/>
      <c r="X96" s="21"/>
      <c r="Y96" s="25"/>
      <c r="Z96" s="21">
        <f t="shared" si="13"/>
        <v>3</v>
      </c>
      <c r="AA96" s="25" t="s">
        <v>862</v>
      </c>
      <c r="AB96" s="21" t="s">
        <v>147</v>
      </c>
      <c r="AC96" s="21"/>
      <c r="AE96" s="147" t="s">
        <v>860</v>
      </c>
      <c r="AF96" s="82"/>
      <c r="BQ96" s="83">
        <v>9691</v>
      </c>
      <c r="BR96" s="125">
        <v>732</v>
      </c>
      <c r="BS96" s="33">
        <f t="shared" si="16"/>
        <v>5</v>
      </c>
      <c r="BT96" s="83" t="str">
        <f t="shared" si="17"/>
        <v>Konstrukteur 2 / -planer 2</v>
      </c>
      <c r="BU96" s="20"/>
      <c r="BV96" s="33">
        <v>732</v>
      </c>
      <c r="BW96" s="33">
        <f t="shared" si="14"/>
        <v>5</v>
      </c>
      <c r="BX96" s="83" t="str">
        <f t="shared" si="15"/>
        <v>Konstrukteur 2 / -planer 2</v>
      </c>
    </row>
    <row r="97" spans="1:76" s="19" customFormat="1" x14ac:dyDescent="0.2">
      <c r="A97" s="53">
        <v>0</v>
      </c>
      <c r="B97" s="53"/>
      <c r="C97" s="53">
        <f t="shared" si="12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556</v>
      </c>
      <c r="Q97" s="15">
        <v>93</v>
      </c>
      <c r="R97" s="42"/>
      <c r="S97" s="27" t="s">
        <v>557</v>
      </c>
      <c r="T97" s="21">
        <v>1987</v>
      </c>
      <c r="U97" s="28" t="s">
        <v>235</v>
      </c>
      <c r="V97" s="21">
        <v>2008</v>
      </c>
      <c r="W97" s="25"/>
      <c r="X97" s="21"/>
      <c r="Y97" s="25"/>
      <c r="Z97" s="21">
        <f t="shared" si="13"/>
        <v>3</v>
      </c>
      <c r="AA97" s="25" t="s">
        <v>235</v>
      </c>
      <c r="AB97" s="21" t="s">
        <v>147</v>
      </c>
      <c r="AC97" s="21"/>
      <c r="AE97" s="90" t="s">
        <v>378</v>
      </c>
      <c r="AF97" s="82"/>
      <c r="BQ97" s="83">
        <v>7702</v>
      </c>
      <c r="BR97" s="125">
        <v>732</v>
      </c>
      <c r="BS97" s="33">
        <f t="shared" si="16"/>
        <v>5</v>
      </c>
      <c r="BT97" s="83" t="str">
        <f t="shared" si="17"/>
        <v>Konstrukteur 2 / -planer 2</v>
      </c>
      <c r="BU97" s="20"/>
      <c r="BV97" s="33">
        <v>732</v>
      </c>
      <c r="BW97" s="33">
        <f t="shared" si="14"/>
        <v>5</v>
      </c>
      <c r="BX97" s="83" t="str">
        <f t="shared" si="15"/>
        <v>Konstrukteur 2 / -planer 2</v>
      </c>
    </row>
    <row r="98" spans="1:76" s="19" customFormat="1" x14ac:dyDescent="0.2">
      <c r="A98" s="53">
        <v>0</v>
      </c>
      <c r="B98" s="53"/>
      <c r="C98" s="53">
        <f t="shared" si="12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544</v>
      </c>
      <c r="Q98" s="15">
        <v>94</v>
      </c>
      <c r="R98" s="42"/>
      <c r="S98" s="27" t="s">
        <v>545</v>
      </c>
      <c r="T98" s="21">
        <v>1988</v>
      </c>
      <c r="U98" s="28" t="s">
        <v>235</v>
      </c>
      <c r="V98" s="21">
        <v>2009</v>
      </c>
      <c r="W98" s="25"/>
      <c r="X98" s="21"/>
      <c r="Y98" s="25"/>
      <c r="Z98" s="21">
        <f t="shared" si="13"/>
        <v>2</v>
      </c>
      <c r="AA98" s="25" t="s">
        <v>235</v>
      </c>
      <c r="AB98" s="21" t="s">
        <v>147</v>
      </c>
      <c r="AC98" s="21"/>
      <c r="AE98" s="90" t="s">
        <v>378</v>
      </c>
      <c r="AF98" s="82"/>
      <c r="BQ98" s="83">
        <v>9710</v>
      </c>
      <c r="BR98" s="125">
        <v>731</v>
      </c>
      <c r="BS98" s="33">
        <f t="shared" si="16"/>
        <v>4</v>
      </c>
      <c r="BT98" s="83" t="str">
        <f t="shared" si="17"/>
        <v>Konstrukteur 1 / -planer 1</v>
      </c>
      <c r="BU98" s="20"/>
      <c r="BV98" s="33">
        <v>732</v>
      </c>
      <c r="BW98" s="33">
        <f t="shared" si="14"/>
        <v>5</v>
      </c>
      <c r="BX98" s="83" t="str">
        <f t="shared" si="15"/>
        <v>Konstrukteur 2 / -planer 2</v>
      </c>
    </row>
    <row r="99" spans="1:76" s="19" customFormat="1" x14ac:dyDescent="0.2">
      <c r="A99" s="53">
        <v>0</v>
      </c>
      <c r="B99" s="53"/>
      <c r="C99" s="53">
        <f t="shared" si="12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13"/>
        <v>1</v>
      </c>
      <c r="AA99" s="25" t="s">
        <v>235</v>
      </c>
      <c r="AB99" s="21" t="s">
        <v>149</v>
      </c>
      <c r="AC99" s="21"/>
      <c r="AE99" s="90" t="s">
        <v>378</v>
      </c>
      <c r="AF99" s="82"/>
      <c r="BQ99" s="83">
        <v>9701</v>
      </c>
      <c r="BR99" s="125">
        <v>731</v>
      </c>
      <c r="BS99" s="33">
        <f t="shared" si="16"/>
        <v>4</v>
      </c>
      <c r="BT99" s="83" t="str">
        <f t="shared" si="17"/>
        <v>Konstrukteur 1 / -planer 1</v>
      </c>
      <c r="BU99" s="20"/>
      <c r="BV99" s="33">
        <v>731</v>
      </c>
      <c r="BW99" s="33">
        <f t="shared" si="14"/>
        <v>4</v>
      </c>
      <c r="BX99" s="83" t="str">
        <f t="shared" si="15"/>
        <v>Konstrukteur 1 / -planer 1</v>
      </c>
    </row>
    <row r="100" spans="1:76" s="19" customFormat="1" x14ac:dyDescent="0.2">
      <c r="A100" s="53">
        <v>0</v>
      </c>
      <c r="B100" s="53"/>
      <c r="C100" s="53">
        <f t="shared" si="12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527</v>
      </c>
      <c r="Q100" s="15">
        <v>96</v>
      </c>
      <c r="R100" s="42"/>
      <c r="S100" s="27" t="s">
        <v>297</v>
      </c>
      <c r="T100" s="21">
        <v>1988</v>
      </c>
      <c r="U100" s="28" t="s">
        <v>235</v>
      </c>
      <c r="V100" s="21">
        <v>2011</v>
      </c>
      <c r="W100" s="25"/>
      <c r="X100" s="21"/>
      <c r="Y100" s="25"/>
      <c r="Z100" s="21">
        <f t="shared" si="13"/>
        <v>0</v>
      </c>
      <c r="AA100" s="25" t="s">
        <v>235</v>
      </c>
      <c r="AB100" s="21" t="s">
        <v>149</v>
      </c>
      <c r="AC100" s="21"/>
      <c r="AE100" s="90" t="s">
        <v>378</v>
      </c>
      <c r="AF100" s="82"/>
      <c r="BQ100" s="83">
        <v>8571</v>
      </c>
      <c r="BR100" s="125">
        <v>731</v>
      </c>
      <c r="BS100" s="33">
        <f t="shared" si="16"/>
        <v>4</v>
      </c>
      <c r="BT100" s="83" t="str">
        <f t="shared" si="17"/>
        <v>Konstrukteur 1 / -planer 1</v>
      </c>
      <c r="BU100" s="20"/>
      <c r="BV100" s="33">
        <v>731</v>
      </c>
      <c r="BW100" s="33">
        <f t="shared" si="14"/>
        <v>4</v>
      </c>
      <c r="BX100" s="83" t="str">
        <f t="shared" si="15"/>
        <v>Konstrukteur 1 / -planer 1</v>
      </c>
    </row>
    <row r="101" spans="1:76" s="19" customFormat="1" x14ac:dyDescent="0.2">
      <c r="A101" s="53">
        <v>0</v>
      </c>
      <c r="B101" s="53">
        <v>1</v>
      </c>
      <c r="C101" s="53">
        <f t="shared" si="12"/>
        <v>1</v>
      </c>
      <c r="D101" s="55"/>
      <c r="E101" s="55"/>
      <c r="F101" s="55"/>
      <c r="G101" s="53"/>
      <c r="H101" s="53"/>
      <c r="I101" s="55"/>
      <c r="J101" s="53"/>
      <c r="K101" s="55"/>
      <c r="L101" s="55">
        <v>1</v>
      </c>
      <c r="M101" s="55"/>
      <c r="N101" s="59"/>
      <c r="O101" s="19" t="s">
        <v>359</v>
      </c>
      <c r="P101" s="15" t="s">
        <v>500</v>
      </c>
      <c r="Q101" s="15">
        <v>97</v>
      </c>
      <c r="R101" s="42" t="s">
        <v>343</v>
      </c>
      <c r="S101" s="27" t="s">
        <v>152</v>
      </c>
      <c r="T101" s="21">
        <v>1952</v>
      </c>
      <c r="U101" s="28" t="s">
        <v>151</v>
      </c>
      <c r="V101" s="21">
        <v>1971</v>
      </c>
      <c r="W101" s="25"/>
      <c r="X101" s="21"/>
      <c r="Y101" s="25"/>
      <c r="Z101" s="21">
        <f t="shared" si="13"/>
        <v>40</v>
      </c>
      <c r="AA101" s="25" t="s">
        <v>696</v>
      </c>
      <c r="AB101" s="21" t="s">
        <v>121</v>
      </c>
      <c r="AC101" s="21"/>
      <c r="AE101" s="90" t="s">
        <v>425</v>
      </c>
      <c r="AF101" s="82"/>
      <c r="BQ101" s="83">
        <v>4245</v>
      </c>
      <c r="BR101" s="125">
        <v>134</v>
      </c>
      <c r="BS101" s="33">
        <f t="shared" si="16"/>
        <v>7</v>
      </c>
      <c r="BT101" s="83" t="str">
        <f t="shared" si="17"/>
        <v>Kaufmännischer Mitarbeiter 4 / Gruppenchef 2</v>
      </c>
      <c r="BU101" s="20"/>
      <c r="BV101" s="125">
        <v>134</v>
      </c>
      <c r="BW101" s="33">
        <f t="shared" si="14"/>
        <v>7</v>
      </c>
      <c r="BX101" s="83" t="str">
        <f t="shared" si="15"/>
        <v>Kaufmännischer Mitarbeiter 4 / Gruppenchef 2</v>
      </c>
    </row>
    <row r="102" spans="1:76" s="19" customFormat="1" ht="25.5" customHeight="1" x14ac:dyDescent="0.2">
      <c r="A102" s="53">
        <v>0</v>
      </c>
      <c r="B102" s="53">
        <v>1</v>
      </c>
      <c r="C102" s="53">
        <f t="shared" ref="C102:C138" si="18">IF(Z102&gt;=10,1,0)</f>
        <v>1</v>
      </c>
      <c r="D102" s="55"/>
      <c r="E102" s="55"/>
      <c r="F102" s="55"/>
      <c r="G102" s="53"/>
      <c r="H102" s="53"/>
      <c r="I102" s="55"/>
      <c r="J102" s="53"/>
      <c r="K102" s="55"/>
      <c r="L102" s="55">
        <v>1</v>
      </c>
      <c r="M102" s="55"/>
      <c r="N102" s="59"/>
      <c r="O102" s="19" t="s">
        <v>357</v>
      </c>
      <c r="P102" s="15" t="s">
        <v>501</v>
      </c>
      <c r="Q102" s="15">
        <v>98</v>
      </c>
      <c r="R102" s="42"/>
      <c r="S102" s="27" t="s">
        <v>207</v>
      </c>
      <c r="T102" s="21">
        <v>1954</v>
      </c>
      <c r="U102" s="28" t="s">
        <v>210</v>
      </c>
      <c r="V102" s="21">
        <v>1971</v>
      </c>
      <c r="W102" s="25"/>
      <c r="X102" s="21"/>
      <c r="Y102" s="25"/>
      <c r="Z102" s="21">
        <f t="shared" ref="Z102:Z126" si="19">$AD$3-V102</f>
        <v>40</v>
      </c>
      <c r="AA102" s="25" t="s">
        <v>209</v>
      </c>
      <c r="AB102" s="21" t="s">
        <v>121</v>
      </c>
      <c r="AC102" s="21"/>
      <c r="AE102" s="90" t="s">
        <v>453</v>
      </c>
      <c r="AF102" s="82"/>
      <c r="BQ102" s="83">
        <v>4266</v>
      </c>
      <c r="BR102" s="125">
        <v>134</v>
      </c>
      <c r="BS102" s="33">
        <f t="shared" si="16"/>
        <v>7</v>
      </c>
      <c r="BT102" s="83" t="str">
        <f t="shared" si="17"/>
        <v>Kaufmännischer Mitarbeiter 4 / Gruppenchef 2</v>
      </c>
      <c r="BU102" s="20"/>
      <c r="BV102" s="125">
        <v>134</v>
      </c>
      <c r="BW102" s="33">
        <f t="shared" si="14"/>
        <v>7</v>
      </c>
      <c r="BX102" s="83" t="str">
        <f t="shared" si="15"/>
        <v>Kaufmännischer Mitarbeiter 4 / Gruppenchef 2</v>
      </c>
    </row>
    <row r="103" spans="1:76" s="19" customFormat="1" x14ac:dyDescent="0.2">
      <c r="A103" s="53">
        <v>0</v>
      </c>
      <c r="B103" s="53">
        <v>1</v>
      </c>
      <c r="C103" s="53">
        <f t="shared" si="18"/>
        <v>1</v>
      </c>
      <c r="D103" s="55"/>
      <c r="E103" s="55"/>
      <c r="F103" s="56"/>
      <c r="G103" s="54"/>
      <c r="H103" s="54"/>
      <c r="I103" s="56"/>
      <c r="J103" s="54"/>
      <c r="K103" s="56"/>
      <c r="L103" s="56">
        <v>1</v>
      </c>
      <c r="M103" s="56"/>
      <c r="N103" s="58"/>
      <c r="O103" s="52" t="s">
        <v>357</v>
      </c>
      <c r="P103" s="15" t="s">
        <v>502</v>
      </c>
      <c r="Q103" s="15">
        <v>99</v>
      </c>
      <c r="R103" s="16"/>
      <c r="S103" s="20" t="s">
        <v>153</v>
      </c>
      <c r="T103" s="21">
        <v>1953</v>
      </c>
      <c r="U103" s="28" t="s">
        <v>215</v>
      </c>
      <c r="V103" s="21">
        <v>1977</v>
      </c>
      <c r="W103" s="25" t="s">
        <v>318</v>
      </c>
      <c r="X103" s="21">
        <v>2000</v>
      </c>
      <c r="Y103" s="28" t="s">
        <v>319</v>
      </c>
      <c r="Z103" s="21">
        <f t="shared" si="19"/>
        <v>34</v>
      </c>
      <c r="AA103" s="25" t="s">
        <v>695</v>
      </c>
      <c r="AB103" s="21" t="s">
        <v>121</v>
      </c>
      <c r="AC103" s="21"/>
      <c r="AE103" s="90" t="s">
        <v>456</v>
      </c>
      <c r="AF103" s="82"/>
      <c r="BQ103" s="83">
        <v>4216</v>
      </c>
      <c r="BR103" s="125">
        <v>162</v>
      </c>
      <c r="BS103" s="33">
        <f t="shared" si="16"/>
        <v>9</v>
      </c>
      <c r="BT103" s="83" t="str">
        <f t="shared" si="17"/>
        <v>Personal-Fachspezialist 2</v>
      </c>
      <c r="BU103" s="20"/>
      <c r="BV103" s="125">
        <v>162</v>
      </c>
      <c r="BW103" s="33">
        <f t="shared" si="14"/>
        <v>9</v>
      </c>
      <c r="BX103" s="83" t="str">
        <f t="shared" si="15"/>
        <v>Personal-Fachspezialist 2</v>
      </c>
    </row>
    <row r="104" spans="1:76" s="19" customFormat="1" x14ac:dyDescent="0.2">
      <c r="A104" s="53">
        <v>0</v>
      </c>
      <c r="B104" s="53">
        <v>1</v>
      </c>
      <c r="C104" s="53">
        <f t="shared" si="18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503</v>
      </c>
      <c r="Q104" s="15">
        <v>100</v>
      </c>
      <c r="R104" s="42"/>
      <c r="S104" s="27" t="s">
        <v>650</v>
      </c>
      <c r="T104" s="21">
        <v>1961</v>
      </c>
      <c r="U104" s="28" t="s">
        <v>155</v>
      </c>
      <c r="V104" s="21">
        <v>1982</v>
      </c>
      <c r="W104" s="25"/>
      <c r="X104" s="21"/>
      <c r="Y104" s="25" t="s">
        <v>323</v>
      </c>
      <c r="Z104" s="21">
        <f t="shared" si="19"/>
        <v>29</v>
      </c>
      <c r="AA104" s="25" t="s">
        <v>696</v>
      </c>
      <c r="AB104" s="21" t="s">
        <v>121</v>
      </c>
      <c r="AC104" s="21"/>
      <c r="AE104" s="90" t="s">
        <v>425</v>
      </c>
      <c r="AF104" s="82"/>
      <c r="BQ104" s="83">
        <v>5581</v>
      </c>
      <c r="BR104" s="125">
        <v>134</v>
      </c>
      <c r="BS104" s="33">
        <f t="shared" si="16"/>
        <v>7</v>
      </c>
      <c r="BT104" s="83" t="str">
        <f t="shared" si="17"/>
        <v>Kaufmännischer Mitarbeiter 4 / Gruppenchef 2</v>
      </c>
      <c r="BU104" s="20"/>
      <c r="BV104" s="125">
        <v>134</v>
      </c>
      <c r="BW104" s="33">
        <f t="shared" si="14"/>
        <v>7</v>
      </c>
      <c r="BX104" s="83" t="str">
        <f t="shared" si="15"/>
        <v>Kaufmännischer Mitarbeiter 4 / Gruppenchef 2</v>
      </c>
    </row>
    <row r="105" spans="1:76" s="19" customFormat="1" x14ac:dyDescent="0.2">
      <c r="A105" s="53">
        <v>0</v>
      </c>
      <c r="B105" s="53">
        <v>1</v>
      </c>
      <c r="C105" s="53">
        <f t="shared" si="18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359</v>
      </c>
      <c r="P105" s="15" t="s">
        <v>607</v>
      </c>
      <c r="Q105" s="15">
        <v>101</v>
      </c>
      <c r="R105" s="42"/>
      <c r="S105" s="27" t="s">
        <v>608</v>
      </c>
      <c r="T105" s="21">
        <v>1966</v>
      </c>
      <c r="U105" s="28" t="s">
        <v>151</v>
      </c>
      <c r="V105" s="21">
        <v>1985</v>
      </c>
      <c r="W105" s="25"/>
      <c r="X105" s="21"/>
      <c r="Y105" s="25"/>
      <c r="Z105" s="21">
        <f t="shared" si="19"/>
        <v>26</v>
      </c>
      <c r="AA105" s="25" t="s">
        <v>696</v>
      </c>
      <c r="AB105" s="21" t="s">
        <v>121</v>
      </c>
      <c r="AC105" s="21"/>
      <c r="AE105" s="90" t="s">
        <v>425</v>
      </c>
      <c r="AF105" s="82"/>
      <c r="BQ105" s="83">
        <v>4352</v>
      </c>
      <c r="BR105" s="125">
        <v>134</v>
      </c>
      <c r="BS105" s="33">
        <f t="shared" si="16"/>
        <v>7</v>
      </c>
      <c r="BT105" s="83" t="str">
        <f t="shared" si="17"/>
        <v>Kaufmännischer Mitarbeiter 4 / Gruppenchef 2</v>
      </c>
      <c r="BU105" s="20"/>
      <c r="BV105" s="125">
        <v>134</v>
      </c>
      <c r="BW105" s="33">
        <f t="shared" si="14"/>
        <v>7</v>
      </c>
      <c r="BX105" s="83" t="str">
        <f t="shared" si="15"/>
        <v>Kaufmännischer Mitarbeiter 4 / Gruppenchef 2</v>
      </c>
    </row>
    <row r="106" spans="1:76" s="19" customFormat="1" x14ac:dyDescent="0.2">
      <c r="A106" s="53">
        <v>0</v>
      </c>
      <c r="B106" s="53">
        <v>1</v>
      </c>
      <c r="C106" s="53">
        <f t="shared" si="18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508</v>
      </c>
      <c r="Q106" s="15">
        <v>102</v>
      </c>
      <c r="R106" s="42"/>
      <c r="S106" s="27" t="s">
        <v>164</v>
      </c>
      <c r="T106" s="21">
        <v>1970</v>
      </c>
      <c r="U106" s="28" t="s">
        <v>165</v>
      </c>
      <c r="V106" s="21">
        <v>1990</v>
      </c>
      <c r="W106" s="25"/>
      <c r="X106" s="21"/>
      <c r="Y106" s="25"/>
      <c r="Z106" s="21">
        <f t="shared" si="19"/>
        <v>21</v>
      </c>
      <c r="AA106" s="25" t="s">
        <v>696</v>
      </c>
      <c r="AB106" s="21" t="s">
        <v>121</v>
      </c>
      <c r="AC106" s="21"/>
      <c r="AE106" s="90" t="s">
        <v>425</v>
      </c>
      <c r="AF106" s="82"/>
      <c r="BQ106" s="83">
        <v>5604</v>
      </c>
      <c r="BR106" s="125">
        <v>134</v>
      </c>
      <c r="BS106" s="33">
        <f t="shared" si="16"/>
        <v>7</v>
      </c>
      <c r="BT106" s="83" t="str">
        <f t="shared" si="17"/>
        <v>Kaufmännischer Mitarbeiter 4 / Gruppenchef 2</v>
      </c>
      <c r="BU106" s="20"/>
      <c r="BV106" s="125">
        <v>134</v>
      </c>
      <c r="BW106" s="33">
        <f t="shared" si="14"/>
        <v>7</v>
      </c>
      <c r="BX106" s="83" t="str">
        <f t="shared" si="15"/>
        <v>Kaufmännischer Mitarbeiter 4 / Gruppenchef 2</v>
      </c>
    </row>
    <row r="107" spans="1:76" s="19" customFormat="1" ht="38.25" customHeight="1" x14ac:dyDescent="0.2">
      <c r="A107" s="53">
        <v>0</v>
      </c>
      <c r="B107" s="53"/>
      <c r="C107" s="53">
        <f t="shared" si="18"/>
        <v>0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504</v>
      </c>
      <c r="Q107" s="15">
        <v>103</v>
      </c>
      <c r="R107" s="42"/>
      <c r="S107" s="27" t="s">
        <v>157</v>
      </c>
      <c r="T107" s="21">
        <v>1976</v>
      </c>
      <c r="U107" s="28" t="s">
        <v>320</v>
      </c>
      <c r="V107" s="21">
        <v>2002</v>
      </c>
      <c r="W107" s="25" t="s">
        <v>321</v>
      </c>
      <c r="X107" s="21">
        <v>2005</v>
      </c>
      <c r="Y107" s="25"/>
      <c r="Z107" s="21">
        <f t="shared" si="19"/>
        <v>9</v>
      </c>
      <c r="AA107" s="25" t="s">
        <v>694</v>
      </c>
      <c r="AB107" s="21" t="s">
        <v>121</v>
      </c>
      <c r="AC107" s="21"/>
      <c r="AE107" s="90" t="s">
        <v>455</v>
      </c>
      <c r="AF107" s="82"/>
      <c r="BQ107" s="83">
        <v>6753</v>
      </c>
      <c r="BR107" s="125">
        <v>223</v>
      </c>
      <c r="BS107" s="33">
        <f t="shared" si="16"/>
        <v>10</v>
      </c>
      <c r="BT107" s="83" t="str">
        <f t="shared" si="17"/>
        <v>Finanz-Fachspezialist / Controller 3</v>
      </c>
      <c r="BU107" s="20"/>
      <c r="BV107" s="125">
        <v>223</v>
      </c>
      <c r="BW107" s="33">
        <f t="shared" ref="BW107:BW126" si="20">VLOOKUP($BV107,Funktionsbezeichnungen,3,0)</f>
        <v>10</v>
      </c>
      <c r="BX107" s="83" t="str">
        <f t="shared" ref="BX107:BX126" si="21">VLOOKUP($BV107,Funktionsbezeichnungen,2,0)</f>
        <v>Finanz-Fachspezialist / Controller 3</v>
      </c>
    </row>
    <row r="108" spans="1:76" s="19" customFormat="1" x14ac:dyDescent="0.2">
      <c r="A108" s="53">
        <v>0</v>
      </c>
      <c r="B108" s="53">
        <v>1</v>
      </c>
      <c r="C108" s="53">
        <f t="shared" si="18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360</v>
      </c>
      <c r="P108" s="15" t="s">
        <v>582</v>
      </c>
      <c r="Q108" s="15">
        <v>104</v>
      </c>
      <c r="R108" s="42"/>
      <c r="S108" s="27" t="s">
        <v>583</v>
      </c>
      <c r="T108" s="21">
        <v>1959</v>
      </c>
      <c r="U108" s="28" t="s">
        <v>397</v>
      </c>
      <c r="V108" s="21">
        <v>1976</v>
      </c>
      <c r="W108" s="25"/>
      <c r="X108" s="21"/>
      <c r="Y108" s="25"/>
      <c r="Z108" s="21">
        <f t="shared" si="19"/>
        <v>35</v>
      </c>
      <c r="AA108" s="25" t="s">
        <v>584</v>
      </c>
      <c r="AB108" s="21" t="s">
        <v>142</v>
      </c>
      <c r="AC108" s="21"/>
      <c r="AE108" s="90" t="s">
        <v>585</v>
      </c>
      <c r="AF108" s="82"/>
      <c r="BQ108" s="83">
        <v>5637</v>
      </c>
      <c r="BR108" s="125">
        <v>133</v>
      </c>
      <c r="BS108" s="33">
        <f t="shared" ref="BS108:BS126" si="22">VLOOKUP($BR108,Funktionsbezeichnungen,3,0)</f>
        <v>6</v>
      </c>
      <c r="BT108" s="83" t="str">
        <f t="shared" ref="BT108:BT126" si="23">VLOOKUP($BR108,Funktionsbezeichnungen,2,0)</f>
        <v>Kaufmännischer Mitarbeiter 3 / Gruppenchef 1</v>
      </c>
      <c r="BU108" s="20"/>
      <c r="BV108" s="125">
        <v>133</v>
      </c>
      <c r="BW108" s="33">
        <f t="shared" si="20"/>
        <v>6</v>
      </c>
      <c r="BX108" s="83" t="str">
        <f t="shared" si="21"/>
        <v>Kaufmännischer Mitarbeiter 3 / Gruppenchef 1</v>
      </c>
    </row>
    <row r="109" spans="1:76" s="19" customFormat="1" x14ac:dyDescent="0.2">
      <c r="A109" s="53">
        <v>0</v>
      </c>
      <c r="B109" s="53">
        <v>1</v>
      </c>
      <c r="C109" s="53">
        <f t="shared" si="18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507</v>
      </c>
      <c r="Q109" s="15">
        <v>105</v>
      </c>
      <c r="R109" s="42"/>
      <c r="S109" s="27" t="s">
        <v>259</v>
      </c>
      <c r="T109" s="21">
        <v>1957</v>
      </c>
      <c r="U109" s="28" t="s">
        <v>151</v>
      </c>
      <c r="V109" s="21">
        <v>1977</v>
      </c>
      <c r="W109" s="25"/>
      <c r="X109" s="21"/>
      <c r="Y109" s="25"/>
      <c r="Z109" s="21">
        <f t="shared" si="19"/>
        <v>34</v>
      </c>
      <c r="AA109" s="25" t="s">
        <v>156</v>
      </c>
      <c r="AB109" s="21" t="s">
        <v>142</v>
      </c>
      <c r="AC109" s="21"/>
      <c r="AE109" s="90" t="s">
        <v>457</v>
      </c>
      <c r="AF109" s="82"/>
      <c r="BQ109" s="83">
        <v>5629</v>
      </c>
      <c r="BR109" s="125">
        <v>133</v>
      </c>
      <c r="BS109" s="33">
        <f t="shared" si="22"/>
        <v>6</v>
      </c>
      <c r="BT109" s="83" t="str">
        <f t="shared" si="23"/>
        <v>Kaufmännischer Mitarbeiter 3 / Gruppenchef 1</v>
      </c>
      <c r="BU109" s="20"/>
      <c r="BV109" s="125">
        <v>133</v>
      </c>
      <c r="BW109" s="33">
        <f t="shared" si="20"/>
        <v>6</v>
      </c>
      <c r="BX109" s="83" t="str">
        <f t="shared" si="21"/>
        <v>Kaufmännischer Mitarbeiter 3 / Gruppenchef 1</v>
      </c>
    </row>
    <row r="110" spans="1:76" s="19" customFormat="1" x14ac:dyDescent="0.2">
      <c r="A110" s="53">
        <v>0</v>
      </c>
      <c r="B110" s="53">
        <v>1</v>
      </c>
      <c r="C110" s="53">
        <f t="shared" si="18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506</v>
      </c>
      <c r="Q110" s="15">
        <v>106</v>
      </c>
      <c r="R110" s="42"/>
      <c r="S110" s="27" t="s">
        <v>291</v>
      </c>
      <c r="T110" s="21">
        <v>1967</v>
      </c>
      <c r="U110" s="28" t="s">
        <v>151</v>
      </c>
      <c r="V110" s="21">
        <v>1987</v>
      </c>
      <c r="W110" s="25"/>
      <c r="X110" s="21"/>
      <c r="Y110" s="25"/>
      <c r="Z110" s="21">
        <f t="shared" si="19"/>
        <v>24</v>
      </c>
      <c r="AA110" s="25" t="s">
        <v>691</v>
      </c>
      <c r="AB110" s="21" t="s">
        <v>142</v>
      </c>
      <c r="AC110" s="21"/>
      <c r="AE110" s="90" t="s">
        <v>457</v>
      </c>
      <c r="AF110" s="82"/>
      <c r="BQ110" s="83">
        <v>7700</v>
      </c>
      <c r="BR110" s="125">
        <v>212</v>
      </c>
      <c r="BS110" s="33">
        <f t="shared" si="22"/>
        <v>5</v>
      </c>
      <c r="BT110" s="83" t="str">
        <f t="shared" si="23"/>
        <v>Buchhalter 2</v>
      </c>
      <c r="BU110" s="20"/>
      <c r="BV110" s="125">
        <v>212</v>
      </c>
      <c r="BW110" s="33">
        <f t="shared" si="20"/>
        <v>5</v>
      </c>
      <c r="BX110" s="83" t="str">
        <f t="shared" si="21"/>
        <v>Buchhalter 2</v>
      </c>
    </row>
    <row r="111" spans="1:76" s="19" customFormat="1" ht="25.5" customHeight="1" x14ac:dyDescent="0.2">
      <c r="A111" s="53">
        <v>0</v>
      </c>
      <c r="B111" s="53"/>
      <c r="C111" s="53">
        <f t="shared" si="18"/>
        <v>0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5" t="s">
        <v>327</v>
      </c>
      <c r="Z111" s="21">
        <f t="shared" si="19"/>
        <v>9</v>
      </c>
      <c r="AA111" s="25" t="s">
        <v>326</v>
      </c>
      <c r="AB111" s="21" t="s">
        <v>142</v>
      </c>
      <c r="AC111" s="21"/>
      <c r="AE111" s="90" t="s">
        <v>375</v>
      </c>
      <c r="AF111" s="82"/>
      <c r="BQ111" s="83">
        <v>8655</v>
      </c>
      <c r="BR111" s="125">
        <v>541</v>
      </c>
      <c r="BS111" s="33">
        <f t="shared" si="22"/>
        <v>6</v>
      </c>
      <c r="BT111" s="83" t="str">
        <f t="shared" si="23"/>
        <v>Technischer Sachbearbeiter 1</v>
      </c>
      <c r="BU111" s="20"/>
      <c r="BV111" s="125">
        <v>351</v>
      </c>
      <c r="BW111" s="33">
        <f t="shared" si="20"/>
        <v>7</v>
      </c>
      <c r="BX111" s="83" t="str">
        <f t="shared" si="21"/>
        <v>Marketing - / Product - Manager 1</v>
      </c>
    </row>
    <row r="112" spans="1:76" s="19" customFormat="1" x14ac:dyDescent="0.2">
      <c r="A112" s="53">
        <v>0</v>
      </c>
      <c r="B112" s="53">
        <v>1</v>
      </c>
      <c r="C112" s="53">
        <f t="shared" si="18"/>
        <v>0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510</v>
      </c>
      <c r="Q112" s="15">
        <v>108</v>
      </c>
      <c r="R112" s="42"/>
      <c r="S112" s="27" t="s">
        <v>278</v>
      </c>
      <c r="T112" s="21">
        <v>1985</v>
      </c>
      <c r="U112" s="28" t="s">
        <v>279</v>
      </c>
      <c r="V112" s="21">
        <v>2005</v>
      </c>
      <c r="W112" s="25"/>
      <c r="X112" s="21"/>
      <c r="Y112" s="25"/>
      <c r="Z112" s="21">
        <f t="shared" si="19"/>
        <v>6</v>
      </c>
      <c r="AA112" s="25" t="s">
        <v>691</v>
      </c>
      <c r="AB112" s="21" t="s">
        <v>142</v>
      </c>
      <c r="AC112" s="21"/>
      <c r="AE112" s="90" t="s">
        <v>457</v>
      </c>
      <c r="AF112" s="82"/>
      <c r="BQ112" s="83">
        <v>6762</v>
      </c>
      <c r="BR112" s="125">
        <v>212</v>
      </c>
      <c r="BS112" s="33">
        <f t="shared" si="22"/>
        <v>5</v>
      </c>
      <c r="BT112" s="83" t="str">
        <f t="shared" si="23"/>
        <v>Buchhalter 2</v>
      </c>
      <c r="BU112" s="20"/>
      <c r="BV112" s="125">
        <v>212</v>
      </c>
      <c r="BW112" s="33">
        <f t="shared" si="20"/>
        <v>5</v>
      </c>
      <c r="BX112" s="83" t="str">
        <f t="shared" si="21"/>
        <v>Buchhalter 2</v>
      </c>
    </row>
    <row r="113" spans="1:76" s="19" customFormat="1" x14ac:dyDescent="0.2">
      <c r="A113" s="53">
        <v>0</v>
      </c>
      <c r="B113" s="53"/>
      <c r="C113" s="53">
        <f t="shared" si="18"/>
        <v>1</v>
      </c>
      <c r="D113" s="55"/>
      <c r="E113" s="55"/>
      <c r="F113" s="55"/>
      <c r="G113" s="53"/>
      <c r="H113" s="53"/>
      <c r="I113" s="55"/>
      <c r="J113" s="53"/>
      <c r="K113" s="55"/>
      <c r="L113" s="55"/>
      <c r="M113" s="55">
        <v>1</v>
      </c>
      <c r="N113" s="59"/>
      <c r="O113" s="19" t="s">
        <v>361</v>
      </c>
      <c r="P113" s="15" t="s">
        <v>511</v>
      </c>
      <c r="Q113" s="15">
        <v>109</v>
      </c>
      <c r="R113" s="42" t="s">
        <v>341</v>
      </c>
      <c r="S113" s="27" t="s">
        <v>159</v>
      </c>
      <c r="T113" s="21">
        <v>1959</v>
      </c>
      <c r="U113" s="28" t="s">
        <v>126</v>
      </c>
      <c r="V113" s="21">
        <v>1979</v>
      </c>
      <c r="W113" s="25"/>
      <c r="X113" s="21"/>
      <c r="Y113" s="25" t="s">
        <v>340</v>
      </c>
      <c r="Z113" s="21">
        <f t="shared" si="19"/>
        <v>32</v>
      </c>
      <c r="AA113" s="25" t="s">
        <v>160</v>
      </c>
      <c r="AB113" s="21" t="s">
        <v>105</v>
      </c>
      <c r="AC113" s="21"/>
      <c r="AE113" s="90" t="s">
        <v>426</v>
      </c>
      <c r="AF113" s="82"/>
      <c r="BQ113" s="83">
        <v>4226</v>
      </c>
      <c r="BR113" s="125">
        <v>413</v>
      </c>
      <c r="BS113" s="33">
        <f t="shared" si="22"/>
        <v>8</v>
      </c>
      <c r="BT113" s="83" t="str">
        <f t="shared" si="23"/>
        <v>Senior System-Controller</v>
      </c>
      <c r="BU113" s="20"/>
      <c r="BV113" s="125">
        <v>413</v>
      </c>
      <c r="BW113" s="33">
        <f t="shared" si="20"/>
        <v>8</v>
      </c>
      <c r="BX113" s="83" t="str">
        <f t="shared" si="21"/>
        <v>Senior System-Controller</v>
      </c>
    </row>
    <row r="114" spans="1:76" s="19" customFormat="1" ht="25.5" customHeight="1" x14ac:dyDescent="0.2">
      <c r="A114" s="53">
        <v>0</v>
      </c>
      <c r="B114" s="53"/>
      <c r="C114" s="53">
        <f t="shared" si="18"/>
        <v>1</v>
      </c>
      <c r="D114" s="55"/>
      <c r="E114" s="55"/>
      <c r="F114" s="55"/>
      <c r="G114" s="53">
        <v>1</v>
      </c>
      <c r="H114" s="53"/>
      <c r="I114" s="55"/>
      <c r="J114" s="53"/>
      <c r="K114" s="55"/>
      <c r="L114" s="55"/>
      <c r="M114" s="55">
        <v>1</v>
      </c>
      <c r="N114" s="59"/>
      <c r="O114" s="19" t="s">
        <v>361</v>
      </c>
      <c r="P114" s="15" t="s">
        <v>533</v>
      </c>
      <c r="Q114" s="15">
        <v>110</v>
      </c>
      <c r="R114" s="42"/>
      <c r="S114" s="27" t="s">
        <v>532</v>
      </c>
      <c r="T114" s="21">
        <v>1966</v>
      </c>
      <c r="U114" s="28" t="s">
        <v>534</v>
      </c>
      <c r="V114" s="21">
        <v>1992</v>
      </c>
      <c r="W114" s="25" t="s">
        <v>535</v>
      </c>
      <c r="X114" s="21">
        <v>1995</v>
      </c>
      <c r="Y114" s="25" t="s">
        <v>211</v>
      </c>
      <c r="Z114" s="21">
        <f t="shared" si="19"/>
        <v>19</v>
      </c>
      <c r="AA114" s="25" t="s">
        <v>692</v>
      </c>
      <c r="AB114" s="21" t="s">
        <v>105</v>
      </c>
      <c r="AC114" s="21"/>
      <c r="AE114" s="90" t="s">
        <v>537</v>
      </c>
      <c r="AF114" s="82"/>
      <c r="BQ114" s="83">
        <v>3203</v>
      </c>
      <c r="BR114" s="125">
        <v>443</v>
      </c>
      <c r="BS114" s="33">
        <f t="shared" si="22"/>
        <v>9</v>
      </c>
      <c r="BT114" s="83" t="str">
        <f t="shared" si="23"/>
        <v>System-Spezialist 3</v>
      </c>
      <c r="BU114" s="20"/>
      <c r="BV114" s="125">
        <v>413</v>
      </c>
      <c r="BW114" s="33">
        <f t="shared" si="20"/>
        <v>8</v>
      </c>
      <c r="BX114" s="83" t="str">
        <f t="shared" si="21"/>
        <v>Senior System-Controller</v>
      </c>
    </row>
    <row r="115" spans="1:76" s="19" customFormat="1" x14ac:dyDescent="0.2">
      <c r="A115" s="53">
        <v>0</v>
      </c>
      <c r="B115" s="53"/>
      <c r="C115" s="53">
        <f t="shared" si="18"/>
        <v>1</v>
      </c>
      <c r="D115" s="55"/>
      <c r="E115" s="55"/>
      <c r="F115" s="55"/>
      <c r="G115" s="53"/>
      <c r="H115" s="53"/>
      <c r="I115" s="55"/>
      <c r="J115" s="53"/>
      <c r="K115" s="55"/>
      <c r="L115" s="55"/>
      <c r="M115" s="55">
        <v>1</v>
      </c>
      <c r="N115" s="59"/>
      <c r="O115" s="19" t="s">
        <v>361</v>
      </c>
      <c r="P115" s="15" t="s">
        <v>512</v>
      </c>
      <c r="Q115" s="15">
        <v>111</v>
      </c>
      <c r="R115" s="42"/>
      <c r="S115" s="27" t="s">
        <v>204</v>
      </c>
      <c r="T115" s="21">
        <v>1978</v>
      </c>
      <c r="U115" s="28" t="s">
        <v>277</v>
      </c>
      <c r="V115" s="21">
        <v>1999</v>
      </c>
      <c r="W115" s="25"/>
      <c r="X115" s="21"/>
      <c r="Y115" s="25" t="s">
        <v>316</v>
      </c>
      <c r="Z115" s="21">
        <f t="shared" si="19"/>
        <v>12</v>
      </c>
      <c r="AA115" s="25" t="s">
        <v>205</v>
      </c>
      <c r="AB115" s="21" t="s">
        <v>121</v>
      </c>
      <c r="AC115" s="21"/>
      <c r="AE115" s="90" t="s">
        <v>427</v>
      </c>
      <c r="AF115" s="82"/>
      <c r="BQ115" s="83">
        <v>6755</v>
      </c>
      <c r="BR115" s="125">
        <v>422</v>
      </c>
      <c r="BS115" s="33">
        <f t="shared" si="22"/>
        <v>6</v>
      </c>
      <c r="BT115" s="83" t="str">
        <f t="shared" si="23"/>
        <v>IC-Berater / -Techniker 2 / LAN-Grundstufe</v>
      </c>
      <c r="BU115" s="20"/>
      <c r="BV115" s="125">
        <v>422</v>
      </c>
      <c r="BW115" s="33">
        <f t="shared" si="20"/>
        <v>6</v>
      </c>
      <c r="BX115" s="83" t="str">
        <f t="shared" si="21"/>
        <v>IC-Berater / -Techniker 2 / LAN-Grundstufe</v>
      </c>
    </row>
    <row r="116" spans="1:76" s="19" customFormat="1" x14ac:dyDescent="0.2">
      <c r="A116" s="53">
        <v>0</v>
      </c>
      <c r="B116" s="53">
        <v>1</v>
      </c>
      <c r="C116" s="53">
        <f t="shared" si="18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513</v>
      </c>
      <c r="Q116" s="15">
        <v>112</v>
      </c>
      <c r="R116" s="42" t="s">
        <v>344</v>
      </c>
      <c r="S116" s="27" t="s">
        <v>272</v>
      </c>
      <c r="T116" s="21">
        <v>1967</v>
      </c>
      <c r="U116" s="28" t="s">
        <v>274</v>
      </c>
      <c r="V116" s="21">
        <v>1986</v>
      </c>
      <c r="W116" s="25"/>
      <c r="X116" s="21"/>
      <c r="Y116" s="25"/>
      <c r="Z116" s="21">
        <f t="shared" si="19"/>
        <v>25</v>
      </c>
      <c r="AA116" s="25" t="s">
        <v>693</v>
      </c>
      <c r="AB116" s="21" t="s">
        <v>121</v>
      </c>
      <c r="AC116" s="21"/>
      <c r="AE116" s="90" t="s">
        <v>454</v>
      </c>
      <c r="AF116" s="82"/>
      <c r="BQ116" s="83">
        <v>4289</v>
      </c>
      <c r="BR116" s="125">
        <v>141</v>
      </c>
      <c r="BS116" s="33">
        <f t="shared" si="22"/>
        <v>8</v>
      </c>
      <c r="BT116" s="83" t="str">
        <f t="shared" si="23"/>
        <v>Kaufmännischer Fachspezialist 1</v>
      </c>
      <c r="BU116" s="20"/>
      <c r="BV116" s="125">
        <v>141</v>
      </c>
      <c r="BW116" s="33">
        <f t="shared" si="20"/>
        <v>8</v>
      </c>
      <c r="BX116" s="83" t="str">
        <f t="shared" si="21"/>
        <v>Kaufmännischer Fachspezialist 1</v>
      </c>
    </row>
    <row r="117" spans="1:76" s="19" customFormat="1" x14ac:dyDescent="0.2">
      <c r="A117" s="53">
        <v>0</v>
      </c>
      <c r="B117" s="53">
        <v>1</v>
      </c>
      <c r="C117" s="53">
        <f t="shared" si="1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358</v>
      </c>
      <c r="P117" s="15" t="s">
        <v>514</v>
      </c>
      <c r="Q117" s="15">
        <v>113</v>
      </c>
      <c r="R117" s="42"/>
      <c r="S117" s="27" t="s">
        <v>230</v>
      </c>
      <c r="T117" s="21">
        <v>1965</v>
      </c>
      <c r="U117" s="28" t="s">
        <v>151</v>
      </c>
      <c r="V117" s="21">
        <v>1984</v>
      </c>
      <c r="W117" s="25"/>
      <c r="X117" s="21"/>
      <c r="Y117" s="25"/>
      <c r="Z117" s="21">
        <f t="shared" si="19"/>
        <v>27</v>
      </c>
      <c r="AA117" s="25" t="s">
        <v>339</v>
      </c>
      <c r="AB117" s="21" t="s">
        <v>121</v>
      </c>
      <c r="AC117" s="21"/>
      <c r="AE117" s="90" t="s">
        <v>425</v>
      </c>
      <c r="AF117" s="82"/>
      <c r="BQ117" s="83">
        <v>5626</v>
      </c>
      <c r="BR117" s="125">
        <v>134</v>
      </c>
      <c r="BS117" s="33">
        <f t="shared" si="22"/>
        <v>7</v>
      </c>
      <c r="BT117" s="83" t="str">
        <f t="shared" si="23"/>
        <v>Kaufmännischer Mitarbeiter 4 / Gruppenchef 2</v>
      </c>
      <c r="BU117" s="20"/>
      <c r="BV117" s="125">
        <v>134</v>
      </c>
      <c r="BW117" s="33">
        <f t="shared" si="20"/>
        <v>7</v>
      </c>
      <c r="BX117" s="83" t="str">
        <f t="shared" si="21"/>
        <v>Kaufmännischer Mitarbeiter 4 / Gruppenchef 2</v>
      </c>
    </row>
    <row r="118" spans="1:76" s="19" customFormat="1" x14ac:dyDescent="0.2">
      <c r="A118" s="53">
        <v>0</v>
      </c>
      <c r="B118" s="53">
        <v>1</v>
      </c>
      <c r="C118" s="53">
        <f t="shared" si="1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505</v>
      </c>
      <c r="Q118" s="15">
        <v>114</v>
      </c>
      <c r="R118" s="42"/>
      <c r="S118" s="27" t="s">
        <v>396</v>
      </c>
      <c r="T118" s="21">
        <v>1965</v>
      </c>
      <c r="U118" s="28" t="s">
        <v>397</v>
      </c>
      <c r="V118" s="21">
        <v>1985</v>
      </c>
      <c r="W118" s="25"/>
      <c r="X118" s="21"/>
      <c r="Y118" s="25"/>
      <c r="Z118" s="21">
        <f t="shared" si="19"/>
        <v>26</v>
      </c>
      <c r="AA118" s="25" t="s">
        <v>339</v>
      </c>
      <c r="AB118" s="21" t="s">
        <v>121</v>
      </c>
      <c r="AC118" s="21"/>
      <c r="AE118" s="90" t="s">
        <v>425</v>
      </c>
      <c r="AF118" s="82"/>
      <c r="BQ118" s="83">
        <v>5633</v>
      </c>
      <c r="BR118" s="125">
        <v>134</v>
      </c>
      <c r="BS118" s="33">
        <f t="shared" si="22"/>
        <v>7</v>
      </c>
      <c r="BT118" s="83" t="str">
        <f t="shared" si="23"/>
        <v>Kaufmännischer Mitarbeiter 4 / Gruppenchef 2</v>
      </c>
      <c r="BU118" s="20"/>
      <c r="BV118" s="125">
        <v>134</v>
      </c>
      <c r="BW118" s="33">
        <f t="shared" si="20"/>
        <v>7</v>
      </c>
      <c r="BX118" s="83" t="str">
        <f t="shared" si="21"/>
        <v>Kaufmännischer Mitarbeiter 4 / Gruppenchef 2</v>
      </c>
    </row>
    <row r="119" spans="1:76" s="19" customFormat="1" x14ac:dyDescent="0.2">
      <c r="A119" s="53">
        <v>0</v>
      </c>
      <c r="B119" s="53">
        <v>1</v>
      </c>
      <c r="C119" s="53">
        <f t="shared" si="18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516</v>
      </c>
      <c r="Q119" s="15">
        <v>115</v>
      </c>
      <c r="R119" s="42"/>
      <c r="S119" s="27" t="s">
        <v>191</v>
      </c>
      <c r="T119" s="21">
        <v>1948</v>
      </c>
      <c r="U119" s="28" t="s">
        <v>162</v>
      </c>
      <c r="V119" s="21">
        <v>1975</v>
      </c>
      <c r="W119" s="25"/>
      <c r="X119" s="21"/>
      <c r="Y119" s="25"/>
      <c r="Z119" s="21">
        <f t="shared" si="19"/>
        <v>36</v>
      </c>
      <c r="AA119" s="25" t="s">
        <v>414</v>
      </c>
      <c r="AB119" s="21" t="s">
        <v>142</v>
      </c>
      <c r="AC119" s="21"/>
      <c r="AE119" s="90" t="s">
        <v>428</v>
      </c>
      <c r="AF119" s="82"/>
      <c r="BQ119" s="83">
        <v>5618</v>
      </c>
      <c r="BR119" s="125">
        <v>112</v>
      </c>
      <c r="BS119" s="33">
        <f t="shared" si="22"/>
        <v>5</v>
      </c>
      <c r="BT119" s="83" t="str">
        <f t="shared" si="23"/>
        <v>Réceptionist / Telefonist / Service-Disponent 2</v>
      </c>
      <c r="BU119" s="20"/>
      <c r="BV119" s="125">
        <v>112</v>
      </c>
      <c r="BW119" s="33">
        <f t="shared" si="20"/>
        <v>5</v>
      </c>
      <c r="BX119" s="83" t="str">
        <f t="shared" si="21"/>
        <v>Réceptionist / Telefonist / Service-Disponent 2</v>
      </c>
    </row>
    <row r="120" spans="1:76" s="19" customFormat="1" x14ac:dyDescent="0.2">
      <c r="A120" s="53">
        <v>0</v>
      </c>
      <c r="B120" s="53">
        <v>1</v>
      </c>
      <c r="C120" s="53">
        <f t="shared" si="1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579</v>
      </c>
      <c r="Q120" s="15">
        <v>116</v>
      </c>
      <c r="R120" s="42"/>
      <c r="S120" s="27" t="s">
        <v>580</v>
      </c>
      <c r="T120" s="21">
        <v>1965</v>
      </c>
      <c r="U120" s="28" t="s">
        <v>581</v>
      </c>
      <c r="V120" s="21">
        <v>1985</v>
      </c>
      <c r="W120" s="25"/>
      <c r="X120" s="21"/>
      <c r="Y120" s="25"/>
      <c r="Z120" s="21">
        <f t="shared" si="19"/>
        <v>26</v>
      </c>
      <c r="AA120" s="25" t="s">
        <v>414</v>
      </c>
      <c r="AB120" s="21" t="s">
        <v>142</v>
      </c>
      <c r="AC120" s="21"/>
      <c r="AE120" s="90" t="s">
        <v>428</v>
      </c>
      <c r="AF120" s="82"/>
      <c r="BQ120" s="83">
        <v>7703</v>
      </c>
      <c r="BR120" s="125">
        <v>112</v>
      </c>
      <c r="BS120" s="33">
        <f t="shared" si="22"/>
        <v>5</v>
      </c>
      <c r="BT120" s="83" t="str">
        <f t="shared" si="23"/>
        <v>Réceptionist / Telefonist / Service-Disponent 2</v>
      </c>
      <c r="BU120" s="20"/>
      <c r="BV120" s="125">
        <v>112</v>
      </c>
      <c r="BW120" s="33">
        <f t="shared" si="20"/>
        <v>5</v>
      </c>
      <c r="BX120" s="83" t="str">
        <f t="shared" si="21"/>
        <v>Réceptionist / Telefonist / Service-Disponent 2</v>
      </c>
    </row>
    <row r="121" spans="1:76" s="19" customFormat="1" x14ac:dyDescent="0.2">
      <c r="A121" s="53">
        <v>0</v>
      </c>
      <c r="B121" s="53">
        <v>1</v>
      </c>
      <c r="C121" s="53">
        <f t="shared" si="1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517</v>
      </c>
      <c r="Q121" s="15">
        <v>117</v>
      </c>
      <c r="R121" s="42"/>
      <c r="S121" s="27" t="s">
        <v>236</v>
      </c>
      <c r="T121" s="21">
        <v>1970</v>
      </c>
      <c r="U121" s="28" t="s">
        <v>264</v>
      </c>
      <c r="V121" s="21">
        <v>1987</v>
      </c>
      <c r="W121" s="25"/>
      <c r="X121" s="21"/>
      <c r="Y121" s="25"/>
      <c r="Z121" s="21">
        <f t="shared" si="19"/>
        <v>24</v>
      </c>
      <c r="AA121" s="25" t="s">
        <v>414</v>
      </c>
      <c r="AB121" s="21" t="s">
        <v>142</v>
      </c>
      <c r="AC121" s="21"/>
      <c r="AE121" s="90" t="s">
        <v>428</v>
      </c>
      <c r="AF121" s="82"/>
      <c r="BQ121" s="83">
        <v>5627</v>
      </c>
      <c r="BR121" s="125">
        <v>112</v>
      </c>
      <c r="BS121" s="33">
        <f t="shared" si="22"/>
        <v>5</v>
      </c>
      <c r="BT121" s="83" t="str">
        <f t="shared" si="23"/>
        <v>Réceptionist / Telefonist / Service-Disponent 2</v>
      </c>
      <c r="BU121" s="20"/>
      <c r="BV121" s="125">
        <v>112</v>
      </c>
      <c r="BW121" s="33">
        <f t="shared" si="20"/>
        <v>5</v>
      </c>
      <c r="BX121" s="83" t="str">
        <f t="shared" si="21"/>
        <v>Réceptionist / Telefonist / Service-Disponent 2</v>
      </c>
    </row>
    <row r="122" spans="1:76" s="19" customFormat="1" x14ac:dyDescent="0.2">
      <c r="A122" s="53">
        <v>0</v>
      </c>
      <c r="B122" s="53">
        <v>1</v>
      </c>
      <c r="C122" s="53">
        <f t="shared" si="1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358</v>
      </c>
      <c r="P122" s="15" t="s">
        <v>515</v>
      </c>
      <c r="Q122" s="15">
        <v>118</v>
      </c>
      <c r="R122" s="42"/>
      <c r="S122" s="27" t="s">
        <v>163</v>
      </c>
      <c r="T122" s="21">
        <v>1956</v>
      </c>
      <c r="U122" s="28"/>
      <c r="V122" s="21">
        <v>1989</v>
      </c>
      <c r="W122" s="25"/>
      <c r="X122" s="21"/>
      <c r="Y122" s="25"/>
      <c r="Z122" s="21">
        <f t="shared" si="19"/>
        <v>22</v>
      </c>
      <c r="AA122" s="25" t="s">
        <v>339</v>
      </c>
      <c r="AB122" s="21" t="s">
        <v>142</v>
      </c>
      <c r="AC122" s="21"/>
      <c r="AE122" s="90" t="s">
        <v>425</v>
      </c>
      <c r="AF122" s="82"/>
      <c r="BQ122" s="83">
        <v>5605</v>
      </c>
      <c r="BR122" s="125">
        <v>132</v>
      </c>
      <c r="BS122" s="33">
        <f t="shared" si="22"/>
        <v>5</v>
      </c>
      <c r="BT122" s="83" t="str">
        <f t="shared" si="23"/>
        <v>Kaufmännischer Mitarbeiter 2</v>
      </c>
      <c r="BU122" s="20"/>
      <c r="BV122" s="125">
        <v>132</v>
      </c>
      <c r="BW122" s="33">
        <f t="shared" si="20"/>
        <v>5</v>
      </c>
      <c r="BX122" s="83" t="str">
        <f t="shared" si="21"/>
        <v>Kaufmännischer Mitarbeiter 2</v>
      </c>
    </row>
    <row r="123" spans="1:76" s="19" customFormat="1" x14ac:dyDescent="0.2">
      <c r="A123" s="53">
        <v>0</v>
      </c>
      <c r="B123" s="53">
        <v>1</v>
      </c>
      <c r="C123" s="53">
        <f t="shared" si="18"/>
        <v>0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361</v>
      </c>
      <c r="P123" s="15" t="s">
        <v>518</v>
      </c>
      <c r="Q123" s="15">
        <v>119</v>
      </c>
      <c r="R123" s="42"/>
      <c r="S123" s="27" t="s">
        <v>257</v>
      </c>
      <c r="T123" s="21">
        <v>1953</v>
      </c>
      <c r="U123" s="28" t="s">
        <v>256</v>
      </c>
      <c r="V123" s="21">
        <v>2004</v>
      </c>
      <c r="W123" s="25"/>
      <c r="X123" s="21"/>
      <c r="Y123" s="25"/>
      <c r="Z123" s="21">
        <f t="shared" si="19"/>
        <v>7</v>
      </c>
      <c r="AA123" s="25" t="s">
        <v>339</v>
      </c>
      <c r="AB123" s="21" t="s">
        <v>142</v>
      </c>
      <c r="AC123" s="21"/>
      <c r="AE123" s="90" t="s">
        <v>425</v>
      </c>
      <c r="AF123" s="82"/>
      <c r="BQ123" s="83">
        <v>6758</v>
      </c>
      <c r="BR123" s="125">
        <v>132</v>
      </c>
      <c r="BS123" s="33">
        <f t="shared" si="22"/>
        <v>5</v>
      </c>
      <c r="BT123" s="83" t="str">
        <f t="shared" si="23"/>
        <v>Kaufmännischer Mitarbeiter 2</v>
      </c>
      <c r="BU123" s="20"/>
      <c r="BV123" s="125">
        <v>132</v>
      </c>
      <c r="BW123" s="33">
        <f t="shared" si="20"/>
        <v>5</v>
      </c>
      <c r="BX123" s="83" t="str">
        <f t="shared" si="21"/>
        <v>Kaufmännischer Mitarbeiter 2</v>
      </c>
    </row>
    <row r="124" spans="1:76" s="19" customFormat="1" x14ac:dyDescent="0.2">
      <c r="A124" s="53">
        <v>0</v>
      </c>
      <c r="B124" s="53">
        <v>1</v>
      </c>
      <c r="C124" s="53">
        <f t="shared" si="1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521</v>
      </c>
      <c r="Q124" s="15">
        <v>120</v>
      </c>
      <c r="R124" s="42" t="s">
        <v>345</v>
      </c>
      <c r="S124" s="27" t="s">
        <v>170</v>
      </c>
      <c r="T124" s="21">
        <v>1961</v>
      </c>
      <c r="U124" s="28" t="s">
        <v>169</v>
      </c>
      <c r="V124" s="21">
        <v>1980</v>
      </c>
      <c r="W124" s="25"/>
      <c r="X124" s="21"/>
      <c r="Y124" s="25"/>
      <c r="Z124" s="21">
        <f t="shared" si="19"/>
        <v>31</v>
      </c>
      <c r="AA124" s="25" t="s">
        <v>169</v>
      </c>
      <c r="AB124" s="21" t="s">
        <v>142</v>
      </c>
      <c r="AC124" s="21"/>
      <c r="AE124" s="90" t="s">
        <v>429</v>
      </c>
      <c r="AF124" s="82"/>
      <c r="BQ124" s="83">
        <v>6740</v>
      </c>
      <c r="BR124" s="125">
        <v>133</v>
      </c>
      <c r="BS124" s="33">
        <f t="shared" si="22"/>
        <v>6</v>
      </c>
      <c r="BT124" s="83" t="str">
        <f t="shared" si="23"/>
        <v>Kaufmännischer Mitarbeiter 3 / Gruppenchef 1</v>
      </c>
      <c r="BU124" s="20"/>
      <c r="BV124" s="125">
        <v>133</v>
      </c>
      <c r="BW124" s="33">
        <f t="shared" si="20"/>
        <v>6</v>
      </c>
      <c r="BX124" s="83" t="str">
        <f t="shared" si="21"/>
        <v>Kaufmännischer Mitarbeiter 3 / Gruppenchef 1</v>
      </c>
    </row>
    <row r="125" spans="1:76" s="19" customFormat="1" x14ac:dyDescent="0.2">
      <c r="A125" s="53">
        <v>0</v>
      </c>
      <c r="B125" s="53">
        <v>1</v>
      </c>
      <c r="C125" s="53">
        <f t="shared" si="18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361</v>
      </c>
      <c r="P125" s="15" t="s">
        <v>519</v>
      </c>
      <c r="Q125" s="15">
        <v>121</v>
      </c>
      <c r="R125" s="42"/>
      <c r="S125" s="27" t="s">
        <v>293</v>
      </c>
      <c r="T125" s="21">
        <v>1969</v>
      </c>
      <c r="U125" s="28" t="s">
        <v>245</v>
      </c>
      <c r="V125" s="21">
        <v>1988</v>
      </c>
      <c r="W125" s="25"/>
      <c r="X125" s="21"/>
      <c r="Y125" s="25"/>
      <c r="Z125" s="21">
        <f t="shared" si="19"/>
        <v>23</v>
      </c>
      <c r="AA125" s="25" t="s">
        <v>169</v>
      </c>
      <c r="AB125" s="21" t="s">
        <v>142</v>
      </c>
      <c r="AC125" s="21"/>
      <c r="AE125" s="90" t="s">
        <v>429</v>
      </c>
      <c r="AF125" s="82"/>
      <c r="BQ125" s="83">
        <v>7701</v>
      </c>
      <c r="BR125" s="125">
        <v>132</v>
      </c>
      <c r="BS125" s="33">
        <f t="shared" si="22"/>
        <v>5</v>
      </c>
      <c r="BT125" s="83" t="str">
        <f t="shared" si="23"/>
        <v>Kaufmännischer Mitarbeiter 2</v>
      </c>
      <c r="BU125" s="20"/>
      <c r="BV125" s="125">
        <v>132</v>
      </c>
      <c r="BW125" s="33">
        <f t="shared" si="20"/>
        <v>5</v>
      </c>
      <c r="BX125" s="83" t="str">
        <f t="shared" si="21"/>
        <v>Kaufmännischer Mitarbeiter 2</v>
      </c>
    </row>
    <row r="126" spans="1:76" s="19" customFormat="1" x14ac:dyDescent="0.2">
      <c r="A126" s="53">
        <v>0</v>
      </c>
      <c r="B126" s="53"/>
      <c r="C126" s="53">
        <f t="shared" si="18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359</v>
      </c>
      <c r="P126" s="15" t="s">
        <v>522</v>
      </c>
      <c r="Q126" s="15">
        <v>122</v>
      </c>
      <c r="R126" s="42"/>
      <c r="S126" s="27" t="s">
        <v>171</v>
      </c>
      <c r="T126" s="21">
        <v>1960</v>
      </c>
      <c r="U126" s="28"/>
      <c r="V126" s="21">
        <v>1984</v>
      </c>
      <c r="W126" s="25"/>
      <c r="X126" s="21"/>
      <c r="Y126" s="25"/>
      <c r="Z126" s="21">
        <f t="shared" si="19"/>
        <v>27</v>
      </c>
      <c r="AA126" s="25" t="s">
        <v>172</v>
      </c>
      <c r="AB126" s="21" t="s">
        <v>147</v>
      </c>
      <c r="AC126" s="21"/>
      <c r="AE126" s="90" t="s">
        <v>430</v>
      </c>
      <c r="AF126" s="82"/>
      <c r="BQ126" s="83">
        <v>7654</v>
      </c>
      <c r="BR126" s="125">
        <v>614</v>
      </c>
      <c r="BS126" s="33">
        <f t="shared" si="22"/>
        <v>4</v>
      </c>
      <c r="BT126" s="83" t="str">
        <f t="shared" si="23"/>
        <v>Laborassistenz 2</v>
      </c>
      <c r="BU126" s="20"/>
      <c r="BV126" s="125">
        <v>614</v>
      </c>
      <c r="BW126" s="33">
        <f t="shared" si="20"/>
        <v>4</v>
      </c>
      <c r="BX126" s="83" t="str">
        <f t="shared" si="21"/>
        <v>Laborassistenz 2</v>
      </c>
    </row>
    <row r="127" spans="1:76" s="19" customFormat="1" x14ac:dyDescent="0.2">
      <c r="A127" s="53">
        <v>0</v>
      </c>
      <c r="B127" s="53"/>
      <c r="C127" s="53">
        <f t="shared" si="18"/>
        <v>0</v>
      </c>
      <c r="D127" s="55"/>
      <c r="E127" s="55"/>
      <c r="F127" s="55"/>
      <c r="G127" s="53"/>
      <c r="H127" s="53"/>
      <c r="I127" s="55"/>
      <c r="J127" s="53"/>
      <c r="K127" s="55"/>
      <c r="L127" s="55"/>
      <c r="M127" s="55"/>
      <c r="N127" s="59">
        <v>1</v>
      </c>
      <c r="O127" s="19" t="s">
        <v>358</v>
      </c>
      <c r="P127" s="15" t="s">
        <v>858</v>
      </c>
      <c r="Q127" s="15">
        <v>123</v>
      </c>
      <c r="R127" s="42" t="s">
        <v>365</v>
      </c>
      <c r="S127" s="27" t="s">
        <v>872</v>
      </c>
      <c r="T127" s="21">
        <v>1992</v>
      </c>
      <c r="U127" s="28" t="s">
        <v>265</v>
      </c>
      <c r="V127" s="21"/>
      <c r="W127" s="25"/>
      <c r="X127" s="21"/>
      <c r="Y127" s="25"/>
      <c r="Z127" s="21"/>
      <c r="AA127" s="25" t="s">
        <v>265</v>
      </c>
      <c r="AB127" s="21" t="s">
        <v>149</v>
      </c>
      <c r="AC127" s="21"/>
      <c r="AE127" s="90" t="s">
        <v>380</v>
      </c>
      <c r="AF127" s="82"/>
      <c r="BQ127" s="83">
        <v>9734</v>
      </c>
      <c r="BR127" s="125"/>
      <c r="BS127" s="33"/>
      <c r="BT127" s="83"/>
      <c r="BU127" s="20"/>
      <c r="BV127" s="33"/>
      <c r="BW127" s="33"/>
      <c r="BX127" s="83"/>
    </row>
    <row r="128" spans="1:76" s="19" customFormat="1" x14ac:dyDescent="0.2">
      <c r="A128" s="53">
        <v>0</v>
      </c>
      <c r="B128" s="53"/>
      <c r="C128" s="53">
        <f t="shared" si="18"/>
        <v>0</v>
      </c>
      <c r="D128" s="55"/>
      <c r="E128" s="55"/>
      <c r="F128" s="55"/>
      <c r="G128" s="53"/>
      <c r="H128" s="53"/>
      <c r="I128" s="55"/>
      <c r="J128" s="53"/>
      <c r="K128" s="55">
        <v>1</v>
      </c>
      <c r="L128" s="55"/>
      <c r="M128" s="55"/>
      <c r="N128" s="59"/>
      <c r="O128" s="19" t="s">
        <v>360</v>
      </c>
      <c r="P128" s="15" t="s">
        <v>542</v>
      </c>
      <c r="Q128" s="15">
        <v>124</v>
      </c>
      <c r="R128" s="42"/>
      <c r="S128" s="27" t="s">
        <v>538</v>
      </c>
      <c r="T128" s="21">
        <v>1992</v>
      </c>
      <c r="U128" s="28" t="s">
        <v>235</v>
      </c>
      <c r="V128" s="21"/>
      <c r="W128" s="25"/>
      <c r="X128" s="21"/>
      <c r="Y128" s="25" t="s">
        <v>173</v>
      </c>
      <c r="Z128" s="21"/>
      <c r="AA128" s="25" t="s">
        <v>174</v>
      </c>
      <c r="AB128" s="21" t="s">
        <v>175</v>
      </c>
      <c r="AC128" s="21"/>
      <c r="AE128" s="90" t="s">
        <v>381</v>
      </c>
      <c r="AF128" s="82"/>
      <c r="BQ128" s="83">
        <v>9707</v>
      </c>
      <c r="BR128" s="125"/>
      <c r="BS128" s="33"/>
      <c r="BT128" s="83"/>
      <c r="BU128" s="20"/>
      <c r="BV128" s="33"/>
      <c r="BW128" s="33"/>
      <c r="BX128" s="83"/>
    </row>
    <row r="129" spans="1:76" s="19" customFormat="1" x14ac:dyDescent="0.2">
      <c r="A129" s="53">
        <v>0</v>
      </c>
      <c r="B129" s="53"/>
      <c r="C129" s="53">
        <f t="shared" si="18"/>
        <v>0</v>
      </c>
      <c r="D129" s="55"/>
      <c r="E129" s="55"/>
      <c r="F129" s="55"/>
      <c r="G129" s="53"/>
      <c r="H129" s="53"/>
      <c r="I129" s="55"/>
      <c r="J129" s="53"/>
      <c r="K129" s="55">
        <v>1</v>
      </c>
      <c r="L129" s="55"/>
      <c r="M129" s="55"/>
      <c r="N129" s="59"/>
      <c r="O129" s="19" t="s">
        <v>360</v>
      </c>
      <c r="P129" s="15" t="s">
        <v>543</v>
      </c>
      <c r="Q129" s="15">
        <v>125</v>
      </c>
      <c r="R129" s="42"/>
      <c r="S129" s="27" t="s">
        <v>539</v>
      </c>
      <c r="T129" s="21">
        <v>1992</v>
      </c>
      <c r="U129" s="28" t="s">
        <v>235</v>
      </c>
      <c r="V129" s="21"/>
      <c r="W129" s="25"/>
      <c r="X129" s="21"/>
      <c r="Y129" s="25" t="s">
        <v>173</v>
      </c>
      <c r="Z129" s="21"/>
      <c r="AA129" s="25" t="s">
        <v>174</v>
      </c>
      <c r="AB129" s="21" t="s">
        <v>175</v>
      </c>
      <c r="AC129" s="21"/>
      <c r="AE129" s="90" t="s">
        <v>381</v>
      </c>
      <c r="AF129" s="82"/>
      <c r="BQ129" s="83">
        <v>9706</v>
      </c>
      <c r="BR129" s="125"/>
      <c r="BS129" s="33"/>
      <c r="BT129" s="83"/>
      <c r="BU129" s="20"/>
      <c r="BV129" s="33"/>
      <c r="BW129" s="33"/>
      <c r="BX129" s="83"/>
    </row>
    <row r="130" spans="1:76" s="19" customFormat="1" x14ac:dyDescent="0.2">
      <c r="A130" s="53">
        <v>0</v>
      </c>
      <c r="B130" s="53"/>
      <c r="C130" s="53">
        <f t="shared" si="18"/>
        <v>0</v>
      </c>
      <c r="D130" s="55"/>
      <c r="E130" s="55"/>
      <c r="F130" s="55"/>
      <c r="G130" s="53"/>
      <c r="H130" s="53"/>
      <c r="I130" s="55"/>
      <c r="J130" s="53"/>
      <c r="K130" s="55">
        <v>1</v>
      </c>
      <c r="L130" s="55"/>
      <c r="M130" s="55"/>
      <c r="N130" s="59"/>
      <c r="O130" s="19" t="s">
        <v>358</v>
      </c>
      <c r="P130" s="15" t="s">
        <v>541</v>
      </c>
      <c r="Q130" s="15">
        <v>126</v>
      </c>
      <c r="R130" s="42"/>
      <c r="S130" s="27" t="s">
        <v>540</v>
      </c>
      <c r="T130" s="21">
        <v>1993</v>
      </c>
      <c r="U130" s="28" t="s">
        <v>235</v>
      </c>
      <c r="V130" s="21"/>
      <c r="W130" s="25"/>
      <c r="X130" s="21"/>
      <c r="Y130" s="25" t="s">
        <v>173</v>
      </c>
      <c r="Z130" s="21"/>
      <c r="AA130" s="25" t="s">
        <v>174</v>
      </c>
      <c r="AB130" s="21" t="s">
        <v>175</v>
      </c>
      <c r="AC130" s="21"/>
      <c r="AE130" s="90" t="s">
        <v>381</v>
      </c>
      <c r="AF130" s="82"/>
      <c r="BQ130" s="83">
        <v>9708</v>
      </c>
      <c r="BR130" s="125"/>
      <c r="BS130" s="33"/>
      <c r="BT130" s="83"/>
      <c r="BU130" s="20"/>
      <c r="BV130" s="33"/>
      <c r="BW130" s="33"/>
      <c r="BX130" s="83"/>
    </row>
    <row r="131" spans="1:76" s="19" customFormat="1" x14ac:dyDescent="0.2">
      <c r="A131" s="53">
        <v>0</v>
      </c>
      <c r="B131" s="53"/>
      <c r="C131" s="53">
        <f t="shared" si="18"/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359</v>
      </c>
      <c r="P131" s="15" t="s">
        <v>590</v>
      </c>
      <c r="Q131" s="15">
        <v>127</v>
      </c>
      <c r="R131" s="42"/>
      <c r="S131" s="27" t="s">
        <v>591</v>
      </c>
      <c r="T131" s="21">
        <v>1992</v>
      </c>
      <c r="U131" s="28" t="s">
        <v>235</v>
      </c>
      <c r="V131" s="21"/>
      <c r="W131" s="25"/>
      <c r="X131" s="21"/>
      <c r="Y131" s="25" t="s">
        <v>176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BQ131" s="83">
        <v>9714</v>
      </c>
      <c r="BR131" s="125"/>
      <c r="BS131" s="33"/>
      <c r="BT131" s="83"/>
      <c r="BU131" s="20"/>
      <c r="BV131" s="33"/>
      <c r="BW131" s="33"/>
      <c r="BX131" s="83"/>
    </row>
    <row r="132" spans="1:76" s="19" customFormat="1" x14ac:dyDescent="0.2">
      <c r="A132" s="53">
        <v>0</v>
      </c>
      <c r="B132" s="53"/>
      <c r="C132" s="53">
        <f t="shared" si="18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361</v>
      </c>
      <c r="P132" s="15" t="s">
        <v>594</v>
      </c>
      <c r="Q132" s="15">
        <v>128</v>
      </c>
      <c r="R132" s="42"/>
      <c r="S132" s="27" t="s">
        <v>595</v>
      </c>
      <c r="T132" s="21">
        <v>1992</v>
      </c>
      <c r="U132" s="28" t="s">
        <v>235</v>
      </c>
      <c r="V132" s="21"/>
      <c r="W132" s="25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BQ132" s="83">
        <v>9715</v>
      </c>
      <c r="BR132" s="125"/>
      <c r="BS132" s="33"/>
      <c r="BT132" s="83"/>
      <c r="BU132" s="20"/>
      <c r="BV132" s="33"/>
      <c r="BW132" s="33"/>
      <c r="BX132" s="83"/>
    </row>
    <row r="133" spans="1:76" s="19" customFormat="1" x14ac:dyDescent="0.2">
      <c r="A133" s="53">
        <v>0</v>
      </c>
      <c r="B133" s="53"/>
      <c r="C133" s="53">
        <f t="shared" si="18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358</v>
      </c>
      <c r="P133" s="15" t="s">
        <v>593</v>
      </c>
      <c r="Q133" s="15">
        <v>129</v>
      </c>
      <c r="R133" s="42"/>
      <c r="S133" s="27" t="s">
        <v>592</v>
      </c>
      <c r="T133" s="21">
        <v>1993</v>
      </c>
      <c r="U133" s="28" t="s">
        <v>235</v>
      </c>
      <c r="V133" s="21"/>
      <c r="W133" s="25"/>
      <c r="X133" s="21"/>
      <c r="Y133" s="25" t="s">
        <v>176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BQ133" s="83">
        <v>9713</v>
      </c>
      <c r="BR133" s="125"/>
      <c r="BS133" s="33"/>
      <c r="BT133" s="83"/>
      <c r="BU133" s="20"/>
      <c r="BV133" s="33"/>
      <c r="BW133" s="33"/>
      <c r="BX133" s="83"/>
    </row>
    <row r="134" spans="1:76" s="19" customFormat="1" x14ac:dyDescent="0.2">
      <c r="A134" s="53">
        <v>0</v>
      </c>
      <c r="B134" s="53"/>
      <c r="C134" s="53">
        <f t="shared" si="18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623</v>
      </c>
      <c r="Q134" s="15">
        <v>130</v>
      </c>
      <c r="R134" s="42"/>
      <c r="S134" s="27" t="s">
        <v>622</v>
      </c>
      <c r="T134" s="21">
        <v>1994</v>
      </c>
      <c r="U134" s="28" t="s">
        <v>628</v>
      </c>
      <c r="V134" s="21"/>
      <c r="W134" s="25"/>
      <c r="X134" s="21"/>
      <c r="Y134" s="25" t="s">
        <v>180</v>
      </c>
      <c r="Z134" s="21"/>
      <c r="AA134" s="25" t="s">
        <v>174</v>
      </c>
      <c r="AB134" s="21" t="s">
        <v>177</v>
      </c>
      <c r="AC134" s="21"/>
      <c r="AE134" s="90" t="s">
        <v>381</v>
      </c>
      <c r="AF134" s="82"/>
      <c r="BQ134" s="83">
        <v>9724</v>
      </c>
      <c r="BR134" s="125"/>
      <c r="BS134" s="33"/>
      <c r="BT134" s="83"/>
      <c r="BU134" s="20"/>
      <c r="BV134" s="33"/>
      <c r="BW134" s="33"/>
      <c r="BX134" s="83"/>
    </row>
    <row r="135" spans="1:76" s="19" customFormat="1" x14ac:dyDescent="0.2">
      <c r="A135" s="53">
        <v>0</v>
      </c>
      <c r="B135" s="53"/>
      <c r="C135" s="53">
        <f t="shared" si="18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625</v>
      </c>
      <c r="Q135" s="15">
        <v>131</v>
      </c>
      <c r="R135" s="42"/>
      <c r="S135" s="27" t="s">
        <v>624</v>
      </c>
      <c r="T135" s="21">
        <v>1995</v>
      </c>
      <c r="U135" s="28" t="s">
        <v>628</v>
      </c>
      <c r="V135" s="21"/>
      <c r="W135" s="25"/>
      <c r="X135" s="21"/>
      <c r="Y135" s="25" t="s">
        <v>180</v>
      </c>
      <c r="Z135" s="21"/>
      <c r="AA135" s="25" t="s">
        <v>174</v>
      </c>
      <c r="AB135" s="21" t="s">
        <v>177</v>
      </c>
      <c r="AC135" s="21"/>
      <c r="AE135" s="90" t="s">
        <v>381</v>
      </c>
      <c r="AF135" s="82"/>
      <c r="BQ135" s="83">
        <v>9725</v>
      </c>
      <c r="BR135" s="125"/>
      <c r="BS135" s="33"/>
      <c r="BT135" s="83"/>
      <c r="BU135" s="20"/>
      <c r="BV135" s="33"/>
      <c r="BW135" s="33"/>
      <c r="BX135" s="83"/>
    </row>
    <row r="136" spans="1:76" s="19" customFormat="1" x14ac:dyDescent="0.2">
      <c r="A136" s="53">
        <v>0</v>
      </c>
      <c r="B136" s="53"/>
      <c r="C136" s="53">
        <f t="shared" si="18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627</v>
      </c>
      <c r="Q136" s="15">
        <v>132</v>
      </c>
      <c r="R136" s="42"/>
      <c r="S136" s="27" t="s">
        <v>626</v>
      </c>
      <c r="T136" s="21">
        <v>1995</v>
      </c>
      <c r="U136" s="28" t="s">
        <v>628</v>
      </c>
      <c r="V136" s="21"/>
      <c r="W136" s="25"/>
      <c r="X136" s="21"/>
      <c r="Y136" s="25" t="s">
        <v>180</v>
      </c>
      <c r="Z136" s="21"/>
      <c r="AA136" s="25" t="s">
        <v>174</v>
      </c>
      <c r="AB136" s="21" t="s">
        <v>177</v>
      </c>
      <c r="AC136" s="21"/>
      <c r="AE136" s="90" t="s">
        <v>381</v>
      </c>
      <c r="AF136" s="82"/>
      <c r="BQ136" s="83">
        <v>9726</v>
      </c>
      <c r="BR136" s="125"/>
      <c r="BS136" s="33"/>
      <c r="BT136" s="83"/>
      <c r="BU136" s="20"/>
      <c r="BV136" s="33"/>
      <c r="BW136" s="33"/>
      <c r="BX136" s="83"/>
    </row>
    <row r="137" spans="1:76" s="19" customFormat="1" x14ac:dyDescent="0.2">
      <c r="A137" s="53">
        <v>0</v>
      </c>
      <c r="B137" s="53"/>
      <c r="C137" s="53">
        <f t="shared" si="18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627</v>
      </c>
      <c r="Q137" s="15">
        <v>133</v>
      </c>
      <c r="R137" s="42"/>
      <c r="S137" s="27" t="s">
        <v>864</v>
      </c>
      <c r="T137" s="21">
        <v>1995</v>
      </c>
      <c r="U137" s="28" t="s">
        <v>628</v>
      </c>
      <c r="V137" s="21"/>
      <c r="W137" s="25"/>
      <c r="X137" s="21"/>
      <c r="Y137" s="25" t="s">
        <v>182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BQ137" s="83">
        <v>9726</v>
      </c>
      <c r="BR137" s="125"/>
      <c r="BS137" s="33"/>
      <c r="BT137" s="83"/>
      <c r="BU137" s="20"/>
      <c r="BV137" s="33"/>
      <c r="BW137" s="33"/>
      <c r="BX137" s="83"/>
    </row>
    <row r="138" spans="1:76" s="19" customFormat="1" x14ac:dyDescent="0.2">
      <c r="A138" s="53">
        <v>0</v>
      </c>
      <c r="B138" s="53"/>
      <c r="C138" s="53">
        <f t="shared" si="18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625</v>
      </c>
      <c r="Q138" s="15">
        <v>134</v>
      </c>
      <c r="R138" s="42"/>
      <c r="S138" s="27" t="s">
        <v>863</v>
      </c>
      <c r="T138" s="21">
        <v>1992</v>
      </c>
      <c r="U138" s="28" t="s">
        <v>628</v>
      </c>
      <c r="V138" s="21"/>
      <c r="W138" s="25"/>
      <c r="X138" s="21"/>
      <c r="Y138" s="25" t="s">
        <v>182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BQ138" s="83">
        <v>9725</v>
      </c>
      <c r="BR138" s="125"/>
      <c r="BS138" s="33"/>
      <c r="BT138" s="83"/>
      <c r="BU138" s="20"/>
      <c r="BV138" s="33"/>
      <c r="BW138" s="33"/>
      <c r="BX138" s="83"/>
    </row>
    <row r="139" spans="1:76" s="19" customFormat="1" x14ac:dyDescent="0.25">
      <c r="A139" s="66"/>
      <c r="B139" s="66"/>
      <c r="C139" s="66"/>
      <c r="D139" s="66"/>
      <c r="E139" s="66"/>
      <c r="F139" s="60"/>
      <c r="G139" s="60"/>
      <c r="H139" s="60"/>
      <c r="I139" s="60"/>
      <c r="J139" s="60"/>
      <c r="K139" s="60"/>
      <c r="L139" s="60"/>
      <c r="M139" s="60"/>
      <c r="N139" s="60"/>
      <c r="O139" s="67"/>
      <c r="P139" s="68"/>
      <c r="Q139" s="68"/>
      <c r="R139" s="44"/>
      <c r="S139" s="30" t="s">
        <v>183</v>
      </c>
      <c r="T139" s="31">
        <f>+Q138</f>
        <v>134</v>
      </c>
      <c r="U139" s="65" t="s">
        <v>700</v>
      </c>
      <c r="V139" s="32"/>
      <c r="W139" s="34"/>
      <c r="X139" s="32"/>
      <c r="Y139" s="40"/>
      <c r="Z139" s="33"/>
      <c r="AA139" s="34"/>
      <c r="AB139" s="33"/>
      <c r="AC139" s="35"/>
      <c r="AE139" s="84"/>
      <c r="AF139" s="83"/>
      <c r="BQ139" s="126"/>
      <c r="BR139" s="141"/>
      <c r="BS139" s="141"/>
      <c r="BT139" s="126"/>
      <c r="BU139" s="126"/>
      <c r="BV139" s="138"/>
      <c r="BW139" s="138"/>
    </row>
    <row r="140" spans="1:76" x14ac:dyDescent="0.25">
      <c r="A140" s="48">
        <f t="shared" ref="A140:N140" si="24">SUM(A5:A138)</f>
        <v>9</v>
      </c>
      <c r="B140" s="48">
        <f t="shared" si="24"/>
        <v>34</v>
      </c>
      <c r="C140" s="48">
        <f t="shared" si="24"/>
        <v>90</v>
      </c>
      <c r="D140" s="48">
        <f t="shared" si="24"/>
        <v>26</v>
      </c>
      <c r="E140" s="48">
        <f t="shared" si="24"/>
        <v>32</v>
      </c>
      <c r="F140" s="48">
        <f t="shared" si="24"/>
        <v>2</v>
      </c>
      <c r="G140" s="48">
        <f t="shared" si="24"/>
        <v>2</v>
      </c>
      <c r="H140" s="48">
        <f t="shared" si="24"/>
        <v>35</v>
      </c>
      <c r="I140" s="48">
        <f t="shared" si="24"/>
        <v>36</v>
      </c>
      <c r="J140" s="48">
        <f t="shared" si="24"/>
        <v>14</v>
      </c>
      <c r="K140" s="48">
        <f t="shared" si="24"/>
        <v>11</v>
      </c>
      <c r="L140" s="48">
        <f t="shared" si="24"/>
        <v>21</v>
      </c>
      <c r="M140" s="48">
        <f t="shared" si="24"/>
        <v>5</v>
      </c>
      <c r="N140" s="48">
        <f t="shared" si="24"/>
        <v>1</v>
      </c>
      <c r="O140" s="64">
        <f>SUM(D140+E140+F140+I140+K140+L140+M140)</f>
        <v>133</v>
      </c>
      <c r="Q140" s="12" t="s">
        <v>224</v>
      </c>
      <c r="R140" s="45" t="s">
        <v>342</v>
      </c>
      <c r="S140" s="11" t="s">
        <v>88</v>
      </c>
      <c r="Z140" s="13" t="s">
        <v>185</v>
      </c>
      <c r="AA140" s="14" t="s">
        <v>290</v>
      </c>
      <c r="AE140" s="87" t="s">
        <v>382</v>
      </c>
      <c r="AF140" s="88" t="s">
        <v>385</v>
      </c>
    </row>
    <row r="141" spans="1:76" x14ac:dyDescent="0.25">
      <c r="A141" s="11">
        <f t="shared" ref="A141:N141" si="25">SUBTOTAL(9,A5:A138)</f>
        <v>9</v>
      </c>
      <c r="B141" s="11">
        <f t="shared" si="25"/>
        <v>34</v>
      </c>
      <c r="C141" s="11">
        <f t="shared" si="25"/>
        <v>90</v>
      </c>
      <c r="D141" s="11">
        <f t="shared" si="25"/>
        <v>26</v>
      </c>
      <c r="E141" s="11">
        <f t="shared" si="25"/>
        <v>32</v>
      </c>
      <c r="F141" s="11">
        <f t="shared" si="25"/>
        <v>2</v>
      </c>
      <c r="G141" s="11">
        <f t="shared" si="25"/>
        <v>2</v>
      </c>
      <c r="H141" s="11">
        <f t="shared" si="25"/>
        <v>35</v>
      </c>
      <c r="I141" s="11">
        <f t="shared" si="25"/>
        <v>36</v>
      </c>
      <c r="J141" s="11">
        <f t="shared" si="25"/>
        <v>14</v>
      </c>
      <c r="K141" s="11">
        <f t="shared" si="25"/>
        <v>11</v>
      </c>
      <c r="L141" s="11">
        <f t="shared" si="25"/>
        <v>21</v>
      </c>
      <c r="M141" s="11">
        <f t="shared" si="25"/>
        <v>5</v>
      </c>
      <c r="N141" s="11">
        <f t="shared" si="25"/>
        <v>1</v>
      </c>
      <c r="O141" s="64">
        <f>SUM(D141+E141+F141+I141+K141+L141+M141)</f>
        <v>133</v>
      </c>
      <c r="Q141" s="12" t="s">
        <v>224</v>
      </c>
      <c r="R141" s="45" t="s">
        <v>370</v>
      </c>
      <c r="S141" s="11" t="s">
        <v>371</v>
      </c>
      <c r="Z141" s="13" t="s">
        <v>186</v>
      </c>
      <c r="AA141" s="14" t="s">
        <v>188</v>
      </c>
      <c r="AE141" s="87" t="s">
        <v>373</v>
      </c>
      <c r="AF141" s="88" t="s">
        <v>97</v>
      </c>
    </row>
    <row r="142" spans="1:76" x14ac:dyDescent="0.25">
      <c r="R142" s="45" t="s">
        <v>369</v>
      </c>
      <c r="S142" s="11" t="s">
        <v>150</v>
      </c>
      <c r="Z142" s="13" t="s">
        <v>189</v>
      </c>
      <c r="AA142" s="14" t="s">
        <v>187</v>
      </c>
      <c r="AE142" s="87" t="s">
        <v>375</v>
      </c>
      <c r="AF142" s="88" t="s">
        <v>386</v>
      </c>
    </row>
    <row r="143" spans="1:76" x14ac:dyDescent="0.25">
      <c r="J143" s="11"/>
      <c r="P143" s="69" t="s">
        <v>366</v>
      </c>
      <c r="Q143" s="69" t="s">
        <v>366</v>
      </c>
      <c r="R143" s="45" t="s">
        <v>341</v>
      </c>
      <c r="S143" s="11" t="s">
        <v>158</v>
      </c>
      <c r="AE143" s="87" t="s">
        <v>376</v>
      </c>
      <c r="AF143" s="88" t="s">
        <v>110</v>
      </c>
    </row>
    <row r="144" spans="1:76" x14ac:dyDescent="0.25">
      <c r="J144" s="11"/>
      <c r="R144" s="45" t="s">
        <v>368</v>
      </c>
      <c r="S144" s="11" t="s">
        <v>161</v>
      </c>
      <c r="AE144" s="87" t="s">
        <v>379</v>
      </c>
      <c r="AF144" s="88" t="s">
        <v>387</v>
      </c>
    </row>
    <row r="145" spans="15:32" x14ac:dyDescent="0.25">
      <c r="R145" s="45" t="s">
        <v>367</v>
      </c>
      <c r="S145" s="11" t="s">
        <v>166</v>
      </c>
      <c r="AE145" s="87" t="s">
        <v>394</v>
      </c>
      <c r="AF145" s="88" t="s">
        <v>395</v>
      </c>
    </row>
    <row r="146" spans="15:32" x14ac:dyDescent="0.25">
      <c r="R146" s="45" t="s">
        <v>365</v>
      </c>
      <c r="S146" s="11" t="s">
        <v>249</v>
      </c>
      <c r="AE146" s="87" t="s">
        <v>383</v>
      </c>
      <c r="AF146" s="88" t="s">
        <v>388</v>
      </c>
    </row>
    <row r="147" spans="15:32" x14ac:dyDescent="0.25">
      <c r="AE147" s="91" t="s">
        <v>365</v>
      </c>
      <c r="AF147" s="89" t="s">
        <v>249</v>
      </c>
    </row>
    <row r="148" spans="15:32" x14ac:dyDescent="0.25">
      <c r="AE148" s="80"/>
    </row>
    <row r="149" spans="15:32" x14ac:dyDescent="0.25">
      <c r="AE149" s="80" t="s">
        <v>408</v>
      </c>
    </row>
    <row r="150" spans="15:32" x14ac:dyDescent="0.25">
      <c r="O150" s="109"/>
      <c r="P150" s="110"/>
      <c r="Q150" s="111"/>
      <c r="R150" s="112"/>
      <c r="S150" s="113"/>
      <c r="AE150" s="80" t="s">
        <v>410</v>
      </c>
    </row>
    <row r="151" spans="15:32" x14ac:dyDescent="0.25">
      <c r="O151" s="109"/>
      <c r="P151" s="110"/>
      <c r="Q151" s="111"/>
      <c r="R151" s="112"/>
      <c r="S151" s="113"/>
      <c r="AE151" s="80" t="s">
        <v>409</v>
      </c>
    </row>
    <row r="152" spans="15:32" x14ac:dyDescent="0.25">
      <c r="O152" s="109"/>
      <c r="P152" s="110"/>
      <c r="Q152" s="111"/>
      <c r="R152" s="112"/>
      <c r="S152" s="113"/>
      <c r="AE152" s="80"/>
    </row>
    <row r="153" spans="15:32" x14ac:dyDescent="0.25">
      <c r="O153" s="114"/>
      <c r="P153" s="111"/>
      <c r="Q153" s="111"/>
      <c r="R153" s="112"/>
      <c r="S153" s="115"/>
      <c r="AE153" s="80" t="s">
        <v>411</v>
      </c>
    </row>
    <row r="154" spans="15:32" x14ac:dyDescent="0.25">
      <c r="AE154" s="80" t="s">
        <v>413</v>
      </c>
    </row>
    <row r="155" spans="15:32" x14ac:dyDescent="0.25">
      <c r="AE155" s="80" t="s">
        <v>412</v>
      </c>
    </row>
    <row r="156" spans="15:32" x14ac:dyDescent="0.25">
      <c r="AE156" s="80"/>
    </row>
    <row r="157" spans="15:32" x14ac:dyDescent="0.25">
      <c r="AE157" s="80"/>
    </row>
    <row r="158" spans="15:32" x14ac:dyDescent="0.25">
      <c r="AE158" s="80"/>
    </row>
    <row r="159" spans="15:32" x14ac:dyDescent="0.25">
      <c r="AE159" s="80"/>
    </row>
    <row r="160" spans="15:32" x14ac:dyDescent="0.25">
      <c r="AE160" s="80"/>
    </row>
    <row r="161" spans="31:81" x14ac:dyDescent="0.25">
      <c r="AE161" s="80"/>
    </row>
    <row r="162" spans="31:81" x14ac:dyDescent="0.25">
      <c r="AE162" s="80"/>
    </row>
    <row r="163" spans="31:81" x14ac:dyDescent="0.25">
      <c r="AE163" s="80"/>
      <c r="CA163" s="885" t="s">
        <v>78</v>
      </c>
      <c r="CB163" s="886"/>
      <c r="CC163" s="887"/>
    </row>
    <row r="164" spans="31:81" x14ac:dyDescent="0.25">
      <c r="AE164" s="80"/>
      <c r="CA164" s="127" t="s">
        <v>76</v>
      </c>
      <c r="CB164" s="128" t="s">
        <v>77</v>
      </c>
      <c r="CC164" s="129" t="s">
        <v>701</v>
      </c>
    </row>
    <row r="165" spans="31:81" x14ac:dyDescent="0.25">
      <c r="AE165" s="80"/>
      <c r="CA165" s="130">
        <v>101</v>
      </c>
      <c r="CB165" s="131" t="s">
        <v>712</v>
      </c>
      <c r="CC165" s="135">
        <v>2</v>
      </c>
    </row>
    <row r="166" spans="31:81" x14ac:dyDescent="0.25">
      <c r="AE166" s="80"/>
      <c r="CA166" s="130">
        <v>102</v>
      </c>
      <c r="CB166" s="131" t="s">
        <v>713</v>
      </c>
      <c r="CC166" s="135">
        <v>3</v>
      </c>
    </row>
    <row r="167" spans="31:81" x14ac:dyDescent="0.25">
      <c r="AE167" s="80"/>
      <c r="CA167" s="130">
        <v>103</v>
      </c>
      <c r="CB167" s="131" t="s">
        <v>714</v>
      </c>
      <c r="CC167" s="135">
        <v>4</v>
      </c>
    </row>
    <row r="168" spans="31:81" x14ac:dyDescent="0.25">
      <c r="AE168" s="80"/>
      <c r="CA168" s="130">
        <v>104</v>
      </c>
      <c r="CB168" s="131" t="s">
        <v>715</v>
      </c>
      <c r="CC168" s="135">
        <v>5</v>
      </c>
    </row>
    <row r="169" spans="31:81" x14ac:dyDescent="0.25">
      <c r="AE169" s="80"/>
      <c r="CA169" s="130">
        <v>111</v>
      </c>
      <c r="CB169" s="131" t="s">
        <v>716</v>
      </c>
      <c r="CC169" s="135">
        <v>4</v>
      </c>
    </row>
    <row r="170" spans="31:81" x14ac:dyDescent="0.25">
      <c r="AE170" s="80"/>
      <c r="CA170" s="130">
        <v>112</v>
      </c>
      <c r="CB170" s="131" t="s">
        <v>717</v>
      </c>
      <c r="CC170" s="135">
        <v>5</v>
      </c>
    </row>
    <row r="171" spans="31:81" x14ac:dyDescent="0.25">
      <c r="AE171" s="80"/>
      <c r="CA171" s="130">
        <v>121</v>
      </c>
      <c r="CB171" s="131" t="s">
        <v>718</v>
      </c>
      <c r="CC171" s="135">
        <v>4</v>
      </c>
    </row>
    <row r="172" spans="31:81" x14ac:dyDescent="0.25">
      <c r="AE172" s="80"/>
      <c r="CA172" s="130">
        <v>122</v>
      </c>
      <c r="CB172" s="131" t="s">
        <v>719</v>
      </c>
      <c r="CC172" s="135">
        <v>5</v>
      </c>
    </row>
    <row r="173" spans="31:81" x14ac:dyDescent="0.25">
      <c r="CA173" s="130">
        <v>123</v>
      </c>
      <c r="CB173" s="131" t="s">
        <v>720</v>
      </c>
      <c r="CC173" s="135">
        <v>6</v>
      </c>
    </row>
    <row r="174" spans="31:81" x14ac:dyDescent="0.25">
      <c r="CA174" s="130">
        <v>124</v>
      </c>
      <c r="CB174" s="131" t="s">
        <v>721</v>
      </c>
      <c r="CC174" s="135">
        <v>7</v>
      </c>
    </row>
    <row r="175" spans="31:81" x14ac:dyDescent="0.25">
      <c r="CA175" s="130">
        <v>131</v>
      </c>
      <c r="CB175" s="131" t="s">
        <v>722</v>
      </c>
      <c r="CC175" s="135">
        <v>4</v>
      </c>
    </row>
    <row r="176" spans="31:81" x14ac:dyDescent="0.25">
      <c r="CA176" s="130">
        <v>132</v>
      </c>
      <c r="CB176" s="131" t="s">
        <v>723</v>
      </c>
      <c r="CC176" s="135">
        <v>5</v>
      </c>
    </row>
    <row r="177" spans="79:81" x14ac:dyDescent="0.25">
      <c r="CA177" s="130">
        <v>133</v>
      </c>
      <c r="CB177" s="131" t="s">
        <v>724</v>
      </c>
      <c r="CC177" s="135">
        <v>6</v>
      </c>
    </row>
    <row r="178" spans="79:81" x14ac:dyDescent="0.25">
      <c r="CA178" s="130">
        <v>134</v>
      </c>
      <c r="CB178" s="131" t="s">
        <v>725</v>
      </c>
      <c r="CC178" s="135">
        <v>7</v>
      </c>
    </row>
    <row r="179" spans="79:81" x14ac:dyDescent="0.25">
      <c r="CA179" s="130">
        <v>138</v>
      </c>
      <c r="CB179" s="131" t="s">
        <v>726</v>
      </c>
      <c r="CC179" s="135">
        <v>6</v>
      </c>
    </row>
    <row r="180" spans="79:81" x14ac:dyDescent="0.25">
      <c r="CA180" s="130">
        <v>139</v>
      </c>
      <c r="CB180" s="131" t="s">
        <v>727</v>
      </c>
      <c r="CC180" s="135">
        <v>7</v>
      </c>
    </row>
    <row r="181" spans="79:81" x14ac:dyDescent="0.25">
      <c r="CA181" s="130">
        <v>141</v>
      </c>
      <c r="CB181" s="131" t="s">
        <v>728</v>
      </c>
      <c r="CC181" s="135">
        <v>8</v>
      </c>
    </row>
    <row r="182" spans="79:81" x14ac:dyDescent="0.25">
      <c r="CA182" s="130">
        <v>142</v>
      </c>
      <c r="CB182" s="131" t="s">
        <v>729</v>
      </c>
      <c r="CC182" s="135">
        <v>9</v>
      </c>
    </row>
    <row r="183" spans="79:81" x14ac:dyDescent="0.25">
      <c r="CA183" s="130">
        <v>143</v>
      </c>
      <c r="CB183" s="131" t="s">
        <v>730</v>
      </c>
      <c r="CC183" s="135">
        <v>10</v>
      </c>
    </row>
    <row r="184" spans="79:81" x14ac:dyDescent="0.25">
      <c r="CA184" s="130">
        <v>144</v>
      </c>
      <c r="CB184" s="131" t="s">
        <v>731</v>
      </c>
      <c r="CC184" s="135">
        <v>11</v>
      </c>
    </row>
    <row r="185" spans="79:81" x14ac:dyDescent="0.25">
      <c r="CA185" s="130">
        <v>150</v>
      </c>
      <c r="CB185" s="131" t="s">
        <v>732</v>
      </c>
      <c r="CC185" s="135">
        <v>8</v>
      </c>
    </row>
    <row r="186" spans="79:81" x14ac:dyDescent="0.25">
      <c r="CA186" s="130">
        <v>151</v>
      </c>
      <c r="CB186" s="131" t="s">
        <v>733</v>
      </c>
      <c r="CC186" s="135">
        <v>9</v>
      </c>
    </row>
    <row r="187" spans="79:81" x14ac:dyDescent="0.25">
      <c r="CA187" s="130">
        <v>152</v>
      </c>
      <c r="CB187" s="131" t="s">
        <v>734</v>
      </c>
      <c r="CC187" s="135">
        <v>10</v>
      </c>
    </row>
    <row r="188" spans="79:81" x14ac:dyDescent="0.25">
      <c r="CA188" s="130">
        <v>153</v>
      </c>
      <c r="CB188" s="131" t="s">
        <v>735</v>
      </c>
      <c r="CC188" s="135">
        <v>11</v>
      </c>
    </row>
    <row r="189" spans="79:81" x14ac:dyDescent="0.25">
      <c r="CA189" s="130">
        <v>154</v>
      </c>
      <c r="CB189" s="131" t="s">
        <v>736</v>
      </c>
      <c r="CC189" s="135">
        <v>12</v>
      </c>
    </row>
    <row r="190" spans="79:81" x14ac:dyDescent="0.25">
      <c r="CA190" s="130">
        <v>161</v>
      </c>
      <c r="CB190" s="131" t="s">
        <v>737</v>
      </c>
      <c r="CC190" s="135">
        <v>8</v>
      </c>
    </row>
    <row r="191" spans="79:81" x14ac:dyDescent="0.25">
      <c r="CA191" s="130">
        <v>162</v>
      </c>
      <c r="CB191" s="131" t="s">
        <v>738</v>
      </c>
      <c r="CC191" s="135">
        <v>9</v>
      </c>
    </row>
    <row r="192" spans="79:81" x14ac:dyDescent="0.25">
      <c r="CA192" s="130">
        <v>163</v>
      </c>
      <c r="CB192" s="131" t="s">
        <v>739</v>
      </c>
      <c r="CC192" s="135">
        <v>10</v>
      </c>
    </row>
    <row r="193" spans="79:81" x14ac:dyDescent="0.25">
      <c r="CA193" s="130">
        <v>164</v>
      </c>
      <c r="CB193" s="131" t="s">
        <v>740</v>
      </c>
      <c r="CC193" s="135">
        <v>11</v>
      </c>
    </row>
    <row r="194" spans="79:81" x14ac:dyDescent="0.25">
      <c r="CA194" s="130">
        <v>171</v>
      </c>
      <c r="CB194" s="131" t="s">
        <v>741</v>
      </c>
      <c r="CC194" s="135">
        <v>9</v>
      </c>
    </row>
    <row r="195" spans="79:81" x14ac:dyDescent="0.25">
      <c r="CA195" s="130">
        <v>172</v>
      </c>
      <c r="CB195" s="131" t="s">
        <v>742</v>
      </c>
      <c r="CC195" s="135">
        <v>10</v>
      </c>
    </row>
    <row r="196" spans="79:81" x14ac:dyDescent="0.25">
      <c r="CA196" s="130">
        <v>173</v>
      </c>
      <c r="CB196" s="131" t="s">
        <v>743</v>
      </c>
      <c r="CC196" s="135">
        <v>11</v>
      </c>
    </row>
    <row r="197" spans="79:81" x14ac:dyDescent="0.25">
      <c r="CA197" s="130">
        <v>174</v>
      </c>
      <c r="CB197" s="131" t="s">
        <v>744</v>
      </c>
      <c r="CC197" s="135">
        <v>12</v>
      </c>
    </row>
    <row r="198" spans="79:81" x14ac:dyDescent="0.25">
      <c r="CA198" s="130">
        <v>181</v>
      </c>
      <c r="CB198" s="131" t="s">
        <v>745</v>
      </c>
      <c r="CC198" s="135">
        <v>10</v>
      </c>
    </row>
    <row r="199" spans="79:81" x14ac:dyDescent="0.25">
      <c r="CA199" s="130">
        <v>183</v>
      </c>
      <c r="CB199" s="131" t="s">
        <v>746</v>
      </c>
      <c r="CC199" s="135">
        <v>12</v>
      </c>
    </row>
    <row r="200" spans="79:81" x14ac:dyDescent="0.25">
      <c r="CA200" s="130">
        <v>191</v>
      </c>
      <c r="CB200" s="131" t="s">
        <v>747</v>
      </c>
      <c r="CC200" s="135">
        <v>7</v>
      </c>
    </row>
    <row r="201" spans="79:81" x14ac:dyDescent="0.25">
      <c r="CA201" s="130">
        <v>192</v>
      </c>
      <c r="CB201" s="131" t="s">
        <v>748</v>
      </c>
      <c r="CC201" s="135">
        <v>8</v>
      </c>
    </row>
    <row r="202" spans="79:81" x14ac:dyDescent="0.25">
      <c r="CA202" s="130">
        <v>193</v>
      </c>
      <c r="CB202" s="131" t="s">
        <v>749</v>
      </c>
      <c r="CC202" s="135">
        <v>9</v>
      </c>
    </row>
    <row r="203" spans="79:81" x14ac:dyDescent="0.25">
      <c r="CA203" s="130">
        <v>201</v>
      </c>
      <c r="CB203" s="131" t="s">
        <v>750</v>
      </c>
      <c r="CC203" s="135">
        <v>2</v>
      </c>
    </row>
    <row r="204" spans="79:81" x14ac:dyDescent="0.25">
      <c r="CA204" s="130">
        <v>202</v>
      </c>
      <c r="CB204" s="131" t="s">
        <v>751</v>
      </c>
      <c r="CC204" s="135">
        <v>3</v>
      </c>
    </row>
    <row r="205" spans="79:81" x14ac:dyDescent="0.25">
      <c r="CA205" s="130">
        <v>211</v>
      </c>
      <c r="CB205" s="131" t="s">
        <v>752</v>
      </c>
      <c r="CC205" s="135">
        <v>4</v>
      </c>
    </row>
    <row r="206" spans="79:81" x14ac:dyDescent="0.25">
      <c r="CA206" s="130">
        <v>212</v>
      </c>
      <c r="CB206" s="131" t="s">
        <v>753</v>
      </c>
      <c r="CC206" s="135">
        <v>5</v>
      </c>
    </row>
    <row r="207" spans="79:81" x14ac:dyDescent="0.25">
      <c r="CA207" s="130">
        <v>213</v>
      </c>
      <c r="CB207" s="131" t="s">
        <v>754</v>
      </c>
      <c r="CC207" s="135">
        <v>6</v>
      </c>
    </row>
    <row r="208" spans="79:81" x14ac:dyDescent="0.25">
      <c r="CA208" s="130">
        <v>214</v>
      </c>
      <c r="CB208" s="131" t="s">
        <v>755</v>
      </c>
      <c r="CC208" s="135">
        <v>7</v>
      </c>
    </row>
    <row r="209" spans="79:81" x14ac:dyDescent="0.25">
      <c r="CA209" s="130">
        <v>221</v>
      </c>
      <c r="CB209" s="131" t="s">
        <v>756</v>
      </c>
      <c r="CC209" s="135">
        <v>8</v>
      </c>
    </row>
    <row r="210" spans="79:81" x14ac:dyDescent="0.25">
      <c r="CA210" s="130">
        <v>222</v>
      </c>
      <c r="CB210" s="131" t="s">
        <v>757</v>
      </c>
      <c r="CC210" s="135">
        <v>9</v>
      </c>
    </row>
    <row r="211" spans="79:81" x14ac:dyDescent="0.25">
      <c r="CA211" s="130">
        <v>223</v>
      </c>
      <c r="CB211" s="131" t="s">
        <v>758</v>
      </c>
      <c r="CC211" s="135">
        <v>10</v>
      </c>
    </row>
    <row r="212" spans="79:81" x14ac:dyDescent="0.25">
      <c r="CA212" s="130">
        <v>224</v>
      </c>
      <c r="CB212" s="131" t="s">
        <v>759</v>
      </c>
      <c r="CC212" s="135">
        <v>11</v>
      </c>
    </row>
    <row r="213" spans="79:81" x14ac:dyDescent="0.25">
      <c r="CA213" s="130">
        <v>241</v>
      </c>
      <c r="CB213" s="131" t="s">
        <v>760</v>
      </c>
      <c r="CC213" s="135">
        <v>8</v>
      </c>
    </row>
    <row r="214" spans="79:81" x14ac:dyDescent="0.25">
      <c r="CA214" s="130">
        <v>242</v>
      </c>
      <c r="CB214" s="131" t="s">
        <v>761</v>
      </c>
      <c r="CC214" s="135">
        <v>9</v>
      </c>
    </row>
    <row r="215" spans="79:81" x14ac:dyDescent="0.25">
      <c r="CA215" s="130">
        <v>243</v>
      </c>
      <c r="CB215" s="131" t="s">
        <v>762</v>
      </c>
      <c r="CC215" s="135">
        <v>10</v>
      </c>
    </row>
    <row r="216" spans="79:81" x14ac:dyDescent="0.25">
      <c r="CA216" s="130">
        <v>244</v>
      </c>
      <c r="CB216" s="131" t="s">
        <v>763</v>
      </c>
      <c r="CC216" s="135">
        <v>11</v>
      </c>
    </row>
    <row r="217" spans="79:81" x14ac:dyDescent="0.25">
      <c r="CA217" s="130">
        <v>250</v>
      </c>
      <c r="CB217" s="131" t="s">
        <v>764</v>
      </c>
      <c r="CC217" s="135">
        <v>8</v>
      </c>
    </row>
    <row r="218" spans="79:81" x14ac:dyDescent="0.25">
      <c r="CA218" s="130">
        <v>251</v>
      </c>
      <c r="CB218" s="131" t="s">
        <v>765</v>
      </c>
      <c r="CC218" s="135">
        <v>9</v>
      </c>
    </row>
    <row r="219" spans="79:81" x14ac:dyDescent="0.25">
      <c r="CA219" s="130">
        <v>252</v>
      </c>
      <c r="CB219" s="131" t="s">
        <v>766</v>
      </c>
      <c r="CC219" s="135">
        <v>10</v>
      </c>
    </row>
    <row r="220" spans="79:81" x14ac:dyDescent="0.25">
      <c r="CA220" s="130">
        <v>253</v>
      </c>
      <c r="CB220" s="131" t="s">
        <v>767</v>
      </c>
      <c r="CC220" s="135">
        <v>11</v>
      </c>
    </row>
    <row r="221" spans="79:81" x14ac:dyDescent="0.25">
      <c r="CA221" s="130">
        <v>254</v>
      </c>
      <c r="CB221" s="131" t="s">
        <v>768</v>
      </c>
      <c r="CC221" s="135">
        <v>12</v>
      </c>
    </row>
    <row r="222" spans="79:81" x14ac:dyDescent="0.25">
      <c r="CA222" s="130">
        <v>351</v>
      </c>
      <c r="CB222" s="131" t="s">
        <v>769</v>
      </c>
      <c r="CC222" s="135">
        <v>7</v>
      </c>
    </row>
    <row r="223" spans="79:81" x14ac:dyDescent="0.25">
      <c r="CA223" s="130">
        <v>352</v>
      </c>
      <c r="CB223" s="131" t="s">
        <v>770</v>
      </c>
      <c r="CC223" s="135">
        <v>8</v>
      </c>
    </row>
    <row r="224" spans="79:81" x14ac:dyDescent="0.25">
      <c r="CA224" s="130">
        <v>353</v>
      </c>
      <c r="CB224" s="131" t="s">
        <v>771</v>
      </c>
      <c r="CC224" s="135">
        <v>9</v>
      </c>
    </row>
    <row r="225" spans="79:81" x14ac:dyDescent="0.25">
      <c r="CA225" s="130">
        <v>354</v>
      </c>
      <c r="CB225" s="131" t="s">
        <v>772</v>
      </c>
      <c r="CC225" s="135">
        <v>10</v>
      </c>
    </row>
    <row r="226" spans="79:81" x14ac:dyDescent="0.25">
      <c r="CA226" s="130">
        <v>355</v>
      </c>
      <c r="CB226" s="131" t="s">
        <v>773</v>
      </c>
      <c r="CC226" s="135">
        <v>11</v>
      </c>
    </row>
    <row r="227" spans="79:81" x14ac:dyDescent="0.25">
      <c r="CA227" s="130">
        <v>356</v>
      </c>
      <c r="CB227" s="131" t="s">
        <v>774</v>
      </c>
      <c r="CC227" s="135">
        <v>12</v>
      </c>
    </row>
    <row r="228" spans="79:81" x14ac:dyDescent="0.25">
      <c r="CA228" s="130">
        <v>361</v>
      </c>
      <c r="CB228" s="131" t="s">
        <v>775</v>
      </c>
      <c r="CC228" s="135">
        <v>6</v>
      </c>
    </row>
    <row r="229" spans="79:81" x14ac:dyDescent="0.25">
      <c r="CA229" s="130">
        <v>362</v>
      </c>
      <c r="CB229" s="131" t="s">
        <v>776</v>
      </c>
      <c r="CC229" s="135">
        <v>7</v>
      </c>
    </row>
    <row r="230" spans="79:81" x14ac:dyDescent="0.25">
      <c r="CA230" s="130">
        <v>363</v>
      </c>
      <c r="CB230" s="131" t="s">
        <v>777</v>
      </c>
      <c r="CC230" s="135">
        <v>8</v>
      </c>
    </row>
    <row r="231" spans="79:81" x14ac:dyDescent="0.25">
      <c r="CA231" s="130">
        <v>364</v>
      </c>
      <c r="CB231" s="131" t="s">
        <v>778</v>
      </c>
      <c r="CC231" s="135">
        <v>9</v>
      </c>
    </row>
    <row r="232" spans="79:81" x14ac:dyDescent="0.25">
      <c r="CA232" s="130">
        <v>366</v>
      </c>
      <c r="CB232" s="131" t="s">
        <v>779</v>
      </c>
      <c r="CC232" s="135">
        <v>8</v>
      </c>
    </row>
    <row r="233" spans="79:81" x14ac:dyDescent="0.25">
      <c r="CA233" s="130">
        <v>367</v>
      </c>
      <c r="CB233" s="131" t="s">
        <v>780</v>
      </c>
      <c r="CC233" s="135">
        <v>9</v>
      </c>
    </row>
    <row r="234" spans="79:81" x14ac:dyDescent="0.25">
      <c r="CA234" s="130">
        <v>368</v>
      </c>
      <c r="CB234" s="131" t="s">
        <v>781</v>
      </c>
      <c r="CC234" s="135">
        <v>10</v>
      </c>
    </row>
    <row r="235" spans="79:81" x14ac:dyDescent="0.25">
      <c r="CA235" s="130">
        <v>371</v>
      </c>
      <c r="CB235" s="131" t="s">
        <v>782</v>
      </c>
      <c r="CC235" s="135">
        <v>7</v>
      </c>
    </row>
    <row r="236" spans="79:81" x14ac:dyDescent="0.25">
      <c r="CA236" s="130">
        <v>372</v>
      </c>
      <c r="CB236" s="131" t="s">
        <v>783</v>
      </c>
      <c r="CC236" s="135">
        <v>8</v>
      </c>
    </row>
    <row r="237" spans="79:81" x14ac:dyDescent="0.25">
      <c r="CA237" s="130">
        <v>373</v>
      </c>
      <c r="CB237" s="131" t="s">
        <v>784</v>
      </c>
      <c r="CC237" s="135">
        <v>9</v>
      </c>
    </row>
    <row r="238" spans="79:81" x14ac:dyDescent="0.25">
      <c r="CA238" s="130">
        <v>374</v>
      </c>
      <c r="CB238" s="131" t="s">
        <v>785</v>
      </c>
      <c r="CC238" s="135">
        <v>10</v>
      </c>
    </row>
    <row r="239" spans="79:81" x14ac:dyDescent="0.25">
      <c r="CA239" s="130">
        <v>375</v>
      </c>
      <c r="CB239" s="131" t="s">
        <v>786</v>
      </c>
      <c r="CC239" s="135">
        <v>11</v>
      </c>
    </row>
    <row r="240" spans="79:81" x14ac:dyDescent="0.25">
      <c r="CA240" s="130">
        <v>376</v>
      </c>
      <c r="CB240" s="131" t="s">
        <v>787</v>
      </c>
      <c r="CC240" s="135">
        <v>8</v>
      </c>
    </row>
    <row r="241" spans="79:81" x14ac:dyDescent="0.25">
      <c r="CA241" s="130">
        <v>377</v>
      </c>
      <c r="CB241" s="131" t="s">
        <v>788</v>
      </c>
      <c r="CC241" s="135">
        <v>9</v>
      </c>
    </row>
    <row r="242" spans="79:81" x14ac:dyDescent="0.25">
      <c r="CA242" s="130">
        <v>378</v>
      </c>
      <c r="CB242" s="131" t="s">
        <v>789</v>
      </c>
      <c r="CC242" s="135">
        <v>11</v>
      </c>
    </row>
    <row r="243" spans="79:81" x14ac:dyDescent="0.25">
      <c r="CA243" s="130">
        <v>381</v>
      </c>
      <c r="CB243" s="131" t="s">
        <v>732</v>
      </c>
      <c r="CC243" s="135">
        <v>10</v>
      </c>
    </row>
    <row r="244" spans="79:81" x14ac:dyDescent="0.25">
      <c r="CA244" s="130">
        <v>382</v>
      </c>
      <c r="CB244" s="131" t="s">
        <v>733</v>
      </c>
      <c r="CC244" s="135">
        <v>11</v>
      </c>
    </row>
    <row r="245" spans="79:81" x14ac:dyDescent="0.25">
      <c r="CA245" s="130">
        <v>383</v>
      </c>
      <c r="CB245" s="131" t="s">
        <v>734</v>
      </c>
      <c r="CC245" s="135">
        <v>12</v>
      </c>
    </row>
    <row r="246" spans="79:81" x14ac:dyDescent="0.25">
      <c r="CA246" s="130">
        <v>410</v>
      </c>
      <c r="CB246" s="131" t="s">
        <v>790</v>
      </c>
      <c r="CC246" s="135">
        <v>5</v>
      </c>
    </row>
    <row r="247" spans="79:81" x14ac:dyDescent="0.25">
      <c r="CA247" s="130">
        <v>411</v>
      </c>
      <c r="CB247" s="131" t="s">
        <v>791</v>
      </c>
      <c r="CC247" s="135">
        <v>6</v>
      </c>
    </row>
    <row r="248" spans="79:81" x14ac:dyDescent="0.25">
      <c r="CA248" s="130">
        <v>412</v>
      </c>
      <c r="CB248" s="131" t="s">
        <v>792</v>
      </c>
      <c r="CC248" s="135">
        <v>7</v>
      </c>
    </row>
    <row r="249" spans="79:81" x14ac:dyDescent="0.25">
      <c r="CA249" s="130">
        <v>413</v>
      </c>
      <c r="CB249" s="131" t="s">
        <v>793</v>
      </c>
      <c r="CC249" s="135">
        <v>8</v>
      </c>
    </row>
    <row r="250" spans="79:81" x14ac:dyDescent="0.25">
      <c r="CA250" s="130">
        <v>420</v>
      </c>
      <c r="CB250" s="131" t="s">
        <v>794</v>
      </c>
      <c r="CC250" s="135">
        <v>4</v>
      </c>
    </row>
    <row r="251" spans="79:81" x14ac:dyDescent="0.25">
      <c r="CA251" s="130">
        <v>421</v>
      </c>
      <c r="CB251" s="131" t="s">
        <v>795</v>
      </c>
      <c r="CC251" s="135">
        <v>5</v>
      </c>
    </row>
    <row r="252" spans="79:81" x14ac:dyDescent="0.25">
      <c r="CA252" s="130">
        <v>422</v>
      </c>
      <c r="CB252" s="131" t="s">
        <v>796</v>
      </c>
      <c r="CC252" s="135">
        <v>6</v>
      </c>
    </row>
    <row r="253" spans="79:81" x14ac:dyDescent="0.25">
      <c r="CA253" s="130">
        <v>423</v>
      </c>
      <c r="CB253" s="131" t="s">
        <v>797</v>
      </c>
      <c r="CC253" s="135">
        <v>7</v>
      </c>
    </row>
    <row r="254" spans="79:81" x14ac:dyDescent="0.25">
      <c r="CA254" s="130">
        <v>424</v>
      </c>
      <c r="CB254" s="131" t="s">
        <v>798</v>
      </c>
      <c r="CC254" s="135">
        <v>8</v>
      </c>
    </row>
    <row r="255" spans="79:81" x14ac:dyDescent="0.25">
      <c r="CA255" s="130">
        <v>430</v>
      </c>
      <c r="CB255" s="131" t="s">
        <v>799</v>
      </c>
      <c r="CC255" s="135">
        <v>6</v>
      </c>
    </row>
    <row r="256" spans="79:81" x14ac:dyDescent="0.25">
      <c r="CA256" s="130">
        <v>431</v>
      </c>
      <c r="CB256" s="131" t="s">
        <v>800</v>
      </c>
      <c r="CC256" s="135">
        <v>7</v>
      </c>
    </row>
    <row r="257" spans="79:81" x14ac:dyDescent="0.25">
      <c r="CA257" s="130">
        <v>432</v>
      </c>
      <c r="CB257" s="131" t="s">
        <v>801</v>
      </c>
      <c r="CC257" s="135">
        <v>8</v>
      </c>
    </row>
    <row r="258" spans="79:81" x14ac:dyDescent="0.25">
      <c r="CA258" s="130">
        <v>433</v>
      </c>
      <c r="CB258" s="131" t="s">
        <v>802</v>
      </c>
      <c r="CC258" s="135">
        <v>9</v>
      </c>
    </row>
    <row r="259" spans="79:81" x14ac:dyDescent="0.25">
      <c r="CA259" s="130">
        <v>434</v>
      </c>
      <c r="CB259" s="131" t="s">
        <v>803</v>
      </c>
      <c r="CC259" s="135">
        <v>10</v>
      </c>
    </row>
    <row r="260" spans="79:81" x14ac:dyDescent="0.25">
      <c r="CA260" s="130">
        <v>441</v>
      </c>
      <c r="CB260" s="131" t="s">
        <v>804</v>
      </c>
      <c r="CC260" s="135">
        <v>7</v>
      </c>
    </row>
    <row r="261" spans="79:81" x14ac:dyDescent="0.25">
      <c r="CA261" s="130">
        <v>442</v>
      </c>
      <c r="CB261" s="131" t="s">
        <v>805</v>
      </c>
      <c r="CC261" s="135">
        <v>8</v>
      </c>
    </row>
    <row r="262" spans="79:81" x14ac:dyDescent="0.25">
      <c r="CA262" s="130">
        <v>443</v>
      </c>
      <c r="CB262" s="131" t="s">
        <v>806</v>
      </c>
      <c r="CC262" s="135">
        <v>9</v>
      </c>
    </row>
    <row r="263" spans="79:81" x14ac:dyDescent="0.25">
      <c r="CA263" s="130">
        <v>444</v>
      </c>
      <c r="CB263" s="131" t="s">
        <v>807</v>
      </c>
      <c r="CC263" s="135">
        <v>10</v>
      </c>
    </row>
    <row r="264" spans="79:81" x14ac:dyDescent="0.25">
      <c r="CA264" s="130">
        <v>451</v>
      </c>
      <c r="CB264" s="131" t="s">
        <v>808</v>
      </c>
      <c r="CC264" s="135">
        <v>7</v>
      </c>
    </row>
    <row r="265" spans="79:81" x14ac:dyDescent="0.25">
      <c r="CA265" s="130">
        <v>452</v>
      </c>
      <c r="CB265" s="131" t="s">
        <v>809</v>
      </c>
      <c r="CC265" s="135">
        <v>8</v>
      </c>
    </row>
    <row r="266" spans="79:81" x14ac:dyDescent="0.25">
      <c r="CA266" s="130">
        <v>453</v>
      </c>
      <c r="CB266" s="131" t="s">
        <v>810</v>
      </c>
      <c r="CC266" s="135">
        <v>9</v>
      </c>
    </row>
    <row r="267" spans="79:81" x14ac:dyDescent="0.25">
      <c r="CA267" s="130">
        <v>454</v>
      </c>
      <c r="CB267" s="131" t="s">
        <v>811</v>
      </c>
      <c r="CC267" s="135">
        <v>10</v>
      </c>
    </row>
    <row r="268" spans="79:81" x14ac:dyDescent="0.25">
      <c r="CA268" s="130">
        <v>460</v>
      </c>
      <c r="CB268" s="131" t="s">
        <v>812</v>
      </c>
      <c r="CC268" s="135">
        <v>6</v>
      </c>
    </row>
    <row r="269" spans="79:81" x14ac:dyDescent="0.25">
      <c r="CA269" s="130">
        <v>461</v>
      </c>
      <c r="CB269" s="131" t="s">
        <v>813</v>
      </c>
      <c r="CC269" s="135">
        <v>7</v>
      </c>
    </row>
    <row r="270" spans="79:81" x14ac:dyDescent="0.25">
      <c r="CA270" s="130">
        <v>462</v>
      </c>
      <c r="CB270" s="131" t="s">
        <v>814</v>
      </c>
      <c r="CC270" s="135">
        <v>8</v>
      </c>
    </row>
    <row r="271" spans="79:81" x14ac:dyDescent="0.25">
      <c r="CA271" s="130">
        <v>463</v>
      </c>
      <c r="CB271" s="131" t="s">
        <v>815</v>
      </c>
      <c r="CC271" s="135">
        <v>9</v>
      </c>
    </row>
    <row r="272" spans="79:81" x14ac:dyDescent="0.25">
      <c r="CA272" s="130">
        <v>464</v>
      </c>
      <c r="CB272" s="131" t="s">
        <v>816</v>
      </c>
      <c r="CC272" s="135">
        <v>10</v>
      </c>
    </row>
    <row r="273" spans="79:81" x14ac:dyDescent="0.25">
      <c r="CA273" s="130">
        <v>490</v>
      </c>
      <c r="CB273" s="131" t="s">
        <v>732</v>
      </c>
      <c r="CC273" s="135">
        <v>8</v>
      </c>
    </row>
    <row r="274" spans="79:81" x14ac:dyDescent="0.25">
      <c r="CA274" s="130">
        <v>491</v>
      </c>
      <c r="CB274" s="131" t="s">
        <v>733</v>
      </c>
      <c r="CC274" s="135">
        <v>9</v>
      </c>
    </row>
    <row r="275" spans="79:81" x14ac:dyDescent="0.25">
      <c r="CA275" s="130">
        <v>492</v>
      </c>
      <c r="CB275" s="131" t="s">
        <v>734</v>
      </c>
      <c r="CC275" s="135">
        <v>10</v>
      </c>
    </row>
    <row r="276" spans="79:81" x14ac:dyDescent="0.25">
      <c r="CA276" s="130">
        <v>493</v>
      </c>
      <c r="CB276" s="131" t="s">
        <v>817</v>
      </c>
      <c r="CC276" s="135">
        <v>11</v>
      </c>
    </row>
    <row r="277" spans="79:81" x14ac:dyDescent="0.25">
      <c r="CA277" s="130">
        <v>494</v>
      </c>
      <c r="CB277" s="131" t="s">
        <v>736</v>
      </c>
      <c r="CC277" s="135">
        <v>12</v>
      </c>
    </row>
    <row r="278" spans="79:81" x14ac:dyDescent="0.25">
      <c r="CA278" s="130">
        <v>501</v>
      </c>
      <c r="CB278" s="131" t="s">
        <v>818</v>
      </c>
      <c r="CC278" s="135">
        <v>1</v>
      </c>
    </row>
    <row r="279" spans="79:81" x14ac:dyDescent="0.25">
      <c r="CA279" s="130">
        <v>502</v>
      </c>
      <c r="CB279" s="131" t="s">
        <v>819</v>
      </c>
      <c r="CC279" s="135">
        <v>2</v>
      </c>
    </row>
    <row r="280" spans="79:81" x14ac:dyDescent="0.25">
      <c r="CA280" s="130">
        <v>504</v>
      </c>
      <c r="CB280" s="131" t="s">
        <v>821</v>
      </c>
      <c r="CC280" s="135">
        <v>4</v>
      </c>
    </row>
    <row r="281" spans="79:81" x14ac:dyDescent="0.25">
      <c r="CA281" s="130">
        <v>506</v>
      </c>
      <c r="CB281" s="131" t="s">
        <v>822</v>
      </c>
      <c r="CC281" s="135">
        <v>3</v>
      </c>
    </row>
    <row r="282" spans="79:81" x14ac:dyDescent="0.25">
      <c r="CA282" s="130">
        <v>507</v>
      </c>
      <c r="CB282" s="131" t="s">
        <v>823</v>
      </c>
      <c r="CC282" s="135">
        <v>4</v>
      </c>
    </row>
    <row r="283" spans="79:81" x14ac:dyDescent="0.25">
      <c r="CA283" s="130">
        <v>503</v>
      </c>
      <c r="CB283" s="131" t="s">
        <v>820</v>
      </c>
      <c r="CC283" s="135">
        <v>3</v>
      </c>
    </row>
    <row r="284" spans="79:81" x14ac:dyDescent="0.25">
      <c r="CA284" s="130">
        <v>508</v>
      </c>
      <c r="CB284" s="131" t="s">
        <v>824</v>
      </c>
      <c r="CC284" s="135">
        <v>5</v>
      </c>
    </row>
    <row r="285" spans="79:81" x14ac:dyDescent="0.25">
      <c r="CA285" s="130">
        <v>509</v>
      </c>
      <c r="CB285" s="131" t="s">
        <v>825</v>
      </c>
      <c r="CC285" s="135">
        <v>6</v>
      </c>
    </row>
    <row r="286" spans="79:81" x14ac:dyDescent="0.25">
      <c r="CA286" s="130">
        <v>511</v>
      </c>
      <c r="CB286" s="131" t="s">
        <v>826</v>
      </c>
      <c r="CC286" s="135">
        <v>4</v>
      </c>
    </row>
    <row r="287" spans="79:81" x14ac:dyDescent="0.25">
      <c r="CA287" s="130">
        <v>512</v>
      </c>
      <c r="CB287" s="131" t="s">
        <v>827</v>
      </c>
      <c r="CC287" s="135">
        <v>5</v>
      </c>
    </row>
    <row r="288" spans="79:81" x14ac:dyDescent="0.25">
      <c r="CA288" s="130">
        <v>513</v>
      </c>
      <c r="CB288" s="131" t="s">
        <v>828</v>
      </c>
      <c r="CC288" s="135">
        <v>6</v>
      </c>
    </row>
    <row r="289" spans="79:81" x14ac:dyDescent="0.25">
      <c r="CA289" s="130">
        <v>514</v>
      </c>
      <c r="CB289" s="131" t="s">
        <v>829</v>
      </c>
      <c r="CC289" s="135">
        <v>7</v>
      </c>
    </row>
    <row r="290" spans="79:81" x14ac:dyDescent="0.25">
      <c r="CA290" s="130">
        <v>516</v>
      </c>
      <c r="CB290" s="131" t="s">
        <v>830</v>
      </c>
      <c r="CC290" s="135">
        <v>4</v>
      </c>
    </row>
    <row r="291" spans="79:81" x14ac:dyDescent="0.25">
      <c r="CA291" s="130">
        <v>517</v>
      </c>
      <c r="CB291" s="131" t="s">
        <v>831</v>
      </c>
      <c r="CC291" s="135">
        <v>5</v>
      </c>
    </row>
    <row r="292" spans="79:81" x14ac:dyDescent="0.25">
      <c r="CA292" s="130">
        <v>518</v>
      </c>
      <c r="CB292" s="131" t="s">
        <v>832</v>
      </c>
      <c r="CC292" s="135">
        <v>6</v>
      </c>
    </row>
    <row r="293" spans="79:81" x14ac:dyDescent="0.25">
      <c r="CA293" s="130">
        <v>521</v>
      </c>
      <c r="CB293" s="131" t="s">
        <v>833</v>
      </c>
      <c r="CC293" s="135">
        <v>4</v>
      </c>
    </row>
    <row r="294" spans="79:81" x14ac:dyDescent="0.25">
      <c r="CA294" s="130">
        <v>522</v>
      </c>
      <c r="CB294" s="131" t="s">
        <v>834</v>
      </c>
      <c r="CC294" s="135">
        <v>5</v>
      </c>
    </row>
    <row r="295" spans="79:81" x14ac:dyDescent="0.25">
      <c r="CA295" s="130">
        <v>523</v>
      </c>
      <c r="CB295" s="131" t="s">
        <v>835</v>
      </c>
      <c r="CC295" s="135">
        <v>6</v>
      </c>
    </row>
    <row r="296" spans="79:81" x14ac:dyDescent="0.25">
      <c r="CA296" s="130">
        <v>524</v>
      </c>
      <c r="CB296" s="131" t="s">
        <v>836</v>
      </c>
      <c r="CC296" s="135">
        <v>7</v>
      </c>
    </row>
    <row r="297" spans="79:81" x14ac:dyDescent="0.25">
      <c r="CA297" s="130">
        <v>531</v>
      </c>
      <c r="CB297" s="131" t="s">
        <v>837</v>
      </c>
      <c r="CC297" s="135">
        <v>5</v>
      </c>
    </row>
    <row r="298" spans="79:81" x14ac:dyDescent="0.25">
      <c r="CA298" s="130">
        <v>532</v>
      </c>
      <c r="CB298" s="131" t="s">
        <v>838</v>
      </c>
      <c r="CC298" s="135">
        <v>6</v>
      </c>
    </row>
    <row r="299" spans="79:81" x14ac:dyDescent="0.25">
      <c r="CA299" s="130">
        <v>533</v>
      </c>
      <c r="CB299" s="131" t="s">
        <v>839</v>
      </c>
      <c r="CC299" s="135">
        <v>6</v>
      </c>
    </row>
    <row r="300" spans="79:81" x14ac:dyDescent="0.25">
      <c r="CA300" s="130">
        <v>534</v>
      </c>
      <c r="CB300" s="131" t="s">
        <v>840</v>
      </c>
      <c r="CC300" s="135">
        <v>7</v>
      </c>
    </row>
    <row r="301" spans="79:81" x14ac:dyDescent="0.25">
      <c r="CA301" s="130">
        <v>541</v>
      </c>
      <c r="CB301" s="131" t="s">
        <v>841</v>
      </c>
      <c r="CC301" s="135">
        <v>6</v>
      </c>
    </row>
    <row r="302" spans="79:81" x14ac:dyDescent="0.25">
      <c r="CA302" s="130">
        <v>542</v>
      </c>
      <c r="CB302" s="131" t="s">
        <v>842</v>
      </c>
      <c r="CC302" s="135">
        <v>7</v>
      </c>
    </row>
    <row r="303" spans="79:81" x14ac:dyDescent="0.25">
      <c r="CA303" s="130">
        <v>543</v>
      </c>
      <c r="CB303" s="131" t="s">
        <v>843</v>
      </c>
      <c r="CC303" s="135">
        <v>8</v>
      </c>
    </row>
    <row r="304" spans="79:81" x14ac:dyDescent="0.25">
      <c r="CA304" s="130">
        <v>544</v>
      </c>
      <c r="CB304" s="131" t="s">
        <v>844</v>
      </c>
      <c r="CC304" s="135">
        <v>9</v>
      </c>
    </row>
    <row r="305" spans="79:81" x14ac:dyDescent="0.25">
      <c r="CA305" s="130">
        <v>545</v>
      </c>
      <c r="CB305" s="131" t="s">
        <v>845</v>
      </c>
      <c r="CC305" s="135">
        <v>10</v>
      </c>
    </row>
    <row r="306" spans="79:81" x14ac:dyDescent="0.25">
      <c r="CA306" s="130">
        <v>550</v>
      </c>
      <c r="CB306" s="131" t="s">
        <v>846</v>
      </c>
      <c r="CC306" s="135">
        <v>7</v>
      </c>
    </row>
    <row r="307" spans="79:81" x14ac:dyDescent="0.25">
      <c r="CA307" s="130">
        <v>551</v>
      </c>
      <c r="CB307" s="131" t="s">
        <v>732</v>
      </c>
      <c r="CC307" s="135">
        <v>8</v>
      </c>
    </row>
    <row r="308" spans="79:81" x14ac:dyDescent="0.25">
      <c r="CA308" s="130">
        <v>552</v>
      </c>
      <c r="CB308" s="131" t="s">
        <v>733</v>
      </c>
      <c r="CC308" s="135">
        <v>9</v>
      </c>
    </row>
    <row r="309" spans="79:81" x14ac:dyDescent="0.25">
      <c r="CA309" s="130">
        <v>553</v>
      </c>
      <c r="CB309" s="131" t="s">
        <v>734</v>
      </c>
      <c r="CC309" s="135">
        <v>10</v>
      </c>
    </row>
    <row r="310" spans="79:81" x14ac:dyDescent="0.25">
      <c r="CA310" s="130">
        <v>554</v>
      </c>
      <c r="CB310" s="131" t="s">
        <v>817</v>
      </c>
      <c r="CC310" s="135">
        <v>11</v>
      </c>
    </row>
    <row r="311" spans="79:81" x14ac:dyDescent="0.25">
      <c r="CA311" s="130">
        <v>555</v>
      </c>
      <c r="CB311" s="132" t="s">
        <v>736</v>
      </c>
      <c r="CC311" s="135">
        <v>12</v>
      </c>
    </row>
    <row r="312" spans="79:81" x14ac:dyDescent="0.25">
      <c r="CA312" s="130">
        <v>561</v>
      </c>
      <c r="CB312" s="131" t="s">
        <v>847</v>
      </c>
      <c r="CC312" s="135">
        <v>3</v>
      </c>
    </row>
    <row r="313" spans="79:81" x14ac:dyDescent="0.25">
      <c r="CA313" s="130">
        <v>562</v>
      </c>
      <c r="CB313" s="131" t="s">
        <v>848</v>
      </c>
      <c r="CC313" s="135">
        <v>4</v>
      </c>
    </row>
    <row r="314" spans="79:81" x14ac:dyDescent="0.25">
      <c r="CA314" s="130">
        <v>563</v>
      </c>
      <c r="CB314" s="131" t="s">
        <v>849</v>
      </c>
      <c r="CC314" s="135">
        <v>5</v>
      </c>
    </row>
    <row r="315" spans="79:81" x14ac:dyDescent="0.25">
      <c r="CA315" s="130">
        <v>564</v>
      </c>
      <c r="CB315" s="131" t="s">
        <v>850</v>
      </c>
      <c r="CC315" s="135">
        <v>6</v>
      </c>
    </row>
    <row r="316" spans="79:81" x14ac:dyDescent="0.25">
      <c r="CA316" s="130">
        <v>565</v>
      </c>
      <c r="CB316" s="131" t="s">
        <v>851</v>
      </c>
      <c r="CC316" s="135">
        <v>7</v>
      </c>
    </row>
    <row r="317" spans="79:81" x14ac:dyDescent="0.25">
      <c r="CA317" s="130">
        <v>566</v>
      </c>
      <c r="CB317" s="131" t="s">
        <v>0</v>
      </c>
      <c r="CC317" s="135">
        <v>8</v>
      </c>
    </row>
    <row r="318" spans="79:81" x14ac:dyDescent="0.25">
      <c r="CA318" s="130">
        <v>571</v>
      </c>
      <c r="CB318" s="131" t="s">
        <v>1</v>
      </c>
      <c r="CC318" s="135">
        <v>3</v>
      </c>
    </row>
    <row r="319" spans="79:81" x14ac:dyDescent="0.25">
      <c r="CA319" s="130">
        <v>572</v>
      </c>
      <c r="CB319" s="131" t="s">
        <v>2</v>
      </c>
      <c r="CC319" s="135">
        <v>4</v>
      </c>
    </row>
    <row r="320" spans="79:81" x14ac:dyDescent="0.25">
      <c r="CA320" s="130">
        <v>573</v>
      </c>
      <c r="CB320" s="131" t="s">
        <v>3</v>
      </c>
      <c r="CC320" s="135">
        <v>5</v>
      </c>
    </row>
    <row r="321" spans="79:81" x14ac:dyDescent="0.25">
      <c r="CA321" s="130">
        <v>574</v>
      </c>
      <c r="CB321" s="131" t="s">
        <v>4</v>
      </c>
      <c r="CC321" s="135">
        <v>6</v>
      </c>
    </row>
    <row r="322" spans="79:81" x14ac:dyDescent="0.25">
      <c r="CA322" s="130">
        <v>575</v>
      </c>
      <c r="CB322" s="131" t="s">
        <v>5</v>
      </c>
      <c r="CC322" s="135">
        <v>7</v>
      </c>
    </row>
    <row r="323" spans="79:81" x14ac:dyDescent="0.25">
      <c r="CA323" s="130">
        <v>576</v>
      </c>
      <c r="CB323" s="131" t="s">
        <v>6</v>
      </c>
      <c r="CC323" s="135">
        <v>8</v>
      </c>
    </row>
    <row r="324" spans="79:81" x14ac:dyDescent="0.25">
      <c r="CA324" s="130">
        <v>577</v>
      </c>
      <c r="CB324" s="131" t="s">
        <v>7</v>
      </c>
      <c r="CC324" s="136"/>
    </row>
    <row r="325" spans="79:81" x14ac:dyDescent="0.25">
      <c r="CA325" s="130">
        <v>578</v>
      </c>
      <c r="CB325" s="131" t="s">
        <v>8</v>
      </c>
      <c r="CC325" s="135">
        <v>7</v>
      </c>
    </row>
    <row r="326" spans="79:81" x14ac:dyDescent="0.25">
      <c r="CA326" s="130">
        <v>580</v>
      </c>
      <c r="CB326" s="131" t="s">
        <v>9</v>
      </c>
      <c r="CC326" s="135">
        <v>2</v>
      </c>
    </row>
    <row r="327" spans="79:81" x14ac:dyDescent="0.25">
      <c r="CA327" s="130">
        <v>581</v>
      </c>
      <c r="CB327" s="131" t="s">
        <v>10</v>
      </c>
      <c r="CC327" s="135">
        <v>3</v>
      </c>
    </row>
    <row r="328" spans="79:81" x14ac:dyDescent="0.25">
      <c r="CA328" s="130">
        <v>582</v>
      </c>
      <c r="CB328" s="131" t="s">
        <v>11</v>
      </c>
      <c r="CC328" s="135">
        <v>4</v>
      </c>
    </row>
    <row r="329" spans="79:81" x14ac:dyDescent="0.25">
      <c r="CA329" s="130">
        <v>583</v>
      </c>
      <c r="CB329" s="131" t="s">
        <v>12</v>
      </c>
      <c r="CC329" s="135">
        <v>4</v>
      </c>
    </row>
    <row r="330" spans="79:81" x14ac:dyDescent="0.25">
      <c r="CA330" s="130">
        <v>584</v>
      </c>
      <c r="CB330" s="131" t="s">
        <v>13</v>
      </c>
      <c r="CC330" s="135">
        <v>5</v>
      </c>
    </row>
    <row r="331" spans="79:81" x14ac:dyDescent="0.25">
      <c r="CA331" s="130">
        <v>585</v>
      </c>
      <c r="CB331" s="131" t="s">
        <v>14</v>
      </c>
      <c r="CC331" s="135">
        <v>6</v>
      </c>
    </row>
    <row r="332" spans="79:81" x14ac:dyDescent="0.25">
      <c r="CA332" s="130">
        <v>586</v>
      </c>
      <c r="CB332" s="131" t="s">
        <v>15</v>
      </c>
      <c r="CC332" s="135">
        <v>7</v>
      </c>
    </row>
    <row r="333" spans="79:81" x14ac:dyDescent="0.25">
      <c r="CA333" s="130">
        <v>587</v>
      </c>
      <c r="CB333" s="131" t="s">
        <v>16</v>
      </c>
      <c r="CC333" s="135">
        <v>8</v>
      </c>
    </row>
    <row r="334" spans="79:81" x14ac:dyDescent="0.25">
      <c r="CA334" s="130">
        <v>590</v>
      </c>
      <c r="CB334" s="131" t="s">
        <v>846</v>
      </c>
      <c r="CC334" s="135">
        <v>7</v>
      </c>
    </row>
    <row r="335" spans="79:81" x14ac:dyDescent="0.25">
      <c r="CA335" s="130">
        <v>591</v>
      </c>
      <c r="CB335" s="131" t="s">
        <v>17</v>
      </c>
      <c r="CC335" s="135">
        <v>8</v>
      </c>
    </row>
    <row r="336" spans="79:81" x14ac:dyDescent="0.25">
      <c r="CA336" s="130">
        <v>592</v>
      </c>
      <c r="CB336" s="131" t="s">
        <v>18</v>
      </c>
      <c r="CC336" s="135">
        <v>9</v>
      </c>
    </row>
    <row r="337" spans="79:81" x14ac:dyDescent="0.25">
      <c r="CA337" s="130">
        <v>593</v>
      </c>
      <c r="CB337" s="131" t="s">
        <v>19</v>
      </c>
      <c r="CC337" s="135">
        <v>10</v>
      </c>
    </row>
    <row r="338" spans="79:81" x14ac:dyDescent="0.25">
      <c r="CA338" s="130">
        <v>594</v>
      </c>
      <c r="CB338" s="131" t="s">
        <v>20</v>
      </c>
      <c r="CC338" s="135">
        <v>11</v>
      </c>
    </row>
    <row r="339" spans="79:81" x14ac:dyDescent="0.25">
      <c r="CA339" s="130">
        <v>601</v>
      </c>
      <c r="CB339" s="131" t="s">
        <v>21</v>
      </c>
      <c r="CC339" s="135">
        <v>4</v>
      </c>
    </row>
    <row r="340" spans="79:81" x14ac:dyDescent="0.25">
      <c r="CA340" s="130">
        <v>602</v>
      </c>
      <c r="CB340" s="131" t="s">
        <v>22</v>
      </c>
      <c r="CC340" s="135">
        <v>5</v>
      </c>
    </row>
    <row r="341" spans="79:81" x14ac:dyDescent="0.25">
      <c r="CA341" s="130">
        <v>603</v>
      </c>
      <c r="CB341" s="131" t="s">
        <v>23</v>
      </c>
      <c r="CC341" s="135">
        <v>6</v>
      </c>
    </row>
    <row r="342" spans="79:81" x14ac:dyDescent="0.25">
      <c r="CA342" s="130">
        <v>604</v>
      </c>
      <c r="CB342" s="131" t="s">
        <v>24</v>
      </c>
      <c r="CC342" s="135">
        <v>7</v>
      </c>
    </row>
    <row r="343" spans="79:81" x14ac:dyDescent="0.25">
      <c r="CA343" s="130">
        <v>611</v>
      </c>
      <c r="CB343" s="131" t="s">
        <v>25</v>
      </c>
      <c r="CC343" s="135">
        <v>1</v>
      </c>
    </row>
    <row r="344" spans="79:81" x14ac:dyDescent="0.25">
      <c r="CA344" s="130">
        <v>612</v>
      </c>
      <c r="CB344" s="131" t="s">
        <v>26</v>
      </c>
      <c r="CC344" s="135">
        <v>2</v>
      </c>
    </row>
    <row r="345" spans="79:81" x14ac:dyDescent="0.25">
      <c r="CA345" s="130">
        <v>613</v>
      </c>
      <c r="CB345" s="131" t="s">
        <v>27</v>
      </c>
      <c r="CC345" s="135">
        <v>3</v>
      </c>
    </row>
    <row r="346" spans="79:81" x14ac:dyDescent="0.25">
      <c r="CA346" s="130">
        <v>614</v>
      </c>
      <c r="CB346" s="131" t="s">
        <v>28</v>
      </c>
      <c r="CC346" s="135">
        <v>4</v>
      </c>
    </row>
    <row r="347" spans="79:81" x14ac:dyDescent="0.25">
      <c r="CA347" s="130">
        <v>631</v>
      </c>
      <c r="CB347" s="131" t="s">
        <v>29</v>
      </c>
      <c r="CC347" s="135">
        <v>8</v>
      </c>
    </row>
    <row r="348" spans="79:81" x14ac:dyDescent="0.25">
      <c r="CA348" s="130">
        <v>632</v>
      </c>
      <c r="CB348" s="131" t="s">
        <v>30</v>
      </c>
      <c r="CC348" s="135">
        <v>9</v>
      </c>
    </row>
    <row r="349" spans="79:81" x14ac:dyDescent="0.25">
      <c r="CA349" s="130">
        <v>633</v>
      </c>
      <c r="CB349" s="131" t="s">
        <v>31</v>
      </c>
      <c r="CC349" s="135">
        <v>10</v>
      </c>
    </row>
    <row r="350" spans="79:81" x14ac:dyDescent="0.25">
      <c r="CA350" s="130">
        <v>634</v>
      </c>
      <c r="CB350" s="131" t="s">
        <v>32</v>
      </c>
      <c r="CC350" s="135">
        <v>11</v>
      </c>
    </row>
    <row r="351" spans="79:81" x14ac:dyDescent="0.25">
      <c r="CA351" s="130">
        <v>690</v>
      </c>
      <c r="CB351" s="131" t="s">
        <v>732</v>
      </c>
      <c r="CC351" s="135">
        <v>8</v>
      </c>
    </row>
    <row r="352" spans="79:81" x14ac:dyDescent="0.25">
      <c r="CA352" s="130">
        <v>691</v>
      </c>
      <c r="CB352" s="131" t="s">
        <v>733</v>
      </c>
      <c r="CC352" s="135">
        <v>9</v>
      </c>
    </row>
    <row r="353" spans="79:81" x14ac:dyDescent="0.25">
      <c r="CA353" s="130">
        <v>692</v>
      </c>
      <c r="CB353" s="131" t="s">
        <v>734</v>
      </c>
      <c r="CC353" s="135">
        <v>10</v>
      </c>
    </row>
    <row r="354" spans="79:81" x14ac:dyDescent="0.25">
      <c r="CA354" s="130">
        <v>693</v>
      </c>
      <c r="CB354" s="131" t="s">
        <v>817</v>
      </c>
      <c r="CC354" s="135">
        <v>11</v>
      </c>
    </row>
    <row r="355" spans="79:81" x14ac:dyDescent="0.25">
      <c r="CA355" s="130">
        <v>694</v>
      </c>
      <c r="CB355" s="131" t="s">
        <v>736</v>
      </c>
      <c r="CC355" s="135">
        <v>12</v>
      </c>
    </row>
    <row r="356" spans="79:81" x14ac:dyDescent="0.25">
      <c r="CA356" s="130">
        <v>706</v>
      </c>
      <c r="CB356" s="131" t="s">
        <v>33</v>
      </c>
      <c r="CC356" s="135">
        <v>4</v>
      </c>
    </row>
    <row r="357" spans="79:81" x14ac:dyDescent="0.25">
      <c r="CA357" s="130">
        <v>707</v>
      </c>
      <c r="CB357" s="131" t="s">
        <v>34</v>
      </c>
      <c r="CC357" s="135">
        <v>5</v>
      </c>
    </row>
    <row r="358" spans="79:81" x14ac:dyDescent="0.25">
      <c r="CA358" s="130">
        <v>708</v>
      </c>
      <c r="CB358" s="131" t="s">
        <v>35</v>
      </c>
      <c r="CC358" s="135">
        <v>6</v>
      </c>
    </row>
    <row r="359" spans="79:81" x14ac:dyDescent="0.25">
      <c r="CA359" s="130">
        <v>709</v>
      </c>
      <c r="CB359" s="131" t="s">
        <v>36</v>
      </c>
      <c r="CC359" s="135">
        <v>7</v>
      </c>
    </row>
    <row r="360" spans="79:81" x14ac:dyDescent="0.25">
      <c r="CA360" s="130">
        <v>710</v>
      </c>
      <c r="CB360" s="131" t="s">
        <v>37</v>
      </c>
      <c r="CC360" s="135">
        <v>6</v>
      </c>
    </row>
    <row r="361" spans="79:81" x14ac:dyDescent="0.25">
      <c r="CA361" s="130">
        <v>711</v>
      </c>
      <c r="CB361" s="131" t="s">
        <v>38</v>
      </c>
      <c r="CC361" s="135">
        <v>7</v>
      </c>
    </row>
    <row r="362" spans="79:81" x14ac:dyDescent="0.25">
      <c r="CA362" s="130">
        <v>712</v>
      </c>
      <c r="CB362" s="131" t="s">
        <v>39</v>
      </c>
      <c r="CC362" s="135">
        <v>8</v>
      </c>
    </row>
    <row r="363" spans="79:81" x14ac:dyDescent="0.25">
      <c r="CA363" s="130">
        <v>713</v>
      </c>
      <c r="CB363" s="131" t="s">
        <v>40</v>
      </c>
      <c r="CC363" s="135">
        <v>9</v>
      </c>
    </row>
    <row r="364" spans="79:81" x14ac:dyDescent="0.25">
      <c r="CA364" s="130">
        <v>714</v>
      </c>
      <c r="CB364" s="131" t="s">
        <v>41</v>
      </c>
      <c r="CC364" s="135">
        <v>10</v>
      </c>
    </row>
    <row r="365" spans="79:81" x14ac:dyDescent="0.25">
      <c r="CA365" s="130">
        <v>720</v>
      </c>
      <c r="CB365" s="131" t="s">
        <v>42</v>
      </c>
      <c r="CC365" s="135">
        <v>6</v>
      </c>
    </row>
    <row r="366" spans="79:81" x14ac:dyDescent="0.25">
      <c r="CA366" s="130">
        <v>721</v>
      </c>
      <c r="CB366" s="131" t="s">
        <v>43</v>
      </c>
      <c r="CC366" s="135">
        <v>7</v>
      </c>
    </row>
    <row r="367" spans="79:81" x14ac:dyDescent="0.25">
      <c r="CA367" s="130">
        <v>722</v>
      </c>
      <c r="CB367" s="131" t="s">
        <v>44</v>
      </c>
      <c r="CC367" s="135">
        <v>8</v>
      </c>
    </row>
    <row r="368" spans="79:81" x14ac:dyDescent="0.25">
      <c r="CA368" s="130">
        <v>723</v>
      </c>
      <c r="CB368" s="131" t="s">
        <v>45</v>
      </c>
      <c r="CC368" s="135">
        <v>9</v>
      </c>
    </row>
    <row r="369" spans="79:81" x14ac:dyDescent="0.25">
      <c r="CA369" s="130">
        <v>724</v>
      </c>
      <c r="CB369" s="131" t="s">
        <v>46</v>
      </c>
      <c r="CC369" s="135">
        <v>10</v>
      </c>
    </row>
    <row r="370" spans="79:81" x14ac:dyDescent="0.25">
      <c r="CA370" s="130">
        <v>731</v>
      </c>
      <c r="CB370" s="131" t="s">
        <v>47</v>
      </c>
      <c r="CC370" s="135">
        <v>4</v>
      </c>
    </row>
    <row r="371" spans="79:81" x14ac:dyDescent="0.25">
      <c r="CA371" s="130">
        <v>732</v>
      </c>
      <c r="CB371" s="131" t="s">
        <v>48</v>
      </c>
      <c r="CC371" s="135">
        <v>5</v>
      </c>
    </row>
    <row r="372" spans="79:81" x14ac:dyDescent="0.25">
      <c r="CA372" s="130">
        <v>733</v>
      </c>
      <c r="CB372" s="131" t="s">
        <v>49</v>
      </c>
      <c r="CC372" s="135">
        <v>6</v>
      </c>
    </row>
    <row r="373" spans="79:81" x14ac:dyDescent="0.25">
      <c r="CA373" s="130">
        <v>741</v>
      </c>
      <c r="CB373" s="131" t="s">
        <v>50</v>
      </c>
      <c r="CC373" s="135">
        <v>7</v>
      </c>
    </row>
    <row r="374" spans="79:81" x14ac:dyDescent="0.25">
      <c r="CA374" s="130">
        <v>742</v>
      </c>
      <c r="CB374" s="131" t="s">
        <v>51</v>
      </c>
      <c r="CC374" s="135">
        <v>8</v>
      </c>
    </row>
    <row r="375" spans="79:81" x14ac:dyDescent="0.25">
      <c r="CA375" s="130">
        <v>743</v>
      </c>
      <c r="CB375" s="131" t="s">
        <v>52</v>
      </c>
      <c r="CC375" s="135">
        <v>9</v>
      </c>
    </row>
    <row r="376" spans="79:81" x14ac:dyDescent="0.25">
      <c r="CA376" s="130">
        <v>750</v>
      </c>
      <c r="CB376" s="131" t="s">
        <v>732</v>
      </c>
      <c r="CC376" s="135">
        <v>9</v>
      </c>
    </row>
    <row r="377" spans="79:81" x14ac:dyDescent="0.25">
      <c r="CA377" s="130">
        <v>751</v>
      </c>
      <c r="CB377" s="131" t="s">
        <v>733</v>
      </c>
      <c r="CC377" s="135">
        <v>10</v>
      </c>
    </row>
    <row r="378" spans="79:81" x14ac:dyDescent="0.25">
      <c r="CA378" s="130">
        <v>752</v>
      </c>
      <c r="CB378" s="131" t="s">
        <v>734</v>
      </c>
      <c r="CC378" s="135">
        <v>11</v>
      </c>
    </row>
    <row r="379" spans="79:81" x14ac:dyDescent="0.25">
      <c r="CA379" s="130">
        <v>753</v>
      </c>
      <c r="CB379" s="131" t="s">
        <v>735</v>
      </c>
      <c r="CC379" s="135">
        <v>12</v>
      </c>
    </row>
    <row r="380" spans="79:81" x14ac:dyDescent="0.25">
      <c r="CA380" s="130">
        <v>760</v>
      </c>
      <c r="CB380" s="131" t="s">
        <v>53</v>
      </c>
      <c r="CC380" s="135">
        <v>6</v>
      </c>
    </row>
    <row r="381" spans="79:81" x14ac:dyDescent="0.25">
      <c r="CA381" s="130">
        <v>761</v>
      </c>
      <c r="CB381" s="131" t="s">
        <v>54</v>
      </c>
      <c r="CC381" s="135">
        <v>7</v>
      </c>
    </row>
    <row r="382" spans="79:81" x14ac:dyDescent="0.25">
      <c r="CA382" s="130">
        <v>762</v>
      </c>
      <c r="CB382" s="131" t="s">
        <v>55</v>
      </c>
      <c r="CC382" s="135">
        <v>8</v>
      </c>
    </row>
    <row r="383" spans="79:81" x14ac:dyDescent="0.25">
      <c r="CA383" s="130">
        <v>763</v>
      </c>
      <c r="CB383" s="131" t="s">
        <v>56</v>
      </c>
      <c r="CC383" s="135">
        <v>9</v>
      </c>
    </row>
    <row r="384" spans="79:81" x14ac:dyDescent="0.25">
      <c r="CA384" s="130">
        <v>764</v>
      </c>
      <c r="CB384" s="131" t="s">
        <v>57</v>
      </c>
      <c r="CC384" s="135">
        <v>10</v>
      </c>
    </row>
    <row r="385" spans="79:81" x14ac:dyDescent="0.25">
      <c r="CA385" s="130">
        <v>770</v>
      </c>
      <c r="CB385" s="131" t="s">
        <v>53</v>
      </c>
      <c r="CC385" s="135">
        <v>6</v>
      </c>
    </row>
    <row r="386" spans="79:81" x14ac:dyDescent="0.25">
      <c r="CA386" s="130">
        <v>771</v>
      </c>
      <c r="CB386" s="131" t="s">
        <v>54</v>
      </c>
      <c r="CC386" s="135">
        <v>7</v>
      </c>
    </row>
    <row r="387" spans="79:81" x14ac:dyDescent="0.25">
      <c r="CA387" s="130">
        <v>772</v>
      </c>
      <c r="CB387" s="131" t="s">
        <v>55</v>
      </c>
      <c r="CC387" s="135">
        <v>8</v>
      </c>
    </row>
    <row r="388" spans="79:81" x14ac:dyDescent="0.25">
      <c r="CA388" s="130">
        <v>773</v>
      </c>
      <c r="CB388" s="131" t="s">
        <v>56</v>
      </c>
      <c r="CC388" s="135">
        <v>9</v>
      </c>
    </row>
    <row r="389" spans="79:81" x14ac:dyDescent="0.25">
      <c r="CA389" s="130">
        <v>774</v>
      </c>
      <c r="CB389" s="131" t="s">
        <v>57</v>
      </c>
      <c r="CC389" s="135">
        <v>10</v>
      </c>
    </row>
    <row r="390" spans="79:81" x14ac:dyDescent="0.25">
      <c r="CA390" s="130">
        <v>780</v>
      </c>
      <c r="CB390" s="131" t="s">
        <v>53</v>
      </c>
      <c r="CC390" s="135">
        <v>6</v>
      </c>
    </row>
    <row r="391" spans="79:81" x14ac:dyDescent="0.25">
      <c r="CA391" s="130">
        <v>780</v>
      </c>
      <c r="CB391" s="131" t="s">
        <v>53</v>
      </c>
      <c r="CC391" s="135">
        <v>6</v>
      </c>
    </row>
    <row r="392" spans="79:81" x14ac:dyDescent="0.25">
      <c r="CA392" s="130">
        <v>781</v>
      </c>
      <c r="CB392" s="131" t="s">
        <v>54</v>
      </c>
      <c r="CC392" s="135">
        <v>7</v>
      </c>
    </row>
    <row r="393" spans="79:81" x14ac:dyDescent="0.25">
      <c r="CA393" s="130">
        <v>781</v>
      </c>
      <c r="CB393" s="131" t="s">
        <v>54</v>
      </c>
      <c r="CC393" s="135">
        <v>7</v>
      </c>
    </row>
    <row r="394" spans="79:81" x14ac:dyDescent="0.25">
      <c r="CA394" s="130">
        <v>782</v>
      </c>
      <c r="CB394" s="131" t="s">
        <v>55</v>
      </c>
      <c r="CC394" s="135">
        <v>8</v>
      </c>
    </row>
    <row r="395" spans="79:81" x14ac:dyDescent="0.25">
      <c r="CA395" s="130">
        <v>782</v>
      </c>
      <c r="CB395" s="131" t="s">
        <v>55</v>
      </c>
      <c r="CC395" s="135">
        <v>8</v>
      </c>
    </row>
    <row r="396" spans="79:81" x14ac:dyDescent="0.25">
      <c r="CA396" s="130">
        <v>783</v>
      </c>
      <c r="CB396" s="131" t="s">
        <v>56</v>
      </c>
      <c r="CC396" s="135">
        <v>9</v>
      </c>
    </row>
    <row r="397" spans="79:81" x14ac:dyDescent="0.25">
      <c r="CA397" s="130">
        <v>783</v>
      </c>
      <c r="CB397" s="131" t="s">
        <v>56</v>
      </c>
      <c r="CC397" s="135">
        <v>9</v>
      </c>
    </row>
    <row r="398" spans="79:81" x14ac:dyDescent="0.25">
      <c r="CA398" s="130">
        <v>784</v>
      </c>
      <c r="CB398" s="131" t="s">
        <v>57</v>
      </c>
      <c r="CC398" s="135">
        <v>10</v>
      </c>
    </row>
    <row r="399" spans="79:81" x14ac:dyDescent="0.25">
      <c r="CA399" s="130">
        <v>784</v>
      </c>
      <c r="CB399" s="131" t="s">
        <v>57</v>
      </c>
      <c r="CC399" s="135">
        <v>10</v>
      </c>
    </row>
    <row r="400" spans="79:81" x14ac:dyDescent="0.25">
      <c r="CA400" s="130">
        <v>811</v>
      </c>
      <c r="CB400" s="131" t="s">
        <v>58</v>
      </c>
      <c r="CC400" s="135">
        <v>4</v>
      </c>
    </row>
    <row r="401" spans="79:81" x14ac:dyDescent="0.25">
      <c r="CA401" s="130">
        <v>812</v>
      </c>
      <c r="CB401" s="131" t="s">
        <v>59</v>
      </c>
      <c r="CC401" s="135">
        <v>5</v>
      </c>
    </row>
    <row r="402" spans="79:81" x14ac:dyDescent="0.25">
      <c r="CA402" s="130">
        <v>813</v>
      </c>
      <c r="CB402" s="131" t="s">
        <v>60</v>
      </c>
      <c r="CC402" s="135">
        <v>6</v>
      </c>
    </row>
    <row r="403" spans="79:81" x14ac:dyDescent="0.25">
      <c r="CA403" s="130">
        <v>814</v>
      </c>
      <c r="CB403" s="131" t="s">
        <v>61</v>
      </c>
      <c r="CC403" s="135">
        <v>7</v>
      </c>
    </row>
    <row r="404" spans="79:81" x14ac:dyDescent="0.25">
      <c r="CA404" s="130">
        <v>821</v>
      </c>
      <c r="CB404" s="131" t="s">
        <v>62</v>
      </c>
      <c r="CC404" s="135">
        <v>7</v>
      </c>
    </row>
    <row r="405" spans="79:81" x14ac:dyDescent="0.25">
      <c r="CA405" s="130">
        <v>822</v>
      </c>
      <c r="CB405" s="131" t="s">
        <v>63</v>
      </c>
      <c r="CC405" s="135">
        <v>8</v>
      </c>
    </row>
    <row r="406" spans="79:81" x14ac:dyDescent="0.25">
      <c r="CA406" s="130">
        <v>823</v>
      </c>
      <c r="CB406" s="131" t="s">
        <v>64</v>
      </c>
      <c r="CC406" s="135">
        <v>9</v>
      </c>
    </row>
    <row r="407" spans="79:81" x14ac:dyDescent="0.25">
      <c r="CA407" s="130">
        <v>824</v>
      </c>
      <c r="CB407" s="131" t="s">
        <v>65</v>
      </c>
      <c r="CC407" s="135">
        <v>10</v>
      </c>
    </row>
    <row r="408" spans="79:81" x14ac:dyDescent="0.25">
      <c r="CA408" s="130">
        <v>850</v>
      </c>
      <c r="CB408" s="131" t="s">
        <v>732</v>
      </c>
      <c r="CC408" s="135">
        <v>8</v>
      </c>
    </row>
    <row r="409" spans="79:81" x14ac:dyDescent="0.25">
      <c r="CA409" s="130">
        <v>851</v>
      </c>
      <c r="CB409" s="131" t="s">
        <v>733</v>
      </c>
      <c r="CC409" s="135">
        <v>9</v>
      </c>
    </row>
    <row r="410" spans="79:81" x14ac:dyDescent="0.25">
      <c r="CA410" s="130">
        <v>852</v>
      </c>
      <c r="CB410" s="131" t="s">
        <v>734</v>
      </c>
      <c r="CC410" s="135">
        <v>10</v>
      </c>
    </row>
    <row r="411" spans="79:81" x14ac:dyDescent="0.25">
      <c r="CA411" s="130">
        <v>853</v>
      </c>
      <c r="CB411" s="131" t="s">
        <v>735</v>
      </c>
      <c r="CC411" s="135">
        <v>11</v>
      </c>
    </row>
    <row r="412" spans="79:81" x14ac:dyDescent="0.25">
      <c r="CA412" s="130">
        <v>951</v>
      </c>
      <c r="CB412" s="131" t="s">
        <v>66</v>
      </c>
      <c r="CC412" s="135">
        <v>6</v>
      </c>
    </row>
    <row r="413" spans="79:81" x14ac:dyDescent="0.25">
      <c r="CA413" s="130">
        <v>952</v>
      </c>
      <c r="CB413" s="131" t="s">
        <v>67</v>
      </c>
      <c r="CC413" s="135">
        <v>7</v>
      </c>
    </row>
    <row r="414" spans="79:81" x14ac:dyDescent="0.25">
      <c r="CA414" s="130">
        <v>953</v>
      </c>
      <c r="CB414" s="131" t="s">
        <v>68</v>
      </c>
      <c r="CC414" s="135">
        <v>8</v>
      </c>
    </row>
    <row r="415" spans="79:81" x14ac:dyDescent="0.25">
      <c r="CA415" s="130">
        <v>954</v>
      </c>
      <c r="CB415" s="131" t="s">
        <v>69</v>
      </c>
      <c r="CC415" s="135">
        <v>8</v>
      </c>
    </row>
    <row r="416" spans="79:81" x14ac:dyDescent="0.25">
      <c r="CA416" s="130">
        <v>955</v>
      </c>
      <c r="CB416" s="131" t="s">
        <v>70</v>
      </c>
      <c r="CC416" s="135">
        <v>9</v>
      </c>
    </row>
    <row r="417" spans="79:81" x14ac:dyDescent="0.25">
      <c r="CA417" s="130">
        <v>961</v>
      </c>
      <c r="CB417" s="131" t="s">
        <v>71</v>
      </c>
      <c r="CC417" s="135">
        <v>6</v>
      </c>
    </row>
    <row r="418" spans="79:81" x14ac:dyDescent="0.25">
      <c r="CA418" s="130">
        <v>962</v>
      </c>
      <c r="CB418" s="131" t="s">
        <v>72</v>
      </c>
      <c r="CC418" s="135">
        <v>7</v>
      </c>
    </row>
    <row r="419" spans="79:81" x14ac:dyDescent="0.25">
      <c r="CA419" s="130">
        <v>963</v>
      </c>
      <c r="CB419" s="131" t="s">
        <v>73</v>
      </c>
      <c r="CC419" s="135">
        <v>8</v>
      </c>
    </row>
    <row r="420" spans="79:81" x14ac:dyDescent="0.25">
      <c r="CA420" s="130">
        <v>971</v>
      </c>
      <c r="CB420" s="131" t="s">
        <v>74</v>
      </c>
      <c r="CC420" s="135">
        <v>6</v>
      </c>
    </row>
    <row r="421" spans="79:81" x14ac:dyDescent="0.25">
      <c r="CA421" s="133">
        <v>972</v>
      </c>
      <c r="CB421" s="134" t="s">
        <v>75</v>
      </c>
      <c r="CC421" s="137">
        <v>7</v>
      </c>
    </row>
  </sheetData>
  <autoFilter ref="A3:Q147"/>
  <mergeCells count="18">
    <mergeCell ref="A3:A4"/>
    <mergeCell ref="B3:B4"/>
    <mergeCell ref="C3:C4"/>
    <mergeCell ref="G3:G4"/>
    <mergeCell ref="D3:D4"/>
    <mergeCell ref="E3:E4"/>
    <mergeCell ref="F3:F4"/>
    <mergeCell ref="H3:H4"/>
    <mergeCell ref="I3:I4"/>
    <mergeCell ref="J3:J4"/>
    <mergeCell ref="O3:O4"/>
    <mergeCell ref="N3:N4"/>
    <mergeCell ref="CA163:CC163"/>
    <mergeCell ref="Q3:Q4"/>
    <mergeCell ref="K3:K4"/>
    <mergeCell ref="L3:L4"/>
    <mergeCell ref="M3:M4"/>
    <mergeCell ref="P3:P4"/>
  </mergeCells>
  <phoneticPr fontId="0" type="noConversion"/>
  <conditionalFormatting sqref="BR10:BR18 BR20:BR138">
    <cfRule type="cellIs" dxfId="0" priority="1" stopIfTrue="1" operator="notEqual">
      <formula>$BV10</formula>
    </cfRule>
  </conditionalFormatting>
  <printOptions horizontalCentered="1"/>
  <pageMargins left="0.19685039370078741" right="0.19685039370078741" top="0.78740157480314965" bottom="0.4" header="0.25" footer="0.2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38.0 / Gültig ab: 01.09.11 / Seite &amp;P (&amp;N)</oddFoot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3"/>
  <sheetViews>
    <sheetView zoomScaleNormal="100" zoomScaleSheetLayoutView="75" workbookViewId="0">
      <pane ySplit="4" topLeftCell="A28" activePane="bottomLeft" state="frozen"/>
      <selection pane="bottomLeft" activeCell="V51" sqref="V5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0.28515625" style="37" customWidth="1"/>
    <col min="22" max="22" width="6.85546875" style="13" customWidth="1"/>
    <col min="23" max="23" width="17.140625" style="37" customWidth="1"/>
    <col min="24" max="24" width="5.85546875" style="13" bestFit="1" customWidth="1"/>
    <col min="25" max="25" width="32.5703125" style="37" customWidth="1"/>
    <col min="26" max="26" width="6.5703125" style="13" customWidth="1"/>
    <col min="27" max="27" width="26.570312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16384" width="3.7109375" style="11"/>
  </cols>
  <sheetData>
    <row r="1" spans="1:32" ht="33.950000000000003" customHeight="1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36"/>
      <c r="X1" s="10"/>
      <c r="Y1" s="39"/>
      <c r="Z1" s="9"/>
      <c r="AA1" s="9"/>
      <c r="AB1" s="9"/>
      <c r="AC1" s="9"/>
    </row>
    <row r="2" spans="1:32" s="1" customFormat="1" ht="20.100000000000001" customHeigh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70"/>
      <c r="X2" s="70"/>
      <c r="Y2" s="70"/>
      <c r="Z2" s="70"/>
      <c r="AA2" s="70"/>
      <c r="AB2" s="71" t="s">
        <v>648</v>
      </c>
      <c r="AC2" s="70"/>
    </row>
    <row r="3" spans="1:32" s="19" customFormat="1" ht="17.45" customHeight="1" x14ac:dyDescent="0.2">
      <c r="A3" s="912" t="s">
        <v>346</v>
      </c>
      <c r="B3" s="912" t="s">
        <v>347</v>
      </c>
      <c r="C3" s="912" t="s">
        <v>348</v>
      </c>
      <c r="D3" s="914" t="s">
        <v>349</v>
      </c>
      <c r="E3" s="914" t="s">
        <v>350</v>
      </c>
      <c r="F3" s="914" t="s">
        <v>351</v>
      </c>
      <c r="G3" s="912" t="s">
        <v>352</v>
      </c>
      <c r="H3" s="912" t="s">
        <v>110</v>
      </c>
      <c r="I3" s="914" t="s">
        <v>141</v>
      </c>
      <c r="J3" s="912" t="s">
        <v>353</v>
      </c>
      <c r="K3" s="913" t="s">
        <v>354</v>
      </c>
      <c r="L3" s="913" t="s">
        <v>355</v>
      </c>
      <c r="M3" s="913" t="s">
        <v>356</v>
      </c>
      <c r="N3" s="915" t="s">
        <v>398</v>
      </c>
      <c r="O3" s="912" t="s">
        <v>363</v>
      </c>
      <c r="P3" s="912" t="s">
        <v>431</v>
      </c>
      <c r="Q3" s="912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74" t="s">
        <v>304</v>
      </c>
      <c r="X3" s="75" t="s">
        <v>82</v>
      </c>
      <c r="Y3" s="76" t="s">
        <v>83</v>
      </c>
      <c r="Z3" s="77"/>
      <c r="AA3" s="78" t="s">
        <v>305</v>
      </c>
      <c r="AB3" s="75" t="s">
        <v>325</v>
      </c>
      <c r="AC3" s="79" t="s">
        <v>84</v>
      </c>
      <c r="AD3" s="19">
        <v>2010</v>
      </c>
      <c r="AE3" s="81" t="s">
        <v>384</v>
      </c>
      <c r="AF3" s="83"/>
    </row>
    <row r="4" spans="1:32" s="19" customFormat="1" ht="45.6" customHeight="1" x14ac:dyDescent="0.2">
      <c r="A4" s="912"/>
      <c r="B4" s="912"/>
      <c r="C4" s="912"/>
      <c r="D4" s="914"/>
      <c r="E4" s="914"/>
      <c r="F4" s="914"/>
      <c r="G4" s="912"/>
      <c r="H4" s="912"/>
      <c r="I4" s="914"/>
      <c r="J4" s="912"/>
      <c r="K4" s="913"/>
      <c r="L4" s="913"/>
      <c r="M4" s="913"/>
      <c r="N4" s="915"/>
      <c r="O4" s="912"/>
      <c r="P4" s="912"/>
      <c r="Q4" s="912"/>
      <c r="R4" s="41"/>
      <c r="S4" s="23"/>
      <c r="T4" s="18"/>
      <c r="U4" s="38" t="s">
        <v>311</v>
      </c>
      <c r="V4" s="46" t="s">
        <v>312</v>
      </c>
      <c r="W4" s="38" t="s">
        <v>310</v>
      </c>
      <c r="X4" s="18" t="s">
        <v>87</v>
      </c>
      <c r="Y4" s="38" t="s">
        <v>85</v>
      </c>
      <c r="Z4" s="46" t="s">
        <v>313</v>
      </c>
      <c r="AA4" s="24" t="s">
        <v>86</v>
      </c>
      <c r="AB4" s="47"/>
      <c r="AC4" s="18"/>
      <c r="AE4" s="93" t="s">
        <v>407</v>
      </c>
      <c r="AF4" s="92"/>
    </row>
    <row r="5" spans="1:32" s="19" customFormat="1" x14ac:dyDescent="0.2">
      <c r="A5" s="53">
        <v>1</v>
      </c>
      <c r="B5" s="53"/>
      <c r="C5" s="53">
        <f t="shared" ref="C5:C3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8"/>
      <c r="X5" s="21"/>
      <c r="Y5" s="28" t="s">
        <v>330</v>
      </c>
      <c r="Z5" s="21">
        <f t="shared" ref="Z5:Z36" si="1">$AD$3-V5</f>
        <v>33</v>
      </c>
      <c r="AA5" s="25" t="s">
        <v>216</v>
      </c>
      <c r="AB5" s="21" t="s">
        <v>89</v>
      </c>
      <c r="AC5" s="21"/>
      <c r="AE5" s="90" t="s">
        <v>399</v>
      </c>
      <c r="AF5" s="82"/>
    </row>
    <row r="6" spans="1:3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8"/>
      <c r="X6" s="21"/>
      <c r="Y6" s="28" t="s">
        <v>332</v>
      </c>
      <c r="Z6" s="21">
        <f t="shared" si="1"/>
        <v>28</v>
      </c>
      <c r="AA6" s="25" t="s">
        <v>216</v>
      </c>
      <c r="AB6" s="21" t="s">
        <v>89</v>
      </c>
      <c r="AC6" s="21"/>
      <c r="AE6" s="90" t="s">
        <v>399</v>
      </c>
      <c r="AF6" s="82"/>
    </row>
    <row r="7" spans="1:3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8"/>
      <c r="X7" s="21"/>
      <c r="Y7" s="28" t="s">
        <v>331</v>
      </c>
      <c r="Z7" s="21">
        <f t="shared" si="1"/>
        <v>27</v>
      </c>
      <c r="AA7" s="25" t="s">
        <v>216</v>
      </c>
      <c r="AB7" s="21" t="s">
        <v>89</v>
      </c>
      <c r="AC7" s="21"/>
      <c r="AE7" s="90" t="s">
        <v>399</v>
      </c>
      <c r="AF7" s="82"/>
    </row>
    <row r="8" spans="1:3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8" t="s">
        <v>314</v>
      </c>
      <c r="X8" s="21">
        <v>2000</v>
      </c>
      <c r="Y8" s="28" t="s">
        <v>333</v>
      </c>
      <c r="Z8" s="21">
        <f t="shared" si="1"/>
        <v>23</v>
      </c>
      <c r="AA8" s="25" t="s">
        <v>216</v>
      </c>
      <c r="AB8" s="21" t="s">
        <v>89</v>
      </c>
      <c r="AC8" s="21"/>
      <c r="AE8" s="90" t="s">
        <v>400</v>
      </c>
      <c r="AF8" s="82"/>
    </row>
    <row r="9" spans="1:32" s="19" customFormat="1" ht="27" customHeight="1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8"/>
      <c r="X9" s="21"/>
      <c r="Y9" s="28" t="s">
        <v>102</v>
      </c>
      <c r="Z9" s="21">
        <f t="shared" si="1"/>
        <v>23</v>
      </c>
      <c r="AA9" s="25" t="s">
        <v>216</v>
      </c>
      <c r="AB9" s="21" t="s">
        <v>306</v>
      </c>
      <c r="AC9" s="21"/>
      <c r="AE9" s="90" t="s">
        <v>401</v>
      </c>
      <c r="AF9" s="82"/>
    </row>
    <row r="10" spans="1:32" s="19" customFormat="1" ht="13.9" customHeight="1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8"/>
      <c r="X10" s="21"/>
      <c r="Y10" s="26" t="s">
        <v>91</v>
      </c>
      <c r="Z10" s="21">
        <f t="shared" si="1"/>
        <v>41</v>
      </c>
      <c r="AA10" s="25" t="s">
        <v>217</v>
      </c>
      <c r="AB10" s="21" t="s">
        <v>307</v>
      </c>
      <c r="AC10" s="21"/>
      <c r="AE10" s="90" t="s">
        <v>373</v>
      </c>
      <c r="AF10" s="82"/>
    </row>
    <row r="11" spans="1:32" s="19" customFormat="1" ht="13.7" customHeigh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8"/>
      <c r="X11" s="21"/>
      <c r="Y11" s="26" t="s">
        <v>334</v>
      </c>
      <c r="Z11" s="21">
        <f t="shared" si="1"/>
        <v>36</v>
      </c>
      <c r="AA11" s="25" t="s">
        <v>97</v>
      </c>
      <c r="AB11" s="21" t="s">
        <v>95</v>
      </c>
      <c r="AC11" s="21"/>
      <c r="AE11" s="90" t="s">
        <v>402</v>
      </c>
      <c r="AF11" s="82"/>
    </row>
    <row r="12" spans="1:32" s="19" customFormat="1" ht="13.9" customHeight="1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8"/>
      <c r="X12" s="21"/>
      <c r="Y12" s="28" t="s">
        <v>335</v>
      </c>
      <c r="Z12" s="21">
        <f t="shared" si="1"/>
        <v>25</v>
      </c>
      <c r="AA12" s="25" t="s">
        <v>218</v>
      </c>
      <c r="AB12" s="21" t="s">
        <v>95</v>
      </c>
      <c r="AC12" s="21"/>
      <c r="AE12" s="90" t="s">
        <v>373</v>
      </c>
      <c r="AF12" s="82"/>
    </row>
    <row r="13" spans="1:32" s="19" customFormat="1" ht="13.9" customHeight="1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22</v>
      </c>
      <c r="AA13" s="25" t="s">
        <v>219</v>
      </c>
      <c r="AB13" s="21" t="s">
        <v>95</v>
      </c>
      <c r="AC13" s="21"/>
      <c r="AE13" s="90" t="s">
        <v>418</v>
      </c>
      <c r="AF13" s="82"/>
    </row>
    <row r="14" spans="1:32" s="19" customFormat="1" ht="13.9" customHeigh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8"/>
      <c r="X14" s="21"/>
      <c r="Y14" s="28" t="s">
        <v>91</v>
      </c>
      <c r="Z14" s="21">
        <f t="shared" si="1"/>
        <v>22</v>
      </c>
      <c r="AA14" s="25" t="s">
        <v>220</v>
      </c>
      <c r="AB14" s="21" t="s">
        <v>95</v>
      </c>
      <c r="AC14" s="21"/>
      <c r="AE14" s="90" t="s">
        <v>373</v>
      </c>
      <c r="AF14" s="82"/>
    </row>
    <row r="15" spans="1:32" s="19" customFormat="1" ht="13.9" customHeight="1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8"/>
      <c r="X15" s="21"/>
      <c r="Y15" s="28" t="s">
        <v>222</v>
      </c>
      <c r="Z15" s="21">
        <f t="shared" si="1"/>
        <v>29</v>
      </c>
      <c r="AA15" s="25" t="s">
        <v>97</v>
      </c>
      <c r="AB15" s="21" t="s">
        <v>308</v>
      </c>
      <c r="AC15" s="21"/>
      <c r="AE15" s="90" t="s">
        <v>373</v>
      </c>
      <c r="AF15" s="82"/>
    </row>
    <row r="16" spans="1:32" s="19" customFormat="1" ht="13.9" customHeight="1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8"/>
      <c r="X16" s="21"/>
      <c r="Y16" s="25" t="s">
        <v>90</v>
      </c>
      <c r="Z16" s="21">
        <f t="shared" si="1"/>
        <v>26</v>
      </c>
      <c r="AA16" s="25" t="s">
        <v>219</v>
      </c>
      <c r="AB16" s="21" t="s">
        <v>308</v>
      </c>
      <c r="AC16" s="21"/>
      <c r="AE16" s="90" t="s">
        <v>390</v>
      </c>
      <c r="AF16" s="82"/>
    </row>
    <row r="17" spans="1:32" s="19" customFormat="1" ht="13.9" customHeight="1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8"/>
      <c r="X17" s="21"/>
      <c r="Y17" s="28" t="s">
        <v>222</v>
      </c>
      <c r="Z17" s="21">
        <f t="shared" si="1"/>
        <v>23</v>
      </c>
      <c r="AA17" s="25" t="s">
        <v>97</v>
      </c>
      <c r="AB17" s="21" t="s">
        <v>308</v>
      </c>
      <c r="AC17" s="21"/>
      <c r="AE17" s="90" t="s">
        <v>373</v>
      </c>
      <c r="AF17" s="82"/>
    </row>
    <row r="18" spans="1:32" s="19" customFormat="1" ht="13.9" customHeigh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443</v>
      </c>
      <c r="Q18" s="15">
        <v>14</v>
      </c>
      <c r="R18" s="42"/>
      <c r="S18" s="27" t="s">
        <v>253</v>
      </c>
      <c r="T18" s="21">
        <v>1967</v>
      </c>
      <c r="U18" s="28" t="s">
        <v>194</v>
      </c>
      <c r="V18" s="21">
        <v>1992</v>
      </c>
      <c r="W18" s="28" t="s">
        <v>314</v>
      </c>
      <c r="X18" s="21">
        <v>1999</v>
      </c>
      <c r="Y18" s="26" t="s">
        <v>315</v>
      </c>
      <c r="Z18" s="21">
        <f t="shared" si="1"/>
        <v>18</v>
      </c>
      <c r="AA18" s="25" t="s">
        <v>97</v>
      </c>
      <c r="AB18" s="21" t="s">
        <v>308</v>
      </c>
      <c r="AC18" s="21"/>
      <c r="AE18" s="90" t="s">
        <v>619</v>
      </c>
      <c r="AF18" s="82"/>
    </row>
    <row r="19" spans="1:32" s="19" customFormat="1" ht="15.75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444</v>
      </c>
      <c r="Q19" s="15">
        <v>15</v>
      </c>
      <c r="R19" s="16"/>
      <c r="S19" s="20" t="s">
        <v>103</v>
      </c>
      <c r="T19" s="21">
        <v>1953</v>
      </c>
      <c r="U19" s="28" t="s">
        <v>195</v>
      </c>
      <c r="V19" s="21">
        <v>1976</v>
      </c>
      <c r="W19" s="28"/>
      <c r="X19" s="21"/>
      <c r="Y19" s="28" t="s">
        <v>104</v>
      </c>
      <c r="Z19" s="21">
        <f t="shared" si="1"/>
        <v>34</v>
      </c>
      <c r="AA19" s="25" t="s">
        <v>97</v>
      </c>
      <c r="AB19" s="21" t="s">
        <v>309</v>
      </c>
      <c r="AC19" s="21"/>
      <c r="AE19" s="90" t="s">
        <v>373</v>
      </c>
      <c r="AF19" s="82"/>
    </row>
    <row r="20" spans="1:32" s="19" customFormat="1" ht="13.9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8"/>
      <c r="X20" s="21"/>
      <c r="Y20" s="28" t="s">
        <v>223</v>
      </c>
      <c r="Z20" s="21">
        <f t="shared" si="1"/>
        <v>23</v>
      </c>
      <c r="AA20" s="25" t="s">
        <v>219</v>
      </c>
      <c r="AB20" s="22" t="s">
        <v>267</v>
      </c>
      <c r="AC20" s="21"/>
      <c r="AE20" s="90" t="s">
        <v>373</v>
      </c>
      <c r="AF20" s="82"/>
    </row>
    <row r="21" spans="1:32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28" t="s">
        <v>324</v>
      </c>
      <c r="X21" s="21">
        <v>2007</v>
      </c>
      <c r="Y21" s="28" t="s">
        <v>317</v>
      </c>
      <c r="Z21" s="21">
        <f t="shared" si="1"/>
        <v>13</v>
      </c>
      <c r="AA21" s="25" t="s">
        <v>97</v>
      </c>
      <c r="AB21" s="21" t="s">
        <v>267</v>
      </c>
      <c r="AC21" s="21"/>
      <c r="AE21" s="90" t="s">
        <v>373</v>
      </c>
      <c r="AF21" s="82"/>
    </row>
    <row r="22" spans="1:32" s="19" customFormat="1" ht="13.9" customHeight="1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/>
      <c r="I22" s="56"/>
      <c r="J22" s="54"/>
      <c r="K22" s="56"/>
      <c r="L22" s="56"/>
      <c r="M22" s="56"/>
      <c r="N22" s="58"/>
      <c r="O22" s="52" t="s">
        <v>360</v>
      </c>
      <c r="P22" s="15" t="s">
        <v>446</v>
      </c>
      <c r="Q22" s="15">
        <v>18</v>
      </c>
      <c r="R22" s="16"/>
      <c r="S22" s="20" t="s">
        <v>109</v>
      </c>
      <c r="T22" s="21">
        <v>1947</v>
      </c>
      <c r="U22" s="26" t="s">
        <v>198</v>
      </c>
      <c r="V22" s="21">
        <v>1971</v>
      </c>
      <c r="W22" s="26"/>
      <c r="X22" s="21"/>
      <c r="Y22" s="28" t="s">
        <v>91</v>
      </c>
      <c r="Z22" s="21">
        <f t="shared" si="1"/>
        <v>39</v>
      </c>
      <c r="AA22" s="25" t="s">
        <v>97</v>
      </c>
      <c r="AB22" s="21" t="s">
        <v>105</v>
      </c>
      <c r="AC22" s="21"/>
      <c r="AE22" s="90" t="s">
        <v>373</v>
      </c>
      <c r="AF22" s="82"/>
    </row>
    <row r="23" spans="1:32" s="19" customFormat="1" ht="13.9" customHeight="1" x14ac:dyDescent="0.2">
      <c r="A23" s="53">
        <v>0</v>
      </c>
      <c r="B23" s="53"/>
      <c r="C23" s="53">
        <f t="shared" si="0"/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361</v>
      </c>
      <c r="P23" s="15" t="s">
        <v>447</v>
      </c>
      <c r="Q23" s="15">
        <v>19</v>
      </c>
      <c r="R23" s="16"/>
      <c r="S23" s="20" t="s">
        <v>111</v>
      </c>
      <c r="T23" s="21">
        <v>1954</v>
      </c>
      <c r="U23" s="28" t="s">
        <v>195</v>
      </c>
      <c r="V23" s="21">
        <v>1976</v>
      </c>
      <c r="W23" s="28"/>
      <c r="X23" s="21"/>
      <c r="Y23" s="28" t="s">
        <v>547</v>
      </c>
      <c r="Z23" s="21">
        <f t="shared" si="1"/>
        <v>34</v>
      </c>
      <c r="AA23" s="25" t="s">
        <v>419</v>
      </c>
      <c r="AB23" s="21" t="s">
        <v>105</v>
      </c>
      <c r="AC23" s="21"/>
      <c r="AE23" s="90" t="s">
        <v>415</v>
      </c>
      <c r="AF23" s="82"/>
    </row>
    <row r="24" spans="1:32" s="19" customFormat="1" ht="13.9" customHeight="1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574</v>
      </c>
      <c r="Q24" s="15">
        <v>20</v>
      </c>
      <c r="R24" s="16"/>
      <c r="S24" s="20" t="s">
        <v>571</v>
      </c>
      <c r="T24" s="21">
        <v>1953</v>
      </c>
      <c r="U24" s="26" t="s">
        <v>572</v>
      </c>
      <c r="V24" s="21">
        <v>1978</v>
      </c>
      <c r="W24" s="26"/>
      <c r="X24" s="21"/>
      <c r="Y24" s="28" t="s">
        <v>573</v>
      </c>
      <c r="Z24" s="21">
        <f t="shared" si="1"/>
        <v>32</v>
      </c>
      <c r="AA24" s="25" t="s">
        <v>97</v>
      </c>
      <c r="AB24" s="21" t="s">
        <v>105</v>
      </c>
      <c r="AC24" s="21"/>
      <c r="AE24" s="90" t="s">
        <v>373</v>
      </c>
      <c r="AF24" s="82"/>
    </row>
    <row r="25" spans="1:32" s="19" customFormat="1" ht="13.9" customHeight="1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359</v>
      </c>
      <c r="P25" s="15" t="s">
        <v>448</v>
      </c>
      <c r="Q25" s="15">
        <v>21</v>
      </c>
      <c r="R25" s="16"/>
      <c r="S25" s="20" t="s">
        <v>112</v>
      </c>
      <c r="T25" s="21">
        <v>1956</v>
      </c>
      <c r="U25" s="28" t="s">
        <v>199</v>
      </c>
      <c r="V25" s="21">
        <v>1981</v>
      </c>
      <c r="W25" s="28"/>
      <c r="X25" s="21"/>
      <c r="Y25" s="25" t="s">
        <v>329</v>
      </c>
      <c r="Z25" s="21">
        <f t="shared" si="1"/>
        <v>29</v>
      </c>
      <c r="AA25" s="25" t="s">
        <v>219</v>
      </c>
      <c r="AB25" s="21" t="s">
        <v>105</v>
      </c>
      <c r="AC25" s="21"/>
      <c r="AE25" s="90" t="s">
        <v>389</v>
      </c>
      <c r="AF25" s="82"/>
    </row>
    <row r="26" spans="1:32" s="19" customFormat="1" ht="13.9" customHeight="1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450</v>
      </c>
      <c r="Q26" s="15">
        <v>22</v>
      </c>
      <c r="R26" s="16"/>
      <c r="S26" s="20" t="s">
        <v>214</v>
      </c>
      <c r="T26" s="21">
        <v>1960</v>
      </c>
      <c r="U26" s="28" t="s">
        <v>237</v>
      </c>
      <c r="V26" s="21">
        <v>1986</v>
      </c>
      <c r="W26" s="28"/>
      <c r="X26" s="21"/>
      <c r="Y26" s="28" t="s">
        <v>228</v>
      </c>
      <c r="Z26" s="21">
        <f t="shared" si="1"/>
        <v>24</v>
      </c>
      <c r="AA26" s="25" t="s">
        <v>575</v>
      </c>
      <c r="AB26" s="21" t="s">
        <v>105</v>
      </c>
      <c r="AC26" s="21"/>
      <c r="AE26" s="90" t="s">
        <v>373</v>
      </c>
      <c r="AF26" s="82"/>
    </row>
    <row r="27" spans="1:32" s="19" customFormat="1" ht="16.5" customHeight="1" x14ac:dyDescent="0.2">
      <c r="A27" s="53">
        <v>1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359</v>
      </c>
      <c r="P27" s="15" t="s">
        <v>452</v>
      </c>
      <c r="Q27" s="15">
        <v>23</v>
      </c>
      <c r="R27" s="42"/>
      <c r="S27" s="27" t="s">
        <v>122</v>
      </c>
      <c r="T27" s="21">
        <v>1968</v>
      </c>
      <c r="U27" s="28" t="s">
        <v>201</v>
      </c>
      <c r="V27" s="21">
        <v>1994</v>
      </c>
      <c r="W27" s="28"/>
      <c r="X27" s="21"/>
      <c r="Y27" s="26" t="s">
        <v>123</v>
      </c>
      <c r="Z27" s="21">
        <f t="shared" si="1"/>
        <v>16</v>
      </c>
      <c r="AA27" s="25" t="s">
        <v>97</v>
      </c>
      <c r="AB27" s="21" t="s">
        <v>105</v>
      </c>
      <c r="AC27" s="21"/>
      <c r="AE27" s="90" t="s">
        <v>373</v>
      </c>
      <c r="AF27" s="82"/>
    </row>
    <row r="28" spans="1:32" s="19" customFormat="1" ht="13.9" customHeight="1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360</v>
      </c>
      <c r="P28" s="15" t="s">
        <v>458</v>
      </c>
      <c r="Q28" s="15">
        <v>24</v>
      </c>
      <c r="R28" s="16"/>
      <c r="S28" s="20" t="s">
        <v>275</v>
      </c>
      <c r="T28" s="21">
        <v>1969</v>
      </c>
      <c r="U28" s="28" t="s">
        <v>299</v>
      </c>
      <c r="V28" s="21">
        <v>1996</v>
      </c>
      <c r="W28" s="28"/>
      <c r="X28" s="21"/>
      <c r="Y28" s="25" t="s">
        <v>276</v>
      </c>
      <c r="Z28" s="21">
        <f t="shared" si="1"/>
        <v>14</v>
      </c>
      <c r="AA28" s="25" t="s">
        <v>110</v>
      </c>
      <c r="AB28" s="21" t="s">
        <v>105</v>
      </c>
      <c r="AC28" s="21"/>
      <c r="AE28" s="90" t="s">
        <v>376</v>
      </c>
      <c r="AF28" s="82"/>
    </row>
    <row r="29" spans="1:32" s="19" customFormat="1" ht="13.9" customHeigh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7">
        <v>1</v>
      </c>
      <c r="I29" s="56"/>
      <c r="J29" s="54"/>
      <c r="K29" s="56"/>
      <c r="L29" s="56"/>
      <c r="M29" s="56"/>
      <c r="N29" s="58"/>
      <c r="O29" s="52" t="s">
        <v>360</v>
      </c>
      <c r="P29" s="15" t="s">
        <v>459</v>
      </c>
      <c r="Q29" s="15">
        <v>25</v>
      </c>
      <c r="R29" s="42"/>
      <c r="S29" s="27" t="s">
        <v>184</v>
      </c>
      <c r="T29" s="21">
        <v>1971</v>
      </c>
      <c r="U29" s="28" t="s">
        <v>194</v>
      </c>
      <c r="V29" s="21">
        <v>1996</v>
      </c>
      <c r="W29" s="28"/>
      <c r="X29" s="21"/>
      <c r="Y29" s="28" t="s">
        <v>91</v>
      </c>
      <c r="Z29" s="21">
        <f t="shared" si="1"/>
        <v>14</v>
      </c>
      <c r="AA29" s="25" t="s">
        <v>97</v>
      </c>
      <c r="AB29" s="21" t="s">
        <v>105</v>
      </c>
      <c r="AC29" s="21"/>
      <c r="AE29" s="90" t="s">
        <v>373</v>
      </c>
      <c r="AF29" s="82"/>
    </row>
    <row r="30" spans="1:32" s="19" customFormat="1" ht="13.9" customHeight="1" x14ac:dyDescent="0.2">
      <c r="A30" s="53">
        <v>0</v>
      </c>
      <c r="B30" s="53">
        <v>1</v>
      </c>
      <c r="C30" s="53">
        <f t="shared" si="0"/>
        <v>1</v>
      </c>
      <c r="D30" s="55"/>
      <c r="E30" s="55"/>
      <c r="F30" s="56">
        <v>1</v>
      </c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460</v>
      </c>
      <c r="Q30" s="15">
        <v>26</v>
      </c>
      <c r="R30" s="42"/>
      <c r="S30" s="27" t="s">
        <v>231</v>
      </c>
      <c r="T30" s="21">
        <v>1967</v>
      </c>
      <c r="U30" s="28" t="s">
        <v>232</v>
      </c>
      <c r="V30" s="21">
        <v>1996</v>
      </c>
      <c r="W30" s="28"/>
      <c r="X30" s="21"/>
      <c r="Y30" s="28" t="s">
        <v>233</v>
      </c>
      <c r="Z30" s="21">
        <f t="shared" si="1"/>
        <v>14</v>
      </c>
      <c r="AA30" s="25" t="s">
        <v>220</v>
      </c>
      <c r="AB30" s="21" t="s">
        <v>105</v>
      </c>
      <c r="AC30" s="21"/>
      <c r="AE30" s="90" t="s">
        <v>373</v>
      </c>
      <c r="AF30" s="82"/>
    </row>
    <row r="31" spans="1:32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358</v>
      </c>
      <c r="P31" s="15" t="s">
        <v>461</v>
      </c>
      <c r="Q31" s="15">
        <v>27</v>
      </c>
      <c r="R31" s="42"/>
      <c r="S31" s="27" t="s">
        <v>234</v>
      </c>
      <c r="T31" s="21">
        <v>1972</v>
      </c>
      <c r="U31" s="28" t="s">
        <v>195</v>
      </c>
      <c r="V31" s="21">
        <v>1996</v>
      </c>
      <c r="W31" s="28" t="s">
        <v>314</v>
      </c>
      <c r="X31" s="21">
        <v>2002</v>
      </c>
      <c r="Y31" s="28" t="s">
        <v>547</v>
      </c>
      <c r="Z31" s="21">
        <f t="shared" si="1"/>
        <v>14</v>
      </c>
      <c r="AA31" s="25" t="s">
        <v>328</v>
      </c>
      <c r="AB31" s="21" t="s">
        <v>105</v>
      </c>
      <c r="AC31" s="21"/>
      <c r="AE31" s="90" t="s">
        <v>373</v>
      </c>
      <c r="AF31" s="82"/>
    </row>
    <row r="32" spans="1:32" s="19" customFormat="1" ht="13.9" customHeigh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358</v>
      </c>
      <c r="P32" s="15" t="s">
        <v>462</v>
      </c>
      <c r="Q32" s="15">
        <v>28</v>
      </c>
      <c r="R32" s="42"/>
      <c r="S32" s="27" t="s">
        <v>125</v>
      </c>
      <c r="T32" s="21">
        <v>1969</v>
      </c>
      <c r="U32" s="28" t="s">
        <v>194</v>
      </c>
      <c r="V32" s="21">
        <v>1997</v>
      </c>
      <c r="W32" s="28"/>
      <c r="X32" s="21"/>
      <c r="Y32" s="28" t="s">
        <v>336</v>
      </c>
      <c r="Z32" s="21">
        <f t="shared" si="1"/>
        <v>13</v>
      </c>
      <c r="AA32" s="25" t="s">
        <v>97</v>
      </c>
      <c r="AB32" s="21" t="s">
        <v>105</v>
      </c>
      <c r="AC32" s="21"/>
      <c r="AE32" s="90" t="s">
        <v>373</v>
      </c>
      <c r="AF32" s="82"/>
    </row>
    <row r="33" spans="1:32" s="19" customFormat="1" ht="13.9" customHeight="1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360</v>
      </c>
      <c r="P33" s="15" t="s">
        <v>463</v>
      </c>
      <c r="Q33" s="15">
        <v>29</v>
      </c>
      <c r="R33" s="42"/>
      <c r="S33" s="27" t="s">
        <v>190</v>
      </c>
      <c r="T33" s="21">
        <v>1972</v>
      </c>
      <c r="U33" s="28" t="s">
        <v>194</v>
      </c>
      <c r="V33" s="21">
        <v>1997</v>
      </c>
      <c r="W33" s="28"/>
      <c r="X33" s="21"/>
      <c r="Y33" s="28" t="s">
        <v>202</v>
      </c>
      <c r="Z33" s="21">
        <f t="shared" si="1"/>
        <v>13</v>
      </c>
      <c r="AA33" s="25" t="s">
        <v>97</v>
      </c>
      <c r="AB33" s="21" t="s">
        <v>105</v>
      </c>
      <c r="AC33" s="21"/>
      <c r="AE33" s="90" t="s">
        <v>402</v>
      </c>
      <c r="AF33" s="82"/>
    </row>
    <row r="34" spans="1:32" s="19" customFormat="1" ht="13.9" customHeigh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359</v>
      </c>
      <c r="P34" s="15" t="s">
        <v>464</v>
      </c>
      <c r="Q34" s="15">
        <v>30</v>
      </c>
      <c r="R34" s="42"/>
      <c r="S34" s="27" t="s">
        <v>206</v>
      </c>
      <c r="T34" s="21">
        <v>1969</v>
      </c>
      <c r="U34" s="28" t="s">
        <v>221</v>
      </c>
      <c r="V34" s="21">
        <v>1998</v>
      </c>
      <c r="W34" s="28"/>
      <c r="X34" s="21"/>
      <c r="Y34" s="28" t="s">
        <v>548</v>
      </c>
      <c r="Z34" s="21">
        <f t="shared" si="1"/>
        <v>12</v>
      </c>
      <c r="AA34" s="25" t="s">
        <v>97</v>
      </c>
      <c r="AB34" s="21" t="s">
        <v>105</v>
      </c>
      <c r="AC34" s="21"/>
      <c r="AE34" s="90" t="s">
        <v>402</v>
      </c>
      <c r="AF34" s="82"/>
    </row>
    <row r="35" spans="1:32" s="19" customFormat="1" ht="13.9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>
        <v>1</v>
      </c>
      <c r="F35" s="56"/>
      <c r="G35" s="54"/>
      <c r="H35" s="54"/>
      <c r="I35" s="56"/>
      <c r="J35" s="54"/>
      <c r="K35" s="56"/>
      <c r="L35" s="56"/>
      <c r="M35" s="56"/>
      <c r="N35" s="58"/>
      <c r="O35" s="52" t="s">
        <v>361</v>
      </c>
      <c r="P35" s="15" t="s">
        <v>465</v>
      </c>
      <c r="Q35" s="15">
        <v>31</v>
      </c>
      <c r="R35" s="42"/>
      <c r="S35" s="27" t="s">
        <v>262</v>
      </c>
      <c r="T35" s="21">
        <v>1969</v>
      </c>
      <c r="U35" s="28" t="s">
        <v>117</v>
      </c>
      <c r="V35" s="21">
        <v>1998</v>
      </c>
      <c r="W35" s="28"/>
      <c r="X35" s="21"/>
      <c r="Y35" s="28" t="s">
        <v>263</v>
      </c>
      <c r="Z35" s="21">
        <f t="shared" si="1"/>
        <v>12</v>
      </c>
      <c r="AA35" s="25" t="s">
        <v>417</v>
      </c>
      <c r="AB35" s="21" t="s">
        <v>105</v>
      </c>
      <c r="AC35" s="21"/>
      <c r="AE35" s="90" t="s">
        <v>403</v>
      </c>
      <c r="AF35" s="82"/>
    </row>
    <row r="36" spans="1:32" s="19" customFormat="1" ht="13.9" customHeigh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640</v>
      </c>
      <c r="Q36" s="15">
        <v>32</v>
      </c>
      <c r="R36" s="42"/>
      <c r="S36" s="27" t="s">
        <v>641</v>
      </c>
      <c r="T36" s="21">
        <v>1971</v>
      </c>
      <c r="U36" s="28" t="s">
        <v>198</v>
      </c>
      <c r="V36" s="21">
        <v>2000</v>
      </c>
      <c r="W36" s="28"/>
      <c r="X36" s="21"/>
      <c r="Y36" s="28" t="s">
        <v>643</v>
      </c>
      <c r="Z36" s="21">
        <f t="shared" si="1"/>
        <v>10</v>
      </c>
      <c r="AA36" s="25" t="s">
        <v>642</v>
      </c>
      <c r="AB36" s="21" t="s">
        <v>105</v>
      </c>
      <c r="AC36" s="21"/>
      <c r="AE36" s="90" t="s">
        <v>403</v>
      </c>
      <c r="AF36" s="82"/>
    </row>
    <row r="37" spans="1:32" s="19" customFormat="1" ht="13.9" customHeight="1" x14ac:dyDescent="0.2">
      <c r="A37" s="53">
        <v>0</v>
      </c>
      <c r="B37" s="53"/>
      <c r="C37" s="53">
        <f t="shared" ref="C37:C68" si="2">IF(Z37&gt;=10,1,0)</f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8"/>
      <c r="X37" s="21"/>
      <c r="Y37" s="28" t="s">
        <v>247</v>
      </c>
      <c r="Z37" s="21">
        <f t="shared" ref="Z37:Z68" si="3">$AD$3-V37</f>
        <v>12</v>
      </c>
      <c r="AA37" s="25" t="s">
        <v>392</v>
      </c>
      <c r="AB37" s="21" t="s">
        <v>105</v>
      </c>
      <c r="AC37" s="21"/>
      <c r="AE37" s="90" t="s">
        <v>404</v>
      </c>
      <c r="AF37" s="82"/>
    </row>
    <row r="38" spans="1:32" s="19" customFormat="1" ht="13.9" customHeight="1" x14ac:dyDescent="0.2">
      <c r="A38" s="53">
        <v>0</v>
      </c>
      <c r="B38" s="53">
        <v>1</v>
      </c>
      <c r="C38" s="53">
        <f t="shared" si="2"/>
        <v>1</v>
      </c>
      <c r="D38" s="55"/>
      <c r="E38" s="55"/>
      <c r="F38" s="56">
        <v>1</v>
      </c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468</v>
      </c>
      <c r="Q38" s="15">
        <v>34</v>
      </c>
      <c r="R38" s="42"/>
      <c r="S38" s="27" t="s">
        <v>212</v>
      </c>
      <c r="T38" s="21">
        <v>1972</v>
      </c>
      <c r="U38" s="28" t="s">
        <v>225</v>
      </c>
      <c r="V38" s="21">
        <v>1999</v>
      </c>
      <c r="W38" s="28"/>
      <c r="X38" s="21"/>
      <c r="Y38" s="28" t="s">
        <v>338</v>
      </c>
      <c r="Z38" s="21">
        <f t="shared" si="3"/>
        <v>11</v>
      </c>
      <c r="AA38" s="25" t="s">
        <v>208</v>
      </c>
      <c r="AB38" s="21" t="s">
        <v>105</v>
      </c>
      <c r="AC38" s="21"/>
      <c r="AE38" s="90" t="s">
        <v>373</v>
      </c>
      <c r="AF38" s="82"/>
    </row>
    <row r="39" spans="1:32" s="19" customFormat="1" ht="13.9" customHeight="1" x14ac:dyDescent="0.2">
      <c r="A39" s="53">
        <v>0</v>
      </c>
      <c r="B39" s="53">
        <v>1</v>
      </c>
      <c r="C39" s="53">
        <f t="shared" si="2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549</v>
      </c>
      <c r="Q39" s="15">
        <v>35</v>
      </c>
      <c r="R39" s="42"/>
      <c r="S39" s="27" t="s">
        <v>550</v>
      </c>
      <c r="T39" s="21">
        <v>1974</v>
      </c>
      <c r="U39" s="28" t="s">
        <v>197</v>
      </c>
      <c r="V39" s="21">
        <v>1999</v>
      </c>
      <c r="W39" s="28" t="s">
        <v>616</v>
      </c>
      <c r="X39" s="21">
        <v>2009</v>
      </c>
      <c r="Y39" s="28"/>
      <c r="Z39" s="21">
        <f t="shared" si="3"/>
        <v>11</v>
      </c>
      <c r="AA39" s="25" t="s">
        <v>269</v>
      </c>
      <c r="AB39" s="21" t="s">
        <v>105</v>
      </c>
      <c r="AC39" s="21"/>
      <c r="AE39" s="90" t="s">
        <v>375</v>
      </c>
      <c r="AF39" s="82"/>
    </row>
    <row r="40" spans="1:32" s="19" customFormat="1" ht="13.9" customHeight="1" x14ac:dyDescent="0.2">
      <c r="A40" s="53">
        <v>0</v>
      </c>
      <c r="B40" s="53"/>
      <c r="C40" s="53">
        <f t="shared" si="2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8"/>
      <c r="X40" s="21"/>
      <c r="Y40" s="28" t="s">
        <v>601</v>
      </c>
      <c r="Z40" s="21">
        <f t="shared" si="3"/>
        <v>10</v>
      </c>
      <c r="AA40" s="25" t="s">
        <v>97</v>
      </c>
      <c r="AB40" s="21" t="s">
        <v>105</v>
      </c>
      <c r="AC40" s="21"/>
      <c r="AE40" s="90" t="s">
        <v>620</v>
      </c>
      <c r="AF40" s="82"/>
    </row>
    <row r="41" spans="1:32" s="19" customFormat="1" ht="13.9" customHeight="1" x14ac:dyDescent="0.2">
      <c r="A41" s="53">
        <v>0</v>
      </c>
      <c r="B41" s="53">
        <v>1</v>
      </c>
      <c r="C41" s="53">
        <f t="shared" si="2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361</v>
      </c>
      <c r="P41" s="15" t="s">
        <v>644</v>
      </c>
      <c r="Q41" s="15">
        <v>37</v>
      </c>
      <c r="R41" s="42"/>
      <c r="S41" s="27" t="s">
        <v>645</v>
      </c>
      <c r="T41" s="21">
        <v>1973</v>
      </c>
      <c r="U41" s="28" t="s">
        <v>646</v>
      </c>
      <c r="V41" s="21">
        <v>1999</v>
      </c>
      <c r="W41" s="28"/>
      <c r="X41" s="21"/>
      <c r="Y41" s="28" t="s">
        <v>647</v>
      </c>
      <c r="Z41" s="21">
        <f t="shared" si="3"/>
        <v>11</v>
      </c>
      <c r="AA41" s="25" t="s">
        <v>269</v>
      </c>
      <c r="AB41" s="21" t="s">
        <v>121</v>
      </c>
      <c r="AC41" s="21"/>
      <c r="AE41" s="90" t="s">
        <v>375</v>
      </c>
      <c r="AF41" s="82"/>
    </row>
    <row r="42" spans="1:32" s="19" customFormat="1" ht="13.9" customHeight="1" x14ac:dyDescent="0.2">
      <c r="A42" s="53">
        <v>0</v>
      </c>
      <c r="B42" s="53"/>
      <c r="C42" s="53">
        <f t="shared" si="2"/>
        <v>0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7" t="s">
        <v>301</v>
      </c>
      <c r="T42" s="21">
        <v>1975</v>
      </c>
      <c r="U42" s="28" t="s">
        <v>302</v>
      </c>
      <c r="V42" s="21">
        <v>2001</v>
      </c>
      <c r="W42" s="28"/>
      <c r="X42" s="21"/>
      <c r="Y42" s="28" t="s">
        <v>303</v>
      </c>
      <c r="Z42" s="21">
        <f t="shared" si="3"/>
        <v>9</v>
      </c>
      <c r="AA42" s="25" t="s">
        <v>391</v>
      </c>
      <c r="AB42" s="21" t="s">
        <v>121</v>
      </c>
      <c r="AC42" s="21"/>
      <c r="AE42" s="90" t="s">
        <v>373</v>
      </c>
      <c r="AF42" s="82"/>
    </row>
    <row r="43" spans="1:32" s="19" customFormat="1" ht="13.9" customHeight="1" x14ac:dyDescent="0.2">
      <c r="A43" s="53">
        <v>0</v>
      </c>
      <c r="B43" s="53">
        <v>1</v>
      </c>
      <c r="C43" s="53">
        <f t="shared" si="2"/>
        <v>0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359</v>
      </c>
      <c r="P43" s="15" t="s">
        <v>470</v>
      </c>
      <c r="Q43" s="15">
        <v>39</v>
      </c>
      <c r="R43" s="42"/>
      <c r="S43" s="27" t="s">
        <v>227</v>
      </c>
      <c r="T43" s="21">
        <v>1976</v>
      </c>
      <c r="U43" s="28" t="s">
        <v>604</v>
      </c>
      <c r="V43" s="21">
        <v>2001</v>
      </c>
      <c r="W43" s="28"/>
      <c r="X43" s="21"/>
      <c r="Y43" s="28" t="s">
        <v>106</v>
      </c>
      <c r="Z43" s="21">
        <f t="shared" si="3"/>
        <v>9</v>
      </c>
      <c r="AA43" s="25" t="s">
        <v>605</v>
      </c>
      <c r="AB43" s="21" t="s">
        <v>121</v>
      </c>
      <c r="AC43" s="21"/>
      <c r="AE43" s="90" t="s">
        <v>374</v>
      </c>
      <c r="AF43" s="82"/>
    </row>
    <row r="44" spans="1:32" s="19" customFormat="1" ht="13.9" customHeight="1" x14ac:dyDescent="0.2">
      <c r="A44" s="53">
        <v>0</v>
      </c>
      <c r="B44" s="53"/>
      <c r="C44" s="53">
        <f t="shared" si="2"/>
        <v>0</v>
      </c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471</v>
      </c>
      <c r="Q44" s="15">
        <v>40</v>
      </c>
      <c r="R44" s="42"/>
      <c r="S44" s="27" t="s">
        <v>229</v>
      </c>
      <c r="T44" s="21">
        <v>1976</v>
      </c>
      <c r="U44" s="28" t="s">
        <v>241</v>
      </c>
      <c r="V44" s="21">
        <v>2001</v>
      </c>
      <c r="W44" s="28"/>
      <c r="X44" s="21"/>
      <c r="Y44" s="28" t="s">
        <v>337</v>
      </c>
      <c r="Z44" s="21">
        <f t="shared" si="3"/>
        <v>9</v>
      </c>
      <c r="AA44" s="25" t="s">
        <v>108</v>
      </c>
      <c r="AB44" s="21" t="s">
        <v>121</v>
      </c>
      <c r="AC44" s="21"/>
      <c r="AE44" s="90" t="s">
        <v>373</v>
      </c>
      <c r="AF44" s="82"/>
    </row>
    <row r="45" spans="1:32" s="19" customFormat="1" ht="13.9" customHeight="1" x14ac:dyDescent="0.2">
      <c r="A45" s="53">
        <v>0</v>
      </c>
      <c r="B45" s="53">
        <v>1</v>
      </c>
      <c r="C45" s="53">
        <f t="shared" si="2"/>
        <v>0</v>
      </c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360</v>
      </c>
      <c r="P45" s="15" t="s">
        <v>588</v>
      </c>
      <c r="Q45" s="15">
        <v>41</v>
      </c>
      <c r="R45" s="42"/>
      <c r="S45" s="27" t="s">
        <v>589</v>
      </c>
      <c r="T45" s="21">
        <v>1976</v>
      </c>
      <c r="U45" s="28" t="s">
        <v>194</v>
      </c>
      <c r="V45" s="21">
        <v>2001</v>
      </c>
      <c r="W45" s="28"/>
      <c r="X45" s="21"/>
      <c r="Y45" s="28"/>
      <c r="Z45" s="21">
        <f t="shared" si="3"/>
        <v>9</v>
      </c>
      <c r="AA45" s="25" t="s">
        <v>269</v>
      </c>
      <c r="AB45" s="21" t="s">
        <v>121</v>
      </c>
      <c r="AC45" s="21"/>
      <c r="AE45" s="90" t="s">
        <v>374</v>
      </c>
      <c r="AF45" s="82"/>
    </row>
    <row r="46" spans="1:32" s="19" customFormat="1" ht="13.9" customHeight="1" x14ac:dyDescent="0.2">
      <c r="A46" s="53">
        <v>0</v>
      </c>
      <c r="B46" s="53"/>
      <c r="C46" s="53">
        <f t="shared" si="2"/>
        <v>0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566</v>
      </c>
      <c r="Q46" s="15">
        <v>42</v>
      </c>
      <c r="R46" s="42"/>
      <c r="S46" s="27" t="s">
        <v>561</v>
      </c>
      <c r="T46" s="21">
        <v>1975</v>
      </c>
      <c r="U46" s="28" t="s">
        <v>562</v>
      </c>
      <c r="V46" s="21">
        <v>2004</v>
      </c>
      <c r="W46" s="28"/>
      <c r="X46" s="21"/>
      <c r="Y46" s="28" t="s">
        <v>564</v>
      </c>
      <c r="Z46" s="21">
        <f t="shared" si="3"/>
        <v>6</v>
      </c>
      <c r="AA46" s="25" t="s">
        <v>565</v>
      </c>
      <c r="AB46" s="21" t="s">
        <v>121</v>
      </c>
      <c r="AC46" s="21"/>
      <c r="AE46" s="90" t="s">
        <v>373</v>
      </c>
      <c r="AF46" s="82"/>
    </row>
    <row r="47" spans="1:32" s="19" customFormat="1" ht="13.9" customHeight="1" x14ac:dyDescent="0.2">
      <c r="A47" s="53">
        <v>0</v>
      </c>
      <c r="B47" s="53"/>
      <c r="C47" s="53">
        <f t="shared" si="2"/>
        <v>0</v>
      </c>
      <c r="D47" s="55">
        <v>1</v>
      </c>
      <c r="E47" s="55"/>
      <c r="F47" s="56"/>
      <c r="G47" s="54"/>
      <c r="H47" s="54">
        <v>1</v>
      </c>
      <c r="I47" s="56"/>
      <c r="J47" s="54"/>
      <c r="K47" s="56"/>
      <c r="L47" s="56"/>
      <c r="M47" s="56"/>
      <c r="N47" s="58"/>
      <c r="O47" s="52" t="s">
        <v>361</v>
      </c>
      <c r="P47" s="15" t="s">
        <v>472</v>
      </c>
      <c r="Q47" s="15">
        <v>43</v>
      </c>
      <c r="R47" s="42"/>
      <c r="S47" s="27" t="s">
        <v>285</v>
      </c>
      <c r="T47" s="21">
        <v>1977</v>
      </c>
      <c r="U47" s="28" t="s">
        <v>286</v>
      </c>
      <c r="V47" s="21">
        <v>2005</v>
      </c>
      <c r="W47" s="28"/>
      <c r="X47" s="21"/>
      <c r="Y47" s="28"/>
      <c r="Z47" s="21">
        <f t="shared" si="3"/>
        <v>5</v>
      </c>
      <c r="AA47" s="25" t="s">
        <v>108</v>
      </c>
      <c r="AB47" s="21" t="s">
        <v>121</v>
      </c>
      <c r="AC47" s="21"/>
      <c r="AE47" s="90" t="s">
        <v>373</v>
      </c>
      <c r="AF47" s="82"/>
    </row>
    <row r="48" spans="1:32" s="19" customFormat="1" ht="13.9" customHeight="1" x14ac:dyDescent="0.2">
      <c r="A48" s="53">
        <v>0</v>
      </c>
      <c r="B48" s="53">
        <v>1</v>
      </c>
      <c r="C48" s="53">
        <f t="shared" si="2"/>
        <v>0</v>
      </c>
      <c r="D48" s="55"/>
      <c r="E48" s="55"/>
      <c r="F48" s="56">
        <v>1</v>
      </c>
      <c r="G48" s="54"/>
      <c r="H48" s="54"/>
      <c r="I48" s="56"/>
      <c r="J48" s="54"/>
      <c r="K48" s="56"/>
      <c r="L48" s="56"/>
      <c r="M48" s="56"/>
      <c r="N48" s="58"/>
      <c r="O48" s="52" t="s">
        <v>359</v>
      </c>
      <c r="P48" s="15" t="s">
        <v>596</v>
      </c>
      <c r="Q48" s="15">
        <v>44</v>
      </c>
      <c r="R48" s="42"/>
      <c r="S48" s="27" t="s">
        <v>597</v>
      </c>
      <c r="T48" s="21">
        <v>1978</v>
      </c>
      <c r="U48" s="28" t="s">
        <v>225</v>
      </c>
      <c r="V48" s="21">
        <v>2005</v>
      </c>
      <c r="W48" s="28"/>
      <c r="X48" s="21"/>
      <c r="Y48" s="28"/>
      <c r="Z48" s="21">
        <f t="shared" si="3"/>
        <v>5</v>
      </c>
      <c r="AA48" s="25" t="s">
        <v>208</v>
      </c>
      <c r="AB48" s="21" t="s">
        <v>121</v>
      </c>
      <c r="AC48" s="21"/>
      <c r="AE48" s="90" t="s">
        <v>375</v>
      </c>
      <c r="AF48" s="82"/>
    </row>
    <row r="49" spans="1:32" s="19" customFormat="1" ht="13.9" customHeight="1" x14ac:dyDescent="0.2">
      <c r="A49" s="53">
        <v>0</v>
      </c>
      <c r="B49" s="53">
        <v>1</v>
      </c>
      <c r="C49" s="53">
        <f t="shared" si="2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360</v>
      </c>
      <c r="P49" s="15" t="s">
        <v>612</v>
      </c>
      <c r="Q49" s="15">
        <v>45</v>
      </c>
      <c r="R49" s="42"/>
      <c r="S49" s="27" t="s">
        <v>613</v>
      </c>
      <c r="T49" s="21">
        <v>1980</v>
      </c>
      <c r="U49" s="28" t="s">
        <v>198</v>
      </c>
      <c r="V49" s="21">
        <v>2005</v>
      </c>
      <c r="W49" s="28"/>
      <c r="X49" s="21"/>
      <c r="Y49" s="28"/>
      <c r="Z49" s="21">
        <f t="shared" si="3"/>
        <v>5</v>
      </c>
      <c r="AA49" s="25" t="s">
        <v>614</v>
      </c>
      <c r="AB49" s="21" t="s">
        <v>121</v>
      </c>
      <c r="AC49" s="21"/>
      <c r="AE49" s="90" t="s">
        <v>621</v>
      </c>
      <c r="AF49" s="82"/>
    </row>
    <row r="50" spans="1:32" s="19" customFormat="1" ht="13.9" customHeight="1" x14ac:dyDescent="0.2">
      <c r="A50" s="53">
        <v>0</v>
      </c>
      <c r="B50" s="53"/>
      <c r="C50" s="53">
        <f t="shared" si="2"/>
        <v>0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7" t="s">
        <v>284</v>
      </c>
      <c r="T50" s="21">
        <v>1980</v>
      </c>
      <c r="U50" s="28" t="s">
        <v>198</v>
      </c>
      <c r="V50" s="21">
        <v>2006</v>
      </c>
      <c r="W50" s="28"/>
      <c r="X50" s="21"/>
      <c r="Y50" s="28"/>
      <c r="Z50" s="21">
        <f t="shared" si="3"/>
        <v>4</v>
      </c>
      <c r="AA50" s="25" t="s">
        <v>108</v>
      </c>
      <c r="AB50" s="21" t="s">
        <v>121</v>
      </c>
      <c r="AC50" s="21"/>
      <c r="AE50" s="90" t="s">
        <v>375</v>
      </c>
      <c r="AF50" s="82"/>
    </row>
    <row r="51" spans="1:32" s="19" customFormat="1" ht="13.9" customHeight="1" x14ac:dyDescent="0.2">
      <c r="A51" s="53">
        <v>0</v>
      </c>
      <c r="B51" s="53"/>
      <c r="C51" s="53">
        <f t="shared" si="2"/>
        <v>0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359</v>
      </c>
      <c r="P51" s="15" t="s">
        <v>586</v>
      </c>
      <c r="Q51" s="15">
        <v>47</v>
      </c>
      <c r="R51" s="42"/>
      <c r="S51" s="27" t="s">
        <v>587</v>
      </c>
      <c r="T51" s="21">
        <v>1981</v>
      </c>
      <c r="U51" s="28" t="s">
        <v>198</v>
      </c>
      <c r="V51" s="21">
        <v>2008</v>
      </c>
      <c r="W51" s="28"/>
      <c r="X51" s="21"/>
      <c r="Y51" s="28"/>
      <c r="Z51" s="21">
        <f t="shared" si="3"/>
        <v>2</v>
      </c>
      <c r="AA51" s="25" t="s">
        <v>108</v>
      </c>
      <c r="AB51" s="21" t="s">
        <v>121</v>
      </c>
      <c r="AC51" s="21"/>
      <c r="AE51" s="90" t="s">
        <v>375</v>
      </c>
      <c r="AF51" s="82"/>
    </row>
    <row r="52" spans="1:32" s="19" customFormat="1" ht="13.9" customHeight="1" x14ac:dyDescent="0.2">
      <c r="A52" s="53">
        <v>0</v>
      </c>
      <c r="B52" s="53"/>
      <c r="C52" s="53">
        <f t="shared" si="2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360</v>
      </c>
      <c r="P52" s="15" t="s">
        <v>637</v>
      </c>
      <c r="Q52" s="15">
        <v>48</v>
      </c>
      <c r="R52" s="42"/>
      <c r="S52" s="27" t="s">
        <v>638</v>
      </c>
      <c r="T52" s="21">
        <v>1981</v>
      </c>
      <c r="U52" s="28" t="s">
        <v>639</v>
      </c>
      <c r="V52" s="21">
        <v>2010</v>
      </c>
      <c r="W52" s="28"/>
      <c r="X52" s="21"/>
      <c r="Y52" s="28"/>
      <c r="Z52" s="21">
        <f t="shared" si="3"/>
        <v>0</v>
      </c>
      <c r="AA52" s="25" t="s">
        <v>565</v>
      </c>
      <c r="AB52" s="21" t="s">
        <v>121</v>
      </c>
      <c r="AC52" s="21"/>
      <c r="AE52" s="90" t="s">
        <v>375</v>
      </c>
      <c r="AF52" s="82"/>
    </row>
    <row r="53" spans="1:32" s="19" customFormat="1" ht="13.9" customHeight="1" x14ac:dyDescent="0.2">
      <c r="A53" s="53">
        <v>0</v>
      </c>
      <c r="B53" s="53">
        <v>1</v>
      </c>
      <c r="C53" s="53">
        <f t="shared" si="2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475</v>
      </c>
      <c r="Q53" s="15">
        <v>49</v>
      </c>
      <c r="R53" s="42"/>
      <c r="S53" s="27" t="s">
        <v>298</v>
      </c>
      <c r="T53" s="21">
        <v>1982</v>
      </c>
      <c r="U53" s="28" t="s">
        <v>603</v>
      </c>
      <c r="V53" s="21">
        <v>2007</v>
      </c>
      <c r="W53" s="28"/>
      <c r="X53" s="21"/>
      <c r="Y53" s="28"/>
      <c r="Z53" s="21">
        <f t="shared" si="3"/>
        <v>3</v>
      </c>
      <c r="AA53" s="25" t="s">
        <v>269</v>
      </c>
      <c r="AB53" s="21" t="s">
        <v>121</v>
      </c>
      <c r="AC53" s="21"/>
      <c r="AE53" s="90" t="s">
        <v>375</v>
      </c>
      <c r="AF53" s="82"/>
    </row>
    <row r="54" spans="1:32" s="19" customFormat="1" ht="13.9" customHeight="1" x14ac:dyDescent="0.2">
      <c r="A54" s="53">
        <v>0</v>
      </c>
      <c r="B54" s="53"/>
      <c r="C54" s="53">
        <f t="shared" si="2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577</v>
      </c>
      <c r="Q54" s="15">
        <v>50</v>
      </c>
      <c r="R54" s="42"/>
      <c r="S54" s="27" t="s">
        <v>578</v>
      </c>
      <c r="T54" s="21">
        <v>1982</v>
      </c>
      <c r="U54" s="28" t="s">
        <v>198</v>
      </c>
      <c r="V54" s="21">
        <v>2007</v>
      </c>
      <c r="W54" s="28"/>
      <c r="X54" s="21"/>
      <c r="Y54" s="28"/>
      <c r="Z54" s="21">
        <f t="shared" si="3"/>
        <v>3</v>
      </c>
      <c r="AA54" s="25" t="s">
        <v>108</v>
      </c>
      <c r="AB54" s="21" t="s">
        <v>121</v>
      </c>
      <c r="AC54" s="21"/>
      <c r="AE54" s="90" t="s">
        <v>375</v>
      </c>
      <c r="AF54" s="82"/>
    </row>
    <row r="55" spans="1:32" s="19" customFormat="1" ht="13.9" customHeight="1" x14ac:dyDescent="0.2">
      <c r="A55" s="53">
        <v>0</v>
      </c>
      <c r="B55" s="53"/>
      <c r="C55" s="53">
        <f t="shared" si="2"/>
        <v>0</v>
      </c>
      <c r="D55" s="55"/>
      <c r="E55" s="55">
        <v>1</v>
      </c>
      <c r="F55" s="56"/>
      <c r="G55" s="54"/>
      <c r="H55" s="54">
        <v>1</v>
      </c>
      <c r="I55" s="56"/>
      <c r="J55" s="54"/>
      <c r="K55" s="56"/>
      <c r="L55" s="56"/>
      <c r="M55" s="56"/>
      <c r="N55" s="58"/>
      <c r="O55" s="52" t="s">
        <v>358</v>
      </c>
      <c r="P55" s="15" t="s">
        <v>474</v>
      </c>
      <c r="Q55" s="15">
        <v>51</v>
      </c>
      <c r="R55" s="42"/>
      <c r="S55" s="27" t="s">
        <v>300</v>
      </c>
      <c r="T55" s="21">
        <v>1980</v>
      </c>
      <c r="U55" s="28" t="s">
        <v>198</v>
      </c>
      <c r="V55" s="21">
        <v>2008</v>
      </c>
      <c r="W55" s="28"/>
      <c r="X55" s="21"/>
      <c r="Y55" s="28"/>
      <c r="Z55" s="21">
        <f t="shared" si="3"/>
        <v>2</v>
      </c>
      <c r="AA55" s="25" t="s">
        <v>108</v>
      </c>
      <c r="AB55" s="21" t="s">
        <v>121</v>
      </c>
      <c r="AC55" s="21"/>
      <c r="AE55" s="90" t="s">
        <v>375</v>
      </c>
      <c r="AF55" s="82"/>
    </row>
    <row r="56" spans="1:32" s="19" customFormat="1" ht="13.9" customHeight="1" x14ac:dyDescent="0.2">
      <c r="A56" s="53">
        <v>0</v>
      </c>
      <c r="B56" s="53"/>
      <c r="C56" s="53">
        <f t="shared" si="2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7" t="s">
        <v>563</v>
      </c>
      <c r="T56" s="21">
        <v>1985</v>
      </c>
      <c r="U56" s="28" t="s">
        <v>240</v>
      </c>
      <c r="V56" s="21">
        <v>2008</v>
      </c>
      <c r="W56" s="28"/>
      <c r="X56" s="21"/>
      <c r="Y56" s="28"/>
      <c r="Z56" s="21">
        <f t="shared" si="3"/>
        <v>2</v>
      </c>
      <c r="AA56" s="25" t="s">
        <v>108</v>
      </c>
      <c r="AB56" s="21" t="s">
        <v>121</v>
      </c>
      <c r="AC56" s="21"/>
      <c r="AE56" s="90" t="s">
        <v>375</v>
      </c>
      <c r="AF56" s="82"/>
    </row>
    <row r="57" spans="1:32" s="19" customFormat="1" ht="13.9" customHeight="1" x14ac:dyDescent="0.2">
      <c r="A57" s="53">
        <v>0</v>
      </c>
      <c r="B57" s="53"/>
      <c r="C57" s="53">
        <f t="shared" si="2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7" t="s">
        <v>213</v>
      </c>
      <c r="T57" s="21">
        <v>1985</v>
      </c>
      <c r="U57" s="28" t="s">
        <v>570</v>
      </c>
      <c r="V57" s="21">
        <v>2008</v>
      </c>
      <c r="W57" s="28"/>
      <c r="X57" s="21"/>
      <c r="Y57" s="28"/>
      <c r="Z57" s="21">
        <f t="shared" si="3"/>
        <v>2</v>
      </c>
      <c r="AA57" s="25" t="s">
        <v>108</v>
      </c>
      <c r="AB57" s="21" t="s">
        <v>121</v>
      </c>
      <c r="AC57" s="21"/>
      <c r="AE57" s="90" t="s">
        <v>375</v>
      </c>
      <c r="AF57" s="82"/>
    </row>
    <row r="58" spans="1:32" s="19" customFormat="1" ht="13.9" customHeight="1" x14ac:dyDescent="0.2">
      <c r="A58" s="53">
        <v>0</v>
      </c>
      <c r="B58" s="53"/>
      <c r="C58" s="53">
        <f t="shared" si="2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7" t="s">
        <v>281</v>
      </c>
      <c r="T58" s="21">
        <v>1983</v>
      </c>
      <c r="U58" s="28" t="s">
        <v>603</v>
      </c>
      <c r="V58" s="21">
        <v>2009</v>
      </c>
      <c r="W58" s="28"/>
      <c r="X58" s="21"/>
      <c r="Y58" s="28"/>
      <c r="Z58" s="21">
        <f t="shared" si="3"/>
        <v>1</v>
      </c>
      <c r="AA58" s="25" t="s">
        <v>108</v>
      </c>
      <c r="AB58" s="21" t="s">
        <v>121</v>
      </c>
      <c r="AC58" s="21"/>
      <c r="AE58" s="90" t="s">
        <v>375</v>
      </c>
      <c r="AF58" s="82"/>
    </row>
    <row r="59" spans="1:32" s="19" customFormat="1" ht="13.9" customHeight="1" x14ac:dyDescent="0.2">
      <c r="A59" s="53">
        <v>0</v>
      </c>
      <c r="B59" s="53"/>
      <c r="C59" s="53">
        <f t="shared" si="2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528</v>
      </c>
      <c r="Q59" s="15">
        <v>55</v>
      </c>
      <c r="R59" s="42"/>
      <c r="S59" s="27" t="s">
        <v>529</v>
      </c>
      <c r="T59" s="21">
        <v>1984</v>
      </c>
      <c r="U59" s="28" t="s">
        <v>570</v>
      </c>
      <c r="V59" s="21">
        <v>2009</v>
      </c>
      <c r="W59" s="28"/>
      <c r="X59" s="21"/>
      <c r="Y59" s="28"/>
      <c r="Z59" s="21">
        <f t="shared" si="3"/>
        <v>1</v>
      </c>
      <c r="AA59" s="25" t="s">
        <v>108</v>
      </c>
      <c r="AB59" s="21" t="s">
        <v>121</v>
      </c>
      <c r="AC59" s="21"/>
      <c r="AE59" s="90" t="s">
        <v>375</v>
      </c>
      <c r="AF59" s="82"/>
    </row>
    <row r="60" spans="1:32" s="19" customFormat="1" ht="13.9" customHeight="1" x14ac:dyDescent="0.2">
      <c r="A60" s="53">
        <v>0</v>
      </c>
      <c r="B60" s="53"/>
      <c r="C60" s="53">
        <f t="shared" si="2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7" t="s">
        <v>295</v>
      </c>
      <c r="T60" s="21">
        <v>1987</v>
      </c>
      <c r="U60" s="28" t="s">
        <v>198</v>
      </c>
      <c r="V60" s="21">
        <v>2009</v>
      </c>
      <c r="W60" s="28"/>
      <c r="X60" s="21"/>
      <c r="Y60" s="28"/>
      <c r="Z60" s="21">
        <f t="shared" si="3"/>
        <v>1</v>
      </c>
      <c r="AA60" s="25" t="s">
        <v>108</v>
      </c>
      <c r="AB60" s="21" t="s">
        <v>121</v>
      </c>
      <c r="AC60" s="21"/>
      <c r="AE60" s="90" t="s">
        <v>375</v>
      </c>
      <c r="AF60" s="82"/>
    </row>
    <row r="61" spans="1:32" s="19" customFormat="1" ht="13.9" customHeight="1" x14ac:dyDescent="0.2">
      <c r="A61" s="53">
        <v>0</v>
      </c>
      <c r="B61" s="53">
        <v>1</v>
      </c>
      <c r="C61" s="53">
        <f t="shared" si="2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7" t="s">
        <v>636</v>
      </c>
      <c r="T61" s="21">
        <v>1986</v>
      </c>
      <c r="U61" s="28" t="s">
        <v>570</v>
      </c>
      <c r="V61" s="21">
        <v>2010</v>
      </c>
      <c r="W61" s="28"/>
      <c r="X61" s="21"/>
      <c r="Y61" s="28"/>
      <c r="Z61" s="21">
        <f t="shared" si="3"/>
        <v>0</v>
      </c>
      <c r="AA61" s="25" t="s">
        <v>108</v>
      </c>
      <c r="AB61" s="21" t="s">
        <v>121</v>
      </c>
      <c r="AC61" s="21"/>
      <c r="AE61" s="90" t="s">
        <v>375</v>
      </c>
      <c r="AF61" s="82"/>
    </row>
    <row r="62" spans="1:32" s="19" customFormat="1" ht="13.9" customHeight="1" x14ac:dyDescent="0.2">
      <c r="A62" s="53">
        <v>0</v>
      </c>
      <c r="B62" s="53"/>
      <c r="C62" s="53">
        <f t="shared" si="2"/>
        <v>1</v>
      </c>
      <c r="D62" s="55"/>
      <c r="E62" s="55"/>
      <c r="F62" s="56"/>
      <c r="G62" s="54"/>
      <c r="H62" s="54"/>
      <c r="I62" s="56">
        <v>1</v>
      </c>
      <c r="J62" s="54"/>
      <c r="K62" s="56"/>
      <c r="L62" s="56"/>
      <c r="M62" s="56"/>
      <c r="N62" s="58"/>
      <c r="O62" s="52" t="s">
        <v>361</v>
      </c>
      <c r="P62" s="15" t="s">
        <v>476</v>
      </c>
      <c r="Q62" s="15">
        <v>58</v>
      </c>
      <c r="R62" s="43" t="s">
        <v>370</v>
      </c>
      <c r="S62" s="29" t="s">
        <v>127</v>
      </c>
      <c r="T62" s="21">
        <v>1956</v>
      </c>
      <c r="U62" s="28" t="s">
        <v>126</v>
      </c>
      <c r="V62" s="21">
        <v>1976</v>
      </c>
      <c r="W62" s="28"/>
      <c r="X62" s="21"/>
      <c r="Y62" s="28" t="s">
        <v>242</v>
      </c>
      <c r="Z62" s="21">
        <f t="shared" si="3"/>
        <v>34</v>
      </c>
      <c r="AA62" s="25" t="s">
        <v>226</v>
      </c>
      <c r="AB62" s="21" t="s">
        <v>192</v>
      </c>
      <c r="AC62" s="21"/>
      <c r="AE62" s="90" t="s">
        <v>423</v>
      </c>
      <c r="AF62" s="82"/>
    </row>
    <row r="63" spans="1:32" s="19" customFormat="1" ht="13.9" customHeight="1" x14ac:dyDescent="0.2">
      <c r="A63" s="53">
        <v>0</v>
      </c>
      <c r="B63" s="53"/>
      <c r="C63" s="53">
        <f t="shared" si="2"/>
        <v>1</v>
      </c>
      <c r="D63" s="55"/>
      <c r="E63" s="55"/>
      <c r="F63" s="56"/>
      <c r="G63" s="54"/>
      <c r="H63" s="54">
        <v>1</v>
      </c>
      <c r="I63" s="56">
        <v>1</v>
      </c>
      <c r="J63" s="54"/>
      <c r="K63" s="56"/>
      <c r="L63" s="56"/>
      <c r="M63" s="56"/>
      <c r="N63" s="58"/>
      <c r="O63" s="52" t="s">
        <v>358</v>
      </c>
      <c r="P63" s="15" t="s">
        <v>477</v>
      </c>
      <c r="Q63" s="15">
        <v>59</v>
      </c>
      <c r="R63" s="16"/>
      <c r="S63" s="20" t="s">
        <v>134</v>
      </c>
      <c r="T63" s="21">
        <v>1954</v>
      </c>
      <c r="U63" s="28" t="s">
        <v>126</v>
      </c>
      <c r="V63" s="21">
        <v>1974</v>
      </c>
      <c r="W63" s="28"/>
      <c r="X63" s="21"/>
      <c r="Y63" s="28" t="s">
        <v>135</v>
      </c>
      <c r="Z63" s="21">
        <f t="shared" si="3"/>
        <v>36</v>
      </c>
      <c r="AA63" s="25" t="s">
        <v>252</v>
      </c>
      <c r="AB63" s="21" t="s">
        <v>268</v>
      </c>
      <c r="AC63" s="21"/>
      <c r="AE63" s="90" t="s">
        <v>406</v>
      </c>
      <c r="AF63" s="82"/>
    </row>
    <row r="64" spans="1:32" s="19" customFormat="1" ht="13.9" customHeight="1" x14ac:dyDescent="0.2">
      <c r="A64" s="53">
        <v>0</v>
      </c>
      <c r="B64" s="53"/>
      <c r="C64" s="53">
        <f t="shared" si="2"/>
        <v>1</v>
      </c>
      <c r="D64" s="55"/>
      <c r="E64" s="55"/>
      <c r="F64" s="56"/>
      <c r="G64" s="54"/>
      <c r="H64" s="54">
        <v>1</v>
      </c>
      <c r="I64" s="56">
        <v>1</v>
      </c>
      <c r="J64" s="54">
        <v>1</v>
      </c>
      <c r="K64" s="56"/>
      <c r="L64" s="56"/>
      <c r="M64" s="56"/>
      <c r="N64" s="58"/>
      <c r="O64" s="52" t="s">
        <v>358</v>
      </c>
      <c r="P64" s="15" t="s">
        <v>478</v>
      </c>
      <c r="Q64" s="15">
        <v>60</v>
      </c>
      <c r="R64" s="16"/>
      <c r="S64" s="20" t="s">
        <v>136</v>
      </c>
      <c r="T64" s="21">
        <v>1955</v>
      </c>
      <c r="U64" s="28" t="s">
        <v>126</v>
      </c>
      <c r="V64" s="21">
        <v>1975</v>
      </c>
      <c r="W64" s="28"/>
      <c r="X64" s="21"/>
      <c r="Y64" s="28" t="s">
        <v>135</v>
      </c>
      <c r="Z64" s="21">
        <f t="shared" si="3"/>
        <v>35</v>
      </c>
      <c r="AA64" s="25" t="s">
        <v>252</v>
      </c>
      <c r="AB64" s="21" t="s">
        <v>268</v>
      </c>
      <c r="AC64" s="21"/>
      <c r="AE64" s="90" t="s">
        <v>406</v>
      </c>
      <c r="AF64" s="82"/>
    </row>
    <row r="65" spans="1:32" s="19" customFormat="1" ht="13.9" customHeight="1" x14ac:dyDescent="0.2">
      <c r="A65" s="53">
        <v>0</v>
      </c>
      <c r="B65" s="53"/>
      <c r="C65" s="53">
        <f t="shared" si="2"/>
        <v>1</v>
      </c>
      <c r="D65" s="55"/>
      <c r="E65" s="55"/>
      <c r="F65" s="56"/>
      <c r="G65" s="54"/>
      <c r="H65" s="54"/>
      <c r="I65" s="56">
        <v>1</v>
      </c>
      <c r="J65" s="54">
        <v>1</v>
      </c>
      <c r="K65" s="56"/>
      <c r="L65" s="56"/>
      <c r="M65" s="56"/>
      <c r="N65" s="58"/>
      <c r="O65" s="52" t="s">
        <v>359</v>
      </c>
      <c r="P65" s="15" t="s">
        <v>479</v>
      </c>
      <c r="Q65" s="15">
        <v>61</v>
      </c>
      <c r="R65" s="16"/>
      <c r="S65" s="20" t="s">
        <v>130</v>
      </c>
      <c r="T65" s="21">
        <v>1949</v>
      </c>
      <c r="U65" s="28" t="s">
        <v>126</v>
      </c>
      <c r="V65" s="21">
        <v>1969</v>
      </c>
      <c r="W65" s="28"/>
      <c r="X65" s="21"/>
      <c r="Y65" s="28"/>
      <c r="Z65" s="21">
        <f t="shared" si="3"/>
        <v>41</v>
      </c>
      <c r="AA65" s="25" t="s">
        <v>129</v>
      </c>
      <c r="AB65" s="21" t="s">
        <v>121</v>
      </c>
      <c r="AC65" s="21"/>
      <c r="AE65" s="90" t="s">
        <v>422</v>
      </c>
      <c r="AF65" s="82"/>
    </row>
    <row r="66" spans="1:32" s="19" customFormat="1" ht="13.9" customHeight="1" x14ac:dyDescent="0.2">
      <c r="A66" s="53">
        <v>0</v>
      </c>
      <c r="B66" s="53"/>
      <c r="C66" s="53">
        <f t="shared" si="2"/>
        <v>1</v>
      </c>
      <c r="D66" s="55"/>
      <c r="E66" s="55"/>
      <c r="F66" s="56"/>
      <c r="G66" s="54"/>
      <c r="H66" s="54"/>
      <c r="I66" s="56">
        <v>1</v>
      </c>
      <c r="J66" s="54">
        <v>1</v>
      </c>
      <c r="K66" s="56"/>
      <c r="L66" s="56"/>
      <c r="M66" s="56"/>
      <c r="N66" s="58"/>
      <c r="O66" s="52" t="s">
        <v>361</v>
      </c>
      <c r="P66" s="15" t="s">
        <v>480</v>
      </c>
      <c r="Q66" s="15">
        <v>62</v>
      </c>
      <c r="R66" s="16"/>
      <c r="S66" s="20" t="s">
        <v>131</v>
      </c>
      <c r="T66" s="21">
        <v>1952</v>
      </c>
      <c r="U66" s="28" t="s">
        <v>126</v>
      </c>
      <c r="V66" s="21">
        <v>1973</v>
      </c>
      <c r="W66" s="28"/>
      <c r="X66" s="21"/>
      <c r="Y66" s="28"/>
      <c r="Z66" s="21">
        <f t="shared" si="3"/>
        <v>37</v>
      </c>
      <c r="AA66" s="25" t="s">
        <v>129</v>
      </c>
      <c r="AB66" s="21" t="s">
        <v>121</v>
      </c>
      <c r="AC66" s="21"/>
      <c r="AE66" s="90" t="s">
        <v>416</v>
      </c>
      <c r="AF66" s="82"/>
    </row>
    <row r="67" spans="1:32" s="19" customFormat="1" ht="13.9" customHeight="1" x14ac:dyDescent="0.2">
      <c r="A67" s="53">
        <v>0</v>
      </c>
      <c r="B67" s="53"/>
      <c r="C67" s="53">
        <f t="shared" si="2"/>
        <v>1</v>
      </c>
      <c r="D67" s="55"/>
      <c r="E67" s="55"/>
      <c r="F67" s="56"/>
      <c r="G67" s="54">
        <v>1</v>
      </c>
      <c r="H67" s="54">
        <v>1</v>
      </c>
      <c r="I67" s="56">
        <v>1</v>
      </c>
      <c r="J67" s="54"/>
      <c r="K67" s="56"/>
      <c r="L67" s="56"/>
      <c r="M67" s="56"/>
      <c r="N67" s="58"/>
      <c r="O67" s="52" t="s">
        <v>359</v>
      </c>
      <c r="P67" s="15" t="s">
        <v>481</v>
      </c>
      <c r="Q67" s="15">
        <v>63</v>
      </c>
      <c r="R67" s="16"/>
      <c r="S67" s="20" t="s">
        <v>132</v>
      </c>
      <c r="T67" s="21">
        <v>1951</v>
      </c>
      <c r="U67" s="28" t="s">
        <v>107</v>
      </c>
      <c r="V67" s="21">
        <v>1973</v>
      </c>
      <c r="W67" s="28"/>
      <c r="X67" s="21"/>
      <c r="Y67" s="28" t="s">
        <v>372</v>
      </c>
      <c r="Z67" s="21">
        <f t="shared" si="3"/>
        <v>37</v>
      </c>
      <c r="AA67" s="25" t="s">
        <v>133</v>
      </c>
      <c r="AB67" s="21" t="s">
        <v>121</v>
      </c>
      <c r="AC67" s="21"/>
      <c r="AE67" s="90" t="s">
        <v>393</v>
      </c>
      <c r="AF67" s="82"/>
    </row>
    <row r="68" spans="1:32" s="19" customFormat="1" ht="13.9" customHeight="1" x14ac:dyDescent="0.2">
      <c r="A68" s="53">
        <v>0</v>
      </c>
      <c r="B68" s="53"/>
      <c r="C68" s="53">
        <f t="shared" si="2"/>
        <v>1</v>
      </c>
      <c r="D68" s="55"/>
      <c r="E68" s="55"/>
      <c r="F68" s="56"/>
      <c r="G68" s="54"/>
      <c r="H68" s="54"/>
      <c r="I68" s="56">
        <v>1</v>
      </c>
      <c r="J68" s="54">
        <v>1</v>
      </c>
      <c r="K68" s="56"/>
      <c r="L68" s="56"/>
      <c r="M68" s="56"/>
      <c r="N68" s="58"/>
      <c r="O68" s="52" t="s">
        <v>358</v>
      </c>
      <c r="P68" s="15" t="s">
        <v>482</v>
      </c>
      <c r="Q68" s="15">
        <v>64</v>
      </c>
      <c r="R68" s="16"/>
      <c r="S68" s="20" t="s">
        <v>260</v>
      </c>
      <c r="T68" s="21">
        <v>1956</v>
      </c>
      <c r="U68" s="28" t="s">
        <v>126</v>
      </c>
      <c r="V68" s="21">
        <v>1973</v>
      </c>
      <c r="W68" s="28"/>
      <c r="X68" s="21"/>
      <c r="Y68" s="28"/>
      <c r="Z68" s="21">
        <f t="shared" si="3"/>
        <v>37</v>
      </c>
      <c r="AA68" s="25" t="s">
        <v>139</v>
      </c>
      <c r="AB68" s="21" t="s">
        <v>121</v>
      </c>
      <c r="AC68" s="21"/>
      <c r="AE68" s="90" t="s">
        <v>377</v>
      </c>
      <c r="AF68" s="82"/>
    </row>
    <row r="69" spans="1:32" s="19" customFormat="1" ht="13.9" customHeight="1" x14ac:dyDescent="0.2">
      <c r="A69" s="53">
        <v>0</v>
      </c>
      <c r="B69" s="53"/>
      <c r="C69" s="53">
        <f t="shared" ref="C69:C101" si="4">IF(Z69&gt;=10,1,0)</f>
        <v>1</v>
      </c>
      <c r="D69" s="55"/>
      <c r="E69" s="55"/>
      <c r="F69" s="56"/>
      <c r="G69" s="54"/>
      <c r="H69" s="54"/>
      <c r="I69" s="56">
        <v>1</v>
      </c>
      <c r="J69" s="54">
        <v>1</v>
      </c>
      <c r="K69" s="56"/>
      <c r="L69" s="56"/>
      <c r="M69" s="56"/>
      <c r="N69" s="58"/>
      <c r="O69" s="52" t="s">
        <v>360</v>
      </c>
      <c r="P69" s="15" t="s">
        <v>483</v>
      </c>
      <c r="Q69" s="15">
        <v>65</v>
      </c>
      <c r="R69" s="16"/>
      <c r="S69" s="20" t="s">
        <v>137</v>
      </c>
      <c r="T69" s="21">
        <v>1958</v>
      </c>
      <c r="U69" s="28" t="s">
        <v>126</v>
      </c>
      <c r="V69" s="21">
        <v>1977</v>
      </c>
      <c r="W69" s="28"/>
      <c r="X69" s="21"/>
      <c r="Y69" s="28"/>
      <c r="Z69" s="21">
        <f t="shared" ref="Z69:Z101" si="5">$AD$3-V69</f>
        <v>33</v>
      </c>
      <c r="AA69" s="25" t="s">
        <v>129</v>
      </c>
      <c r="AB69" s="21" t="s">
        <v>121</v>
      </c>
      <c r="AC69" s="21"/>
      <c r="AE69" s="90" t="s">
        <v>377</v>
      </c>
      <c r="AF69" s="82"/>
    </row>
    <row r="70" spans="1:32" s="19" customFormat="1" ht="13.9" customHeight="1" x14ac:dyDescent="0.2">
      <c r="A70" s="53">
        <v>0</v>
      </c>
      <c r="B70" s="53"/>
      <c r="C70" s="53">
        <f t="shared" si="4"/>
        <v>1</v>
      </c>
      <c r="D70" s="55"/>
      <c r="E70" s="55"/>
      <c r="F70" s="56"/>
      <c r="G70" s="54"/>
      <c r="H70" s="54"/>
      <c r="I70" s="56">
        <v>1</v>
      </c>
      <c r="J70" s="54">
        <v>1</v>
      </c>
      <c r="K70" s="56"/>
      <c r="L70" s="56"/>
      <c r="M70" s="56"/>
      <c r="N70" s="58"/>
      <c r="O70" s="52" t="s">
        <v>358</v>
      </c>
      <c r="P70" s="15" t="s">
        <v>484</v>
      </c>
      <c r="Q70" s="15">
        <v>66</v>
      </c>
      <c r="R70" s="16"/>
      <c r="S70" s="20" t="s">
        <v>271</v>
      </c>
      <c r="T70" s="21">
        <v>1958</v>
      </c>
      <c r="U70" s="28" t="s">
        <v>126</v>
      </c>
      <c r="V70" s="21">
        <v>1978</v>
      </c>
      <c r="W70" s="28"/>
      <c r="X70" s="21"/>
      <c r="Y70" s="28"/>
      <c r="Z70" s="21">
        <f t="shared" si="5"/>
        <v>32</v>
      </c>
      <c r="AA70" s="25" t="s">
        <v>129</v>
      </c>
      <c r="AB70" s="21" t="s">
        <v>121</v>
      </c>
      <c r="AC70" s="21"/>
      <c r="AE70" s="90" t="s">
        <v>420</v>
      </c>
      <c r="AF70" s="82"/>
    </row>
    <row r="71" spans="1:32" s="19" customFormat="1" ht="13.9" customHeight="1" x14ac:dyDescent="0.2">
      <c r="A71" s="53">
        <v>0</v>
      </c>
      <c r="B71" s="53"/>
      <c r="C71" s="53">
        <f t="shared" si="4"/>
        <v>1</v>
      </c>
      <c r="D71" s="55"/>
      <c r="E71" s="55"/>
      <c r="F71" s="56"/>
      <c r="G71" s="54"/>
      <c r="H71" s="54"/>
      <c r="I71" s="56">
        <v>1</v>
      </c>
      <c r="J71" s="54">
        <v>1</v>
      </c>
      <c r="K71" s="56"/>
      <c r="L71" s="56"/>
      <c r="M71" s="56"/>
      <c r="N71" s="58"/>
      <c r="O71" s="52" t="s">
        <v>359</v>
      </c>
      <c r="P71" s="15" t="s">
        <v>632</v>
      </c>
      <c r="Q71" s="15">
        <v>67</v>
      </c>
      <c r="R71" s="16"/>
      <c r="S71" s="20" t="s">
        <v>633</v>
      </c>
      <c r="T71" s="21">
        <v>1958</v>
      </c>
      <c r="U71" s="28" t="s">
        <v>634</v>
      </c>
      <c r="V71" s="21">
        <v>1980</v>
      </c>
      <c r="W71" s="28"/>
      <c r="X71" s="21"/>
      <c r="Y71" s="28"/>
      <c r="Z71" s="21">
        <f t="shared" si="5"/>
        <v>30</v>
      </c>
      <c r="AA71" s="25" t="s">
        <v>129</v>
      </c>
      <c r="AB71" s="21" t="s">
        <v>121</v>
      </c>
      <c r="AC71" s="21"/>
      <c r="AE71" s="90" t="s">
        <v>420</v>
      </c>
      <c r="AF71" s="82"/>
    </row>
    <row r="72" spans="1:32" s="19" customFormat="1" ht="13.9" customHeight="1" x14ac:dyDescent="0.2">
      <c r="A72" s="53">
        <v>0</v>
      </c>
      <c r="B72" s="53"/>
      <c r="C72" s="53">
        <f t="shared" si="4"/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359</v>
      </c>
      <c r="P72" s="15" t="s">
        <v>485</v>
      </c>
      <c r="Q72" s="15">
        <v>68</v>
      </c>
      <c r="R72" s="16"/>
      <c r="S72" s="20" t="s">
        <v>261</v>
      </c>
      <c r="T72" s="21">
        <v>1959</v>
      </c>
      <c r="U72" s="28" t="s">
        <v>126</v>
      </c>
      <c r="V72" s="21">
        <v>1981</v>
      </c>
      <c r="W72" s="28"/>
      <c r="X72" s="21"/>
      <c r="Y72" s="28"/>
      <c r="Z72" s="21">
        <f t="shared" si="5"/>
        <v>29</v>
      </c>
      <c r="AA72" s="25" t="s">
        <v>139</v>
      </c>
      <c r="AB72" s="21" t="s">
        <v>121</v>
      </c>
      <c r="AC72" s="21"/>
      <c r="AE72" s="90" t="s">
        <v>375</v>
      </c>
      <c r="AF72" s="82"/>
    </row>
    <row r="73" spans="1:32" s="19" customFormat="1" ht="13.9" customHeight="1" x14ac:dyDescent="0.2">
      <c r="A73" s="53">
        <v>0</v>
      </c>
      <c r="B73" s="53">
        <v>1</v>
      </c>
      <c r="C73" s="53">
        <f t="shared" si="4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552</v>
      </c>
      <c r="Q73" s="15">
        <v>69</v>
      </c>
      <c r="R73" s="16"/>
      <c r="S73" s="20" t="s">
        <v>553</v>
      </c>
      <c r="T73" s="21">
        <v>1959</v>
      </c>
      <c r="U73" s="28" t="s">
        <v>239</v>
      </c>
      <c r="V73" s="21">
        <v>1983</v>
      </c>
      <c r="W73" s="28"/>
      <c r="X73" s="21"/>
      <c r="Y73" s="28" t="s">
        <v>555</v>
      </c>
      <c r="Z73" s="21">
        <f t="shared" si="5"/>
        <v>27</v>
      </c>
      <c r="AA73" s="25" t="s">
        <v>554</v>
      </c>
      <c r="AB73" s="21" t="s">
        <v>121</v>
      </c>
      <c r="AC73" s="21"/>
      <c r="AE73" s="90" t="s">
        <v>377</v>
      </c>
      <c r="AF73" s="82"/>
    </row>
    <row r="74" spans="1:32" s="19" customFormat="1" ht="13.9" customHeight="1" x14ac:dyDescent="0.2">
      <c r="A74" s="53">
        <v>0</v>
      </c>
      <c r="B74" s="53"/>
      <c r="C74" s="53">
        <f t="shared" si="4"/>
        <v>1</v>
      </c>
      <c r="D74" s="55"/>
      <c r="E74" s="55"/>
      <c r="F74" s="56"/>
      <c r="G74" s="54"/>
      <c r="H74" s="54">
        <v>1</v>
      </c>
      <c r="I74" s="56">
        <v>1</v>
      </c>
      <c r="J74" s="54"/>
      <c r="K74" s="56"/>
      <c r="L74" s="56"/>
      <c r="M74" s="56"/>
      <c r="N74" s="58"/>
      <c r="O74" s="52" t="s">
        <v>358</v>
      </c>
      <c r="P74" s="15" t="s">
        <v>486</v>
      </c>
      <c r="Q74" s="15">
        <v>70</v>
      </c>
      <c r="R74" s="16"/>
      <c r="S74" s="20" t="s">
        <v>138</v>
      </c>
      <c r="T74" s="21">
        <v>1964</v>
      </c>
      <c r="U74" s="28" t="s">
        <v>126</v>
      </c>
      <c r="V74" s="21">
        <v>1985</v>
      </c>
      <c r="W74" s="28"/>
      <c r="X74" s="21"/>
      <c r="Y74" s="28" t="s">
        <v>203</v>
      </c>
      <c r="Z74" s="21">
        <f t="shared" si="5"/>
        <v>25</v>
      </c>
      <c r="AA74" s="25" t="s">
        <v>110</v>
      </c>
      <c r="AB74" s="21" t="s">
        <v>121</v>
      </c>
      <c r="AC74" s="21"/>
      <c r="AE74" s="90" t="s">
        <v>405</v>
      </c>
      <c r="AF74" s="82"/>
    </row>
    <row r="75" spans="1:32" s="19" customFormat="1" ht="13.9" customHeight="1" x14ac:dyDescent="0.2">
      <c r="A75" s="53">
        <v>0</v>
      </c>
      <c r="B75" s="53"/>
      <c r="C75" s="53">
        <f t="shared" si="4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360</v>
      </c>
      <c r="P75" s="15" t="s">
        <v>487</v>
      </c>
      <c r="Q75" s="15">
        <v>71</v>
      </c>
      <c r="R75" s="16"/>
      <c r="S75" s="20" t="s">
        <v>145</v>
      </c>
      <c r="T75" s="21">
        <v>1970</v>
      </c>
      <c r="U75" s="28" t="s">
        <v>126</v>
      </c>
      <c r="V75" s="21">
        <v>1988</v>
      </c>
      <c r="W75" s="28"/>
      <c r="X75" s="21"/>
      <c r="Y75" s="28"/>
      <c r="Z75" s="21">
        <f t="shared" si="5"/>
        <v>22</v>
      </c>
      <c r="AA75" s="25" t="s">
        <v>129</v>
      </c>
      <c r="AB75" s="21" t="s">
        <v>121</v>
      </c>
      <c r="AC75" s="21"/>
      <c r="AE75" s="90" t="s">
        <v>377</v>
      </c>
      <c r="AF75" s="82"/>
    </row>
    <row r="76" spans="1:32" s="19" customFormat="1" ht="13.9" customHeight="1" x14ac:dyDescent="0.2">
      <c r="A76" s="53">
        <v>0</v>
      </c>
      <c r="B76" s="53"/>
      <c r="C76" s="53">
        <f t="shared" si="4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488</v>
      </c>
      <c r="Q76" s="15">
        <v>72</v>
      </c>
      <c r="R76" s="16"/>
      <c r="S76" s="20" t="s">
        <v>144</v>
      </c>
      <c r="T76" s="21">
        <v>1968</v>
      </c>
      <c r="U76" s="28" t="s">
        <v>126</v>
      </c>
      <c r="V76" s="21">
        <v>1989</v>
      </c>
      <c r="W76" s="28"/>
      <c r="X76" s="21"/>
      <c r="Y76" s="28" t="s">
        <v>287</v>
      </c>
      <c r="Z76" s="21">
        <f t="shared" si="5"/>
        <v>21</v>
      </c>
      <c r="AA76" s="25" t="s">
        <v>288</v>
      </c>
      <c r="AB76" s="21" t="s">
        <v>121</v>
      </c>
      <c r="AC76" s="21"/>
      <c r="AE76" s="90" t="s">
        <v>375</v>
      </c>
      <c r="AF76" s="82"/>
    </row>
    <row r="77" spans="1:32" s="19" customFormat="1" ht="13.9" customHeight="1" x14ac:dyDescent="0.2">
      <c r="A77" s="53">
        <v>0</v>
      </c>
      <c r="B77" s="53"/>
      <c r="C77" s="53">
        <f t="shared" si="4"/>
        <v>1</v>
      </c>
      <c r="D77" s="55"/>
      <c r="E77" s="55"/>
      <c r="F77" s="56"/>
      <c r="G77" s="54"/>
      <c r="H77" s="54"/>
      <c r="I77" s="56">
        <v>1</v>
      </c>
      <c r="J77" s="54"/>
      <c r="K77" s="56"/>
      <c r="L77" s="56"/>
      <c r="M77" s="56"/>
      <c r="N77" s="58"/>
      <c r="O77" s="52" t="s">
        <v>359</v>
      </c>
      <c r="P77" s="15" t="s">
        <v>489</v>
      </c>
      <c r="Q77" s="15">
        <v>73</v>
      </c>
      <c r="R77" s="16"/>
      <c r="S77" s="20" t="s">
        <v>146</v>
      </c>
      <c r="T77" s="21">
        <v>1970</v>
      </c>
      <c r="U77" s="28" t="s">
        <v>126</v>
      </c>
      <c r="V77" s="21">
        <v>1991</v>
      </c>
      <c r="W77" s="28"/>
      <c r="X77" s="21"/>
      <c r="Y77" s="28"/>
      <c r="Z77" s="21">
        <f t="shared" si="5"/>
        <v>19</v>
      </c>
      <c r="AA77" s="25" t="s">
        <v>129</v>
      </c>
      <c r="AB77" s="21" t="s">
        <v>121</v>
      </c>
      <c r="AC77" s="21"/>
      <c r="AE77" s="90" t="s">
        <v>377</v>
      </c>
      <c r="AF77" s="82"/>
    </row>
    <row r="78" spans="1:32" s="19" customFormat="1" ht="13.9" customHeight="1" x14ac:dyDescent="0.2">
      <c r="A78" s="53">
        <v>0</v>
      </c>
      <c r="B78" s="53"/>
      <c r="C78" s="53">
        <f t="shared" si="4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490</v>
      </c>
      <c r="Q78" s="15">
        <v>74</v>
      </c>
      <c r="R78" s="16"/>
      <c r="S78" s="20" t="s">
        <v>148</v>
      </c>
      <c r="T78" s="21">
        <v>1970</v>
      </c>
      <c r="U78" s="28" t="s">
        <v>126</v>
      </c>
      <c r="V78" s="21">
        <v>1992</v>
      </c>
      <c r="W78" s="28"/>
      <c r="X78" s="21"/>
      <c r="Y78" s="28"/>
      <c r="Z78" s="21">
        <f t="shared" si="5"/>
        <v>18</v>
      </c>
      <c r="AA78" s="25" t="s">
        <v>129</v>
      </c>
      <c r="AB78" s="21" t="s">
        <v>121</v>
      </c>
      <c r="AC78" s="21"/>
      <c r="AE78" s="90" t="s">
        <v>421</v>
      </c>
      <c r="AF78" s="82"/>
    </row>
    <row r="79" spans="1:32" s="19" customFormat="1" ht="13.9" customHeight="1" x14ac:dyDescent="0.2">
      <c r="A79" s="53">
        <v>0</v>
      </c>
      <c r="B79" s="53"/>
      <c r="C79" s="53">
        <f t="shared" si="4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568</v>
      </c>
      <c r="Q79" s="15">
        <v>75</v>
      </c>
      <c r="R79" s="16"/>
      <c r="S79" s="20" t="s">
        <v>569</v>
      </c>
      <c r="T79" s="21">
        <v>1973</v>
      </c>
      <c r="U79" s="28" t="s">
        <v>126</v>
      </c>
      <c r="V79" s="21">
        <v>1993</v>
      </c>
      <c r="W79" s="28"/>
      <c r="X79" s="21"/>
      <c r="Y79" s="28"/>
      <c r="Z79" s="21">
        <f t="shared" si="5"/>
        <v>17</v>
      </c>
      <c r="AA79" s="25" t="s">
        <v>129</v>
      </c>
      <c r="AB79" s="21" t="s">
        <v>121</v>
      </c>
      <c r="AC79" s="21"/>
      <c r="AE79" s="90" t="s">
        <v>377</v>
      </c>
      <c r="AF79" s="82"/>
    </row>
    <row r="80" spans="1:32" s="106" customFormat="1" ht="13.9" customHeight="1" x14ac:dyDescent="0.2">
      <c r="A80" s="96">
        <v>0</v>
      </c>
      <c r="B80" s="96"/>
      <c r="C80" s="96">
        <f t="shared" si="4"/>
        <v>1</v>
      </c>
      <c r="D80" s="97"/>
      <c r="E80" s="97"/>
      <c r="F80" s="98"/>
      <c r="G80" s="99"/>
      <c r="H80" s="99"/>
      <c r="I80" s="98">
        <v>1</v>
      </c>
      <c r="J80" s="99">
        <v>1</v>
      </c>
      <c r="K80" s="98"/>
      <c r="L80" s="98"/>
      <c r="M80" s="98"/>
      <c r="N80" s="100"/>
      <c r="O80" s="101" t="s">
        <v>359</v>
      </c>
      <c r="P80" s="102" t="s">
        <v>576</v>
      </c>
      <c r="Q80" s="15">
        <v>76</v>
      </c>
      <c r="R80" s="103"/>
      <c r="S80" s="103" t="s">
        <v>266</v>
      </c>
      <c r="T80" s="104">
        <v>1978</v>
      </c>
      <c r="U80" s="105" t="s">
        <v>126</v>
      </c>
      <c r="V80" s="104">
        <v>1998</v>
      </c>
      <c r="W80" s="105"/>
      <c r="X80" s="104"/>
      <c r="Y80" s="105"/>
      <c r="Z80" s="104">
        <f t="shared" si="5"/>
        <v>12</v>
      </c>
      <c r="AA80" s="105" t="s">
        <v>129</v>
      </c>
      <c r="AB80" s="104" t="s">
        <v>121</v>
      </c>
      <c r="AC80" s="104"/>
      <c r="AE80" s="107" t="s">
        <v>377</v>
      </c>
      <c r="AF80" s="108"/>
    </row>
    <row r="81" spans="1:32" s="19" customFormat="1" ht="13.9" customHeight="1" x14ac:dyDescent="0.2">
      <c r="A81" s="53">
        <v>0</v>
      </c>
      <c r="B81" s="53"/>
      <c r="C81" s="53">
        <f t="shared" si="4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491</v>
      </c>
      <c r="Q81" s="15">
        <v>77</v>
      </c>
      <c r="R81" s="16"/>
      <c r="S81" s="20" t="s">
        <v>140</v>
      </c>
      <c r="T81" s="21">
        <v>1955</v>
      </c>
      <c r="U81" s="28" t="s">
        <v>126</v>
      </c>
      <c r="V81" s="21">
        <v>1973</v>
      </c>
      <c r="W81" s="28"/>
      <c r="X81" s="21"/>
      <c r="Y81" s="28"/>
      <c r="Z81" s="21">
        <f t="shared" si="5"/>
        <v>37</v>
      </c>
      <c r="AA81" s="25" t="s">
        <v>235</v>
      </c>
      <c r="AB81" s="21" t="s">
        <v>142</v>
      </c>
      <c r="AC81" s="21"/>
      <c r="AE81" s="90" t="s">
        <v>377</v>
      </c>
      <c r="AF81" s="82"/>
    </row>
    <row r="82" spans="1:32" s="19" customFormat="1" ht="13.9" customHeight="1" x14ac:dyDescent="0.2">
      <c r="A82" s="53">
        <v>0</v>
      </c>
      <c r="B82" s="53">
        <v>1</v>
      </c>
      <c r="C82" s="53">
        <f t="shared" si="4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492</v>
      </c>
      <c r="Q82" s="15">
        <v>78</v>
      </c>
      <c r="R82" s="16"/>
      <c r="S82" s="20" t="s">
        <v>143</v>
      </c>
      <c r="T82" s="21">
        <v>1968</v>
      </c>
      <c r="U82" s="28" t="s">
        <v>128</v>
      </c>
      <c r="V82" s="21">
        <v>1989</v>
      </c>
      <c r="W82" s="28"/>
      <c r="X82" s="21"/>
      <c r="Y82" s="28"/>
      <c r="Z82" s="21">
        <f t="shared" si="5"/>
        <v>21</v>
      </c>
      <c r="AA82" s="25" t="s">
        <v>129</v>
      </c>
      <c r="AB82" s="21" t="s">
        <v>142</v>
      </c>
      <c r="AC82" s="21"/>
      <c r="AE82" s="90" t="s">
        <v>377</v>
      </c>
      <c r="AF82" s="82"/>
    </row>
    <row r="83" spans="1:32" s="19" customFormat="1" ht="13.9" customHeight="1" x14ac:dyDescent="0.2">
      <c r="A83" s="53">
        <v>0</v>
      </c>
      <c r="B83" s="53"/>
      <c r="C83" s="53">
        <f t="shared" si="4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558</v>
      </c>
      <c r="Q83" s="15">
        <v>79</v>
      </c>
      <c r="R83" s="16"/>
      <c r="S83" s="20" t="s">
        <v>559</v>
      </c>
      <c r="T83" s="21">
        <v>1973</v>
      </c>
      <c r="U83" s="28" t="s">
        <v>560</v>
      </c>
      <c r="V83" s="21">
        <v>1994</v>
      </c>
      <c r="W83" s="28"/>
      <c r="X83" s="21"/>
      <c r="Y83" s="28"/>
      <c r="Z83" s="21">
        <f t="shared" si="5"/>
        <v>16</v>
      </c>
      <c r="AA83" s="25" t="s">
        <v>235</v>
      </c>
      <c r="AB83" s="21" t="s">
        <v>142</v>
      </c>
      <c r="AC83" s="21"/>
      <c r="AE83" s="90" t="s">
        <v>378</v>
      </c>
      <c r="AF83" s="82"/>
    </row>
    <row r="84" spans="1:32" s="19" customFormat="1" ht="13.9" customHeight="1" x14ac:dyDescent="0.2">
      <c r="A84" s="53">
        <v>0</v>
      </c>
      <c r="B84" s="53"/>
      <c r="C84" s="53">
        <f t="shared" si="4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493</v>
      </c>
      <c r="Q84" s="15">
        <v>80</v>
      </c>
      <c r="R84" s="16"/>
      <c r="S84" s="20" t="s">
        <v>294</v>
      </c>
      <c r="T84" s="21">
        <v>1976</v>
      </c>
      <c r="U84" s="28" t="s">
        <v>126</v>
      </c>
      <c r="V84" s="21">
        <v>1998</v>
      </c>
      <c r="W84" s="28"/>
      <c r="X84" s="21"/>
      <c r="Y84" s="28"/>
      <c r="Z84" s="21">
        <f t="shared" si="5"/>
        <v>12</v>
      </c>
      <c r="AA84" s="25" t="s">
        <v>129</v>
      </c>
      <c r="AB84" s="21" t="s">
        <v>142</v>
      </c>
      <c r="AC84" s="21"/>
      <c r="AE84" s="90" t="s">
        <v>377</v>
      </c>
      <c r="AF84" s="82"/>
    </row>
    <row r="85" spans="1:32" s="19" customFormat="1" ht="13.9" customHeight="1" x14ac:dyDescent="0.2">
      <c r="A85" s="53">
        <v>0</v>
      </c>
      <c r="B85" s="53">
        <v>1</v>
      </c>
      <c r="C85" s="53">
        <f t="shared" si="4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495</v>
      </c>
      <c r="Q85" s="15">
        <v>81</v>
      </c>
      <c r="R85" s="16"/>
      <c r="S85" s="20" t="s">
        <v>282</v>
      </c>
      <c r="T85" s="21">
        <v>1979</v>
      </c>
      <c r="U85" s="28" t="s">
        <v>128</v>
      </c>
      <c r="V85" s="21">
        <v>1999</v>
      </c>
      <c r="W85" s="28"/>
      <c r="X85" s="21"/>
      <c r="Y85" s="26"/>
      <c r="Z85" s="21">
        <f t="shared" si="5"/>
        <v>11</v>
      </c>
      <c r="AA85" s="25" t="s">
        <v>554</v>
      </c>
      <c r="AB85" s="21" t="s">
        <v>142</v>
      </c>
      <c r="AC85" s="21"/>
      <c r="AE85" s="90" t="s">
        <v>377</v>
      </c>
      <c r="AF85" s="82"/>
    </row>
    <row r="86" spans="1:32" s="19" customFormat="1" ht="13.9" customHeight="1" x14ac:dyDescent="0.2">
      <c r="A86" s="53">
        <v>0</v>
      </c>
      <c r="B86" s="53"/>
      <c r="C86" s="53">
        <f t="shared" si="4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358</v>
      </c>
      <c r="P86" s="15" t="s">
        <v>531</v>
      </c>
      <c r="Q86" s="15">
        <v>82</v>
      </c>
      <c r="R86" s="42"/>
      <c r="S86" s="27" t="s">
        <v>254</v>
      </c>
      <c r="T86" s="21">
        <v>1979</v>
      </c>
      <c r="U86" s="28" t="s">
        <v>126</v>
      </c>
      <c r="V86" s="21">
        <v>1999</v>
      </c>
      <c r="W86" s="28" t="s">
        <v>530</v>
      </c>
      <c r="X86" s="21">
        <v>2008</v>
      </c>
      <c r="Y86" s="25"/>
      <c r="Z86" s="21">
        <f t="shared" si="5"/>
        <v>11</v>
      </c>
      <c r="AA86" s="25" t="s">
        <v>110</v>
      </c>
      <c r="AB86" s="21" t="s">
        <v>142</v>
      </c>
      <c r="AC86" s="21"/>
      <c r="AE86" s="90" t="s">
        <v>376</v>
      </c>
      <c r="AF86" s="82"/>
    </row>
    <row r="87" spans="1:32" s="19" customFormat="1" ht="13.9" customHeight="1" x14ac:dyDescent="0.2">
      <c r="A87" s="53">
        <v>0</v>
      </c>
      <c r="B87" s="53"/>
      <c r="C87" s="53">
        <f t="shared" si="4"/>
        <v>0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494</v>
      </c>
      <c r="Q87" s="15">
        <v>83</v>
      </c>
      <c r="R87" s="42"/>
      <c r="S87" s="27" t="s">
        <v>178</v>
      </c>
      <c r="T87" s="21">
        <v>1978</v>
      </c>
      <c r="U87" s="28" t="s">
        <v>235</v>
      </c>
      <c r="V87" s="21">
        <v>2001</v>
      </c>
      <c r="W87" s="28"/>
      <c r="X87" s="21"/>
      <c r="Y87" s="25" t="s">
        <v>289</v>
      </c>
      <c r="Z87" s="21">
        <f t="shared" si="5"/>
        <v>9</v>
      </c>
      <c r="AA87" s="25" t="s">
        <v>110</v>
      </c>
      <c r="AB87" s="21" t="s">
        <v>142</v>
      </c>
      <c r="AC87" s="21"/>
      <c r="AE87" s="90" t="s">
        <v>376</v>
      </c>
      <c r="AF87" s="82"/>
    </row>
    <row r="88" spans="1:32" s="19" customFormat="1" ht="13.9" customHeight="1" x14ac:dyDescent="0.2">
      <c r="A88" s="53">
        <v>0</v>
      </c>
      <c r="B88" s="53"/>
      <c r="C88" s="53">
        <f t="shared" si="4"/>
        <v>0</v>
      </c>
      <c r="D88" s="55"/>
      <c r="E88" s="55"/>
      <c r="F88" s="56"/>
      <c r="G88" s="54"/>
      <c r="H88" s="54">
        <v>1</v>
      </c>
      <c r="I88" s="56">
        <v>1</v>
      </c>
      <c r="J88" s="54"/>
      <c r="K88" s="56"/>
      <c r="L88" s="56"/>
      <c r="M88" s="56"/>
      <c r="N88" s="58"/>
      <c r="O88" s="52" t="s">
        <v>358</v>
      </c>
      <c r="P88" s="15" t="s">
        <v>496</v>
      </c>
      <c r="Q88" s="15">
        <v>84</v>
      </c>
      <c r="R88" s="16"/>
      <c r="S88" s="20" t="s">
        <v>181</v>
      </c>
      <c r="T88" s="21">
        <v>1979</v>
      </c>
      <c r="U88" s="28" t="s">
        <v>235</v>
      </c>
      <c r="V88" s="21">
        <v>2002</v>
      </c>
      <c r="W88" s="28" t="s">
        <v>530</v>
      </c>
      <c r="X88" s="21">
        <v>2008</v>
      </c>
      <c r="Y88" s="25"/>
      <c r="Z88" s="21">
        <f t="shared" si="5"/>
        <v>8</v>
      </c>
      <c r="AA88" s="25" t="s">
        <v>110</v>
      </c>
      <c r="AB88" s="21" t="s">
        <v>142</v>
      </c>
      <c r="AC88" s="21"/>
      <c r="AE88" s="90" t="s">
        <v>376</v>
      </c>
      <c r="AF88" s="82"/>
    </row>
    <row r="89" spans="1:32" s="19" customFormat="1" ht="13.9" customHeight="1" x14ac:dyDescent="0.2">
      <c r="A89" s="53">
        <v>0</v>
      </c>
      <c r="B89" s="53"/>
      <c r="C89" s="53">
        <f t="shared" si="4"/>
        <v>0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609</v>
      </c>
      <c r="Q89" s="15">
        <v>85</v>
      </c>
      <c r="R89" s="16"/>
      <c r="S89" s="20" t="s">
        <v>610</v>
      </c>
      <c r="T89" s="21">
        <v>1980</v>
      </c>
      <c r="U89" s="28" t="s">
        <v>239</v>
      </c>
      <c r="V89" s="21">
        <v>2003</v>
      </c>
      <c r="W89" s="28"/>
      <c r="X89" s="21"/>
      <c r="Y89" s="25"/>
      <c r="Z89" s="21">
        <f t="shared" si="5"/>
        <v>7</v>
      </c>
      <c r="AA89" s="25" t="s">
        <v>611</v>
      </c>
      <c r="AB89" s="21" t="s">
        <v>147</v>
      </c>
      <c r="AC89" s="21"/>
      <c r="AE89" s="90" t="s">
        <v>377</v>
      </c>
      <c r="AF89" s="82"/>
    </row>
    <row r="90" spans="1:32" s="19" customFormat="1" ht="13.9" customHeight="1" x14ac:dyDescent="0.2">
      <c r="A90" s="53">
        <v>0</v>
      </c>
      <c r="B90" s="53"/>
      <c r="C90" s="53">
        <f t="shared" si="4"/>
        <v>0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8"/>
      <c r="X90" s="21"/>
      <c r="Y90" s="25"/>
      <c r="Z90" s="21">
        <f t="shared" si="5"/>
        <v>8</v>
      </c>
      <c r="AA90" s="25" t="s">
        <v>235</v>
      </c>
      <c r="AB90" s="21" t="s">
        <v>147</v>
      </c>
      <c r="AC90" s="21"/>
      <c r="AE90" s="90" t="s">
        <v>377</v>
      </c>
      <c r="AF90" s="82"/>
    </row>
    <row r="91" spans="1:32" s="19" customFormat="1" ht="13.9" customHeight="1" x14ac:dyDescent="0.2">
      <c r="A91" s="53">
        <v>0</v>
      </c>
      <c r="B91" s="53"/>
      <c r="C91" s="53">
        <f t="shared" si="4"/>
        <v>0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358</v>
      </c>
      <c r="P91" s="15" t="s">
        <v>617</v>
      </c>
      <c r="Q91" s="15">
        <v>87</v>
      </c>
      <c r="R91" s="42"/>
      <c r="S91" s="27" t="s">
        <v>618</v>
      </c>
      <c r="T91" s="21">
        <v>1985</v>
      </c>
      <c r="U91" s="28" t="s">
        <v>235</v>
      </c>
      <c r="V91" s="21">
        <v>2006</v>
      </c>
      <c r="W91" s="28"/>
      <c r="X91" s="21"/>
      <c r="Y91" s="25"/>
      <c r="Z91" s="21">
        <f t="shared" si="5"/>
        <v>4</v>
      </c>
      <c r="AA91" s="25" t="s">
        <v>235</v>
      </c>
      <c r="AB91" s="21" t="s">
        <v>147</v>
      </c>
      <c r="AC91" s="21"/>
      <c r="AE91" s="90" t="s">
        <v>378</v>
      </c>
      <c r="AF91" s="82"/>
    </row>
    <row r="92" spans="1:32" s="19" customFormat="1" ht="13.9" customHeight="1" x14ac:dyDescent="0.2">
      <c r="A92" s="53">
        <v>0</v>
      </c>
      <c r="B92" s="53"/>
      <c r="C92" s="53">
        <f t="shared" si="4"/>
        <v>0</v>
      </c>
      <c r="D92" s="55"/>
      <c r="E92" s="55"/>
      <c r="F92" s="55"/>
      <c r="G92" s="53"/>
      <c r="H92" s="53"/>
      <c r="I92" s="55">
        <v>1</v>
      </c>
      <c r="J92" s="53"/>
      <c r="K92" s="55"/>
      <c r="L92" s="55"/>
      <c r="M92" s="55"/>
      <c r="N92" s="59"/>
      <c r="O92" s="19" t="s">
        <v>358</v>
      </c>
      <c r="P92" s="15" t="s">
        <v>498</v>
      </c>
      <c r="Q92" s="15">
        <v>88</v>
      </c>
      <c r="R92" s="42"/>
      <c r="S92" s="27" t="s">
        <v>251</v>
      </c>
      <c r="T92" s="21">
        <v>1988</v>
      </c>
      <c r="U92" s="28" t="s">
        <v>235</v>
      </c>
      <c r="V92" s="21">
        <v>2007</v>
      </c>
      <c r="W92" s="28"/>
      <c r="X92" s="21"/>
      <c r="Y92" s="25"/>
      <c r="Z92" s="21">
        <f t="shared" si="5"/>
        <v>3</v>
      </c>
      <c r="AA92" s="25" t="s">
        <v>235</v>
      </c>
      <c r="AB92" s="21" t="s">
        <v>147</v>
      </c>
      <c r="AC92" s="21"/>
      <c r="AE92" s="90" t="s">
        <v>378</v>
      </c>
      <c r="AF92" s="82"/>
    </row>
    <row r="93" spans="1:32" s="19" customFormat="1" ht="13.9" customHeight="1" x14ac:dyDescent="0.2">
      <c r="A93" s="53">
        <v>0</v>
      </c>
      <c r="B93" s="53"/>
      <c r="C93" s="53">
        <f t="shared" si="4"/>
        <v>0</v>
      </c>
      <c r="D93" s="55"/>
      <c r="E93" s="55"/>
      <c r="F93" s="55"/>
      <c r="G93" s="53"/>
      <c r="H93" s="53"/>
      <c r="I93" s="55">
        <v>1</v>
      </c>
      <c r="J93" s="53"/>
      <c r="K93" s="55"/>
      <c r="L93" s="55"/>
      <c r="M93" s="55"/>
      <c r="N93" s="59"/>
      <c r="O93" s="19" t="s">
        <v>358</v>
      </c>
      <c r="P93" s="15" t="s">
        <v>499</v>
      </c>
      <c r="Q93" s="15">
        <v>89</v>
      </c>
      <c r="R93" s="42"/>
      <c r="S93" s="27" t="s">
        <v>250</v>
      </c>
      <c r="T93" s="21">
        <v>1987</v>
      </c>
      <c r="U93" s="28" t="s">
        <v>235</v>
      </c>
      <c r="V93" s="21">
        <v>2007</v>
      </c>
      <c r="W93" s="28"/>
      <c r="X93" s="21"/>
      <c r="Y93" s="25"/>
      <c r="Z93" s="21">
        <f t="shared" si="5"/>
        <v>3</v>
      </c>
      <c r="AA93" s="25" t="s">
        <v>235</v>
      </c>
      <c r="AB93" s="21" t="s">
        <v>147</v>
      </c>
      <c r="AC93" s="21"/>
      <c r="AE93" s="90" t="s">
        <v>378</v>
      </c>
      <c r="AF93" s="82"/>
    </row>
    <row r="94" spans="1:32" s="19" customFormat="1" ht="13.9" customHeight="1" x14ac:dyDescent="0.2">
      <c r="A94" s="53">
        <v>0</v>
      </c>
      <c r="B94" s="53"/>
      <c r="C94" s="53">
        <f t="shared" si="4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523</v>
      </c>
      <c r="Q94" s="15">
        <v>90</v>
      </c>
      <c r="R94" s="42"/>
      <c r="S94" s="27" t="s">
        <v>258</v>
      </c>
      <c r="T94" s="21">
        <v>1988</v>
      </c>
      <c r="U94" s="28" t="s">
        <v>235</v>
      </c>
      <c r="V94" s="21">
        <v>2008</v>
      </c>
      <c r="W94" s="28"/>
      <c r="X94" s="21"/>
      <c r="Y94" s="25"/>
      <c r="Z94" s="21">
        <f t="shared" si="5"/>
        <v>2</v>
      </c>
      <c r="AA94" s="25" t="s">
        <v>235</v>
      </c>
      <c r="AB94" s="21" t="s">
        <v>147</v>
      </c>
      <c r="AC94" s="21"/>
      <c r="AE94" s="90" t="s">
        <v>378</v>
      </c>
      <c r="AF94" s="82"/>
    </row>
    <row r="95" spans="1:32" s="19" customFormat="1" ht="13.9" customHeight="1" x14ac:dyDescent="0.2">
      <c r="A95" s="53">
        <v>0</v>
      </c>
      <c r="B95" s="53"/>
      <c r="C95" s="53">
        <f t="shared" si="4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360</v>
      </c>
      <c r="P95" s="15" t="s">
        <v>629</v>
      </c>
      <c r="Q95" s="15">
        <v>91</v>
      </c>
      <c r="R95" s="42"/>
      <c r="S95" s="27" t="s">
        <v>630</v>
      </c>
      <c r="T95" s="21">
        <v>1986</v>
      </c>
      <c r="U95" s="28" t="s">
        <v>631</v>
      </c>
      <c r="V95" s="21">
        <v>2006</v>
      </c>
      <c r="W95" s="28"/>
      <c r="X95" s="21"/>
      <c r="Y95" s="25"/>
      <c r="Z95" s="21">
        <f t="shared" si="5"/>
        <v>4</v>
      </c>
      <c r="AA95" s="25" t="s">
        <v>631</v>
      </c>
      <c r="AB95" s="21" t="s">
        <v>149</v>
      </c>
      <c r="AC95" s="21"/>
      <c r="AE95" s="90" t="s">
        <v>378</v>
      </c>
      <c r="AF95" s="82"/>
    </row>
    <row r="96" spans="1:32" s="19" customFormat="1" ht="13.9" customHeight="1" x14ac:dyDescent="0.2">
      <c r="A96" s="53">
        <v>0</v>
      </c>
      <c r="B96" s="53"/>
      <c r="C96" s="53">
        <f t="shared" si="4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8"/>
      <c r="X96" s="21"/>
      <c r="Y96" s="25"/>
      <c r="Z96" s="21">
        <f t="shared" si="5"/>
        <v>2</v>
      </c>
      <c r="AA96" s="25" t="s">
        <v>235</v>
      </c>
      <c r="AB96" s="21" t="s">
        <v>149</v>
      </c>
      <c r="AC96" s="21"/>
      <c r="AE96" s="90" t="s">
        <v>378</v>
      </c>
      <c r="AF96" s="82"/>
    </row>
    <row r="97" spans="1:32" s="19" customFormat="1" ht="13.9" customHeight="1" x14ac:dyDescent="0.2">
      <c r="A97" s="53">
        <v>0</v>
      </c>
      <c r="B97" s="53"/>
      <c r="C97" s="53">
        <f t="shared" si="4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8"/>
      <c r="X97" s="21"/>
      <c r="Y97" s="25"/>
      <c r="Z97" s="21">
        <f t="shared" si="5"/>
        <v>1</v>
      </c>
      <c r="AA97" s="25" t="s">
        <v>235</v>
      </c>
      <c r="AB97" s="21" t="s">
        <v>149</v>
      </c>
      <c r="AC97" s="21"/>
      <c r="AE97" s="90" t="s">
        <v>378</v>
      </c>
      <c r="AF97" s="82"/>
    </row>
    <row r="98" spans="1:32" s="19" customFormat="1" ht="13.9" customHeight="1" x14ac:dyDescent="0.2">
      <c r="A98" s="53">
        <v>0</v>
      </c>
      <c r="B98" s="53"/>
      <c r="C98" s="53">
        <f>IF(Z98&gt;=10,1,0)</f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8"/>
      <c r="X98" s="21"/>
      <c r="Y98" s="25"/>
      <c r="Z98" s="21">
        <f>$AD$3-V98</f>
        <v>0</v>
      </c>
      <c r="AA98" s="25" t="s">
        <v>235</v>
      </c>
      <c r="AB98" s="21" t="s">
        <v>149</v>
      </c>
      <c r="AC98" s="21"/>
      <c r="AE98" s="90" t="s">
        <v>378</v>
      </c>
      <c r="AF98" s="82"/>
    </row>
    <row r="99" spans="1:32" s="19" customFormat="1" ht="13.9" customHeight="1" x14ac:dyDescent="0.2">
      <c r="A99" s="53">
        <v>0</v>
      </c>
      <c r="B99" s="53"/>
      <c r="C99" s="53">
        <f>IF(Z99&gt;=10,1,0)</f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525</v>
      </c>
      <c r="Q99" s="15">
        <v>95</v>
      </c>
      <c r="R99" s="42"/>
      <c r="S99" s="27" t="s">
        <v>280</v>
      </c>
      <c r="T99" s="21">
        <v>1990</v>
      </c>
      <c r="U99" s="28" t="s">
        <v>235</v>
      </c>
      <c r="V99" s="21">
        <v>2010</v>
      </c>
      <c r="W99" s="28"/>
      <c r="X99" s="21"/>
      <c r="Y99" s="25"/>
      <c r="Z99" s="21">
        <f>$AD$3-V99</f>
        <v>0</v>
      </c>
      <c r="AA99" s="25" t="s">
        <v>235</v>
      </c>
      <c r="AB99" s="21" t="s">
        <v>149</v>
      </c>
      <c r="AC99" s="21"/>
      <c r="AE99" s="90" t="s">
        <v>378</v>
      </c>
      <c r="AF99" s="82"/>
    </row>
    <row r="100" spans="1:32" s="19" customFormat="1" ht="11.25" customHeight="1" x14ac:dyDescent="0.2">
      <c r="A100" s="53">
        <v>0</v>
      </c>
      <c r="B100" s="53">
        <v>1</v>
      </c>
      <c r="C100" s="53">
        <f t="shared" si="4"/>
        <v>1</v>
      </c>
      <c r="D100" s="55"/>
      <c r="E100" s="55"/>
      <c r="F100" s="56"/>
      <c r="G100" s="54"/>
      <c r="H100" s="54"/>
      <c r="I100" s="56"/>
      <c r="J100" s="54"/>
      <c r="K100" s="56"/>
      <c r="L100" s="56">
        <v>1</v>
      </c>
      <c r="M100" s="56"/>
      <c r="N100" s="58"/>
      <c r="O100" s="52" t="s">
        <v>359</v>
      </c>
      <c r="P100" s="15" t="s">
        <v>500</v>
      </c>
      <c r="Q100" s="15">
        <v>96</v>
      </c>
      <c r="R100" s="42" t="s">
        <v>343</v>
      </c>
      <c r="S100" s="27" t="s">
        <v>152</v>
      </c>
      <c r="T100" s="21">
        <v>1952</v>
      </c>
      <c r="U100" s="28" t="s">
        <v>151</v>
      </c>
      <c r="V100" s="21">
        <v>1971</v>
      </c>
      <c r="W100" s="28"/>
      <c r="X100" s="21"/>
      <c r="Y100" s="28"/>
      <c r="Z100" s="21">
        <f t="shared" si="5"/>
        <v>39</v>
      </c>
      <c r="AA100" s="25" t="s">
        <v>255</v>
      </c>
      <c r="AB100" s="21" t="s">
        <v>121</v>
      </c>
      <c r="AC100" s="21"/>
      <c r="AE100" s="94" t="s">
        <v>425</v>
      </c>
      <c r="AF100" s="82"/>
    </row>
    <row r="101" spans="1:32" s="19" customFormat="1" ht="27" x14ac:dyDescent="0.2">
      <c r="A101" s="53">
        <v>0</v>
      </c>
      <c r="B101" s="53">
        <v>1</v>
      </c>
      <c r="C101" s="53">
        <f t="shared" si="4"/>
        <v>1</v>
      </c>
      <c r="D101" s="55"/>
      <c r="E101" s="55"/>
      <c r="F101" s="56"/>
      <c r="G101" s="54"/>
      <c r="H101" s="54"/>
      <c r="I101" s="56"/>
      <c r="J101" s="54"/>
      <c r="K101" s="56"/>
      <c r="L101" s="56">
        <v>1</v>
      </c>
      <c r="M101" s="56"/>
      <c r="N101" s="58"/>
      <c r="O101" s="52" t="s">
        <v>357</v>
      </c>
      <c r="P101" s="15" t="s">
        <v>501</v>
      </c>
      <c r="Q101" s="15">
        <v>97</v>
      </c>
      <c r="R101" s="16"/>
      <c r="S101" s="20" t="s">
        <v>207</v>
      </c>
      <c r="T101" s="21">
        <v>1954</v>
      </c>
      <c r="U101" s="25" t="s">
        <v>210</v>
      </c>
      <c r="V101" s="21">
        <v>1971</v>
      </c>
      <c r="W101" s="25"/>
      <c r="X101" s="21"/>
      <c r="Y101" s="28"/>
      <c r="Z101" s="21">
        <f t="shared" si="5"/>
        <v>39</v>
      </c>
      <c r="AA101" s="25" t="s">
        <v>209</v>
      </c>
      <c r="AB101" s="21" t="s">
        <v>121</v>
      </c>
      <c r="AC101" s="21"/>
      <c r="AE101" s="90" t="s">
        <v>453</v>
      </c>
      <c r="AF101" s="82"/>
    </row>
    <row r="102" spans="1:32" s="19" customFormat="1" ht="14.1" customHeight="1" x14ac:dyDescent="0.2">
      <c r="A102" s="53">
        <v>0</v>
      </c>
      <c r="B102" s="53">
        <v>1</v>
      </c>
      <c r="C102" s="53">
        <f t="shared" ref="C102:C138" si="6">IF(Z102&gt;=10,1,0)</f>
        <v>1</v>
      </c>
      <c r="D102" s="55"/>
      <c r="E102" s="55"/>
      <c r="F102" s="56"/>
      <c r="G102" s="54"/>
      <c r="H102" s="54"/>
      <c r="I102" s="56"/>
      <c r="J102" s="54"/>
      <c r="K102" s="56"/>
      <c r="L102" s="56">
        <v>1</v>
      </c>
      <c r="M102" s="56"/>
      <c r="N102" s="58"/>
      <c r="O102" s="52" t="s">
        <v>357</v>
      </c>
      <c r="P102" s="15" t="s">
        <v>502</v>
      </c>
      <c r="Q102" s="15">
        <v>98</v>
      </c>
      <c r="R102" s="16"/>
      <c r="S102" s="20" t="s">
        <v>153</v>
      </c>
      <c r="T102" s="21">
        <v>1953</v>
      </c>
      <c r="U102" s="28" t="s">
        <v>215</v>
      </c>
      <c r="V102" s="21">
        <v>1977</v>
      </c>
      <c r="W102" s="28" t="s">
        <v>318</v>
      </c>
      <c r="X102" s="21">
        <v>2000</v>
      </c>
      <c r="Y102" s="28" t="s">
        <v>319</v>
      </c>
      <c r="Z102" s="21">
        <f t="shared" ref="Z102:Z126" si="7">$AD$3-V102</f>
        <v>33</v>
      </c>
      <c r="AA102" s="25" t="s">
        <v>193</v>
      </c>
      <c r="AB102" s="21" t="s">
        <v>121</v>
      </c>
      <c r="AC102" s="21"/>
      <c r="AE102" s="90" t="s">
        <v>456</v>
      </c>
      <c r="AF102" s="82"/>
    </row>
    <row r="103" spans="1:32" s="19" customFormat="1" ht="12.2" customHeight="1" x14ac:dyDescent="0.2">
      <c r="A103" s="53">
        <v>0</v>
      </c>
      <c r="B103" s="53">
        <v>1</v>
      </c>
      <c r="C103" s="53">
        <f t="shared" si="6"/>
        <v>1</v>
      </c>
      <c r="D103" s="55"/>
      <c r="E103" s="55"/>
      <c r="F103" s="56"/>
      <c r="G103" s="54"/>
      <c r="H103" s="54"/>
      <c r="I103" s="56"/>
      <c r="J103" s="54"/>
      <c r="K103" s="56"/>
      <c r="L103" s="56">
        <v>1</v>
      </c>
      <c r="M103" s="56"/>
      <c r="N103" s="58"/>
      <c r="O103" s="52" t="s">
        <v>359</v>
      </c>
      <c r="P103" s="15" t="s">
        <v>503</v>
      </c>
      <c r="Q103" s="15">
        <v>99</v>
      </c>
      <c r="R103" s="16"/>
      <c r="S103" s="20" t="s">
        <v>154</v>
      </c>
      <c r="T103" s="21">
        <v>1961</v>
      </c>
      <c r="U103" s="28" t="s">
        <v>155</v>
      </c>
      <c r="V103" s="21">
        <v>1982</v>
      </c>
      <c r="W103" s="28"/>
      <c r="X103" s="21"/>
      <c r="Y103" s="28" t="s">
        <v>323</v>
      </c>
      <c r="Z103" s="21">
        <f t="shared" si="7"/>
        <v>28</v>
      </c>
      <c r="AA103" s="25" t="s">
        <v>322</v>
      </c>
      <c r="AB103" s="21" t="s">
        <v>121</v>
      </c>
      <c r="AC103" s="21"/>
      <c r="AE103" s="94" t="s">
        <v>425</v>
      </c>
      <c r="AF103" s="82"/>
    </row>
    <row r="104" spans="1:32" s="19" customFormat="1" ht="13.9" customHeight="1" x14ac:dyDescent="0.2">
      <c r="A104" s="53">
        <v>0</v>
      </c>
      <c r="B104" s="53">
        <v>1</v>
      </c>
      <c r="C104" s="53">
        <f t="shared" si="6"/>
        <v>1</v>
      </c>
      <c r="D104" s="55"/>
      <c r="E104" s="55"/>
      <c r="F104" s="56"/>
      <c r="G104" s="54"/>
      <c r="H104" s="54"/>
      <c r="I104" s="56"/>
      <c r="J104" s="54"/>
      <c r="K104" s="56"/>
      <c r="L104" s="56">
        <v>1</v>
      </c>
      <c r="M104" s="56"/>
      <c r="N104" s="58"/>
      <c r="O104" s="52" t="s">
        <v>359</v>
      </c>
      <c r="P104" s="15" t="s">
        <v>607</v>
      </c>
      <c r="Q104" s="15">
        <v>100</v>
      </c>
      <c r="R104" s="16"/>
      <c r="S104" s="20" t="s">
        <v>608</v>
      </c>
      <c r="T104" s="21">
        <v>1966</v>
      </c>
      <c r="U104" s="25" t="s">
        <v>151</v>
      </c>
      <c r="V104" s="21">
        <v>1985</v>
      </c>
      <c r="W104" s="28"/>
      <c r="X104" s="21"/>
      <c r="Y104" s="28"/>
      <c r="Z104" s="21">
        <f t="shared" si="7"/>
        <v>25</v>
      </c>
      <c r="AA104" s="25" t="s">
        <v>606</v>
      </c>
      <c r="AB104" s="21" t="s">
        <v>121</v>
      </c>
      <c r="AC104" s="21"/>
      <c r="AE104" s="94" t="s">
        <v>425</v>
      </c>
      <c r="AF104" s="82"/>
    </row>
    <row r="105" spans="1:32" s="19" customFormat="1" ht="13.9" customHeight="1" x14ac:dyDescent="0.2">
      <c r="A105" s="53">
        <v>0</v>
      </c>
      <c r="B105" s="53">
        <v>1</v>
      </c>
      <c r="C105" s="53">
        <f t="shared" si="6"/>
        <v>1</v>
      </c>
      <c r="D105" s="55"/>
      <c r="E105" s="55"/>
      <c r="F105" s="56"/>
      <c r="G105" s="54"/>
      <c r="H105" s="54"/>
      <c r="I105" s="56"/>
      <c r="J105" s="54"/>
      <c r="K105" s="56"/>
      <c r="L105" s="56">
        <v>1</v>
      </c>
      <c r="M105" s="56"/>
      <c r="N105" s="58"/>
      <c r="O105" s="52" t="s">
        <v>359</v>
      </c>
      <c r="P105" s="15" t="s">
        <v>508</v>
      </c>
      <c r="Q105" s="15">
        <v>101</v>
      </c>
      <c r="R105" s="16"/>
      <c r="S105" s="20" t="s">
        <v>164</v>
      </c>
      <c r="T105" s="21">
        <v>1970</v>
      </c>
      <c r="U105" s="28" t="s">
        <v>165</v>
      </c>
      <c r="V105" s="21">
        <v>1990</v>
      </c>
      <c r="W105" s="28"/>
      <c r="X105" s="21"/>
      <c r="Y105" s="28"/>
      <c r="Z105" s="21">
        <f t="shared" si="7"/>
        <v>20</v>
      </c>
      <c r="AA105" s="25" t="s">
        <v>322</v>
      </c>
      <c r="AB105" s="21" t="s">
        <v>121</v>
      </c>
      <c r="AC105" s="21"/>
      <c r="AE105" s="94" t="s">
        <v>425</v>
      </c>
      <c r="AF105" s="82"/>
    </row>
    <row r="106" spans="1:32" s="19" customFormat="1" ht="40.5" x14ac:dyDescent="0.2">
      <c r="A106" s="53">
        <v>0</v>
      </c>
      <c r="B106" s="53"/>
      <c r="C106" s="53">
        <f t="shared" si="6"/>
        <v>0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504</v>
      </c>
      <c r="Q106" s="15">
        <v>102</v>
      </c>
      <c r="R106" s="16"/>
      <c r="S106" s="20" t="s">
        <v>157</v>
      </c>
      <c r="T106" s="21">
        <v>1976</v>
      </c>
      <c r="U106" s="28" t="s">
        <v>320</v>
      </c>
      <c r="V106" s="21">
        <v>2002</v>
      </c>
      <c r="W106" s="28" t="s">
        <v>321</v>
      </c>
      <c r="X106" s="21">
        <v>2005</v>
      </c>
      <c r="Y106" s="28"/>
      <c r="Z106" s="21">
        <f t="shared" si="7"/>
        <v>8</v>
      </c>
      <c r="AA106" s="25" t="s">
        <v>270</v>
      </c>
      <c r="AB106" s="21" t="s">
        <v>121</v>
      </c>
      <c r="AC106" s="21"/>
      <c r="AE106" s="90" t="s">
        <v>455</v>
      </c>
      <c r="AF106" s="82"/>
    </row>
    <row r="107" spans="1:32" s="19" customFormat="1" x14ac:dyDescent="0.2">
      <c r="A107" s="53">
        <v>0</v>
      </c>
      <c r="B107" s="53">
        <v>1</v>
      </c>
      <c r="C107" s="53">
        <f t="shared" si="6"/>
        <v>1</v>
      </c>
      <c r="D107" s="55"/>
      <c r="E107" s="55"/>
      <c r="F107" s="56"/>
      <c r="G107" s="54"/>
      <c r="H107" s="54"/>
      <c r="I107" s="56"/>
      <c r="J107" s="54"/>
      <c r="K107" s="56"/>
      <c r="L107" s="56">
        <v>1</v>
      </c>
      <c r="M107" s="56"/>
      <c r="N107" s="58"/>
      <c r="O107" s="52" t="s">
        <v>360</v>
      </c>
      <c r="P107" s="15" t="s">
        <v>582</v>
      </c>
      <c r="Q107" s="15">
        <v>103</v>
      </c>
      <c r="R107" s="16"/>
      <c r="S107" s="20" t="s">
        <v>583</v>
      </c>
      <c r="T107" s="21">
        <v>1959</v>
      </c>
      <c r="U107" s="25" t="s">
        <v>397</v>
      </c>
      <c r="V107" s="21">
        <v>1976</v>
      </c>
      <c r="W107" s="25"/>
      <c r="X107" s="21"/>
      <c r="Y107" s="28"/>
      <c r="Z107" s="21">
        <f t="shared" si="7"/>
        <v>34</v>
      </c>
      <c r="AA107" s="25" t="s">
        <v>584</v>
      </c>
      <c r="AB107" s="21" t="s">
        <v>142</v>
      </c>
      <c r="AC107" s="21"/>
      <c r="AE107" s="94" t="s">
        <v>585</v>
      </c>
      <c r="AF107" s="82"/>
    </row>
    <row r="108" spans="1:32" s="19" customFormat="1" ht="13.9" customHeight="1" x14ac:dyDescent="0.2">
      <c r="A108" s="53">
        <v>0</v>
      </c>
      <c r="B108" s="53">
        <v>1</v>
      </c>
      <c r="C108" s="53">
        <f t="shared" si="6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507</v>
      </c>
      <c r="Q108" s="15">
        <v>104</v>
      </c>
      <c r="R108" s="16"/>
      <c r="S108" s="20" t="s">
        <v>259</v>
      </c>
      <c r="T108" s="21">
        <v>1957</v>
      </c>
      <c r="U108" s="25" t="s">
        <v>151</v>
      </c>
      <c r="V108" s="21">
        <v>1977</v>
      </c>
      <c r="W108" s="25"/>
      <c r="X108" s="21"/>
      <c r="Y108" s="28"/>
      <c r="Z108" s="21">
        <f t="shared" si="7"/>
        <v>33</v>
      </c>
      <c r="AA108" s="25" t="s">
        <v>156</v>
      </c>
      <c r="AB108" s="21" t="s">
        <v>142</v>
      </c>
      <c r="AC108" s="21"/>
      <c r="AE108" s="90" t="s">
        <v>457</v>
      </c>
      <c r="AF108" s="82"/>
    </row>
    <row r="109" spans="1:32" s="19" customFormat="1" x14ac:dyDescent="0.2">
      <c r="A109" s="53">
        <v>0</v>
      </c>
      <c r="B109" s="53">
        <v>1</v>
      </c>
      <c r="C109" s="53">
        <f t="shared" si="6"/>
        <v>1</v>
      </c>
      <c r="D109" s="55"/>
      <c r="E109" s="55"/>
      <c r="F109" s="56"/>
      <c r="G109" s="54"/>
      <c r="H109" s="54"/>
      <c r="I109" s="56"/>
      <c r="J109" s="54"/>
      <c r="K109" s="56"/>
      <c r="L109" s="56">
        <v>1</v>
      </c>
      <c r="M109" s="56"/>
      <c r="N109" s="58"/>
      <c r="O109" s="52" t="s">
        <v>360</v>
      </c>
      <c r="P109" s="15" t="s">
        <v>505</v>
      </c>
      <c r="Q109" s="15">
        <v>105</v>
      </c>
      <c r="R109" s="16"/>
      <c r="S109" s="20" t="s">
        <v>396</v>
      </c>
      <c r="T109" s="21">
        <v>1965</v>
      </c>
      <c r="U109" s="25" t="s">
        <v>397</v>
      </c>
      <c r="V109" s="21">
        <v>1985</v>
      </c>
      <c r="W109" s="25"/>
      <c r="X109" s="21"/>
      <c r="Y109" s="28"/>
      <c r="Z109" s="21">
        <f t="shared" si="7"/>
        <v>25</v>
      </c>
      <c r="AA109" s="25" t="s">
        <v>339</v>
      </c>
      <c r="AB109" s="21" t="s">
        <v>142</v>
      </c>
      <c r="AC109" s="21"/>
      <c r="AE109" s="94" t="s">
        <v>425</v>
      </c>
      <c r="AF109" s="82"/>
    </row>
    <row r="110" spans="1:32" s="19" customFormat="1" ht="13.9" customHeight="1" x14ac:dyDescent="0.2">
      <c r="A110" s="53">
        <v>0</v>
      </c>
      <c r="B110" s="53">
        <v>1</v>
      </c>
      <c r="C110" s="53">
        <f t="shared" si="6"/>
        <v>1</v>
      </c>
      <c r="D110" s="55"/>
      <c r="E110" s="55"/>
      <c r="F110" s="56"/>
      <c r="G110" s="54"/>
      <c r="H110" s="54"/>
      <c r="I110" s="56"/>
      <c r="J110" s="54"/>
      <c r="K110" s="56"/>
      <c r="L110" s="56">
        <v>1</v>
      </c>
      <c r="M110" s="56"/>
      <c r="N110" s="58"/>
      <c r="O110" s="52" t="s">
        <v>357</v>
      </c>
      <c r="P110" s="15" t="s">
        <v>506</v>
      </c>
      <c r="Q110" s="15">
        <v>106</v>
      </c>
      <c r="R110" s="16"/>
      <c r="S110" s="20" t="s">
        <v>291</v>
      </c>
      <c r="T110" s="21">
        <v>1967</v>
      </c>
      <c r="U110" s="25" t="s">
        <v>151</v>
      </c>
      <c r="V110" s="21">
        <v>1987</v>
      </c>
      <c r="W110" s="25"/>
      <c r="X110" s="21"/>
      <c r="Y110" s="28"/>
      <c r="Z110" s="21">
        <f t="shared" si="7"/>
        <v>23</v>
      </c>
      <c r="AA110" s="25" t="s">
        <v>292</v>
      </c>
      <c r="AB110" s="21" t="s">
        <v>142</v>
      </c>
      <c r="AC110" s="21"/>
      <c r="AE110" s="90" t="s">
        <v>457</v>
      </c>
      <c r="AF110" s="82"/>
    </row>
    <row r="111" spans="1:32" s="19" customFormat="1" ht="30.2" customHeight="1" x14ac:dyDescent="0.2">
      <c r="A111" s="53">
        <v>0</v>
      </c>
      <c r="B111" s="53"/>
      <c r="C111" s="53">
        <f t="shared" si="6"/>
        <v>0</v>
      </c>
      <c r="D111" s="55"/>
      <c r="E111" s="55"/>
      <c r="F111" s="56"/>
      <c r="G111" s="54"/>
      <c r="H111" s="54"/>
      <c r="I111" s="56"/>
      <c r="J111" s="54"/>
      <c r="K111" s="56"/>
      <c r="L111" s="56">
        <v>1</v>
      </c>
      <c r="M111" s="56"/>
      <c r="N111" s="58"/>
      <c r="O111" s="52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8"/>
      <c r="X111" s="21"/>
      <c r="Y111" s="28" t="s">
        <v>327</v>
      </c>
      <c r="Z111" s="21">
        <f t="shared" si="7"/>
        <v>8</v>
      </c>
      <c r="AA111" s="25" t="s">
        <v>326</v>
      </c>
      <c r="AB111" s="21" t="s">
        <v>142</v>
      </c>
      <c r="AC111" s="21"/>
      <c r="AE111" s="90" t="s">
        <v>375</v>
      </c>
      <c r="AF111" s="82"/>
    </row>
    <row r="112" spans="1:32" s="19" customFormat="1" ht="13.9" customHeight="1" x14ac:dyDescent="0.2">
      <c r="A112" s="53">
        <v>0</v>
      </c>
      <c r="B112" s="53">
        <v>1</v>
      </c>
      <c r="C112" s="53">
        <f t="shared" si="6"/>
        <v>0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510</v>
      </c>
      <c r="Q112" s="15">
        <v>108</v>
      </c>
      <c r="R112" s="16"/>
      <c r="S112" s="20" t="s">
        <v>278</v>
      </c>
      <c r="T112" s="21">
        <v>1985</v>
      </c>
      <c r="U112" s="28" t="s">
        <v>279</v>
      </c>
      <c r="V112" s="21">
        <v>2005</v>
      </c>
      <c r="W112" s="28"/>
      <c r="X112" s="21"/>
      <c r="Y112" s="28"/>
      <c r="Z112" s="21">
        <f t="shared" si="7"/>
        <v>5</v>
      </c>
      <c r="AA112" s="25" t="s">
        <v>292</v>
      </c>
      <c r="AB112" s="21" t="s">
        <v>142</v>
      </c>
      <c r="AC112" s="21"/>
      <c r="AE112" s="90" t="s">
        <v>457</v>
      </c>
      <c r="AF112" s="82"/>
    </row>
    <row r="113" spans="1:32" s="19" customFormat="1" ht="13.9" customHeight="1" x14ac:dyDescent="0.2">
      <c r="A113" s="53">
        <v>0</v>
      </c>
      <c r="B113" s="53"/>
      <c r="C113" s="53">
        <f t="shared" si="6"/>
        <v>1</v>
      </c>
      <c r="D113" s="55"/>
      <c r="E113" s="55"/>
      <c r="F113" s="56"/>
      <c r="G113" s="54"/>
      <c r="H113" s="54"/>
      <c r="I113" s="56"/>
      <c r="J113" s="54"/>
      <c r="K113" s="56"/>
      <c r="L113" s="56"/>
      <c r="M113" s="56">
        <v>1</v>
      </c>
      <c r="N113" s="58"/>
      <c r="O113" s="52" t="s">
        <v>361</v>
      </c>
      <c r="P113" s="15" t="s">
        <v>511</v>
      </c>
      <c r="Q113" s="15">
        <v>109</v>
      </c>
      <c r="R113" s="16" t="s">
        <v>341</v>
      </c>
      <c r="S113" s="20" t="s">
        <v>159</v>
      </c>
      <c r="T113" s="21">
        <v>1959</v>
      </c>
      <c r="U113" s="28" t="s">
        <v>126</v>
      </c>
      <c r="V113" s="21">
        <v>1979</v>
      </c>
      <c r="W113" s="28"/>
      <c r="X113" s="21"/>
      <c r="Y113" s="28" t="s">
        <v>340</v>
      </c>
      <c r="Z113" s="21">
        <f t="shared" si="7"/>
        <v>31</v>
      </c>
      <c r="AA113" s="25" t="s">
        <v>160</v>
      </c>
      <c r="AB113" s="21" t="s">
        <v>105</v>
      </c>
      <c r="AC113" s="21"/>
      <c r="AE113" s="90" t="s">
        <v>426</v>
      </c>
      <c r="AF113" s="82"/>
    </row>
    <row r="114" spans="1:32" s="19" customFormat="1" ht="13.9" customHeight="1" x14ac:dyDescent="0.2">
      <c r="A114" s="53">
        <v>0</v>
      </c>
      <c r="B114" s="53"/>
      <c r="C114" s="53">
        <f t="shared" si="6"/>
        <v>1</v>
      </c>
      <c r="D114" s="55"/>
      <c r="E114" s="55"/>
      <c r="F114" s="56"/>
      <c r="G114" s="54">
        <v>1</v>
      </c>
      <c r="H114" s="54"/>
      <c r="I114" s="56"/>
      <c r="J114" s="54"/>
      <c r="K114" s="56"/>
      <c r="L114" s="56"/>
      <c r="M114" s="56">
        <v>1</v>
      </c>
      <c r="N114" s="58"/>
      <c r="O114" s="52" t="s">
        <v>361</v>
      </c>
      <c r="P114" s="15" t="s">
        <v>533</v>
      </c>
      <c r="Q114" s="15">
        <v>110</v>
      </c>
      <c r="R114" s="16"/>
      <c r="S114" s="20" t="s">
        <v>532</v>
      </c>
      <c r="T114" s="21">
        <v>1966</v>
      </c>
      <c r="U114" s="28" t="s">
        <v>534</v>
      </c>
      <c r="V114" s="21">
        <v>1992</v>
      </c>
      <c r="W114" s="28" t="s">
        <v>535</v>
      </c>
      <c r="X114" s="21">
        <v>1995</v>
      </c>
      <c r="Y114" s="28" t="s">
        <v>211</v>
      </c>
      <c r="Z114" s="21">
        <f t="shared" si="7"/>
        <v>18</v>
      </c>
      <c r="AA114" s="25" t="s">
        <v>536</v>
      </c>
      <c r="AB114" s="21" t="s">
        <v>105</v>
      </c>
      <c r="AC114" s="21"/>
      <c r="AE114" s="90" t="s">
        <v>537</v>
      </c>
      <c r="AF114" s="82"/>
    </row>
    <row r="115" spans="1:32" s="19" customFormat="1" ht="13.9" customHeight="1" x14ac:dyDescent="0.2">
      <c r="A115" s="53">
        <v>0</v>
      </c>
      <c r="B115" s="53"/>
      <c r="C115" s="53">
        <f t="shared" si="6"/>
        <v>1</v>
      </c>
      <c r="D115" s="55"/>
      <c r="E115" s="55"/>
      <c r="F115" s="56"/>
      <c r="G115" s="54"/>
      <c r="H115" s="54"/>
      <c r="I115" s="56"/>
      <c r="J115" s="54"/>
      <c r="K115" s="56"/>
      <c r="L115" s="56"/>
      <c r="M115" s="56">
        <v>1</v>
      </c>
      <c r="N115" s="58"/>
      <c r="O115" s="52" t="s">
        <v>361</v>
      </c>
      <c r="P115" s="15" t="s">
        <v>512</v>
      </c>
      <c r="Q115" s="15">
        <v>111</v>
      </c>
      <c r="R115" s="16"/>
      <c r="S115" s="20" t="s">
        <v>204</v>
      </c>
      <c r="T115" s="21">
        <v>1978</v>
      </c>
      <c r="U115" s="28" t="s">
        <v>277</v>
      </c>
      <c r="V115" s="21">
        <v>1999</v>
      </c>
      <c r="W115" s="28"/>
      <c r="X115" s="21"/>
      <c r="Y115" s="28" t="s">
        <v>316</v>
      </c>
      <c r="Z115" s="21">
        <f t="shared" si="7"/>
        <v>11</v>
      </c>
      <c r="AA115" s="25" t="s">
        <v>205</v>
      </c>
      <c r="AB115" s="21" t="s">
        <v>121</v>
      </c>
      <c r="AC115" s="21"/>
      <c r="AE115" s="90" t="s">
        <v>427</v>
      </c>
      <c r="AF115" s="82"/>
    </row>
    <row r="116" spans="1:32" s="19" customFormat="1" x14ac:dyDescent="0.2">
      <c r="A116" s="53">
        <v>0</v>
      </c>
      <c r="B116" s="53">
        <v>1</v>
      </c>
      <c r="C116" s="53">
        <f t="shared" si="6"/>
        <v>1</v>
      </c>
      <c r="D116" s="55"/>
      <c r="E116" s="55"/>
      <c r="F116" s="56"/>
      <c r="G116" s="54"/>
      <c r="H116" s="54"/>
      <c r="I116" s="56"/>
      <c r="J116" s="54"/>
      <c r="K116" s="56"/>
      <c r="L116" s="56">
        <v>1</v>
      </c>
      <c r="M116" s="56"/>
      <c r="N116" s="58"/>
      <c r="O116" s="52" t="s">
        <v>357</v>
      </c>
      <c r="P116" s="15" t="s">
        <v>513</v>
      </c>
      <c r="Q116" s="15">
        <v>112</v>
      </c>
      <c r="R116" s="16" t="s">
        <v>344</v>
      </c>
      <c r="S116" s="20" t="s">
        <v>272</v>
      </c>
      <c r="T116" s="21">
        <v>1967</v>
      </c>
      <c r="U116" s="28" t="s">
        <v>274</v>
      </c>
      <c r="V116" s="21">
        <v>1986</v>
      </c>
      <c r="W116" s="28"/>
      <c r="X116" s="21"/>
      <c r="Y116" s="28"/>
      <c r="Z116" s="21">
        <f t="shared" si="7"/>
        <v>24</v>
      </c>
      <c r="AA116" s="25" t="s">
        <v>273</v>
      </c>
      <c r="AB116" s="21" t="s">
        <v>121</v>
      </c>
      <c r="AC116" s="21"/>
      <c r="AE116" s="90" t="s">
        <v>454</v>
      </c>
      <c r="AF116" s="25"/>
    </row>
    <row r="117" spans="1:32" s="19" customFormat="1" ht="13.9" customHeight="1" x14ac:dyDescent="0.2">
      <c r="A117" s="53">
        <v>0</v>
      </c>
      <c r="B117" s="53">
        <v>1</v>
      </c>
      <c r="C117" s="53">
        <f t="shared" si="6"/>
        <v>1</v>
      </c>
      <c r="D117" s="55"/>
      <c r="E117" s="55"/>
      <c r="F117" s="56"/>
      <c r="G117" s="54"/>
      <c r="H117" s="54"/>
      <c r="I117" s="56"/>
      <c r="J117" s="54"/>
      <c r="K117" s="56"/>
      <c r="L117" s="56">
        <v>1</v>
      </c>
      <c r="M117" s="56"/>
      <c r="N117" s="58"/>
      <c r="O117" s="52" t="s">
        <v>357</v>
      </c>
      <c r="P117" s="15" t="s">
        <v>516</v>
      </c>
      <c r="Q117" s="15">
        <v>113</v>
      </c>
      <c r="R117" s="16"/>
      <c r="S117" s="20" t="s">
        <v>191</v>
      </c>
      <c r="T117" s="21">
        <v>1948</v>
      </c>
      <c r="U117" s="25" t="s">
        <v>162</v>
      </c>
      <c r="V117" s="21">
        <v>1975</v>
      </c>
      <c r="W117" s="25"/>
      <c r="X117" s="21"/>
      <c r="Y117" s="28"/>
      <c r="Z117" s="21">
        <f t="shared" si="7"/>
        <v>35</v>
      </c>
      <c r="AA117" s="25" t="s">
        <v>414</v>
      </c>
      <c r="AB117" s="21" t="s">
        <v>142</v>
      </c>
      <c r="AC117" s="21"/>
      <c r="AE117" s="90" t="s">
        <v>428</v>
      </c>
      <c r="AF117" s="82"/>
    </row>
    <row r="118" spans="1:32" s="19" customFormat="1" ht="13.9" customHeight="1" x14ac:dyDescent="0.2">
      <c r="A118" s="53">
        <v>0</v>
      </c>
      <c r="B118" s="53">
        <v>1</v>
      </c>
      <c r="C118" s="53">
        <f t="shared" si="6"/>
        <v>1</v>
      </c>
      <c r="D118" s="55"/>
      <c r="E118" s="55"/>
      <c r="F118" s="56"/>
      <c r="G118" s="54"/>
      <c r="H118" s="54"/>
      <c r="I118" s="56"/>
      <c r="J118" s="54"/>
      <c r="K118" s="56"/>
      <c r="L118" s="56">
        <v>1</v>
      </c>
      <c r="M118" s="56"/>
      <c r="N118" s="58"/>
      <c r="O118" s="52" t="s">
        <v>358</v>
      </c>
      <c r="P118" s="15" t="s">
        <v>514</v>
      </c>
      <c r="Q118" s="15">
        <v>114</v>
      </c>
      <c r="R118" s="16"/>
      <c r="S118" s="20" t="s">
        <v>230</v>
      </c>
      <c r="T118" s="21">
        <v>1965</v>
      </c>
      <c r="U118" s="25" t="s">
        <v>151</v>
      </c>
      <c r="V118" s="21">
        <v>1984</v>
      </c>
      <c r="W118" s="25"/>
      <c r="X118" s="21"/>
      <c r="Y118" s="28"/>
      <c r="Z118" s="21">
        <f t="shared" si="7"/>
        <v>26</v>
      </c>
      <c r="AA118" s="25" t="s">
        <v>339</v>
      </c>
      <c r="AB118" s="21" t="s">
        <v>142</v>
      </c>
      <c r="AC118" s="21"/>
      <c r="AE118" s="94" t="s">
        <v>425</v>
      </c>
      <c r="AF118" s="25"/>
    </row>
    <row r="119" spans="1:32" s="19" customFormat="1" ht="13.9" customHeight="1" x14ac:dyDescent="0.2">
      <c r="A119" s="53">
        <v>0</v>
      </c>
      <c r="B119" s="53">
        <v>1</v>
      </c>
      <c r="C119" s="53">
        <f t="shared" si="6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579</v>
      </c>
      <c r="Q119" s="15">
        <v>115</v>
      </c>
      <c r="R119" s="16"/>
      <c r="S119" s="20" t="s">
        <v>580</v>
      </c>
      <c r="T119" s="21">
        <v>1965</v>
      </c>
      <c r="U119" s="28" t="s">
        <v>581</v>
      </c>
      <c r="V119" s="21">
        <v>1985</v>
      </c>
      <c r="W119" s="28"/>
      <c r="X119" s="21"/>
      <c r="Y119" s="28"/>
      <c r="Z119" s="21">
        <f t="shared" si="7"/>
        <v>25</v>
      </c>
      <c r="AA119" s="25" t="s">
        <v>414</v>
      </c>
      <c r="AB119" s="21" t="s">
        <v>142</v>
      </c>
      <c r="AC119" s="21"/>
      <c r="AE119" s="90" t="s">
        <v>428</v>
      </c>
      <c r="AF119" s="82"/>
    </row>
    <row r="120" spans="1:32" s="19" customFormat="1" ht="13.9" customHeight="1" x14ac:dyDescent="0.2">
      <c r="A120" s="53">
        <v>0</v>
      </c>
      <c r="B120" s="53">
        <v>1</v>
      </c>
      <c r="C120" s="53">
        <f t="shared" si="6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517</v>
      </c>
      <c r="Q120" s="15">
        <v>116</v>
      </c>
      <c r="R120" s="16"/>
      <c r="S120" s="20" t="s">
        <v>236</v>
      </c>
      <c r="T120" s="21">
        <v>1970</v>
      </c>
      <c r="U120" s="25" t="s">
        <v>264</v>
      </c>
      <c r="V120" s="21">
        <v>1987</v>
      </c>
      <c r="W120" s="25"/>
      <c r="X120" s="21"/>
      <c r="Y120" s="28"/>
      <c r="Z120" s="21">
        <f t="shared" si="7"/>
        <v>23</v>
      </c>
      <c r="AA120" s="25" t="s">
        <v>414</v>
      </c>
      <c r="AB120" s="21" t="s">
        <v>142</v>
      </c>
      <c r="AC120" s="21"/>
      <c r="AE120" s="90" t="s">
        <v>428</v>
      </c>
      <c r="AF120" s="82"/>
    </row>
    <row r="121" spans="1:32" s="19" customFormat="1" ht="13.9" customHeight="1" x14ac:dyDescent="0.2">
      <c r="A121" s="53">
        <v>0</v>
      </c>
      <c r="B121" s="53">
        <v>1</v>
      </c>
      <c r="C121" s="53">
        <f t="shared" si="6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358</v>
      </c>
      <c r="P121" s="15" t="s">
        <v>515</v>
      </c>
      <c r="Q121" s="15">
        <v>117</v>
      </c>
      <c r="R121" s="16"/>
      <c r="S121" s="20" t="s">
        <v>163</v>
      </c>
      <c r="T121" s="21">
        <v>1956</v>
      </c>
      <c r="U121" s="28"/>
      <c r="V121" s="21">
        <v>1989</v>
      </c>
      <c r="W121" s="28"/>
      <c r="X121" s="21"/>
      <c r="Y121" s="28"/>
      <c r="Z121" s="21">
        <f t="shared" si="7"/>
        <v>21</v>
      </c>
      <c r="AA121" s="25" t="s">
        <v>339</v>
      </c>
      <c r="AB121" s="21" t="s">
        <v>142</v>
      </c>
      <c r="AC121" s="21"/>
      <c r="AE121" s="94" t="s">
        <v>425</v>
      </c>
      <c r="AF121" s="25"/>
    </row>
    <row r="122" spans="1:32" s="19" customFormat="1" ht="13.9" customHeight="1" x14ac:dyDescent="0.2">
      <c r="A122" s="53">
        <v>0</v>
      </c>
      <c r="B122" s="53">
        <v>1</v>
      </c>
      <c r="C122" s="53">
        <f t="shared" si="6"/>
        <v>1</v>
      </c>
      <c r="D122" s="55"/>
      <c r="E122" s="55"/>
      <c r="F122" s="56"/>
      <c r="G122" s="54"/>
      <c r="H122" s="54"/>
      <c r="I122" s="56"/>
      <c r="J122" s="54"/>
      <c r="K122" s="56"/>
      <c r="L122" s="56">
        <v>1</v>
      </c>
      <c r="M122" s="56"/>
      <c r="N122" s="58"/>
      <c r="O122" s="52" t="s">
        <v>357</v>
      </c>
      <c r="P122" s="15" t="s">
        <v>519</v>
      </c>
      <c r="Q122" s="15">
        <v>118</v>
      </c>
      <c r="R122" s="16"/>
      <c r="S122" s="20" t="s">
        <v>293</v>
      </c>
      <c r="T122" s="21">
        <v>1969</v>
      </c>
      <c r="U122" s="28" t="s">
        <v>245</v>
      </c>
      <c r="V122" s="21">
        <v>1988</v>
      </c>
      <c r="W122" s="28"/>
      <c r="X122" s="21"/>
      <c r="Y122" s="28"/>
      <c r="Z122" s="21">
        <f t="shared" si="7"/>
        <v>22</v>
      </c>
      <c r="AA122" s="25" t="s">
        <v>414</v>
      </c>
      <c r="AB122" s="21" t="s">
        <v>142</v>
      </c>
      <c r="AC122" s="21"/>
      <c r="AE122" s="90" t="s">
        <v>428</v>
      </c>
      <c r="AF122" s="82"/>
    </row>
    <row r="123" spans="1:32" s="19" customFormat="1" ht="13.9" customHeight="1" x14ac:dyDescent="0.2">
      <c r="A123" s="53">
        <v>0</v>
      </c>
      <c r="B123" s="53">
        <v>1</v>
      </c>
      <c r="C123" s="53">
        <f t="shared" si="6"/>
        <v>0</v>
      </c>
      <c r="D123" s="55"/>
      <c r="E123" s="55"/>
      <c r="F123" s="56"/>
      <c r="G123" s="54"/>
      <c r="H123" s="54"/>
      <c r="I123" s="56"/>
      <c r="J123" s="54"/>
      <c r="K123" s="56"/>
      <c r="L123" s="56">
        <v>1</v>
      </c>
      <c r="M123" s="56"/>
      <c r="N123" s="58"/>
      <c r="O123" s="52" t="s">
        <v>361</v>
      </c>
      <c r="P123" s="15" t="s">
        <v>518</v>
      </c>
      <c r="Q123" s="15">
        <v>119</v>
      </c>
      <c r="R123" s="16"/>
      <c r="S123" s="20" t="s">
        <v>257</v>
      </c>
      <c r="T123" s="21">
        <v>1953</v>
      </c>
      <c r="U123" s="28" t="s">
        <v>256</v>
      </c>
      <c r="V123" s="21">
        <v>2004</v>
      </c>
      <c r="W123" s="28"/>
      <c r="X123" s="21"/>
      <c r="Y123" s="28"/>
      <c r="Z123" s="21">
        <f t="shared" si="7"/>
        <v>6</v>
      </c>
      <c r="AA123" s="25" t="s">
        <v>339</v>
      </c>
      <c r="AB123" s="21" t="s">
        <v>142</v>
      </c>
      <c r="AC123" s="21"/>
      <c r="AE123" s="94" t="s">
        <v>425</v>
      </c>
      <c r="AF123" s="25"/>
    </row>
    <row r="124" spans="1:32" s="19" customFormat="1" ht="13.9" customHeight="1" x14ac:dyDescent="0.2">
      <c r="A124" s="53">
        <v>0</v>
      </c>
      <c r="B124" s="53"/>
      <c r="C124" s="53">
        <f t="shared" si="6"/>
        <v>1</v>
      </c>
      <c r="D124" s="55"/>
      <c r="E124" s="55"/>
      <c r="F124" s="56"/>
      <c r="G124" s="54"/>
      <c r="H124" s="54"/>
      <c r="I124" s="56"/>
      <c r="J124" s="54"/>
      <c r="K124" s="56"/>
      <c r="L124" s="56"/>
      <c r="M124" s="56">
        <v>1</v>
      </c>
      <c r="N124" s="58"/>
      <c r="O124" s="52" t="s">
        <v>358</v>
      </c>
      <c r="P124" s="15" t="s">
        <v>520</v>
      </c>
      <c r="Q124" s="15">
        <v>120</v>
      </c>
      <c r="R124" s="16" t="s">
        <v>345</v>
      </c>
      <c r="S124" s="20" t="s">
        <v>167</v>
      </c>
      <c r="T124" s="21">
        <v>1947</v>
      </c>
      <c r="U124" s="28" t="s">
        <v>126</v>
      </c>
      <c r="V124" s="21">
        <v>1965</v>
      </c>
      <c r="W124" s="28"/>
      <c r="X124" s="21"/>
      <c r="Y124" s="28"/>
      <c r="Z124" s="21">
        <f t="shared" si="7"/>
        <v>45</v>
      </c>
      <c r="AA124" s="25" t="s">
        <v>168</v>
      </c>
      <c r="AB124" s="21" t="s">
        <v>147</v>
      </c>
      <c r="AC124" s="21"/>
      <c r="AE124" s="90" t="s">
        <v>424</v>
      </c>
      <c r="AF124" s="82"/>
    </row>
    <row r="125" spans="1:32" s="19" customFormat="1" ht="13.9" customHeight="1" x14ac:dyDescent="0.2">
      <c r="A125" s="53">
        <v>0</v>
      </c>
      <c r="B125" s="53">
        <v>1</v>
      </c>
      <c r="C125" s="53">
        <f t="shared" si="6"/>
        <v>1</v>
      </c>
      <c r="D125" s="55"/>
      <c r="E125" s="55"/>
      <c r="F125" s="56"/>
      <c r="G125" s="54"/>
      <c r="H125" s="54"/>
      <c r="I125" s="56"/>
      <c r="J125" s="54"/>
      <c r="K125" s="56"/>
      <c r="L125" s="56"/>
      <c r="M125" s="56">
        <v>1</v>
      </c>
      <c r="N125" s="58"/>
      <c r="O125" s="52" t="s">
        <v>361</v>
      </c>
      <c r="P125" s="15" t="s">
        <v>521</v>
      </c>
      <c r="Q125" s="15">
        <v>121</v>
      </c>
      <c r="R125" s="16"/>
      <c r="S125" s="20" t="s">
        <v>170</v>
      </c>
      <c r="T125" s="21">
        <v>1961</v>
      </c>
      <c r="U125" s="28" t="s">
        <v>169</v>
      </c>
      <c r="V125" s="21">
        <v>1980</v>
      </c>
      <c r="W125" s="28"/>
      <c r="X125" s="21"/>
      <c r="Y125" s="28"/>
      <c r="Z125" s="21">
        <f t="shared" si="7"/>
        <v>30</v>
      </c>
      <c r="AA125" s="25" t="s">
        <v>169</v>
      </c>
      <c r="AB125" s="21" t="s">
        <v>147</v>
      </c>
      <c r="AC125" s="21"/>
      <c r="AE125" s="90" t="s">
        <v>429</v>
      </c>
      <c r="AF125" s="82"/>
    </row>
    <row r="126" spans="1:32" s="19" customFormat="1" ht="13.9" customHeight="1" x14ac:dyDescent="0.2">
      <c r="A126" s="53">
        <v>0</v>
      </c>
      <c r="B126" s="53"/>
      <c r="C126" s="53">
        <f t="shared" si="6"/>
        <v>1</v>
      </c>
      <c r="D126" s="55"/>
      <c r="E126" s="55"/>
      <c r="F126" s="56"/>
      <c r="G126" s="54"/>
      <c r="H126" s="54"/>
      <c r="I126" s="56"/>
      <c r="J126" s="54"/>
      <c r="K126" s="56"/>
      <c r="L126" s="56"/>
      <c r="M126" s="56">
        <v>1</v>
      </c>
      <c r="N126" s="58"/>
      <c r="O126" s="52" t="s">
        <v>359</v>
      </c>
      <c r="P126" s="15" t="s">
        <v>522</v>
      </c>
      <c r="Q126" s="15">
        <v>122</v>
      </c>
      <c r="R126" s="16"/>
      <c r="S126" s="20" t="s">
        <v>171</v>
      </c>
      <c r="T126" s="21">
        <v>1960</v>
      </c>
      <c r="U126" s="28"/>
      <c r="V126" s="21">
        <v>1984</v>
      </c>
      <c r="W126" s="28"/>
      <c r="X126" s="21"/>
      <c r="Y126" s="28"/>
      <c r="Z126" s="21">
        <f t="shared" si="7"/>
        <v>26</v>
      </c>
      <c r="AA126" s="25" t="s">
        <v>172</v>
      </c>
      <c r="AB126" s="21" t="s">
        <v>147</v>
      </c>
      <c r="AC126" s="21"/>
      <c r="AE126" s="90" t="s">
        <v>430</v>
      </c>
      <c r="AF126" s="82"/>
    </row>
    <row r="127" spans="1:32" s="19" customFormat="1" ht="13.9" customHeight="1" x14ac:dyDescent="0.2">
      <c r="A127" s="53">
        <v>0</v>
      </c>
      <c r="B127" s="53"/>
      <c r="C127" s="53">
        <f>IF(Z127&gt;=10,1,0)</f>
        <v>0</v>
      </c>
      <c r="D127" s="55"/>
      <c r="E127" s="55"/>
      <c r="F127" s="56"/>
      <c r="G127" s="54"/>
      <c r="H127" s="54"/>
      <c r="I127" s="56"/>
      <c r="J127" s="54"/>
      <c r="K127" s="56"/>
      <c r="L127" s="56"/>
      <c r="M127" s="56"/>
      <c r="N127" s="58">
        <v>1</v>
      </c>
      <c r="O127" s="52" t="s">
        <v>360</v>
      </c>
      <c r="P127" s="15" t="s">
        <v>526</v>
      </c>
      <c r="Q127" s="15">
        <v>123</v>
      </c>
      <c r="R127" s="16" t="s">
        <v>365</v>
      </c>
      <c r="S127" s="27" t="s">
        <v>649</v>
      </c>
      <c r="T127" s="21">
        <v>1992</v>
      </c>
      <c r="U127" s="28" t="s">
        <v>265</v>
      </c>
      <c r="V127" s="21"/>
      <c r="W127" s="28"/>
      <c r="X127" s="21"/>
      <c r="Y127" s="25"/>
      <c r="Z127" s="21"/>
      <c r="AA127" s="25" t="s">
        <v>265</v>
      </c>
      <c r="AB127" s="21" t="s">
        <v>149</v>
      </c>
      <c r="AC127" s="21"/>
      <c r="AE127" s="82" t="s">
        <v>380</v>
      </c>
      <c r="AF127" s="82"/>
    </row>
    <row r="128" spans="1:32" s="19" customFormat="1" ht="13.9" customHeight="1" x14ac:dyDescent="0.2">
      <c r="A128" s="53">
        <v>0</v>
      </c>
      <c r="B128" s="53"/>
      <c r="C128" s="53">
        <f t="shared" si="6"/>
        <v>0</v>
      </c>
      <c r="D128" s="55"/>
      <c r="E128" s="55"/>
      <c r="F128" s="56"/>
      <c r="G128" s="54"/>
      <c r="H128" s="54"/>
      <c r="I128" s="56"/>
      <c r="J128" s="54"/>
      <c r="K128" s="56">
        <v>1</v>
      </c>
      <c r="L128" s="56"/>
      <c r="M128" s="56"/>
      <c r="N128" s="58"/>
      <c r="O128" s="52" t="s">
        <v>360</v>
      </c>
      <c r="P128" s="15" t="s">
        <v>526</v>
      </c>
      <c r="Q128" s="15">
        <v>124</v>
      </c>
      <c r="R128" s="16"/>
      <c r="S128" s="27" t="s">
        <v>296</v>
      </c>
      <c r="T128" s="21">
        <v>1990</v>
      </c>
      <c r="U128" s="28" t="s">
        <v>235</v>
      </c>
      <c r="V128" s="21"/>
      <c r="W128" s="28"/>
      <c r="X128" s="21"/>
      <c r="Y128" s="25" t="s">
        <v>173</v>
      </c>
      <c r="Z128" s="21"/>
      <c r="AA128" s="25" t="s">
        <v>174</v>
      </c>
      <c r="AB128" s="21" t="s">
        <v>175</v>
      </c>
      <c r="AC128" s="21"/>
      <c r="AE128" s="82" t="s">
        <v>381</v>
      </c>
      <c r="AF128" s="82"/>
    </row>
    <row r="129" spans="1:32" s="19" customFormat="1" ht="13.9" customHeight="1" x14ac:dyDescent="0.2">
      <c r="A129" s="53">
        <v>0</v>
      </c>
      <c r="B129" s="53"/>
      <c r="C129" s="53">
        <f t="shared" si="6"/>
        <v>0</v>
      </c>
      <c r="D129" s="55"/>
      <c r="E129" s="55"/>
      <c r="F129" s="56"/>
      <c r="G129" s="54"/>
      <c r="H129" s="54"/>
      <c r="I129" s="56"/>
      <c r="J129" s="54"/>
      <c r="K129" s="56">
        <v>1</v>
      </c>
      <c r="L129" s="56"/>
      <c r="M129" s="56"/>
      <c r="N129" s="58"/>
      <c r="O129" s="52" t="s">
        <v>358</v>
      </c>
      <c r="P129" s="15" t="s">
        <v>527</v>
      </c>
      <c r="Q129" s="15">
        <v>125</v>
      </c>
      <c r="R129" s="42"/>
      <c r="S129" s="27" t="s">
        <v>297</v>
      </c>
      <c r="T129" s="21">
        <v>1988</v>
      </c>
      <c r="U129" s="28" t="s">
        <v>235</v>
      </c>
      <c r="V129" s="21"/>
      <c r="W129" s="28"/>
      <c r="X129" s="21"/>
      <c r="Y129" s="25" t="s">
        <v>173</v>
      </c>
      <c r="Z129" s="21"/>
      <c r="AA129" s="25" t="s">
        <v>174</v>
      </c>
      <c r="AB129" s="21" t="s">
        <v>175</v>
      </c>
      <c r="AC129" s="21"/>
      <c r="AE129" s="82" t="s">
        <v>381</v>
      </c>
      <c r="AF129" s="82"/>
    </row>
    <row r="130" spans="1:32" s="19" customFormat="1" ht="13.9" customHeight="1" x14ac:dyDescent="0.2">
      <c r="A130" s="53">
        <v>0</v>
      </c>
      <c r="B130" s="53"/>
      <c r="C130" s="53">
        <f t="shared" si="6"/>
        <v>0</v>
      </c>
      <c r="D130" s="55"/>
      <c r="E130" s="55"/>
      <c r="F130" s="56"/>
      <c r="G130" s="54"/>
      <c r="H130" s="54"/>
      <c r="I130" s="56"/>
      <c r="J130" s="54"/>
      <c r="K130" s="56">
        <v>1</v>
      </c>
      <c r="L130" s="56"/>
      <c r="M130" s="56"/>
      <c r="N130" s="58"/>
      <c r="O130" s="52" t="s">
        <v>359</v>
      </c>
      <c r="P130" s="15" t="s">
        <v>542</v>
      </c>
      <c r="Q130" s="15">
        <v>126</v>
      </c>
      <c r="R130" s="42"/>
      <c r="S130" s="27" t="s">
        <v>538</v>
      </c>
      <c r="T130" s="21">
        <v>1992</v>
      </c>
      <c r="U130" s="28" t="s">
        <v>235</v>
      </c>
      <c r="V130" s="21"/>
      <c r="W130" s="28"/>
      <c r="X130" s="21"/>
      <c r="Y130" s="25" t="s">
        <v>176</v>
      </c>
      <c r="Z130" s="21"/>
      <c r="AA130" s="25" t="s">
        <v>174</v>
      </c>
      <c r="AB130" s="21" t="s">
        <v>175</v>
      </c>
      <c r="AC130" s="21"/>
      <c r="AE130" s="82" t="s">
        <v>381</v>
      </c>
      <c r="AF130" s="82"/>
    </row>
    <row r="131" spans="1:32" s="19" customFormat="1" ht="13.9" customHeight="1" x14ac:dyDescent="0.2">
      <c r="A131" s="53">
        <v>0</v>
      </c>
      <c r="B131" s="53"/>
      <c r="C131" s="53">
        <f t="shared" si="6"/>
        <v>0</v>
      </c>
      <c r="D131" s="55"/>
      <c r="E131" s="55"/>
      <c r="F131" s="56"/>
      <c r="G131" s="54"/>
      <c r="H131" s="54"/>
      <c r="I131" s="56"/>
      <c r="J131" s="54"/>
      <c r="K131" s="56">
        <v>1</v>
      </c>
      <c r="L131" s="56"/>
      <c r="M131" s="56"/>
      <c r="N131" s="58"/>
      <c r="O131" s="52" t="s">
        <v>361</v>
      </c>
      <c r="P131" s="15" t="s">
        <v>543</v>
      </c>
      <c r="Q131" s="15">
        <v>127</v>
      </c>
      <c r="R131" s="42"/>
      <c r="S131" s="27" t="s">
        <v>539</v>
      </c>
      <c r="T131" s="21">
        <v>1992</v>
      </c>
      <c r="U131" s="28" t="s">
        <v>235</v>
      </c>
      <c r="V131" s="21"/>
      <c r="W131" s="28"/>
      <c r="X131" s="21"/>
      <c r="Y131" s="25" t="s">
        <v>176</v>
      </c>
      <c r="Z131" s="21"/>
      <c r="AA131" s="25" t="s">
        <v>174</v>
      </c>
      <c r="AB131" s="21" t="s">
        <v>175</v>
      </c>
      <c r="AC131" s="21"/>
      <c r="AE131" s="82" t="s">
        <v>381</v>
      </c>
      <c r="AF131" s="82"/>
    </row>
    <row r="132" spans="1:32" s="19" customFormat="1" ht="13.9" customHeight="1" x14ac:dyDescent="0.2">
      <c r="A132" s="53">
        <v>0</v>
      </c>
      <c r="B132" s="53"/>
      <c r="C132" s="53">
        <f t="shared" si="6"/>
        <v>0</v>
      </c>
      <c r="D132" s="55"/>
      <c r="E132" s="55"/>
      <c r="F132" s="56"/>
      <c r="G132" s="54"/>
      <c r="H132" s="54"/>
      <c r="I132" s="56"/>
      <c r="J132" s="54"/>
      <c r="K132" s="56">
        <v>1</v>
      </c>
      <c r="L132" s="56"/>
      <c r="M132" s="56"/>
      <c r="N132" s="58"/>
      <c r="O132" s="52" t="s">
        <v>358</v>
      </c>
      <c r="P132" s="95" t="s">
        <v>541</v>
      </c>
      <c r="Q132" s="15">
        <v>128</v>
      </c>
      <c r="R132" s="42"/>
      <c r="S132" s="27" t="s">
        <v>540</v>
      </c>
      <c r="T132" s="21">
        <v>1993</v>
      </c>
      <c r="U132" s="28" t="s">
        <v>235</v>
      </c>
      <c r="V132" s="21"/>
      <c r="W132" s="28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E132" s="82" t="s">
        <v>381</v>
      </c>
      <c r="AF132" s="82"/>
    </row>
    <row r="133" spans="1:32" s="19" customFormat="1" ht="13.9" customHeight="1" x14ac:dyDescent="0.2">
      <c r="A133" s="53">
        <v>0</v>
      </c>
      <c r="B133" s="53"/>
      <c r="C133" s="53">
        <f t="shared" si="6"/>
        <v>0</v>
      </c>
      <c r="D133" s="55"/>
      <c r="E133" s="55"/>
      <c r="F133" s="56"/>
      <c r="G133" s="54"/>
      <c r="H133" s="54"/>
      <c r="I133" s="56"/>
      <c r="J133" s="54"/>
      <c r="K133" s="56">
        <v>1</v>
      </c>
      <c r="L133" s="56"/>
      <c r="M133" s="56"/>
      <c r="N133" s="58"/>
      <c r="O133" s="52" t="s">
        <v>358</v>
      </c>
      <c r="P133" s="95" t="s">
        <v>590</v>
      </c>
      <c r="Q133" s="15">
        <v>129</v>
      </c>
      <c r="R133" s="42"/>
      <c r="S133" s="27" t="s">
        <v>591</v>
      </c>
      <c r="T133" s="21">
        <v>1992</v>
      </c>
      <c r="U133" s="28" t="s">
        <v>235</v>
      </c>
      <c r="V133" s="21"/>
      <c r="W133" s="28"/>
      <c r="X133" s="21"/>
      <c r="Y133" s="25" t="s">
        <v>180</v>
      </c>
      <c r="Z133" s="21"/>
      <c r="AA133" s="25" t="s">
        <v>174</v>
      </c>
      <c r="AB133" s="17" t="s">
        <v>177</v>
      </c>
      <c r="AC133" s="21"/>
      <c r="AE133" s="82" t="s">
        <v>381</v>
      </c>
      <c r="AF133" s="82"/>
    </row>
    <row r="134" spans="1:32" s="19" customFormat="1" ht="13.9" customHeight="1" x14ac:dyDescent="0.2">
      <c r="A134" s="53">
        <v>0</v>
      </c>
      <c r="B134" s="53"/>
      <c r="C134" s="53">
        <f t="shared" si="6"/>
        <v>0</v>
      </c>
      <c r="D134" s="55"/>
      <c r="E134" s="55"/>
      <c r="F134" s="56"/>
      <c r="G134" s="54"/>
      <c r="H134" s="54"/>
      <c r="I134" s="56"/>
      <c r="J134" s="54"/>
      <c r="K134" s="56">
        <v>1</v>
      </c>
      <c r="L134" s="56"/>
      <c r="M134" s="56"/>
      <c r="N134" s="58"/>
      <c r="O134" s="52" t="s">
        <v>360</v>
      </c>
      <c r="P134" s="95" t="s">
        <v>594</v>
      </c>
      <c r="Q134" s="15">
        <v>130</v>
      </c>
      <c r="R134" s="42"/>
      <c r="S134" s="27" t="s">
        <v>595</v>
      </c>
      <c r="T134" s="21">
        <v>1992</v>
      </c>
      <c r="U134" s="28" t="s">
        <v>235</v>
      </c>
      <c r="V134" s="21"/>
      <c r="W134" s="28"/>
      <c r="X134" s="21"/>
      <c r="Y134" s="25" t="s">
        <v>180</v>
      </c>
      <c r="Z134" s="21"/>
      <c r="AA134" s="25" t="s">
        <v>174</v>
      </c>
      <c r="AB134" s="17" t="s">
        <v>177</v>
      </c>
      <c r="AC134" s="21"/>
      <c r="AE134" s="82" t="s">
        <v>381</v>
      </c>
      <c r="AF134" s="82"/>
    </row>
    <row r="135" spans="1:32" s="19" customFormat="1" ht="13.9" customHeight="1" x14ac:dyDescent="0.2">
      <c r="A135" s="53">
        <v>0</v>
      </c>
      <c r="B135" s="53"/>
      <c r="C135" s="53">
        <f t="shared" si="6"/>
        <v>0</v>
      </c>
      <c r="D135" s="55"/>
      <c r="E135" s="55"/>
      <c r="F135" s="56"/>
      <c r="G135" s="54"/>
      <c r="H135" s="54"/>
      <c r="I135" s="56"/>
      <c r="J135" s="54"/>
      <c r="K135" s="56">
        <v>1</v>
      </c>
      <c r="L135" s="56"/>
      <c r="M135" s="56"/>
      <c r="N135" s="58"/>
      <c r="O135" s="52" t="s">
        <v>361</v>
      </c>
      <c r="P135" s="95" t="s">
        <v>593</v>
      </c>
      <c r="Q135" s="15">
        <v>131</v>
      </c>
      <c r="R135" s="42"/>
      <c r="S135" s="27" t="s">
        <v>592</v>
      </c>
      <c r="T135" s="21">
        <v>1993</v>
      </c>
      <c r="U135" s="28" t="s">
        <v>235</v>
      </c>
      <c r="V135" s="21"/>
      <c r="W135" s="28"/>
      <c r="X135" s="21"/>
      <c r="Y135" s="25" t="s">
        <v>180</v>
      </c>
      <c r="Z135" s="21"/>
      <c r="AA135" s="25" t="s">
        <v>174</v>
      </c>
      <c r="AB135" s="17" t="s">
        <v>177</v>
      </c>
      <c r="AC135" s="21"/>
      <c r="AE135" s="82" t="s">
        <v>381</v>
      </c>
      <c r="AF135" s="82"/>
    </row>
    <row r="136" spans="1:32" s="19" customFormat="1" ht="13.9" customHeight="1" x14ac:dyDescent="0.2">
      <c r="A136" s="53">
        <v>0</v>
      </c>
      <c r="B136" s="53"/>
      <c r="C136" s="53">
        <f t="shared" si="6"/>
        <v>0</v>
      </c>
      <c r="D136" s="55"/>
      <c r="E136" s="55"/>
      <c r="F136" s="56"/>
      <c r="G136" s="54"/>
      <c r="H136" s="54"/>
      <c r="I136" s="56"/>
      <c r="J136" s="54"/>
      <c r="K136" s="56">
        <v>1</v>
      </c>
      <c r="L136" s="56"/>
      <c r="M136" s="56"/>
      <c r="N136" s="58"/>
      <c r="O136" s="52" t="s">
        <v>361</v>
      </c>
      <c r="P136" s="95" t="s">
        <v>623</v>
      </c>
      <c r="Q136" s="15">
        <v>132</v>
      </c>
      <c r="R136" s="42"/>
      <c r="S136" s="27" t="s">
        <v>622</v>
      </c>
      <c r="T136" s="21">
        <v>1994</v>
      </c>
      <c r="U136" s="28" t="s">
        <v>628</v>
      </c>
      <c r="V136" s="21"/>
      <c r="W136" s="28"/>
      <c r="X136" s="21"/>
      <c r="Y136" s="25" t="s">
        <v>182</v>
      </c>
      <c r="Z136" s="21"/>
      <c r="AA136" s="25" t="s">
        <v>174</v>
      </c>
      <c r="AB136" s="17" t="s">
        <v>177</v>
      </c>
      <c r="AC136" s="21"/>
      <c r="AE136" s="82" t="s">
        <v>381</v>
      </c>
      <c r="AF136" s="82"/>
    </row>
    <row r="137" spans="1:32" s="19" customFormat="1" ht="13.9" customHeight="1" x14ac:dyDescent="0.2">
      <c r="A137" s="53">
        <v>0</v>
      </c>
      <c r="B137" s="53"/>
      <c r="C137" s="53">
        <f t="shared" si="6"/>
        <v>0</v>
      </c>
      <c r="D137" s="55"/>
      <c r="E137" s="55"/>
      <c r="F137" s="56"/>
      <c r="G137" s="54"/>
      <c r="H137" s="54"/>
      <c r="I137" s="56"/>
      <c r="J137" s="54"/>
      <c r="K137" s="56">
        <v>1</v>
      </c>
      <c r="L137" s="56"/>
      <c r="M137" s="56"/>
      <c r="N137" s="58"/>
      <c r="O137" s="52" t="s">
        <v>361</v>
      </c>
      <c r="P137" s="95" t="s">
        <v>625</v>
      </c>
      <c r="Q137" s="15">
        <v>133</v>
      </c>
      <c r="R137" s="42"/>
      <c r="S137" s="27" t="s">
        <v>624</v>
      </c>
      <c r="T137" s="21">
        <v>1995</v>
      </c>
      <c r="U137" s="28" t="s">
        <v>628</v>
      </c>
      <c r="V137" s="21"/>
      <c r="W137" s="28"/>
      <c r="X137" s="21"/>
      <c r="Y137" s="25" t="s">
        <v>182</v>
      </c>
      <c r="Z137" s="21"/>
      <c r="AA137" s="25" t="s">
        <v>174</v>
      </c>
      <c r="AB137" s="17" t="s">
        <v>177</v>
      </c>
      <c r="AC137" s="21"/>
      <c r="AE137" s="82" t="s">
        <v>381</v>
      </c>
      <c r="AF137" s="82"/>
    </row>
    <row r="138" spans="1:32" s="19" customFormat="1" ht="13.9" customHeight="1" x14ac:dyDescent="0.2">
      <c r="A138" s="53">
        <v>0</v>
      </c>
      <c r="B138" s="53"/>
      <c r="C138" s="53">
        <f t="shared" si="6"/>
        <v>0</v>
      </c>
      <c r="D138" s="55"/>
      <c r="E138" s="55"/>
      <c r="F138" s="56"/>
      <c r="G138" s="54"/>
      <c r="H138" s="54"/>
      <c r="I138" s="56"/>
      <c r="J138" s="54"/>
      <c r="K138" s="56">
        <v>1</v>
      </c>
      <c r="L138" s="56"/>
      <c r="M138" s="56"/>
      <c r="N138" s="58"/>
      <c r="O138" s="52" t="s">
        <v>358</v>
      </c>
      <c r="P138" s="95" t="s">
        <v>627</v>
      </c>
      <c r="Q138" s="15">
        <v>134</v>
      </c>
      <c r="R138" s="42"/>
      <c r="S138" s="27" t="s">
        <v>626</v>
      </c>
      <c r="T138" s="21">
        <v>1995</v>
      </c>
      <c r="U138" s="28" t="s">
        <v>628</v>
      </c>
      <c r="V138" s="21"/>
      <c r="W138" s="28"/>
      <c r="X138" s="21"/>
      <c r="Y138" s="25" t="s">
        <v>182</v>
      </c>
      <c r="Z138" s="21"/>
      <c r="AA138" s="25" t="s">
        <v>174</v>
      </c>
      <c r="AB138" s="17" t="s">
        <v>177</v>
      </c>
      <c r="AC138" s="21"/>
      <c r="AE138" s="82" t="s">
        <v>381</v>
      </c>
      <c r="AF138" s="82"/>
    </row>
    <row r="139" spans="1:32" s="19" customFormat="1" ht="13.9" customHeight="1" x14ac:dyDescent="0.25">
      <c r="A139" s="66"/>
      <c r="B139" s="66"/>
      <c r="C139" s="66"/>
      <c r="D139" s="66"/>
      <c r="E139" s="66"/>
      <c r="F139" s="60"/>
      <c r="G139" s="60"/>
      <c r="H139" s="60"/>
      <c r="I139" s="60"/>
      <c r="J139" s="60"/>
      <c r="K139" s="60"/>
      <c r="L139" s="60"/>
      <c r="M139" s="60"/>
      <c r="N139" s="60"/>
      <c r="O139" s="67"/>
      <c r="P139" s="68"/>
      <c r="Q139" s="68"/>
      <c r="R139" s="44"/>
      <c r="S139" s="30" t="s">
        <v>183</v>
      </c>
      <c r="T139" s="31">
        <f>+Q138</f>
        <v>134</v>
      </c>
      <c r="U139" s="65" t="s">
        <v>615</v>
      </c>
      <c r="V139" s="32"/>
      <c r="W139" s="34"/>
      <c r="X139" s="32"/>
      <c r="Y139" s="40"/>
      <c r="Z139" s="33"/>
      <c r="AA139" s="34"/>
      <c r="AB139" s="33"/>
      <c r="AC139" s="35"/>
      <c r="AE139" s="84"/>
      <c r="AF139" s="83"/>
    </row>
    <row r="140" spans="1:32" x14ac:dyDescent="0.25">
      <c r="AE140" s="85"/>
      <c r="AF140" s="86"/>
    </row>
    <row r="141" spans="1:32" x14ac:dyDescent="0.25">
      <c r="A141" s="48">
        <f t="shared" ref="A141:N141" si="8">SUM(A5:A138)</f>
        <v>9</v>
      </c>
      <c r="B141" s="48">
        <f t="shared" si="8"/>
        <v>35</v>
      </c>
      <c r="C141" s="48">
        <f t="shared" si="8"/>
        <v>85</v>
      </c>
      <c r="D141" s="48">
        <f t="shared" si="8"/>
        <v>25</v>
      </c>
      <c r="E141" s="48">
        <f t="shared" si="8"/>
        <v>29</v>
      </c>
      <c r="F141" s="48">
        <f t="shared" si="8"/>
        <v>3</v>
      </c>
      <c r="G141" s="48">
        <f t="shared" si="8"/>
        <v>2</v>
      </c>
      <c r="H141" s="48">
        <f t="shared" si="8"/>
        <v>34</v>
      </c>
      <c r="I141" s="48">
        <f t="shared" si="8"/>
        <v>38</v>
      </c>
      <c r="J141" s="48">
        <f t="shared" si="8"/>
        <v>15</v>
      </c>
      <c r="K141" s="48">
        <f t="shared" si="8"/>
        <v>11</v>
      </c>
      <c r="L141" s="48">
        <f t="shared" si="8"/>
        <v>21</v>
      </c>
      <c r="M141" s="48">
        <f t="shared" si="8"/>
        <v>6</v>
      </c>
      <c r="N141" s="48">
        <f t="shared" si="8"/>
        <v>1</v>
      </c>
      <c r="O141" s="64">
        <f>SUM(D141+E141+F141+I141+K141+L141+M141)</f>
        <v>133</v>
      </c>
      <c r="Q141" s="12" t="s">
        <v>224</v>
      </c>
      <c r="R141" s="45" t="s">
        <v>342</v>
      </c>
      <c r="S141" s="11" t="s">
        <v>88</v>
      </c>
      <c r="Z141" s="13" t="s">
        <v>185</v>
      </c>
      <c r="AA141" s="14" t="s">
        <v>290</v>
      </c>
      <c r="AE141" s="87" t="s">
        <v>382</v>
      </c>
      <c r="AF141" s="88" t="s">
        <v>385</v>
      </c>
    </row>
    <row r="142" spans="1:32" x14ac:dyDescent="0.25">
      <c r="A142" s="11">
        <f t="shared" ref="A142:N142" si="9">SUBTOTAL(9,A5:A138)</f>
        <v>9</v>
      </c>
      <c r="B142" s="11">
        <f t="shared" si="9"/>
        <v>35</v>
      </c>
      <c r="C142" s="11">
        <f t="shared" si="9"/>
        <v>85</v>
      </c>
      <c r="D142" s="11">
        <f t="shared" si="9"/>
        <v>25</v>
      </c>
      <c r="E142" s="11">
        <f t="shared" si="9"/>
        <v>29</v>
      </c>
      <c r="F142" s="11">
        <f t="shared" si="9"/>
        <v>3</v>
      </c>
      <c r="G142" s="11">
        <f t="shared" si="9"/>
        <v>2</v>
      </c>
      <c r="H142" s="11">
        <f t="shared" si="9"/>
        <v>34</v>
      </c>
      <c r="I142" s="11">
        <f t="shared" si="9"/>
        <v>38</v>
      </c>
      <c r="J142" s="11">
        <f t="shared" si="9"/>
        <v>15</v>
      </c>
      <c r="K142" s="11">
        <f t="shared" si="9"/>
        <v>11</v>
      </c>
      <c r="L142" s="11">
        <f t="shared" si="9"/>
        <v>21</v>
      </c>
      <c r="M142" s="11">
        <f t="shared" si="9"/>
        <v>6</v>
      </c>
      <c r="N142" s="11">
        <f t="shared" si="9"/>
        <v>1</v>
      </c>
      <c r="O142" s="64">
        <f>SUM(D142+E142+F142+I142+K142+L142+M142)</f>
        <v>133</v>
      </c>
      <c r="Q142" s="12" t="s">
        <v>224</v>
      </c>
      <c r="R142" s="45" t="s">
        <v>370</v>
      </c>
      <c r="S142" s="11" t="s">
        <v>371</v>
      </c>
      <c r="Z142" s="13" t="s">
        <v>186</v>
      </c>
      <c r="AA142" s="14" t="s">
        <v>188</v>
      </c>
      <c r="AE142" s="87" t="s">
        <v>373</v>
      </c>
      <c r="AF142" s="88" t="s">
        <v>97</v>
      </c>
    </row>
    <row r="143" spans="1:32" x14ac:dyDescent="0.25">
      <c r="R143" s="45" t="s">
        <v>369</v>
      </c>
      <c r="S143" s="11" t="s">
        <v>150</v>
      </c>
      <c r="Z143" s="13" t="s">
        <v>189</v>
      </c>
      <c r="AA143" s="14" t="s">
        <v>187</v>
      </c>
      <c r="AE143" s="87" t="s">
        <v>375</v>
      </c>
      <c r="AF143" s="88" t="s">
        <v>386</v>
      </c>
    </row>
    <row r="144" spans="1:32" x14ac:dyDescent="0.25">
      <c r="J144" s="11"/>
      <c r="P144" s="69" t="s">
        <v>366</v>
      </c>
      <c r="Q144" s="69" t="s">
        <v>366</v>
      </c>
      <c r="R144" s="45" t="s">
        <v>341</v>
      </c>
      <c r="S144" s="11" t="s">
        <v>158</v>
      </c>
      <c r="AE144" s="87" t="s">
        <v>376</v>
      </c>
      <c r="AF144" s="88" t="s">
        <v>110</v>
      </c>
    </row>
    <row r="145" spans="10:32" x14ac:dyDescent="0.25">
      <c r="J145" s="11"/>
      <c r="R145" s="45" t="s">
        <v>368</v>
      </c>
      <c r="S145" s="11" t="s">
        <v>161</v>
      </c>
      <c r="AE145" s="87" t="s">
        <v>379</v>
      </c>
      <c r="AF145" s="88" t="s">
        <v>387</v>
      </c>
    </row>
    <row r="146" spans="10:32" x14ac:dyDescent="0.25">
      <c r="R146" s="45" t="s">
        <v>367</v>
      </c>
      <c r="S146" s="11" t="s">
        <v>166</v>
      </c>
      <c r="AE146" s="87" t="s">
        <v>394</v>
      </c>
      <c r="AF146" s="88" t="s">
        <v>395</v>
      </c>
    </row>
    <row r="147" spans="10:32" x14ac:dyDescent="0.25">
      <c r="R147" s="45" t="s">
        <v>365</v>
      </c>
      <c r="S147" s="11" t="s">
        <v>249</v>
      </c>
      <c r="AE147" s="87" t="s">
        <v>383</v>
      </c>
      <c r="AF147" s="88" t="s">
        <v>388</v>
      </c>
    </row>
    <row r="148" spans="10:32" x14ac:dyDescent="0.25">
      <c r="AE148" s="91" t="s">
        <v>365</v>
      </c>
      <c r="AF148" s="89" t="s">
        <v>249</v>
      </c>
    </row>
    <row r="149" spans="10:32" x14ac:dyDescent="0.25">
      <c r="AE149" s="80"/>
    </row>
    <row r="150" spans="10:32" x14ac:dyDescent="0.25">
      <c r="AE150" s="80" t="s">
        <v>408</v>
      </c>
    </row>
    <row r="151" spans="10:32" x14ac:dyDescent="0.25">
      <c r="O151" s="109"/>
      <c r="P151" s="110"/>
      <c r="Q151" s="111"/>
      <c r="R151" s="112"/>
      <c r="S151" s="113"/>
      <c r="AE151" s="80" t="s">
        <v>410</v>
      </c>
    </row>
    <row r="152" spans="10:32" x14ac:dyDescent="0.25">
      <c r="O152" s="109"/>
      <c r="P152" s="110"/>
      <c r="Q152" s="111"/>
      <c r="R152" s="112"/>
      <c r="S152" s="113"/>
      <c r="AE152" s="80" t="s">
        <v>409</v>
      </c>
    </row>
    <row r="153" spans="10:32" x14ac:dyDescent="0.25">
      <c r="O153" s="109"/>
      <c r="P153" s="110"/>
      <c r="Q153" s="111"/>
      <c r="R153" s="112"/>
      <c r="S153" s="113"/>
      <c r="AE153" s="80"/>
    </row>
    <row r="154" spans="10:32" x14ac:dyDescent="0.25">
      <c r="O154" s="114"/>
      <c r="P154" s="111"/>
      <c r="Q154" s="111"/>
      <c r="R154" s="112"/>
      <c r="S154" s="115"/>
      <c r="AE154" s="80" t="s">
        <v>411</v>
      </c>
    </row>
    <row r="155" spans="10:32" x14ac:dyDescent="0.25">
      <c r="AE155" s="80" t="s">
        <v>413</v>
      </c>
    </row>
    <row r="156" spans="10:32" x14ac:dyDescent="0.25">
      <c r="AE156" s="80" t="s">
        <v>412</v>
      </c>
    </row>
    <row r="157" spans="10:32" x14ac:dyDescent="0.25">
      <c r="AE157" s="80"/>
    </row>
    <row r="158" spans="10:32" x14ac:dyDescent="0.25">
      <c r="AE158" s="80"/>
    </row>
    <row r="159" spans="10:32" x14ac:dyDescent="0.25">
      <c r="AE159" s="80"/>
    </row>
    <row r="160" spans="10:32" x14ac:dyDescent="0.25">
      <c r="AE160" s="80"/>
    </row>
    <row r="161" spans="31:31" x14ac:dyDescent="0.25">
      <c r="AE161" s="80"/>
    </row>
    <row r="162" spans="31:31" x14ac:dyDescent="0.25">
      <c r="AE162" s="80"/>
    </row>
    <row r="163" spans="31:31" x14ac:dyDescent="0.25">
      <c r="AE163" s="80"/>
    </row>
    <row r="164" spans="31:31" x14ac:dyDescent="0.25">
      <c r="AE164" s="80"/>
    </row>
    <row r="165" spans="31:31" x14ac:dyDescent="0.25">
      <c r="AE165" s="80"/>
    </row>
    <row r="166" spans="31:31" x14ac:dyDescent="0.25">
      <c r="AE166" s="80"/>
    </row>
    <row r="167" spans="31:31" x14ac:dyDescent="0.25">
      <c r="AE167" s="80"/>
    </row>
    <row r="168" spans="31:31" x14ac:dyDescent="0.25">
      <c r="AE168" s="80"/>
    </row>
    <row r="169" spans="31:31" x14ac:dyDescent="0.25">
      <c r="AE169" s="80"/>
    </row>
    <row r="170" spans="31:31" x14ac:dyDescent="0.25">
      <c r="AE170" s="80"/>
    </row>
    <row r="171" spans="31:31" x14ac:dyDescent="0.25">
      <c r="AE171" s="80"/>
    </row>
    <row r="172" spans="31:31" x14ac:dyDescent="0.25">
      <c r="AE172" s="80"/>
    </row>
    <row r="173" spans="31:31" x14ac:dyDescent="0.25">
      <c r="AE173" s="80"/>
    </row>
  </sheetData>
  <autoFilter ref="A3:Q139"/>
  <mergeCells count="17">
    <mergeCell ref="Q3:Q4"/>
    <mergeCell ref="K3:K4"/>
    <mergeCell ref="L3:L4"/>
    <mergeCell ref="M3:M4"/>
    <mergeCell ref="N3:N4"/>
    <mergeCell ref="P3:P4"/>
    <mergeCell ref="O3:O4"/>
    <mergeCell ref="H3:H4"/>
    <mergeCell ref="I3:I4"/>
    <mergeCell ref="J3:J4"/>
    <mergeCell ref="A3:A4"/>
    <mergeCell ref="B3:B4"/>
    <mergeCell ref="C3:C4"/>
    <mergeCell ref="G3:G4"/>
    <mergeCell ref="D3:D4"/>
    <mergeCell ref="E3:E4"/>
    <mergeCell ref="F3:F4"/>
  </mergeCells>
  <phoneticPr fontId="0" type="noConversion"/>
  <printOptions horizontalCentered="1"/>
  <pageMargins left="0.19685039370078741" right="0.19685039370078741" top="0.78740157480314965" bottom="0.35433070866141736" header="0.39370078740157483" footer="0.19685039370078741"/>
  <pageSetup paperSize="9" scale="95" orientation="landscape" horizontalDpi="4294967292" r:id="rId1"/>
  <headerFooter alignWithMargins="0">
    <oddHeader>&amp;L&amp;7INGENIEURBUREAU
A. AEGERTER &amp; DR. O. BOSSHARDT AG
BASEL, MÖHLIN&amp;R&amp;G</oddHeader>
    <oddFooter>&amp;R&amp;9 131.060.FWG / V 31.0 / Gültig ab: 01.12.10 / Seite &amp;P (&amp;N)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22</vt:i4>
      </vt:variant>
      <vt:variant>
        <vt:lpstr>Benannte Bereiche</vt:lpstr>
      </vt:variant>
      <vt:variant>
        <vt:i4>106</vt:i4>
      </vt:variant>
    </vt:vector>
  </HeadingPairs>
  <TitlesOfParts>
    <vt:vector size="128" baseType="lpstr">
      <vt:lpstr>131.060.FWG-10.2018</vt:lpstr>
      <vt:lpstr>04.2022</vt:lpstr>
      <vt:lpstr>131.060.FWG-09.2018</vt:lpstr>
      <vt:lpstr>131.060.FWG-08.2018</vt:lpstr>
      <vt:lpstr>131.060.FWG-07.2018</vt:lpstr>
      <vt:lpstr>131.060.FWG-05.2018</vt:lpstr>
      <vt:lpstr>131.060.FWG-03.2018</vt:lpstr>
      <vt:lpstr>131.060.FWG-02.2018</vt:lpstr>
      <vt:lpstr>131.060.FWG-01.2018</vt:lpstr>
      <vt:lpstr>131.060.FWG-12.2017</vt:lpstr>
      <vt:lpstr>131.060.FWG-01.2017</vt:lpstr>
      <vt:lpstr>131.060.FWG-11.2016</vt:lpstr>
      <vt:lpstr>16 Bearbeitren</vt:lpstr>
      <vt:lpstr>131.060.FWG-01.2016</vt:lpstr>
      <vt:lpstr>131.060.FWG-10.2015</vt:lpstr>
      <vt:lpstr>131.060.FWG-01.2015</vt:lpstr>
      <vt:lpstr>131.060.FWG-12.14</vt:lpstr>
      <vt:lpstr>131.060.FWG-01.14</vt:lpstr>
      <vt:lpstr>131.060.FWG-12.13</vt:lpstr>
      <vt:lpstr>131.060.FWG-11.12</vt:lpstr>
      <vt:lpstr>131.060.FWG-10.11</vt:lpstr>
      <vt:lpstr>131.060.FWG-12.10</vt:lpstr>
      <vt:lpstr>'131.060.FWG-01.14'!Berufsbezeichnung</vt:lpstr>
      <vt:lpstr>'131.060.FWG-01.2015'!Berufsbezeichnung</vt:lpstr>
      <vt:lpstr>'131.060.FWG-01.2016'!Berufsbezeichnung</vt:lpstr>
      <vt:lpstr>'131.060.FWG-01.2017'!Berufsbezeichnung</vt:lpstr>
      <vt:lpstr>'131.060.FWG-01.2018'!Berufsbezeichnung</vt:lpstr>
      <vt:lpstr>'131.060.FWG-02.2018'!Berufsbezeichnung</vt:lpstr>
      <vt:lpstr>'131.060.FWG-03.2018'!Berufsbezeichnung</vt:lpstr>
      <vt:lpstr>'131.060.FWG-05.2018'!Berufsbezeichnung</vt:lpstr>
      <vt:lpstr>'131.060.FWG-07.2018'!Berufsbezeichnung</vt:lpstr>
      <vt:lpstr>'131.060.FWG-08.2018'!Berufsbezeichnung</vt:lpstr>
      <vt:lpstr>'131.060.FWG-09.2018'!Berufsbezeichnung</vt:lpstr>
      <vt:lpstr>'131.060.FWG-10.2015'!Berufsbezeichnung</vt:lpstr>
      <vt:lpstr>'131.060.FWG-10.2018'!Berufsbezeichnung</vt:lpstr>
      <vt:lpstr>'131.060.FWG-11.2016'!Berufsbezeichnung</vt:lpstr>
      <vt:lpstr>'131.060.FWG-12.13'!Berufsbezeichnung</vt:lpstr>
      <vt:lpstr>'131.060.FWG-12.14'!Berufsbezeichnung</vt:lpstr>
      <vt:lpstr>'131.060.FWG-12.2017'!Berufsbezeichnung</vt:lpstr>
      <vt:lpstr>'16 Bearbeitren'!Berufsbezeichnung</vt:lpstr>
      <vt:lpstr>'04.2022'!Druckbereich</vt:lpstr>
      <vt:lpstr>'131.060.FWG-01.14'!Druckbereich</vt:lpstr>
      <vt:lpstr>'131.060.FWG-01.2015'!Druckbereich</vt:lpstr>
      <vt:lpstr>'131.060.FWG-01.2016'!Druckbereich</vt:lpstr>
      <vt:lpstr>'131.060.FWG-01.2017'!Druckbereich</vt:lpstr>
      <vt:lpstr>'131.060.FWG-01.2018'!Druckbereich</vt:lpstr>
      <vt:lpstr>'131.060.FWG-02.2018'!Druckbereich</vt:lpstr>
      <vt:lpstr>'131.060.FWG-03.2018'!Druckbereich</vt:lpstr>
      <vt:lpstr>'131.060.FWG-05.2018'!Druckbereich</vt:lpstr>
      <vt:lpstr>'131.060.FWG-07.2018'!Druckbereich</vt:lpstr>
      <vt:lpstr>'131.060.FWG-08.2018'!Druckbereich</vt:lpstr>
      <vt:lpstr>'131.060.FWG-09.2018'!Druckbereich</vt:lpstr>
      <vt:lpstr>'131.060.FWG-10.11'!Druckbereich</vt:lpstr>
      <vt:lpstr>'131.060.FWG-10.2015'!Druckbereich</vt:lpstr>
      <vt:lpstr>'131.060.FWG-10.2018'!Druckbereich</vt:lpstr>
      <vt:lpstr>'131.060.FWG-11.12'!Druckbereich</vt:lpstr>
      <vt:lpstr>'131.060.FWG-11.2016'!Druckbereich</vt:lpstr>
      <vt:lpstr>'131.060.FWG-12.10'!Druckbereich</vt:lpstr>
      <vt:lpstr>'131.060.FWG-12.13'!Druckbereich</vt:lpstr>
      <vt:lpstr>'131.060.FWG-12.14'!Druckbereich</vt:lpstr>
      <vt:lpstr>'131.060.FWG-12.2017'!Druckbereich</vt:lpstr>
      <vt:lpstr>'16 Bearbeitren'!Druckbereich</vt:lpstr>
      <vt:lpstr>'04.2022'!Drucktitel</vt:lpstr>
      <vt:lpstr>'131.060.FWG-01.14'!Drucktitel</vt:lpstr>
      <vt:lpstr>'131.060.FWG-01.2015'!Drucktitel</vt:lpstr>
      <vt:lpstr>'131.060.FWG-01.2016'!Drucktitel</vt:lpstr>
      <vt:lpstr>'131.060.FWG-01.2017'!Drucktitel</vt:lpstr>
      <vt:lpstr>'131.060.FWG-01.2018'!Drucktitel</vt:lpstr>
      <vt:lpstr>'131.060.FWG-02.2018'!Drucktitel</vt:lpstr>
      <vt:lpstr>'131.060.FWG-03.2018'!Drucktitel</vt:lpstr>
      <vt:lpstr>'131.060.FWG-05.2018'!Drucktitel</vt:lpstr>
      <vt:lpstr>'131.060.FWG-07.2018'!Drucktitel</vt:lpstr>
      <vt:lpstr>'131.060.FWG-08.2018'!Drucktitel</vt:lpstr>
      <vt:lpstr>'131.060.FWG-09.2018'!Drucktitel</vt:lpstr>
      <vt:lpstr>'131.060.FWG-10.11'!Drucktitel</vt:lpstr>
      <vt:lpstr>'131.060.FWG-10.2015'!Drucktitel</vt:lpstr>
      <vt:lpstr>'131.060.FWG-10.2018'!Drucktitel</vt:lpstr>
      <vt:lpstr>'131.060.FWG-11.12'!Drucktitel</vt:lpstr>
      <vt:lpstr>'131.060.FWG-11.2016'!Drucktitel</vt:lpstr>
      <vt:lpstr>'131.060.FWG-12.10'!Drucktitel</vt:lpstr>
      <vt:lpstr>'131.060.FWG-12.13'!Drucktitel</vt:lpstr>
      <vt:lpstr>'131.060.FWG-12.14'!Drucktitel</vt:lpstr>
      <vt:lpstr>'131.060.FWG-12.2017'!Drucktitel</vt:lpstr>
      <vt:lpstr>'16 Bearbeitren'!Drucktitel</vt:lpstr>
      <vt:lpstr>'131.060.FWG-01.14'!Funktionsbezeichnungen</vt:lpstr>
      <vt:lpstr>'131.060.FWG-01.2015'!Funktionsbezeichnungen</vt:lpstr>
      <vt:lpstr>'131.060.FWG-01.2016'!Funktionsbezeichnungen</vt:lpstr>
      <vt:lpstr>'131.060.FWG-01.2017'!Funktionsbezeichnungen</vt:lpstr>
      <vt:lpstr>'131.060.FWG-01.2018'!Funktionsbezeichnungen</vt:lpstr>
      <vt:lpstr>'131.060.FWG-02.2018'!Funktionsbezeichnungen</vt:lpstr>
      <vt:lpstr>'131.060.FWG-03.2018'!Funktionsbezeichnungen</vt:lpstr>
      <vt:lpstr>'131.060.FWG-05.2018'!Funktionsbezeichnungen</vt:lpstr>
      <vt:lpstr>'131.060.FWG-07.2018'!Funktionsbezeichnungen</vt:lpstr>
      <vt:lpstr>'131.060.FWG-08.2018'!Funktionsbezeichnungen</vt:lpstr>
      <vt:lpstr>'131.060.FWG-09.2018'!Funktionsbezeichnungen</vt:lpstr>
      <vt:lpstr>'131.060.FWG-10.11'!Funktionsbezeichnungen</vt:lpstr>
      <vt:lpstr>'131.060.FWG-10.2015'!Funktionsbezeichnungen</vt:lpstr>
      <vt:lpstr>'131.060.FWG-10.2018'!Funktionsbezeichnungen</vt:lpstr>
      <vt:lpstr>'131.060.FWG-11.12'!Funktionsbezeichnungen</vt:lpstr>
      <vt:lpstr>'131.060.FWG-11.2016'!Funktionsbezeichnungen</vt:lpstr>
      <vt:lpstr>'131.060.FWG-12.13'!Funktionsbezeichnungen</vt:lpstr>
      <vt:lpstr>'131.060.FWG-12.14'!Funktionsbezeichnungen</vt:lpstr>
      <vt:lpstr>'131.060.FWG-12.2017'!Funktionsbezeichnungen</vt:lpstr>
      <vt:lpstr>'16 Bearbeitren'!Funktionsbezeichnungen</vt:lpstr>
      <vt:lpstr>'131.060.FWG-05.2018'!Kategorie</vt:lpstr>
      <vt:lpstr>'131.060.FWG-07.2018'!Kategorie</vt:lpstr>
      <vt:lpstr>'131.060.FWG-08.2018'!Kategorie</vt:lpstr>
      <vt:lpstr>'131.060.FWG-09.2018'!Kategorie</vt:lpstr>
      <vt:lpstr>'131.060.FWG-10.2018'!Kategorie</vt:lpstr>
      <vt:lpstr>Kategorie</vt:lpstr>
      <vt:lpstr>'131.060.FWG-01.14'!Zielbereich</vt:lpstr>
      <vt:lpstr>'131.060.FWG-01.2015'!Zielbereich</vt:lpstr>
      <vt:lpstr>'131.060.FWG-01.2016'!Zielbereich</vt:lpstr>
      <vt:lpstr>'131.060.FWG-01.2017'!Zielbereich</vt:lpstr>
      <vt:lpstr>'131.060.FWG-01.2018'!Zielbereich</vt:lpstr>
      <vt:lpstr>'131.060.FWG-02.2018'!Zielbereich</vt:lpstr>
      <vt:lpstr>'131.060.FWG-03.2018'!Zielbereich</vt:lpstr>
      <vt:lpstr>'131.060.FWG-05.2018'!Zielbereich</vt:lpstr>
      <vt:lpstr>'131.060.FWG-07.2018'!Zielbereich</vt:lpstr>
      <vt:lpstr>'131.060.FWG-08.2018'!Zielbereich</vt:lpstr>
      <vt:lpstr>'131.060.FWG-09.2018'!Zielbereich</vt:lpstr>
      <vt:lpstr>'131.060.FWG-10.2015'!Zielbereich</vt:lpstr>
      <vt:lpstr>'131.060.FWG-10.2018'!Zielbereich</vt:lpstr>
      <vt:lpstr>'131.060.FWG-11.2016'!Zielbereich</vt:lpstr>
      <vt:lpstr>'131.060.FWG-12.13'!Zielbereich</vt:lpstr>
      <vt:lpstr>'131.060.FWG-12.14'!Zielbereich</vt:lpstr>
      <vt:lpstr>'131.060.FWG-12.2017'!Zielbereich</vt:lpstr>
      <vt:lpstr>'16 Bearbeitren'!Zielbereich</vt:lpstr>
    </vt:vector>
  </TitlesOfParts>
  <Company>Aegerter &amp; Bosshardt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FRIEDER</dc:creator>
  <cp:lastModifiedBy>Martin Noelle</cp:lastModifiedBy>
  <cp:lastPrinted>2023-12-05T15:02:56Z</cp:lastPrinted>
  <dcterms:created xsi:type="dcterms:W3CDTF">2000-03-09T08:42:27Z</dcterms:created>
  <dcterms:modified xsi:type="dcterms:W3CDTF">2023-12-05T15:03:44Z</dcterms:modified>
</cp:coreProperties>
</file>